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slicers/slicer5.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mc:AlternateContent xmlns:mc="http://schemas.openxmlformats.org/markup-compatibility/2006">
    <mc:Choice Requires="x15">
      <x15ac:absPath xmlns:x15ac="http://schemas.microsoft.com/office/spreadsheetml/2010/11/ac" url="https://d.docs.live.net/5911d6f7a95ca65e/Desktop/"/>
    </mc:Choice>
  </mc:AlternateContent>
  <xr:revisionPtr revIDLastSave="0" documentId="8_{9DCBFC26-6369-4EF7-AE34-8E5D1DC40654}" xr6:coauthVersionLast="47" xr6:coauthVersionMax="47" xr10:uidLastSave="{00000000-0000-0000-0000-000000000000}"/>
  <bookViews>
    <workbookView xWindow="-108" yWindow="-108" windowWidth="23256" windowHeight="12456" firstSheet="3" activeTab="11" xr2:uid="{00000000-000D-0000-FFFF-FFFF00000000}"/>
  </bookViews>
  <sheets>
    <sheet name="Supermarket Sales" sheetId="1" r:id="rId1"/>
    <sheet name="Customer-details" sheetId="2" r:id="rId2"/>
    <sheet name="Product-details" sheetId="4" r:id="rId3"/>
    <sheet name="City-details" sheetId="3" r:id="rId4"/>
    <sheet name="Sheet1" sheetId="23" state="hidden" r:id="rId5"/>
    <sheet name="clean data" sheetId="5" state="hidden" r:id="rId6"/>
    <sheet name="Detail1" sheetId="20" state="hidden" r:id="rId7"/>
    <sheet name="Dashboard" sheetId="21" state="hidden" r:id="rId8"/>
    <sheet name="Sheet2" sheetId="25" state="hidden" r:id="rId9"/>
    <sheet name="Visuals" sheetId="6" state="hidden" r:id="rId10"/>
    <sheet name="Sheet3" sheetId="26" state="hidden" r:id="rId11"/>
    <sheet name="T dashboard" sheetId="27" r:id="rId12"/>
    <sheet name="Final Data" sheetId="10" state="hidden" r:id="rId13"/>
  </sheets>
  <definedNames>
    <definedName name="_xlnm._FilterDatabase" localSheetId="5" hidden="1">'clean data'!$R$1:$R$4717</definedName>
    <definedName name="_xlnm._FilterDatabase" localSheetId="12" hidden="1">'Final Data'!$P$1:$P$1002</definedName>
    <definedName name="_xlnm._FilterDatabase" localSheetId="0" hidden="1">'Supermarket Sales'!$A$1:$L$1001</definedName>
    <definedName name="Slicer_Branch">#N/A</definedName>
    <definedName name="Slicer_Branch1">#N/A</definedName>
    <definedName name="Slicer_Branch2">#N/A</definedName>
    <definedName name="Slicer_Branch3">#N/A</definedName>
    <definedName name="Slicer_Branch4">#N/A</definedName>
    <definedName name="Slicer_City">#N/A</definedName>
    <definedName name="Slicer_City1">#N/A</definedName>
    <definedName name="Slicer_City2">#N/A</definedName>
    <definedName name="Slicer_City5">#N/A</definedName>
    <definedName name="Slicer_City9">#N/A</definedName>
    <definedName name="Slicer_Customer_type">#N/A</definedName>
    <definedName name="Slicer_Customer_type1">#N/A</definedName>
    <definedName name="Slicer_Customer_type13">#N/A</definedName>
    <definedName name="Slicer_Customer_type3">#N/A</definedName>
    <definedName name="Slicer_DOW">#N/A</definedName>
    <definedName name="Slicer_DOW1">#N/A</definedName>
    <definedName name="Slicer_DOW5">#N/A</definedName>
    <definedName name="Slicer_Gender">#N/A</definedName>
    <definedName name="Slicer_Gender1">#N/A</definedName>
    <definedName name="Slicer_Gender14">#N/A</definedName>
    <definedName name="Slicer_Gender2">#N/A</definedName>
    <definedName name="Slicer_gross_income">#N/A</definedName>
    <definedName name="Slicer_Month">#N/A</definedName>
    <definedName name="Slicer_Month1">#N/A</definedName>
    <definedName name="Slicer_Month2">#N/A</definedName>
    <definedName name="Slicer_product_line">#N/A</definedName>
    <definedName name="Slicer_product_line1">#N/A</definedName>
    <definedName name="Slicer_product_line11">#N/A</definedName>
    <definedName name="Slicer_product_line2">#N/A</definedName>
    <definedName name="Slicer_product_line4">#N/A</definedName>
    <definedName name="Slicer_Rating_group">#N/A</definedName>
    <definedName name="Slicer_Rating_group12">#N/A</definedName>
    <definedName name="Slicer_Rating_group4">#N/A</definedName>
    <definedName name="Slicer_Time2">#N/A</definedName>
  </definedNames>
  <calcPr calcId="191028"/>
  <pivotCaches>
    <pivotCache cacheId="0" r:id="rId14"/>
    <pivotCache cacheId="1" r:id="rId15"/>
    <pivotCache cacheId="3" r:id="rId16"/>
    <pivotCache cacheId="4" r:id="rId17"/>
    <pivotCache cacheId="5" r:id="rId18"/>
    <pivotCache cacheId="6" r:id="rId19"/>
    <pivotCache cacheId="7" r:id="rId20"/>
    <pivotCache cacheId="8" r:id="rId21"/>
    <pivotCache cacheId="9" r:id="rId22"/>
    <pivotCache cacheId="10" r:id="rId23"/>
    <pivotCache cacheId="24"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2" i="23" l="1"/>
  <c r="D43" i="23"/>
  <c r="D44" i="23"/>
  <c r="D45" i="23"/>
  <c r="D46" i="23"/>
  <c r="D47" i="23"/>
  <c r="D41" i="23"/>
  <c r="D19" i="23"/>
  <c r="E24" i="23" s="1"/>
  <c r="F22" i="23"/>
  <c r="F23" i="23"/>
  <c r="F24" i="23"/>
  <c r="F25" i="23"/>
  <c r="F26" i="23"/>
  <c r="F27" i="23"/>
  <c r="F21" i="23"/>
  <c r="D3" i="2"/>
  <c r="M6" i="1"/>
  <c r="B137" i="6"/>
  <c r="S1001" i="10"/>
  <c r="R1001" i="10"/>
  <c r="Q1001" i="10"/>
  <c r="P1001" i="10"/>
  <c r="O1001" i="10"/>
  <c r="N1001" i="10"/>
  <c r="M1001" i="10"/>
  <c r="L1001" i="10"/>
  <c r="K1001" i="10"/>
  <c r="S1000" i="10"/>
  <c r="R1000" i="10"/>
  <c r="Q1000" i="10"/>
  <c r="P1000" i="10"/>
  <c r="O1000" i="10"/>
  <c r="N1000" i="10"/>
  <c r="M1000" i="10"/>
  <c r="L1000" i="10"/>
  <c r="K1000" i="10"/>
  <c r="S999" i="10"/>
  <c r="R999" i="10"/>
  <c r="Q999" i="10"/>
  <c r="P999" i="10"/>
  <c r="O999" i="10"/>
  <c r="N999" i="10"/>
  <c r="M999" i="10"/>
  <c r="L999" i="10"/>
  <c r="K999" i="10"/>
  <c r="S998" i="10"/>
  <c r="R998" i="10"/>
  <c r="Q998" i="10"/>
  <c r="P998" i="10"/>
  <c r="O998" i="10"/>
  <c r="N998" i="10"/>
  <c r="M998" i="10"/>
  <c r="L998" i="10"/>
  <c r="K998" i="10"/>
  <c r="S997" i="10"/>
  <c r="R997" i="10"/>
  <c r="Q997" i="10"/>
  <c r="P997" i="10"/>
  <c r="O997" i="10"/>
  <c r="N997" i="10"/>
  <c r="M997" i="10"/>
  <c r="L997" i="10"/>
  <c r="K997" i="10"/>
  <c r="S996" i="10"/>
  <c r="R996" i="10"/>
  <c r="Q996" i="10"/>
  <c r="P996" i="10"/>
  <c r="O996" i="10"/>
  <c r="N996" i="10"/>
  <c r="M996" i="10"/>
  <c r="L996" i="10"/>
  <c r="K996" i="10"/>
  <c r="S995" i="10"/>
  <c r="R995" i="10"/>
  <c r="Q995" i="10"/>
  <c r="P995" i="10"/>
  <c r="O995" i="10"/>
  <c r="N995" i="10"/>
  <c r="M995" i="10"/>
  <c r="L995" i="10"/>
  <c r="K995" i="10"/>
  <c r="S994" i="10"/>
  <c r="R994" i="10"/>
  <c r="Q994" i="10"/>
  <c r="P994" i="10"/>
  <c r="O994" i="10"/>
  <c r="N994" i="10"/>
  <c r="M994" i="10"/>
  <c r="L994" i="10"/>
  <c r="K994" i="10"/>
  <c r="S993" i="10"/>
  <c r="R993" i="10"/>
  <c r="Q993" i="10"/>
  <c r="P993" i="10"/>
  <c r="O993" i="10"/>
  <c r="N993" i="10"/>
  <c r="M993" i="10"/>
  <c r="L993" i="10"/>
  <c r="K993" i="10"/>
  <c r="S992" i="10"/>
  <c r="R992" i="10"/>
  <c r="Q992" i="10"/>
  <c r="P992" i="10"/>
  <c r="O992" i="10"/>
  <c r="N992" i="10"/>
  <c r="M992" i="10"/>
  <c r="L992" i="10"/>
  <c r="K992" i="10"/>
  <c r="S991" i="10"/>
  <c r="R991" i="10"/>
  <c r="Q991" i="10"/>
  <c r="P991" i="10"/>
  <c r="O991" i="10"/>
  <c r="N991" i="10"/>
  <c r="M991" i="10"/>
  <c r="L991" i="10"/>
  <c r="K991" i="10"/>
  <c r="S990" i="10"/>
  <c r="R990" i="10"/>
  <c r="Q990" i="10"/>
  <c r="P990" i="10"/>
  <c r="O990" i="10"/>
  <c r="N990" i="10"/>
  <c r="M990" i="10"/>
  <c r="L990" i="10"/>
  <c r="K990" i="10"/>
  <c r="S989" i="10"/>
  <c r="R989" i="10"/>
  <c r="Q989" i="10"/>
  <c r="P989" i="10"/>
  <c r="O989" i="10"/>
  <c r="N989" i="10"/>
  <c r="M989" i="10"/>
  <c r="L989" i="10"/>
  <c r="K989" i="10"/>
  <c r="S988" i="10"/>
  <c r="R988" i="10"/>
  <c r="Q988" i="10"/>
  <c r="P988" i="10"/>
  <c r="O988" i="10"/>
  <c r="N988" i="10"/>
  <c r="M988" i="10"/>
  <c r="L988" i="10"/>
  <c r="K988" i="10"/>
  <c r="S987" i="10"/>
  <c r="R987" i="10"/>
  <c r="Q987" i="10"/>
  <c r="P987" i="10"/>
  <c r="O987" i="10"/>
  <c r="N987" i="10"/>
  <c r="M987" i="10"/>
  <c r="L987" i="10"/>
  <c r="K987" i="10"/>
  <c r="S986" i="10"/>
  <c r="R986" i="10"/>
  <c r="Q986" i="10"/>
  <c r="P986" i="10"/>
  <c r="O986" i="10"/>
  <c r="N986" i="10"/>
  <c r="M986" i="10"/>
  <c r="L986" i="10"/>
  <c r="K986" i="10"/>
  <c r="S985" i="10"/>
  <c r="R985" i="10"/>
  <c r="Q985" i="10"/>
  <c r="P985" i="10"/>
  <c r="O985" i="10"/>
  <c r="N985" i="10"/>
  <c r="M985" i="10"/>
  <c r="L985" i="10"/>
  <c r="K985" i="10"/>
  <c r="S984" i="10"/>
  <c r="R984" i="10"/>
  <c r="Q984" i="10"/>
  <c r="P984" i="10"/>
  <c r="O984" i="10"/>
  <c r="N984" i="10"/>
  <c r="M984" i="10"/>
  <c r="L984" i="10"/>
  <c r="K984" i="10"/>
  <c r="S983" i="10"/>
  <c r="R983" i="10"/>
  <c r="Q983" i="10"/>
  <c r="P983" i="10"/>
  <c r="O983" i="10"/>
  <c r="N983" i="10"/>
  <c r="M983" i="10"/>
  <c r="L983" i="10"/>
  <c r="K983" i="10"/>
  <c r="S982" i="10"/>
  <c r="R982" i="10"/>
  <c r="Q982" i="10"/>
  <c r="P982" i="10"/>
  <c r="O982" i="10"/>
  <c r="N982" i="10"/>
  <c r="M982" i="10"/>
  <c r="L982" i="10"/>
  <c r="K982" i="10"/>
  <c r="S981" i="10"/>
  <c r="R981" i="10"/>
  <c r="Q981" i="10"/>
  <c r="P981" i="10"/>
  <c r="O981" i="10"/>
  <c r="N981" i="10"/>
  <c r="M981" i="10"/>
  <c r="L981" i="10"/>
  <c r="K981" i="10"/>
  <c r="S980" i="10"/>
  <c r="R980" i="10"/>
  <c r="Q980" i="10"/>
  <c r="P980" i="10"/>
  <c r="O980" i="10"/>
  <c r="N980" i="10"/>
  <c r="M980" i="10"/>
  <c r="L980" i="10"/>
  <c r="K980" i="10"/>
  <c r="S979" i="10"/>
  <c r="R979" i="10"/>
  <c r="Q979" i="10"/>
  <c r="P979" i="10"/>
  <c r="O979" i="10"/>
  <c r="N979" i="10"/>
  <c r="M979" i="10"/>
  <c r="L979" i="10"/>
  <c r="K979" i="10"/>
  <c r="S978" i="10"/>
  <c r="R978" i="10"/>
  <c r="Q978" i="10"/>
  <c r="P978" i="10"/>
  <c r="O978" i="10"/>
  <c r="N978" i="10"/>
  <c r="M978" i="10"/>
  <c r="L978" i="10"/>
  <c r="K978" i="10"/>
  <c r="S977" i="10"/>
  <c r="R977" i="10"/>
  <c r="Q977" i="10"/>
  <c r="P977" i="10"/>
  <c r="O977" i="10"/>
  <c r="N977" i="10"/>
  <c r="M977" i="10"/>
  <c r="L977" i="10"/>
  <c r="K977" i="10"/>
  <c r="S976" i="10"/>
  <c r="R976" i="10"/>
  <c r="Q976" i="10"/>
  <c r="P976" i="10"/>
  <c r="O976" i="10"/>
  <c r="N976" i="10"/>
  <c r="M976" i="10"/>
  <c r="L976" i="10"/>
  <c r="K976" i="10"/>
  <c r="S975" i="10"/>
  <c r="R975" i="10"/>
  <c r="Q975" i="10"/>
  <c r="P975" i="10"/>
  <c r="O975" i="10"/>
  <c r="N975" i="10"/>
  <c r="M975" i="10"/>
  <c r="L975" i="10"/>
  <c r="K975" i="10"/>
  <c r="S974" i="10"/>
  <c r="R974" i="10"/>
  <c r="Q974" i="10"/>
  <c r="P974" i="10"/>
  <c r="O974" i="10"/>
  <c r="N974" i="10"/>
  <c r="M974" i="10"/>
  <c r="L974" i="10"/>
  <c r="K974" i="10"/>
  <c r="S973" i="10"/>
  <c r="R973" i="10"/>
  <c r="Q973" i="10"/>
  <c r="P973" i="10"/>
  <c r="O973" i="10"/>
  <c r="N973" i="10"/>
  <c r="M973" i="10"/>
  <c r="L973" i="10"/>
  <c r="K973" i="10"/>
  <c r="S972" i="10"/>
  <c r="R972" i="10"/>
  <c r="Q972" i="10"/>
  <c r="P972" i="10"/>
  <c r="O972" i="10"/>
  <c r="N972" i="10"/>
  <c r="M972" i="10"/>
  <c r="L972" i="10"/>
  <c r="K972" i="10"/>
  <c r="S971" i="10"/>
  <c r="R971" i="10"/>
  <c r="Q971" i="10"/>
  <c r="P971" i="10"/>
  <c r="O971" i="10"/>
  <c r="N971" i="10"/>
  <c r="M971" i="10"/>
  <c r="L971" i="10"/>
  <c r="K971" i="10"/>
  <c r="S970" i="10"/>
  <c r="R970" i="10"/>
  <c r="Q970" i="10"/>
  <c r="P970" i="10"/>
  <c r="O970" i="10"/>
  <c r="N970" i="10"/>
  <c r="M970" i="10"/>
  <c r="L970" i="10"/>
  <c r="K970" i="10"/>
  <c r="S969" i="10"/>
  <c r="R969" i="10"/>
  <c r="Q969" i="10"/>
  <c r="P969" i="10"/>
  <c r="O969" i="10"/>
  <c r="N969" i="10"/>
  <c r="M969" i="10"/>
  <c r="L969" i="10"/>
  <c r="K969" i="10"/>
  <c r="S968" i="10"/>
  <c r="R968" i="10"/>
  <c r="Q968" i="10"/>
  <c r="P968" i="10"/>
  <c r="O968" i="10"/>
  <c r="N968" i="10"/>
  <c r="M968" i="10"/>
  <c r="L968" i="10"/>
  <c r="K968" i="10"/>
  <c r="S967" i="10"/>
  <c r="R967" i="10"/>
  <c r="Q967" i="10"/>
  <c r="P967" i="10"/>
  <c r="O967" i="10"/>
  <c r="N967" i="10"/>
  <c r="M967" i="10"/>
  <c r="L967" i="10"/>
  <c r="K967" i="10"/>
  <c r="S966" i="10"/>
  <c r="R966" i="10"/>
  <c r="Q966" i="10"/>
  <c r="P966" i="10"/>
  <c r="O966" i="10"/>
  <c r="N966" i="10"/>
  <c r="M966" i="10"/>
  <c r="L966" i="10"/>
  <c r="K966" i="10"/>
  <c r="S965" i="10"/>
  <c r="R965" i="10"/>
  <c r="Q965" i="10"/>
  <c r="P965" i="10"/>
  <c r="O965" i="10"/>
  <c r="N965" i="10"/>
  <c r="M965" i="10"/>
  <c r="L965" i="10"/>
  <c r="K965" i="10"/>
  <c r="S964" i="10"/>
  <c r="R964" i="10"/>
  <c r="Q964" i="10"/>
  <c r="P964" i="10"/>
  <c r="O964" i="10"/>
  <c r="N964" i="10"/>
  <c r="M964" i="10"/>
  <c r="L964" i="10"/>
  <c r="K964" i="10"/>
  <c r="S963" i="10"/>
  <c r="R963" i="10"/>
  <c r="Q963" i="10"/>
  <c r="P963" i="10"/>
  <c r="O963" i="10"/>
  <c r="N963" i="10"/>
  <c r="M963" i="10"/>
  <c r="L963" i="10"/>
  <c r="K963" i="10"/>
  <c r="S962" i="10"/>
  <c r="R962" i="10"/>
  <c r="Q962" i="10"/>
  <c r="P962" i="10"/>
  <c r="O962" i="10"/>
  <c r="N962" i="10"/>
  <c r="M962" i="10"/>
  <c r="L962" i="10"/>
  <c r="K962" i="10"/>
  <c r="S961" i="10"/>
  <c r="R961" i="10"/>
  <c r="Q961" i="10"/>
  <c r="P961" i="10"/>
  <c r="O961" i="10"/>
  <c r="N961" i="10"/>
  <c r="M961" i="10"/>
  <c r="L961" i="10"/>
  <c r="K961" i="10"/>
  <c r="S960" i="10"/>
  <c r="R960" i="10"/>
  <c r="Q960" i="10"/>
  <c r="P960" i="10"/>
  <c r="O960" i="10"/>
  <c r="N960" i="10"/>
  <c r="M960" i="10"/>
  <c r="L960" i="10"/>
  <c r="K960" i="10"/>
  <c r="S959" i="10"/>
  <c r="R959" i="10"/>
  <c r="Q959" i="10"/>
  <c r="P959" i="10"/>
  <c r="O959" i="10"/>
  <c r="N959" i="10"/>
  <c r="M959" i="10"/>
  <c r="L959" i="10"/>
  <c r="K959" i="10"/>
  <c r="S958" i="10"/>
  <c r="R958" i="10"/>
  <c r="Q958" i="10"/>
  <c r="P958" i="10"/>
  <c r="O958" i="10"/>
  <c r="N958" i="10"/>
  <c r="M958" i="10"/>
  <c r="L958" i="10"/>
  <c r="K958" i="10"/>
  <c r="S957" i="10"/>
  <c r="R957" i="10"/>
  <c r="Q957" i="10"/>
  <c r="P957" i="10"/>
  <c r="O957" i="10"/>
  <c r="N957" i="10"/>
  <c r="M957" i="10"/>
  <c r="L957" i="10"/>
  <c r="K957" i="10"/>
  <c r="S956" i="10"/>
  <c r="R956" i="10"/>
  <c r="Q956" i="10"/>
  <c r="P956" i="10"/>
  <c r="O956" i="10"/>
  <c r="N956" i="10"/>
  <c r="M956" i="10"/>
  <c r="L956" i="10"/>
  <c r="K956" i="10"/>
  <c r="S955" i="10"/>
  <c r="R955" i="10"/>
  <c r="Q955" i="10"/>
  <c r="P955" i="10"/>
  <c r="O955" i="10"/>
  <c r="N955" i="10"/>
  <c r="M955" i="10"/>
  <c r="L955" i="10"/>
  <c r="K955" i="10"/>
  <c r="S954" i="10"/>
  <c r="R954" i="10"/>
  <c r="Q954" i="10"/>
  <c r="P954" i="10"/>
  <c r="O954" i="10"/>
  <c r="N954" i="10"/>
  <c r="M954" i="10"/>
  <c r="L954" i="10"/>
  <c r="K954" i="10"/>
  <c r="S953" i="10"/>
  <c r="R953" i="10"/>
  <c r="Q953" i="10"/>
  <c r="P953" i="10"/>
  <c r="O953" i="10"/>
  <c r="N953" i="10"/>
  <c r="M953" i="10"/>
  <c r="L953" i="10"/>
  <c r="K953" i="10"/>
  <c r="S952" i="10"/>
  <c r="R952" i="10"/>
  <c r="Q952" i="10"/>
  <c r="P952" i="10"/>
  <c r="O952" i="10"/>
  <c r="N952" i="10"/>
  <c r="M952" i="10"/>
  <c r="L952" i="10"/>
  <c r="K952" i="10"/>
  <c r="S951" i="10"/>
  <c r="R951" i="10"/>
  <c r="Q951" i="10"/>
  <c r="P951" i="10"/>
  <c r="O951" i="10"/>
  <c r="N951" i="10"/>
  <c r="M951" i="10"/>
  <c r="L951" i="10"/>
  <c r="K951" i="10"/>
  <c r="S950" i="10"/>
  <c r="R950" i="10"/>
  <c r="Q950" i="10"/>
  <c r="P950" i="10"/>
  <c r="O950" i="10"/>
  <c r="N950" i="10"/>
  <c r="M950" i="10"/>
  <c r="L950" i="10"/>
  <c r="K950" i="10"/>
  <c r="S949" i="10"/>
  <c r="R949" i="10"/>
  <c r="Q949" i="10"/>
  <c r="P949" i="10"/>
  <c r="O949" i="10"/>
  <c r="N949" i="10"/>
  <c r="M949" i="10"/>
  <c r="L949" i="10"/>
  <c r="K949" i="10"/>
  <c r="S948" i="10"/>
  <c r="R948" i="10"/>
  <c r="Q948" i="10"/>
  <c r="P948" i="10"/>
  <c r="O948" i="10"/>
  <c r="N948" i="10"/>
  <c r="M948" i="10"/>
  <c r="L948" i="10"/>
  <c r="K948" i="10"/>
  <c r="S947" i="10"/>
  <c r="R947" i="10"/>
  <c r="Q947" i="10"/>
  <c r="P947" i="10"/>
  <c r="O947" i="10"/>
  <c r="N947" i="10"/>
  <c r="M947" i="10"/>
  <c r="L947" i="10"/>
  <c r="K947" i="10"/>
  <c r="S946" i="10"/>
  <c r="R946" i="10"/>
  <c r="Q946" i="10"/>
  <c r="P946" i="10"/>
  <c r="O946" i="10"/>
  <c r="N946" i="10"/>
  <c r="M946" i="10"/>
  <c r="L946" i="10"/>
  <c r="K946" i="10"/>
  <c r="S945" i="10"/>
  <c r="R945" i="10"/>
  <c r="Q945" i="10"/>
  <c r="P945" i="10"/>
  <c r="O945" i="10"/>
  <c r="N945" i="10"/>
  <c r="M945" i="10"/>
  <c r="L945" i="10"/>
  <c r="K945" i="10"/>
  <c r="S944" i="10"/>
  <c r="R944" i="10"/>
  <c r="Q944" i="10"/>
  <c r="P944" i="10"/>
  <c r="O944" i="10"/>
  <c r="N944" i="10"/>
  <c r="M944" i="10"/>
  <c r="L944" i="10"/>
  <c r="K944" i="10"/>
  <c r="S943" i="10"/>
  <c r="R943" i="10"/>
  <c r="Q943" i="10"/>
  <c r="P943" i="10"/>
  <c r="O943" i="10"/>
  <c r="N943" i="10"/>
  <c r="M943" i="10"/>
  <c r="L943" i="10"/>
  <c r="K943" i="10"/>
  <c r="S942" i="10"/>
  <c r="R942" i="10"/>
  <c r="Q942" i="10"/>
  <c r="P942" i="10"/>
  <c r="O942" i="10"/>
  <c r="N942" i="10"/>
  <c r="M942" i="10"/>
  <c r="L942" i="10"/>
  <c r="K942" i="10"/>
  <c r="S941" i="10"/>
  <c r="R941" i="10"/>
  <c r="Q941" i="10"/>
  <c r="P941" i="10"/>
  <c r="O941" i="10"/>
  <c r="N941" i="10"/>
  <c r="M941" i="10"/>
  <c r="L941" i="10"/>
  <c r="K941" i="10"/>
  <c r="S940" i="10"/>
  <c r="R940" i="10"/>
  <c r="Q940" i="10"/>
  <c r="P940" i="10"/>
  <c r="O940" i="10"/>
  <c r="N940" i="10"/>
  <c r="M940" i="10"/>
  <c r="L940" i="10"/>
  <c r="K940" i="10"/>
  <c r="S939" i="10"/>
  <c r="R939" i="10"/>
  <c r="Q939" i="10"/>
  <c r="P939" i="10"/>
  <c r="O939" i="10"/>
  <c r="N939" i="10"/>
  <c r="M939" i="10"/>
  <c r="L939" i="10"/>
  <c r="K939" i="10"/>
  <c r="S938" i="10"/>
  <c r="R938" i="10"/>
  <c r="Q938" i="10"/>
  <c r="P938" i="10"/>
  <c r="O938" i="10"/>
  <c r="N938" i="10"/>
  <c r="M938" i="10"/>
  <c r="L938" i="10"/>
  <c r="K938" i="10"/>
  <c r="S937" i="10"/>
  <c r="R937" i="10"/>
  <c r="Q937" i="10"/>
  <c r="P937" i="10"/>
  <c r="O937" i="10"/>
  <c r="N937" i="10"/>
  <c r="M937" i="10"/>
  <c r="L937" i="10"/>
  <c r="K937" i="10"/>
  <c r="S936" i="10"/>
  <c r="R936" i="10"/>
  <c r="Q936" i="10"/>
  <c r="P936" i="10"/>
  <c r="O936" i="10"/>
  <c r="N936" i="10"/>
  <c r="M936" i="10"/>
  <c r="L936" i="10"/>
  <c r="K936" i="10"/>
  <c r="S935" i="10"/>
  <c r="R935" i="10"/>
  <c r="Q935" i="10"/>
  <c r="P935" i="10"/>
  <c r="O935" i="10"/>
  <c r="N935" i="10"/>
  <c r="M935" i="10"/>
  <c r="L935" i="10"/>
  <c r="K935" i="10"/>
  <c r="S934" i="10"/>
  <c r="R934" i="10"/>
  <c r="Q934" i="10"/>
  <c r="P934" i="10"/>
  <c r="O934" i="10"/>
  <c r="N934" i="10"/>
  <c r="M934" i="10"/>
  <c r="L934" i="10"/>
  <c r="K934" i="10"/>
  <c r="S933" i="10"/>
  <c r="R933" i="10"/>
  <c r="Q933" i="10"/>
  <c r="P933" i="10"/>
  <c r="O933" i="10"/>
  <c r="N933" i="10"/>
  <c r="M933" i="10"/>
  <c r="L933" i="10"/>
  <c r="K933" i="10"/>
  <c r="S932" i="10"/>
  <c r="R932" i="10"/>
  <c r="Q932" i="10"/>
  <c r="P932" i="10"/>
  <c r="O932" i="10"/>
  <c r="N932" i="10"/>
  <c r="M932" i="10"/>
  <c r="L932" i="10"/>
  <c r="K932" i="10"/>
  <c r="S931" i="10"/>
  <c r="R931" i="10"/>
  <c r="Q931" i="10"/>
  <c r="P931" i="10"/>
  <c r="O931" i="10"/>
  <c r="N931" i="10"/>
  <c r="M931" i="10"/>
  <c r="L931" i="10"/>
  <c r="K931" i="10"/>
  <c r="S930" i="10"/>
  <c r="R930" i="10"/>
  <c r="Q930" i="10"/>
  <c r="P930" i="10"/>
  <c r="O930" i="10"/>
  <c r="N930" i="10"/>
  <c r="M930" i="10"/>
  <c r="L930" i="10"/>
  <c r="K930" i="10"/>
  <c r="S929" i="10"/>
  <c r="R929" i="10"/>
  <c r="Q929" i="10"/>
  <c r="P929" i="10"/>
  <c r="O929" i="10"/>
  <c r="N929" i="10"/>
  <c r="M929" i="10"/>
  <c r="L929" i="10"/>
  <c r="K929" i="10"/>
  <c r="S928" i="10"/>
  <c r="R928" i="10"/>
  <c r="Q928" i="10"/>
  <c r="P928" i="10"/>
  <c r="O928" i="10"/>
  <c r="N928" i="10"/>
  <c r="M928" i="10"/>
  <c r="L928" i="10"/>
  <c r="K928" i="10"/>
  <c r="S927" i="10"/>
  <c r="R927" i="10"/>
  <c r="Q927" i="10"/>
  <c r="P927" i="10"/>
  <c r="O927" i="10"/>
  <c r="N927" i="10"/>
  <c r="M927" i="10"/>
  <c r="L927" i="10"/>
  <c r="K927" i="10"/>
  <c r="S926" i="10"/>
  <c r="R926" i="10"/>
  <c r="Q926" i="10"/>
  <c r="P926" i="10"/>
  <c r="O926" i="10"/>
  <c r="N926" i="10"/>
  <c r="M926" i="10"/>
  <c r="L926" i="10"/>
  <c r="K926" i="10"/>
  <c r="S925" i="10"/>
  <c r="R925" i="10"/>
  <c r="Q925" i="10"/>
  <c r="P925" i="10"/>
  <c r="O925" i="10"/>
  <c r="N925" i="10"/>
  <c r="M925" i="10"/>
  <c r="L925" i="10"/>
  <c r="K925" i="10"/>
  <c r="S924" i="10"/>
  <c r="R924" i="10"/>
  <c r="Q924" i="10"/>
  <c r="P924" i="10"/>
  <c r="O924" i="10"/>
  <c r="N924" i="10"/>
  <c r="M924" i="10"/>
  <c r="L924" i="10"/>
  <c r="K924" i="10"/>
  <c r="S923" i="10"/>
  <c r="R923" i="10"/>
  <c r="Q923" i="10"/>
  <c r="P923" i="10"/>
  <c r="O923" i="10"/>
  <c r="N923" i="10"/>
  <c r="M923" i="10"/>
  <c r="L923" i="10"/>
  <c r="K923" i="10"/>
  <c r="S922" i="10"/>
  <c r="R922" i="10"/>
  <c r="Q922" i="10"/>
  <c r="P922" i="10"/>
  <c r="O922" i="10"/>
  <c r="N922" i="10"/>
  <c r="M922" i="10"/>
  <c r="L922" i="10"/>
  <c r="K922" i="10"/>
  <c r="S921" i="10"/>
  <c r="R921" i="10"/>
  <c r="Q921" i="10"/>
  <c r="P921" i="10"/>
  <c r="O921" i="10"/>
  <c r="N921" i="10"/>
  <c r="M921" i="10"/>
  <c r="L921" i="10"/>
  <c r="K921" i="10"/>
  <c r="S920" i="10"/>
  <c r="R920" i="10"/>
  <c r="Q920" i="10"/>
  <c r="P920" i="10"/>
  <c r="O920" i="10"/>
  <c r="N920" i="10"/>
  <c r="M920" i="10"/>
  <c r="L920" i="10"/>
  <c r="K920" i="10"/>
  <c r="S919" i="10"/>
  <c r="R919" i="10"/>
  <c r="Q919" i="10"/>
  <c r="P919" i="10"/>
  <c r="O919" i="10"/>
  <c r="N919" i="10"/>
  <c r="M919" i="10"/>
  <c r="L919" i="10"/>
  <c r="K919" i="10"/>
  <c r="S918" i="10"/>
  <c r="R918" i="10"/>
  <c r="Q918" i="10"/>
  <c r="P918" i="10"/>
  <c r="O918" i="10"/>
  <c r="N918" i="10"/>
  <c r="M918" i="10"/>
  <c r="L918" i="10"/>
  <c r="K918" i="10"/>
  <c r="S917" i="10"/>
  <c r="R917" i="10"/>
  <c r="Q917" i="10"/>
  <c r="P917" i="10"/>
  <c r="O917" i="10"/>
  <c r="N917" i="10"/>
  <c r="M917" i="10"/>
  <c r="L917" i="10"/>
  <c r="K917" i="10"/>
  <c r="S916" i="10"/>
  <c r="R916" i="10"/>
  <c r="Q916" i="10"/>
  <c r="P916" i="10"/>
  <c r="O916" i="10"/>
  <c r="N916" i="10"/>
  <c r="M916" i="10"/>
  <c r="L916" i="10"/>
  <c r="K916" i="10"/>
  <c r="S915" i="10"/>
  <c r="R915" i="10"/>
  <c r="Q915" i="10"/>
  <c r="P915" i="10"/>
  <c r="O915" i="10"/>
  <c r="N915" i="10"/>
  <c r="M915" i="10"/>
  <c r="L915" i="10"/>
  <c r="K915" i="10"/>
  <c r="S914" i="10"/>
  <c r="R914" i="10"/>
  <c r="Q914" i="10"/>
  <c r="P914" i="10"/>
  <c r="O914" i="10"/>
  <c r="N914" i="10"/>
  <c r="M914" i="10"/>
  <c r="L914" i="10"/>
  <c r="K914" i="10"/>
  <c r="S913" i="10"/>
  <c r="R913" i="10"/>
  <c r="Q913" i="10"/>
  <c r="P913" i="10"/>
  <c r="O913" i="10"/>
  <c r="N913" i="10"/>
  <c r="M913" i="10"/>
  <c r="L913" i="10"/>
  <c r="K913" i="10"/>
  <c r="S912" i="10"/>
  <c r="R912" i="10"/>
  <c r="Q912" i="10"/>
  <c r="P912" i="10"/>
  <c r="O912" i="10"/>
  <c r="N912" i="10"/>
  <c r="M912" i="10"/>
  <c r="L912" i="10"/>
  <c r="K912" i="10"/>
  <c r="S911" i="10"/>
  <c r="R911" i="10"/>
  <c r="Q911" i="10"/>
  <c r="P911" i="10"/>
  <c r="O911" i="10"/>
  <c r="N911" i="10"/>
  <c r="M911" i="10"/>
  <c r="L911" i="10"/>
  <c r="K911" i="10"/>
  <c r="S910" i="10"/>
  <c r="R910" i="10"/>
  <c r="Q910" i="10"/>
  <c r="P910" i="10"/>
  <c r="O910" i="10"/>
  <c r="N910" i="10"/>
  <c r="M910" i="10"/>
  <c r="L910" i="10"/>
  <c r="K910" i="10"/>
  <c r="S909" i="10"/>
  <c r="R909" i="10"/>
  <c r="Q909" i="10"/>
  <c r="P909" i="10"/>
  <c r="O909" i="10"/>
  <c r="N909" i="10"/>
  <c r="M909" i="10"/>
  <c r="L909" i="10"/>
  <c r="K909" i="10"/>
  <c r="S908" i="10"/>
  <c r="R908" i="10"/>
  <c r="Q908" i="10"/>
  <c r="P908" i="10"/>
  <c r="O908" i="10"/>
  <c r="N908" i="10"/>
  <c r="M908" i="10"/>
  <c r="L908" i="10"/>
  <c r="K908" i="10"/>
  <c r="S907" i="10"/>
  <c r="R907" i="10"/>
  <c r="Q907" i="10"/>
  <c r="P907" i="10"/>
  <c r="O907" i="10"/>
  <c r="N907" i="10"/>
  <c r="M907" i="10"/>
  <c r="L907" i="10"/>
  <c r="K907" i="10"/>
  <c r="S906" i="10"/>
  <c r="R906" i="10"/>
  <c r="Q906" i="10"/>
  <c r="P906" i="10"/>
  <c r="O906" i="10"/>
  <c r="N906" i="10"/>
  <c r="M906" i="10"/>
  <c r="L906" i="10"/>
  <c r="K906" i="10"/>
  <c r="S905" i="10"/>
  <c r="R905" i="10"/>
  <c r="Q905" i="10"/>
  <c r="P905" i="10"/>
  <c r="O905" i="10"/>
  <c r="N905" i="10"/>
  <c r="M905" i="10"/>
  <c r="L905" i="10"/>
  <c r="K905" i="10"/>
  <c r="S904" i="10"/>
  <c r="R904" i="10"/>
  <c r="Q904" i="10"/>
  <c r="P904" i="10"/>
  <c r="O904" i="10"/>
  <c r="N904" i="10"/>
  <c r="M904" i="10"/>
  <c r="L904" i="10"/>
  <c r="K904" i="10"/>
  <c r="S903" i="10"/>
  <c r="R903" i="10"/>
  <c r="Q903" i="10"/>
  <c r="P903" i="10"/>
  <c r="O903" i="10"/>
  <c r="N903" i="10"/>
  <c r="M903" i="10"/>
  <c r="L903" i="10"/>
  <c r="K903" i="10"/>
  <c r="S902" i="10"/>
  <c r="R902" i="10"/>
  <c r="Q902" i="10"/>
  <c r="P902" i="10"/>
  <c r="O902" i="10"/>
  <c r="N902" i="10"/>
  <c r="M902" i="10"/>
  <c r="L902" i="10"/>
  <c r="K902" i="10"/>
  <c r="S901" i="10"/>
  <c r="R901" i="10"/>
  <c r="Q901" i="10"/>
  <c r="P901" i="10"/>
  <c r="O901" i="10"/>
  <c r="N901" i="10"/>
  <c r="M901" i="10"/>
  <c r="L901" i="10"/>
  <c r="K901" i="10"/>
  <c r="S900" i="10"/>
  <c r="R900" i="10"/>
  <c r="Q900" i="10"/>
  <c r="P900" i="10"/>
  <c r="O900" i="10"/>
  <c r="N900" i="10"/>
  <c r="M900" i="10"/>
  <c r="L900" i="10"/>
  <c r="K900" i="10"/>
  <c r="S899" i="10"/>
  <c r="R899" i="10"/>
  <c r="Q899" i="10"/>
  <c r="P899" i="10"/>
  <c r="O899" i="10"/>
  <c r="N899" i="10"/>
  <c r="M899" i="10"/>
  <c r="L899" i="10"/>
  <c r="K899" i="10"/>
  <c r="S898" i="10"/>
  <c r="R898" i="10"/>
  <c r="Q898" i="10"/>
  <c r="P898" i="10"/>
  <c r="O898" i="10"/>
  <c r="N898" i="10"/>
  <c r="M898" i="10"/>
  <c r="L898" i="10"/>
  <c r="K898" i="10"/>
  <c r="S897" i="10"/>
  <c r="R897" i="10"/>
  <c r="Q897" i="10"/>
  <c r="P897" i="10"/>
  <c r="O897" i="10"/>
  <c r="N897" i="10"/>
  <c r="M897" i="10"/>
  <c r="L897" i="10"/>
  <c r="K897" i="10"/>
  <c r="S896" i="10"/>
  <c r="R896" i="10"/>
  <c r="Q896" i="10"/>
  <c r="P896" i="10"/>
  <c r="O896" i="10"/>
  <c r="N896" i="10"/>
  <c r="M896" i="10"/>
  <c r="L896" i="10"/>
  <c r="K896" i="10"/>
  <c r="S895" i="10"/>
  <c r="R895" i="10"/>
  <c r="Q895" i="10"/>
  <c r="P895" i="10"/>
  <c r="O895" i="10"/>
  <c r="N895" i="10"/>
  <c r="M895" i="10"/>
  <c r="L895" i="10"/>
  <c r="K895" i="10"/>
  <c r="S894" i="10"/>
  <c r="R894" i="10"/>
  <c r="Q894" i="10"/>
  <c r="P894" i="10"/>
  <c r="O894" i="10"/>
  <c r="N894" i="10"/>
  <c r="M894" i="10"/>
  <c r="L894" i="10"/>
  <c r="K894" i="10"/>
  <c r="S893" i="10"/>
  <c r="R893" i="10"/>
  <c r="Q893" i="10"/>
  <c r="P893" i="10"/>
  <c r="O893" i="10"/>
  <c r="N893" i="10"/>
  <c r="M893" i="10"/>
  <c r="L893" i="10"/>
  <c r="K893" i="10"/>
  <c r="S892" i="10"/>
  <c r="R892" i="10"/>
  <c r="Q892" i="10"/>
  <c r="P892" i="10"/>
  <c r="O892" i="10"/>
  <c r="N892" i="10"/>
  <c r="M892" i="10"/>
  <c r="L892" i="10"/>
  <c r="K892" i="10"/>
  <c r="S891" i="10"/>
  <c r="R891" i="10"/>
  <c r="Q891" i="10"/>
  <c r="P891" i="10"/>
  <c r="O891" i="10"/>
  <c r="N891" i="10"/>
  <c r="M891" i="10"/>
  <c r="L891" i="10"/>
  <c r="K891" i="10"/>
  <c r="S890" i="10"/>
  <c r="R890" i="10"/>
  <c r="Q890" i="10"/>
  <c r="P890" i="10"/>
  <c r="O890" i="10"/>
  <c r="N890" i="10"/>
  <c r="M890" i="10"/>
  <c r="L890" i="10"/>
  <c r="K890" i="10"/>
  <c r="S889" i="10"/>
  <c r="R889" i="10"/>
  <c r="Q889" i="10"/>
  <c r="P889" i="10"/>
  <c r="O889" i="10"/>
  <c r="N889" i="10"/>
  <c r="M889" i="10"/>
  <c r="L889" i="10"/>
  <c r="K889" i="10"/>
  <c r="S888" i="10"/>
  <c r="R888" i="10"/>
  <c r="Q888" i="10"/>
  <c r="P888" i="10"/>
  <c r="O888" i="10"/>
  <c r="N888" i="10"/>
  <c r="M888" i="10"/>
  <c r="L888" i="10"/>
  <c r="K888" i="10"/>
  <c r="S887" i="10"/>
  <c r="R887" i="10"/>
  <c r="Q887" i="10"/>
  <c r="P887" i="10"/>
  <c r="O887" i="10"/>
  <c r="N887" i="10"/>
  <c r="M887" i="10"/>
  <c r="L887" i="10"/>
  <c r="K887" i="10"/>
  <c r="S886" i="10"/>
  <c r="R886" i="10"/>
  <c r="Q886" i="10"/>
  <c r="P886" i="10"/>
  <c r="O886" i="10"/>
  <c r="N886" i="10"/>
  <c r="M886" i="10"/>
  <c r="L886" i="10"/>
  <c r="K886" i="10"/>
  <c r="S885" i="10"/>
  <c r="R885" i="10"/>
  <c r="Q885" i="10"/>
  <c r="P885" i="10"/>
  <c r="O885" i="10"/>
  <c r="N885" i="10"/>
  <c r="M885" i="10"/>
  <c r="L885" i="10"/>
  <c r="K885" i="10"/>
  <c r="S884" i="10"/>
  <c r="R884" i="10"/>
  <c r="Q884" i="10"/>
  <c r="P884" i="10"/>
  <c r="O884" i="10"/>
  <c r="N884" i="10"/>
  <c r="M884" i="10"/>
  <c r="L884" i="10"/>
  <c r="K884" i="10"/>
  <c r="S883" i="10"/>
  <c r="R883" i="10"/>
  <c r="Q883" i="10"/>
  <c r="P883" i="10"/>
  <c r="O883" i="10"/>
  <c r="N883" i="10"/>
  <c r="M883" i="10"/>
  <c r="L883" i="10"/>
  <c r="K883" i="10"/>
  <c r="S882" i="10"/>
  <c r="R882" i="10"/>
  <c r="Q882" i="10"/>
  <c r="P882" i="10"/>
  <c r="O882" i="10"/>
  <c r="N882" i="10"/>
  <c r="M882" i="10"/>
  <c r="L882" i="10"/>
  <c r="K882" i="10"/>
  <c r="S881" i="10"/>
  <c r="R881" i="10"/>
  <c r="Q881" i="10"/>
  <c r="P881" i="10"/>
  <c r="O881" i="10"/>
  <c r="N881" i="10"/>
  <c r="M881" i="10"/>
  <c r="L881" i="10"/>
  <c r="K881" i="10"/>
  <c r="S880" i="10"/>
  <c r="R880" i="10"/>
  <c r="Q880" i="10"/>
  <c r="P880" i="10"/>
  <c r="O880" i="10"/>
  <c r="N880" i="10"/>
  <c r="M880" i="10"/>
  <c r="L880" i="10"/>
  <c r="K880" i="10"/>
  <c r="S879" i="10"/>
  <c r="R879" i="10"/>
  <c r="Q879" i="10"/>
  <c r="P879" i="10"/>
  <c r="O879" i="10"/>
  <c r="N879" i="10"/>
  <c r="M879" i="10"/>
  <c r="L879" i="10"/>
  <c r="K879" i="10"/>
  <c r="S878" i="10"/>
  <c r="R878" i="10"/>
  <c r="Q878" i="10"/>
  <c r="P878" i="10"/>
  <c r="O878" i="10"/>
  <c r="N878" i="10"/>
  <c r="M878" i="10"/>
  <c r="L878" i="10"/>
  <c r="K878" i="10"/>
  <c r="S877" i="10"/>
  <c r="R877" i="10"/>
  <c r="Q877" i="10"/>
  <c r="P877" i="10"/>
  <c r="O877" i="10"/>
  <c r="N877" i="10"/>
  <c r="M877" i="10"/>
  <c r="L877" i="10"/>
  <c r="K877" i="10"/>
  <c r="S876" i="10"/>
  <c r="R876" i="10"/>
  <c r="Q876" i="10"/>
  <c r="P876" i="10"/>
  <c r="O876" i="10"/>
  <c r="N876" i="10"/>
  <c r="M876" i="10"/>
  <c r="L876" i="10"/>
  <c r="K876" i="10"/>
  <c r="S875" i="10"/>
  <c r="R875" i="10"/>
  <c r="Q875" i="10"/>
  <c r="P875" i="10"/>
  <c r="O875" i="10"/>
  <c r="N875" i="10"/>
  <c r="M875" i="10"/>
  <c r="L875" i="10"/>
  <c r="K875" i="10"/>
  <c r="S874" i="10"/>
  <c r="R874" i="10"/>
  <c r="Q874" i="10"/>
  <c r="P874" i="10"/>
  <c r="O874" i="10"/>
  <c r="N874" i="10"/>
  <c r="M874" i="10"/>
  <c r="L874" i="10"/>
  <c r="K874" i="10"/>
  <c r="S873" i="10"/>
  <c r="R873" i="10"/>
  <c r="Q873" i="10"/>
  <c r="P873" i="10"/>
  <c r="O873" i="10"/>
  <c r="N873" i="10"/>
  <c r="M873" i="10"/>
  <c r="L873" i="10"/>
  <c r="K873" i="10"/>
  <c r="S872" i="10"/>
  <c r="R872" i="10"/>
  <c r="Q872" i="10"/>
  <c r="P872" i="10"/>
  <c r="O872" i="10"/>
  <c r="N872" i="10"/>
  <c r="M872" i="10"/>
  <c r="L872" i="10"/>
  <c r="K872" i="10"/>
  <c r="S871" i="10"/>
  <c r="R871" i="10"/>
  <c r="Q871" i="10"/>
  <c r="P871" i="10"/>
  <c r="O871" i="10"/>
  <c r="N871" i="10"/>
  <c r="M871" i="10"/>
  <c r="L871" i="10"/>
  <c r="K871" i="10"/>
  <c r="S870" i="10"/>
  <c r="R870" i="10"/>
  <c r="Q870" i="10"/>
  <c r="P870" i="10"/>
  <c r="O870" i="10"/>
  <c r="N870" i="10"/>
  <c r="M870" i="10"/>
  <c r="L870" i="10"/>
  <c r="K870" i="10"/>
  <c r="S869" i="10"/>
  <c r="R869" i="10"/>
  <c r="Q869" i="10"/>
  <c r="P869" i="10"/>
  <c r="O869" i="10"/>
  <c r="N869" i="10"/>
  <c r="M869" i="10"/>
  <c r="L869" i="10"/>
  <c r="K869" i="10"/>
  <c r="S868" i="10"/>
  <c r="R868" i="10"/>
  <c r="Q868" i="10"/>
  <c r="P868" i="10"/>
  <c r="O868" i="10"/>
  <c r="N868" i="10"/>
  <c r="M868" i="10"/>
  <c r="L868" i="10"/>
  <c r="K868" i="10"/>
  <c r="S867" i="10"/>
  <c r="R867" i="10"/>
  <c r="Q867" i="10"/>
  <c r="P867" i="10"/>
  <c r="O867" i="10"/>
  <c r="N867" i="10"/>
  <c r="M867" i="10"/>
  <c r="L867" i="10"/>
  <c r="K867" i="10"/>
  <c r="S866" i="10"/>
  <c r="R866" i="10"/>
  <c r="Q866" i="10"/>
  <c r="P866" i="10"/>
  <c r="O866" i="10"/>
  <c r="N866" i="10"/>
  <c r="M866" i="10"/>
  <c r="L866" i="10"/>
  <c r="K866" i="10"/>
  <c r="S865" i="10"/>
  <c r="R865" i="10"/>
  <c r="Q865" i="10"/>
  <c r="P865" i="10"/>
  <c r="O865" i="10"/>
  <c r="N865" i="10"/>
  <c r="M865" i="10"/>
  <c r="L865" i="10"/>
  <c r="K865" i="10"/>
  <c r="S864" i="10"/>
  <c r="R864" i="10"/>
  <c r="Q864" i="10"/>
  <c r="P864" i="10"/>
  <c r="O864" i="10"/>
  <c r="N864" i="10"/>
  <c r="M864" i="10"/>
  <c r="L864" i="10"/>
  <c r="K864" i="10"/>
  <c r="S863" i="10"/>
  <c r="R863" i="10"/>
  <c r="Q863" i="10"/>
  <c r="P863" i="10"/>
  <c r="O863" i="10"/>
  <c r="N863" i="10"/>
  <c r="M863" i="10"/>
  <c r="L863" i="10"/>
  <c r="K863" i="10"/>
  <c r="S862" i="10"/>
  <c r="R862" i="10"/>
  <c r="Q862" i="10"/>
  <c r="P862" i="10"/>
  <c r="O862" i="10"/>
  <c r="N862" i="10"/>
  <c r="M862" i="10"/>
  <c r="L862" i="10"/>
  <c r="K862" i="10"/>
  <c r="S861" i="10"/>
  <c r="R861" i="10"/>
  <c r="Q861" i="10"/>
  <c r="P861" i="10"/>
  <c r="O861" i="10"/>
  <c r="N861" i="10"/>
  <c r="M861" i="10"/>
  <c r="L861" i="10"/>
  <c r="K861" i="10"/>
  <c r="S860" i="10"/>
  <c r="R860" i="10"/>
  <c r="Q860" i="10"/>
  <c r="P860" i="10"/>
  <c r="O860" i="10"/>
  <c r="N860" i="10"/>
  <c r="M860" i="10"/>
  <c r="L860" i="10"/>
  <c r="K860" i="10"/>
  <c r="S859" i="10"/>
  <c r="R859" i="10"/>
  <c r="Q859" i="10"/>
  <c r="P859" i="10"/>
  <c r="O859" i="10"/>
  <c r="N859" i="10"/>
  <c r="M859" i="10"/>
  <c r="L859" i="10"/>
  <c r="K859" i="10"/>
  <c r="S858" i="10"/>
  <c r="R858" i="10"/>
  <c r="Q858" i="10"/>
  <c r="P858" i="10"/>
  <c r="O858" i="10"/>
  <c r="N858" i="10"/>
  <c r="M858" i="10"/>
  <c r="L858" i="10"/>
  <c r="K858" i="10"/>
  <c r="S857" i="10"/>
  <c r="R857" i="10"/>
  <c r="Q857" i="10"/>
  <c r="P857" i="10"/>
  <c r="O857" i="10"/>
  <c r="N857" i="10"/>
  <c r="M857" i="10"/>
  <c r="L857" i="10"/>
  <c r="K857" i="10"/>
  <c r="S856" i="10"/>
  <c r="R856" i="10"/>
  <c r="Q856" i="10"/>
  <c r="P856" i="10"/>
  <c r="O856" i="10"/>
  <c r="N856" i="10"/>
  <c r="M856" i="10"/>
  <c r="L856" i="10"/>
  <c r="K856" i="10"/>
  <c r="S855" i="10"/>
  <c r="R855" i="10"/>
  <c r="Q855" i="10"/>
  <c r="P855" i="10"/>
  <c r="O855" i="10"/>
  <c r="N855" i="10"/>
  <c r="M855" i="10"/>
  <c r="L855" i="10"/>
  <c r="K855" i="10"/>
  <c r="S854" i="10"/>
  <c r="R854" i="10"/>
  <c r="Q854" i="10"/>
  <c r="P854" i="10"/>
  <c r="O854" i="10"/>
  <c r="N854" i="10"/>
  <c r="M854" i="10"/>
  <c r="L854" i="10"/>
  <c r="K854" i="10"/>
  <c r="S853" i="10"/>
  <c r="R853" i="10"/>
  <c r="Q853" i="10"/>
  <c r="P853" i="10"/>
  <c r="O853" i="10"/>
  <c r="N853" i="10"/>
  <c r="M853" i="10"/>
  <c r="L853" i="10"/>
  <c r="K853" i="10"/>
  <c r="S852" i="10"/>
  <c r="R852" i="10"/>
  <c r="Q852" i="10"/>
  <c r="P852" i="10"/>
  <c r="O852" i="10"/>
  <c r="N852" i="10"/>
  <c r="M852" i="10"/>
  <c r="L852" i="10"/>
  <c r="K852" i="10"/>
  <c r="S851" i="10"/>
  <c r="R851" i="10"/>
  <c r="Q851" i="10"/>
  <c r="P851" i="10"/>
  <c r="O851" i="10"/>
  <c r="N851" i="10"/>
  <c r="M851" i="10"/>
  <c r="L851" i="10"/>
  <c r="K851" i="10"/>
  <c r="S850" i="10"/>
  <c r="R850" i="10"/>
  <c r="Q850" i="10"/>
  <c r="P850" i="10"/>
  <c r="O850" i="10"/>
  <c r="N850" i="10"/>
  <c r="M850" i="10"/>
  <c r="L850" i="10"/>
  <c r="K850" i="10"/>
  <c r="S849" i="10"/>
  <c r="R849" i="10"/>
  <c r="Q849" i="10"/>
  <c r="P849" i="10"/>
  <c r="O849" i="10"/>
  <c r="N849" i="10"/>
  <c r="M849" i="10"/>
  <c r="L849" i="10"/>
  <c r="K849" i="10"/>
  <c r="S848" i="10"/>
  <c r="R848" i="10"/>
  <c r="Q848" i="10"/>
  <c r="P848" i="10"/>
  <c r="O848" i="10"/>
  <c r="N848" i="10"/>
  <c r="M848" i="10"/>
  <c r="L848" i="10"/>
  <c r="K848" i="10"/>
  <c r="S847" i="10"/>
  <c r="R847" i="10"/>
  <c r="Q847" i="10"/>
  <c r="P847" i="10"/>
  <c r="O847" i="10"/>
  <c r="N847" i="10"/>
  <c r="M847" i="10"/>
  <c r="L847" i="10"/>
  <c r="K847" i="10"/>
  <c r="S846" i="10"/>
  <c r="R846" i="10"/>
  <c r="Q846" i="10"/>
  <c r="P846" i="10"/>
  <c r="O846" i="10"/>
  <c r="N846" i="10"/>
  <c r="M846" i="10"/>
  <c r="L846" i="10"/>
  <c r="K846" i="10"/>
  <c r="S845" i="10"/>
  <c r="R845" i="10"/>
  <c r="Q845" i="10"/>
  <c r="P845" i="10"/>
  <c r="O845" i="10"/>
  <c r="N845" i="10"/>
  <c r="M845" i="10"/>
  <c r="L845" i="10"/>
  <c r="K845" i="10"/>
  <c r="S844" i="10"/>
  <c r="R844" i="10"/>
  <c r="Q844" i="10"/>
  <c r="P844" i="10"/>
  <c r="O844" i="10"/>
  <c r="N844" i="10"/>
  <c r="M844" i="10"/>
  <c r="L844" i="10"/>
  <c r="K844" i="10"/>
  <c r="S843" i="10"/>
  <c r="R843" i="10"/>
  <c r="Q843" i="10"/>
  <c r="P843" i="10"/>
  <c r="O843" i="10"/>
  <c r="N843" i="10"/>
  <c r="M843" i="10"/>
  <c r="L843" i="10"/>
  <c r="K843" i="10"/>
  <c r="S842" i="10"/>
  <c r="R842" i="10"/>
  <c r="Q842" i="10"/>
  <c r="P842" i="10"/>
  <c r="O842" i="10"/>
  <c r="N842" i="10"/>
  <c r="M842" i="10"/>
  <c r="L842" i="10"/>
  <c r="K842" i="10"/>
  <c r="S841" i="10"/>
  <c r="R841" i="10"/>
  <c r="Q841" i="10"/>
  <c r="P841" i="10"/>
  <c r="O841" i="10"/>
  <c r="N841" i="10"/>
  <c r="M841" i="10"/>
  <c r="L841" i="10"/>
  <c r="K841" i="10"/>
  <c r="S840" i="10"/>
  <c r="R840" i="10"/>
  <c r="Q840" i="10"/>
  <c r="P840" i="10"/>
  <c r="O840" i="10"/>
  <c r="N840" i="10"/>
  <c r="M840" i="10"/>
  <c r="L840" i="10"/>
  <c r="K840" i="10"/>
  <c r="S839" i="10"/>
  <c r="R839" i="10"/>
  <c r="Q839" i="10"/>
  <c r="P839" i="10"/>
  <c r="O839" i="10"/>
  <c r="N839" i="10"/>
  <c r="M839" i="10"/>
  <c r="L839" i="10"/>
  <c r="K839" i="10"/>
  <c r="S838" i="10"/>
  <c r="R838" i="10"/>
  <c r="Q838" i="10"/>
  <c r="P838" i="10"/>
  <c r="O838" i="10"/>
  <c r="N838" i="10"/>
  <c r="M838" i="10"/>
  <c r="L838" i="10"/>
  <c r="K838" i="10"/>
  <c r="S837" i="10"/>
  <c r="R837" i="10"/>
  <c r="Q837" i="10"/>
  <c r="P837" i="10"/>
  <c r="O837" i="10"/>
  <c r="N837" i="10"/>
  <c r="M837" i="10"/>
  <c r="L837" i="10"/>
  <c r="K837" i="10"/>
  <c r="S836" i="10"/>
  <c r="R836" i="10"/>
  <c r="Q836" i="10"/>
  <c r="P836" i="10"/>
  <c r="O836" i="10"/>
  <c r="N836" i="10"/>
  <c r="M836" i="10"/>
  <c r="L836" i="10"/>
  <c r="K836" i="10"/>
  <c r="S835" i="10"/>
  <c r="R835" i="10"/>
  <c r="Q835" i="10"/>
  <c r="P835" i="10"/>
  <c r="O835" i="10"/>
  <c r="N835" i="10"/>
  <c r="M835" i="10"/>
  <c r="L835" i="10"/>
  <c r="K835" i="10"/>
  <c r="S834" i="10"/>
  <c r="R834" i="10"/>
  <c r="Q834" i="10"/>
  <c r="P834" i="10"/>
  <c r="O834" i="10"/>
  <c r="N834" i="10"/>
  <c r="M834" i="10"/>
  <c r="L834" i="10"/>
  <c r="K834" i="10"/>
  <c r="S833" i="10"/>
  <c r="R833" i="10"/>
  <c r="Q833" i="10"/>
  <c r="P833" i="10"/>
  <c r="O833" i="10"/>
  <c r="N833" i="10"/>
  <c r="M833" i="10"/>
  <c r="L833" i="10"/>
  <c r="K833" i="10"/>
  <c r="S832" i="10"/>
  <c r="R832" i="10"/>
  <c r="Q832" i="10"/>
  <c r="P832" i="10"/>
  <c r="O832" i="10"/>
  <c r="N832" i="10"/>
  <c r="M832" i="10"/>
  <c r="L832" i="10"/>
  <c r="K832" i="10"/>
  <c r="S831" i="10"/>
  <c r="R831" i="10"/>
  <c r="Q831" i="10"/>
  <c r="P831" i="10"/>
  <c r="O831" i="10"/>
  <c r="N831" i="10"/>
  <c r="M831" i="10"/>
  <c r="L831" i="10"/>
  <c r="K831" i="10"/>
  <c r="S830" i="10"/>
  <c r="R830" i="10"/>
  <c r="Q830" i="10"/>
  <c r="P830" i="10"/>
  <c r="O830" i="10"/>
  <c r="N830" i="10"/>
  <c r="M830" i="10"/>
  <c r="L830" i="10"/>
  <c r="K830" i="10"/>
  <c r="S829" i="10"/>
  <c r="R829" i="10"/>
  <c r="Q829" i="10"/>
  <c r="P829" i="10"/>
  <c r="O829" i="10"/>
  <c r="N829" i="10"/>
  <c r="M829" i="10"/>
  <c r="L829" i="10"/>
  <c r="K829" i="10"/>
  <c r="S828" i="10"/>
  <c r="R828" i="10"/>
  <c r="Q828" i="10"/>
  <c r="P828" i="10"/>
  <c r="O828" i="10"/>
  <c r="N828" i="10"/>
  <c r="M828" i="10"/>
  <c r="L828" i="10"/>
  <c r="K828" i="10"/>
  <c r="S827" i="10"/>
  <c r="R827" i="10"/>
  <c r="Q827" i="10"/>
  <c r="P827" i="10"/>
  <c r="O827" i="10"/>
  <c r="N827" i="10"/>
  <c r="M827" i="10"/>
  <c r="L827" i="10"/>
  <c r="K827" i="10"/>
  <c r="S826" i="10"/>
  <c r="R826" i="10"/>
  <c r="Q826" i="10"/>
  <c r="P826" i="10"/>
  <c r="O826" i="10"/>
  <c r="N826" i="10"/>
  <c r="M826" i="10"/>
  <c r="L826" i="10"/>
  <c r="K826" i="10"/>
  <c r="S825" i="10"/>
  <c r="R825" i="10"/>
  <c r="Q825" i="10"/>
  <c r="P825" i="10"/>
  <c r="O825" i="10"/>
  <c r="N825" i="10"/>
  <c r="M825" i="10"/>
  <c r="L825" i="10"/>
  <c r="K825" i="10"/>
  <c r="S824" i="10"/>
  <c r="R824" i="10"/>
  <c r="Q824" i="10"/>
  <c r="P824" i="10"/>
  <c r="O824" i="10"/>
  <c r="N824" i="10"/>
  <c r="M824" i="10"/>
  <c r="L824" i="10"/>
  <c r="K824" i="10"/>
  <c r="S823" i="10"/>
  <c r="R823" i="10"/>
  <c r="Q823" i="10"/>
  <c r="P823" i="10"/>
  <c r="O823" i="10"/>
  <c r="N823" i="10"/>
  <c r="M823" i="10"/>
  <c r="L823" i="10"/>
  <c r="K823" i="10"/>
  <c r="S822" i="10"/>
  <c r="R822" i="10"/>
  <c r="Q822" i="10"/>
  <c r="P822" i="10"/>
  <c r="O822" i="10"/>
  <c r="N822" i="10"/>
  <c r="M822" i="10"/>
  <c r="L822" i="10"/>
  <c r="K822" i="10"/>
  <c r="S821" i="10"/>
  <c r="R821" i="10"/>
  <c r="Q821" i="10"/>
  <c r="P821" i="10"/>
  <c r="O821" i="10"/>
  <c r="N821" i="10"/>
  <c r="M821" i="10"/>
  <c r="L821" i="10"/>
  <c r="K821" i="10"/>
  <c r="S820" i="10"/>
  <c r="R820" i="10"/>
  <c r="Q820" i="10"/>
  <c r="P820" i="10"/>
  <c r="O820" i="10"/>
  <c r="N820" i="10"/>
  <c r="M820" i="10"/>
  <c r="L820" i="10"/>
  <c r="K820" i="10"/>
  <c r="S819" i="10"/>
  <c r="R819" i="10"/>
  <c r="Q819" i="10"/>
  <c r="P819" i="10"/>
  <c r="O819" i="10"/>
  <c r="N819" i="10"/>
  <c r="M819" i="10"/>
  <c r="L819" i="10"/>
  <c r="K819" i="10"/>
  <c r="S818" i="10"/>
  <c r="R818" i="10"/>
  <c r="Q818" i="10"/>
  <c r="P818" i="10"/>
  <c r="O818" i="10"/>
  <c r="N818" i="10"/>
  <c r="M818" i="10"/>
  <c r="L818" i="10"/>
  <c r="K818" i="10"/>
  <c r="S817" i="10"/>
  <c r="R817" i="10"/>
  <c r="Q817" i="10"/>
  <c r="P817" i="10"/>
  <c r="O817" i="10"/>
  <c r="N817" i="10"/>
  <c r="M817" i="10"/>
  <c r="L817" i="10"/>
  <c r="K817" i="10"/>
  <c r="S816" i="10"/>
  <c r="R816" i="10"/>
  <c r="Q816" i="10"/>
  <c r="P816" i="10"/>
  <c r="O816" i="10"/>
  <c r="N816" i="10"/>
  <c r="M816" i="10"/>
  <c r="L816" i="10"/>
  <c r="K816" i="10"/>
  <c r="S815" i="10"/>
  <c r="R815" i="10"/>
  <c r="Q815" i="10"/>
  <c r="P815" i="10"/>
  <c r="O815" i="10"/>
  <c r="N815" i="10"/>
  <c r="M815" i="10"/>
  <c r="L815" i="10"/>
  <c r="K815" i="10"/>
  <c r="S814" i="10"/>
  <c r="R814" i="10"/>
  <c r="Q814" i="10"/>
  <c r="P814" i="10"/>
  <c r="O814" i="10"/>
  <c r="N814" i="10"/>
  <c r="M814" i="10"/>
  <c r="L814" i="10"/>
  <c r="K814" i="10"/>
  <c r="S813" i="10"/>
  <c r="R813" i="10"/>
  <c r="Q813" i="10"/>
  <c r="P813" i="10"/>
  <c r="O813" i="10"/>
  <c r="N813" i="10"/>
  <c r="M813" i="10"/>
  <c r="L813" i="10"/>
  <c r="K813" i="10"/>
  <c r="S812" i="10"/>
  <c r="R812" i="10"/>
  <c r="Q812" i="10"/>
  <c r="P812" i="10"/>
  <c r="O812" i="10"/>
  <c r="N812" i="10"/>
  <c r="M812" i="10"/>
  <c r="L812" i="10"/>
  <c r="K812" i="10"/>
  <c r="S811" i="10"/>
  <c r="R811" i="10"/>
  <c r="Q811" i="10"/>
  <c r="P811" i="10"/>
  <c r="O811" i="10"/>
  <c r="N811" i="10"/>
  <c r="M811" i="10"/>
  <c r="L811" i="10"/>
  <c r="K811" i="10"/>
  <c r="S810" i="10"/>
  <c r="R810" i="10"/>
  <c r="Q810" i="10"/>
  <c r="P810" i="10"/>
  <c r="O810" i="10"/>
  <c r="N810" i="10"/>
  <c r="M810" i="10"/>
  <c r="L810" i="10"/>
  <c r="K810" i="10"/>
  <c r="S809" i="10"/>
  <c r="R809" i="10"/>
  <c r="Q809" i="10"/>
  <c r="P809" i="10"/>
  <c r="O809" i="10"/>
  <c r="N809" i="10"/>
  <c r="M809" i="10"/>
  <c r="L809" i="10"/>
  <c r="K809" i="10"/>
  <c r="S808" i="10"/>
  <c r="R808" i="10"/>
  <c r="Q808" i="10"/>
  <c r="P808" i="10"/>
  <c r="O808" i="10"/>
  <c r="N808" i="10"/>
  <c r="M808" i="10"/>
  <c r="L808" i="10"/>
  <c r="K808" i="10"/>
  <c r="S807" i="10"/>
  <c r="R807" i="10"/>
  <c r="Q807" i="10"/>
  <c r="P807" i="10"/>
  <c r="O807" i="10"/>
  <c r="N807" i="10"/>
  <c r="M807" i="10"/>
  <c r="L807" i="10"/>
  <c r="K807" i="10"/>
  <c r="S806" i="10"/>
  <c r="R806" i="10"/>
  <c r="Q806" i="10"/>
  <c r="P806" i="10"/>
  <c r="O806" i="10"/>
  <c r="N806" i="10"/>
  <c r="M806" i="10"/>
  <c r="L806" i="10"/>
  <c r="K806" i="10"/>
  <c r="S805" i="10"/>
  <c r="R805" i="10"/>
  <c r="Q805" i="10"/>
  <c r="P805" i="10"/>
  <c r="O805" i="10"/>
  <c r="N805" i="10"/>
  <c r="M805" i="10"/>
  <c r="L805" i="10"/>
  <c r="K805" i="10"/>
  <c r="S804" i="10"/>
  <c r="R804" i="10"/>
  <c r="Q804" i="10"/>
  <c r="P804" i="10"/>
  <c r="O804" i="10"/>
  <c r="N804" i="10"/>
  <c r="M804" i="10"/>
  <c r="L804" i="10"/>
  <c r="K804" i="10"/>
  <c r="S803" i="10"/>
  <c r="R803" i="10"/>
  <c r="Q803" i="10"/>
  <c r="P803" i="10"/>
  <c r="O803" i="10"/>
  <c r="N803" i="10"/>
  <c r="M803" i="10"/>
  <c r="L803" i="10"/>
  <c r="K803" i="10"/>
  <c r="S802" i="10"/>
  <c r="R802" i="10"/>
  <c r="Q802" i="10"/>
  <c r="P802" i="10"/>
  <c r="O802" i="10"/>
  <c r="N802" i="10"/>
  <c r="M802" i="10"/>
  <c r="L802" i="10"/>
  <c r="K802" i="10"/>
  <c r="S801" i="10"/>
  <c r="R801" i="10"/>
  <c r="Q801" i="10"/>
  <c r="P801" i="10"/>
  <c r="O801" i="10"/>
  <c r="N801" i="10"/>
  <c r="M801" i="10"/>
  <c r="L801" i="10"/>
  <c r="K801" i="10"/>
  <c r="S800" i="10"/>
  <c r="R800" i="10"/>
  <c r="Q800" i="10"/>
  <c r="P800" i="10"/>
  <c r="O800" i="10"/>
  <c r="N800" i="10"/>
  <c r="M800" i="10"/>
  <c r="L800" i="10"/>
  <c r="K800" i="10"/>
  <c r="S799" i="10"/>
  <c r="R799" i="10"/>
  <c r="Q799" i="10"/>
  <c r="P799" i="10"/>
  <c r="O799" i="10"/>
  <c r="N799" i="10"/>
  <c r="M799" i="10"/>
  <c r="L799" i="10"/>
  <c r="K799" i="10"/>
  <c r="S798" i="10"/>
  <c r="R798" i="10"/>
  <c r="Q798" i="10"/>
  <c r="P798" i="10"/>
  <c r="O798" i="10"/>
  <c r="N798" i="10"/>
  <c r="M798" i="10"/>
  <c r="L798" i="10"/>
  <c r="K798" i="10"/>
  <c r="S797" i="10"/>
  <c r="R797" i="10"/>
  <c r="Q797" i="10"/>
  <c r="P797" i="10"/>
  <c r="O797" i="10"/>
  <c r="N797" i="10"/>
  <c r="M797" i="10"/>
  <c r="L797" i="10"/>
  <c r="K797" i="10"/>
  <c r="S796" i="10"/>
  <c r="R796" i="10"/>
  <c r="Q796" i="10"/>
  <c r="P796" i="10"/>
  <c r="O796" i="10"/>
  <c r="N796" i="10"/>
  <c r="M796" i="10"/>
  <c r="L796" i="10"/>
  <c r="K796" i="10"/>
  <c r="S795" i="10"/>
  <c r="R795" i="10"/>
  <c r="Q795" i="10"/>
  <c r="P795" i="10"/>
  <c r="O795" i="10"/>
  <c r="N795" i="10"/>
  <c r="M795" i="10"/>
  <c r="L795" i="10"/>
  <c r="K795" i="10"/>
  <c r="S794" i="10"/>
  <c r="R794" i="10"/>
  <c r="Q794" i="10"/>
  <c r="P794" i="10"/>
  <c r="O794" i="10"/>
  <c r="N794" i="10"/>
  <c r="M794" i="10"/>
  <c r="L794" i="10"/>
  <c r="K794" i="10"/>
  <c r="S793" i="10"/>
  <c r="R793" i="10"/>
  <c r="Q793" i="10"/>
  <c r="P793" i="10"/>
  <c r="O793" i="10"/>
  <c r="N793" i="10"/>
  <c r="M793" i="10"/>
  <c r="L793" i="10"/>
  <c r="K793" i="10"/>
  <c r="S792" i="10"/>
  <c r="R792" i="10"/>
  <c r="Q792" i="10"/>
  <c r="P792" i="10"/>
  <c r="O792" i="10"/>
  <c r="N792" i="10"/>
  <c r="M792" i="10"/>
  <c r="L792" i="10"/>
  <c r="K792" i="10"/>
  <c r="S791" i="10"/>
  <c r="R791" i="10"/>
  <c r="Q791" i="10"/>
  <c r="P791" i="10"/>
  <c r="O791" i="10"/>
  <c r="N791" i="10"/>
  <c r="M791" i="10"/>
  <c r="L791" i="10"/>
  <c r="K791" i="10"/>
  <c r="S790" i="10"/>
  <c r="R790" i="10"/>
  <c r="Q790" i="10"/>
  <c r="P790" i="10"/>
  <c r="O790" i="10"/>
  <c r="N790" i="10"/>
  <c r="M790" i="10"/>
  <c r="L790" i="10"/>
  <c r="K790" i="10"/>
  <c r="S789" i="10"/>
  <c r="R789" i="10"/>
  <c r="Q789" i="10"/>
  <c r="P789" i="10"/>
  <c r="O789" i="10"/>
  <c r="N789" i="10"/>
  <c r="M789" i="10"/>
  <c r="L789" i="10"/>
  <c r="K789" i="10"/>
  <c r="S788" i="10"/>
  <c r="R788" i="10"/>
  <c r="Q788" i="10"/>
  <c r="P788" i="10"/>
  <c r="O788" i="10"/>
  <c r="N788" i="10"/>
  <c r="M788" i="10"/>
  <c r="L788" i="10"/>
  <c r="K788" i="10"/>
  <c r="S787" i="10"/>
  <c r="R787" i="10"/>
  <c r="Q787" i="10"/>
  <c r="P787" i="10"/>
  <c r="O787" i="10"/>
  <c r="N787" i="10"/>
  <c r="M787" i="10"/>
  <c r="L787" i="10"/>
  <c r="K787" i="10"/>
  <c r="S786" i="10"/>
  <c r="R786" i="10"/>
  <c r="Q786" i="10"/>
  <c r="P786" i="10"/>
  <c r="O786" i="10"/>
  <c r="N786" i="10"/>
  <c r="M786" i="10"/>
  <c r="L786" i="10"/>
  <c r="K786" i="10"/>
  <c r="S785" i="10"/>
  <c r="R785" i="10"/>
  <c r="Q785" i="10"/>
  <c r="P785" i="10"/>
  <c r="O785" i="10"/>
  <c r="N785" i="10"/>
  <c r="M785" i="10"/>
  <c r="L785" i="10"/>
  <c r="K785" i="10"/>
  <c r="S784" i="10"/>
  <c r="R784" i="10"/>
  <c r="Q784" i="10"/>
  <c r="P784" i="10"/>
  <c r="O784" i="10"/>
  <c r="N784" i="10"/>
  <c r="M784" i="10"/>
  <c r="L784" i="10"/>
  <c r="K784" i="10"/>
  <c r="S783" i="10"/>
  <c r="R783" i="10"/>
  <c r="Q783" i="10"/>
  <c r="P783" i="10"/>
  <c r="O783" i="10"/>
  <c r="N783" i="10"/>
  <c r="M783" i="10"/>
  <c r="L783" i="10"/>
  <c r="K783" i="10"/>
  <c r="S782" i="10"/>
  <c r="R782" i="10"/>
  <c r="Q782" i="10"/>
  <c r="P782" i="10"/>
  <c r="O782" i="10"/>
  <c r="N782" i="10"/>
  <c r="M782" i="10"/>
  <c r="L782" i="10"/>
  <c r="K782" i="10"/>
  <c r="S781" i="10"/>
  <c r="R781" i="10"/>
  <c r="Q781" i="10"/>
  <c r="P781" i="10"/>
  <c r="O781" i="10"/>
  <c r="N781" i="10"/>
  <c r="M781" i="10"/>
  <c r="L781" i="10"/>
  <c r="K781" i="10"/>
  <c r="S780" i="10"/>
  <c r="R780" i="10"/>
  <c r="Q780" i="10"/>
  <c r="P780" i="10"/>
  <c r="O780" i="10"/>
  <c r="N780" i="10"/>
  <c r="M780" i="10"/>
  <c r="L780" i="10"/>
  <c r="K780" i="10"/>
  <c r="S779" i="10"/>
  <c r="R779" i="10"/>
  <c r="Q779" i="10"/>
  <c r="P779" i="10"/>
  <c r="O779" i="10"/>
  <c r="N779" i="10"/>
  <c r="M779" i="10"/>
  <c r="L779" i="10"/>
  <c r="K779" i="10"/>
  <c r="S778" i="10"/>
  <c r="R778" i="10"/>
  <c r="Q778" i="10"/>
  <c r="P778" i="10"/>
  <c r="O778" i="10"/>
  <c r="N778" i="10"/>
  <c r="M778" i="10"/>
  <c r="L778" i="10"/>
  <c r="K778" i="10"/>
  <c r="S777" i="10"/>
  <c r="R777" i="10"/>
  <c r="Q777" i="10"/>
  <c r="P777" i="10"/>
  <c r="O777" i="10"/>
  <c r="N777" i="10"/>
  <c r="M777" i="10"/>
  <c r="L777" i="10"/>
  <c r="K777" i="10"/>
  <c r="S776" i="10"/>
  <c r="R776" i="10"/>
  <c r="Q776" i="10"/>
  <c r="P776" i="10"/>
  <c r="O776" i="10"/>
  <c r="N776" i="10"/>
  <c r="M776" i="10"/>
  <c r="L776" i="10"/>
  <c r="K776" i="10"/>
  <c r="S775" i="10"/>
  <c r="R775" i="10"/>
  <c r="Q775" i="10"/>
  <c r="P775" i="10"/>
  <c r="O775" i="10"/>
  <c r="N775" i="10"/>
  <c r="M775" i="10"/>
  <c r="L775" i="10"/>
  <c r="K775" i="10"/>
  <c r="S774" i="10"/>
  <c r="R774" i="10"/>
  <c r="Q774" i="10"/>
  <c r="P774" i="10"/>
  <c r="O774" i="10"/>
  <c r="N774" i="10"/>
  <c r="M774" i="10"/>
  <c r="L774" i="10"/>
  <c r="K774" i="10"/>
  <c r="S773" i="10"/>
  <c r="R773" i="10"/>
  <c r="Q773" i="10"/>
  <c r="P773" i="10"/>
  <c r="O773" i="10"/>
  <c r="N773" i="10"/>
  <c r="M773" i="10"/>
  <c r="L773" i="10"/>
  <c r="K773" i="10"/>
  <c r="S772" i="10"/>
  <c r="R772" i="10"/>
  <c r="Q772" i="10"/>
  <c r="P772" i="10"/>
  <c r="O772" i="10"/>
  <c r="N772" i="10"/>
  <c r="M772" i="10"/>
  <c r="L772" i="10"/>
  <c r="K772" i="10"/>
  <c r="S771" i="10"/>
  <c r="R771" i="10"/>
  <c r="Q771" i="10"/>
  <c r="P771" i="10"/>
  <c r="O771" i="10"/>
  <c r="N771" i="10"/>
  <c r="M771" i="10"/>
  <c r="L771" i="10"/>
  <c r="K771" i="10"/>
  <c r="S770" i="10"/>
  <c r="R770" i="10"/>
  <c r="Q770" i="10"/>
  <c r="P770" i="10"/>
  <c r="O770" i="10"/>
  <c r="N770" i="10"/>
  <c r="M770" i="10"/>
  <c r="L770" i="10"/>
  <c r="K770" i="10"/>
  <c r="S769" i="10"/>
  <c r="R769" i="10"/>
  <c r="Q769" i="10"/>
  <c r="P769" i="10"/>
  <c r="O769" i="10"/>
  <c r="N769" i="10"/>
  <c r="M769" i="10"/>
  <c r="L769" i="10"/>
  <c r="K769" i="10"/>
  <c r="S768" i="10"/>
  <c r="R768" i="10"/>
  <c r="Q768" i="10"/>
  <c r="P768" i="10"/>
  <c r="O768" i="10"/>
  <c r="N768" i="10"/>
  <c r="M768" i="10"/>
  <c r="L768" i="10"/>
  <c r="K768" i="10"/>
  <c r="S767" i="10"/>
  <c r="R767" i="10"/>
  <c r="Q767" i="10"/>
  <c r="P767" i="10"/>
  <c r="O767" i="10"/>
  <c r="N767" i="10"/>
  <c r="M767" i="10"/>
  <c r="L767" i="10"/>
  <c r="K767" i="10"/>
  <c r="S766" i="10"/>
  <c r="R766" i="10"/>
  <c r="Q766" i="10"/>
  <c r="P766" i="10"/>
  <c r="O766" i="10"/>
  <c r="N766" i="10"/>
  <c r="M766" i="10"/>
  <c r="L766" i="10"/>
  <c r="K766" i="10"/>
  <c r="S765" i="10"/>
  <c r="R765" i="10"/>
  <c r="Q765" i="10"/>
  <c r="P765" i="10"/>
  <c r="O765" i="10"/>
  <c r="N765" i="10"/>
  <c r="M765" i="10"/>
  <c r="L765" i="10"/>
  <c r="K765" i="10"/>
  <c r="S764" i="10"/>
  <c r="R764" i="10"/>
  <c r="Q764" i="10"/>
  <c r="P764" i="10"/>
  <c r="O764" i="10"/>
  <c r="N764" i="10"/>
  <c r="M764" i="10"/>
  <c r="L764" i="10"/>
  <c r="K764" i="10"/>
  <c r="S763" i="10"/>
  <c r="R763" i="10"/>
  <c r="Q763" i="10"/>
  <c r="P763" i="10"/>
  <c r="O763" i="10"/>
  <c r="N763" i="10"/>
  <c r="M763" i="10"/>
  <c r="L763" i="10"/>
  <c r="K763" i="10"/>
  <c r="S762" i="10"/>
  <c r="R762" i="10"/>
  <c r="Q762" i="10"/>
  <c r="P762" i="10"/>
  <c r="O762" i="10"/>
  <c r="N762" i="10"/>
  <c r="M762" i="10"/>
  <c r="L762" i="10"/>
  <c r="K762" i="10"/>
  <c r="S761" i="10"/>
  <c r="R761" i="10"/>
  <c r="Q761" i="10"/>
  <c r="P761" i="10"/>
  <c r="O761" i="10"/>
  <c r="N761" i="10"/>
  <c r="M761" i="10"/>
  <c r="L761" i="10"/>
  <c r="K761" i="10"/>
  <c r="S760" i="10"/>
  <c r="R760" i="10"/>
  <c r="Q760" i="10"/>
  <c r="P760" i="10"/>
  <c r="O760" i="10"/>
  <c r="N760" i="10"/>
  <c r="M760" i="10"/>
  <c r="L760" i="10"/>
  <c r="K760" i="10"/>
  <c r="S759" i="10"/>
  <c r="R759" i="10"/>
  <c r="Q759" i="10"/>
  <c r="P759" i="10"/>
  <c r="O759" i="10"/>
  <c r="N759" i="10"/>
  <c r="M759" i="10"/>
  <c r="L759" i="10"/>
  <c r="K759" i="10"/>
  <c r="S758" i="10"/>
  <c r="R758" i="10"/>
  <c r="Q758" i="10"/>
  <c r="P758" i="10"/>
  <c r="O758" i="10"/>
  <c r="N758" i="10"/>
  <c r="M758" i="10"/>
  <c r="L758" i="10"/>
  <c r="K758" i="10"/>
  <c r="S757" i="10"/>
  <c r="R757" i="10"/>
  <c r="Q757" i="10"/>
  <c r="P757" i="10"/>
  <c r="O757" i="10"/>
  <c r="N757" i="10"/>
  <c r="M757" i="10"/>
  <c r="L757" i="10"/>
  <c r="K757" i="10"/>
  <c r="S756" i="10"/>
  <c r="R756" i="10"/>
  <c r="Q756" i="10"/>
  <c r="P756" i="10"/>
  <c r="O756" i="10"/>
  <c r="N756" i="10"/>
  <c r="M756" i="10"/>
  <c r="L756" i="10"/>
  <c r="K756" i="10"/>
  <c r="S755" i="10"/>
  <c r="R755" i="10"/>
  <c r="Q755" i="10"/>
  <c r="P755" i="10"/>
  <c r="O755" i="10"/>
  <c r="N755" i="10"/>
  <c r="M755" i="10"/>
  <c r="L755" i="10"/>
  <c r="K755" i="10"/>
  <c r="S754" i="10"/>
  <c r="R754" i="10"/>
  <c r="Q754" i="10"/>
  <c r="P754" i="10"/>
  <c r="O754" i="10"/>
  <c r="N754" i="10"/>
  <c r="M754" i="10"/>
  <c r="L754" i="10"/>
  <c r="K754" i="10"/>
  <c r="S753" i="10"/>
  <c r="R753" i="10"/>
  <c r="Q753" i="10"/>
  <c r="P753" i="10"/>
  <c r="O753" i="10"/>
  <c r="N753" i="10"/>
  <c r="M753" i="10"/>
  <c r="L753" i="10"/>
  <c r="K753" i="10"/>
  <c r="S752" i="10"/>
  <c r="R752" i="10"/>
  <c r="Q752" i="10"/>
  <c r="P752" i="10"/>
  <c r="O752" i="10"/>
  <c r="N752" i="10"/>
  <c r="M752" i="10"/>
  <c r="L752" i="10"/>
  <c r="K752" i="10"/>
  <c r="S751" i="10"/>
  <c r="R751" i="10"/>
  <c r="Q751" i="10"/>
  <c r="P751" i="10"/>
  <c r="O751" i="10"/>
  <c r="N751" i="10"/>
  <c r="M751" i="10"/>
  <c r="L751" i="10"/>
  <c r="K751" i="10"/>
  <c r="S750" i="10"/>
  <c r="R750" i="10"/>
  <c r="Q750" i="10"/>
  <c r="P750" i="10"/>
  <c r="O750" i="10"/>
  <c r="N750" i="10"/>
  <c r="M750" i="10"/>
  <c r="L750" i="10"/>
  <c r="K750" i="10"/>
  <c r="S749" i="10"/>
  <c r="R749" i="10"/>
  <c r="Q749" i="10"/>
  <c r="P749" i="10"/>
  <c r="O749" i="10"/>
  <c r="N749" i="10"/>
  <c r="M749" i="10"/>
  <c r="L749" i="10"/>
  <c r="K749" i="10"/>
  <c r="S748" i="10"/>
  <c r="R748" i="10"/>
  <c r="Q748" i="10"/>
  <c r="P748" i="10"/>
  <c r="O748" i="10"/>
  <c r="N748" i="10"/>
  <c r="M748" i="10"/>
  <c r="L748" i="10"/>
  <c r="K748" i="10"/>
  <c r="S747" i="10"/>
  <c r="R747" i="10"/>
  <c r="Q747" i="10"/>
  <c r="P747" i="10"/>
  <c r="O747" i="10"/>
  <c r="N747" i="10"/>
  <c r="M747" i="10"/>
  <c r="L747" i="10"/>
  <c r="K747" i="10"/>
  <c r="S746" i="10"/>
  <c r="R746" i="10"/>
  <c r="Q746" i="10"/>
  <c r="P746" i="10"/>
  <c r="O746" i="10"/>
  <c r="N746" i="10"/>
  <c r="M746" i="10"/>
  <c r="L746" i="10"/>
  <c r="K746" i="10"/>
  <c r="S745" i="10"/>
  <c r="R745" i="10"/>
  <c r="Q745" i="10"/>
  <c r="P745" i="10"/>
  <c r="O745" i="10"/>
  <c r="N745" i="10"/>
  <c r="M745" i="10"/>
  <c r="L745" i="10"/>
  <c r="K745" i="10"/>
  <c r="S744" i="10"/>
  <c r="R744" i="10"/>
  <c r="Q744" i="10"/>
  <c r="P744" i="10"/>
  <c r="O744" i="10"/>
  <c r="N744" i="10"/>
  <c r="M744" i="10"/>
  <c r="L744" i="10"/>
  <c r="K744" i="10"/>
  <c r="S743" i="10"/>
  <c r="R743" i="10"/>
  <c r="Q743" i="10"/>
  <c r="P743" i="10"/>
  <c r="O743" i="10"/>
  <c r="N743" i="10"/>
  <c r="M743" i="10"/>
  <c r="L743" i="10"/>
  <c r="K743" i="10"/>
  <c r="S742" i="10"/>
  <c r="R742" i="10"/>
  <c r="Q742" i="10"/>
  <c r="P742" i="10"/>
  <c r="O742" i="10"/>
  <c r="N742" i="10"/>
  <c r="M742" i="10"/>
  <c r="L742" i="10"/>
  <c r="K742" i="10"/>
  <c r="S741" i="10"/>
  <c r="R741" i="10"/>
  <c r="Q741" i="10"/>
  <c r="P741" i="10"/>
  <c r="O741" i="10"/>
  <c r="N741" i="10"/>
  <c r="M741" i="10"/>
  <c r="L741" i="10"/>
  <c r="K741" i="10"/>
  <c r="S740" i="10"/>
  <c r="R740" i="10"/>
  <c r="Q740" i="10"/>
  <c r="P740" i="10"/>
  <c r="O740" i="10"/>
  <c r="N740" i="10"/>
  <c r="M740" i="10"/>
  <c r="L740" i="10"/>
  <c r="K740" i="10"/>
  <c r="S739" i="10"/>
  <c r="R739" i="10"/>
  <c r="Q739" i="10"/>
  <c r="P739" i="10"/>
  <c r="O739" i="10"/>
  <c r="N739" i="10"/>
  <c r="M739" i="10"/>
  <c r="L739" i="10"/>
  <c r="K739" i="10"/>
  <c r="S738" i="10"/>
  <c r="R738" i="10"/>
  <c r="Q738" i="10"/>
  <c r="P738" i="10"/>
  <c r="O738" i="10"/>
  <c r="N738" i="10"/>
  <c r="M738" i="10"/>
  <c r="L738" i="10"/>
  <c r="K738" i="10"/>
  <c r="S737" i="10"/>
  <c r="R737" i="10"/>
  <c r="Q737" i="10"/>
  <c r="P737" i="10"/>
  <c r="O737" i="10"/>
  <c r="N737" i="10"/>
  <c r="M737" i="10"/>
  <c r="L737" i="10"/>
  <c r="K737" i="10"/>
  <c r="S736" i="10"/>
  <c r="R736" i="10"/>
  <c r="Q736" i="10"/>
  <c r="P736" i="10"/>
  <c r="O736" i="10"/>
  <c r="N736" i="10"/>
  <c r="M736" i="10"/>
  <c r="L736" i="10"/>
  <c r="K736" i="10"/>
  <c r="S735" i="10"/>
  <c r="R735" i="10"/>
  <c r="Q735" i="10"/>
  <c r="P735" i="10"/>
  <c r="O735" i="10"/>
  <c r="N735" i="10"/>
  <c r="M735" i="10"/>
  <c r="L735" i="10"/>
  <c r="K735" i="10"/>
  <c r="S734" i="10"/>
  <c r="R734" i="10"/>
  <c r="Q734" i="10"/>
  <c r="P734" i="10"/>
  <c r="O734" i="10"/>
  <c r="N734" i="10"/>
  <c r="M734" i="10"/>
  <c r="L734" i="10"/>
  <c r="K734" i="10"/>
  <c r="S733" i="10"/>
  <c r="R733" i="10"/>
  <c r="Q733" i="10"/>
  <c r="P733" i="10"/>
  <c r="O733" i="10"/>
  <c r="N733" i="10"/>
  <c r="M733" i="10"/>
  <c r="L733" i="10"/>
  <c r="K733" i="10"/>
  <c r="S732" i="10"/>
  <c r="R732" i="10"/>
  <c r="Q732" i="10"/>
  <c r="P732" i="10"/>
  <c r="O732" i="10"/>
  <c r="N732" i="10"/>
  <c r="M732" i="10"/>
  <c r="L732" i="10"/>
  <c r="K732" i="10"/>
  <c r="S731" i="10"/>
  <c r="R731" i="10"/>
  <c r="Q731" i="10"/>
  <c r="P731" i="10"/>
  <c r="O731" i="10"/>
  <c r="N731" i="10"/>
  <c r="M731" i="10"/>
  <c r="L731" i="10"/>
  <c r="K731" i="10"/>
  <c r="S730" i="10"/>
  <c r="R730" i="10"/>
  <c r="Q730" i="10"/>
  <c r="P730" i="10"/>
  <c r="O730" i="10"/>
  <c r="N730" i="10"/>
  <c r="M730" i="10"/>
  <c r="L730" i="10"/>
  <c r="K730" i="10"/>
  <c r="S729" i="10"/>
  <c r="R729" i="10"/>
  <c r="Q729" i="10"/>
  <c r="P729" i="10"/>
  <c r="O729" i="10"/>
  <c r="N729" i="10"/>
  <c r="M729" i="10"/>
  <c r="L729" i="10"/>
  <c r="K729" i="10"/>
  <c r="S728" i="10"/>
  <c r="R728" i="10"/>
  <c r="Q728" i="10"/>
  <c r="P728" i="10"/>
  <c r="O728" i="10"/>
  <c r="N728" i="10"/>
  <c r="M728" i="10"/>
  <c r="L728" i="10"/>
  <c r="K728" i="10"/>
  <c r="S727" i="10"/>
  <c r="R727" i="10"/>
  <c r="Q727" i="10"/>
  <c r="P727" i="10"/>
  <c r="O727" i="10"/>
  <c r="N727" i="10"/>
  <c r="M727" i="10"/>
  <c r="L727" i="10"/>
  <c r="K727" i="10"/>
  <c r="S726" i="10"/>
  <c r="R726" i="10"/>
  <c r="Q726" i="10"/>
  <c r="P726" i="10"/>
  <c r="O726" i="10"/>
  <c r="N726" i="10"/>
  <c r="M726" i="10"/>
  <c r="L726" i="10"/>
  <c r="K726" i="10"/>
  <c r="S725" i="10"/>
  <c r="R725" i="10"/>
  <c r="Q725" i="10"/>
  <c r="P725" i="10"/>
  <c r="O725" i="10"/>
  <c r="N725" i="10"/>
  <c r="M725" i="10"/>
  <c r="L725" i="10"/>
  <c r="K725" i="10"/>
  <c r="S724" i="10"/>
  <c r="R724" i="10"/>
  <c r="Q724" i="10"/>
  <c r="P724" i="10"/>
  <c r="O724" i="10"/>
  <c r="N724" i="10"/>
  <c r="M724" i="10"/>
  <c r="L724" i="10"/>
  <c r="K724" i="10"/>
  <c r="S723" i="10"/>
  <c r="R723" i="10"/>
  <c r="Q723" i="10"/>
  <c r="P723" i="10"/>
  <c r="O723" i="10"/>
  <c r="N723" i="10"/>
  <c r="M723" i="10"/>
  <c r="L723" i="10"/>
  <c r="K723" i="10"/>
  <c r="S722" i="10"/>
  <c r="R722" i="10"/>
  <c r="Q722" i="10"/>
  <c r="P722" i="10"/>
  <c r="O722" i="10"/>
  <c r="N722" i="10"/>
  <c r="M722" i="10"/>
  <c r="L722" i="10"/>
  <c r="K722" i="10"/>
  <c r="S721" i="10"/>
  <c r="R721" i="10"/>
  <c r="Q721" i="10"/>
  <c r="P721" i="10"/>
  <c r="O721" i="10"/>
  <c r="N721" i="10"/>
  <c r="M721" i="10"/>
  <c r="L721" i="10"/>
  <c r="K721" i="10"/>
  <c r="S720" i="10"/>
  <c r="R720" i="10"/>
  <c r="Q720" i="10"/>
  <c r="P720" i="10"/>
  <c r="O720" i="10"/>
  <c r="N720" i="10"/>
  <c r="M720" i="10"/>
  <c r="L720" i="10"/>
  <c r="K720" i="10"/>
  <c r="S719" i="10"/>
  <c r="R719" i="10"/>
  <c r="Q719" i="10"/>
  <c r="P719" i="10"/>
  <c r="O719" i="10"/>
  <c r="N719" i="10"/>
  <c r="M719" i="10"/>
  <c r="L719" i="10"/>
  <c r="K719" i="10"/>
  <c r="S718" i="10"/>
  <c r="R718" i="10"/>
  <c r="Q718" i="10"/>
  <c r="P718" i="10"/>
  <c r="O718" i="10"/>
  <c r="N718" i="10"/>
  <c r="M718" i="10"/>
  <c r="L718" i="10"/>
  <c r="K718" i="10"/>
  <c r="S717" i="10"/>
  <c r="R717" i="10"/>
  <c r="Q717" i="10"/>
  <c r="P717" i="10"/>
  <c r="O717" i="10"/>
  <c r="N717" i="10"/>
  <c r="M717" i="10"/>
  <c r="L717" i="10"/>
  <c r="K717" i="10"/>
  <c r="S716" i="10"/>
  <c r="R716" i="10"/>
  <c r="Q716" i="10"/>
  <c r="P716" i="10"/>
  <c r="O716" i="10"/>
  <c r="N716" i="10"/>
  <c r="M716" i="10"/>
  <c r="L716" i="10"/>
  <c r="K716" i="10"/>
  <c r="S715" i="10"/>
  <c r="R715" i="10"/>
  <c r="Q715" i="10"/>
  <c r="P715" i="10"/>
  <c r="O715" i="10"/>
  <c r="N715" i="10"/>
  <c r="M715" i="10"/>
  <c r="L715" i="10"/>
  <c r="K715" i="10"/>
  <c r="S714" i="10"/>
  <c r="R714" i="10"/>
  <c r="Q714" i="10"/>
  <c r="P714" i="10"/>
  <c r="O714" i="10"/>
  <c r="N714" i="10"/>
  <c r="M714" i="10"/>
  <c r="L714" i="10"/>
  <c r="K714" i="10"/>
  <c r="S713" i="10"/>
  <c r="R713" i="10"/>
  <c r="Q713" i="10"/>
  <c r="P713" i="10"/>
  <c r="O713" i="10"/>
  <c r="N713" i="10"/>
  <c r="M713" i="10"/>
  <c r="L713" i="10"/>
  <c r="K713" i="10"/>
  <c r="S712" i="10"/>
  <c r="R712" i="10"/>
  <c r="Q712" i="10"/>
  <c r="P712" i="10"/>
  <c r="O712" i="10"/>
  <c r="N712" i="10"/>
  <c r="M712" i="10"/>
  <c r="L712" i="10"/>
  <c r="K712" i="10"/>
  <c r="S711" i="10"/>
  <c r="R711" i="10"/>
  <c r="Q711" i="10"/>
  <c r="P711" i="10"/>
  <c r="O711" i="10"/>
  <c r="N711" i="10"/>
  <c r="M711" i="10"/>
  <c r="L711" i="10"/>
  <c r="K711" i="10"/>
  <c r="S710" i="10"/>
  <c r="R710" i="10"/>
  <c r="Q710" i="10"/>
  <c r="P710" i="10"/>
  <c r="O710" i="10"/>
  <c r="N710" i="10"/>
  <c r="M710" i="10"/>
  <c r="L710" i="10"/>
  <c r="K710" i="10"/>
  <c r="S709" i="10"/>
  <c r="R709" i="10"/>
  <c r="Q709" i="10"/>
  <c r="P709" i="10"/>
  <c r="O709" i="10"/>
  <c r="N709" i="10"/>
  <c r="M709" i="10"/>
  <c r="L709" i="10"/>
  <c r="K709" i="10"/>
  <c r="S708" i="10"/>
  <c r="R708" i="10"/>
  <c r="Q708" i="10"/>
  <c r="P708" i="10"/>
  <c r="O708" i="10"/>
  <c r="N708" i="10"/>
  <c r="M708" i="10"/>
  <c r="L708" i="10"/>
  <c r="K708" i="10"/>
  <c r="S707" i="10"/>
  <c r="R707" i="10"/>
  <c r="Q707" i="10"/>
  <c r="P707" i="10"/>
  <c r="O707" i="10"/>
  <c r="N707" i="10"/>
  <c r="M707" i="10"/>
  <c r="L707" i="10"/>
  <c r="K707" i="10"/>
  <c r="S706" i="10"/>
  <c r="R706" i="10"/>
  <c r="Q706" i="10"/>
  <c r="P706" i="10"/>
  <c r="O706" i="10"/>
  <c r="N706" i="10"/>
  <c r="M706" i="10"/>
  <c r="L706" i="10"/>
  <c r="K706" i="10"/>
  <c r="S705" i="10"/>
  <c r="R705" i="10"/>
  <c r="Q705" i="10"/>
  <c r="P705" i="10"/>
  <c r="O705" i="10"/>
  <c r="N705" i="10"/>
  <c r="M705" i="10"/>
  <c r="L705" i="10"/>
  <c r="K705" i="10"/>
  <c r="S704" i="10"/>
  <c r="R704" i="10"/>
  <c r="Q704" i="10"/>
  <c r="P704" i="10"/>
  <c r="O704" i="10"/>
  <c r="N704" i="10"/>
  <c r="M704" i="10"/>
  <c r="L704" i="10"/>
  <c r="K704" i="10"/>
  <c r="S703" i="10"/>
  <c r="R703" i="10"/>
  <c r="Q703" i="10"/>
  <c r="P703" i="10"/>
  <c r="O703" i="10"/>
  <c r="N703" i="10"/>
  <c r="M703" i="10"/>
  <c r="L703" i="10"/>
  <c r="K703" i="10"/>
  <c r="S702" i="10"/>
  <c r="R702" i="10"/>
  <c r="Q702" i="10"/>
  <c r="P702" i="10"/>
  <c r="O702" i="10"/>
  <c r="N702" i="10"/>
  <c r="M702" i="10"/>
  <c r="L702" i="10"/>
  <c r="K702" i="10"/>
  <c r="S701" i="10"/>
  <c r="R701" i="10"/>
  <c r="Q701" i="10"/>
  <c r="P701" i="10"/>
  <c r="O701" i="10"/>
  <c r="N701" i="10"/>
  <c r="M701" i="10"/>
  <c r="L701" i="10"/>
  <c r="K701" i="10"/>
  <c r="S700" i="10"/>
  <c r="R700" i="10"/>
  <c r="Q700" i="10"/>
  <c r="P700" i="10"/>
  <c r="O700" i="10"/>
  <c r="N700" i="10"/>
  <c r="M700" i="10"/>
  <c r="L700" i="10"/>
  <c r="K700" i="10"/>
  <c r="S699" i="10"/>
  <c r="R699" i="10"/>
  <c r="Q699" i="10"/>
  <c r="P699" i="10"/>
  <c r="O699" i="10"/>
  <c r="N699" i="10"/>
  <c r="M699" i="10"/>
  <c r="L699" i="10"/>
  <c r="K699" i="10"/>
  <c r="S698" i="10"/>
  <c r="R698" i="10"/>
  <c r="Q698" i="10"/>
  <c r="P698" i="10"/>
  <c r="O698" i="10"/>
  <c r="N698" i="10"/>
  <c r="M698" i="10"/>
  <c r="L698" i="10"/>
  <c r="K698" i="10"/>
  <c r="S697" i="10"/>
  <c r="R697" i="10"/>
  <c r="Q697" i="10"/>
  <c r="P697" i="10"/>
  <c r="O697" i="10"/>
  <c r="N697" i="10"/>
  <c r="M697" i="10"/>
  <c r="L697" i="10"/>
  <c r="K697" i="10"/>
  <c r="S696" i="10"/>
  <c r="R696" i="10"/>
  <c r="Q696" i="10"/>
  <c r="P696" i="10"/>
  <c r="O696" i="10"/>
  <c r="N696" i="10"/>
  <c r="M696" i="10"/>
  <c r="L696" i="10"/>
  <c r="K696" i="10"/>
  <c r="S695" i="10"/>
  <c r="R695" i="10"/>
  <c r="Q695" i="10"/>
  <c r="P695" i="10"/>
  <c r="O695" i="10"/>
  <c r="N695" i="10"/>
  <c r="M695" i="10"/>
  <c r="L695" i="10"/>
  <c r="K695" i="10"/>
  <c r="S694" i="10"/>
  <c r="R694" i="10"/>
  <c r="Q694" i="10"/>
  <c r="P694" i="10"/>
  <c r="O694" i="10"/>
  <c r="N694" i="10"/>
  <c r="M694" i="10"/>
  <c r="L694" i="10"/>
  <c r="K694" i="10"/>
  <c r="S693" i="10"/>
  <c r="R693" i="10"/>
  <c r="Q693" i="10"/>
  <c r="P693" i="10"/>
  <c r="O693" i="10"/>
  <c r="N693" i="10"/>
  <c r="M693" i="10"/>
  <c r="L693" i="10"/>
  <c r="K693" i="10"/>
  <c r="S692" i="10"/>
  <c r="R692" i="10"/>
  <c r="Q692" i="10"/>
  <c r="P692" i="10"/>
  <c r="O692" i="10"/>
  <c r="N692" i="10"/>
  <c r="M692" i="10"/>
  <c r="L692" i="10"/>
  <c r="K692" i="10"/>
  <c r="S691" i="10"/>
  <c r="R691" i="10"/>
  <c r="Q691" i="10"/>
  <c r="P691" i="10"/>
  <c r="O691" i="10"/>
  <c r="N691" i="10"/>
  <c r="M691" i="10"/>
  <c r="L691" i="10"/>
  <c r="K691" i="10"/>
  <c r="S690" i="10"/>
  <c r="R690" i="10"/>
  <c r="Q690" i="10"/>
  <c r="P690" i="10"/>
  <c r="O690" i="10"/>
  <c r="N690" i="10"/>
  <c r="M690" i="10"/>
  <c r="L690" i="10"/>
  <c r="K690" i="10"/>
  <c r="S689" i="10"/>
  <c r="R689" i="10"/>
  <c r="Q689" i="10"/>
  <c r="P689" i="10"/>
  <c r="O689" i="10"/>
  <c r="N689" i="10"/>
  <c r="M689" i="10"/>
  <c r="L689" i="10"/>
  <c r="K689" i="10"/>
  <c r="S688" i="10"/>
  <c r="R688" i="10"/>
  <c r="Q688" i="10"/>
  <c r="P688" i="10"/>
  <c r="O688" i="10"/>
  <c r="N688" i="10"/>
  <c r="M688" i="10"/>
  <c r="L688" i="10"/>
  <c r="K688" i="10"/>
  <c r="S687" i="10"/>
  <c r="R687" i="10"/>
  <c r="Q687" i="10"/>
  <c r="P687" i="10"/>
  <c r="O687" i="10"/>
  <c r="N687" i="10"/>
  <c r="M687" i="10"/>
  <c r="L687" i="10"/>
  <c r="K687" i="10"/>
  <c r="S686" i="10"/>
  <c r="R686" i="10"/>
  <c r="Q686" i="10"/>
  <c r="P686" i="10"/>
  <c r="O686" i="10"/>
  <c r="N686" i="10"/>
  <c r="M686" i="10"/>
  <c r="L686" i="10"/>
  <c r="K686" i="10"/>
  <c r="S685" i="10"/>
  <c r="R685" i="10"/>
  <c r="Q685" i="10"/>
  <c r="P685" i="10"/>
  <c r="O685" i="10"/>
  <c r="N685" i="10"/>
  <c r="M685" i="10"/>
  <c r="L685" i="10"/>
  <c r="K685" i="10"/>
  <c r="S684" i="10"/>
  <c r="R684" i="10"/>
  <c r="Q684" i="10"/>
  <c r="P684" i="10"/>
  <c r="O684" i="10"/>
  <c r="N684" i="10"/>
  <c r="M684" i="10"/>
  <c r="L684" i="10"/>
  <c r="K684" i="10"/>
  <c r="S683" i="10"/>
  <c r="R683" i="10"/>
  <c r="Q683" i="10"/>
  <c r="P683" i="10"/>
  <c r="O683" i="10"/>
  <c r="N683" i="10"/>
  <c r="M683" i="10"/>
  <c r="L683" i="10"/>
  <c r="K683" i="10"/>
  <c r="S682" i="10"/>
  <c r="R682" i="10"/>
  <c r="Q682" i="10"/>
  <c r="P682" i="10"/>
  <c r="O682" i="10"/>
  <c r="N682" i="10"/>
  <c r="M682" i="10"/>
  <c r="L682" i="10"/>
  <c r="K682" i="10"/>
  <c r="S681" i="10"/>
  <c r="R681" i="10"/>
  <c r="Q681" i="10"/>
  <c r="P681" i="10"/>
  <c r="O681" i="10"/>
  <c r="N681" i="10"/>
  <c r="M681" i="10"/>
  <c r="L681" i="10"/>
  <c r="K681" i="10"/>
  <c r="S680" i="10"/>
  <c r="R680" i="10"/>
  <c r="Q680" i="10"/>
  <c r="P680" i="10"/>
  <c r="O680" i="10"/>
  <c r="N680" i="10"/>
  <c r="M680" i="10"/>
  <c r="L680" i="10"/>
  <c r="K680" i="10"/>
  <c r="S679" i="10"/>
  <c r="R679" i="10"/>
  <c r="Q679" i="10"/>
  <c r="P679" i="10"/>
  <c r="O679" i="10"/>
  <c r="N679" i="10"/>
  <c r="M679" i="10"/>
  <c r="L679" i="10"/>
  <c r="K679" i="10"/>
  <c r="S678" i="10"/>
  <c r="R678" i="10"/>
  <c r="Q678" i="10"/>
  <c r="P678" i="10"/>
  <c r="O678" i="10"/>
  <c r="N678" i="10"/>
  <c r="M678" i="10"/>
  <c r="L678" i="10"/>
  <c r="K678" i="10"/>
  <c r="S677" i="10"/>
  <c r="R677" i="10"/>
  <c r="Q677" i="10"/>
  <c r="P677" i="10"/>
  <c r="O677" i="10"/>
  <c r="N677" i="10"/>
  <c r="M677" i="10"/>
  <c r="L677" i="10"/>
  <c r="K677" i="10"/>
  <c r="S676" i="10"/>
  <c r="R676" i="10"/>
  <c r="Q676" i="10"/>
  <c r="P676" i="10"/>
  <c r="O676" i="10"/>
  <c r="N676" i="10"/>
  <c r="M676" i="10"/>
  <c r="L676" i="10"/>
  <c r="K676" i="10"/>
  <c r="S675" i="10"/>
  <c r="R675" i="10"/>
  <c r="Q675" i="10"/>
  <c r="P675" i="10"/>
  <c r="O675" i="10"/>
  <c r="N675" i="10"/>
  <c r="M675" i="10"/>
  <c r="L675" i="10"/>
  <c r="K675" i="10"/>
  <c r="S674" i="10"/>
  <c r="R674" i="10"/>
  <c r="Q674" i="10"/>
  <c r="P674" i="10"/>
  <c r="O674" i="10"/>
  <c r="N674" i="10"/>
  <c r="M674" i="10"/>
  <c r="L674" i="10"/>
  <c r="K674" i="10"/>
  <c r="S673" i="10"/>
  <c r="R673" i="10"/>
  <c r="Q673" i="10"/>
  <c r="P673" i="10"/>
  <c r="O673" i="10"/>
  <c r="N673" i="10"/>
  <c r="M673" i="10"/>
  <c r="L673" i="10"/>
  <c r="K673" i="10"/>
  <c r="S672" i="10"/>
  <c r="R672" i="10"/>
  <c r="Q672" i="10"/>
  <c r="P672" i="10"/>
  <c r="O672" i="10"/>
  <c r="N672" i="10"/>
  <c r="M672" i="10"/>
  <c r="L672" i="10"/>
  <c r="K672" i="10"/>
  <c r="S671" i="10"/>
  <c r="R671" i="10"/>
  <c r="Q671" i="10"/>
  <c r="P671" i="10"/>
  <c r="O671" i="10"/>
  <c r="N671" i="10"/>
  <c r="M671" i="10"/>
  <c r="L671" i="10"/>
  <c r="K671" i="10"/>
  <c r="S670" i="10"/>
  <c r="R670" i="10"/>
  <c r="Q670" i="10"/>
  <c r="P670" i="10"/>
  <c r="O670" i="10"/>
  <c r="N670" i="10"/>
  <c r="M670" i="10"/>
  <c r="L670" i="10"/>
  <c r="K670" i="10"/>
  <c r="S669" i="10"/>
  <c r="R669" i="10"/>
  <c r="Q669" i="10"/>
  <c r="P669" i="10"/>
  <c r="O669" i="10"/>
  <c r="N669" i="10"/>
  <c r="M669" i="10"/>
  <c r="L669" i="10"/>
  <c r="K669" i="10"/>
  <c r="S668" i="10"/>
  <c r="R668" i="10"/>
  <c r="Q668" i="10"/>
  <c r="P668" i="10"/>
  <c r="O668" i="10"/>
  <c r="N668" i="10"/>
  <c r="M668" i="10"/>
  <c r="L668" i="10"/>
  <c r="K668" i="10"/>
  <c r="S667" i="10"/>
  <c r="R667" i="10"/>
  <c r="Q667" i="10"/>
  <c r="P667" i="10"/>
  <c r="O667" i="10"/>
  <c r="N667" i="10"/>
  <c r="M667" i="10"/>
  <c r="L667" i="10"/>
  <c r="K667" i="10"/>
  <c r="S666" i="10"/>
  <c r="R666" i="10"/>
  <c r="Q666" i="10"/>
  <c r="P666" i="10"/>
  <c r="O666" i="10"/>
  <c r="N666" i="10"/>
  <c r="M666" i="10"/>
  <c r="L666" i="10"/>
  <c r="K666" i="10"/>
  <c r="S665" i="10"/>
  <c r="R665" i="10"/>
  <c r="Q665" i="10"/>
  <c r="P665" i="10"/>
  <c r="O665" i="10"/>
  <c r="N665" i="10"/>
  <c r="M665" i="10"/>
  <c r="L665" i="10"/>
  <c r="K665" i="10"/>
  <c r="S664" i="10"/>
  <c r="R664" i="10"/>
  <c r="Q664" i="10"/>
  <c r="P664" i="10"/>
  <c r="O664" i="10"/>
  <c r="N664" i="10"/>
  <c r="M664" i="10"/>
  <c r="L664" i="10"/>
  <c r="K664" i="10"/>
  <c r="S663" i="10"/>
  <c r="R663" i="10"/>
  <c r="Q663" i="10"/>
  <c r="P663" i="10"/>
  <c r="O663" i="10"/>
  <c r="N663" i="10"/>
  <c r="M663" i="10"/>
  <c r="L663" i="10"/>
  <c r="K663" i="10"/>
  <c r="S662" i="10"/>
  <c r="R662" i="10"/>
  <c r="Q662" i="10"/>
  <c r="P662" i="10"/>
  <c r="O662" i="10"/>
  <c r="N662" i="10"/>
  <c r="M662" i="10"/>
  <c r="L662" i="10"/>
  <c r="K662" i="10"/>
  <c r="S661" i="10"/>
  <c r="R661" i="10"/>
  <c r="Q661" i="10"/>
  <c r="P661" i="10"/>
  <c r="O661" i="10"/>
  <c r="N661" i="10"/>
  <c r="M661" i="10"/>
  <c r="L661" i="10"/>
  <c r="K661" i="10"/>
  <c r="S660" i="10"/>
  <c r="R660" i="10"/>
  <c r="Q660" i="10"/>
  <c r="P660" i="10"/>
  <c r="O660" i="10"/>
  <c r="N660" i="10"/>
  <c r="M660" i="10"/>
  <c r="L660" i="10"/>
  <c r="K660" i="10"/>
  <c r="S659" i="10"/>
  <c r="R659" i="10"/>
  <c r="Q659" i="10"/>
  <c r="P659" i="10"/>
  <c r="O659" i="10"/>
  <c r="N659" i="10"/>
  <c r="M659" i="10"/>
  <c r="L659" i="10"/>
  <c r="K659" i="10"/>
  <c r="S658" i="10"/>
  <c r="R658" i="10"/>
  <c r="Q658" i="10"/>
  <c r="P658" i="10"/>
  <c r="O658" i="10"/>
  <c r="N658" i="10"/>
  <c r="M658" i="10"/>
  <c r="L658" i="10"/>
  <c r="K658" i="10"/>
  <c r="S657" i="10"/>
  <c r="R657" i="10"/>
  <c r="Q657" i="10"/>
  <c r="P657" i="10"/>
  <c r="O657" i="10"/>
  <c r="N657" i="10"/>
  <c r="M657" i="10"/>
  <c r="L657" i="10"/>
  <c r="K657" i="10"/>
  <c r="S656" i="10"/>
  <c r="R656" i="10"/>
  <c r="Q656" i="10"/>
  <c r="P656" i="10"/>
  <c r="O656" i="10"/>
  <c r="N656" i="10"/>
  <c r="M656" i="10"/>
  <c r="L656" i="10"/>
  <c r="K656" i="10"/>
  <c r="S655" i="10"/>
  <c r="R655" i="10"/>
  <c r="Q655" i="10"/>
  <c r="P655" i="10"/>
  <c r="O655" i="10"/>
  <c r="N655" i="10"/>
  <c r="M655" i="10"/>
  <c r="L655" i="10"/>
  <c r="K655" i="10"/>
  <c r="S654" i="10"/>
  <c r="R654" i="10"/>
  <c r="Q654" i="10"/>
  <c r="P654" i="10"/>
  <c r="O654" i="10"/>
  <c r="N654" i="10"/>
  <c r="M654" i="10"/>
  <c r="L654" i="10"/>
  <c r="K654" i="10"/>
  <c r="S653" i="10"/>
  <c r="R653" i="10"/>
  <c r="Q653" i="10"/>
  <c r="P653" i="10"/>
  <c r="O653" i="10"/>
  <c r="N653" i="10"/>
  <c r="M653" i="10"/>
  <c r="L653" i="10"/>
  <c r="K653" i="10"/>
  <c r="S652" i="10"/>
  <c r="R652" i="10"/>
  <c r="Q652" i="10"/>
  <c r="P652" i="10"/>
  <c r="O652" i="10"/>
  <c r="N652" i="10"/>
  <c r="M652" i="10"/>
  <c r="L652" i="10"/>
  <c r="K652" i="10"/>
  <c r="S651" i="10"/>
  <c r="R651" i="10"/>
  <c r="Q651" i="10"/>
  <c r="P651" i="10"/>
  <c r="O651" i="10"/>
  <c r="N651" i="10"/>
  <c r="M651" i="10"/>
  <c r="L651" i="10"/>
  <c r="K651" i="10"/>
  <c r="S650" i="10"/>
  <c r="R650" i="10"/>
  <c r="Q650" i="10"/>
  <c r="P650" i="10"/>
  <c r="O650" i="10"/>
  <c r="N650" i="10"/>
  <c r="M650" i="10"/>
  <c r="L650" i="10"/>
  <c r="K650" i="10"/>
  <c r="S649" i="10"/>
  <c r="R649" i="10"/>
  <c r="Q649" i="10"/>
  <c r="P649" i="10"/>
  <c r="O649" i="10"/>
  <c r="N649" i="10"/>
  <c r="M649" i="10"/>
  <c r="L649" i="10"/>
  <c r="K649" i="10"/>
  <c r="S648" i="10"/>
  <c r="R648" i="10"/>
  <c r="Q648" i="10"/>
  <c r="P648" i="10"/>
  <c r="O648" i="10"/>
  <c r="N648" i="10"/>
  <c r="M648" i="10"/>
  <c r="L648" i="10"/>
  <c r="K648" i="10"/>
  <c r="S647" i="10"/>
  <c r="R647" i="10"/>
  <c r="Q647" i="10"/>
  <c r="P647" i="10"/>
  <c r="O647" i="10"/>
  <c r="N647" i="10"/>
  <c r="M647" i="10"/>
  <c r="L647" i="10"/>
  <c r="K647" i="10"/>
  <c r="S646" i="10"/>
  <c r="R646" i="10"/>
  <c r="Q646" i="10"/>
  <c r="P646" i="10"/>
  <c r="O646" i="10"/>
  <c r="N646" i="10"/>
  <c r="M646" i="10"/>
  <c r="L646" i="10"/>
  <c r="K646" i="10"/>
  <c r="S645" i="10"/>
  <c r="R645" i="10"/>
  <c r="Q645" i="10"/>
  <c r="P645" i="10"/>
  <c r="O645" i="10"/>
  <c r="N645" i="10"/>
  <c r="M645" i="10"/>
  <c r="L645" i="10"/>
  <c r="K645" i="10"/>
  <c r="S644" i="10"/>
  <c r="R644" i="10"/>
  <c r="Q644" i="10"/>
  <c r="P644" i="10"/>
  <c r="O644" i="10"/>
  <c r="N644" i="10"/>
  <c r="M644" i="10"/>
  <c r="L644" i="10"/>
  <c r="K644" i="10"/>
  <c r="S643" i="10"/>
  <c r="R643" i="10"/>
  <c r="Q643" i="10"/>
  <c r="P643" i="10"/>
  <c r="O643" i="10"/>
  <c r="N643" i="10"/>
  <c r="M643" i="10"/>
  <c r="L643" i="10"/>
  <c r="K643" i="10"/>
  <c r="S642" i="10"/>
  <c r="R642" i="10"/>
  <c r="Q642" i="10"/>
  <c r="P642" i="10"/>
  <c r="O642" i="10"/>
  <c r="N642" i="10"/>
  <c r="M642" i="10"/>
  <c r="L642" i="10"/>
  <c r="K642" i="10"/>
  <c r="S641" i="10"/>
  <c r="R641" i="10"/>
  <c r="Q641" i="10"/>
  <c r="P641" i="10"/>
  <c r="O641" i="10"/>
  <c r="N641" i="10"/>
  <c r="M641" i="10"/>
  <c r="L641" i="10"/>
  <c r="K641" i="10"/>
  <c r="S640" i="10"/>
  <c r="R640" i="10"/>
  <c r="Q640" i="10"/>
  <c r="P640" i="10"/>
  <c r="O640" i="10"/>
  <c r="N640" i="10"/>
  <c r="M640" i="10"/>
  <c r="L640" i="10"/>
  <c r="K640" i="10"/>
  <c r="S639" i="10"/>
  <c r="R639" i="10"/>
  <c r="Q639" i="10"/>
  <c r="P639" i="10"/>
  <c r="O639" i="10"/>
  <c r="N639" i="10"/>
  <c r="M639" i="10"/>
  <c r="L639" i="10"/>
  <c r="K639" i="10"/>
  <c r="S638" i="10"/>
  <c r="R638" i="10"/>
  <c r="Q638" i="10"/>
  <c r="P638" i="10"/>
  <c r="O638" i="10"/>
  <c r="N638" i="10"/>
  <c r="M638" i="10"/>
  <c r="L638" i="10"/>
  <c r="K638" i="10"/>
  <c r="S637" i="10"/>
  <c r="R637" i="10"/>
  <c r="Q637" i="10"/>
  <c r="P637" i="10"/>
  <c r="O637" i="10"/>
  <c r="N637" i="10"/>
  <c r="M637" i="10"/>
  <c r="L637" i="10"/>
  <c r="K637" i="10"/>
  <c r="S636" i="10"/>
  <c r="R636" i="10"/>
  <c r="Q636" i="10"/>
  <c r="P636" i="10"/>
  <c r="O636" i="10"/>
  <c r="N636" i="10"/>
  <c r="M636" i="10"/>
  <c r="L636" i="10"/>
  <c r="K636" i="10"/>
  <c r="S635" i="10"/>
  <c r="R635" i="10"/>
  <c r="Q635" i="10"/>
  <c r="P635" i="10"/>
  <c r="O635" i="10"/>
  <c r="N635" i="10"/>
  <c r="M635" i="10"/>
  <c r="L635" i="10"/>
  <c r="K635" i="10"/>
  <c r="S634" i="10"/>
  <c r="R634" i="10"/>
  <c r="Q634" i="10"/>
  <c r="P634" i="10"/>
  <c r="O634" i="10"/>
  <c r="N634" i="10"/>
  <c r="M634" i="10"/>
  <c r="L634" i="10"/>
  <c r="K634" i="10"/>
  <c r="S633" i="10"/>
  <c r="R633" i="10"/>
  <c r="Q633" i="10"/>
  <c r="P633" i="10"/>
  <c r="O633" i="10"/>
  <c r="N633" i="10"/>
  <c r="M633" i="10"/>
  <c r="L633" i="10"/>
  <c r="K633" i="10"/>
  <c r="S632" i="10"/>
  <c r="R632" i="10"/>
  <c r="Q632" i="10"/>
  <c r="P632" i="10"/>
  <c r="O632" i="10"/>
  <c r="N632" i="10"/>
  <c r="M632" i="10"/>
  <c r="L632" i="10"/>
  <c r="K632" i="10"/>
  <c r="S631" i="10"/>
  <c r="R631" i="10"/>
  <c r="Q631" i="10"/>
  <c r="P631" i="10"/>
  <c r="O631" i="10"/>
  <c r="N631" i="10"/>
  <c r="M631" i="10"/>
  <c r="L631" i="10"/>
  <c r="K631" i="10"/>
  <c r="S630" i="10"/>
  <c r="R630" i="10"/>
  <c r="Q630" i="10"/>
  <c r="P630" i="10"/>
  <c r="O630" i="10"/>
  <c r="N630" i="10"/>
  <c r="M630" i="10"/>
  <c r="L630" i="10"/>
  <c r="K630" i="10"/>
  <c r="S629" i="10"/>
  <c r="R629" i="10"/>
  <c r="Q629" i="10"/>
  <c r="P629" i="10"/>
  <c r="O629" i="10"/>
  <c r="N629" i="10"/>
  <c r="M629" i="10"/>
  <c r="L629" i="10"/>
  <c r="K629" i="10"/>
  <c r="S628" i="10"/>
  <c r="R628" i="10"/>
  <c r="Q628" i="10"/>
  <c r="P628" i="10"/>
  <c r="O628" i="10"/>
  <c r="N628" i="10"/>
  <c r="M628" i="10"/>
  <c r="L628" i="10"/>
  <c r="K628" i="10"/>
  <c r="S627" i="10"/>
  <c r="R627" i="10"/>
  <c r="Q627" i="10"/>
  <c r="P627" i="10"/>
  <c r="O627" i="10"/>
  <c r="N627" i="10"/>
  <c r="M627" i="10"/>
  <c r="L627" i="10"/>
  <c r="K627" i="10"/>
  <c r="S626" i="10"/>
  <c r="R626" i="10"/>
  <c r="Q626" i="10"/>
  <c r="P626" i="10"/>
  <c r="O626" i="10"/>
  <c r="N626" i="10"/>
  <c r="M626" i="10"/>
  <c r="L626" i="10"/>
  <c r="K626" i="10"/>
  <c r="S625" i="10"/>
  <c r="R625" i="10"/>
  <c r="Q625" i="10"/>
  <c r="P625" i="10"/>
  <c r="O625" i="10"/>
  <c r="N625" i="10"/>
  <c r="M625" i="10"/>
  <c r="L625" i="10"/>
  <c r="K625" i="10"/>
  <c r="S624" i="10"/>
  <c r="R624" i="10"/>
  <c r="Q624" i="10"/>
  <c r="P624" i="10"/>
  <c r="O624" i="10"/>
  <c r="N624" i="10"/>
  <c r="M624" i="10"/>
  <c r="L624" i="10"/>
  <c r="K624" i="10"/>
  <c r="S623" i="10"/>
  <c r="R623" i="10"/>
  <c r="Q623" i="10"/>
  <c r="P623" i="10"/>
  <c r="O623" i="10"/>
  <c r="N623" i="10"/>
  <c r="M623" i="10"/>
  <c r="L623" i="10"/>
  <c r="K623" i="10"/>
  <c r="S622" i="10"/>
  <c r="R622" i="10"/>
  <c r="Q622" i="10"/>
  <c r="P622" i="10"/>
  <c r="O622" i="10"/>
  <c r="N622" i="10"/>
  <c r="M622" i="10"/>
  <c r="L622" i="10"/>
  <c r="K622" i="10"/>
  <c r="S621" i="10"/>
  <c r="R621" i="10"/>
  <c r="Q621" i="10"/>
  <c r="P621" i="10"/>
  <c r="O621" i="10"/>
  <c r="N621" i="10"/>
  <c r="M621" i="10"/>
  <c r="L621" i="10"/>
  <c r="K621" i="10"/>
  <c r="S620" i="10"/>
  <c r="R620" i="10"/>
  <c r="Q620" i="10"/>
  <c r="P620" i="10"/>
  <c r="O620" i="10"/>
  <c r="N620" i="10"/>
  <c r="M620" i="10"/>
  <c r="L620" i="10"/>
  <c r="K620" i="10"/>
  <c r="S619" i="10"/>
  <c r="R619" i="10"/>
  <c r="Q619" i="10"/>
  <c r="P619" i="10"/>
  <c r="O619" i="10"/>
  <c r="N619" i="10"/>
  <c r="M619" i="10"/>
  <c r="L619" i="10"/>
  <c r="K619" i="10"/>
  <c r="S618" i="10"/>
  <c r="R618" i="10"/>
  <c r="Q618" i="10"/>
  <c r="P618" i="10"/>
  <c r="O618" i="10"/>
  <c r="N618" i="10"/>
  <c r="M618" i="10"/>
  <c r="L618" i="10"/>
  <c r="K618" i="10"/>
  <c r="S617" i="10"/>
  <c r="R617" i="10"/>
  <c r="Q617" i="10"/>
  <c r="P617" i="10"/>
  <c r="O617" i="10"/>
  <c r="N617" i="10"/>
  <c r="M617" i="10"/>
  <c r="L617" i="10"/>
  <c r="K617" i="10"/>
  <c r="S616" i="10"/>
  <c r="R616" i="10"/>
  <c r="Q616" i="10"/>
  <c r="P616" i="10"/>
  <c r="O616" i="10"/>
  <c r="N616" i="10"/>
  <c r="M616" i="10"/>
  <c r="L616" i="10"/>
  <c r="K616" i="10"/>
  <c r="S615" i="10"/>
  <c r="R615" i="10"/>
  <c r="Q615" i="10"/>
  <c r="P615" i="10"/>
  <c r="O615" i="10"/>
  <c r="N615" i="10"/>
  <c r="M615" i="10"/>
  <c r="L615" i="10"/>
  <c r="K615" i="10"/>
  <c r="S614" i="10"/>
  <c r="R614" i="10"/>
  <c r="Q614" i="10"/>
  <c r="P614" i="10"/>
  <c r="O614" i="10"/>
  <c r="N614" i="10"/>
  <c r="M614" i="10"/>
  <c r="L614" i="10"/>
  <c r="K614" i="10"/>
  <c r="S613" i="10"/>
  <c r="R613" i="10"/>
  <c r="Q613" i="10"/>
  <c r="P613" i="10"/>
  <c r="O613" i="10"/>
  <c r="N613" i="10"/>
  <c r="M613" i="10"/>
  <c r="L613" i="10"/>
  <c r="K613" i="10"/>
  <c r="S612" i="10"/>
  <c r="R612" i="10"/>
  <c r="Q612" i="10"/>
  <c r="P612" i="10"/>
  <c r="O612" i="10"/>
  <c r="N612" i="10"/>
  <c r="M612" i="10"/>
  <c r="L612" i="10"/>
  <c r="K612" i="10"/>
  <c r="S611" i="10"/>
  <c r="R611" i="10"/>
  <c r="Q611" i="10"/>
  <c r="P611" i="10"/>
  <c r="O611" i="10"/>
  <c r="N611" i="10"/>
  <c r="M611" i="10"/>
  <c r="L611" i="10"/>
  <c r="K611" i="10"/>
  <c r="S610" i="10"/>
  <c r="R610" i="10"/>
  <c r="Q610" i="10"/>
  <c r="P610" i="10"/>
  <c r="O610" i="10"/>
  <c r="N610" i="10"/>
  <c r="M610" i="10"/>
  <c r="L610" i="10"/>
  <c r="K610" i="10"/>
  <c r="S609" i="10"/>
  <c r="R609" i="10"/>
  <c r="Q609" i="10"/>
  <c r="P609" i="10"/>
  <c r="O609" i="10"/>
  <c r="N609" i="10"/>
  <c r="M609" i="10"/>
  <c r="L609" i="10"/>
  <c r="K609" i="10"/>
  <c r="S608" i="10"/>
  <c r="R608" i="10"/>
  <c r="Q608" i="10"/>
  <c r="P608" i="10"/>
  <c r="O608" i="10"/>
  <c r="N608" i="10"/>
  <c r="M608" i="10"/>
  <c r="L608" i="10"/>
  <c r="K608" i="10"/>
  <c r="S607" i="10"/>
  <c r="R607" i="10"/>
  <c r="Q607" i="10"/>
  <c r="P607" i="10"/>
  <c r="O607" i="10"/>
  <c r="N607" i="10"/>
  <c r="M607" i="10"/>
  <c r="L607" i="10"/>
  <c r="K607" i="10"/>
  <c r="S606" i="10"/>
  <c r="R606" i="10"/>
  <c r="Q606" i="10"/>
  <c r="P606" i="10"/>
  <c r="O606" i="10"/>
  <c r="N606" i="10"/>
  <c r="M606" i="10"/>
  <c r="L606" i="10"/>
  <c r="K606" i="10"/>
  <c r="S605" i="10"/>
  <c r="R605" i="10"/>
  <c r="Q605" i="10"/>
  <c r="P605" i="10"/>
  <c r="O605" i="10"/>
  <c r="N605" i="10"/>
  <c r="M605" i="10"/>
  <c r="L605" i="10"/>
  <c r="K605" i="10"/>
  <c r="S604" i="10"/>
  <c r="R604" i="10"/>
  <c r="Q604" i="10"/>
  <c r="P604" i="10"/>
  <c r="O604" i="10"/>
  <c r="N604" i="10"/>
  <c r="M604" i="10"/>
  <c r="L604" i="10"/>
  <c r="K604" i="10"/>
  <c r="S603" i="10"/>
  <c r="R603" i="10"/>
  <c r="Q603" i="10"/>
  <c r="P603" i="10"/>
  <c r="O603" i="10"/>
  <c r="N603" i="10"/>
  <c r="M603" i="10"/>
  <c r="L603" i="10"/>
  <c r="K603" i="10"/>
  <c r="S602" i="10"/>
  <c r="R602" i="10"/>
  <c r="Q602" i="10"/>
  <c r="P602" i="10"/>
  <c r="O602" i="10"/>
  <c r="N602" i="10"/>
  <c r="M602" i="10"/>
  <c r="L602" i="10"/>
  <c r="K602" i="10"/>
  <c r="S601" i="10"/>
  <c r="R601" i="10"/>
  <c r="Q601" i="10"/>
  <c r="P601" i="10"/>
  <c r="O601" i="10"/>
  <c r="N601" i="10"/>
  <c r="M601" i="10"/>
  <c r="L601" i="10"/>
  <c r="K601" i="10"/>
  <c r="S600" i="10"/>
  <c r="R600" i="10"/>
  <c r="Q600" i="10"/>
  <c r="P600" i="10"/>
  <c r="O600" i="10"/>
  <c r="N600" i="10"/>
  <c r="M600" i="10"/>
  <c r="L600" i="10"/>
  <c r="K600" i="10"/>
  <c r="S599" i="10"/>
  <c r="R599" i="10"/>
  <c r="Q599" i="10"/>
  <c r="P599" i="10"/>
  <c r="O599" i="10"/>
  <c r="N599" i="10"/>
  <c r="M599" i="10"/>
  <c r="L599" i="10"/>
  <c r="K599" i="10"/>
  <c r="S598" i="10"/>
  <c r="R598" i="10"/>
  <c r="Q598" i="10"/>
  <c r="P598" i="10"/>
  <c r="O598" i="10"/>
  <c r="N598" i="10"/>
  <c r="M598" i="10"/>
  <c r="L598" i="10"/>
  <c r="K598" i="10"/>
  <c r="S597" i="10"/>
  <c r="R597" i="10"/>
  <c r="Q597" i="10"/>
  <c r="P597" i="10"/>
  <c r="O597" i="10"/>
  <c r="N597" i="10"/>
  <c r="M597" i="10"/>
  <c r="L597" i="10"/>
  <c r="K597" i="10"/>
  <c r="S596" i="10"/>
  <c r="R596" i="10"/>
  <c r="Q596" i="10"/>
  <c r="P596" i="10"/>
  <c r="O596" i="10"/>
  <c r="N596" i="10"/>
  <c r="M596" i="10"/>
  <c r="L596" i="10"/>
  <c r="K596" i="10"/>
  <c r="S595" i="10"/>
  <c r="R595" i="10"/>
  <c r="Q595" i="10"/>
  <c r="P595" i="10"/>
  <c r="O595" i="10"/>
  <c r="N595" i="10"/>
  <c r="M595" i="10"/>
  <c r="L595" i="10"/>
  <c r="K595" i="10"/>
  <c r="S594" i="10"/>
  <c r="R594" i="10"/>
  <c r="Q594" i="10"/>
  <c r="P594" i="10"/>
  <c r="O594" i="10"/>
  <c r="N594" i="10"/>
  <c r="M594" i="10"/>
  <c r="L594" i="10"/>
  <c r="K594" i="10"/>
  <c r="S593" i="10"/>
  <c r="R593" i="10"/>
  <c r="Q593" i="10"/>
  <c r="P593" i="10"/>
  <c r="O593" i="10"/>
  <c r="N593" i="10"/>
  <c r="M593" i="10"/>
  <c r="L593" i="10"/>
  <c r="K593" i="10"/>
  <c r="S592" i="10"/>
  <c r="R592" i="10"/>
  <c r="Q592" i="10"/>
  <c r="P592" i="10"/>
  <c r="O592" i="10"/>
  <c r="N592" i="10"/>
  <c r="M592" i="10"/>
  <c r="L592" i="10"/>
  <c r="K592" i="10"/>
  <c r="S591" i="10"/>
  <c r="R591" i="10"/>
  <c r="Q591" i="10"/>
  <c r="P591" i="10"/>
  <c r="O591" i="10"/>
  <c r="N591" i="10"/>
  <c r="M591" i="10"/>
  <c r="L591" i="10"/>
  <c r="K591" i="10"/>
  <c r="S590" i="10"/>
  <c r="R590" i="10"/>
  <c r="Q590" i="10"/>
  <c r="P590" i="10"/>
  <c r="O590" i="10"/>
  <c r="N590" i="10"/>
  <c r="M590" i="10"/>
  <c r="L590" i="10"/>
  <c r="K590" i="10"/>
  <c r="S589" i="10"/>
  <c r="R589" i="10"/>
  <c r="Q589" i="10"/>
  <c r="P589" i="10"/>
  <c r="O589" i="10"/>
  <c r="N589" i="10"/>
  <c r="M589" i="10"/>
  <c r="L589" i="10"/>
  <c r="K589" i="10"/>
  <c r="S588" i="10"/>
  <c r="R588" i="10"/>
  <c r="Q588" i="10"/>
  <c r="P588" i="10"/>
  <c r="O588" i="10"/>
  <c r="N588" i="10"/>
  <c r="M588" i="10"/>
  <c r="L588" i="10"/>
  <c r="K588" i="10"/>
  <c r="S587" i="10"/>
  <c r="R587" i="10"/>
  <c r="Q587" i="10"/>
  <c r="P587" i="10"/>
  <c r="O587" i="10"/>
  <c r="N587" i="10"/>
  <c r="M587" i="10"/>
  <c r="L587" i="10"/>
  <c r="K587" i="10"/>
  <c r="S586" i="10"/>
  <c r="R586" i="10"/>
  <c r="Q586" i="10"/>
  <c r="P586" i="10"/>
  <c r="O586" i="10"/>
  <c r="N586" i="10"/>
  <c r="M586" i="10"/>
  <c r="L586" i="10"/>
  <c r="K586" i="10"/>
  <c r="S585" i="10"/>
  <c r="R585" i="10"/>
  <c r="Q585" i="10"/>
  <c r="P585" i="10"/>
  <c r="O585" i="10"/>
  <c r="N585" i="10"/>
  <c r="M585" i="10"/>
  <c r="L585" i="10"/>
  <c r="K585" i="10"/>
  <c r="S584" i="10"/>
  <c r="R584" i="10"/>
  <c r="Q584" i="10"/>
  <c r="P584" i="10"/>
  <c r="O584" i="10"/>
  <c r="N584" i="10"/>
  <c r="M584" i="10"/>
  <c r="L584" i="10"/>
  <c r="K584" i="10"/>
  <c r="S583" i="10"/>
  <c r="R583" i="10"/>
  <c r="Q583" i="10"/>
  <c r="P583" i="10"/>
  <c r="O583" i="10"/>
  <c r="N583" i="10"/>
  <c r="M583" i="10"/>
  <c r="L583" i="10"/>
  <c r="K583" i="10"/>
  <c r="S582" i="10"/>
  <c r="R582" i="10"/>
  <c r="Q582" i="10"/>
  <c r="P582" i="10"/>
  <c r="O582" i="10"/>
  <c r="N582" i="10"/>
  <c r="M582" i="10"/>
  <c r="L582" i="10"/>
  <c r="K582" i="10"/>
  <c r="S581" i="10"/>
  <c r="R581" i="10"/>
  <c r="Q581" i="10"/>
  <c r="P581" i="10"/>
  <c r="O581" i="10"/>
  <c r="N581" i="10"/>
  <c r="M581" i="10"/>
  <c r="L581" i="10"/>
  <c r="K581" i="10"/>
  <c r="S580" i="10"/>
  <c r="R580" i="10"/>
  <c r="Q580" i="10"/>
  <c r="P580" i="10"/>
  <c r="O580" i="10"/>
  <c r="N580" i="10"/>
  <c r="M580" i="10"/>
  <c r="L580" i="10"/>
  <c r="K580" i="10"/>
  <c r="S579" i="10"/>
  <c r="R579" i="10"/>
  <c r="Q579" i="10"/>
  <c r="P579" i="10"/>
  <c r="O579" i="10"/>
  <c r="N579" i="10"/>
  <c r="M579" i="10"/>
  <c r="L579" i="10"/>
  <c r="K579" i="10"/>
  <c r="S578" i="10"/>
  <c r="R578" i="10"/>
  <c r="Q578" i="10"/>
  <c r="P578" i="10"/>
  <c r="O578" i="10"/>
  <c r="N578" i="10"/>
  <c r="M578" i="10"/>
  <c r="L578" i="10"/>
  <c r="K578" i="10"/>
  <c r="S577" i="10"/>
  <c r="R577" i="10"/>
  <c r="Q577" i="10"/>
  <c r="P577" i="10"/>
  <c r="O577" i="10"/>
  <c r="N577" i="10"/>
  <c r="M577" i="10"/>
  <c r="L577" i="10"/>
  <c r="K577" i="10"/>
  <c r="S576" i="10"/>
  <c r="R576" i="10"/>
  <c r="Q576" i="10"/>
  <c r="P576" i="10"/>
  <c r="O576" i="10"/>
  <c r="N576" i="10"/>
  <c r="M576" i="10"/>
  <c r="L576" i="10"/>
  <c r="K576" i="10"/>
  <c r="S575" i="10"/>
  <c r="R575" i="10"/>
  <c r="Q575" i="10"/>
  <c r="P575" i="10"/>
  <c r="O575" i="10"/>
  <c r="N575" i="10"/>
  <c r="M575" i="10"/>
  <c r="L575" i="10"/>
  <c r="K575" i="10"/>
  <c r="S574" i="10"/>
  <c r="R574" i="10"/>
  <c r="Q574" i="10"/>
  <c r="P574" i="10"/>
  <c r="O574" i="10"/>
  <c r="N574" i="10"/>
  <c r="M574" i="10"/>
  <c r="L574" i="10"/>
  <c r="K574" i="10"/>
  <c r="S573" i="10"/>
  <c r="R573" i="10"/>
  <c r="Q573" i="10"/>
  <c r="P573" i="10"/>
  <c r="O573" i="10"/>
  <c r="N573" i="10"/>
  <c r="M573" i="10"/>
  <c r="L573" i="10"/>
  <c r="K573" i="10"/>
  <c r="S572" i="10"/>
  <c r="R572" i="10"/>
  <c r="Q572" i="10"/>
  <c r="P572" i="10"/>
  <c r="O572" i="10"/>
  <c r="N572" i="10"/>
  <c r="M572" i="10"/>
  <c r="L572" i="10"/>
  <c r="K572" i="10"/>
  <c r="S571" i="10"/>
  <c r="R571" i="10"/>
  <c r="Q571" i="10"/>
  <c r="P571" i="10"/>
  <c r="O571" i="10"/>
  <c r="N571" i="10"/>
  <c r="M571" i="10"/>
  <c r="L571" i="10"/>
  <c r="K571" i="10"/>
  <c r="S570" i="10"/>
  <c r="R570" i="10"/>
  <c r="Q570" i="10"/>
  <c r="P570" i="10"/>
  <c r="O570" i="10"/>
  <c r="N570" i="10"/>
  <c r="M570" i="10"/>
  <c r="L570" i="10"/>
  <c r="K570" i="10"/>
  <c r="S569" i="10"/>
  <c r="R569" i="10"/>
  <c r="Q569" i="10"/>
  <c r="P569" i="10"/>
  <c r="O569" i="10"/>
  <c r="N569" i="10"/>
  <c r="M569" i="10"/>
  <c r="L569" i="10"/>
  <c r="K569" i="10"/>
  <c r="S568" i="10"/>
  <c r="R568" i="10"/>
  <c r="Q568" i="10"/>
  <c r="P568" i="10"/>
  <c r="O568" i="10"/>
  <c r="N568" i="10"/>
  <c r="M568" i="10"/>
  <c r="L568" i="10"/>
  <c r="K568" i="10"/>
  <c r="S567" i="10"/>
  <c r="R567" i="10"/>
  <c r="Q567" i="10"/>
  <c r="P567" i="10"/>
  <c r="O567" i="10"/>
  <c r="N567" i="10"/>
  <c r="M567" i="10"/>
  <c r="L567" i="10"/>
  <c r="K567" i="10"/>
  <c r="S566" i="10"/>
  <c r="R566" i="10"/>
  <c r="Q566" i="10"/>
  <c r="P566" i="10"/>
  <c r="O566" i="10"/>
  <c r="N566" i="10"/>
  <c r="M566" i="10"/>
  <c r="L566" i="10"/>
  <c r="K566" i="10"/>
  <c r="S565" i="10"/>
  <c r="R565" i="10"/>
  <c r="Q565" i="10"/>
  <c r="P565" i="10"/>
  <c r="O565" i="10"/>
  <c r="N565" i="10"/>
  <c r="M565" i="10"/>
  <c r="L565" i="10"/>
  <c r="K565" i="10"/>
  <c r="S564" i="10"/>
  <c r="R564" i="10"/>
  <c r="Q564" i="10"/>
  <c r="P564" i="10"/>
  <c r="O564" i="10"/>
  <c r="N564" i="10"/>
  <c r="M564" i="10"/>
  <c r="L564" i="10"/>
  <c r="K564" i="10"/>
  <c r="S563" i="10"/>
  <c r="R563" i="10"/>
  <c r="Q563" i="10"/>
  <c r="P563" i="10"/>
  <c r="O563" i="10"/>
  <c r="N563" i="10"/>
  <c r="M563" i="10"/>
  <c r="L563" i="10"/>
  <c r="K563" i="10"/>
  <c r="S562" i="10"/>
  <c r="R562" i="10"/>
  <c r="Q562" i="10"/>
  <c r="P562" i="10"/>
  <c r="O562" i="10"/>
  <c r="N562" i="10"/>
  <c r="M562" i="10"/>
  <c r="L562" i="10"/>
  <c r="K562" i="10"/>
  <c r="S561" i="10"/>
  <c r="R561" i="10"/>
  <c r="Q561" i="10"/>
  <c r="P561" i="10"/>
  <c r="O561" i="10"/>
  <c r="N561" i="10"/>
  <c r="M561" i="10"/>
  <c r="L561" i="10"/>
  <c r="K561" i="10"/>
  <c r="S560" i="10"/>
  <c r="R560" i="10"/>
  <c r="Q560" i="10"/>
  <c r="P560" i="10"/>
  <c r="O560" i="10"/>
  <c r="N560" i="10"/>
  <c r="M560" i="10"/>
  <c r="L560" i="10"/>
  <c r="K560" i="10"/>
  <c r="S559" i="10"/>
  <c r="R559" i="10"/>
  <c r="Q559" i="10"/>
  <c r="P559" i="10"/>
  <c r="O559" i="10"/>
  <c r="N559" i="10"/>
  <c r="M559" i="10"/>
  <c r="L559" i="10"/>
  <c r="K559" i="10"/>
  <c r="S558" i="10"/>
  <c r="R558" i="10"/>
  <c r="Q558" i="10"/>
  <c r="P558" i="10"/>
  <c r="O558" i="10"/>
  <c r="N558" i="10"/>
  <c r="M558" i="10"/>
  <c r="L558" i="10"/>
  <c r="K558" i="10"/>
  <c r="S557" i="10"/>
  <c r="R557" i="10"/>
  <c r="Q557" i="10"/>
  <c r="P557" i="10"/>
  <c r="O557" i="10"/>
  <c r="N557" i="10"/>
  <c r="M557" i="10"/>
  <c r="L557" i="10"/>
  <c r="K557" i="10"/>
  <c r="S556" i="10"/>
  <c r="R556" i="10"/>
  <c r="Q556" i="10"/>
  <c r="P556" i="10"/>
  <c r="O556" i="10"/>
  <c r="N556" i="10"/>
  <c r="M556" i="10"/>
  <c r="L556" i="10"/>
  <c r="K556" i="10"/>
  <c r="S555" i="10"/>
  <c r="R555" i="10"/>
  <c r="Q555" i="10"/>
  <c r="P555" i="10"/>
  <c r="O555" i="10"/>
  <c r="N555" i="10"/>
  <c r="M555" i="10"/>
  <c r="L555" i="10"/>
  <c r="K555" i="10"/>
  <c r="S554" i="10"/>
  <c r="R554" i="10"/>
  <c r="Q554" i="10"/>
  <c r="P554" i="10"/>
  <c r="O554" i="10"/>
  <c r="N554" i="10"/>
  <c r="M554" i="10"/>
  <c r="L554" i="10"/>
  <c r="K554" i="10"/>
  <c r="S553" i="10"/>
  <c r="R553" i="10"/>
  <c r="Q553" i="10"/>
  <c r="P553" i="10"/>
  <c r="O553" i="10"/>
  <c r="N553" i="10"/>
  <c r="M553" i="10"/>
  <c r="L553" i="10"/>
  <c r="K553" i="10"/>
  <c r="S552" i="10"/>
  <c r="R552" i="10"/>
  <c r="Q552" i="10"/>
  <c r="P552" i="10"/>
  <c r="O552" i="10"/>
  <c r="N552" i="10"/>
  <c r="M552" i="10"/>
  <c r="L552" i="10"/>
  <c r="K552" i="10"/>
  <c r="S551" i="10"/>
  <c r="R551" i="10"/>
  <c r="Q551" i="10"/>
  <c r="P551" i="10"/>
  <c r="O551" i="10"/>
  <c r="N551" i="10"/>
  <c r="M551" i="10"/>
  <c r="L551" i="10"/>
  <c r="K551" i="10"/>
  <c r="S550" i="10"/>
  <c r="R550" i="10"/>
  <c r="Q550" i="10"/>
  <c r="P550" i="10"/>
  <c r="O550" i="10"/>
  <c r="N550" i="10"/>
  <c r="M550" i="10"/>
  <c r="L550" i="10"/>
  <c r="K550" i="10"/>
  <c r="S549" i="10"/>
  <c r="R549" i="10"/>
  <c r="Q549" i="10"/>
  <c r="P549" i="10"/>
  <c r="O549" i="10"/>
  <c r="N549" i="10"/>
  <c r="M549" i="10"/>
  <c r="L549" i="10"/>
  <c r="K549" i="10"/>
  <c r="S548" i="10"/>
  <c r="R548" i="10"/>
  <c r="Q548" i="10"/>
  <c r="P548" i="10"/>
  <c r="O548" i="10"/>
  <c r="N548" i="10"/>
  <c r="M548" i="10"/>
  <c r="L548" i="10"/>
  <c r="K548" i="10"/>
  <c r="S547" i="10"/>
  <c r="R547" i="10"/>
  <c r="Q547" i="10"/>
  <c r="P547" i="10"/>
  <c r="O547" i="10"/>
  <c r="N547" i="10"/>
  <c r="M547" i="10"/>
  <c r="L547" i="10"/>
  <c r="K547" i="10"/>
  <c r="S546" i="10"/>
  <c r="R546" i="10"/>
  <c r="Q546" i="10"/>
  <c r="P546" i="10"/>
  <c r="O546" i="10"/>
  <c r="N546" i="10"/>
  <c r="M546" i="10"/>
  <c r="L546" i="10"/>
  <c r="K546" i="10"/>
  <c r="S545" i="10"/>
  <c r="R545" i="10"/>
  <c r="Q545" i="10"/>
  <c r="P545" i="10"/>
  <c r="O545" i="10"/>
  <c r="N545" i="10"/>
  <c r="M545" i="10"/>
  <c r="L545" i="10"/>
  <c r="K545" i="10"/>
  <c r="S544" i="10"/>
  <c r="R544" i="10"/>
  <c r="Q544" i="10"/>
  <c r="P544" i="10"/>
  <c r="O544" i="10"/>
  <c r="N544" i="10"/>
  <c r="M544" i="10"/>
  <c r="L544" i="10"/>
  <c r="K544" i="10"/>
  <c r="S543" i="10"/>
  <c r="R543" i="10"/>
  <c r="Q543" i="10"/>
  <c r="P543" i="10"/>
  <c r="O543" i="10"/>
  <c r="N543" i="10"/>
  <c r="M543" i="10"/>
  <c r="L543" i="10"/>
  <c r="K543" i="10"/>
  <c r="S542" i="10"/>
  <c r="R542" i="10"/>
  <c r="Q542" i="10"/>
  <c r="P542" i="10"/>
  <c r="O542" i="10"/>
  <c r="N542" i="10"/>
  <c r="M542" i="10"/>
  <c r="L542" i="10"/>
  <c r="K542" i="10"/>
  <c r="S541" i="10"/>
  <c r="R541" i="10"/>
  <c r="Q541" i="10"/>
  <c r="P541" i="10"/>
  <c r="O541" i="10"/>
  <c r="N541" i="10"/>
  <c r="M541" i="10"/>
  <c r="L541" i="10"/>
  <c r="K541" i="10"/>
  <c r="S540" i="10"/>
  <c r="R540" i="10"/>
  <c r="Q540" i="10"/>
  <c r="P540" i="10"/>
  <c r="O540" i="10"/>
  <c r="N540" i="10"/>
  <c r="M540" i="10"/>
  <c r="L540" i="10"/>
  <c r="K540" i="10"/>
  <c r="S539" i="10"/>
  <c r="R539" i="10"/>
  <c r="Q539" i="10"/>
  <c r="P539" i="10"/>
  <c r="O539" i="10"/>
  <c r="N539" i="10"/>
  <c r="M539" i="10"/>
  <c r="L539" i="10"/>
  <c r="K539" i="10"/>
  <c r="S538" i="10"/>
  <c r="R538" i="10"/>
  <c r="Q538" i="10"/>
  <c r="P538" i="10"/>
  <c r="O538" i="10"/>
  <c r="N538" i="10"/>
  <c r="M538" i="10"/>
  <c r="L538" i="10"/>
  <c r="K538" i="10"/>
  <c r="S537" i="10"/>
  <c r="R537" i="10"/>
  <c r="Q537" i="10"/>
  <c r="P537" i="10"/>
  <c r="O537" i="10"/>
  <c r="N537" i="10"/>
  <c r="M537" i="10"/>
  <c r="L537" i="10"/>
  <c r="K537" i="10"/>
  <c r="S536" i="10"/>
  <c r="R536" i="10"/>
  <c r="Q536" i="10"/>
  <c r="P536" i="10"/>
  <c r="O536" i="10"/>
  <c r="N536" i="10"/>
  <c r="M536" i="10"/>
  <c r="L536" i="10"/>
  <c r="K536" i="10"/>
  <c r="S535" i="10"/>
  <c r="R535" i="10"/>
  <c r="Q535" i="10"/>
  <c r="P535" i="10"/>
  <c r="O535" i="10"/>
  <c r="N535" i="10"/>
  <c r="M535" i="10"/>
  <c r="L535" i="10"/>
  <c r="K535" i="10"/>
  <c r="S534" i="10"/>
  <c r="R534" i="10"/>
  <c r="Q534" i="10"/>
  <c r="P534" i="10"/>
  <c r="O534" i="10"/>
  <c r="N534" i="10"/>
  <c r="M534" i="10"/>
  <c r="L534" i="10"/>
  <c r="K534" i="10"/>
  <c r="S533" i="10"/>
  <c r="R533" i="10"/>
  <c r="Q533" i="10"/>
  <c r="P533" i="10"/>
  <c r="O533" i="10"/>
  <c r="N533" i="10"/>
  <c r="M533" i="10"/>
  <c r="L533" i="10"/>
  <c r="K533" i="10"/>
  <c r="S532" i="10"/>
  <c r="R532" i="10"/>
  <c r="Q532" i="10"/>
  <c r="P532" i="10"/>
  <c r="O532" i="10"/>
  <c r="N532" i="10"/>
  <c r="M532" i="10"/>
  <c r="L532" i="10"/>
  <c r="K532" i="10"/>
  <c r="S531" i="10"/>
  <c r="R531" i="10"/>
  <c r="Q531" i="10"/>
  <c r="P531" i="10"/>
  <c r="O531" i="10"/>
  <c r="N531" i="10"/>
  <c r="M531" i="10"/>
  <c r="L531" i="10"/>
  <c r="K531" i="10"/>
  <c r="S530" i="10"/>
  <c r="R530" i="10"/>
  <c r="Q530" i="10"/>
  <c r="P530" i="10"/>
  <c r="O530" i="10"/>
  <c r="N530" i="10"/>
  <c r="M530" i="10"/>
  <c r="L530" i="10"/>
  <c r="K530" i="10"/>
  <c r="S529" i="10"/>
  <c r="R529" i="10"/>
  <c r="Q529" i="10"/>
  <c r="P529" i="10"/>
  <c r="O529" i="10"/>
  <c r="N529" i="10"/>
  <c r="M529" i="10"/>
  <c r="L529" i="10"/>
  <c r="K529" i="10"/>
  <c r="S528" i="10"/>
  <c r="R528" i="10"/>
  <c r="Q528" i="10"/>
  <c r="P528" i="10"/>
  <c r="O528" i="10"/>
  <c r="N528" i="10"/>
  <c r="M528" i="10"/>
  <c r="L528" i="10"/>
  <c r="K528" i="10"/>
  <c r="S527" i="10"/>
  <c r="R527" i="10"/>
  <c r="Q527" i="10"/>
  <c r="P527" i="10"/>
  <c r="O527" i="10"/>
  <c r="N527" i="10"/>
  <c r="M527" i="10"/>
  <c r="L527" i="10"/>
  <c r="K527" i="10"/>
  <c r="S526" i="10"/>
  <c r="R526" i="10"/>
  <c r="Q526" i="10"/>
  <c r="P526" i="10"/>
  <c r="O526" i="10"/>
  <c r="N526" i="10"/>
  <c r="M526" i="10"/>
  <c r="L526" i="10"/>
  <c r="K526" i="10"/>
  <c r="S525" i="10"/>
  <c r="R525" i="10"/>
  <c r="Q525" i="10"/>
  <c r="P525" i="10"/>
  <c r="O525" i="10"/>
  <c r="N525" i="10"/>
  <c r="M525" i="10"/>
  <c r="L525" i="10"/>
  <c r="K525" i="10"/>
  <c r="S524" i="10"/>
  <c r="R524" i="10"/>
  <c r="Q524" i="10"/>
  <c r="P524" i="10"/>
  <c r="O524" i="10"/>
  <c r="N524" i="10"/>
  <c r="M524" i="10"/>
  <c r="L524" i="10"/>
  <c r="K524" i="10"/>
  <c r="S523" i="10"/>
  <c r="R523" i="10"/>
  <c r="Q523" i="10"/>
  <c r="P523" i="10"/>
  <c r="O523" i="10"/>
  <c r="N523" i="10"/>
  <c r="M523" i="10"/>
  <c r="L523" i="10"/>
  <c r="K523" i="10"/>
  <c r="S522" i="10"/>
  <c r="R522" i="10"/>
  <c r="Q522" i="10"/>
  <c r="P522" i="10"/>
  <c r="O522" i="10"/>
  <c r="N522" i="10"/>
  <c r="M522" i="10"/>
  <c r="L522" i="10"/>
  <c r="K522" i="10"/>
  <c r="S521" i="10"/>
  <c r="R521" i="10"/>
  <c r="Q521" i="10"/>
  <c r="P521" i="10"/>
  <c r="O521" i="10"/>
  <c r="N521" i="10"/>
  <c r="M521" i="10"/>
  <c r="L521" i="10"/>
  <c r="K521" i="10"/>
  <c r="S520" i="10"/>
  <c r="R520" i="10"/>
  <c r="Q520" i="10"/>
  <c r="P520" i="10"/>
  <c r="O520" i="10"/>
  <c r="N520" i="10"/>
  <c r="M520" i="10"/>
  <c r="L520" i="10"/>
  <c r="K520" i="10"/>
  <c r="S519" i="10"/>
  <c r="R519" i="10"/>
  <c r="Q519" i="10"/>
  <c r="P519" i="10"/>
  <c r="O519" i="10"/>
  <c r="N519" i="10"/>
  <c r="M519" i="10"/>
  <c r="L519" i="10"/>
  <c r="K519" i="10"/>
  <c r="S518" i="10"/>
  <c r="R518" i="10"/>
  <c r="Q518" i="10"/>
  <c r="P518" i="10"/>
  <c r="O518" i="10"/>
  <c r="N518" i="10"/>
  <c r="M518" i="10"/>
  <c r="L518" i="10"/>
  <c r="K518" i="10"/>
  <c r="S517" i="10"/>
  <c r="R517" i="10"/>
  <c r="Q517" i="10"/>
  <c r="P517" i="10"/>
  <c r="O517" i="10"/>
  <c r="N517" i="10"/>
  <c r="M517" i="10"/>
  <c r="L517" i="10"/>
  <c r="K517" i="10"/>
  <c r="S516" i="10"/>
  <c r="R516" i="10"/>
  <c r="Q516" i="10"/>
  <c r="P516" i="10"/>
  <c r="O516" i="10"/>
  <c r="N516" i="10"/>
  <c r="M516" i="10"/>
  <c r="L516" i="10"/>
  <c r="K516" i="10"/>
  <c r="S515" i="10"/>
  <c r="R515" i="10"/>
  <c r="Q515" i="10"/>
  <c r="P515" i="10"/>
  <c r="O515" i="10"/>
  <c r="N515" i="10"/>
  <c r="M515" i="10"/>
  <c r="L515" i="10"/>
  <c r="K515" i="10"/>
  <c r="S514" i="10"/>
  <c r="R514" i="10"/>
  <c r="Q514" i="10"/>
  <c r="P514" i="10"/>
  <c r="O514" i="10"/>
  <c r="N514" i="10"/>
  <c r="M514" i="10"/>
  <c r="L514" i="10"/>
  <c r="K514" i="10"/>
  <c r="S513" i="10"/>
  <c r="R513" i="10"/>
  <c r="Q513" i="10"/>
  <c r="P513" i="10"/>
  <c r="O513" i="10"/>
  <c r="N513" i="10"/>
  <c r="M513" i="10"/>
  <c r="L513" i="10"/>
  <c r="K513" i="10"/>
  <c r="S512" i="10"/>
  <c r="R512" i="10"/>
  <c r="Q512" i="10"/>
  <c r="P512" i="10"/>
  <c r="O512" i="10"/>
  <c r="N512" i="10"/>
  <c r="M512" i="10"/>
  <c r="L512" i="10"/>
  <c r="K512" i="10"/>
  <c r="S511" i="10"/>
  <c r="R511" i="10"/>
  <c r="Q511" i="10"/>
  <c r="P511" i="10"/>
  <c r="O511" i="10"/>
  <c r="N511" i="10"/>
  <c r="M511" i="10"/>
  <c r="L511" i="10"/>
  <c r="K511" i="10"/>
  <c r="S510" i="10"/>
  <c r="R510" i="10"/>
  <c r="Q510" i="10"/>
  <c r="P510" i="10"/>
  <c r="O510" i="10"/>
  <c r="N510" i="10"/>
  <c r="M510" i="10"/>
  <c r="L510" i="10"/>
  <c r="K510" i="10"/>
  <c r="S509" i="10"/>
  <c r="R509" i="10"/>
  <c r="Q509" i="10"/>
  <c r="P509" i="10"/>
  <c r="O509" i="10"/>
  <c r="N509" i="10"/>
  <c r="M509" i="10"/>
  <c r="L509" i="10"/>
  <c r="K509" i="10"/>
  <c r="S508" i="10"/>
  <c r="R508" i="10"/>
  <c r="Q508" i="10"/>
  <c r="P508" i="10"/>
  <c r="O508" i="10"/>
  <c r="N508" i="10"/>
  <c r="M508" i="10"/>
  <c r="L508" i="10"/>
  <c r="K508" i="10"/>
  <c r="S507" i="10"/>
  <c r="R507" i="10"/>
  <c r="Q507" i="10"/>
  <c r="P507" i="10"/>
  <c r="O507" i="10"/>
  <c r="N507" i="10"/>
  <c r="M507" i="10"/>
  <c r="L507" i="10"/>
  <c r="K507" i="10"/>
  <c r="S506" i="10"/>
  <c r="R506" i="10"/>
  <c r="Q506" i="10"/>
  <c r="P506" i="10"/>
  <c r="O506" i="10"/>
  <c r="N506" i="10"/>
  <c r="M506" i="10"/>
  <c r="L506" i="10"/>
  <c r="K506" i="10"/>
  <c r="S505" i="10"/>
  <c r="R505" i="10"/>
  <c r="Q505" i="10"/>
  <c r="P505" i="10"/>
  <c r="O505" i="10"/>
  <c r="N505" i="10"/>
  <c r="M505" i="10"/>
  <c r="L505" i="10"/>
  <c r="K505" i="10"/>
  <c r="S504" i="10"/>
  <c r="R504" i="10"/>
  <c r="Q504" i="10"/>
  <c r="P504" i="10"/>
  <c r="O504" i="10"/>
  <c r="N504" i="10"/>
  <c r="M504" i="10"/>
  <c r="L504" i="10"/>
  <c r="K504" i="10"/>
  <c r="S503" i="10"/>
  <c r="R503" i="10"/>
  <c r="Q503" i="10"/>
  <c r="P503" i="10"/>
  <c r="O503" i="10"/>
  <c r="N503" i="10"/>
  <c r="M503" i="10"/>
  <c r="L503" i="10"/>
  <c r="K503" i="10"/>
  <c r="S502" i="10"/>
  <c r="R502" i="10"/>
  <c r="Q502" i="10"/>
  <c r="P502" i="10"/>
  <c r="O502" i="10"/>
  <c r="N502" i="10"/>
  <c r="M502" i="10"/>
  <c r="L502" i="10"/>
  <c r="K502" i="10"/>
  <c r="S501" i="10"/>
  <c r="R501" i="10"/>
  <c r="Q501" i="10"/>
  <c r="P501" i="10"/>
  <c r="O501" i="10"/>
  <c r="N501" i="10"/>
  <c r="M501" i="10"/>
  <c r="L501" i="10"/>
  <c r="K501" i="10"/>
  <c r="S500" i="10"/>
  <c r="R500" i="10"/>
  <c r="Q500" i="10"/>
  <c r="P500" i="10"/>
  <c r="O500" i="10"/>
  <c r="N500" i="10"/>
  <c r="M500" i="10"/>
  <c r="L500" i="10"/>
  <c r="K500" i="10"/>
  <c r="S499" i="10"/>
  <c r="R499" i="10"/>
  <c r="Q499" i="10"/>
  <c r="P499" i="10"/>
  <c r="O499" i="10"/>
  <c r="N499" i="10"/>
  <c r="M499" i="10"/>
  <c r="L499" i="10"/>
  <c r="K499" i="10"/>
  <c r="S498" i="10"/>
  <c r="R498" i="10"/>
  <c r="Q498" i="10"/>
  <c r="P498" i="10"/>
  <c r="O498" i="10"/>
  <c r="N498" i="10"/>
  <c r="M498" i="10"/>
  <c r="L498" i="10"/>
  <c r="K498" i="10"/>
  <c r="S497" i="10"/>
  <c r="R497" i="10"/>
  <c r="Q497" i="10"/>
  <c r="P497" i="10"/>
  <c r="O497" i="10"/>
  <c r="N497" i="10"/>
  <c r="M497" i="10"/>
  <c r="L497" i="10"/>
  <c r="K497" i="10"/>
  <c r="S496" i="10"/>
  <c r="R496" i="10"/>
  <c r="Q496" i="10"/>
  <c r="P496" i="10"/>
  <c r="O496" i="10"/>
  <c r="N496" i="10"/>
  <c r="M496" i="10"/>
  <c r="L496" i="10"/>
  <c r="K496" i="10"/>
  <c r="S495" i="10"/>
  <c r="R495" i="10"/>
  <c r="Q495" i="10"/>
  <c r="P495" i="10"/>
  <c r="O495" i="10"/>
  <c r="N495" i="10"/>
  <c r="M495" i="10"/>
  <c r="L495" i="10"/>
  <c r="K495" i="10"/>
  <c r="S494" i="10"/>
  <c r="R494" i="10"/>
  <c r="Q494" i="10"/>
  <c r="P494" i="10"/>
  <c r="O494" i="10"/>
  <c r="N494" i="10"/>
  <c r="M494" i="10"/>
  <c r="L494" i="10"/>
  <c r="K494" i="10"/>
  <c r="S493" i="10"/>
  <c r="R493" i="10"/>
  <c r="Q493" i="10"/>
  <c r="P493" i="10"/>
  <c r="O493" i="10"/>
  <c r="N493" i="10"/>
  <c r="M493" i="10"/>
  <c r="L493" i="10"/>
  <c r="K493" i="10"/>
  <c r="S492" i="10"/>
  <c r="R492" i="10"/>
  <c r="Q492" i="10"/>
  <c r="P492" i="10"/>
  <c r="O492" i="10"/>
  <c r="N492" i="10"/>
  <c r="M492" i="10"/>
  <c r="L492" i="10"/>
  <c r="K492" i="10"/>
  <c r="S491" i="10"/>
  <c r="R491" i="10"/>
  <c r="Q491" i="10"/>
  <c r="P491" i="10"/>
  <c r="O491" i="10"/>
  <c r="N491" i="10"/>
  <c r="M491" i="10"/>
  <c r="L491" i="10"/>
  <c r="K491" i="10"/>
  <c r="S490" i="10"/>
  <c r="R490" i="10"/>
  <c r="Q490" i="10"/>
  <c r="P490" i="10"/>
  <c r="O490" i="10"/>
  <c r="N490" i="10"/>
  <c r="M490" i="10"/>
  <c r="L490" i="10"/>
  <c r="K490" i="10"/>
  <c r="S489" i="10"/>
  <c r="R489" i="10"/>
  <c r="Q489" i="10"/>
  <c r="P489" i="10"/>
  <c r="O489" i="10"/>
  <c r="N489" i="10"/>
  <c r="M489" i="10"/>
  <c r="L489" i="10"/>
  <c r="K489" i="10"/>
  <c r="S488" i="10"/>
  <c r="R488" i="10"/>
  <c r="Q488" i="10"/>
  <c r="P488" i="10"/>
  <c r="O488" i="10"/>
  <c r="N488" i="10"/>
  <c r="M488" i="10"/>
  <c r="L488" i="10"/>
  <c r="K488" i="10"/>
  <c r="S487" i="10"/>
  <c r="R487" i="10"/>
  <c r="Q487" i="10"/>
  <c r="P487" i="10"/>
  <c r="O487" i="10"/>
  <c r="N487" i="10"/>
  <c r="M487" i="10"/>
  <c r="L487" i="10"/>
  <c r="K487" i="10"/>
  <c r="S486" i="10"/>
  <c r="R486" i="10"/>
  <c r="Q486" i="10"/>
  <c r="P486" i="10"/>
  <c r="O486" i="10"/>
  <c r="N486" i="10"/>
  <c r="M486" i="10"/>
  <c r="L486" i="10"/>
  <c r="K486" i="10"/>
  <c r="S485" i="10"/>
  <c r="R485" i="10"/>
  <c r="Q485" i="10"/>
  <c r="P485" i="10"/>
  <c r="O485" i="10"/>
  <c r="N485" i="10"/>
  <c r="M485" i="10"/>
  <c r="L485" i="10"/>
  <c r="K485" i="10"/>
  <c r="S484" i="10"/>
  <c r="R484" i="10"/>
  <c r="Q484" i="10"/>
  <c r="P484" i="10"/>
  <c r="O484" i="10"/>
  <c r="N484" i="10"/>
  <c r="M484" i="10"/>
  <c r="L484" i="10"/>
  <c r="K484" i="10"/>
  <c r="S483" i="10"/>
  <c r="R483" i="10"/>
  <c r="Q483" i="10"/>
  <c r="P483" i="10"/>
  <c r="O483" i="10"/>
  <c r="N483" i="10"/>
  <c r="M483" i="10"/>
  <c r="L483" i="10"/>
  <c r="K483" i="10"/>
  <c r="S482" i="10"/>
  <c r="R482" i="10"/>
  <c r="Q482" i="10"/>
  <c r="P482" i="10"/>
  <c r="O482" i="10"/>
  <c r="N482" i="10"/>
  <c r="M482" i="10"/>
  <c r="L482" i="10"/>
  <c r="K482" i="10"/>
  <c r="S481" i="10"/>
  <c r="R481" i="10"/>
  <c r="Q481" i="10"/>
  <c r="P481" i="10"/>
  <c r="O481" i="10"/>
  <c r="N481" i="10"/>
  <c r="M481" i="10"/>
  <c r="L481" i="10"/>
  <c r="K481" i="10"/>
  <c r="S480" i="10"/>
  <c r="R480" i="10"/>
  <c r="Q480" i="10"/>
  <c r="P480" i="10"/>
  <c r="O480" i="10"/>
  <c r="N480" i="10"/>
  <c r="M480" i="10"/>
  <c r="L480" i="10"/>
  <c r="K480" i="10"/>
  <c r="S479" i="10"/>
  <c r="R479" i="10"/>
  <c r="Q479" i="10"/>
  <c r="P479" i="10"/>
  <c r="O479" i="10"/>
  <c r="N479" i="10"/>
  <c r="M479" i="10"/>
  <c r="L479" i="10"/>
  <c r="K479" i="10"/>
  <c r="S478" i="10"/>
  <c r="R478" i="10"/>
  <c r="Q478" i="10"/>
  <c r="P478" i="10"/>
  <c r="O478" i="10"/>
  <c r="N478" i="10"/>
  <c r="M478" i="10"/>
  <c r="L478" i="10"/>
  <c r="K478" i="10"/>
  <c r="S477" i="10"/>
  <c r="R477" i="10"/>
  <c r="Q477" i="10"/>
  <c r="P477" i="10"/>
  <c r="O477" i="10"/>
  <c r="N477" i="10"/>
  <c r="M477" i="10"/>
  <c r="L477" i="10"/>
  <c r="K477" i="10"/>
  <c r="S476" i="10"/>
  <c r="R476" i="10"/>
  <c r="Q476" i="10"/>
  <c r="P476" i="10"/>
  <c r="O476" i="10"/>
  <c r="N476" i="10"/>
  <c r="M476" i="10"/>
  <c r="L476" i="10"/>
  <c r="K476" i="10"/>
  <c r="S475" i="10"/>
  <c r="R475" i="10"/>
  <c r="Q475" i="10"/>
  <c r="P475" i="10"/>
  <c r="O475" i="10"/>
  <c r="N475" i="10"/>
  <c r="M475" i="10"/>
  <c r="L475" i="10"/>
  <c r="K475" i="10"/>
  <c r="S474" i="10"/>
  <c r="R474" i="10"/>
  <c r="Q474" i="10"/>
  <c r="P474" i="10"/>
  <c r="O474" i="10"/>
  <c r="N474" i="10"/>
  <c r="M474" i="10"/>
  <c r="L474" i="10"/>
  <c r="K474" i="10"/>
  <c r="S473" i="10"/>
  <c r="R473" i="10"/>
  <c r="Q473" i="10"/>
  <c r="P473" i="10"/>
  <c r="O473" i="10"/>
  <c r="N473" i="10"/>
  <c r="M473" i="10"/>
  <c r="L473" i="10"/>
  <c r="K473" i="10"/>
  <c r="S472" i="10"/>
  <c r="R472" i="10"/>
  <c r="Q472" i="10"/>
  <c r="P472" i="10"/>
  <c r="O472" i="10"/>
  <c r="N472" i="10"/>
  <c r="M472" i="10"/>
  <c r="L472" i="10"/>
  <c r="K472" i="10"/>
  <c r="S471" i="10"/>
  <c r="R471" i="10"/>
  <c r="Q471" i="10"/>
  <c r="P471" i="10"/>
  <c r="O471" i="10"/>
  <c r="N471" i="10"/>
  <c r="M471" i="10"/>
  <c r="L471" i="10"/>
  <c r="K471" i="10"/>
  <c r="S470" i="10"/>
  <c r="R470" i="10"/>
  <c r="Q470" i="10"/>
  <c r="P470" i="10"/>
  <c r="O470" i="10"/>
  <c r="N470" i="10"/>
  <c r="M470" i="10"/>
  <c r="L470" i="10"/>
  <c r="K470" i="10"/>
  <c r="S469" i="10"/>
  <c r="R469" i="10"/>
  <c r="Q469" i="10"/>
  <c r="P469" i="10"/>
  <c r="O469" i="10"/>
  <c r="N469" i="10"/>
  <c r="M469" i="10"/>
  <c r="L469" i="10"/>
  <c r="K469" i="10"/>
  <c r="S468" i="10"/>
  <c r="R468" i="10"/>
  <c r="Q468" i="10"/>
  <c r="P468" i="10"/>
  <c r="O468" i="10"/>
  <c r="N468" i="10"/>
  <c r="M468" i="10"/>
  <c r="L468" i="10"/>
  <c r="K468" i="10"/>
  <c r="S467" i="10"/>
  <c r="R467" i="10"/>
  <c r="Q467" i="10"/>
  <c r="P467" i="10"/>
  <c r="O467" i="10"/>
  <c r="N467" i="10"/>
  <c r="M467" i="10"/>
  <c r="L467" i="10"/>
  <c r="K467" i="10"/>
  <c r="S466" i="10"/>
  <c r="R466" i="10"/>
  <c r="Q466" i="10"/>
  <c r="P466" i="10"/>
  <c r="O466" i="10"/>
  <c r="N466" i="10"/>
  <c r="M466" i="10"/>
  <c r="L466" i="10"/>
  <c r="K466" i="10"/>
  <c r="S465" i="10"/>
  <c r="R465" i="10"/>
  <c r="Q465" i="10"/>
  <c r="P465" i="10"/>
  <c r="O465" i="10"/>
  <c r="N465" i="10"/>
  <c r="M465" i="10"/>
  <c r="L465" i="10"/>
  <c r="K465" i="10"/>
  <c r="S464" i="10"/>
  <c r="R464" i="10"/>
  <c r="Q464" i="10"/>
  <c r="P464" i="10"/>
  <c r="O464" i="10"/>
  <c r="N464" i="10"/>
  <c r="M464" i="10"/>
  <c r="L464" i="10"/>
  <c r="K464" i="10"/>
  <c r="S463" i="10"/>
  <c r="R463" i="10"/>
  <c r="Q463" i="10"/>
  <c r="P463" i="10"/>
  <c r="O463" i="10"/>
  <c r="N463" i="10"/>
  <c r="M463" i="10"/>
  <c r="L463" i="10"/>
  <c r="K463" i="10"/>
  <c r="S462" i="10"/>
  <c r="R462" i="10"/>
  <c r="Q462" i="10"/>
  <c r="P462" i="10"/>
  <c r="O462" i="10"/>
  <c r="N462" i="10"/>
  <c r="M462" i="10"/>
  <c r="L462" i="10"/>
  <c r="K462" i="10"/>
  <c r="S461" i="10"/>
  <c r="R461" i="10"/>
  <c r="Q461" i="10"/>
  <c r="P461" i="10"/>
  <c r="O461" i="10"/>
  <c r="N461" i="10"/>
  <c r="M461" i="10"/>
  <c r="L461" i="10"/>
  <c r="K461" i="10"/>
  <c r="S460" i="10"/>
  <c r="R460" i="10"/>
  <c r="Q460" i="10"/>
  <c r="P460" i="10"/>
  <c r="O460" i="10"/>
  <c r="N460" i="10"/>
  <c r="M460" i="10"/>
  <c r="L460" i="10"/>
  <c r="K460" i="10"/>
  <c r="S459" i="10"/>
  <c r="R459" i="10"/>
  <c r="Q459" i="10"/>
  <c r="P459" i="10"/>
  <c r="O459" i="10"/>
  <c r="N459" i="10"/>
  <c r="M459" i="10"/>
  <c r="L459" i="10"/>
  <c r="K459" i="10"/>
  <c r="S458" i="10"/>
  <c r="R458" i="10"/>
  <c r="Q458" i="10"/>
  <c r="P458" i="10"/>
  <c r="O458" i="10"/>
  <c r="N458" i="10"/>
  <c r="M458" i="10"/>
  <c r="L458" i="10"/>
  <c r="K458" i="10"/>
  <c r="S457" i="10"/>
  <c r="R457" i="10"/>
  <c r="Q457" i="10"/>
  <c r="P457" i="10"/>
  <c r="O457" i="10"/>
  <c r="N457" i="10"/>
  <c r="M457" i="10"/>
  <c r="L457" i="10"/>
  <c r="K457" i="10"/>
  <c r="S456" i="10"/>
  <c r="R456" i="10"/>
  <c r="Q456" i="10"/>
  <c r="P456" i="10"/>
  <c r="O456" i="10"/>
  <c r="N456" i="10"/>
  <c r="M456" i="10"/>
  <c r="L456" i="10"/>
  <c r="K456" i="10"/>
  <c r="S455" i="10"/>
  <c r="R455" i="10"/>
  <c r="Q455" i="10"/>
  <c r="P455" i="10"/>
  <c r="O455" i="10"/>
  <c r="N455" i="10"/>
  <c r="M455" i="10"/>
  <c r="L455" i="10"/>
  <c r="K455" i="10"/>
  <c r="S454" i="10"/>
  <c r="R454" i="10"/>
  <c r="Q454" i="10"/>
  <c r="P454" i="10"/>
  <c r="O454" i="10"/>
  <c r="N454" i="10"/>
  <c r="M454" i="10"/>
  <c r="L454" i="10"/>
  <c r="K454" i="10"/>
  <c r="S453" i="10"/>
  <c r="R453" i="10"/>
  <c r="Q453" i="10"/>
  <c r="P453" i="10"/>
  <c r="O453" i="10"/>
  <c r="N453" i="10"/>
  <c r="M453" i="10"/>
  <c r="L453" i="10"/>
  <c r="K453" i="10"/>
  <c r="S452" i="10"/>
  <c r="R452" i="10"/>
  <c r="Q452" i="10"/>
  <c r="P452" i="10"/>
  <c r="O452" i="10"/>
  <c r="N452" i="10"/>
  <c r="M452" i="10"/>
  <c r="L452" i="10"/>
  <c r="K452" i="10"/>
  <c r="S451" i="10"/>
  <c r="R451" i="10"/>
  <c r="Q451" i="10"/>
  <c r="P451" i="10"/>
  <c r="O451" i="10"/>
  <c r="N451" i="10"/>
  <c r="M451" i="10"/>
  <c r="L451" i="10"/>
  <c r="K451" i="10"/>
  <c r="S450" i="10"/>
  <c r="R450" i="10"/>
  <c r="Q450" i="10"/>
  <c r="P450" i="10"/>
  <c r="O450" i="10"/>
  <c r="N450" i="10"/>
  <c r="M450" i="10"/>
  <c r="L450" i="10"/>
  <c r="K450" i="10"/>
  <c r="S449" i="10"/>
  <c r="R449" i="10"/>
  <c r="Q449" i="10"/>
  <c r="P449" i="10"/>
  <c r="O449" i="10"/>
  <c r="N449" i="10"/>
  <c r="M449" i="10"/>
  <c r="L449" i="10"/>
  <c r="K449" i="10"/>
  <c r="S448" i="10"/>
  <c r="R448" i="10"/>
  <c r="Q448" i="10"/>
  <c r="P448" i="10"/>
  <c r="O448" i="10"/>
  <c r="N448" i="10"/>
  <c r="M448" i="10"/>
  <c r="L448" i="10"/>
  <c r="K448" i="10"/>
  <c r="S447" i="10"/>
  <c r="R447" i="10"/>
  <c r="Q447" i="10"/>
  <c r="P447" i="10"/>
  <c r="O447" i="10"/>
  <c r="N447" i="10"/>
  <c r="M447" i="10"/>
  <c r="L447" i="10"/>
  <c r="K447" i="10"/>
  <c r="S446" i="10"/>
  <c r="R446" i="10"/>
  <c r="Q446" i="10"/>
  <c r="P446" i="10"/>
  <c r="O446" i="10"/>
  <c r="N446" i="10"/>
  <c r="M446" i="10"/>
  <c r="L446" i="10"/>
  <c r="K446" i="10"/>
  <c r="S445" i="10"/>
  <c r="R445" i="10"/>
  <c r="Q445" i="10"/>
  <c r="P445" i="10"/>
  <c r="O445" i="10"/>
  <c r="N445" i="10"/>
  <c r="M445" i="10"/>
  <c r="L445" i="10"/>
  <c r="K445" i="10"/>
  <c r="S444" i="10"/>
  <c r="R444" i="10"/>
  <c r="Q444" i="10"/>
  <c r="P444" i="10"/>
  <c r="O444" i="10"/>
  <c r="N444" i="10"/>
  <c r="M444" i="10"/>
  <c r="L444" i="10"/>
  <c r="K444" i="10"/>
  <c r="S443" i="10"/>
  <c r="R443" i="10"/>
  <c r="Q443" i="10"/>
  <c r="P443" i="10"/>
  <c r="O443" i="10"/>
  <c r="N443" i="10"/>
  <c r="M443" i="10"/>
  <c r="L443" i="10"/>
  <c r="K443" i="10"/>
  <c r="S442" i="10"/>
  <c r="R442" i="10"/>
  <c r="Q442" i="10"/>
  <c r="P442" i="10"/>
  <c r="O442" i="10"/>
  <c r="N442" i="10"/>
  <c r="M442" i="10"/>
  <c r="L442" i="10"/>
  <c r="K442" i="10"/>
  <c r="S441" i="10"/>
  <c r="R441" i="10"/>
  <c r="Q441" i="10"/>
  <c r="P441" i="10"/>
  <c r="O441" i="10"/>
  <c r="N441" i="10"/>
  <c r="M441" i="10"/>
  <c r="L441" i="10"/>
  <c r="K441" i="10"/>
  <c r="S440" i="10"/>
  <c r="R440" i="10"/>
  <c r="Q440" i="10"/>
  <c r="P440" i="10"/>
  <c r="O440" i="10"/>
  <c r="N440" i="10"/>
  <c r="M440" i="10"/>
  <c r="L440" i="10"/>
  <c r="K440" i="10"/>
  <c r="S439" i="10"/>
  <c r="R439" i="10"/>
  <c r="Q439" i="10"/>
  <c r="P439" i="10"/>
  <c r="O439" i="10"/>
  <c r="N439" i="10"/>
  <c r="M439" i="10"/>
  <c r="L439" i="10"/>
  <c r="K439" i="10"/>
  <c r="S438" i="10"/>
  <c r="R438" i="10"/>
  <c r="Q438" i="10"/>
  <c r="P438" i="10"/>
  <c r="O438" i="10"/>
  <c r="N438" i="10"/>
  <c r="M438" i="10"/>
  <c r="L438" i="10"/>
  <c r="K438" i="10"/>
  <c r="S437" i="10"/>
  <c r="R437" i="10"/>
  <c r="Q437" i="10"/>
  <c r="P437" i="10"/>
  <c r="O437" i="10"/>
  <c r="N437" i="10"/>
  <c r="M437" i="10"/>
  <c r="L437" i="10"/>
  <c r="K437" i="10"/>
  <c r="S436" i="10"/>
  <c r="R436" i="10"/>
  <c r="Q436" i="10"/>
  <c r="P436" i="10"/>
  <c r="O436" i="10"/>
  <c r="N436" i="10"/>
  <c r="M436" i="10"/>
  <c r="L436" i="10"/>
  <c r="K436" i="10"/>
  <c r="S435" i="10"/>
  <c r="R435" i="10"/>
  <c r="Q435" i="10"/>
  <c r="P435" i="10"/>
  <c r="O435" i="10"/>
  <c r="N435" i="10"/>
  <c r="M435" i="10"/>
  <c r="L435" i="10"/>
  <c r="K435" i="10"/>
  <c r="S434" i="10"/>
  <c r="R434" i="10"/>
  <c r="Q434" i="10"/>
  <c r="P434" i="10"/>
  <c r="O434" i="10"/>
  <c r="N434" i="10"/>
  <c r="M434" i="10"/>
  <c r="L434" i="10"/>
  <c r="K434" i="10"/>
  <c r="S433" i="10"/>
  <c r="R433" i="10"/>
  <c r="Q433" i="10"/>
  <c r="P433" i="10"/>
  <c r="O433" i="10"/>
  <c r="N433" i="10"/>
  <c r="M433" i="10"/>
  <c r="L433" i="10"/>
  <c r="K433" i="10"/>
  <c r="S432" i="10"/>
  <c r="R432" i="10"/>
  <c r="Q432" i="10"/>
  <c r="P432" i="10"/>
  <c r="O432" i="10"/>
  <c r="N432" i="10"/>
  <c r="M432" i="10"/>
  <c r="L432" i="10"/>
  <c r="K432" i="10"/>
  <c r="S431" i="10"/>
  <c r="R431" i="10"/>
  <c r="Q431" i="10"/>
  <c r="P431" i="10"/>
  <c r="O431" i="10"/>
  <c r="N431" i="10"/>
  <c r="M431" i="10"/>
  <c r="L431" i="10"/>
  <c r="K431" i="10"/>
  <c r="S430" i="10"/>
  <c r="R430" i="10"/>
  <c r="Q430" i="10"/>
  <c r="P430" i="10"/>
  <c r="O430" i="10"/>
  <c r="N430" i="10"/>
  <c r="M430" i="10"/>
  <c r="L430" i="10"/>
  <c r="K430" i="10"/>
  <c r="S429" i="10"/>
  <c r="R429" i="10"/>
  <c r="Q429" i="10"/>
  <c r="P429" i="10"/>
  <c r="O429" i="10"/>
  <c r="N429" i="10"/>
  <c r="M429" i="10"/>
  <c r="L429" i="10"/>
  <c r="K429" i="10"/>
  <c r="S428" i="10"/>
  <c r="R428" i="10"/>
  <c r="Q428" i="10"/>
  <c r="P428" i="10"/>
  <c r="O428" i="10"/>
  <c r="N428" i="10"/>
  <c r="M428" i="10"/>
  <c r="L428" i="10"/>
  <c r="K428" i="10"/>
  <c r="S427" i="10"/>
  <c r="R427" i="10"/>
  <c r="Q427" i="10"/>
  <c r="P427" i="10"/>
  <c r="O427" i="10"/>
  <c r="N427" i="10"/>
  <c r="M427" i="10"/>
  <c r="L427" i="10"/>
  <c r="K427" i="10"/>
  <c r="S426" i="10"/>
  <c r="R426" i="10"/>
  <c r="Q426" i="10"/>
  <c r="P426" i="10"/>
  <c r="O426" i="10"/>
  <c r="N426" i="10"/>
  <c r="M426" i="10"/>
  <c r="L426" i="10"/>
  <c r="K426" i="10"/>
  <c r="S425" i="10"/>
  <c r="R425" i="10"/>
  <c r="Q425" i="10"/>
  <c r="P425" i="10"/>
  <c r="O425" i="10"/>
  <c r="N425" i="10"/>
  <c r="M425" i="10"/>
  <c r="L425" i="10"/>
  <c r="K425" i="10"/>
  <c r="S424" i="10"/>
  <c r="R424" i="10"/>
  <c r="Q424" i="10"/>
  <c r="P424" i="10"/>
  <c r="O424" i="10"/>
  <c r="N424" i="10"/>
  <c r="M424" i="10"/>
  <c r="L424" i="10"/>
  <c r="K424" i="10"/>
  <c r="S423" i="10"/>
  <c r="R423" i="10"/>
  <c r="Q423" i="10"/>
  <c r="P423" i="10"/>
  <c r="O423" i="10"/>
  <c r="N423" i="10"/>
  <c r="M423" i="10"/>
  <c r="L423" i="10"/>
  <c r="K423" i="10"/>
  <c r="S422" i="10"/>
  <c r="R422" i="10"/>
  <c r="Q422" i="10"/>
  <c r="P422" i="10"/>
  <c r="O422" i="10"/>
  <c r="N422" i="10"/>
  <c r="M422" i="10"/>
  <c r="L422" i="10"/>
  <c r="K422" i="10"/>
  <c r="S421" i="10"/>
  <c r="R421" i="10"/>
  <c r="Q421" i="10"/>
  <c r="P421" i="10"/>
  <c r="O421" i="10"/>
  <c r="N421" i="10"/>
  <c r="M421" i="10"/>
  <c r="L421" i="10"/>
  <c r="K421" i="10"/>
  <c r="S420" i="10"/>
  <c r="R420" i="10"/>
  <c r="Q420" i="10"/>
  <c r="P420" i="10"/>
  <c r="O420" i="10"/>
  <c r="N420" i="10"/>
  <c r="M420" i="10"/>
  <c r="L420" i="10"/>
  <c r="K420" i="10"/>
  <c r="S419" i="10"/>
  <c r="R419" i="10"/>
  <c r="Q419" i="10"/>
  <c r="P419" i="10"/>
  <c r="O419" i="10"/>
  <c r="N419" i="10"/>
  <c r="M419" i="10"/>
  <c r="L419" i="10"/>
  <c r="K419" i="10"/>
  <c r="S418" i="10"/>
  <c r="R418" i="10"/>
  <c r="Q418" i="10"/>
  <c r="P418" i="10"/>
  <c r="O418" i="10"/>
  <c r="N418" i="10"/>
  <c r="M418" i="10"/>
  <c r="L418" i="10"/>
  <c r="K418" i="10"/>
  <c r="S417" i="10"/>
  <c r="R417" i="10"/>
  <c r="Q417" i="10"/>
  <c r="P417" i="10"/>
  <c r="O417" i="10"/>
  <c r="N417" i="10"/>
  <c r="M417" i="10"/>
  <c r="L417" i="10"/>
  <c r="K417" i="10"/>
  <c r="S416" i="10"/>
  <c r="R416" i="10"/>
  <c r="Q416" i="10"/>
  <c r="P416" i="10"/>
  <c r="O416" i="10"/>
  <c r="N416" i="10"/>
  <c r="M416" i="10"/>
  <c r="L416" i="10"/>
  <c r="K416" i="10"/>
  <c r="S415" i="10"/>
  <c r="R415" i="10"/>
  <c r="Q415" i="10"/>
  <c r="P415" i="10"/>
  <c r="O415" i="10"/>
  <c r="N415" i="10"/>
  <c r="M415" i="10"/>
  <c r="L415" i="10"/>
  <c r="K415" i="10"/>
  <c r="S414" i="10"/>
  <c r="R414" i="10"/>
  <c r="Q414" i="10"/>
  <c r="P414" i="10"/>
  <c r="O414" i="10"/>
  <c r="N414" i="10"/>
  <c r="M414" i="10"/>
  <c r="L414" i="10"/>
  <c r="K414" i="10"/>
  <c r="S413" i="10"/>
  <c r="R413" i="10"/>
  <c r="Q413" i="10"/>
  <c r="P413" i="10"/>
  <c r="O413" i="10"/>
  <c r="N413" i="10"/>
  <c r="M413" i="10"/>
  <c r="L413" i="10"/>
  <c r="K413" i="10"/>
  <c r="S412" i="10"/>
  <c r="R412" i="10"/>
  <c r="Q412" i="10"/>
  <c r="P412" i="10"/>
  <c r="O412" i="10"/>
  <c r="N412" i="10"/>
  <c r="M412" i="10"/>
  <c r="L412" i="10"/>
  <c r="K412" i="10"/>
  <c r="S411" i="10"/>
  <c r="R411" i="10"/>
  <c r="Q411" i="10"/>
  <c r="P411" i="10"/>
  <c r="O411" i="10"/>
  <c r="N411" i="10"/>
  <c r="M411" i="10"/>
  <c r="L411" i="10"/>
  <c r="K411" i="10"/>
  <c r="S410" i="10"/>
  <c r="R410" i="10"/>
  <c r="Q410" i="10"/>
  <c r="P410" i="10"/>
  <c r="O410" i="10"/>
  <c r="N410" i="10"/>
  <c r="M410" i="10"/>
  <c r="L410" i="10"/>
  <c r="K410" i="10"/>
  <c r="S409" i="10"/>
  <c r="R409" i="10"/>
  <c r="Q409" i="10"/>
  <c r="P409" i="10"/>
  <c r="O409" i="10"/>
  <c r="N409" i="10"/>
  <c r="M409" i="10"/>
  <c r="L409" i="10"/>
  <c r="K409" i="10"/>
  <c r="S408" i="10"/>
  <c r="R408" i="10"/>
  <c r="Q408" i="10"/>
  <c r="P408" i="10"/>
  <c r="O408" i="10"/>
  <c r="N408" i="10"/>
  <c r="M408" i="10"/>
  <c r="L408" i="10"/>
  <c r="K408" i="10"/>
  <c r="S407" i="10"/>
  <c r="R407" i="10"/>
  <c r="Q407" i="10"/>
  <c r="P407" i="10"/>
  <c r="O407" i="10"/>
  <c r="N407" i="10"/>
  <c r="M407" i="10"/>
  <c r="L407" i="10"/>
  <c r="K407" i="10"/>
  <c r="S406" i="10"/>
  <c r="R406" i="10"/>
  <c r="Q406" i="10"/>
  <c r="P406" i="10"/>
  <c r="O406" i="10"/>
  <c r="N406" i="10"/>
  <c r="M406" i="10"/>
  <c r="L406" i="10"/>
  <c r="K406" i="10"/>
  <c r="S405" i="10"/>
  <c r="R405" i="10"/>
  <c r="Q405" i="10"/>
  <c r="P405" i="10"/>
  <c r="O405" i="10"/>
  <c r="N405" i="10"/>
  <c r="M405" i="10"/>
  <c r="L405" i="10"/>
  <c r="K405" i="10"/>
  <c r="S404" i="10"/>
  <c r="R404" i="10"/>
  <c r="Q404" i="10"/>
  <c r="P404" i="10"/>
  <c r="O404" i="10"/>
  <c r="N404" i="10"/>
  <c r="M404" i="10"/>
  <c r="L404" i="10"/>
  <c r="K404" i="10"/>
  <c r="S403" i="10"/>
  <c r="R403" i="10"/>
  <c r="Q403" i="10"/>
  <c r="P403" i="10"/>
  <c r="O403" i="10"/>
  <c r="N403" i="10"/>
  <c r="M403" i="10"/>
  <c r="L403" i="10"/>
  <c r="K403" i="10"/>
  <c r="S402" i="10"/>
  <c r="R402" i="10"/>
  <c r="Q402" i="10"/>
  <c r="P402" i="10"/>
  <c r="O402" i="10"/>
  <c r="N402" i="10"/>
  <c r="M402" i="10"/>
  <c r="L402" i="10"/>
  <c r="K402" i="10"/>
  <c r="S401" i="10"/>
  <c r="R401" i="10"/>
  <c r="Q401" i="10"/>
  <c r="P401" i="10"/>
  <c r="O401" i="10"/>
  <c r="N401" i="10"/>
  <c r="M401" i="10"/>
  <c r="L401" i="10"/>
  <c r="K401" i="10"/>
  <c r="S400" i="10"/>
  <c r="R400" i="10"/>
  <c r="Q400" i="10"/>
  <c r="P400" i="10"/>
  <c r="O400" i="10"/>
  <c r="N400" i="10"/>
  <c r="M400" i="10"/>
  <c r="L400" i="10"/>
  <c r="K400" i="10"/>
  <c r="S399" i="10"/>
  <c r="R399" i="10"/>
  <c r="Q399" i="10"/>
  <c r="P399" i="10"/>
  <c r="O399" i="10"/>
  <c r="N399" i="10"/>
  <c r="M399" i="10"/>
  <c r="L399" i="10"/>
  <c r="K399" i="10"/>
  <c r="S398" i="10"/>
  <c r="R398" i="10"/>
  <c r="Q398" i="10"/>
  <c r="P398" i="10"/>
  <c r="O398" i="10"/>
  <c r="N398" i="10"/>
  <c r="M398" i="10"/>
  <c r="L398" i="10"/>
  <c r="K398" i="10"/>
  <c r="S397" i="10"/>
  <c r="R397" i="10"/>
  <c r="Q397" i="10"/>
  <c r="P397" i="10"/>
  <c r="O397" i="10"/>
  <c r="N397" i="10"/>
  <c r="M397" i="10"/>
  <c r="L397" i="10"/>
  <c r="K397" i="10"/>
  <c r="S396" i="10"/>
  <c r="R396" i="10"/>
  <c r="Q396" i="10"/>
  <c r="P396" i="10"/>
  <c r="O396" i="10"/>
  <c r="N396" i="10"/>
  <c r="M396" i="10"/>
  <c r="L396" i="10"/>
  <c r="K396" i="10"/>
  <c r="S395" i="10"/>
  <c r="R395" i="10"/>
  <c r="Q395" i="10"/>
  <c r="P395" i="10"/>
  <c r="O395" i="10"/>
  <c r="N395" i="10"/>
  <c r="M395" i="10"/>
  <c r="L395" i="10"/>
  <c r="K395" i="10"/>
  <c r="S394" i="10"/>
  <c r="R394" i="10"/>
  <c r="Q394" i="10"/>
  <c r="P394" i="10"/>
  <c r="O394" i="10"/>
  <c r="N394" i="10"/>
  <c r="M394" i="10"/>
  <c r="L394" i="10"/>
  <c r="K394" i="10"/>
  <c r="S393" i="10"/>
  <c r="R393" i="10"/>
  <c r="Q393" i="10"/>
  <c r="P393" i="10"/>
  <c r="O393" i="10"/>
  <c r="N393" i="10"/>
  <c r="M393" i="10"/>
  <c r="L393" i="10"/>
  <c r="K393" i="10"/>
  <c r="S392" i="10"/>
  <c r="R392" i="10"/>
  <c r="Q392" i="10"/>
  <c r="P392" i="10"/>
  <c r="O392" i="10"/>
  <c r="N392" i="10"/>
  <c r="M392" i="10"/>
  <c r="L392" i="10"/>
  <c r="K392" i="10"/>
  <c r="S391" i="10"/>
  <c r="R391" i="10"/>
  <c r="Q391" i="10"/>
  <c r="P391" i="10"/>
  <c r="O391" i="10"/>
  <c r="N391" i="10"/>
  <c r="M391" i="10"/>
  <c r="L391" i="10"/>
  <c r="K391" i="10"/>
  <c r="S390" i="10"/>
  <c r="R390" i="10"/>
  <c r="Q390" i="10"/>
  <c r="P390" i="10"/>
  <c r="O390" i="10"/>
  <c r="N390" i="10"/>
  <c r="M390" i="10"/>
  <c r="L390" i="10"/>
  <c r="K390" i="10"/>
  <c r="S389" i="10"/>
  <c r="R389" i="10"/>
  <c r="Q389" i="10"/>
  <c r="P389" i="10"/>
  <c r="O389" i="10"/>
  <c r="N389" i="10"/>
  <c r="M389" i="10"/>
  <c r="L389" i="10"/>
  <c r="K389" i="10"/>
  <c r="S388" i="10"/>
  <c r="R388" i="10"/>
  <c r="Q388" i="10"/>
  <c r="P388" i="10"/>
  <c r="O388" i="10"/>
  <c r="N388" i="10"/>
  <c r="M388" i="10"/>
  <c r="L388" i="10"/>
  <c r="K388" i="10"/>
  <c r="S387" i="10"/>
  <c r="R387" i="10"/>
  <c r="Q387" i="10"/>
  <c r="P387" i="10"/>
  <c r="O387" i="10"/>
  <c r="N387" i="10"/>
  <c r="M387" i="10"/>
  <c r="L387" i="10"/>
  <c r="K387" i="10"/>
  <c r="S386" i="10"/>
  <c r="R386" i="10"/>
  <c r="Q386" i="10"/>
  <c r="P386" i="10"/>
  <c r="O386" i="10"/>
  <c r="N386" i="10"/>
  <c r="M386" i="10"/>
  <c r="L386" i="10"/>
  <c r="K386" i="10"/>
  <c r="S385" i="10"/>
  <c r="R385" i="10"/>
  <c r="Q385" i="10"/>
  <c r="P385" i="10"/>
  <c r="O385" i="10"/>
  <c r="N385" i="10"/>
  <c r="M385" i="10"/>
  <c r="L385" i="10"/>
  <c r="K385" i="10"/>
  <c r="S384" i="10"/>
  <c r="R384" i="10"/>
  <c r="Q384" i="10"/>
  <c r="P384" i="10"/>
  <c r="O384" i="10"/>
  <c r="N384" i="10"/>
  <c r="M384" i="10"/>
  <c r="L384" i="10"/>
  <c r="K384" i="10"/>
  <c r="S383" i="10"/>
  <c r="R383" i="10"/>
  <c r="Q383" i="10"/>
  <c r="P383" i="10"/>
  <c r="O383" i="10"/>
  <c r="N383" i="10"/>
  <c r="M383" i="10"/>
  <c r="L383" i="10"/>
  <c r="K383" i="10"/>
  <c r="S382" i="10"/>
  <c r="R382" i="10"/>
  <c r="Q382" i="10"/>
  <c r="P382" i="10"/>
  <c r="O382" i="10"/>
  <c r="N382" i="10"/>
  <c r="M382" i="10"/>
  <c r="L382" i="10"/>
  <c r="K382" i="10"/>
  <c r="S381" i="10"/>
  <c r="R381" i="10"/>
  <c r="Q381" i="10"/>
  <c r="P381" i="10"/>
  <c r="O381" i="10"/>
  <c r="N381" i="10"/>
  <c r="M381" i="10"/>
  <c r="L381" i="10"/>
  <c r="K381" i="10"/>
  <c r="S380" i="10"/>
  <c r="R380" i="10"/>
  <c r="Q380" i="10"/>
  <c r="P380" i="10"/>
  <c r="O380" i="10"/>
  <c r="N380" i="10"/>
  <c r="M380" i="10"/>
  <c r="L380" i="10"/>
  <c r="K380" i="10"/>
  <c r="S379" i="10"/>
  <c r="R379" i="10"/>
  <c r="Q379" i="10"/>
  <c r="P379" i="10"/>
  <c r="O379" i="10"/>
  <c r="N379" i="10"/>
  <c r="M379" i="10"/>
  <c r="L379" i="10"/>
  <c r="K379" i="10"/>
  <c r="S378" i="10"/>
  <c r="R378" i="10"/>
  <c r="Q378" i="10"/>
  <c r="P378" i="10"/>
  <c r="O378" i="10"/>
  <c r="N378" i="10"/>
  <c r="M378" i="10"/>
  <c r="L378" i="10"/>
  <c r="K378" i="10"/>
  <c r="S377" i="10"/>
  <c r="R377" i="10"/>
  <c r="Q377" i="10"/>
  <c r="P377" i="10"/>
  <c r="O377" i="10"/>
  <c r="N377" i="10"/>
  <c r="M377" i="10"/>
  <c r="L377" i="10"/>
  <c r="K377" i="10"/>
  <c r="S376" i="10"/>
  <c r="R376" i="10"/>
  <c r="Q376" i="10"/>
  <c r="P376" i="10"/>
  <c r="O376" i="10"/>
  <c r="N376" i="10"/>
  <c r="M376" i="10"/>
  <c r="L376" i="10"/>
  <c r="K376" i="10"/>
  <c r="S375" i="10"/>
  <c r="R375" i="10"/>
  <c r="Q375" i="10"/>
  <c r="P375" i="10"/>
  <c r="O375" i="10"/>
  <c r="N375" i="10"/>
  <c r="M375" i="10"/>
  <c r="L375" i="10"/>
  <c r="K375" i="10"/>
  <c r="S374" i="10"/>
  <c r="R374" i="10"/>
  <c r="Q374" i="10"/>
  <c r="P374" i="10"/>
  <c r="O374" i="10"/>
  <c r="N374" i="10"/>
  <c r="M374" i="10"/>
  <c r="L374" i="10"/>
  <c r="K374" i="10"/>
  <c r="S373" i="10"/>
  <c r="R373" i="10"/>
  <c r="Q373" i="10"/>
  <c r="P373" i="10"/>
  <c r="O373" i="10"/>
  <c r="N373" i="10"/>
  <c r="M373" i="10"/>
  <c r="L373" i="10"/>
  <c r="K373" i="10"/>
  <c r="S372" i="10"/>
  <c r="R372" i="10"/>
  <c r="Q372" i="10"/>
  <c r="P372" i="10"/>
  <c r="O372" i="10"/>
  <c r="N372" i="10"/>
  <c r="M372" i="10"/>
  <c r="L372" i="10"/>
  <c r="K372" i="10"/>
  <c r="S371" i="10"/>
  <c r="R371" i="10"/>
  <c r="Q371" i="10"/>
  <c r="P371" i="10"/>
  <c r="O371" i="10"/>
  <c r="N371" i="10"/>
  <c r="M371" i="10"/>
  <c r="L371" i="10"/>
  <c r="K371" i="10"/>
  <c r="S370" i="10"/>
  <c r="R370" i="10"/>
  <c r="Q370" i="10"/>
  <c r="P370" i="10"/>
  <c r="O370" i="10"/>
  <c r="N370" i="10"/>
  <c r="M370" i="10"/>
  <c r="L370" i="10"/>
  <c r="K370" i="10"/>
  <c r="S369" i="10"/>
  <c r="R369" i="10"/>
  <c r="Q369" i="10"/>
  <c r="P369" i="10"/>
  <c r="O369" i="10"/>
  <c r="N369" i="10"/>
  <c r="M369" i="10"/>
  <c r="L369" i="10"/>
  <c r="K369" i="10"/>
  <c r="S368" i="10"/>
  <c r="R368" i="10"/>
  <c r="Q368" i="10"/>
  <c r="P368" i="10"/>
  <c r="O368" i="10"/>
  <c r="N368" i="10"/>
  <c r="M368" i="10"/>
  <c r="L368" i="10"/>
  <c r="K368" i="10"/>
  <c r="S367" i="10"/>
  <c r="R367" i="10"/>
  <c r="Q367" i="10"/>
  <c r="P367" i="10"/>
  <c r="O367" i="10"/>
  <c r="N367" i="10"/>
  <c r="M367" i="10"/>
  <c r="L367" i="10"/>
  <c r="K367" i="10"/>
  <c r="S366" i="10"/>
  <c r="R366" i="10"/>
  <c r="Q366" i="10"/>
  <c r="P366" i="10"/>
  <c r="O366" i="10"/>
  <c r="N366" i="10"/>
  <c r="M366" i="10"/>
  <c r="L366" i="10"/>
  <c r="K366" i="10"/>
  <c r="S365" i="10"/>
  <c r="R365" i="10"/>
  <c r="Q365" i="10"/>
  <c r="P365" i="10"/>
  <c r="O365" i="10"/>
  <c r="N365" i="10"/>
  <c r="M365" i="10"/>
  <c r="L365" i="10"/>
  <c r="K365" i="10"/>
  <c r="S364" i="10"/>
  <c r="R364" i="10"/>
  <c r="Q364" i="10"/>
  <c r="P364" i="10"/>
  <c r="O364" i="10"/>
  <c r="N364" i="10"/>
  <c r="M364" i="10"/>
  <c r="L364" i="10"/>
  <c r="K364" i="10"/>
  <c r="S363" i="10"/>
  <c r="R363" i="10"/>
  <c r="Q363" i="10"/>
  <c r="P363" i="10"/>
  <c r="O363" i="10"/>
  <c r="N363" i="10"/>
  <c r="M363" i="10"/>
  <c r="L363" i="10"/>
  <c r="K363" i="10"/>
  <c r="S362" i="10"/>
  <c r="R362" i="10"/>
  <c r="Q362" i="10"/>
  <c r="P362" i="10"/>
  <c r="O362" i="10"/>
  <c r="N362" i="10"/>
  <c r="M362" i="10"/>
  <c r="L362" i="10"/>
  <c r="K362" i="10"/>
  <c r="S361" i="10"/>
  <c r="R361" i="10"/>
  <c r="Q361" i="10"/>
  <c r="P361" i="10"/>
  <c r="O361" i="10"/>
  <c r="N361" i="10"/>
  <c r="M361" i="10"/>
  <c r="L361" i="10"/>
  <c r="K361" i="10"/>
  <c r="S360" i="10"/>
  <c r="R360" i="10"/>
  <c r="Q360" i="10"/>
  <c r="P360" i="10"/>
  <c r="O360" i="10"/>
  <c r="N360" i="10"/>
  <c r="M360" i="10"/>
  <c r="L360" i="10"/>
  <c r="K360" i="10"/>
  <c r="S359" i="10"/>
  <c r="R359" i="10"/>
  <c r="Q359" i="10"/>
  <c r="P359" i="10"/>
  <c r="O359" i="10"/>
  <c r="N359" i="10"/>
  <c r="M359" i="10"/>
  <c r="L359" i="10"/>
  <c r="K359" i="10"/>
  <c r="S358" i="10"/>
  <c r="R358" i="10"/>
  <c r="Q358" i="10"/>
  <c r="P358" i="10"/>
  <c r="O358" i="10"/>
  <c r="N358" i="10"/>
  <c r="M358" i="10"/>
  <c r="L358" i="10"/>
  <c r="K358" i="10"/>
  <c r="S357" i="10"/>
  <c r="R357" i="10"/>
  <c r="Q357" i="10"/>
  <c r="P357" i="10"/>
  <c r="O357" i="10"/>
  <c r="N357" i="10"/>
  <c r="M357" i="10"/>
  <c r="L357" i="10"/>
  <c r="K357" i="10"/>
  <c r="S356" i="10"/>
  <c r="R356" i="10"/>
  <c r="Q356" i="10"/>
  <c r="P356" i="10"/>
  <c r="O356" i="10"/>
  <c r="N356" i="10"/>
  <c r="M356" i="10"/>
  <c r="L356" i="10"/>
  <c r="K356" i="10"/>
  <c r="S355" i="10"/>
  <c r="R355" i="10"/>
  <c r="Q355" i="10"/>
  <c r="P355" i="10"/>
  <c r="O355" i="10"/>
  <c r="N355" i="10"/>
  <c r="M355" i="10"/>
  <c r="L355" i="10"/>
  <c r="K355" i="10"/>
  <c r="S354" i="10"/>
  <c r="R354" i="10"/>
  <c r="Q354" i="10"/>
  <c r="P354" i="10"/>
  <c r="O354" i="10"/>
  <c r="N354" i="10"/>
  <c r="M354" i="10"/>
  <c r="L354" i="10"/>
  <c r="K354" i="10"/>
  <c r="S353" i="10"/>
  <c r="R353" i="10"/>
  <c r="Q353" i="10"/>
  <c r="P353" i="10"/>
  <c r="O353" i="10"/>
  <c r="N353" i="10"/>
  <c r="M353" i="10"/>
  <c r="L353" i="10"/>
  <c r="K353" i="10"/>
  <c r="S352" i="10"/>
  <c r="R352" i="10"/>
  <c r="Q352" i="10"/>
  <c r="P352" i="10"/>
  <c r="O352" i="10"/>
  <c r="N352" i="10"/>
  <c r="M352" i="10"/>
  <c r="L352" i="10"/>
  <c r="K352" i="10"/>
  <c r="S351" i="10"/>
  <c r="R351" i="10"/>
  <c r="Q351" i="10"/>
  <c r="P351" i="10"/>
  <c r="O351" i="10"/>
  <c r="N351" i="10"/>
  <c r="M351" i="10"/>
  <c r="L351" i="10"/>
  <c r="K351" i="10"/>
  <c r="S350" i="10"/>
  <c r="R350" i="10"/>
  <c r="Q350" i="10"/>
  <c r="P350" i="10"/>
  <c r="O350" i="10"/>
  <c r="N350" i="10"/>
  <c r="M350" i="10"/>
  <c r="L350" i="10"/>
  <c r="K350" i="10"/>
  <c r="S349" i="10"/>
  <c r="R349" i="10"/>
  <c r="Q349" i="10"/>
  <c r="P349" i="10"/>
  <c r="O349" i="10"/>
  <c r="N349" i="10"/>
  <c r="M349" i="10"/>
  <c r="L349" i="10"/>
  <c r="K349" i="10"/>
  <c r="S348" i="10"/>
  <c r="R348" i="10"/>
  <c r="Q348" i="10"/>
  <c r="P348" i="10"/>
  <c r="O348" i="10"/>
  <c r="N348" i="10"/>
  <c r="M348" i="10"/>
  <c r="L348" i="10"/>
  <c r="K348" i="10"/>
  <c r="S347" i="10"/>
  <c r="R347" i="10"/>
  <c r="Q347" i="10"/>
  <c r="P347" i="10"/>
  <c r="O347" i="10"/>
  <c r="N347" i="10"/>
  <c r="M347" i="10"/>
  <c r="L347" i="10"/>
  <c r="K347" i="10"/>
  <c r="S346" i="10"/>
  <c r="R346" i="10"/>
  <c r="Q346" i="10"/>
  <c r="P346" i="10"/>
  <c r="O346" i="10"/>
  <c r="N346" i="10"/>
  <c r="M346" i="10"/>
  <c r="L346" i="10"/>
  <c r="K346" i="10"/>
  <c r="S345" i="10"/>
  <c r="R345" i="10"/>
  <c r="Q345" i="10"/>
  <c r="P345" i="10"/>
  <c r="O345" i="10"/>
  <c r="N345" i="10"/>
  <c r="M345" i="10"/>
  <c r="L345" i="10"/>
  <c r="K345" i="10"/>
  <c r="S344" i="10"/>
  <c r="R344" i="10"/>
  <c r="Q344" i="10"/>
  <c r="P344" i="10"/>
  <c r="O344" i="10"/>
  <c r="N344" i="10"/>
  <c r="M344" i="10"/>
  <c r="L344" i="10"/>
  <c r="K344" i="10"/>
  <c r="S343" i="10"/>
  <c r="R343" i="10"/>
  <c r="Q343" i="10"/>
  <c r="P343" i="10"/>
  <c r="O343" i="10"/>
  <c r="N343" i="10"/>
  <c r="M343" i="10"/>
  <c r="L343" i="10"/>
  <c r="K343" i="10"/>
  <c r="S342" i="10"/>
  <c r="R342" i="10"/>
  <c r="Q342" i="10"/>
  <c r="P342" i="10"/>
  <c r="O342" i="10"/>
  <c r="N342" i="10"/>
  <c r="M342" i="10"/>
  <c r="L342" i="10"/>
  <c r="K342" i="10"/>
  <c r="S341" i="10"/>
  <c r="R341" i="10"/>
  <c r="Q341" i="10"/>
  <c r="P341" i="10"/>
  <c r="O341" i="10"/>
  <c r="N341" i="10"/>
  <c r="M341" i="10"/>
  <c r="L341" i="10"/>
  <c r="K341" i="10"/>
  <c r="S340" i="10"/>
  <c r="R340" i="10"/>
  <c r="Q340" i="10"/>
  <c r="P340" i="10"/>
  <c r="O340" i="10"/>
  <c r="N340" i="10"/>
  <c r="M340" i="10"/>
  <c r="L340" i="10"/>
  <c r="K340" i="10"/>
  <c r="S339" i="10"/>
  <c r="R339" i="10"/>
  <c r="Q339" i="10"/>
  <c r="P339" i="10"/>
  <c r="O339" i="10"/>
  <c r="N339" i="10"/>
  <c r="M339" i="10"/>
  <c r="L339" i="10"/>
  <c r="K339" i="10"/>
  <c r="S338" i="10"/>
  <c r="R338" i="10"/>
  <c r="Q338" i="10"/>
  <c r="P338" i="10"/>
  <c r="O338" i="10"/>
  <c r="N338" i="10"/>
  <c r="M338" i="10"/>
  <c r="L338" i="10"/>
  <c r="K338" i="10"/>
  <c r="S337" i="10"/>
  <c r="R337" i="10"/>
  <c r="Q337" i="10"/>
  <c r="P337" i="10"/>
  <c r="O337" i="10"/>
  <c r="N337" i="10"/>
  <c r="M337" i="10"/>
  <c r="L337" i="10"/>
  <c r="K337" i="10"/>
  <c r="S336" i="10"/>
  <c r="R336" i="10"/>
  <c r="Q336" i="10"/>
  <c r="P336" i="10"/>
  <c r="O336" i="10"/>
  <c r="N336" i="10"/>
  <c r="M336" i="10"/>
  <c r="L336" i="10"/>
  <c r="K336" i="10"/>
  <c r="S335" i="10"/>
  <c r="R335" i="10"/>
  <c r="Q335" i="10"/>
  <c r="P335" i="10"/>
  <c r="O335" i="10"/>
  <c r="N335" i="10"/>
  <c r="M335" i="10"/>
  <c r="L335" i="10"/>
  <c r="K335" i="10"/>
  <c r="S334" i="10"/>
  <c r="R334" i="10"/>
  <c r="Q334" i="10"/>
  <c r="P334" i="10"/>
  <c r="O334" i="10"/>
  <c r="N334" i="10"/>
  <c r="M334" i="10"/>
  <c r="L334" i="10"/>
  <c r="K334" i="10"/>
  <c r="S333" i="10"/>
  <c r="R333" i="10"/>
  <c r="Q333" i="10"/>
  <c r="P333" i="10"/>
  <c r="O333" i="10"/>
  <c r="N333" i="10"/>
  <c r="M333" i="10"/>
  <c r="L333" i="10"/>
  <c r="K333" i="10"/>
  <c r="S332" i="10"/>
  <c r="R332" i="10"/>
  <c r="Q332" i="10"/>
  <c r="P332" i="10"/>
  <c r="O332" i="10"/>
  <c r="N332" i="10"/>
  <c r="M332" i="10"/>
  <c r="L332" i="10"/>
  <c r="K332" i="10"/>
  <c r="S331" i="10"/>
  <c r="R331" i="10"/>
  <c r="Q331" i="10"/>
  <c r="P331" i="10"/>
  <c r="O331" i="10"/>
  <c r="N331" i="10"/>
  <c r="M331" i="10"/>
  <c r="L331" i="10"/>
  <c r="K331" i="10"/>
  <c r="S330" i="10"/>
  <c r="R330" i="10"/>
  <c r="Q330" i="10"/>
  <c r="P330" i="10"/>
  <c r="O330" i="10"/>
  <c r="N330" i="10"/>
  <c r="M330" i="10"/>
  <c r="L330" i="10"/>
  <c r="K330" i="10"/>
  <c r="S329" i="10"/>
  <c r="R329" i="10"/>
  <c r="Q329" i="10"/>
  <c r="P329" i="10"/>
  <c r="O329" i="10"/>
  <c r="N329" i="10"/>
  <c r="M329" i="10"/>
  <c r="L329" i="10"/>
  <c r="K329" i="10"/>
  <c r="S328" i="10"/>
  <c r="R328" i="10"/>
  <c r="Q328" i="10"/>
  <c r="P328" i="10"/>
  <c r="O328" i="10"/>
  <c r="N328" i="10"/>
  <c r="M328" i="10"/>
  <c r="L328" i="10"/>
  <c r="K328" i="10"/>
  <c r="S327" i="10"/>
  <c r="R327" i="10"/>
  <c r="Q327" i="10"/>
  <c r="P327" i="10"/>
  <c r="O327" i="10"/>
  <c r="N327" i="10"/>
  <c r="M327" i="10"/>
  <c r="L327" i="10"/>
  <c r="K327" i="10"/>
  <c r="S326" i="10"/>
  <c r="R326" i="10"/>
  <c r="Q326" i="10"/>
  <c r="P326" i="10"/>
  <c r="O326" i="10"/>
  <c r="N326" i="10"/>
  <c r="M326" i="10"/>
  <c r="L326" i="10"/>
  <c r="K326" i="10"/>
  <c r="S325" i="10"/>
  <c r="R325" i="10"/>
  <c r="Q325" i="10"/>
  <c r="P325" i="10"/>
  <c r="O325" i="10"/>
  <c r="N325" i="10"/>
  <c r="M325" i="10"/>
  <c r="L325" i="10"/>
  <c r="K325" i="10"/>
  <c r="S324" i="10"/>
  <c r="R324" i="10"/>
  <c r="Q324" i="10"/>
  <c r="P324" i="10"/>
  <c r="O324" i="10"/>
  <c r="N324" i="10"/>
  <c r="M324" i="10"/>
  <c r="L324" i="10"/>
  <c r="K324" i="10"/>
  <c r="S323" i="10"/>
  <c r="R323" i="10"/>
  <c r="Q323" i="10"/>
  <c r="P323" i="10"/>
  <c r="O323" i="10"/>
  <c r="N323" i="10"/>
  <c r="M323" i="10"/>
  <c r="L323" i="10"/>
  <c r="K323" i="10"/>
  <c r="S322" i="10"/>
  <c r="R322" i="10"/>
  <c r="Q322" i="10"/>
  <c r="P322" i="10"/>
  <c r="O322" i="10"/>
  <c r="N322" i="10"/>
  <c r="M322" i="10"/>
  <c r="L322" i="10"/>
  <c r="K322" i="10"/>
  <c r="S321" i="10"/>
  <c r="R321" i="10"/>
  <c r="Q321" i="10"/>
  <c r="P321" i="10"/>
  <c r="O321" i="10"/>
  <c r="N321" i="10"/>
  <c r="M321" i="10"/>
  <c r="L321" i="10"/>
  <c r="K321" i="10"/>
  <c r="S320" i="10"/>
  <c r="R320" i="10"/>
  <c r="Q320" i="10"/>
  <c r="P320" i="10"/>
  <c r="O320" i="10"/>
  <c r="N320" i="10"/>
  <c r="M320" i="10"/>
  <c r="L320" i="10"/>
  <c r="K320" i="10"/>
  <c r="S319" i="10"/>
  <c r="R319" i="10"/>
  <c r="Q319" i="10"/>
  <c r="P319" i="10"/>
  <c r="O319" i="10"/>
  <c r="N319" i="10"/>
  <c r="M319" i="10"/>
  <c r="L319" i="10"/>
  <c r="K319" i="10"/>
  <c r="S318" i="10"/>
  <c r="R318" i="10"/>
  <c r="Q318" i="10"/>
  <c r="P318" i="10"/>
  <c r="O318" i="10"/>
  <c r="N318" i="10"/>
  <c r="M318" i="10"/>
  <c r="L318" i="10"/>
  <c r="K318" i="10"/>
  <c r="S317" i="10"/>
  <c r="R317" i="10"/>
  <c r="Q317" i="10"/>
  <c r="P317" i="10"/>
  <c r="O317" i="10"/>
  <c r="N317" i="10"/>
  <c r="M317" i="10"/>
  <c r="L317" i="10"/>
  <c r="K317" i="10"/>
  <c r="S316" i="10"/>
  <c r="R316" i="10"/>
  <c r="Q316" i="10"/>
  <c r="P316" i="10"/>
  <c r="O316" i="10"/>
  <c r="N316" i="10"/>
  <c r="M316" i="10"/>
  <c r="L316" i="10"/>
  <c r="K316" i="10"/>
  <c r="S315" i="10"/>
  <c r="R315" i="10"/>
  <c r="Q315" i="10"/>
  <c r="P315" i="10"/>
  <c r="O315" i="10"/>
  <c r="N315" i="10"/>
  <c r="M315" i="10"/>
  <c r="L315" i="10"/>
  <c r="K315" i="10"/>
  <c r="S314" i="10"/>
  <c r="R314" i="10"/>
  <c r="Q314" i="10"/>
  <c r="P314" i="10"/>
  <c r="O314" i="10"/>
  <c r="N314" i="10"/>
  <c r="M314" i="10"/>
  <c r="L314" i="10"/>
  <c r="K314" i="10"/>
  <c r="S313" i="10"/>
  <c r="R313" i="10"/>
  <c r="Q313" i="10"/>
  <c r="P313" i="10"/>
  <c r="O313" i="10"/>
  <c r="N313" i="10"/>
  <c r="M313" i="10"/>
  <c r="L313" i="10"/>
  <c r="K313" i="10"/>
  <c r="S312" i="10"/>
  <c r="R312" i="10"/>
  <c r="Q312" i="10"/>
  <c r="P312" i="10"/>
  <c r="O312" i="10"/>
  <c r="N312" i="10"/>
  <c r="M312" i="10"/>
  <c r="L312" i="10"/>
  <c r="K312" i="10"/>
  <c r="S311" i="10"/>
  <c r="R311" i="10"/>
  <c r="Q311" i="10"/>
  <c r="P311" i="10"/>
  <c r="O311" i="10"/>
  <c r="N311" i="10"/>
  <c r="M311" i="10"/>
  <c r="L311" i="10"/>
  <c r="K311" i="10"/>
  <c r="S310" i="10"/>
  <c r="R310" i="10"/>
  <c r="Q310" i="10"/>
  <c r="P310" i="10"/>
  <c r="O310" i="10"/>
  <c r="N310" i="10"/>
  <c r="M310" i="10"/>
  <c r="L310" i="10"/>
  <c r="K310" i="10"/>
  <c r="S309" i="10"/>
  <c r="R309" i="10"/>
  <c r="Q309" i="10"/>
  <c r="P309" i="10"/>
  <c r="O309" i="10"/>
  <c r="N309" i="10"/>
  <c r="M309" i="10"/>
  <c r="L309" i="10"/>
  <c r="K309" i="10"/>
  <c r="S308" i="10"/>
  <c r="R308" i="10"/>
  <c r="Q308" i="10"/>
  <c r="P308" i="10"/>
  <c r="O308" i="10"/>
  <c r="N308" i="10"/>
  <c r="M308" i="10"/>
  <c r="L308" i="10"/>
  <c r="K308" i="10"/>
  <c r="S307" i="10"/>
  <c r="R307" i="10"/>
  <c r="Q307" i="10"/>
  <c r="P307" i="10"/>
  <c r="O307" i="10"/>
  <c r="N307" i="10"/>
  <c r="M307" i="10"/>
  <c r="L307" i="10"/>
  <c r="K307" i="10"/>
  <c r="S306" i="10"/>
  <c r="R306" i="10"/>
  <c r="Q306" i="10"/>
  <c r="P306" i="10"/>
  <c r="O306" i="10"/>
  <c r="N306" i="10"/>
  <c r="M306" i="10"/>
  <c r="L306" i="10"/>
  <c r="K306" i="10"/>
  <c r="S305" i="10"/>
  <c r="R305" i="10"/>
  <c r="Q305" i="10"/>
  <c r="P305" i="10"/>
  <c r="O305" i="10"/>
  <c r="N305" i="10"/>
  <c r="M305" i="10"/>
  <c r="L305" i="10"/>
  <c r="K305" i="10"/>
  <c r="S304" i="10"/>
  <c r="R304" i="10"/>
  <c r="Q304" i="10"/>
  <c r="P304" i="10"/>
  <c r="O304" i="10"/>
  <c r="N304" i="10"/>
  <c r="M304" i="10"/>
  <c r="L304" i="10"/>
  <c r="K304" i="10"/>
  <c r="S303" i="10"/>
  <c r="R303" i="10"/>
  <c r="Q303" i="10"/>
  <c r="P303" i="10"/>
  <c r="O303" i="10"/>
  <c r="N303" i="10"/>
  <c r="M303" i="10"/>
  <c r="L303" i="10"/>
  <c r="K303" i="10"/>
  <c r="S302" i="10"/>
  <c r="R302" i="10"/>
  <c r="Q302" i="10"/>
  <c r="P302" i="10"/>
  <c r="O302" i="10"/>
  <c r="N302" i="10"/>
  <c r="M302" i="10"/>
  <c r="L302" i="10"/>
  <c r="K302" i="10"/>
  <c r="S301" i="10"/>
  <c r="R301" i="10"/>
  <c r="Q301" i="10"/>
  <c r="P301" i="10"/>
  <c r="O301" i="10"/>
  <c r="N301" i="10"/>
  <c r="M301" i="10"/>
  <c r="L301" i="10"/>
  <c r="K301" i="10"/>
  <c r="S300" i="10"/>
  <c r="R300" i="10"/>
  <c r="Q300" i="10"/>
  <c r="P300" i="10"/>
  <c r="O300" i="10"/>
  <c r="N300" i="10"/>
  <c r="M300" i="10"/>
  <c r="L300" i="10"/>
  <c r="K300" i="10"/>
  <c r="S299" i="10"/>
  <c r="R299" i="10"/>
  <c r="Q299" i="10"/>
  <c r="P299" i="10"/>
  <c r="O299" i="10"/>
  <c r="N299" i="10"/>
  <c r="M299" i="10"/>
  <c r="L299" i="10"/>
  <c r="K299" i="10"/>
  <c r="S298" i="10"/>
  <c r="R298" i="10"/>
  <c r="Q298" i="10"/>
  <c r="P298" i="10"/>
  <c r="O298" i="10"/>
  <c r="N298" i="10"/>
  <c r="M298" i="10"/>
  <c r="L298" i="10"/>
  <c r="K298" i="10"/>
  <c r="S297" i="10"/>
  <c r="R297" i="10"/>
  <c r="Q297" i="10"/>
  <c r="P297" i="10"/>
  <c r="O297" i="10"/>
  <c r="N297" i="10"/>
  <c r="M297" i="10"/>
  <c r="L297" i="10"/>
  <c r="K297" i="10"/>
  <c r="S296" i="10"/>
  <c r="R296" i="10"/>
  <c r="Q296" i="10"/>
  <c r="P296" i="10"/>
  <c r="O296" i="10"/>
  <c r="N296" i="10"/>
  <c r="M296" i="10"/>
  <c r="L296" i="10"/>
  <c r="K296" i="10"/>
  <c r="S295" i="10"/>
  <c r="R295" i="10"/>
  <c r="Q295" i="10"/>
  <c r="P295" i="10"/>
  <c r="O295" i="10"/>
  <c r="N295" i="10"/>
  <c r="M295" i="10"/>
  <c r="L295" i="10"/>
  <c r="K295" i="10"/>
  <c r="S294" i="10"/>
  <c r="R294" i="10"/>
  <c r="Q294" i="10"/>
  <c r="P294" i="10"/>
  <c r="O294" i="10"/>
  <c r="N294" i="10"/>
  <c r="M294" i="10"/>
  <c r="L294" i="10"/>
  <c r="K294" i="10"/>
  <c r="S293" i="10"/>
  <c r="R293" i="10"/>
  <c r="Q293" i="10"/>
  <c r="P293" i="10"/>
  <c r="O293" i="10"/>
  <c r="N293" i="10"/>
  <c r="M293" i="10"/>
  <c r="L293" i="10"/>
  <c r="K293" i="10"/>
  <c r="S292" i="10"/>
  <c r="R292" i="10"/>
  <c r="Q292" i="10"/>
  <c r="P292" i="10"/>
  <c r="O292" i="10"/>
  <c r="N292" i="10"/>
  <c r="M292" i="10"/>
  <c r="L292" i="10"/>
  <c r="K292" i="10"/>
  <c r="S291" i="10"/>
  <c r="R291" i="10"/>
  <c r="Q291" i="10"/>
  <c r="P291" i="10"/>
  <c r="O291" i="10"/>
  <c r="N291" i="10"/>
  <c r="M291" i="10"/>
  <c r="L291" i="10"/>
  <c r="K291" i="10"/>
  <c r="S290" i="10"/>
  <c r="R290" i="10"/>
  <c r="Q290" i="10"/>
  <c r="P290" i="10"/>
  <c r="O290" i="10"/>
  <c r="N290" i="10"/>
  <c r="M290" i="10"/>
  <c r="L290" i="10"/>
  <c r="K290" i="10"/>
  <c r="S289" i="10"/>
  <c r="R289" i="10"/>
  <c r="Q289" i="10"/>
  <c r="P289" i="10"/>
  <c r="O289" i="10"/>
  <c r="N289" i="10"/>
  <c r="M289" i="10"/>
  <c r="L289" i="10"/>
  <c r="K289" i="10"/>
  <c r="S288" i="10"/>
  <c r="R288" i="10"/>
  <c r="Q288" i="10"/>
  <c r="P288" i="10"/>
  <c r="O288" i="10"/>
  <c r="N288" i="10"/>
  <c r="M288" i="10"/>
  <c r="L288" i="10"/>
  <c r="K288" i="10"/>
  <c r="S287" i="10"/>
  <c r="R287" i="10"/>
  <c r="Q287" i="10"/>
  <c r="P287" i="10"/>
  <c r="O287" i="10"/>
  <c r="N287" i="10"/>
  <c r="M287" i="10"/>
  <c r="L287" i="10"/>
  <c r="K287" i="10"/>
  <c r="S286" i="10"/>
  <c r="R286" i="10"/>
  <c r="Q286" i="10"/>
  <c r="P286" i="10"/>
  <c r="O286" i="10"/>
  <c r="N286" i="10"/>
  <c r="M286" i="10"/>
  <c r="L286" i="10"/>
  <c r="K286" i="10"/>
  <c r="S285" i="10"/>
  <c r="R285" i="10"/>
  <c r="Q285" i="10"/>
  <c r="P285" i="10"/>
  <c r="O285" i="10"/>
  <c r="N285" i="10"/>
  <c r="M285" i="10"/>
  <c r="L285" i="10"/>
  <c r="K285" i="10"/>
  <c r="S284" i="10"/>
  <c r="R284" i="10"/>
  <c r="Q284" i="10"/>
  <c r="P284" i="10"/>
  <c r="O284" i="10"/>
  <c r="N284" i="10"/>
  <c r="M284" i="10"/>
  <c r="L284" i="10"/>
  <c r="K284" i="10"/>
  <c r="S283" i="10"/>
  <c r="R283" i="10"/>
  <c r="Q283" i="10"/>
  <c r="P283" i="10"/>
  <c r="O283" i="10"/>
  <c r="N283" i="10"/>
  <c r="M283" i="10"/>
  <c r="L283" i="10"/>
  <c r="K283" i="10"/>
  <c r="S282" i="10"/>
  <c r="R282" i="10"/>
  <c r="Q282" i="10"/>
  <c r="P282" i="10"/>
  <c r="O282" i="10"/>
  <c r="N282" i="10"/>
  <c r="M282" i="10"/>
  <c r="L282" i="10"/>
  <c r="K282" i="10"/>
  <c r="S281" i="10"/>
  <c r="R281" i="10"/>
  <c r="Q281" i="10"/>
  <c r="P281" i="10"/>
  <c r="O281" i="10"/>
  <c r="N281" i="10"/>
  <c r="M281" i="10"/>
  <c r="L281" i="10"/>
  <c r="K281" i="10"/>
  <c r="S280" i="10"/>
  <c r="R280" i="10"/>
  <c r="Q280" i="10"/>
  <c r="P280" i="10"/>
  <c r="O280" i="10"/>
  <c r="N280" i="10"/>
  <c r="M280" i="10"/>
  <c r="L280" i="10"/>
  <c r="K280" i="10"/>
  <c r="S279" i="10"/>
  <c r="R279" i="10"/>
  <c r="Q279" i="10"/>
  <c r="P279" i="10"/>
  <c r="O279" i="10"/>
  <c r="N279" i="10"/>
  <c r="M279" i="10"/>
  <c r="L279" i="10"/>
  <c r="K279" i="10"/>
  <c r="S278" i="10"/>
  <c r="R278" i="10"/>
  <c r="Q278" i="10"/>
  <c r="P278" i="10"/>
  <c r="O278" i="10"/>
  <c r="N278" i="10"/>
  <c r="M278" i="10"/>
  <c r="L278" i="10"/>
  <c r="K278" i="10"/>
  <c r="S277" i="10"/>
  <c r="R277" i="10"/>
  <c r="Q277" i="10"/>
  <c r="P277" i="10"/>
  <c r="O277" i="10"/>
  <c r="N277" i="10"/>
  <c r="M277" i="10"/>
  <c r="L277" i="10"/>
  <c r="K277" i="10"/>
  <c r="S276" i="10"/>
  <c r="R276" i="10"/>
  <c r="Q276" i="10"/>
  <c r="P276" i="10"/>
  <c r="O276" i="10"/>
  <c r="N276" i="10"/>
  <c r="M276" i="10"/>
  <c r="L276" i="10"/>
  <c r="K276" i="10"/>
  <c r="S275" i="10"/>
  <c r="R275" i="10"/>
  <c r="Q275" i="10"/>
  <c r="P275" i="10"/>
  <c r="O275" i="10"/>
  <c r="N275" i="10"/>
  <c r="M275" i="10"/>
  <c r="L275" i="10"/>
  <c r="K275" i="10"/>
  <c r="S274" i="10"/>
  <c r="R274" i="10"/>
  <c r="Q274" i="10"/>
  <c r="P274" i="10"/>
  <c r="O274" i="10"/>
  <c r="N274" i="10"/>
  <c r="M274" i="10"/>
  <c r="L274" i="10"/>
  <c r="K274" i="10"/>
  <c r="S273" i="10"/>
  <c r="R273" i="10"/>
  <c r="Q273" i="10"/>
  <c r="P273" i="10"/>
  <c r="O273" i="10"/>
  <c r="N273" i="10"/>
  <c r="M273" i="10"/>
  <c r="L273" i="10"/>
  <c r="K273" i="10"/>
  <c r="S272" i="10"/>
  <c r="R272" i="10"/>
  <c r="Q272" i="10"/>
  <c r="P272" i="10"/>
  <c r="O272" i="10"/>
  <c r="N272" i="10"/>
  <c r="M272" i="10"/>
  <c r="L272" i="10"/>
  <c r="K272" i="10"/>
  <c r="S271" i="10"/>
  <c r="R271" i="10"/>
  <c r="Q271" i="10"/>
  <c r="P271" i="10"/>
  <c r="O271" i="10"/>
  <c r="N271" i="10"/>
  <c r="M271" i="10"/>
  <c r="L271" i="10"/>
  <c r="K271" i="10"/>
  <c r="S270" i="10"/>
  <c r="R270" i="10"/>
  <c r="Q270" i="10"/>
  <c r="P270" i="10"/>
  <c r="O270" i="10"/>
  <c r="N270" i="10"/>
  <c r="M270" i="10"/>
  <c r="L270" i="10"/>
  <c r="K270" i="10"/>
  <c r="S269" i="10"/>
  <c r="R269" i="10"/>
  <c r="Q269" i="10"/>
  <c r="P269" i="10"/>
  <c r="O269" i="10"/>
  <c r="N269" i="10"/>
  <c r="M269" i="10"/>
  <c r="L269" i="10"/>
  <c r="K269" i="10"/>
  <c r="S268" i="10"/>
  <c r="R268" i="10"/>
  <c r="Q268" i="10"/>
  <c r="P268" i="10"/>
  <c r="O268" i="10"/>
  <c r="N268" i="10"/>
  <c r="M268" i="10"/>
  <c r="L268" i="10"/>
  <c r="K268" i="10"/>
  <c r="S267" i="10"/>
  <c r="R267" i="10"/>
  <c r="Q267" i="10"/>
  <c r="P267" i="10"/>
  <c r="O267" i="10"/>
  <c r="N267" i="10"/>
  <c r="M267" i="10"/>
  <c r="L267" i="10"/>
  <c r="K267" i="10"/>
  <c r="S266" i="10"/>
  <c r="R266" i="10"/>
  <c r="Q266" i="10"/>
  <c r="P266" i="10"/>
  <c r="O266" i="10"/>
  <c r="N266" i="10"/>
  <c r="M266" i="10"/>
  <c r="L266" i="10"/>
  <c r="K266" i="10"/>
  <c r="S265" i="10"/>
  <c r="R265" i="10"/>
  <c r="Q265" i="10"/>
  <c r="P265" i="10"/>
  <c r="O265" i="10"/>
  <c r="N265" i="10"/>
  <c r="M265" i="10"/>
  <c r="L265" i="10"/>
  <c r="K265" i="10"/>
  <c r="S264" i="10"/>
  <c r="R264" i="10"/>
  <c r="Q264" i="10"/>
  <c r="P264" i="10"/>
  <c r="O264" i="10"/>
  <c r="N264" i="10"/>
  <c r="M264" i="10"/>
  <c r="L264" i="10"/>
  <c r="K264" i="10"/>
  <c r="S263" i="10"/>
  <c r="R263" i="10"/>
  <c r="Q263" i="10"/>
  <c r="P263" i="10"/>
  <c r="O263" i="10"/>
  <c r="N263" i="10"/>
  <c r="M263" i="10"/>
  <c r="L263" i="10"/>
  <c r="K263" i="10"/>
  <c r="S262" i="10"/>
  <c r="R262" i="10"/>
  <c r="Q262" i="10"/>
  <c r="P262" i="10"/>
  <c r="O262" i="10"/>
  <c r="N262" i="10"/>
  <c r="M262" i="10"/>
  <c r="L262" i="10"/>
  <c r="K262" i="10"/>
  <c r="S261" i="10"/>
  <c r="R261" i="10"/>
  <c r="Q261" i="10"/>
  <c r="P261" i="10"/>
  <c r="O261" i="10"/>
  <c r="N261" i="10"/>
  <c r="M261" i="10"/>
  <c r="L261" i="10"/>
  <c r="K261" i="10"/>
  <c r="S260" i="10"/>
  <c r="R260" i="10"/>
  <c r="Q260" i="10"/>
  <c r="P260" i="10"/>
  <c r="O260" i="10"/>
  <c r="N260" i="10"/>
  <c r="M260" i="10"/>
  <c r="L260" i="10"/>
  <c r="K260" i="10"/>
  <c r="S259" i="10"/>
  <c r="R259" i="10"/>
  <c r="Q259" i="10"/>
  <c r="P259" i="10"/>
  <c r="O259" i="10"/>
  <c r="N259" i="10"/>
  <c r="M259" i="10"/>
  <c r="L259" i="10"/>
  <c r="K259" i="10"/>
  <c r="S258" i="10"/>
  <c r="R258" i="10"/>
  <c r="Q258" i="10"/>
  <c r="P258" i="10"/>
  <c r="O258" i="10"/>
  <c r="N258" i="10"/>
  <c r="M258" i="10"/>
  <c r="L258" i="10"/>
  <c r="K258" i="10"/>
  <c r="S257" i="10"/>
  <c r="R257" i="10"/>
  <c r="Q257" i="10"/>
  <c r="P257" i="10"/>
  <c r="O257" i="10"/>
  <c r="N257" i="10"/>
  <c r="M257" i="10"/>
  <c r="L257" i="10"/>
  <c r="K257" i="10"/>
  <c r="S256" i="10"/>
  <c r="R256" i="10"/>
  <c r="Q256" i="10"/>
  <c r="P256" i="10"/>
  <c r="O256" i="10"/>
  <c r="N256" i="10"/>
  <c r="M256" i="10"/>
  <c r="L256" i="10"/>
  <c r="K256" i="10"/>
  <c r="S255" i="10"/>
  <c r="R255" i="10"/>
  <c r="Q255" i="10"/>
  <c r="P255" i="10"/>
  <c r="O255" i="10"/>
  <c r="N255" i="10"/>
  <c r="M255" i="10"/>
  <c r="L255" i="10"/>
  <c r="K255" i="10"/>
  <c r="S254" i="10"/>
  <c r="R254" i="10"/>
  <c r="Q254" i="10"/>
  <c r="P254" i="10"/>
  <c r="O254" i="10"/>
  <c r="N254" i="10"/>
  <c r="M254" i="10"/>
  <c r="L254" i="10"/>
  <c r="K254" i="10"/>
  <c r="S253" i="10"/>
  <c r="R253" i="10"/>
  <c r="Q253" i="10"/>
  <c r="P253" i="10"/>
  <c r="O253" i="10"/>
  <c r="N253" i="10"/>
  <c r="M253" i="10"/>
  <c r="L253" i="10"/>
  <c r="K253" i="10"/>
  <c r="S252" i="10"/>
  <c r="R252" i="10"/>
  <c r="Q252" i="10"/>
  <c r="P252" i="10"/>
  <c r="O252" i="10"/>
  <c r="N252" i="10"/>
  <c r="M252" i="10"/>
  <c r="L252" i="10"/>
  <c r="K252" i="10"/>
  <c r="S251" i="10"/>
  <c r="R251" i="10"/>
  <c r="Q251" i="10"/>
  <c r="P251" i="10"/>
  <c r="O251" i="10"/>
  <c r="N251" i="10"/>
  <c r="M251" i="10"/>
  <c r="L251" i="10"/>
  <c r="K251" i="10"/>
  <c r="S250" i="10"/>
  <c r="R250" i="10"/>
  <c r="Q250" i="10"/>
  <c r="P250" i="10"/>
  <c r="O250" i="10"/>
  <c r="N250" i="10"/>
  <c r="M250" i="10"/>
  <c r="L250" i="10"/>
  <c r="K250" i="10"/>
  <c r="S249" i="10"/>
  <c r="R249" i="10"/>
  <c r="Q249" i="10"/>
  <c r="P249" i="10"/>
  <c r="O249" i="10"/>
  <c r="N249" i="10"/>
  <c r="M249" i="10"/>
  <c r="L249" i="10"/>
  <c r="K249" i="10"/>
  <c r="S248" i="10"/>
  <c r="R248" i="10"/>
  <c r="Q248" i="10"/>
  <c r="P248" i="10"/>
  <c r="O248" i="10"/>
  <c r="N248" i="10"/>
  <c r="M248" i="10"/>
  <c r="L248" i="10"/>
  <c r="K248" i="10"/>
  <c r="S247" i="10"/>
  <c r="R247" i="10"/>
  <c r="Q247" i="10"/>
  <c r="P247" i="10"/>
  <c r="O247" i="10"/>
  <c r="N247" i="10"/>
  <c r="M247" i="10"/>
  <c r="L247" i="10"/>
  <c r="K247" i="10"/>
  <c r="S246" i="10"/>
  <c r="R246" i="10"/>
  <c r="Q246" i="10"/>
  <c r="P246" i="10"/>
  <c r="O246" i="10"/>
  <c r="N246" i="10"/>
  <c r="M246" i="10"/>
  <c r="L246" i="10"/>
  <c r="K246" i="10"/>
  <c r="S245" i="10"/>
  <c r="R245" i="10"/>
  <c r="Q245" i="10"/>
  <c r="P245" i="10"/>
  <c r="O245" i="10"/>
  <c r="N245" i="10"/>
  <c r="M245" i="10"/>
  <c r="L245" i="10"/>
  <c r="K245" i="10"/>
  <c r="S244" i="10"/>
  <c r="R244" i="10"/>
  <c r="Q244" i="10"/>
  <c r="P244" i="10"/>
  <c r="O244" i="10"/>
  <c r="N244" i="10"/>
  <c r="M244" i="10"/>
  <c r="L244" i="10"/>
  <c r="K244" i="10"/>
  <c r="S243" i="10"/>
  <c r="R243" i="10"/>
  <c r="Q243" i="10"/>
  <c r="P243" i="10"/>
  <c r="O243" i="10"/>
  <c r="N243" i="10"/>
  <c r="M243" i="10"/>
  <c r="L243" i="10"/>
  <c r="K243" i="10"/>
  <c r="S242" i="10"/>
  <c r="R242" i="10"/>
  <c r="Q242" i="10"/>
  <c r="P242" i="10"/>
  <c r="O242" i="10"/>
  <c r="N242" i="10"/>
  <c r="M242" i="10"/>
  <c r="L242" i="10"/>
  <c r="K242" i="10"/>
  <c r="S241" i="10"/>
  <c r="R241" i="10"/>
  <c r="Q241" i="10"/>
  <c r="P241" i="10"/>
  <c r="O241" i="10"/>
  <c r="N241" i="10"/>
  <c r="M241" i="10"/>
  <c r="L241" i="10"/>
  <c r="K241" i="10"/>
  <c r="S240" i="10"/>
  <c r="R240" i="10"/>
  <c r="Q240" i="10"/>
  <c r="P240" i="10"/>
  <c r="O240" i="10"/>
  <c r="N240" i="10"/>
  <c r="M240" i="10"/>
  <c r="L240" i="10"/>
  <c r="K240" i="10"/>
  <c r="S239" i="10"/>
  <c r="R239" i="10"/>
  <c r="Q239" i="10"/>
  <c r="P239" i="10"/>
  <c r="O239" i="10"/>
  <c r="N239" i="10"/>
  <c r="M239" i="10"/>
  <c r="L239" i="10"/>
  <c r="K239" i="10"/>
  <c r="S238" i="10"/>
  <c r="R238" i="10"/>
  <c r="Q238" i="10"/>
  <c r="P238" i="10"/>
  <c r="O238" i="10"/>
  <c r="N238" i="10"/>
  <c r="M238" i="10"/>
  <c r="L238" i="10"/>
  <c r="K238" i="10"/>
  <c r="S237" i="10"/>
  <c r="R237" i="10"/>
  <c r="Q237" i="10"/>
  <c r="P237" i="10"/>
  <c r="O237" i="10"/>
  <c r="N237" i="10"/>
  <c r="M237" i="10"/>
  <c r="L237" i="10"/>
  <c r="K237" i="10"/>
  <c r="S236" i="10"/>
  <c r="R236" i="10"/>
  <c r="Q236" i="10"/>
  <c r="P236" i="10"/>
  <c r="O236" i="10"/>
  <c r="N236" i="10"/>
  <c r="M236" i="10"/>
  <c r="L236" i="10"/>
  <c r="K236" i="10"/>
  <c r="S235" i="10"/>
  <c r="R235" i="10"/>
  <c r="Q235" i="10"/>
  <c r="P235" i="10"/>
  <c r="O235" i="10"/>
  <c r="N235" i="10"/>
  <c r="M235" i="10"/>
  <c r="L235" i="10"/>
  <c r="K235" i="10"/>
  <c r="S234" i="10"/>
  <c r="R234" i="10"/>
  <c r="Q234" i="10"/>
  <c r="P234" i="10"/>
  <c r="O234" i="10"/>
  <c r="N234" i="10"/>
  <c r="M234" i="10"/>
  <c r="L234" i="10"/>
  <c r="K234" i="10"/>
  <c r="S233" i="10"/>
  <c r="R233" i="10"/>
  <c r="Q233" i="10"/>
  <c r="P233" i="10"/>
  <c r="O233" i="10"/>
  <c r="N233" i="10"/>
  <c r="M233" i="10"/>
  <c r="L233" i="10"/>
  <c r="K233" i="10"/>
  <c r="S232" i="10"/>
  <c r="R232" i="10"/>
  <c r="Q232" i="10"/>
  <c r="P232" i="10"/>
  <c r="O232" i="10"/>
  <c r="N232" i="10"/>
  <c r="M232" i="10"/>
  <c r="L232" i="10"/>
  <c r="K232" i="10"/>
  <c r="S231" i="10"/>
  <c r="R231" i="10"/>
  <c r="Q231" i="10"/>
  <c r="P231" i="10"/>
  <c r="O231" i="10"/>
  <c r="N231" i="10"/>
  <c r="M231" i="10"/>
  <c r="L231" i="10"/>
  <c r="K231" i="10"/>
  <c r="S230" i="10"/>
  <c r="R230" i="10"/>
  <c r="Q230" i="10"/>
  <c r="P230" i="10"/>
  <c r="O230" i="10"/>
  <c r="N230" i="10"/>
  <c r="M230" i="10"/>
  <c r="L230" i="10"/>
  <c r="K230" i="10"/>
  <c r="S229" i="10"/>
  <c r="R229" i="10"/>
  <c r="Q229" i="10"/>
  <c r="P229" i="10"/>
  <c r="O229" i="10"/>
  <c r="N229" i="10"/>
  <c r="M229" i="10"/>
  <c r="L229" i="10"/>
  <c r="K229" i="10"/>
  <c r="S228" i="10"/>
  <c r="R228" i="10"/>
  <c r="Q228" i="10"/>
  <c r="P228" i="10"/>
  <c r="O228" i="10"/>
  <c r="N228" i="10"/>
  <c r="M228" i="10"/>
  <c r="L228" i="10"/>
  <c r="K228" i="10"/>
  <c r="S227" i="10"/>
  <c r="R227" i="10"/>
  <c r="Q227" i="10"/>
  <c r="P227" i="10"/>
  <c r="O227" i="10"/>
  <c r="N227" i="10"/>
  <c r="M227" i="10"/>
  <c r="L227" i="10"/>
  <c r="K227" i="10"/>
  <c r="S226" i="10"/>
  <c r="R226" i="10"/>
  <c r="Q226" i="10"/>
  <c r="P226" i="10"/>
  <c r="O226" i="10"/>
  <c r="N226" i="10"/>
  <c r="M226" i="10"/>
  <c r="L226" i="10"/>
  <c r="K226" i="10"/>
  <c r="S225" i="10"/>
  <c r="R225" i="10"/>
  <c r="Q225" i="10"/>
  <c r="P225" i="10"/>
  <c r="O225" i="10"/>
  <c r="N225" i="10"/>
  <c r="M225" i="10"/>
  <c r="L225" i="10"/>
  <c r="K225" i="10"/>
  <c r="S224" i="10"/>
  <c r="R224" i="10"/>
  <c r="Q224" i="10"/>
  <c r="P224" i="10"/>
  <c r="O224" i="10"/>
  <c r="N224" i="10"/>
  <c r="M224" i="10"/>
  <c r="L224" i="10"/>
  <c r="K224" i="10"/>
  <c r="S223" i="10"/>
  <c r="R223" i="10"/>
  <c r="Q223" i="10"/>
  <c r="P223" i="10"/>
  <c r="O223" i="10"/>
  <c r="N223" i="10"/>
  <c r="M223" i="10"/>
  <c r="L223" i="10"/>
  <c r="K223" i="10"/>
  <c r="S222" i="10"/>
  <c r="R222" i="10"/>
  <c r="Q222" i="10"/>
  <c r="P222" i="10"/>
  <c r="O222" i="10"/>
  <c r="N222" i="10"/>
  <c r="M222" i="10"/>
  <c r="L222" i="10"/>
  <c r="K222" i="10"/>
  <c r="S221" i="10"/>
  <c r="R221" i="10"/>
  <c r="Q221" i="10"/>
  <c r="P221" i="10"/>
  <c r="O221" i="10"/>
  <c r="N221" i="10"/>
  <c r="M221" i="10"/>
  <c r="L221" i="10"/>
  <c r="K221" i="10"/>
  <c r="S220" i="10"/>
  <c r="R220" i="10"/>
  <c r="Q220" i="10"/>
  <c r="P220" i="10"/>
  <c r="O220" i="10"/>
  <c r="N220" i="10"/>
  <c r="M220" i="10"/>
  <c r="L220" i="10"/>
  <c r="K220" i="10"/>
  <c r="S219" i="10"/>
  <c r="R219" i="10"/>
  <c r="Q219" i="10"/>
  <c r="P219" i="10"/>
  <c r="O219" i="10"/>
  <c r="N219" i="10"/>
  <c r="M219" i="10"/>
  <c r="L219" i="10"/>
  <c r="K219" i="10"/>
  <c r="S218" i="10"/>
  <c r="R218" i="10"/>
  <c r="Q218" i="10"/>
  <c r="P218" i="10"/>
  <c r="O218" i="10"/>
  <c r="N218" i="10"/>
  <c r="M218" i="10"/>
  <c r="L218" i="10"/>
  <c r="K218" i="10"/>
  <c r="S217" i="10"/>
  <c r="R217" i="10"/>
  <c r="Q217" i="10"/>
  <c r="P217" i="10"/>
  <c r="O217" i="10"/>
  <c r="N217" i="10"/>
  <c r="M217" i="10"/>
  <c r="L217" i="10"/>
  <c r="K217" i="10"/>
  <c r="S216" i="10"/>
  <c r="R216" i="10"/>
  <c r="Q216" i="10"/>
  <c r="P216" i="10"/>
  <c r="O216" i="10"/>
  <c r="N216" i="10"/>
  <c r="M216" i="10"/>
  <c r="L216" i="10"/>
  <c r="K216" i="10"/>
  <c r="S215" i="10"/>
  <c r="R215" i="10"/>
  <c r="Q215" i="10"/>
  <c r="P215" i="10"/>
  <c r="O215" i="10"/>
  <c r="N215" i="10"/>
  <c r="M215" i="10"/>
  <c r="L215" i="10"/>
  <c r="K215" i="10"/>
  <c r="S214" i="10"/>
  <c r="R214" i="10"/>
  <c r="Q214" i="10"/>
  <c r="P214" i="10"/>
  <c r="O214" i="10"/>
  <c r="N214" i="10"/>
  <c r="M214" i="10"/>
  <c r="L214" i="10"/>
  <c r="K214" i="10"/>
  <c r="S213" i="10"/>
  <c r="R213" i="10"/>
  <c r="Q213" i="10"/>
  <c r="P213" i="10"/>
  <c r="O213" i="10"/>
  <c r="N213" i="10"/>
  <c r="M213" i="10"/>
  <c r="L213" i="10"/>
  <c r="K213" i="10"/>
  <c r="S212" i="10"/>
  <c r="R212" i="10"/>
  <c r="Q212" i="10"/>
  <c r="P212" i="10"/>
  <c r="O212" i="10"/>
  <c r="N212" i="10"/>
  <c r="M212" i="10"/>
  <c r="L212" i="10"/>
  <c r="K212" i="10"/>
  <c r="S211" i="10"/>
  <c r="R211" i="10"/>
  <c r="Q211" i="10"/>
  <c r="P211" i="10"/>
  <c r="O211" i="10"/>
  <c r="N211" i="10"/>
  <c r="M211" i="10"/>
  <c r="L211" i="10"/>
  <c r="K211" i="10"/>
  <c r="S210" i="10"/>
  <c r="R210" i="10"/>
  <c r="Q210" i="10"/>
  <c r="P210" i="10"/>
  <c r="O210" i="10"/>
  <c r="N210" i="10"/>
  <c r="M210" i="10"/>
  <c r="L210" i="10"/>
  <c r="K210" i="10"/>
  <c r="S209" i="10"/>
  <c r="R209" i="10"/>
  <c r="Q209" i="10"/>
  <c r="P209" i="10"/>
  <c r="O209" i="10"/>
  <c r="N209" i="10"/>
  <c r="M209" i="10"/>
  <c r="L209" i="10"/>
  <c r="K209" i="10"/>
  <c r="S208" i="10"/>
  <c r="R208" i="10"/>
  <c r="Q208" i="10"/>
  <c r="P208" i="10"/>
  <c r="O208" i="10"/>
  <c r="N208" i="10"/>
  <c r="M208" i="10"/>
  <c r="L208" i="10"/>
  <c r="K208" i="10"/>
  <c r="S207" i="10"/>
  <c r="R207" i="10"/>
  <c r="Q207" i="10"/>
  <c r="P207" i="10"/>
  <c r="O207" i="10"/>
  <c r="N207" i="10"/>
  <c r="M207" i="10"/>
  <c r="L207" i="10"/>
  <c r="K207" i="10"/>
  <c r="S206" i="10"/>
  <c r="R206" i="10"/>
  <c r="Q206" i="10"/>
  <c r="P206" i="10"/>
  <c r="O206" i="10"/>
  <c r="N206" i="10"/>
  <c r="M206" i="10"/>
  <c r="L206" i="10"/>
  <c r="K206" i="10"/>
  <c r="S205" i="10"/>
  <c r="R205" i="10"/>
  <c r="Q205" i="10"/>
  <c r="P205" i="10"/>
  <c r="O205" i="10"/>
  <c r="N205" i="10"/>
  <c r="M205" i="10"/>
  <c r="L205" i="10"/>
  <c r="K205" i="10"/>
  <c r="S204" i="10"/>
  <c r="R204" i="10"/>
  <c r="Q204" i="10"/>
  <c r="P204" i="10"/>
  <c r="O204" i="10"/>
  <c r="N204" i="10"/>
  <c r="M204" i="10"/>
  <c r="L204" i="10"/>
  <c r="K204" i="10"/>
  <c r="S203" i="10"/>
  <c r="R203" i="10"/>
  <c r="Q203" i="10"/>
  <c r="P203" i="10"/>
  <c r="O203" i="10"/>
  <c r="N203" i="10"/>
  <c r="M203" i="10"/>
  <c r="L203" i="10"/>
  <c r="K203" i="10"/>
  <c r="S202" i="10"/>
  <c r="R202" i="10"/>
  <c r="Q202" i="10"/>
  <c r="P202" i="10"/>
  <c r="O202" i="10"/>
  <c r="N202" i="10"/>
  <c r="M202" i="10"/>
  <c r="L202" i="10"/>
  <c r="K202" i="10"/>
  <c r="S201" i="10"/>
  <c r="R201" i="10"/>
  <c r="Q201" i="10"/>
  <c r="P201" i="10"/>
  <c r="O201" i="10"/>
  <c r="N201" i="10"/>
  <c r="M201" i="10"/>
  <c r="L201" i="10"/>
  <c r="K201" i="10"/>
  <c r="S200" i="10"/>
  <c r="R200" i="10"/>
  <c r="Q200" i="10"/>
  <c r="P200" i="10"/>
  <c r="O200" i="10"/>
  <c r="N200" i="10"/>
  <c r="M200" i="10"/>
  <c r="L200" i="10"/>
  <c r="K200" i="10"/>
  <c r="S199" i="10"/>
  <c r="R199" i="10"/>
  <c r="Q199" i="10"/>
  <c r="P199" i="10"/>
  <c r="O199" i="10"/>
  <c r="N199" i="10"/>
  <c r="M199" i="10"/>
  <c r="L199" i="10"/>
  <c r="K199" i="10"/>
  <c r="S198" i="10"/>
  <c r="R198" i="10"/>
  <c r="Q198" i="10"/>
  <c r="P198" i="10"/>
  <c r="O198" i="10"/>
  <c r="N198" i="10"/>
  <c r="M198" i="10"/>
  <c r="L198" i="10"/>
  <c r="K198" i="10"/>
  <c r="S197" i="10"/>
  <c r="R197" i="10"/>
  <c r="Q197" i="10"/>
  <c r="P197" i="10"/>
  <c r="O197" i="10"/>
  <c r="N197" i="10"/>
  <c r="M197" i="10"/>
  <c r="L197" i="10"/>
  <c r="K197" i="10"/>
  <c r="S196" i="10"/>
  <c r="R196" i="10"/>
  <c r="Q196" i="10"/>
  <c r="P196" i="10"/>
  <c r="O196" i="10"/>
  <c r="N196" i="10"/>
  <c r="M196" i="10"/>
  <c r="L196" i="10"/>
  <c r="K196" i="10"/>
  <c r="S195" i="10"/>
  <c r="R195" i="10"/>
  <c r="Q195" i="10"/>
  <c r="P195" i="10"/>
  <c r="O195" i="10"/>
  <c r="N195" i="10"/>
  <c r="M195" i="10"/>
  <c r="L195" i="10"/>
  <c r="K195" i="10"/>
  <c r="S194" i="10"/>
  <c r="R194" i="10"/>
  <c r="Q194" i="10"/>
  <c r="P194" i="10"/>
  <c r="O194" i="10"/>
  <c r="N194" i="10"/>
  <c r="M194" i="10"/>
  <c r="L194" i="10"/>
  <c r="K194" i="10"/>
  <c r="S193" i="10"/>
  <c r="R193" i="10"/>
  <c r="Q193" i="10"/>
  <c r="P193" i="10"/>
  <c r="O193" i="10"/>
  <c r="N193" i="10"/>
  <c r="M193" i="10"/>
  <c r="L193" i="10"/>
  <c r="K193" i="10"/>
  <c r="S192" i="10"/>
  <c r="R192" i="10"/>
  <c r="Q192" i="10"/>
  <c r="P192" i="10"/>
  <c r="O192" i="10"/>
  <c r="N192" i="10"/>
  <c r="M192" i="10"/>
  <c r="L192" i="10"/>
  <c r="K192" i="10"/>
  <c r="S191" i="10"/>
  <c r="R191" i="10"/>
  <c r="Q191" i="10"/>
  <c r="P191" i="10"/>
  <c r="O191" i="10"/>
  <c r="N191" i="10"/>
  <c r="M191" i="10"/>
  <c r="L191" i="10"/>
  <c r="K191" i="10"/>
  <c r="S190" i="10"/>
  <c r="R190" i="10"/>
  <c r="Q190" i="10"/>
  <c r="P190" i="10"/>
  <c r="O190" i="10"/>
  <c r="N190" i="10"/>
  <c r="M190" i="10"/>
  <c r="L190" i="10"/>
  <c r="K190" i="10"/>
  <c r="S189" i="10"/>
  <c r="R189" i="10"/>
  <c r="Q189" i="10"/>
  <c r="P189" i="10"/>
  <c r="O189" i="10"/>
  <c r="N189" i="10"/>
  <c r="M189" i="10"/>
  <c r="L189" i="10"/>
  <c r="K189" i="10"/>
  <c r="S188" i="10"/>
  <c r="R188" i="10"/>
  <c r="Q188" i="10"/>
  <c r="P188" i="10"/>
  <c r="O188" i="10"/>
  <c r="N188" i="10"/>
  <c r="M188" i="10"/>
  <c r="L188" i="10"/>
  <c r="K188" i="10"/>
  <c r="S187" i="10"/>
  <c r="R187" i="10"/>
  <c r="Q187" i="10"/>
  <c r="P187" i="10"/>
  <c r="O187" i="10"/>
  <c r="N187" i="10"/>
  <c r="M187" i="10"/>
  <c r="L187" i="10"/>
  <c r="K187" i="10"/>
  <c r="S186" i="10"/>
  <c r="R186" i="10"/>
  <c r="Q186" i="10"/>
  <c r="P186" i="10"/>
  <c r="O186" i="10"/>
  <c r="N186" i="10"/>
  <c r="M186" i="10"/>
  <c r="L186" i="10"/>
  <c r="K186" i="10"/>
  <c r="S185" i="10"/>
  <c r="R185" i="10"/>
  <c r="Q185" i="10"/>
  <c r="P185" i="10"/>
  <c r="O185" i="10"/>
  <c r="N185" i="10"/>
  <c r="M185" i="10"/>
  <c r="L185" i="10"/>
  <c r="K185" i="10"/>
  <c r="S184" i="10"/>
  <c r="R184" i="10"/>
  <c r="Q184" i="10"/>
  <c r="P184" i="10"/>
  <c r="O184" i="10"/>
  <c r="N184" i="10"/>
  <c r="M184" i="10"/>
  <c r="L184" i="10"/>
  <c r="K184" i="10"/>
  <c r="S183" i="10"/>
  <c r="R183" i="10"/>
  <c r="Q183" i="10"/>
  <c r="P183" i="10"/>
  <c r="O183" i="10"/>
  <c r="N183" i="10"/>
  <c r="M183" i="10"/>
  <c r="L183" i="10"/>
  <c r="K183" i="10"/>
  <c r="S182" i="10"/>
  <c r="R182" i="10"/>
  <c r="Q182" i="10"/>
  <c r="P182" i="10"/>
  <c r="O182" i="10"/>
  <c r="N182" i="10"/>
  <c r="M182" i="10"/>
  <c r="L182" i="10"/>
  <c r="K182" i="10"/>
  <c r="S181" i="10"/>
  <c r="R181" i="10"/>
  <c r="Q181" i="10"/>
  <c r="P181" i="10"/>
  <c r="O181" i="10"/>
  <c r="N181" i="10"/>
  <c r="M181" i="10"/>
  <c r="L181" i="10"/>
  <c r="K181" i="10"/>
  <c r="S180" i="10"/>
  <c r="R180" i="10"/>
  <c r="Q180" i="10"/>
  <c r="P180" i="10"/>
  <c r="O180" i="10"/>
  <c r="N180" i="10"/>
  <c r="M180" i="10"/>
  <c r="L180" i="10"/>
  <c r="K180" i="10"/>
  <c r="S179" i="10"/>
  <c r="R179" i="10"/>
  <c r="Q179" i="10"/>
  <c r="P179" i="10"/>
  <c r="O179" i="10"/>
  <c r="N179" i="10"/>
  <c r="M179" i="10"/>
  <c r="L179" i="10"/>
  <c r="K179" i="10"/>
  <c r="S178" i="10"/>
  <c r="R178" i="10"/>
  <c r="Q178" i="10"/>
  <c r="P178" i="10"/>
  <c r="O178" i="10"/>
  <c r="N178" i="10"/>
  <c r="M178" i="10"/>
  <c r="L178" i="10"/>
  <c r="K178" i="10"/>
  <c r="S177" i="10"/>
  <c r="R177" i="10"/>
  <c r="Q177" i="10"/>
  <c r="P177" i="10"/>
  <c r="O177" i="10"/>
  <c r="N177" i="10"/>
  <c r="M177" i="10"/>
  <c r="L177" i="10"/>
  <c r="K177" i="10"/>
  <c r="S176" i="10"/>
  <c r="R176" i="10"/>
  <c r="Q176" i="10"/>
  <c r="P176" i="10"/>
  <c r="O176" i="10"/>
  <c r="N176" i="10"/>
  <c r="M176" i="10"/>
  <c r="L176" i="10"/>
  <c r="K176" i="10"/>
  <c r="S175" i="10"/>
  <c r="R175" i="10"/>
  <c r="Q175" i="10"/>
  <c r="P175" i="10"/>
  <c r="O175" i="10"/>
  <c r="N175" i="10"/>
  <c r="M175" i="10"/>
  <c r="L175" i="10"/>
  <c r="K175" i="10"/>
  <c r="S174" i="10"/>
  <c r="R174" i="10"/>
  <c r="Q174" i="10"/>
  <c r="P174" i="10"/>
  <c r="O174" i="10"/>
  <c r="N174" i="10"/>
  <c r="M174" i="10"/>
  <c r="L174" i="10"/>
  <c r="K174" i="10"/>
  <c r="S173" i="10"/>
  <c r="R173" i="10"/>
  <c r="Q173" i="10"/>
  <c r="P173" i="10"/>
  <c r="O173" i="10"/>
  <c r="N173" i="10"/>
  <c r="M173" i="10"/>
  <c r="L173" i="10"/>
  <c r="K173" i="10"/>
  <c r="S172" i="10"/>
  <c r="R172" i="10"/>
  <c r="Q172" i="10"/>
  <c r="P172" i="10"/>
  <c r="O172" i="10"/>
  <c r="N172" i="10"/>
  <c r="M172" i="10"/>
  <c r="L172" i="10"/>
  <c r="K172" i="10"/>
  <c r="S171" i="10"/>
  <c r="R171" i="10"/>
  <c r="Q171" i="10"/>
  <c r="P171" i="10"/>
  <c r="O171" i="10"/>
  <c r="N171" i="10"/>
  <c r="M171" i="10"/>
  <c r="L171" i="10"/>
  <c r="K171" i="10"/>
  <c r="S170" i="10"/>
  <c r="R170" i="10"/>
  <c r="Q170" i="10"/>
  <c r="P170" i="10"/>
  <c r="O170" i="10"/>
  <c r="N170" i="10"/>
  <c r="M170" i="10"/>
  <c r="L170" i="10"/>
  <c r="K170" i="10"/>
  <c r="S169" i="10"/>
  <c r="R169" i="10"/>
  <c r="Q169" i="10"/>
  <c r="P169" i="10"/>
  <c r="O169" i="10"/>
  <c r="N169" i="10"/>
  <c r="M169" i="10"/>
  <c r="L169" i="10"/>
  <c r="K169" i="10"/>
  <c r="S168" i="10"/>
  <c r="R168" i="10"/>
  <c r="Q168" i="10"/>
  <c r="P168" i="10"/>
  <c r="O168" i="10"/>
  <c r="N168" i="10"/>
  <c r="M168" i="10"/>
  <c r="L168" i="10"/>
  <c r="K168" i="10"/>
  <c r="S167" i="10"/>
  <c r="R167" i="10"/>
  <c r="Q167" i="10"/>
  <c r="P167" i="10"/>
  <c r="O167" i="10"/>
  <c r="N167" i="10"/>
  <c r="M167" i="10"/>
  <c r="L167" i="10"/>
  <c r="K167" i="10"/>
  <c r="S166" i="10"/>
  <c r="R166" i="10"/>
  <c r="Q166" i="10"/>
  <c r="P166" i="10"/>
  <c r="O166" i="10"/>
  <c r="N166" i="10"/>
  <c r="M166" i="10"/>
  <c r="L166" i="10"/>
  <c r="K166" i="10"/>
  <c r="S165" i="10"/>
  <c r="R165" i="10"/>
  <c r="Q165" i="10"/>
  <c r="P165" i="10"/>
  <c r="O165" i="10"/>
  <c r="N165" i="10"/>
  <c r="M165" i="10"/>
  <c r="L165" i="10"/>
  <c r="K165" i="10"/>
  <c r="S164" i="10"/>
  <c r="R164" i="10"/>
  <c r="Q164" i="10"/>
  <c r="P164" i="10"/>
  <c r="O164" i="10"/>
  <c r="N164" i="10"/>
  <c r="M164" i="10"/>
  <c r="L164" i="10"/>
  <c r="K164" i="10"/>
  <c r="S163" i="10"/>
  <c r="R163" i="10"/>
  <c r="Q163" i="10"/>
  <c r="P163" i="10"/>
  <c r="O163" i="10"/>
  <c r="N163" i="10"/>
  <c r="M163" i="10"/>
  <c r="L163" i="10"/>
  <c r="K163" i="10"/>
  <c r="S162" i="10"/>
  <c r="R162" i="10"/>
  <c r="Q162" i="10"/>
  <c r="P162" i="10"/>
  <c r="O162" i="10"/>
  <c r="N162" i="10"/>
  <c r="M162" i="10"/>
  <c r="L162" i="10"/>
  <c r="K162" i="10"/>
  <c r="S161" i="10"/>
  <c r="R161" i="10"/>
  <c r="Q161" i="10"/>
  <c r="P161" i="10"/>
  <c r="O161" i="10"/>
  <c r="N161" i="10"/>
  <c r="M161" i="10"/>
  <c r="L161" i="10"/>
  <c r="K161" i="10"/>
  <c r="S160" i="10"/>
  <c r="R160" i="10"/>
  <c r="Q160" i="10"/>
  <c r="P160" i="10"/>
  <c r="O160" i="10"/>
  <c r="N160" i="10"/>
  <c r="M160" i="10"/>
  <c r="L160" i="10"/>
  <c r="K160" i="10"/>
  <c r="S159" i="10"/>
  <c r="R159" i="10"/>
  <c r="Q159" i="10"/>
  <c r="P159" i="10"/>
  <c r="O159" i="10"/>
  <c r="N159" i="10"/>
  <c r="M159" i="10"/>
  <c r="L159" i="10"/>
  <c r="K159" i="10"/>
  <c r="S158" i="10"/>
  <c r="R158" i="10"/>
  <c r="Q158" i="10"/>
  <c r="P158" i="10"/>
  <c r="O158" i="10"/>
  <c r="N158" i="10"/>
  <c r="M158" i="10"/>
  <c r="L158" i="10"/>
  <c r="K158" i="10"/>
  <c r="S157" i="10"/>
  <c r="R157" i="10"/>
  <c r="Q157" i="10"/>
  <c r="P157" i="10"/>
  <c r="O157" i="10"/>
  <c r="N157" i="10"/>
  <c r="M157" i="10"/>
  <c r="L157" i="10"/>
  <c r="K157" i="10"/>
  <c r="S156" i="10"/>
  <c r="R156" i="10"/>
  <c r="Q156" i="10"/>
  <c r="P156" i="10"/>
  <c r="O156" i="10"/>
  <c r="N156" i="10"/>
  <c r="M156" i="10"/>
  <c r="L156" i="10"/>
  <c r="K156" i="10"/>
  <c r="S155" i="10"/>
  <c r="R155" i="10"/>
  <c r="Q155" i="10"/>
  <c r="P155" i="10"/>
  <c r="O155" i="10"/>
  <c r="N155" i="10"/>
  <c r="M155" i="10"/>
  <c r="L155" i="10"/>
  <c r="K155" i="10"/>
  <c r="S154" i="10"/>
  <c r="R154" i="10"/>
  <c r="Q154" i="10"/>
  <c r="P154" i="10"/>
  <c r="O154" i="10"/>
  <c r="N154" i="10"/>
  <c r="M154" i="10"/>
  <c r="L154" i="10"/>
  <c r="K154" i="10"/>
  <c r="S153" i="10"/>
  <c r="R153" i="10"/>
  <c r="Q153" i="10"/>
  <c r="P153" i="10"/>
  <c r="O153" i="10"/>
  <c r="N153" i="10"/>
  <c r="M153" i="10"/>
  <c r="L153" i="10"/>
  <c r="K153" i="10"/>
  <c r="S152" i="10"/>
  <c r="R152" i="10"/>
  <c r="Q152" i="10"/>
  <c r="P152" i="10"/>
  <c r="O152" i="10"/>
  <c r="N152" i="10"/>
  <c r="M152" i="10"/>
  <c r="L152" i="10"/>
  <c r="K152" i="10"/>
  <c r="S151" i="10"/>
  <c r="R151" i="10"/>
  <c r="Q151" i="10"/>
  <c r="P151" i="10"/>
  <c r="O151" i="10"/>
  <c r="N151" i="10"/>
  <c r="M151" i="10"/>
  <c r="L151" i="10"/>
  <c r="K151" i="10"/>
  <c r="S150" i="10"/>
  <c r="R150" i="10"/>
  <c r="Q150" i="10"/>
  <c r="P150" i="10"/>
  <c r="O150" i="10"/>
  <c r="N150" i="10"/>
  <c r="M150" i="10"/>
  <c r="L150" i="10"/>
  <c r="K150" i="10"/>
  <c r="S149" i="10"/>
  <c r="R149" i="10"/>
  <c r="Q149" i="10"/>
  <c r="P149" i="10"/>
  <c r="O149" i="10"/>
  <c r="N149" i="10"/>
  <c r="M149" i="10"/>
  <c r="L149" i="10"/>
  <c r="K149" i="10"/>
  <c r="S148" i="10"/>
  <c r="R148" i="10"/>
  <c r="Q148" i="10"/>
  <c r="P148" i="10"/>
  <c r="O148" i="10"/>
  <c r="N148" i="10"/>
  <c r="M148" i="10"/>
  <c r="L148" i="10"/>
  <c r="K148" i="10"/>
  <c r="S147" i="10"/>
  <c r="R147" i="10"/>
  <c r="Q147" i="10"/>
  <c r="P147" i="10"/>
  <c r="O147" i="10"/>
  <c r="N147" i="10"/>
  <c r="M147" i="10"/>
  <c r="L147" i="10"/>
  <c r="K147" i="10"/>
  <c r="S146" i="10"/>
  <c r="R146" i="10"/>
  <c r="Q146" i="10"/>
  <c r="P146" i="10"/>
  <c r="O146" i="10"/>
  <c r="N146" i="10"/>
  <c r="M146" i="10"/>
  <c r="L146" i="10"/>
  <c r="K146" i="10"/>
  <c r="S145" i="10"/>
  <c r="R145" i="10"/>
  <c r="Q145" i="10"/>
  <c r="P145" i="10"/>
  <c r="O145" i="10"/>
  <c r="N145" i="10"/>
  <c r="M145" i="10"/>
  <c r="L145" i="10"/>
  <c r="K145" i="10"/>
  <c r="S144" i="10"/>
  <c r="R144" i="10"/>
  <c r="Q144" i="10"/>
  <c r="P144" i="10"/>
  <c r="O144" i="10"/>
  <c r="N144" i="10"/>
  <c r="M144" i="10"/>
  <c r="L144" i="10"/>
  <c r="K144" i="10"/>
  <c r="S143" i="10"/>
  <c r="R143" i="10"/>
  <c r="Q143" i="10"/>
  <c r="P143" i="10"/>
  <c r="O143" i="10"/>
  <c r="N143" i="10"/>
  <c r="M143" i="10"/>
  <c r="L143" i="10"/>
  <c r="K143" i="10"/>
  <c r="S142" i="10"/>
  <c r="R142" i="10"/>
  <c r="Q142" i="10"/>
  <c r="P142" i="10"/>
  <c r="O142" i="10"/>
  <c r="N142" i="10"/>
  <c r="M142" i="10"/>
  <c r="L142" i="10"/>
  <c r="K142" i="10"/>
  <c r="S141" i="10"/>
  <c r="R141" i="10"/>
  <c r="Q141" i="10"/>
  <c r="P141" i="10"/>
  <c r="O141" i="10"/>
  <c r="N141" i="10"/>
  <c r="M141" i="10"/>
  <c r="L141" i="10"/>
  <c r="K141" i="10"/>
  <c r="S140" i="10"/>
  <c r="R140" i="10"/>
  <c r="Q140" i="10"/>
  <c r="P140" i="10"/>
  <c r="O140" i="10"/>
  <c r="N140" i="10"/>
  <c r="M140" i="10"/>
  <c r="L140" i="10"/>
  <c r="K140" i="10"/>
  <c r="S139" i="10"/>
  <c r="R139" i="10"/>
  <c r="Q139" i="10"/>
  <c r="P139" i="10"/>
  <c r="O139" i="10"/>
  <c r="N139" i="10"/>
  <c r="M139" i="10"/>
  <c r="L139" i="10"/>
  <c r="K139" i="10"/>
  <c r="S138" i="10"/>
  <c r="R138" i="10"/>
  <c r="Q138" i="10"/>
  <c r="P138" i="10"/>
  <c r="O138" i="10"/>
  <c r="N138" i="10"/>
  <c r="M138" i="10"/>
  <c r="L138" i="10"/>
  <c r="K138" i="10"/>
  <c r="S137" i="10"/>
  <c r="R137" i="10"/>
  <c r="Q137" i="10"/>
  <c r="P137" i="10"/>
  <c r="O137" i="10"/>
  <c r="N137" i="10"/>
  <c r="M137" i="10"/>
  <c r="L137" i="10"/>
  <c r="K137" i="10"/>
  <c r="S136" i="10"/>
  <c r="R136" i="10"/>
  <c r="Q136" i="10"/>
  <c r="P136" i="10"/>
  <c r="O136" i="10"/>
  <c r="N136" i="10"/>
  <c r="M136" i="10"/>
  <c r="L136" i="10"/>
  <c r="K136" i="10"/>
  <c r="S135" i="10"/>
  <c r="R135" i="10"/>
  <c r="Q135" i="10"/>
  <c r="P135" i="10"/>
  <c r="O135" i="10"/>
  <c r="N135" i="10"/>
  <c r="M135" i="10"/>
  <c r="L135" i="10"/>
  <c r="K135" i="10"/>
  <c r="S134" i="10"/>
  <c r="R134" i="10"/>
  <c r="Q134" i="10"/>
  <c r="P134" i="10"/>
  <c r="O134" i="10"/>
  <c r="N134" i="10"/>
  <c r="M134" i="10"/>
  <c r="L134" i="10"/>
  <c r="K134" i="10"/>
  <c r="S133" i="10"/>
  <c r="R133" i="10"/>
  <c r="Q133" i="10"/>
  <c r="P133" i="10"/>
  <c r="O133" i="10"/>
  <c r="N133" i="10"/>
  <c r="M133" i="10"/>
  <c r="L133" i="10"/>
  <c r="K133" i="10"/>
  <c r="S132" i="10"/>
  <c r="R132" i="10"/>
  <c r="Q132" i="10"/>
  <c r="P132" i="10"/>
  <c r="O132" i="10"/>
  <c r="N132" i="10"/>
  <c r="M132" i="10"/>
  <c r="L132" i="10"/>
  <c r="K132" i="10"/>
  <c r="S131" i="10"/>
  <c r="R131" i="10"/>
  <c r="Q131" i="10"/>
  <c r="P131" i="10"/>
  <c r="O131" i="10"/>
  <c r="N131" i="10"/>
  <c r="M131" i="10"/>
  <c r="L131" i="10"/>
  <c r="K131" i="10"/>
  <c r="S130" i="10"/>
  <c r="R130" i="10"/>
  <c r="Q130" i="10"/>
  <c r="P130" i="10"/>
  <c r="O130" i="10"/>
  <c r="N130" i="10"/>
  <c r="M130" i="10"/>
  <c r="L130" i="10"/>
  <c r="K130" i="10"/>
  <c r="S129" i="10"/>
  <c r="R129" i="10"/>
  <c r="Q129" i="10"/>
  <c r="P129" i="10"/>
  <c r="O129" i="10"/>
  <c r="N129" i="10"/>
  <c r="M129" i="10"/>
  <c r="L129" i="10"/>
  <c r="K129" i="10"/>
  <c r="S128" i="10"/>
  <c r="R128" i="10"/>
  <c r="Q128" i="10"/>
  <c r="P128" i="10"/>
  <c r="O128" i="10"/>
  <c r="N128" i="10"/>
  <c r="M128" i="10"/>
  <c r="L128" i="10"/>
  <c r="K128" i="10"/>
  <c r="S127" i="10"/>
  <c r="R127" i="10"/>
  <c r="Q127" i="10"/>
  <c r="P127" i="10"/>
  <c r="O127" i="10"/>
  <c r="N127" i="10"/>
  <c r="M127" i="10"/>
  <c r="L127" i="10"/>
  <c r="K127" i="10"/>
  <c r="S126" i="10"/>
  <c r="R126" i="10"/>
  <c r="Q126" i="10"/>
  <c r="P126" i="10"/>
  <c r="O126" i="10"/>
  <c r="N126" i="10"/>
  <c r="M126" i="10"/>
  <c r="L126" i="10"/>
  <c r="K126" i="10"/>
  <c r="S125" i="10"/>
  <c r="R125" i="10"/>
  <c r="Q125" i="10"/>
  <c r="P125" i="10"/>
  <c r="O125" i="10"/>
  <c r="N125" i="10"/>
  <c r="M125" i="10"/>
  <c r="L125" i="10"/>
  <c r="K125" i="10"/>
  <c r="S124" i="10"/>
  <c r="R124" i="10"/>
  <c r="Q124" i="10"/>
  <c r="P124" i="10"/>
  <c r="O124" i="10"/>
  <c r="N124" i="10"/>
  <c r="M124" i="10"/>
  <c r="L124" i="10"/>
  <c r="K124" i="10"/>
  <c r="S123" i="10"/>
  <c r="R123" i="10"/>
  <c r="Q123" i="10"/>
  <c r="P123" i="10"/>
  <c r="O123" i="10"/>
  <c r="N123" i="10"/>
  <c r="M123" i="10"/>
  <c r="L123" i="10"/>
  <c r="K123" i="10"/>
  <c r="S122" i="10"/>
  <c r="R122" i="10"/>
  <c r="Q122" i="10"/>
  <c r="P122" i="10"/>
  <c r="O122" i="10"/>
  <c r="N122" i="10"/>
  <c r="M122" i="10"/>
  <c r="L122" i="10"/>
  <c r="K122" i="10"/>
  <c r="S121" i="10"/>
  <c r="R121" i="10"/>
  <c r="Q121" i="10"/>
  <c r="P121" i="10"/>
  <c r="O121" i="10"/>
  <c r="N121" i="10"/>
  <c r="M121" i="10"/>
  <c r="L121" i="10"/>
  <c r="K121" i="10"/>
  <c r="S120" i="10"/>
  <c r="R120" i="10"/>
  <c r="Q120" i="10"/>
  <c r="P120" i="10"/>
  <c r="O120" i="10"/>
  <c r="N120" i="10"/>
  <c r="M120" i="10"/>
  <c r="L120" i="10"/>
  <c r="K120" i="10"/>
  <c r="S119" i="10"/>
  <c r="R119" i="10"/>
  <c r="Q119" i="10"/>
  <c r="P119" i="10"/>
  <c r="O119" i="10"/>
  <c r="N119" i="10"/>
  <c r="M119" i="10"/>
  <c r="L119" i="10"/>
  <c r="K119" i="10"/>
  <c r="S118" i="10"/>
  <c r="R118" i="10"/>
  <c r="Q118" i="10"/>
  <c r="P118" i="10"/>
  <c r="O118" i="10"/>
  <c r="N118" i="10"/>
  <c r="M118" i="10"/>
  <c r="L118" i="10"/>
  <c r="K118" i="10"/>
  <c r="S117" i="10"/>
  <c r="R117" i="10"/>
  <c r="Q117" i="10"/>
  <c r="P117" i="10"/>
  <c r="O117" i="10"/>
  <c r="N117" i="10"/>
  <c r="M117" i="10"/>
  <c r="L117" i="10"/>
  <c r="K117" i="10"/>
  <c r="S116" i="10"/>
  <c r="R116" i="10"/>
  <c r="Q116" i="10"/>
  <c r="P116" i="10"/>
  <c r="O116" i="10"/>
  <c r="N116" i="10"/>
  <c r="M116" i="10"/>
  <c r="L116" i="10"/>
  <c r="K116" i="10"/>
  <c r="S115" i="10"/>
  <c r="R115" i="10"/>
  <c r="Q115" i="10"/>
  <c r="P115" i="10"/>
  <c r="O115" i="10"/>
  <c r="N115" i="10"/>
  <c r="M115" i="10"/>
  <c r="L115" i="10"/>
  <c r="K115" i="10"/>
  <c r="S114" i="10"/>
  <c r="R114" i="10"/>
  <c r="Q114" i="10"/>
  <c r="P114" i="10"/>
  <c r="O114" i="10"/>
  <c r="N114" i="10"/>
  <c r="M114" i="10"/>
  <c r="L114" i="10"/>
  <c r="K114" i="10"/>
  <c r="S113" i="10"/>
  <c r="R113" i="10"/>
  <c r="Q113" i="10"/>
  <c r="P113" i="10"/>
  <c r="O113" i="10"/>
  <c r="N113" i="10"/>
  <c r="M113" i="10"/>
  <c r="L113" i="10"/>
  <c r="K113" i="10"/>
  <c r="S112" i="10"/>
  <c r="R112" i="10"/>
  <c r="Q112" i="10"/>
  <c r="P112" i="10"/>
  <c r="O112" i="10"/>
  <c r="N112" i="10"/>
  <c r="M112" i="10"/>
  <c r="L112" i="10"/>
  <c r="K112" i="10"/>
  <c r="S111" i="10"/>
  <c r="R111" i="10"/>
  <c r="Q111" i="10"/>
  <c r="P111" i="10"/>
  <c r="O111" i="10"/>
  <c r="N111" i="10"/>
  <c r="M111" i="10"/>
  <c r="L111" i="10"/>
  <c r="K111" i="10"/>
  <c r="S110" i="10"/>
  <c r="R110" i="10"/>
  <c r="Q110" i="10"/>
  <c r="P110" i="10"/>
  <c r="O110" i="10"/>
  <c r="N110" i="10"/>
  <c r="M110" i="10"/>
  <c r="L110" i="10"/>
  <c r="K110" i="10"/>
  <c r="S109" i="10"/>
  <c r="R109" i="10"/>
  <c r="Q109" i="10"/>
  <c r="P109" i="10"/>
  <c r="O109" i="10"/>
  <c r="N109" i="10"/>
  <c r="M109" i="10"/>
  <c r="L109" i="10"/>
  <c r="K109" i="10"/>
  <c r="S108" i="10"/>
  <c r="R108" i="10"/>
  <c r="Q108" i="10"/>
  <c r="P108" i="10"/>
  <c r="O108" i="10"/>
  <c r="N108" i="10"/>
  <c r="M108" i="10"/>
  <c r="L108" i="10"/>
  <c r="K108" i="10"/>
  <c r="S107" i="10"/>
  <c r="R107" i="10"/>
  <c r="Q107" i="10"/>
  <c r="P107" i="10"/>
  <c r="O107" i="10"/>
  <c r="N107" i="10"/>
  <c r="M107" i="10"/>
  <c r="L107" i="10"/>
  <c r="K107" i="10"/>
  <c r="S106" i="10"/>
  <c r="R106" i="10"/>
  <c r="Q106" i="10"/>
  <c r="P106" i="10"/>
  <c r="O106" i="10"/>
  <c r="N106" i="10"/>
  <c r="M106" i="10"/>
  <c r="L106" i="10"/>
  <c r="K106" i="10"/>
  <c r="S105" i="10"/>
  <c r="R105" i="10"/>
  <c r="Q105" i="10"/>
  <c r="P105" i="10"/>
  <c r="O105" i="10"/>
  <c r="N105" i="10"/>
  <c r="M105" i="10"/>
  <c r="L105" i="10"/>
  <c r="K105" i="10"/>
  <c r="S104" i="10"/>
  <c r="R104" i="10"/>
  <c r="Q104" i="10"/>
  <c r="P104" i="10"/>
  <c r="O104" i="10"/>
  <c r="N104" i="10"/>
  <c r="M104" i="10"/>
  <c r="L104" i="10"/>
  <c r="K104" i="10"/>
  <c r="S103" i="10"/>
  <c r="R103" i="10"/>
  <c r="Q103" i="10"/>
  <c r="P103" i="10"/>
  <c r="O103" i="10"/>
  <c r="N103" i="10"/>
  <c r="M103" i="10"/>
  <c r="L103" i="10"/>
  <c r="K103" i="10"/>
  <c r="S102" i="10"/>
  <c r="R102" i="10"/>
  <c r="Q102" i="10"/>
  <c r="P102" i="10"/>
  <c r="O102" i="10"/>
  <c r="N102" i="10"/>
  <c r="M102" i="10"/>
  <c r="L102" i="10"/>
  <c r="K102" i="10"/>
  <c r="S101" i="10"/>
  <c r="R101" i="10"/>
  <c r="Q101" i="10"/>
  <c r="P101" i="10"/>
  <c r="O101" i="10"/>
  <c r="N101" i="10"/>
  <c r="M101" i="10"/>
  <c r="L101" i="10"/>
  <c r="K101" i="10"/>
  <c r="S100" i="10"/>
  <c r="R100" i="10"/>
  <c r="Q100" i="10"/>
  <c r="P100" i="10"/>
  <c r="O100" i="10"/>
  <c r="N100" i="10"/>
  <c r="M100" i="10"/>
  <c r="L100" i="10"/>
  <c r="K100" i="10"/>
  <c r="S99" i="10"/>
  <c r="R99" i="10"/>
  <c r="Q99" i="10"/>
  <c r="P99" i="10"/>
  <c r="O99" i="10"/>
  <c r="N99" i="10"/>
  <c r="M99" i="10"/>
  <c r="L99" i="10"/>
  <c r="K99" i="10"/>
  <c r="S98" i="10"/>
  <c r="R98" i="10"/>
  <c r="Q98" i="10"/>
  <c r="P98" i="10"/>
  <c r="O98" i="10"/>
  <c r="N98" i="10"/>
  <c r="M98" i="10"/>
  <c r="L98" i="10"/>
  <c r="K98" i="10"/>
  <c r="S97" i="10"/>
  <c r="R97" i="10"/>
  <c r="Q97" i="10"/>
  <c r="P97" i="10"/>
  <c r="O97" i="10"/>
  <c r="N97" i="10"/>
  <c r="M97" i="10"/>
  <c r="L97" i="10"/>
  <c r="K97" i="10"/>
  <c r="S96" i="10"/>
  <c r="R96" i="10"/>
  <c r="Q96" i="10"/>
  <c r="P96" i="10"/>
  <c r="O96" i="10"/>
  <c r="N96" i="10"/>
  <c r="M96" i="10"/>
  <c r="L96" i="10"/>
  <c r="K96" i="10"/>
  <c r="S95" i="10"/>
  <c r="R95" i="10"/>
  <c r="Q95" i="10"/>
  <c r="P95" i="10"/>
  <c r="O95" i="10"/>
  <c r="N95" i="10"/>
  <c r="M95" i="10"/>
  <c r="L95" i="10"/>
  <c r="K95" i="10"/>
  <c r="S94" i="10"/>
  <c r="R94" i="10"/>
  <c r="Q94" i="10"/>
  <c r="P94" i="10"/>
  <c r="O94" i="10"/>
  <c r="N94" i="10"/>
  <c r="M94" i="10"/>
  <c r="L94" i="10"/>
  <c r="K94" i="10"/>
  <c r="S93" i="10"/>
  <c r="R93" i="10"/>
  <c r="Q93" i="10"/>
  <c r="P93" i="10"/>
  <c r="O93" i="10"/>
  <c r="N93" i="10"/>
  <c r="M93" i="10"/>
  <c r="L93" i="10"/>
  <c r="K93" i="10"/>
  <c r="S92" i="10"/>
  <c r="R92" i="10"/>
  <c r="Q92" i="10"/>
  <c r="P92" i="10"/>
  <c r="O92" i="10"/>
  <c r="N92" i="10"/>
  <c r="M92" i="10"/>
  <c r="L92" i="10"/>
  <c r="K92" i="10"/>
  <c r="S91" i="10"/>
  <c r="R91" i="10"/>
  <c r="Q91" i="10"/>
  <c r="P91" i="10"/>
  <c r="O91" i="10"/>
  <c r="N91" i="10"/>
  <c r="M91" i="10"/>
  <c r="L91" i="10"/>
  <c r="K91" i="10"/>
  <c r="S90" i="10"/>
  <c r="R90" i="10"/>
  <c r="Q90" i="10"/>
  <c r="P90" i="10"/>
  <c r="O90" i="10"/>
  <c r="N90" i="10"/>
  <c r="M90" i="10"/>
  <c r="L90" i="10"/>
  <c r="K90" i="10"/>
  <c r="S89" i="10"/>
  <c r="R89" i="10"/>
  <c r="Q89" i="10"/>
  <c r="P89" i="10"/>
  <c r="O89" i="10"/>
  <c r="N89" i="10"/>
  <c r="M89" i="10"/>
  <c r="L89" i="10"/>
  <c r="K89" i="10"/>
  <c r="S88" i="10"/>
  <c r="R88" i="10"/>
  <c r="Q88" i="10"/>
  <c r="P88" i="10"/>
  <c r="O88" i="10"/>
  <c r="N88" i="10"/>
  <c r="M88" i="10"/>
  <c r="L88" i="10"/>
  <c r="K88" i="10"/>
  <c r="S87" i="10"/>
  <c r="R87" i="10"/>
  <c r="Q87" i="10"/>
  <c r="P87" i="10"/>
  <c r="O87" i="10"/>
  <c r="N87" i="10"/>
  <c r="M87" i="10"/>
  <c r="L87" i="10"/>
  <c r="K87" i="10"/>
  <c r="S86" i="10"/>
  <c r="R86" i="10"/>
  <c r="Q86" i="10"/>
  <c r="P86" i="10"/>
  <c r="O86" i="10"/>
  <c r="N86" i="10"/>
  <c r="M86" i="10"/>
  <c r="L86" i="10"/>
  <c r="K86" i="10"/>
  <c r="S85" i="10"/>
  <c r="R85" i="10"/>
  <c r="Q85" i="10"/>
  <c r="P85" i="10"/>
  <c r="O85" i="10"/>
  <c r="N85" i="10"/>
  <c r="M85" i="10"/>
  <c r="L85" i="10"/>
  <c r="K85" i="10"/>
  <c r="S84" i="10"/>
  <c r="R84" i="10"/>
  <c r="Q84" i="10"/>
  <c r="P84" i="10"/>
  <c r="O84" i="10"/>
  <c r="N84" i="10"/>
  <c r="M84" i="10"/>
  <c r="L84" i="10"/>
  <c r="K84" i="10"/>
  <c r="S83" i="10"/>
  <c r="R83" i="10"/>
  <c r="Q83" i="10"/>
  <c r="P83" i="10"/>
  <c r="O83" i="10"/>
  <c r="N83" i="10"/>
  <c r="M83" i="10"/>
  <c r="L83" i="10"/>
  <c r="K83" i="10"/>
  <c r="S82" i="10"/>
  <c r="R82" i="10"/>
  <c r="Q82" i="10"/>
  <c r="P82" i="10"/>
  <c r="O82" i="10"/>
  <c r="N82" i="10"/>
  <c r="M82" i="10"/>
  <c r="L82" i="10"/>
  <c r="K82" i="10"/>
  <c r="S81" i="10"/>
  <c r="R81" i="10"/>
  <c r="Q81" i="10"/>
  <c r="P81" i="10"/>
  <c r="O81" i="10"/>
  <c r="N81" i="10"/>
  <c r="M81" i="10"/>
  <c r="L81" i="10"/>
  <c r="K81" i="10"/>
  <c r="S80" i="10"/>
  <c r="R80" i="10"/>
  <c r="Q80" i="10"/>
  <c r="P80" i="10"/>
  <c r="O80" i="10"/>
  <c r="N80" i="10"/>
  <c r="M80" i="10"/>
  <c r="L80" i="10"/>
  <c r="K80" i="10"/>
  <c r="S79" i="10"/>
  <c r="R79" i="10"/>
  <c r="Q79" i="10"/>
  <c r="P79" i="10"/>
  <c r="O79" i="10"/>
  <c r="N79" i="10"/>
  <c r="M79" i="10"/>
  <c r="L79" i="10"/>
  <c r="K79" i="10"/>
  <c r="S78" i="10"/>
  <c r="R78" i="10"/>
  <c r="Q78" i="10"/>
  <c r="P78" i="10"/>
  <c r="O78" i="10"/>
  <c r="N78" i="10"/>
  <c r="M78" i="10"/>
  <c r="L78" i="10"/>
  <c r="K78" i="10"/>
  <c r="S77" i="10"/>
  <c r="R77" i="10"/>
  <c r="Q77" i="10"/>
  <c r="P77" i="10"/>
  <c r="O77" i="10"/>
  <c r="N77" i="10"/>
  <c r="M77" i="10"/>
  <c r="L77" i="10"/>
  <c r="K77" i="10"/>
  <c r="S76" i="10"/>
  <c r="R76" i="10"/>
  <c r="Q76" i="10"/>
  <c r="P76" i="10"/>
  <c r="O76" i="10"/>
  <c r="N76" i="10"/>
  <c r="M76" i="10"/>
  <c r="L76" i="10"/>
  <c r="K76" i="10"/>
  <c r="S75" i="10"/>
  <c r="R75" i="10"/>
  <c r="Q75" i="10"/>
  <c r="P75" i="10"/>
  <c r="O75" i="10"/>
  <c r="N75" i="10"/>
  <c r="M75" i="10"/>
  <c r="L75" i="10"/>
  <c r="K75" i="10"/>
  <c r="S74" i="10"/>
  <c r="R74" i="10"/>
  <c r="Q74" i="10"/>
  <c r="P74" i="10"/>
  <c r="O74" i="10"/>
  <c r="N74" i="10"/>
  <c r="M74" i="10"/>
  <c r="L74" i="10"/>
  <c r="K74" i="10"/>
  <c r="S73" i="10"/>
  <c r="R73" i="10"/>
  <c r="Q73" i="10"/>
  <c r="P73" i="10"/>
  <c r="O73" i="10"/>
  <c r="N73" i="10"/>
  <c r="M73" i="10"/>
  <c r="L73" i="10"/>
  <c r="K73" i="10"/>
  <c r="S72" i="10"/>
  <c r="R72" i="10"/>
  <c r="Q72" i="10"/>
  <c r="P72" i="10"/>
  <c r="O72" i="10"/>
  <c r="N72" i="10"/>
  <c r="M72" i="10"/>
  <c r="L72" i="10"/>
  <c r="K72" i="10"/>
  <c r="S71" i="10"/>
  <c r="R71" i="10"/>
  <c r="Q71" i="10"/>
  <c r="P71" i="10"/>
  <c r="O71" i="10"/>
  <c r="N71" i="10"/>
  <c r="M71" i="10"/>
  <c r="L71" i="10"/>
  <c r="K71" i="10"/>
  <c r="S70" i="10"/>
  <c r="R70" i="10"/>
  <c r="Q70" i="10"/>
  <c r="P70" i="10"/>
  <c r="O70" i="10"/>
  <c r="N70" i="10"/>
  <c r="M70" i="10"/>
  <c r="L70" i="10"/>
  <c r="K70" i="10"/>
  <c r="S69" i="10"/>
  <c r="R69" i="10"/>
  <c r="Q69" i="10"/>
  <c r="P69" i="10"/>
  <c r="O69" i="10"/>
  <c r="N69" i="10"/>
  <c r="M69" i="10"/>
  <c r="L69" i="10"/>
  <c r="K69" i="10"/>
  <c r="S68" i="10"/>
  <c r="R68" i="10"/>
  <c r="Q68" i="10"/>
  <c r="P68" i="10"/>
  <c r="O68" i="10"/>
  <c r="N68" i="10"/>
  <c r="M68" i="10"/>
  <c r="L68" i="10"/>
  <c r="K68" i="10"/>
  <c r="S67" i="10"/>
  <c r="R67" i="10"/>
  <c r="Q67" i="10"/>
  <c r="P67" i="10"/>
  <c r="O67" i="10"/>
  <c r="N67" i="10"/>
  <c r="M67" i="10"/>
  <c r="L67" i="10"/>
  <c r="K67" i="10"/>
  <c r="S66" i="10"/>
  <c r="R66" i="10"/>
  <c r="Q66" i="10"/>
  <c r="P66" i="10"/>
  <c r="O66" i="10"/>
  <c r="N66" i="10"/>
  <c r="M66" i="10"/>
  <c r="L66" i="10"/>
  <c r="K66" i="10"/>
  <c r="S65" i="10"/>
  <c r="R65" i="10"/>
  <c r="Q65" i="10"/>
  <c r="P65" i="10"/>
  <c r="O65" i="10"/>
  <c r="N65" i="10"/>
  <c r="M65" i="10"/>
  <c r="L65" i="10"/>
  <c r="K65" i="10"/>
  <c r="S64" i="10"/>
  <c r="R64" i="10"/>
  <c r="Q64" i="10"/>
  <c r="P64" i="10"/>
  <c r="O64" i="10"/>
  <c r="N64" i="10"/>
  <c r="M64" i="10"/>
  <c r="L64" i="10"/>
  <c r="K64" i="10"/>
  <c r="S63" i="10"/>
  <c r="R63" i="10"/>
  <c r="Q63" i="10"/>
  <c r="P63" i="10"/>
  <c r="O63" i="10"/>
  <c r="N63" i="10"/>
  <c r="M63" i="10"/>
  <c r="L63" i="10"/>
  <c r="K63" i="10"/>
  <c r="S62" i="10"/>
  <c r="R62" i="10"/>
  <c r="Q62" i="10"/>
  <c r="P62" i="10"/>
  <c r="O62" i="10"/>
  <c r="N62" i="10"/>
  <c r="M62" i="10"/>
  <c r="L62" i="10"/>
  <c r="K62" i="10"/>
  <c r="S61" i="10"/>
  <c r="R61" i="10"/>
  <c r="Q61" i="10"/>
  <c r="P61" i="10"/>
  <c r="O61" i="10"/>
  <c r="N61" i="10"/>
  <c r="M61" i="10"/>
  <c r="L61" i="10"/>
  <c r="K61" i="10"/>
  <c r="S60" i="10"/>
  <c r="R60" i="10"/>
  <c r="Q60" i="10"/>
  <c r="P60" i="10"/>
  <c r="O60" i="10"/>
  <c r="N60" i="10"/>
  <c r="M60" i="10"/>
  <c r="L60" i="10"/>
  <c r="K60" i="10"/>
  <c r="S59" i="10"/>
  <c r="R59" i="10"/>
  <c r="Q59" i="10"/>
  <c r="P59" i="10"/>
  <c r="O59" i="10"/>
  <c r="N59" i="10"/>
  <c r="M59" i="10"/>
  <c r="L59" i="10"/>
  <c r="K59" i="10"/>
  <c r="S58" i="10"/>
  <c r="R58" i="10"/>
  <c r="Q58" i="10"/>
  <c r="P58" i="10"/>
  <c r="O58" i="10"/>
  <c r="N58" i="10"/>
  <c r="M58" i="10"/>
  <c r="L58" i="10"/>
  <c r="K58" i="10"/>
  <c r="S57" i="10"/>
  <c r="R57" i="10"/>
  <c r="Q57" i="10"/>
  <c r="P57" i="10"/>
  <c r="O57" i="10"/>
  <c r="N57" i="10"/>
  <c r="M57" i="10"/>
  <c r="L57" i="10"/>
  <c r="K57" i="10"/>
  <c r="S56" i="10"/>
  <c r="R56" i="10"/>
  <c r="Q56" i="10"/>
  <c r="P56" i="10"/>
  <c r="O56" i="10"/>
  <c r="N56" i="10"/>
  <c r="M56" i="10"/>
  <c r="L56" i="10"/>
  <c r="K56" i="10"/>
  <c r="S55" i="10"/>
  <c r="R55" i="10"/>
  <c r="Q55" i="10"/>
  <c r="P55" i="10"/>
  <c r="O55" i="10"/>
  <c r="N55" i="10"/>
  <c r="M55" i="10"/>
  <c r="L55" i="10"/>
  <c r="K55" i="10"/>
  <c r="S54" i="10"/>
  <c r="R54" i="10"/>
  <c r="Q54" i="10"/>
  <c r="P54" i="10"/>
  <c r="O54" i="10"/>
  <c r="N54" i="10"/>
  <c r="M54" i="10"/>
  <c r="L54" i="10"/>
  <c r="K54" i="10"/>
  <c r="S53" i="10"/>
  <c r="R53" i="10"/>
  <c r="Q53" i="10"/>
  <c r="P53" i="10"/>
  <c r="O53" i="10"/>
  <c r="N53" i="10"/>
  <c r="M53" i="10"/>
  <c r="L53" i="10"/>
  <c r="K53" i="10"/>
  <c r="S52" i="10"/>
  <c r="R52" i="10"/>
  <c r="Q52" i="10"/>
  <c r="P52" i="10"/>
  <c r="O52" i="10"/>
  <c r="N52" i="10"/>
  <c r="M52" i="10"/>
  <c r="L52" i="10"/>
  <c r="K52" i="10"/>
  <c r="S51" i="10"/>
  <c r="R51" i="10"/>
  <c r="Q51" i="10"/>
  <c r="P51" i="10"/>
  <c r="O51" i="10"/>
  <c r="N51" i="10"/>
  <c r="M51" i="10"/>
  <c r="L51" i="10"/>
  <c r="K51" i="10"/>
  <c r="S50" i="10"/>
  <c r="R50" i="10"/>
  <c r="Q50" i="10"/>
  <c r="P50" i="10"/>
  <c r="O50" i="10"/>
  <c r="N50" i="10"/>
  <c r="M50" i="10"/>
  <c r="L50" i="10"/>
  <c r="K50" i="10"/>
  <c r="S49" i="10"/>
  <c r="R49" i="10"/>
  <c r="Q49" i="10"/>
  <c r="P49" i="10"/>
  <c r="O49" i="10"/>
  <c r="N49" i="10"/>
  <c r="M49" i="10"/>
  <c r="L49" i="10"/>
  <c r="K49" i="10"/>
  <c r="S48" i="10"/>
  <c r="R48" i="10"/>
  <c r="Q48" i="10"/>
  <c r="P48" i="10"/>
  <c r="O48" i="10"/>
  <c r="N48" i="10"/>
  <c r="M48" i="10"/>
  <c r="L48" i="10"/>
  <c r="K48" i="10"/>
  <c r="S47" i="10"/>
  <c r="R47" i="10"/>
  <c r="Q47" i="10"/>
  <c r="P47" i="10"/>
  <c r="O47" i="10"/>
  <c r="N47" i="10"/>
  <c r="M47" i="10"/>
  <c r="L47" i="10"/>
  <c r="K47" i="10"/>
  <c r="S46" i="10"/>
  <c r="R46" i="10"/>
  <c r="Q46" i="10"/>
  <c r="P46" i="10"/>
  <c r="O46" i="10"/>
  <c r="N46" i="10"/>
  <c r="M46" i="10"/>
  <c r="L46" i="10"/>
  <c r="K46" i="10"/>
  <c r="S45" i="10"/>
  <c r="R45" i="10"/>
  <c r="Q45" i="10"/>
  <c r="P45" i="10"/>
  <c r="O45" i="10"/>
  <c r="N45" i="10"/>
  <c r="M45" i="10"/>
  <c r="L45" i="10"/>
  <c r="K45" i="10"/>
  <c r="S44" i="10"/>
  <c r="R44" i="10"/>
  <c r="Q44" i="10"/>
  <c r="P44" i="10"/>
  <c r="O44" i="10"/>
  <c r="N44" i="10"/>
  <c r="M44" i="10"/>
  <c r="L44" i="10"/>
  <c r="K44" i="10"/>
  <c r="S43" i="10"/>
  <c r="R43" i="10"/>
  <c r="Q43" i="10"/>
  <c r="P43" i="10"/>
  <c r="O43" i="10"/>
  <c r="N43" i="10"/>
  <c r="M43" i="10"/>
  <c r="L43" i="10"/>
  <c r="K43" i="10"/>
  <c r="S42" i="10"/>
  <c r="R42" i="10"/>
  <c r="Q42" i="10"/>
  <c r="P42" i="10"/>
  <c r="O42" i="10"/>
  <c r="N42" i="10"/>
  <c r="M42" i="10"/>
  <c r="L42" i="10"/>
  <c r="K42" i="10"/>
  <c r="S41" i="10"/>
  <c r="R41" i="10"/>
  <c r="Q41" i="10"/>
  <c r="P41" i="10"/>
  <c r="O41" i="10"/>
  <c r="N41" i="10"/>
  <c r="M41" i="10"/>
  <c r="L41" i="10"/>
  <c r="K41" i="10"/>
  <c r="S40" i="10"/>
  <c r="R40" i="10"/>
  <c r="Q40" i="10"/>
  <c r="P40" i="10"/>
  <c r="O40" i="10"/>
  <c r="N40" i="10"/>
  <c r="M40" i="10"/>
  <c r="L40" i="10"/>
  <c r="K40" i="10"/>
  <c r="S39" i="10"/>
  <c r="R39" i="10"/>
  <c r="Q39" i="10"/>
  <c r="P39" i="10"/>
  <c r="O39" i="10"/>
  <c r="N39" i="10"/>
  <c r="M39" i="10"/>
  <c r="L39" i="10"/>
  <c r="K39" i="10"/>
  <c r="S38" i="10"/>
  <c r="R38" i="10"/>
  <c r="Q38" i="10"/>
  <c r="P38" i="10"/>
  <c r="O38" i="10"/>
  <c r="N38" i="10"/>
  <c r="M38" i="10"/>
  <c r="L38" i="10"/>
  <c r="K38" i="10"/>
  <c r="S37" i="10"/>
  <c r="R37" i="10"/>
  <c r="Q37" i="10"/>
  <c r="P37" i="10"/>
  <c r="O37" i="10"/>
  <c r="N37" i="10"/>
  <c r="M37" i="10"/>
  <c r="L37" i="10"/>
  <c r="K37" i="10"/>
  <c r="S36" i="10"/>
  <c r="R36" i="10"/>
  <c r="Q36" i="10"/>
  <c r="P36" i="10"/>
  <c r="O36" i="10"/>
  <c r="N36" i="10"/>
  <c r="M36" i="10"/>
  <c r="L36" i="10"/>
  <c r="K36" i="10"/>
  <c r="S35" i="10"/>
  <c r="R35" i="10"/>
  <c r="Q35" i="10"/>
  <c r="P35" i="10"/>
  <c r="O35" i="10"/>
  <c r="N35" i="10"/>
  <c r="M35" i="10"/>
  <c r="L35" i="10"/>
  <c r="K35" i="10"/>
  <c r="S34" i="10"/>
  <c r="R34" i="10"/>
  <c r="Q34" i="10"/>
  <c r="P34" i="10"/>
  <c r="O34" i="10"/>
  <c r="N34" i="10"/>
  <c r="M34" i="10"/>
  <c r="L34" i="10"/>
  <c r="K34" i="10"/>
  <c r="S33" i="10"/>
  <c r="R33" i="10"/>
  <c r="Q33" i="10"/>
  <c r="P33" i="10"/>
  <c r="O33" i="10"/>
  <c r="N33" i="10"/>
  <c r="M33" i="10"/>
  <c r="L33" i="10"/>
  <c r="K33" i="10"/>
  <c r="S32" i="10"/>
  <c r="R32" i="10"/>
  <c r="Q32" i="10"/>
  <c r="P32" i="10"/>
  <c r="O32" i="10"/>
  <c r="N32" i="10"/>
  <c r="M32" i="10"/>
  <c r="L32" i="10"/>
  <c r="K32" i="10"/>
  <c r="S31" i="10"/>
  <c r="R31" i="10"/>
  <c r="Q31" i="10"/>
  <c r="P31" i="10"/>
  <c r="O31" i="10"/>
  <c r="N31" i="10"/>
  <c r="M31" i="10"/>
  <c r="L31" i="10"/>
  <c r="K31" i="10"/>
  <c r="S30" i="10"/>
  <c r="R30" i="10"/>
  <c r="Q30" i="10"/>
  <c r="P30" i="10"/>
  <c r="O30" i="10"/>
  <c r="N30" i="10"/>
  <c r="M30" i="10"/>
  <c r="L30" i="10"/>
  <c r="K30" i="10"/>
  <c r="S29" i="10"/>
  <c r="R29" i="10"/>
  <c r="Q29" i="10"/>
  <c r="P29" i="10"/>
  <c r="O29" i="10"/>
  <c r="N29" i="10"/>
  <c r="M29" i="10"/>
  <c r="L29" i="10"/>
  <c r="K29" i="10"/>
  <c r="S28" i="10"/>
  <c r="R28" i="10"/>
  <c r="Q28" i="10"/>
  <c r="P28" i="10"/>
  <c r="O28" i="10"/>
  <c r="N28" i="10"/>
  <c r="M28" i="10"/>
  <c r="L28" i="10"/>
  <c r="K28" i="10"/>
  <c r="S27" i="10"/>
  <c r="R27" i="10"/>
  <c r="Q27" i="10"/>
  <c r="P27" i="10"/>
  <c r="O27" i="10"/>
  <c r="N27" i="10"/>
  <c r="M27" i="10"/>
  <c r="L27" i="10"/>
  <c r="K27" i="10"/>
  <c r="S26" i="10"/>
  <c r="R26" i="10"/>
  <c r="Q26" i="10"/>
  <c r="P26" i="10"/>
  <c r="O26" i="10"/>
  <c r="N26" i="10"/>
  <c r="M26" i="10"/>
  <c r="L26" i="10"/>
  <c r="K26" i="10"/>
  <c r="S25" i="10"/>
  <c r="R25" i="10"/>
  <c r="Q25" i="10"/>
  <c r="P25" i="10"/>
  <c r="O25" i="10"/>
  <c r="N25" i="10"/>
  <c r="M25" i="10"/>
  <c r="L25" i="10"/>
  <c r="K25" i="10"/>
  <c r="S24" i="10"/>
  <c r="R24" i="10"/>
  <c r="Q24" i="10"/>
  <c r="P24" i="10"/>
  <c r="O24" i="10"/>
  <c r="N24" i="10"/>
  <c r="M24" i="10"/>
  <c r="L24" i="10"/>
  <c r="K24" i="10"/>
  <c r="S23" i="10"/>
  <c r="R23" i="10"/>
  <c r="Q23" i="10"/>
  <c r="P23" i="10"/>
  <c r="O23" i="10"/>
  <c r="N23" i="10"/>
  <c r="M23" i="10"/>
  <c r="L23" i="10"/>
  <c r="K23" i="10"/>
  <c r="S22" i="10"/>
  <c r="R22" i="10"/>
  <c r="Q22" i="10"/>
  <c r="P22" i="10"/>
  <c r="O22" i="10"/>
  <c r="N22" i="10"/>
  <c r="M22" i="10"/>
  <c r="L22" i="10"/>
  <c r="K22" i="10"/>
  <c r="S21" i="10"/>
  <c r="R21" i="10"/>
  <c r="Q21" i="10"/>
  <c r="P21" i="10"/>
  <c r="O21" i="10"/>
  <c r="N21" i="10"/>
  <c r="M21" i="10"/>
  <c r="L21" i="10"/>
  <c r="K21" i="10"/>
  <c r="S20" i="10"/>
  <c r="R20" i="10"/>
  <c r="Q20" i="10"/>
  <c r="P20" i="10"/>
  <c r="O20" i="10"/>
  <c r="N20" i="10"/>
  <c r="M20" i="10"/>
  <c r="L20" i="10"/>
  <c r="K20" i="10"/>
  <c r="S19" i="10"/>
  <c r="R19" i="10"/>
  <c r="Q19" i="10"/>
  <c r="P19" i="10"/>
  <c r="O19" i="10"/>
  <c r="N19" i="10"/>
  <c r="M19" i="10"/>
  <c r="L19" i="10"/>
  <c r="K19" i="10"/>
  <c r="S18" i="10"/>
  <c r="R18" i="10"/>
  <c r="Q18" i="10"/>
  <c r="P18" i="10"/>
  <c r="O18" i="10"/>
  <c r="N18" i="10"/>
  <c r="M18" i="10"/>
  <c r="L18" i="10"/>
  <c r="K18" i="10"/>
  <c r="S17" i="10"/>
  <c r="R17" i="10"/>
  <c r="Q17" i="10"/>
  <c r="P17" i="10"/>
  <c r="O17" i="10"/>
  <c r="N17" i="10"/>
  <c r="M17" i="10"/>
  <c r="L17" i="10"/>
  <c r="K17" i="10"/>
  <c r="S16" i="10"/>
  <c r="R16" i="10"/>
  <c r="Q16" i="10"/>
  <c r="P16" i="10"/>
  <c r="O16" i="10"/>
  <c r="N16" i="10"/>
  <c r="M16" i="10"/>
  <c r="L16" i="10"/>
  <c r="K16" i="10"/>
  <c r="S15" i="10"/>
  <c r="R15" i="10"/>
  <c r="Q15" i="10"/>
  <c r="P15" i="10"/>
  <c r="O15" i="10"/>
  <c r="N15" i="10"/>
  <c r="M15" i="10"/>
  <c r="L15" i="10"/>
  <c r="K15" i="10"/>
  <c r="S14" i="10"/>
  <c r="R14" i="10"/>
  <c r="Q14" i="10"/>
  <c r="P14" i="10"/>
  <c r="O14" i="10"/>
  <c r="N14" i="10"/>
  <c r="M14" i="10"/>
  <c r="L14" i="10"/>
  <c r="K14" i="10"/>
  <c r="S13" i="10"/>
  <c r="R13" i="10"/>
  <c r="Q13" i="10"/>
  <c r="P13" i="10"/>
  <c r="O13" i="10"/>
  <c r="N13" i="10"/>
  <c r="M13" i="10"/>
  <c r="L13" i="10"/>
  <c r="K13" i="10"/>
  <c r="S12" i="10"/>
  <c r="R12" i="10"/>
  <c r="Q12" i="10"/>
  <c r="P12" i="10"/>
  <c r="O12" i="10"/>
  <c r="N12" i="10"/>
  <c r="M12" i="10"/>
  <c r="L12" i="10"/>
  <c r="K12" i="10"/>
  <c r="S11" i="10"/>
  <c r="R11" i="10"/>
  <c r="Q11" i="10"/>
  <c r="P11" i="10"/>
  <c r="O11" i="10"/>
  <c r="N11" i="10"/>
  <c r="M11" i="10"/>
  <c r="L11" i="10"/>
  <c r="K11" i="10"/>
  <c r="S10" i="10"/>
  <c r="R10" i="10"/>
  <c r="Q10" i="10"/>
  <c r="P10" i="10"/>
  <c r="O10" i="10"/>
  <c r="N10" i="10"/>
  <c r="M10" i="10"/>
  <c r="L10" i="10"/>
  <c r="K10" i="10"/>
  <c r="S9" i="10"/>
  <c r="R9" i="10"/>
  <c r="Q9" i="10"/>
  <c r="P9" i="10"/>
  <c r="O9" i="10"/>
  <c r="N9" i="10"/>
  <c r="M9" i="10"/>
  <c r="L9" i="10"/>
  <c r="K9" i="10"/>
  <c r="S8" i="10"/>
  <c r="R8" i="10"/>
  <c r="Q8" i="10"/>
  <c r="P8" i="10"/>
  <c r="O8" i="10"/>
  <c r="N8" i="10"/>
  <c r="M8" i="10"/>
  <c r="L8" i="10"/>
  <c r="K8" i="10"/>
  <c r="S7" i="10"/>
  <c r="R7" i="10"/>
  <c r="Q7" i="10"/>
  <c r="P7" i="10"/>
  <c r="O7" i="10"/>
  <c r="N7" i="10"/>
  <c r="M7" i="10"/>
  <c r="L7" i="10"/>
  <c r="K7" i="10"/>
  <c r="S6" i="10"/>
  <c r="R6" i="10"/>
  <c r="Q6" i="10"/>
  <c r="P6" i="10"/>
  <c r="O6" i="10"/>
  <c r="N6" i="10"/>
  <c r="M6" i="10"/>
  <c r="L6" i="10"/>
  <c r="K6" i="10"/>
  <c r="S5" i="10"/>
  <c r="R5" i="10"/>
  <c r="Q5" i="10"/>
  <c r="P5" i="10"/>
  <c r="O5" i="10"/>
  <c r="N5" i="10"/>
  <c r="M5" i="10"/>
  <c r="L5" i="10"/>
  <c r="K5" i="10"/>
  <c r="S4" i="10"/>
  <c r="R4" i="10"/>
  <c r="Q4" i="10"/>
  <c r="P4" i="10"/>
  <c r="O4" i="10"/>
  <c r="N4" i="10"/>
  <c r="M4" i="10"/>
  <c r="L4" i="10"/>
  <c r="K4" i="10"/>
  <c r="S3" i="10"/>
  <c r="R3" i="10"/>
  <c r="Q3" i="10"/>
  <c r="P3" i="10"/>
  <c r="O3" i="10"/>
  <c r="N3" i="10"/>
  <c r="M3" i="10"/>
  <c r="L3" i="10"/>
  <c r="K3" i="10"/>
  <c r="S2" i="10"/>
  <c r="R2" i="10"/>
  <c r="Q2" i="10"/>
  <c r="P2" i="10"/>
  <c r="O2" i="10"/>
  <c r="N2" i="10"/>
  <c r="M2" i="10"/>
  <c r="L2" i="10"/>
  <c r="K2" i="10"/>
  <c r="M4651" i="5"/>
  <c r="M4650" i="5"/>
  <c r="M4649" i="5"/>
  <c r="M4648" i="5"/>
  <c r="M4647" i="5"/>
  <c r="M4646" i="5"/>
  <c r="M4645" i="5"/>
  <c r="M4644" i="5"/>
  <c r="M4643" i="5"/>
  <c r="M4642" i="5"/>
  <c r="M4641" i="5"/>
  <c r="M4640" i="5"/>
  <c r="M4639" i="5"/>
  <c r="M4638" i="5"/>
  <c r="M4637" i="5"/>
  <c r="M4636" i="5"/>
  <c r="M4635" i="5"/>
  <c r="M4634" i="5"/>
  <c r="M4633" i="5"/>
  <c r="M4632" i="5"/>
  <c r="M4631" i="5"/>
  <c r="M4630" i="5"/>
  <c r="M4629" i="5"/>
  <c r="M4628" i="5"/>
  <c r="M4627" i="5"/>
  <c r="M4626" i="5"/>
  <c r="M4625" i="5"/>
  <c r="M4624" i="5"/>
  <c r="M4623" i="5"/>
  <c r="M4622" i="5"/>
  <c r="M4621" i="5"/>
  <c r="M4620" i="5"/>
  <c r="M4619" i="5"/>
  <c r="M4618" i="5"/>
  <c r="M4617" i="5"/>
  <c r="M4616" i="5"/>
  <c r="M4615" i="5"/>
  <c r="M4614" i="5"/>
  <c r="M4613" i="5"/>
  <c r="M4612" i="5"/>
  <c r="M4611" i="5"/>
  <c r="M4610" i="5"/>
  <c r="M4609" i="5"/>
  <c r="M4608" i="5"/>
  <c r="M4607" i="5"/>
  <c r="M4606" i="5"/>
  <c r="M4605" i="5"/>
  <c r="M4604" i="5"/>
  <c r="M4603" i="5"/>
  <c r="M4602" i="5"/>
  <c r="M4601" i="5"/>
  <c r="M4600" i="5"/>
  <c r="M4599" i="5"/>
  <c r="M4598" i="5"/>
  <c r="M4597" i="5"/>
  <c r="M4596" i="5"/>
  <c r="M4595" i="5"/>
  <c r="M4594" i="5"/>
  <c r="M4593" i="5"/>
  <c r="M4592" i="5"/>
  <c r="M4591" i="5"/>
  <c r="M4590" i="5"/>
  <c r="M4589" i="5"/>
  <c r="M4588" i="5"/>
  <c r="M4587" i="5"/>
  <c r="M4586" i="5"/>
  <c r="M4585" i="5"/>
  <c r="M4584" i="5"/>
  <c r="M4583" i="5"/>
  <c r="M4582" i="5"/>
  <c r="M4581" i="5"/>
  <c r="M4580" i="5"/>
  <c r="M4579" i="5"/>
  <c r="M4578" i="5"/>
  <c r="M4577" i="5"/>
  <c r="M4576" i="5"/>
  <c r="M4575" i="5"/>
  <c r="M4574" i="5"/>
  <c r="M4573" i="5"/>
  <c r="M4572" i="5"/>
  <c r="M4571" i="5"/>
  <c r="M4570" i="5"/>
  <c r="M4569" i="5"/>
  <c r="M4568" i="5"/>
  <c r="M4567" i="5"/>
  <c r="M4566" i="5"/>
  <c r="M4565" i="5"/>
  <c r="M4564" i="5"/>
  <c r="M4563" i="5"/>
  <c r="M4562" i="5"/>
  <c r="M4561" i="5"/>
  <c r="M4560" i="5"/>
  <c r="M4559" i="5"/>
  <c r="M4558" i="5"/>
  <c r="M4557" i="5"/>
  <c r="M4556" i="5"/>
  <c r="M4555" i="5"/>
  <c r="M4554" i="5"/>
  <c r="M4553" i="5"/>
  <c r="M4552" i="5"/>
  <c r="M4551" i="5"/>
  <c r="M4550" i="5"/>
  <c r="M4549" i="5"/>
  <c r="M4548" i="5"/>
  <c r="M4547" i="5"/>
  <c r="M4546" i="5"/>
  <c r="M4545" i="5"/>
  <c r="M4544" i="5"/>
  <c r="M4543" i="5"/>
  <c r="M4542" i="5"/>
  <c r="M4541" i="5"/>
  <c r="M4540" i="5"/>
  <c r="M4539" i="5"/>
  <c r="M4538" i="5"/>
  <c r="M4537" i="5"/>
  <c r="M4536" i="5"/>
  <c r="M4535" i="5"/>
  <c r="M4534" i="5"/>
  <c r="M4533" i="5"/>
  <c r="M4532" i="5"/>
  <c r="M4531" i="5"/>
  <c r="M4530" i="5"/>
  <c r="M4529" i="5"/>
  <c r="M4528" i="5"/>
  <c r="M4527" i="5"/>
  <c r="M4526" i="5"/>
  <c r="M4525" i="5"/>
  <c r="M4524" i="5"/>
  <c r="M4523" i="5"/>
  <c r="M4522" i="5"/>
  <c r="M4521" i="5"/>
  <c r="M4520" i="5"/>
  <c r="M4519" i="5"/>
  <c r="M4518" i="5"/>
  <c r="M4517" i="5"/>
  <c r="M4516" i="5"/>
  <c r="M4515" i="5"/>
  <c r="M4514" i="5"/>
  <c r="M4513" i="5"/>
  <c r="M4512" i="5"/>
  <c r="M4511" i="5"/>
  <c r="M4510" i="5"/>
  <c r="M4509" i="5"/>
  <c r="M4508" i="5"/>
  <c r="M4507" i="5"/>
  <c r="M4506" i="5"/>
  <c r="M4505" i="5"/>
  <c r="M4504" i="5"/>
  <c r="M4503" i="5"/>
  <c r="M4502" i="5"/>
  <c r="M4501" i="5"/>
  <c r="M4500" i="5"/>
  <c r="M4499" i="5"/>
  <c r="M4498" i="5"/>
  <c r="M4497" i="5"/>
  <c r="M4496" i="5"/>
  <c r="M4495" i="5"/>
  <c r="M4494" i="5"/>
  <c r="M4493" i="5"/>
  <c r="M4492" i="5"/>
  <c r="M4491" i="5"/>
  <c r="M4490" i="5"/>
  <c r="M4489" i="5"/>
  <c r="M4488" i="5"/>
  <c r="M4487" i="5"/>
  <c r="M4486" i="5"/>
  <c r="M4485" i="5"/>
  <c r="M4484" i="5"/>
  <c r="M4483" i="5"/>
  <c r="M4482" i="5"/>
  <c r="M4481" i="5"/>
  <c r="M4480" i="5"/>
  <c r="M4479" i="5"/>
  <c r="M4478" i="5"/>
  <c r="M4477" i="5"/>
  <c r="M4476" i="5"/>
  <c r="M4475" i="5"/>
  <c r="M4474" i="5"/>
  <c r="M4473" i="5"/>
  <c r="M4472" i="5"/>
  <c r="M4471" i="5"/>
  <c r="M4470" i="5"/>
  <c r="M4469" i="5"/>
  <c r="M4468" i="5"/>
  <c r="M4467" i="5"/>
  <c r="M4466" i="5"/>
  <c r="M4465" i="5"/>
  <c r="M4464" i="5"/>
  <c r="M4463" i="5"/>
  <c r="M4462" i="5"/>
  <c r="M4461" i="5"/>
  <c r="M4460" i="5"/>
  <c r="M4459" i="5"/>
  <c r="M4458" i="5"/>
  <c r="M4457" i="5"/>
  <c r="M4456" i="5"/>
  <c r="M4455" i="5"/>
  <c r="M4454" i="5"/>
  <c r="M4453" i="5"/>
  <c r="M4452" i="5"/>
  <c r="M4451" i="5"/>
  <c r="M4450" i="5"/>
  <c r="M4449" i="5"/>
  <c r="M4448" i="5"/>
  <c r="M4447" i="5"/>
  <c r="M4446" i="5"/>
  <c r="M4445" i="5"/>
  <c r="M4444" i="5"/>
  <c r="M4443" i="5"/>
  <c r="M4442" i="5"/>
  <c r="M4441" i="5"/>
  <c r="M4440" i="5"/>
  <c r="M4439" i="5"/>
  <c r="M4438" i="5"/>
  <c r="M4437" i="5"/>
  <c r="M4436" i="5"/>
  <c r="M4435" i="5"/>
  <c r="M4434" i="5"/>
  <c r="M4433" i="5"/>
  <c r="M4432" i="5"/>
  <c r="M4431" i="5"/>
  <c r="M4430" i="5"/>
  <c r="M4429" i="5"/>
  <c r="M4428" i="5"/>
  <c r="M4427" i="5"/>
  <c r="M4426" i="5"/>
  <c r="M4425" i="5"/>
  <c r="M4424" i="5"/>
  <c r="M4423" i="5"/>
  <c r="M4422" i="5"/>
  <c r="M4421" i="5"/>
  <c r="M4420" i="5"/>
  <c r="M4419" i="5"/>
  <c r="M4418" i="5"/>
  <c r="M4417" i="5"/>
  <c r="M4416" i="5"/>
  <c r="M4415" i="5"/>
  <c r="M4414" i="5"/>
  <c r="M4413" i="5"/>
  <c r="M4412" i="5"/>
  <c r="M4411" i="5"/>
  <c r="M4410" i="5"/>
  <c r="M4409" i="5"/>
  <c r="M4408" i="5"/>
  <c r="M4407" i="5"/>
  <c r="M4406" i="5"/>
  <c r="M4405" i="5"/>
  <c r="M4404" i="5"/>
  <c r="M4403" i="5"/>
  <c r="M4402" i="5"/>
  <c r="M4401" i="5"/>
  <c r="M4400" i="5"/>
  <c r="M4399" i="5"/>
  <c r="M4398" i="5"/>
  <c r="M4397" i="5"/>
  <c r="M4396" i="5"/>
  <c r="M4395" i="5"/>
  <c r="M4394" i="5"/>
  <c r="M4393" i="5"/>
  <c r="M4392" i="5"/>
  <c r="M4391" i="5"/>
  <c r="M4390" i="5"/>
  <c r="M4389" i="5"/>
  <c r="M4388" i="5"/>
  <c r="M4387" i="5"/>
  <c r="M4386" i="5"/>
  <c r="M4385" i="5"/>
  <c r="M4384" i="5"/>
  <c r="M4383" i="5"/>
  <c r="M4382" i="5"/>
  <c r="M4381" i="5"/>
  <c r="M4380" i="5"/>
  <c r="M4379" i="5"/>
  <c r="M4378" i="5"/>
  <c r="M4377" i="5"/>
  <c r="M4376" i="5"/>
  <c r="M4375" i="5"/>
  <c r="M4374" i="5"/>
  <c r="M4373" i="5"/>
  <c r="M4372" i="5"/>
  <c r="M4371" i="5"/>
  <c r="M4370" i="5"/>
  <c r="M4369" i="5"/>
  <c r="M4368" i="5"/>
  <c r="M4367" i="5"/>
  <c r="M4366" i="5"/>
  <c r="M4365" i="5"/>
  <c r="M4364" i="5"/>
  <c r="M4363" i="5"/>
  <c r="M4362" i="5"/>
  <c r="M4361" i="5"/>
  <c r="M4360" i="5"/>
  <c r="M4359" i="5"/>
  <c r="M4358" i="5"/>
  <c r="M4357" i="5"/>
  <c r="M4356" i="5"/>
  <c r="M4355" i="5"/>
  <c r="M4354" i="5"/>
  <c r="M4353" i="5"/>
  <c r="M4352" i="5"/>
  <c r="M4351" i="5"/>
  <c r="M4350" i="5"/>
  <c r="M4349" i="5"/>
  <c r="M4348" i="5"/>
  <c r="M4347" i="5"/>
  <c r="M4346" i="5"/>
  <c r="M4345" i="5"/>
  <c r="M4344" i="5"/>
  <c r="M4343" i="5"/>
  <c r="M4342" i="5"/>
  <c r="M4341" i="5"/>
  <c r="M4340" i="5"/>
  <c r="M4339" i="5"/>
  <c r="M4338" i="5"/>
  <c r="M4337" i="5"/>
  <c r="M4336" i="5"/>
  <c r="M4335" i="5"/>
  <c r="M4334" i="5"/>
  <c r="M4333" i="5"/>
  <c r="M4332" i="5"/>
  <c r="M4331" i="5"/>
  <c r="M4330" i="5"/>
  <c r="M4329" i="5"/>
  <c r="M4328" i="5"/>
  <c r="M4327" i="5"/>
  <c r="M4326" i="5"/>
  <c r="M4325" i="5"/>
  <c r="M4324" i="5"/>
  <c r="M4323" i="5"/>
  <c r="M4322" i="5"/>
  <c r="M4321" i="5"/>
  <c r="M4320" i="5"/>
  <c r="M4319" i="5"/>
  <c r="M4318" i="5"/>
  <c r="M4317" i="5"/>
  <c r="M4316" i="5"/>
  <c r="M4315" i="5"/>
  <c r="M4314" i="5"/>
  <c r="M4313" i="5"/>
  <c r="M4312" i="5"/>
  <c r="M4311" i="5"/>
  <c r="M4310" i="5"/>
  <c r="M4309" i="5"/>
  <c r="M4308" i="5"/>
  <c r="M4307" i="5"/>
  <c r="M4306" i="5"/>
  <c r="M4305" i="5"/>
  <c r="M4304" i="5"/>
  <c r="M4303" i="5"/>
  <c r="M4302" i="5"/>
  <c r="M4301" i="5"/>
  <c r="M4300" i="5"/>
  <c r="M4299" i="5"/>
  <c r="M4298" i="5"/>
  <c r="M4297" i="5"/>
  <c r="M4296" i="5"/>
  <c r="M4295" i="5"/>
  <c r="M4294" i="5"/>
  <c r="M4293" i="5"/>
  <c r="M4292" i="5"/>
  <c r="M4291" i="5"/>
  <c r="M4290" i="5"/>
  <c r="M4289" i="5"/>
  <c r="M4288" i="5"/>
  <c r="M4287" i="5"/>
  <c r="M4286" i="5"/>
  <c r="M4285" i="5"/>
  <c r="M4284" i="5"/>
  <c r="M4283" i="5"/>
  <c r="M4282" i="5"/>
  <c r="M4281" i="5"/>
  <c r="M4280" i="5"/>
  <c r="M4279" i="5"/>
  <c r="M4278" i="5"/>
  <c r="M4277" i="5"/>
  <c r="M4276" i="5"/>
  <c r="M4275" i="5"/>
  <c r="M4274" i="5"/>
  <c r="M4273" i="5"/>
  <c r="M4272" i="5"/>
  <c r="M4271" i="5"/>
  <c r="M4270" i="5"/>
  <c r="M4269" i="5"/>
  <c r="M4268" i="5"/>
  <c r="M4267" i="5"/>
  <c r="M4266" i="5"/>
  <c r="M4265" i="5"/>
  <c r="M4264" i="5"/>
  <c r="M4263" i="5"/>
  <c r="M4262" i="5"/>
  <c r="M4261" i="5"/>
  <c r="M4260" i="5"/>
  <c r="M4259" i="5"/>
  <c r="M4258" i="5"/>
  <c r="M4257" i="5"/>
  <c r="M4256" i="5"/>
  <c r="M4255" i="5"/>
  <c r="M4254" i="5"/>
  <c r="M4253" i="5"/>
  <c r="M4252" i="5"/>
  <c r="M4251" i="5"/>
  <c r="M4250" i="5"/>
  <c r="M4249" i="5"/>
  <c r="M4248" i="5"/>
  <c r="M4247" i="5"/>
  <c r="M4246" i="5"/>
  <c r="M4245" i="5"/>
  <c r="M4244" i="5"/>
  <c r="M4243" i="5"/>
  <c r="M4242" i="5"/>
  <c r="M4241" i="5"/>
  <c r="M4240" i="5"/>
  <c r="M4239" i="5"/>
  <c r="M4238" i="5"/>
  <c r="M4237" i="5"/>
  <c r="M4236" i="5"/>
  <c r="M4235" i="5"/>
  <c r="M4234" i="5"/>
  <c r="M4233" i="5"/>
  <c r="M4232" i="5"/>
  <c r="M4231" i="5"/>
  <c r="M4230" i="5"/>
  <c r="M4229" i="5"/>
  <c r="M4228" i="5"/>
  <c r="M4227" i="5"/>
  <c r="M4226" i="5"/>
  <c r="M4225" i="5"/>
  <c r="M4224" i="5"/>
  <c r="M4223" i="5"/>
  <c r="M4222" i="5"/>
  <c r="M4221" i="5"/>
  <c r="M4220" i="5"/>
  <c r="M4219" i="5"/>
  <c r="M4218" i="5"/>
  <c r="M4217" i="5"/>
  <c r="M4216" i="5"/>
  <c r="M4215" i="5"/>
  <c r="M4214" i="5"/>
  <c r="M4213" i="5"/>
  <c r="M4212" i="5"/>
  <c r="M4211" i="5"/>
  <c r="M4210" i="5"/>
  <c r="M4209" i="5"/>
  <c r="M4208" i="5"/>
  <c r="M4207" i="5"/>
  <c r="M4206" i="5"/>
  <c r="M4205" i="5"/>
  <c r="M4204" i="5"/>
  <c r="M4203" i="5"/>
  <c r="M4202" i="5"/>
  <c r="M4201" i="5"/>
  <c r="M4200" i="5"/>
  <c r="M4199" i="5"/>
  <c r="M4198" i="5"/>
  <c r="M4197" i="5"/>
  <c r="M4196" i="5"/>
  <c r="M4195" i="5"/>
  <c r="M4194" i="5"/>
  <c r="M4193" i="5"/>
  <c r="M4192" i="5"/>
  <c r="M4191" i="5"/>
  <c r="M4190" i="5"/>
  <c r="M4189" i="5"/>
  <c r="M4188" i="5"/>
  <c r="M4187" i="5"/>
  <c r="M4186" i="5"/>
  <c r="M4185" i="5"/>
  <c r="M4184" i="5"/>
  <c r="M4183" i="5"/>
  <c r="M4182" i="5"/>
  <c r="M4181" i="5"/>
  <c r="M4180" i="5"/>
  <c r="M4179" i="5"/>
  <c r="M4178" i="5"/>
  <c r="M4177" i="5"/>
  <c r="M4176" i="5"/>
  <c r="M4175" i="5"/>
  <c r="M4174" i="5"/>
  <c r="M4173" i="5"/>
  <c r="M4172" i="5"/>
  <c r="M4171" i="5"/>
  <c r="M4170" i="5"/>
  <c r="M4169" i="5"/>
  <c r="M4168" i="5"/>
  <c r="M4167" i="5"/>
  <c r="M4166" i="5"/>
  <c r="M4165" i="5"/>
  <c r="M4164" i="5"/>
  <c r="M4163" i="5"/>
  <c r="M4162" i="5"/>
  <c r="M4161" i="5"/>
  <c r="M4160" i="5"/>
  <c r="M4159" i="5"/>
  <c r="M4158" i="5"/>
  <c r="M4157" i="5"/>
  <c r="M4156" i="5"/>
  <c r="M4155" i="5"/>
  <c r="M4154" i="5"/>
  <c r="M4153" i="5"/>
  <c r="M4152" i="5"/>
  <c r="M4151" i="5"/>
  <c r="M4150" i="5"/>
  <c r="M4149" i="5"/>
  <c r="M4148" i="5"/>
  <c r="M4147" i="5"/>
  <c r="M4146" i="5"/>
  <c r="M4145" i="5"/>
  <c r="M4144" i="5"/>
  <c r="M4143" i="5"/>
  <c r="M4142" i="5"/>
  <c r="M4141" i="5"/>
  <c r="M4140" i="5"/>
  <c r="M4139" i="5"/>
  <c r="M4138" i="5"/>
  <c r="M4137" i="5"/>
  <c r="M4136" i="5"/>
  <c r="M4135" i="5"/>
  <c r="M4134" i="5"/>
  <c r="M4133" i="5"/>
  <c r="M4132" i="5"/>
  <c r="M4131" i="5"/>
  <c r="M4130" i="5"/>
  <c r="M4129" i="5"/>
  <c r="M4128" i="5"/>
  <c r="M4127" i="5"/>
  <c r="M4126" i="5"/>
  <c r="M4125" i="5"/>
  <c r="M4124" i="5"/>
  <c r="M4123" i="5"/>
  <c r="M4122" i="5"/>
  <c r="M4121" i="5"/>
  <c r="M4120" i="5"/>
  <c r="M4119" i="5"/>
  <c r="M4118" i="5"/>
  <c r="M4117" i="5"/>
  <c r="M4116" i="5"/>
  <c r="M4115" i="5"/>
  <c r="M4114" i="5"/>
  <c r="M4113" i="5"/>
  <c r="M4112" i="5"/>
  <c r="M4111" i="5"/>
  <c r="M4110" i="5"/>
  <c r="M4109" i="5"/>
  <c r="M4108" i="5"/>
  <c r="M4107" i="5"/>
  <c r="M4106" i="5"/>
  <c r="M4105" i="5"/>
  <c r="M4104" i="5"/>
  <c r="M4103" i="5"/>
  <c r="M4102" i="5"/>
  <c r="M4101" i="5"/>
  <c r="M4100" i="5"/>
  <c r="M4099" i="5"/>
  <c r="M4098" i="5"/>
  <c r="M4097" i="5"/>
  <c r="M4096" i="5"/>
  <c r="M4095" i="5"/>
  <c r="M4094" i="5"/>
  <c r="M4093" i="5"/>
  <c r="M4092" i="5"/>
  <c r="M4091" i="5"/>
  <c r="M4090" i="5"/>
  <c r="M4089" i="5"/>
  <c r="M4088" i="5"/>
  <c r="M4087" i="5"/>
  <c r="M4086" i="5"/>
  <c r="M4085" i="5"/>
  <c r="M4084" i="5"/>
  <c r="M4083" i="5"/>
  <c r="M4082" i="5"/>
  <c r="M4081" i="5"/>
  <c r="M4080" i="5"/>
  <c r="M4079" i="5"/>
  <c r="M4078" i="5"/>
  <c r="M4077" i="5"/>
  <c r="M4076" i="5"/>
  <c r="M4075" i="5"/>
  <c r="M4074" i="5"/>
  <c r="M4073" i="5"/>
  <c r="M4072" i="5"/>
  <c r="M4071" i="5"/>
  <c r="M4070" i="5"/>
  <c r="M4069" i="5"/>
  <c r="M4068" i="5"/>
  <c r="M4067" i="5"/>
  <c r="M4066" i="5"/>
  <c r="M4065" i="5"/>
  <c r="M4064" i="5"/>
  <c r="M4063" i="5"/>
  <c r="M4062" i="5"/>
  <c r="M4061" i="5"/>
  <c r="M4060" i="5"/>
  <c r="M4059" i="5"/>
  <c r="M4058" i="5"/>
  <c r="M4057" i="5"/>
  <c r="M4056" i="5"/>
  <c r="M4055" i="5"/>
  <c r="M4054" i="5"/>
  <c r="M4053" i="5"/>
  <c r="M4052" i="5"/>
  <c r="M4051" i="5"/>
  <c r="M4050" i="5"/>
  <c r="M4049" i="5"/>
  <c r="M4048" i="5"/>
  <c r="M4047" i="5"/>
  <c r="M4046" i="5"/>
  <c r="M4045" i="5"/>
  <c r="M4044" i="5"/>
  <c r="M4043" i="5"/>
  <c r="M4042" i="5"/>
  <c r="M4041" i="5"/>
  <c r="M4040" i="5"/>
  <c r="M4039" i="5"/>
  <c r="M4038" i="5"/>
  <c r="M4037" i="5"/>
  <c r="M4036" i="5"/>
  <c r="M4035" i="5"/>
  <c r="M4034" i="5"/>
  <c r="M4033" i="5"/>
  <c r="M4032" i="5"/>
  <c r="M4031" i="5"/>
  <c r="M4030" i="5"/>
  <c r="M4029" i="5"/>
  <c r="M4028" i="5"/>
  <c r="M4027" i="5"/>
  <c r="M4026" i="5"/>
  <c r="M4025" i="5"/>
  <c r="M4024" i="5"/>
  <c r="M4023" i="5"/>
  <c r="M4022" i="5"/>
  <c r="M4021" i="5"/>
  <c r="M4020" i="5"/>
  <c r="M4019" i="5"/>
  <c r="M4018" i="5"/>
  <c r="M4017" i="5"/>
  <c r="M4016" i="5"/>
  <c r="M4015" i="5"/>
  <c r="M4014" i="5"/>
  <c r="M4013" i="5"/>
  <c r="M4012" i="5"/>
  <c r="M4011" i="5"/>
  <c r="M4010" i="5"/>
  <c r="M4009" i="5"/>
  <c r="M4008" i="5"/>
  <c r="M4007" i="5"/>
  <c r="M4006" i="5"/>
  <c r="M4005" i="5"/>
  <c r="M4004" i="5"/>
  <c r="M4003" i="5"/>
  <c r="M4002" i="5"/>
  <c r="M4001" i="5"/>
  <c r="M4000" i="5"/>
  <c r="M3999" i="5"/>
  <c r="M3998" i="5"/>
  <c r="M3997" i="5"/>
  <c r="M3996" i="5"/>
  <c r="M3995" i="5"/>
  <c r="M3994" i="5"/>
  <c r="M3993" i="5"/>
  <c r="M3992" i="5"/>
  <c r="M3991" i="5"/>
  <c r="M3990" i="5"/>
  <c r="M3989" i="5"/>
  <c r="M3988" i="5"/>
  <c r="M3987" i="5"/>
  <c r="M3986" i="5"/>
  <c r="M3985" i="5"/>
  <c r="M3984" i="5"/>
  <c r="M3983" i="5"/>
  <c r="M3982" i="5"/>
  <c r="M3981" i="5"/>
  <c r="M3980" i="5"/>
  <c r="M3979" i="5"/>
  <c r="M3978" i="5"/>
  <c r="M3977" i="5"/>
  <c r="M3976" i="5"/>
  <c r="M3975" i="5"/>
  <c r="M3974" i="5"/>
  <c r="M3973" i="5"/>
  <c r="M3972" i="5"/>
  <c r="M3971" i="5"/>
  <c r="M3970" i="5"/>
  <c r="M3969" i="5"/>
  <c r="M3968" i="5"/>
  <c r="M3967" i="5"/>
  <c r="M3966" i="5"/>
  <c r="M3965" i="5"/>
  <c r="M3964" i="5"/>
  <c r="M3963" i="5"/>
  <c r="M3962" i="5"/>
  <c r="M3961" i="5"/>
  <c r="M3960" i="5"/>
  <c r="M3959" i="5"/>
  <c r="M3958" i="5"/>
  <c r="M3957" i="5"/>
  <c r="M3956" i="5"/>
  <c r="M3955" i="5"/>
  <c r="M3954" i="5"/>
  <c r="M3953" i="5"/>
  <c r="M3952" i="5"/>
  <c r="M3951" i="5"/>
  <c r="M3950" i="5"/>
  <c r="M3949" i="5"/>
  <c r="M3948" i="5"/>
  <c r="M3947" i="5"/>
  <c r="M3946" i="5"/>
  <c r="M3945" i="5"/>
  <c r="M3944" i="5"/>
  <c r="M3943" i="5"/>
  <c r="M3942" i="5"/>
  <c r="M3941" i="5"/>
  <c r="M3940" i="5"/>
  <c r="M3939" i="5"/>
  <c r="M3938" i="5"/>
  <c r="M3937" i="5"/>
  <c r="M3936" i="5"/>
  <c r="M3935" i="5"/>
  <c r="M3934" i="5"/>
  <c r="M3933" i="5"/>
  <c r="M3932" i="5"/>
  <c r="M3931" i="5"/>
  <c r="M3930" i="5"/>
  <c r="M3929" i="5"/>
  <c r="M3928" i="5"/>
  <c r="M3927" i="5"/>
  <c r="M3926" i="5"/>
  <c r="M3925" i="5"/>
  <c r="M3924" i="5"/>
  <c r="M3923" i="5"/>
  <c r="M3922" i="5"/>
  <c r="M3921" i="5"/>
  <c r="M3920" i="5"/>
  <c r="M3919" i="5"/>
  <c r="M3918" i="5"/>
  <c r="M3917" i="5"/>
  <c r="M3916" i="5"/>
  <c r="M3915" i="5"/>
  <c r="M3914" i="5"/>
  <c r="M3913" i="5"/>
  <c r="M3912" i="5"/>
  <c r="M3911" i="5"/>
  <c r="M3910" i="5"/>
  <c r="M3909" i="5"/>
  <c r="M3908" i="5"/>
  <c r="M3907" i="5"/>
  <c r="M3906" i="5"/>
  <c r="M3905" i="5"/>
  <c r="M3904" i="5"/>
  <c r="M3903" i="5"/>
  <c r="M3902" i="5"/>
  <c r="M3901" i="5"/>
  <c r="M3900" i="5"/>
  <c r="M3899" i="5"/>
  <c r="M3898" i="5"/>
  <c r="M3897" i="5"/>
  <c r="M3896" i="5"/>
  <c r="M3895" i="5"/>
  <c r="M3894" i="5"/>
  <c r="M3893" i="5"/>
  <c r="M3892" i="5"/>
  <c r="M3891" i="5"/>
  <c r="M3890" i="5"/>
  <c r="M3889" i="5"/>
  <c r="M3888" i="5"/>
  <c r="M3887" i="5"/>
  <c r="M3886" i="5"/>
  <c r="M3885" i="5"/>
  <c r="M3884" i="5"/>
  <c r="M3883" i="5"/>
  <c r="M3882" i="5"/>
  <c r="M3881" i="5"/>
  <c r="M3880" i="5"/>
  <c r="M3879" i="5"/>
  <c r="M3878" i="5"/>
  <c r="M3877" i="5"/>
  <c r="M3876" i="5"/>
  <c r="M3875" i="5"/>
  <c r="M3874" i="5"/>
  <c r="M3873" i="5"/>
  <c r="M3872" i="5"/>
  <c r="M3871" i="5"/>
  <c r="M3870" i="5"/>
  <c r="M3869" i="5"/>
  <c r="M3868" i="5"/>
  <c r="M3867" i="5"/>
  <c r="M3866" i="5"/>
  <c r="M3865" i="5"/>
  <c r="M3864" i="5"/>
  <c r="M3863" i="5"/>
  <c r="M3862" i="5"/>
  <c r="M3861" i="5"/>
  <c r="M3860" i="5"/>
  <c r="M3859" i="5"/>
  <c r="M3858" i="5"/>
  <c r="M3857" i="5"/>
  <c r="M3856" i="5"/>
  <c r="M3855" i="5"/>
  <c r="M3854" i="5"/>
  <c r="M3853" i="5"/>
  <c r="M3852" i="5"/>
  <c r="M3851" i="5"/>
  <c r="M3850" i="5"/>
  <c r="M3849" i="5"/>
  <c r="M3848" i="5"/>
  <c r="M3847" i="5"/>
  <c r="M3846" i="5"/>
  <c r="M3845" i="5"/>
  <c r="M3844" i="5"/>
  <c r="M3843" i="5"/>
  <c r="M3842" i="5"/>
  <c r="M3841" i="5"/>
  <c r="M3840" i="5"/>
  <c r="M3839" i="5"/>
  <c r="M3838" i="5"/>
  <c r="M3837" i="5"/>
  <c r="M3836" i="5"/>
  <c r="M3835" i="5"/>
  <c r="M3834" i="5"/>
  <c r="M3833" i="5"/>
  <c r="M3832" i="5"/>
  <c r="M3831" i="5"/>
  <c r="M3830" i="5"/>
  <c r="M3829" i="5"/>
  <c r="M3828" i="5"/>
  <c r="M3827" i="5"/>
  <c r="M3826" i="5"/>
  <c r="M3825" i="5"/>
  <c r="M3824" i="5"/>
  <c r="M3823" i="5"/>
  <c r="M3822" i="5"/>
  <c r="M3821" i="5"/>
  <c r="M3820" i="5"/>
  <c r="M3819" i="5"/>
  <c r="M3818" i="5"/>
  <c r="M3817" i="5"/>
  <c r="M3816" i="5"/>
  <c r="M3815" i="5"/>
  <c r="M3814" i="5"/>
  <c r="M3813" i="5"/>
  <c r="M3812" i="5"/>
  <c r="M3811" i="5"/>
  <c r="M3810" i="5"/>
  <c r="M3809" i="5"/>
  <c r="M3808" i="5"/>
  <c r="M3807" i="5"/>
  <c r="M3806" i="5"/>
  <c r="M3805" i="5"/>
  <c r="M3804" i="5"/>
  <c r="M3803" i="5"/>
  <c r="M3802" i="5"/>
  <c r="M3801" i="5"/>
  <c r="M3800" i="5"/>
  <c r="M3799" i="5"/>
  <c r="M3798" i="5"/>
  <c r="M3797" i="5"/>
  <c r="M3796" i="5"/>
  <c r="M3795" i="5"/>
  <c r="M3794" i="5"/>
  <c r="M3793" i="5"/>
  <c r="M3792" i="5"/>
  <c r="M3791" i="5"/>
  <c r="M3790" i="5"/>
  <c r="M3789" i="5"/>
  <c r="M3788" i="5"/>
  <c r="M3787" i="5"/>
  <c r="M3786" i="5"/>
  <c r="M3785" i="5"/>
  <c r="M3784" i="5"/>
  <c r="M3783" i="5"/>
  <c r="M3782" i="5"/>
  <c r="M3781" i="5"/>
  <c r="M3780" i="5"/>
  <c r="M3779" i="5"/>
  <c r="M3778" i="5"/>
  <c r="M3777" i="5"/>
  <c r="M3776" i="5"/>
  <c r="M3775" i="5"/>
  <c r="M3774" i="5"/>
  <c r="M3773" i="5"/>
  <c r="M3772" i="5"/>
  <c r="M3771" i="5"/>
  <c r="M3770" i="5"/>
  <c r="M3769" i="5"/>
  <c r="M3768" i="5"/>
  <c r="M3767" i="5"/>
  <c r="M3766" i="5"/>
  <c r="M3765" i="5"/>
  <c r="M3764" i="5"/>
  <c r="M3763" i="5"/>
  <c r="M3762" i="5"/>
  <c r="M3761" i="5"/>
  <c r="M3760" i="5"/>
  <c r="M3759" i="5"/>
  <c r="M3758" i="5"/>
  <c r="M3757" i="5"/>
  <c r="M3756" i="5"/>
  <c r="M3755" i="5"/>
  <c r="M3754" i="5"/>
  <c r="M3753" i="5"/>
  <c r="M3752" i="5"/>
  <c r="M3751" i="5"/>
  <c r="M3750" i="5"/>
  <c r="M3749" i="5"/>
  <c r="M3748" i="5"/>
  <c r="M3747" i="5"/>
  <c r="M3746" i="5"/>
  <c r="M3745" i="5"/>
  <c r="M3744" i="5"/>
  <c r="M3743" i="5"/>
  <c r="M3742" i="5"/>
  <c r="M3741" i="5"/>
  <c r="M3740" i="5"/>
  <c r="M3739" i="5"/>
  <c r="M3738" i="5"/>
  <c r="M3737" i="5"/>
  <c r="M3736" i="5"/>
  <c r="M3735" i="5"/>
  <c r="M3734" i="5"/>
  <c r="M3733" i="5"/>
  <c r="M3732" i="5"/>
  <c r="M3731" i="5"/>
  <c r="M3730" i="5"/>
  <c r="M3729" i="5"/>
  <c r="M3728" i="5"/>
  <c r="M3727" i="5"/>
  <c r="M3726" i="5"/>
  <c r="M3725" i="5"/>
  <c r="M3724" i="5"/>
  <c r="M3723" i="5"/>
  <c r="M3722" i="5"/>
  <c r="M3721" i="5"/>
  <c r="M3720" i="5"/>
  <c r="M3719" i="5"/>
  <c r="M3718" i="5"/>
  <c r="M3717" i="5"/>
  <c r="M3716" i="5"/>
  <c r="M3715" i="5"/>
  <c r="M3714" i="5"/>
  <c r="M3713" i="5"/>
  <c r="M3712" i="5"/>
  <c r="M3711" i="5"/>
  <c r="M3710" i="5"/>
  <c r="M3709" i="5"/>
  <c r="M3708" i="5"/>
  <c r="M3707" i="5"/>
  <c r="M3706" i="5"/>
  <c r="M3705" i="5"/>
  <c r="M3704" i="5"/>
  <c r="M3703" i="5"/>
  <c r="M3702" i="5"/>
  <c r="M3701" i="5"/>
  <c r="M3700" i="5"/>
  <c r="M3699" i="5"/>
  <c r="M3698" i="5"/>
  <c r="M3697" i="5"/>
  <c r="M3696" i="5"/>
  <c r="M3695" i="5"/>
  <c r="M3694" i="5"/>
  <c r="M3693" i="5"/>
  <c r="M3692" i="5"/>
  <c r="M3691" i="5"/>
  <c r="M3690" i="5"/>
  <c r="M3689" i="5"/>
  <c r="M3688" i="5"/>
  <c r="M3687" i="5"/>
  <c r="M3686" i="5"/>
  <c r="M3685" i="5"/>
  <c r="M3684" i="5"/>
  <c r="M3683" i="5"/>
  <c r="M3682" i="5"/>
  <c r="M3681" i="5"/>
  <c r="M3680" i="5"/>
  <c r="M3679" i="5"/>
  <c r="M3678" i="5"/>
  <c r="M3677" i="5"/>
  <c r="M3676" i="5"/>
  <c r="M3675" i="5"/>
  <c r="M3674" i="5"/>
  <c r="M3673" i="5"/>
  <c r="M3672" i="5"/>
  <c r="M3671" i="5"/>
  <c r="M3670" i="5"/>
  <c r="M3669" i="5"/>
  <c r="M3668" i="5"/>
  <c r="M3667" i="5"/>
  <c r="M3666" i="5"/>
  <c r="M3665" i="5"/>
  <c r="M3664" i="5"/>
  <c r="M3663" i="5"/>
  <c r="M3662" i="5"/>
  <c r="M3661" i="5"/>
  <c r="M3660" i="5"/>
  <c r="M3659" i="5"/>
  <c r="M3658" i="5"/>
  <c r="M3657" i="5"/>
  <c r="M3656" i="5"/>
  <c r="M3655" i="5"/>
  <c r="M3654" i="5"/>
  <c r="M3653" i="5"/>
  <c r="M3652" i="5"/>
  <c r="M3651" i="5"/>
  <c r="M3650" i="5"/>
  <c r="M3649" i="5"/>
  <c r="M3648" i="5"/>
  <c r="M3647" i="5"/>
  <c r="M3646" i="5"/>
  <c r="M3645" i="5"/>
  <c r="M3644" i="5"/>
  <c r="M3643" i="5"/>
  <c r="M3642" i="5"/>
  <c r="M3641" i="5"/>
  <c r="M3640" i="5"/>
  <c r="M3639" i="5"/>
  <c r="M3638" i="5"/>
  <c r="M3637" i="5"/>
  <c r="M3636" i="5"/>
  <c r="M3635" i="5"/>
  <c r="M3634" i="5"/>
  <c r="M3633" i="5"/>
  <c r="M3632" i="5"/>
  <c r="M3631" i="5"/>
  <c r="M3630" i="5"/>
  <c r="M3629" i="5"/>
  <c r="M3628" i="5"/>
  <c r="M3627" i="5"/>
  <c r="M3626" i="5"/>
  <c r="M3625" i="5"/>
  <c r="M3624" i="5"/>
  <c r="M3623" i="5"/>
  <c r="M3622" i="5"/>
  <c r="M3621" i="5"/>
  <c r="M3620" i="5"/>
  <c r="M3619" i="5"/>
  <c r="M3618" i="5"/>
  <c r="M3617" i="5"/>
  <c r="M3616" i="5"/>
  <c r="M3615" i="5"/>
  <c r="M3614" i="5"/>
  <c r="M3613" i="5"/>
  <c r="M3612" i="5"/>
  <c r="M3611" i="5"/>
  <c r="M3610" i="5"/>
  <c r="M3609" i="5"/>
  <c r="M3608" i="5"/>
  <c r="M3607" i="5"/>
  <c r="M3606" i="5"/>
  <c r="M3605" i="5"/>
  <c r="M3604" i="5"/>
  <c r="M3603" i="5"/>
  <c r="M3602" i="5"/>
  <c r="M3601" i="5"/>
  <c r="M3600" i="5"/>
  <c r="M3599" i="5"/>
  <c r="M3598" i="5"/>
  <c r="M3597" i="5"/>
  <c r="M3596" i="5"/>
  <c r="M3595" i="5"/>
  <c r="M3594" i="5"/>
  <c r="M3593" i="5"/>
  <c r="M3592" i="5"/>
  <c r="M3591" i="5"/>
  <c r="M3590" i="5"/>
  <c r="M3589" i="5"/>
  <c r="M3588" i="5"/>
  <c r="M3587" i="5"/>
  <c r="M3586" i="5"/>
  <c r="M3585" i="5"/>
  <c r="M3584" i="5"/>
  <c r="M3583" i="5"/>
  <c r="M3582" i="5"/>
  <c r="M3581" i="5"/>
  <c r="M3580" i="5"/>
  <c r="M3579" i="5"/>
  <c r="M3578" i="5"/>
  <c r="M3577" i="5"/>
  <c r="M3576" i="5"/>
  <c r="M3575" i="5"/>
  <c r="M3574" i="5"/>
  <c r="M3573" i="5"/>
  <c r="M3572" i="5"/>
  <c r="M3571" i="5"/>
  <c r="M3570" i="5"/>
  <c r="M3569" i="5"/>
  <c r="M3568" i="5"/>
  <c r="M3567" i="5"/>
  <c r="M3566" i="5"/>
  <c r="M3565" i="5"/>
  <c r="M3564" i="5"/>
  <c r="M3563" i="5"/>
  <c r="M3562" i="5"/>
  <c r="M3561" i="5"/>
  <c r="M3560" i="5"/>
  <c r="M3559" i="5"/>
  <c r="M3558" i="5"/>
  <c r="M3557" i="5"/>
  <c r="M3556" i="5"/>
  <c r="M3555" i="5"/>
  <c r="M3554" i="5"/>
  <c r="M3553" i="5"/>
  <c r="M3552" i="5"/>
  <c r="M3551" i="5"/>
  <c r="M3550" i="5"/>
  <c r="M3549" i="5"/>
  <c r="M3548" i="5"/>
  <c r="M3547" i="5"/>
  <c r="M3546" i="5"/>
  <c r="M3545" i="5"/>
  <c r="M3544" i="5"/>
  <c r="M3543" i="5"/>
  <c r="M3542" i="5"/>
  <c r="M3541" i="5"/>
  <c r="M3540" i="5"/>
  <c r="M3539" i="5"/>
  <c r="M3538" i="5"/>
  <c r="M3537" i="5"/>
  <c r="M3536" i="5"/>
  <c r="M3535" i="5"/>
  <c r="M3534" i="5"/>
  <c r="M3533" i="5"/>
  <c r="M3532" i="5"/>
  <c r="M3531" i="5"/>
  <c r="M3530" i="5"/>
  <c r="M3529" i="5"/>
  <c r="M3528" i="5"/>
  <c r="M3527" i="5"/>
  <c r="M3526" i="5"/>
  <c r="M3525" i="5"/>
  <c r="M3524" i="5"/>
  <c r="M3523" i="5"/>
  <c r="M3522" i="5"/>
  <c r="M3521" i="5"/>
  <c r="M3520" i="5"/>
  <c r="M3519" i="5"/>
  <c r="M3518" i="5"/>
  <c r="M3517" i="5"/>
  <c r="M3516" i="5"/>
  <c r="M3515" i="5"/>
  <c r="M3514" i="5"/>
  <c r="M3513" i="5"/>
  <c r="M3512" i="5"/>
  <c r="M3511" i="5"/>
  <c r="M3510" i="5"/>
  <c r="M3509" i="5"/>
  <c r="M3508" i="5"/>
  <c r="M3507" i="5"/>
  <c r="M3506" i="5"/>
  <c r="M3505" i="5"/>
  <c r="M3504" i="5"/>
  <c r="M3503" i="5"/>
  <c r="M3502" i="5"/>
  <c r="M3501" i="5"/>
  <c r="M3500" i="5"/>
  <c r="M3499" i="5"/>
  <c r="M3498" i="5"/>
  <c r="M3497" i="5"/>
  <c r="M3496" i="5"/>
  <c r="M3495" i="5"/>
  <c r="M3494" i="5"/>
  <c r="M3493" i="5"/>
  <c r="M3492" i="5"/>
  <c r="M3491" i="5"/>
  <c r="M3490" i="5"/>
  <c r="M3489" i="5"/>
  <c r="M3488" i="5"/>
  <c r="M3487" i="5"/>
  <c r="M3486" i="5"/>
  <c r="M3485" i="5"/>
  <c r="M3484" i="5"/>
  <c r="M3483" i="5"/>
  <c r="M3482" i="5"/>
  <c r="M3481" i="5"/>
  <c r="M3480" i="5"/>
  <c r="M3479" i="5"/>
  <c r="M3478" i="5"/>
  <c r="M3477" i="5"/>
  <c r="M3476" i="5"/>
  <c r="M3475" i="5"/>
  <c r="M3474" i="5"/>
  <c r="M3473" i="5"/>
  <c r="M3472" i="5"/>
  <c r="M3471" i="5"/>
  <c r="M3470" i="5"/>
  <c r="M3469" i="5"/>
  <c r="M3468" i="5"/>
  <c r="M3467" i="5"/>
  <c r="M3466" i="5"/>
  <c r="M3465" i="5"/>
  <c r="M3464" i="5"/>
  <c r="M3463" i="5"/>
  <c r="M3462" i="5"/>
  <c r="M3461" i="5"/>
  <c r="M3460" i="5"/>
  <c r="M3459" i="5"/>
  <c r="M3458" i="5"/>
  <c r="M3457" i="5"/>
  <c r="M3456" i="5"/>
  <c r="M3455" i="5"/>
  <c r="M3454" i="5"/>
  <c r="M3453" i="5"/>
  <c r="M3452" i="5"/>
  <c r="M3451" i="5"/>
  <c r="M3450" i="5"/>
  <c r="M3449" i="5"/>
  <c r="M3448" i="5"/>
  <c r="M3447" i="5"/>
  <c r="M3446" i="5"/>
  <c r="M3445" i="5"/>
  <c r="M3444" i="5"/>
  <c r="M3443" i="5"/>
  <c r="M3442" i="5"/>
  <c r="M3441" i="5"/>
  <c r="M3440" i="5"/>
  <c r="M3439" i="5"/>
  <c r="M3438" i="5"/>
  <c r="M3437" i="5"/>
  <c r="M3436" i="5"/>
  <c r="M3435" i="5"/>
  <c r="M3434" i="5"/>
  <c r="M3433" i="5"/>
  <c r="M3432" i="5"/>
  <c r="M3431" i="5"/>
  <c r="M3430" i="5"/>
  <c r="M3429" i="5"/>
  <c r="M3428" i="5"/>
  <c r="M3427" i="5"/>
  <c r="M3426" i="5"/>
  <c r="M3425" i="5"/>
  <c r="M3424" i="5"/>
  <c r="M3423" i="5"/>
  <c r="M3422" i="5"/>
  <c r="M3421" i="5"/>
  <c r="M3420" i="5"/>
  <c r="M3419" i="5"/>
  <c r="M3418" i="5"/>
  <c r="M3417" i="5"/>
  <c r="M3416" i="5"/>
  <c r="M3415" i="5"/>
  <c r="M3414" i="5"/>
  <c r="M3413" i="5"/>
  <c r="M3412" i="5"/>
  <c r="M3411" i="5"/>
  <c r="M3410" i="5"/>
  <c r="M3409" i="5"/>
  <c r="M3408" i="5"/>
  <c r="M3407" i="5"/>
  <c r="M3406" i="5"/>
  <c r="M3405" i="5"/>
  <c r="M3404" i="5"/>
  <c r="M3403" i="5"/>
  <c r="M3402" i="5"/>
  <c r="M3401" i="5"/>
  <c r="M3400" i="5"/>
  <c r="M3399" i="5"/>
  <c r="M3398" i="5"/>
  <c r="M3397" i="5"/>
  <c r="M3396" i="5"/>
  <c r="M3395" i="5"/>
  <c r="M3394" i="5"/>
  <c r="M3393" i="5"/>
  <c r="M3392" i="5"/>
  <c r="M3391" i="5"/>
  <c r="M3390" i="5"/>
  <c r="M3389" i="5"/>
  <c r="M3388" i="5"/>
  <c r="M3387" i="5"/>
  <c r="M3386" i="5"/>
  <c r="M3385" i="5"/>
  <c r="M3384" i="5"/>
  <c r="M3383" i="5"/>
  <c r="M3382" i="5"/>
  <c r="M3381" i="5"/>
  <c r="M3380" i="5"/>
  <c r="M3379" i="5"/>
  <c r="M3378" i="5"/>
  <c r="M3377" i="5"/>
  <c r="M3376" i="5"/>
  <c r="M3375" i="5"/>
  <c r="M3374" i="5"/>
  <c r="M3373" i="5"/>
  <c r="M3372" i="5"/>
  <c r="M3371" i="5"/>
  <c r="M3370" i="5"/>
  <c r="M3369" i="5"/>
  <c r="M3368" i="5"/>
  <c r="M3367" i="5"/>
  <c r="M3366" i="5"/>
  <c r="M3365" i="5"/>
  <c r="M3364" i="5"/>
  <c r="M3363" i="5"/>
  <c r="M3362" i="5"/>
  <c r="M3361" i="5"/>
  <c r="M3360" i="5"/>
  <c r="M3359" i="5"/>
  <c r="M3358" i="5"/>
  <c r="M3357" i="5"/>
  <c r="M3356" i="5"/>
  <c r="M3355" i="5"/>
  <c r="M3354" i="5"/>
  <c r="M3353" i="5"/>
  <c r="M3352" i="5"/>
  <c r="M3351" i="5"/>
  <c r="M3350" i="5"/>
  <c r="M3349" i="5"/>
  <c r="M3348" i="5"/>
  <c r="M3347" i="5"/>
  <c r="M3346" i="5"/>
  <c r="M3345" i="5"/>
  <c r="M3344" i="5"/>
  <c r="M3343" i="5"/>
  <c r="M3342" i="5"/>
  <c r="M3341" i="5"/>
  <c r="M3340" i="5"/>
  <c r="M3339" i="5"/>
  <c r="M3338" i="5"/>
  <c r="M3337" i="5"/>
  <c r="M3336" i="5"/>
  <c r="M3335" i="5"/>
  <c r="M3334" i="5"/>
  <c r="M3333" i="5"/>
  <c r="M3332" i="5"/>
  <c r="M3331" i="5"/>
  <c r="M3330" i="5"/>
  <c r="M3329" i="5"/>
  <c r="M3328" i="5"/>
  <c r="M3327" i="5"/>
  <c r="M3326" i="5"/>
  <c r="M3325" i="5"/>
  <c r="M3324" i="5"/>
  <c r="M3323" i="5"/>
  <c r="M3322" i="5"/>
  <c r="M3321" i="5"/>
  <c r="M3320" i="5"/>
  <c r="M3319" i="5"/>
  <c r="M3318" i="5"/>
  <c r="M3317" i="5"/>
  <c r="M3316" i="5"/>
  <c r="M3315" i="5"/>
  <c r="M3314" i="5"/>
  <c r="M3313" i="5"/>
  <c r="M3312" i="5"/>
  <c r="M3311" i="5"/>
  <c r="M3310" i="5"/>
  <c r="M3309" i="5"/>
  <c r="M3308" i="5"/>
  <c r="M3307" i="5"/>
  <c r="M3306" i="5"/>
  <c r="M3305" i="5"/>
  <c r="M3304" i="5"/>
  <c r="M3303" i="5"/>
  <c r="M3302" i="5"/>
  <c r="M3301" i="5"/>
  <c r="M3300" i="5"/>
  <c r="M3299" i="5"/>
  <c r="M3298" i="5"/>
  <c r="M3297" i="5"/>
  <c r="M3296" i="5"/>
  <c r="M3295" i="5"/>
  <c r="M3294" i="5"/>
  <c r="M3293" i="5"/>
  <c r="M3292" i="5"/>
  <c r="M3291" i="5"/>
  <c r="M3290" i="5"/>
  <c r="M3289" i="5"/>
  <c r="M3288" i="5"/>
  <c r="M3287" i="5"/>
  <c r="M3286" i="5"/>
  <c r="M3285" i="5"/>
  <c r="M3284" i="5"/>
  <c r="M3283" i="5"/>
  <c r="M3282" i="5"/>
  <c r="M3281" i="5"/>
  <c r="M3280" i="5"/>
  <c r="M3279" i="5"/>
  <c r="M3278" i="5"/>
  <c r="M3277" i="5"/>
  <c r="M3276" i="5"/>
  <c r="M3275" i="5"/>
  <c r="M3274" i="5"/>
  <c r="M3273" i="5"/>
  <c r="M3272" i="5"/>
  <c r="M3271" i="5"/>
  <c r="M3270" i="5"/>
  <c r="M3269" i="5"/>
  <c r="M3268" i="5"/>
  <c r="M3267" i="5"/>
  <c r="M3266" i="5"/>
  <c r="M3265" i="5"/>
  <c r="M3264" i="5"/>
  <c r="M3263" i="5"/>
  <c r="M3262" i="5"/>
  <c r="M3261" i="5"/>
  <c r="M3260" i="5"/>
  <c r="M3259" i="5"/>
  <c r="M3258" i="5"/>
  <c r="M3257" i="5"/>
  <c r="M3256" i="5"/>
  <c r="M3255" i="5"/>
  <c r="M3254" i="5"/>
  <c r="M3253" i="5"/>
  <c r="M3252" i="5"/>
  <c r="M3251" i="5"/>
  <c r="M3250" i="5"/>
  <c r="M3249" i="5"/>
  <c r="M3248" i="5"/>
  <c r="M3247" i="5"/>
  <c r="M3246" i="5"/>
  <c r="M3245" i="5"/>
  <c r="M3244" i="5"/>
  <c r="M3243" i="5"/>
  <c r="M3242" i="5"/>
  <c r="M3241" i="5"/>
  <c r="M3240" i="5"/>
  <c r="M3239" i="5"/>
  <c r="M3238" i="5"/>
  <c r="M3237" i="5"/>
  <c r="M3236" i="5"/>
  <c r="M3235" i="5"/>
  <c r="M3234" i="5"/>
  <c r="M3233" i="5"/>
  <c r="M3232" i="5"/>
  <c r="M3231" i="5"/>
  <c r="M3230" i="5"/>
  <c r="M3229" i="5"/>
  <c r="M3228" i="5"/>
  <c r="M3227" i="5"/>
  <c r="M3226" i="5"/>
  <c r="M3225" i="5"/>
  <c r="M3224" i="5"/>
  <c r="M3223" i="5"/>
  <c r="M3222" i="5"/>
  <c r="M3221" i="5"/>
  <c r="M3220" i="5"/>
  <c r="M3219" i="5"/>
  <c r="M3218" i="5"/>
  <c r="M3217" i="5"/>
  <c r="M3216" i="5"/>
  <c r="M3215" i="5"/>
  <c r="M3214" i="5"/>
  <c r="M3213" i="5"/>
  <c r="M3212" i="5"/>
  <c r="M3211" i="5"/>
  <c r="M3210" i="5"/>
  <c r="M3209" i="5"/>
  <c r="M3208" i="5"/>
  <c r="M3207" i="5"/>
  <c r="M3206" i="5"/>
  <c r="M3205" i="5"/>
  <c r="M3204" i="5"/>
  <c r="M3203" i="5"/>
  <c r="M3202" i="5"/>
  <c r="M3201" i="5"/>
  <c r="M3200" i="5"/>
  <c r="M3199" i="5"/>
  <c r="M3198" i="5"/>
  <c r="M3197" i="5"/>
  <c r="M3196" i="5"/>
  <c r="M3195" i="5"/>
  <c r="M3194" i="5"/>
  <c r="M3193" i="5"/>
  <c r="M3192" i="5"/>
  <c r="M3191" i="5"/>
  <c r="M3190" i="5"/>
  <c r="M3189" i="5"/>
  <c r="M3188" i="5"/>
  <c r="M3187" i="5"/>
  <c r="M3186" i="5"/>
  <c r="M3185" i="5"/>
  <c r="M3184" i="5"/>
  <c r="M3183" i="5"/>
  <c r="M3182" i="5"/>
  <c r="M3181" i="5"/>
  <c r="M3180" i="5"/>
  <c r="M3179" i="5"/>
  <c r="M3178" i="5"/>
  <c r="M3177" i="5"/>
  <c r="M3176" i="5"/>
  <c r="M3175" i="5"/>
  <c r="M3174" i="5"/>
  <c r="M3173" i="5"/>
  <c r="M3172" i="5"/>
  <c r="M3171" i="5"/>
  <c r="M3170" i="5"/>
  <c r="M3169" i="5"/>
  <c r="M3168" i="5"/>
  <c r="M3167" i="5"/>
  <c r="M3166" i="5"/>
  <c r="M3165" i="5"/>
  <c r="M3164" i="5"/>
  <c r="M3163" i="5"/>
  <c r="M3162" i="5"/>
  <c r="M3161" i="5"/>
  <c r="M3160" i="5"/>
  <c r="M3159" i="5"/>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2990" i="5"/>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M2914" i="5"/>
  <c r="M2913" i="5"/>
  <c r="M2912" i="5"/>
  <c r="M2911" i="5"/>
  <c r="M2910" i="5"/>
  <c r="M2909" i="5"/>
  <c r="M2908" i="5"/>
  <c r="M2907" i="5"/>
  <c r="M2906" i="5"/>
  <c r="M2905" i="5"/>
  <c r="M2904" i="5"/>
  <c r="M2903" i="5"/>
  <c r="M2902" i="5"/>
  <c r="M2901" i="5"/>
  <c r="M2900" i="5"/>
  <c r="M2899" i="5"/>
  <c r="M2898" i="5"/>
  <c r="M2897" i="5"/>
  <c r="M2896" i="5"/>
  <c r="M2895" i="5"/>
  <c r="M2894" i="5"/>
  <c r="M2893" i="5"/>
  <c r="M2892" i="5"/>
  <c r="M2891" i="5"/>
  <c r="M2890" i="5"/>
  <c r="M2889" i="5"/>
  <c r="M2888" i="5"/>
  <c r="M2887" i="5"/>
  <c r="M2886" i="5"/>
  <c r="M2885" i="5"/>
  <c r="M2884" i="5"/>
  <c r="M2883" i="5"/>
  <c r="M2882" i="5"/>
  <c r="M2881" i="5"/>
  <c r="M2880" i="5"/>
  <c r="M2879" i="5"/>
  <c r="M2878" i="5"/>
  <c r="M2877" i="5"/>
  <c r="M2876" i="5"/>
  <c r="M2875" i="5"/>
  <c r="M2874" i="5"/>
  <c r="M2873" i="5"/>
  <c r="M2872" i="5"/>
  <c r="M2871" i="5"/>
  <c r="M2870" i="5"/>
  <c r="M2869" i="5"/>
  <c r="M2868" i="5"/>
  <c r="M2867" i="5"/>
  <c r="M2866" i="5"/>
  <c r="M2865" i="5"/>
  <c r="M2864" i="5"/>
  <c r="M2863" i="5"/>
  <c r="M2862" i="5"/>
  <c r="M2861" i="5"/>
  <c r="M2860" i="5"/>
  <c r="M2859" i="5"/>
  <c r="M2858" i="5"/>
  <c r="M2857" i="5"/>
  <c r="M2856" i="5"/>
  <c r="M2855" i="5"/>
  <c r="M2854" i="5"/>
  <c r="M2853" i="5"/>
  <c r="M2852" i="5"/>
  <c r="M2851" i="5"/>
  <c r="M2850" i="5"/>
  <c r="M2849" i="5"/>
  <c r="M2848" i="5"/>
  <c r="M2847" i="5"/>
  <c r="M2846" i="5"/>
  <c r="M2845" i="5"/>
  <c r="M2844" i="5"/>
  <c r="M2843" i="5"/>
  <c r="M2842" i="5"/>
  <c r="M2841" i="5"/>
  <c r="M2840" i="5"/>
  <c r="M2839" i="5"/>
  <c r="M2838" i="5"/>
  <c r="M2837" i="5"/>
  <c r="M2836" i="5"/>
  <c r="M2835" i="5"/>
  <c r="M2834" i="5"/>
  <c r="M2833" i="5"/>
  <c r="M2832" i="5"/>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M2804" i="5"/>
  <c r="M2803" i="5"/>
  <c r="M2802" i="5"/>
  <c r="M2801" i="5"/>
  <c r="M2800" i="5"/>
  <c r="M2799" i="5"/>
  <c r="M2798" i="5"/>
  <c r="M2797" i="5"/>
  <c r="M2796" i="5"/>
  <c r="M2795" i="5"/>
  <c r="M2794" i="5"/>
  <c r="M2793" i="5"/>
  <c r="M2792" i="5"/>
  <c r="M2791" i="5"/>
  <c r="M2790" i="5"/>
  <c r="M2789" i="5"/>
  <c r="M2788" i="5"/>
  <c r="M2787" i="5"/>
  <c r="M2786" i="5"/>
  <c r="M2785" i="5"/>
  <c r="M2784" i="5"/>
  <c r="M2783" i="5"/>
  <c r="M2782" i="5"/>
  <c r="M2781" i="5"/>
  <c r="M2780" i="5"/>
  <c r="M2779" i="5"/>
  <c r="M2778" i="5"/>
  <c r="M2777" i="5"/>
  <c r="M2776" i="5"/>
  <c r="M2775" i="5"/>
  <c r="M2774" i="5"/>
  <c r="M2773" i="5"/>
  <c r="M2772" i="5"/>
  <c r="M2771" i="5"/>
  <c r="M2770" i="5"/>
  <c r="M2769" i="5"/>
  <c r="M2768" i="5"/>
  <c r="M2767" i="5"/>
  <c r="M2766" i="5"/>
  <c r="M2765" i="5"/>
  <c r="M2764" i="5"/>
  <c r="M2763" i="5"/>
  <c r="M2762" i="5"/>
  <c r="M2761" i="5"/>
  <c r="M2760" i="5"/>
  <c r="M2759" i="5"/>
  <c r="M2758" i="5"/>
  <c r="M2757" i="5"/>
  <c r="M2756" i="5"/>
  <c r="M2755" i="5"/>
  <c r="M2754" i="5"/>
  <c r="M2753" i="5"/>
  <c r="M2752" i="5"/>
  <c r="M2751" i="5"/>
  <c r="M2750" i="5"/>
  <c r="M2749" i="5"/>
  <c r="M2748" i="5"/>
  <c r="M2747" i="5"/>
  <c r="M2746" i="5"/>
  <c r="M2745" i="5"/>
  <c r="M2744" i="5"/>
  <c r="M2743" i="5"/>
  <c r="M2742" i="5"/>
  <c r="M2741" i="5"/>
  <c r="M2740" i="5"/>
  <c r="M2739" i="5"/>
  <c r="M2738" i="5"/>
  <c r="M2737" i="5"/>
  <c r="M2736" i="5"/>
  <c r="M2735" i="5"/>
  <c r="M2734" i="5"/>
  <c r="M2733" i="5"/>
  <c r="M2732" i="5"/>
  <c r="M2731" i="5"/>
  <c r="M2730" i="5"/>
  <c r="M2729" i="5"/>
  <c r="M2728" i="5"/>
  <c r="M2727" i="5"/>
  <c r="M2726" i="5"/>
  <c r="M2725" i="5"/>
  <c r="M2724" i="5"/>
  <c r="M2723" i="5"/>
  <c r="M2722" i="5"/>
  <c r="M2721" i="5"/>
  <c r="M2720" i="5"/>
  <c r="M2719" i="5"/>
  <c r="M2718" i="5"/>
  <c r="M2717" i="5"/>
  <c r="M2716" i="5"/>
  <c r="M2715" i="5"/>
  <c r="M2714" i="5"/>
  <c r="M2713" i="5"/>
  <c r="M2712" i="5"/>
  <c r="M2711" i="5"/>
  <c r="M2710" i="5"/>
  <c r="M2709" i="5"/>
  <c r="M2708" i="5"/>
  <c r="M2707" i="5"/>
  <c r="M2706" i="5"/>
  <c r="M2705" i="5"/>
  <c r="M2704" i="5"/>
  <c r="M2703" i="5"/>
  <c r="M2702" i="5"/>
  <c r="M2701" i="5"/>
  <c r="M2700" i="5"/>
  <c r="M2699" i="5"/>
  <c r="M2698" i="5"/>
  <c r="M2697" i="5"/>
  <c r="M2696" i="5"/>
  <c r="M2695" i="5"/>
  <c r="M2694" i="5"/>
  <c r="M2693" i="5"/>
  <c r="M2692" i="5"/>
  <c r="M2691" i="5"/>
  <c r="M2690" i="5"/>
  <c r="M2689" i="5"/>
  <c r="M2688" i="5"/>
  <c r="M2687" i="5"/>
  <c r="M2686" i="5"/>
  <c r="M2685" i="5"/>
  <c r="M2684" i="5"/>
  <c r="M2683" i="5"/>
  <c r="M2682" i="5"/>
  <c r="M2681" i="5"/>
  <c r="M2680" i="5"/>
  <c r="M2679" i="5"/>
  <c r="M2678" i="5"/>
  <c r="M2677" i="5"/>
  <c r="M2676" i="5"/>
  <c r="M2675" i="5"/>
  <c r="M2674" i="5"/>
  <c r="M2673" i="5"/>
  <c r="M2672" i="5"/>
  <c r="M2671" i="5"/>
  <c r="M2670" i="5"/>
  <c r="M2669" i="5"/>
  <c r="M2668" i="5"/>
  <c r="M2667" i="5"/>
  <c r="M2666" i="5"/>
  <c r="M2665" i="5"/>
  <c r="M2664" i="5"/>
  <c r="M2663" i="5"/>
  <c r="M2662" i="5"/>
  <c r="M2661" i="5"/>
  <c r="M2660" i="5"/>
  <c r="M2659" i="5"/>
  <c r="M2658" i="5"/>
  <c r="M2657" i="5"/>
  <c r="M2656" i="5"/>
  <c r="M2655" i="5"/>
  <c r="M2654" i="5"/>
  <c r="M2653" i="5"/>
  <c r="M2652" i="5"/>
  <c r="M2651" i="5"/>
  <c r="M2650" i="5"/>
  <c r="M2649" i="5"/>
  <c r="M2648" i="5"/>
  <c r="M2647" i="5"/>
  <c r="M2646" i="5"/>
  <c r="M2645" i="5"/>
  <c r="M2644" i="5"/>
  <c r="M2643" i="5"/>
  <c r="M2642" i="5"/>
  <c r="M2641" i="5"/>
  <c r="M2640" i="5"/>
  <c r="M2639" i="5"/>
  <c r="M2638" i="5"/>
  <c r="M2637" i="5"/>
  <c r="M2636" i="5"/>
  <c r="M2635" i="5"/>
  <c r="M2634" i="5"/>
  <c r="M2633" i="5"/>
  <c r="M2632" i="5"/>
  <c r="M2631" i="5"/>
  <c r="M2630" i="5"/>
  <c r="M2629" i="5"/>
  <c r="M2628" i="5"/>
  <c r="M2627" i="5"/>
  <c r="M2626" i="5"/>
  <c r="M2625" i="5"/>
  <c r="M2624" i="5"/>
  <c r="M2623" i="5"/>
  <c r="M2622" i="5"/>
  <c r="M2621" i="5"/>
  <c r="M2620" i="5"/>
  <c r="M2619" i="5"/>
  <c r="M2618" i="5"/>
  <c r="M2617" i="5"/>
  <c r="M2616" i="5"/>
  <c r="M2615" i="5"/>
  <c r="M2614" i="5"/>
  <c r="M2613" i="5"/>
  <c r="M2612" i="5"/>
  <c r="M2611" i="5"/>
  <c r="M2610" i="5"/>
  <c r="M2609" i="5"/>
  <c r="M2608" i="5"/>
  <c r="M2607" i="5"/>
  <c r="M2606" i="5"/>
  <c r="M2605" i="5"/>
  <c r="M2604" i="5"/>
  <c r="M2603" i="5"/>
  <c r="M2602" i="5"/>
  <c r="M2601" i="5"/>
  <c r="M2600" i="5"/>
  <c r="M2599" i="5"/>
  <c r="M2598" i="5"/>
  <c r="M2597" i="5"/>
  <c r="M2596" i="5"/>
  <c r="M2595" i="5"/>
  <c r="M2594" i="5"/>
  <c r="M2593" i="5"/>
  <c r="M2592" i="5"/>
  <c r="M2591" i="5"/>
  <c r="M2590" i="5"/>
  <c r="M2589" i="5"/>
  <c r="M2588" i="5"/>
  <c r="M2587" i="5"/>
  <c r="M2586" i="5"/>
  <c r="M2585" i="5"/>
  <c r="M2584" i="5"/>
  <c r="M2583" i="5"/>
  <c r="M2582" i="5"/>
  <c r="M2581" i="5"/>
  <c r="M2580" i="5"/>
  <c r="M2579" i="5"/>
  <c r="M2578" i="5"/>
  <c r="M2577" i="5"/>
  <c r="M2576" i="5"/>
  <c r="M2575" i="5"/>
  <c r="M2574" i="5"/>
  <c r="M2573" i="5"/>
  <c r="M2572" i="5"/>
  <c r="M2571" i="5"/>
  <c r="M2570" i="5"/>
  <c r="M2569" i="5"/>
  <c r="M2568" i="5"/>
  <c r="M2567" i="5"/>
  <c r="M2566" i="5"/>
  <c r="M2565" i="5"/>
  <c r="M2564" i="5"/>
  <c r="M2563" i="5"/>
  <c r="M2562" i="5"/>
  <c r="M2561" i="5"/>
  <c r="M2560" i="5"/>
  <c r="M2559" i="5"/>
  <c r="M2558" i="5"/>
  <c r="M2557" i="5"/>
  <c r="M2556" i="5"/>
  <c r="M2555" i="5"/>
  <c r="M2554" i="5"/>
  <c r="M2553" i="5"/>
  <c r="M2552" i="5"/>
  <c r="M2551" i="5"/>
  <c r="M2550" i="5"/>
  <c r="M2549" i="5"/>
  <c r="M2548" i="5"/>
  <c r="M2547" i="5"/>
  <c r="M2546" i="5"/>
  <c r="M2545" i="5"/>
  <c r="M2544" i="5"/>
  <c r="M2543" i="5"/>
  <c r="M2542" i="5"/>
  <c r="M2541" i="5"/>
  <c r="M2540" i="5"/>
  <c r="M2539" i="5"/>
  <c r="M2538" i="5"/>
  <c r="M2537" i="5"/>
  <c r="M2536" i="5"/>
  <c r="M2535" i="5"/>
  <c r="M2534" i="5"/>
  <c r="M2533" i="5"/>
  <c r="M2532" i="5"/>
  <c r="M2531" i="5"/>
  <c r="M2530" i="5"/>
  <c r="M2529" i="5"/>
  <c r="M2528" i="5"/>
  <c r="M2527" i="5"/>
  <c r="M2526" i="5"/>
  <c r="M2525" i="5"/>
  <c r="M2524" i="5"/>
  <c r="M2523" i="5"/>
  <c r="M2522" i="5"/>
  <c r="M2521" i="5"/>
  <c r="M2520" i="5"/>
  <c r="M2519" i="5"/>
  <c r="M2518" i="5"/>
  <c r="M2517" i="5"/>
  <c r="M2516" i="5"/>
  <c r="M2515" i="5"/>
  <c r="M2514" i="5"/>
  <c r="M2513" i="5"/>
  <c r="M2512" i="5"/>
  <c r="M2511" i="5"/>
  <c r="M2510" i="5"/>
  <c r="M2509" i="5"/>
  <c r="M2508" i="5"/>
  <c r="M2507" i="5"/>
  <c r="M2506" i="5"/>
  <c r="M2505" i="5"/>
  <c r="M2504" i="5"/>
  <c r="M2503" i="5"/>
  <c r="M2502" i="5"/>
  <c r="M2501" i="5"/>
  <c r="M2500" i="5"/>
  <c r="M2499" i="5"/>
  <c r="M2498" i="5"/>
  <c r="M2497" i="5"/>
  <c r="M2496" i="5"/>
  <c r="M2495" i="5"/>
  <c r="M2494" i="5"/>
  <c r="M2493" i="5"/>
  <c r="M2492" i="5"/>
  <c r="M2491" i="5"/>
  <c r="M2490" i="5"/>
  <c r="M2489" i="5"/>
  <c r="M2488" i="5"/>
  <c r="M2487" i="5"/>
  <c r="M2486" i="5"/>
  <c r="M2485" i="5"/>
  <c r="M2484" i="5"/>
  <c r="M2483" i="5"/>
  <c r="M2482" i="5"/>
  <c r="M2481" i="5"/>
  <c r="M2480" i="5"/>
  <c r="M2479" i="5"/>
  <c r="M2478" i="5"/>
  <c r="M2477" i="5"/>
  <c r="M2476" i="5"/>
  <c r="M2475" i="5"/>
  <c r="M2474" i="5"/>
  <c r="M2473" i="5"/>
  <c r="M2472" i="5"/>
  <c r="M2471" i="5"/>
  <c r="M2470" i="5"/>
  <c r="M2469" i="5"/>
  <c r="M2468" i="5"/>
  <c r="M2467" i="5"/>
  <c r="M2466" i="5"/>
  <c r="M2465" i="5"/>
  <c r="M2464" i="5"/>
  <c r="M2463" i="5"/>
  <c r="M2462" i="5"/>
  <c r="M2461" i="5"/>
  <c r="M2460" i="5"/>
  <c r="M2459" i="5"/>
  <c r="M2458" i="5"/>
  <c r="M2457" i="5"/>
  <c r="M2456" i="5"/>
  <c r="M2455" i="5"/>
  <c r="M2454" i="5"/>
  <c r="M2453" i="5"/>
  <c r="M2452" i="5"/>
  <c r="M2451" i="5"/>
  <c r="M2450" i="5"/>
  <c r="M2449" i="5"/>
  <c r="M2448" i="5"/>
  <c r="M2447" i="5"/>
  <c r="M2446" i="5"/>
  <c r="M2445" i="5"/>
  <c r="M2444" i="5"/>
  <c r="M2443" i="5"/>
  <c r="M2442" i="5"/>
  <c r="M2441" i="5"/>
  <c r="M2440" i="5"/>
  <c r="M2439" i="5"/>
  <c r="M2438" i="5"/>
  <c r="M2437" i="5"/>
  <c r="M2436" i="5"/>
  <c r="M2435" i="5"/>
  <c r="M2434" i="5"/>
  <c r="M2433" i="5"/>
  <c r="M2432" i="5"/>
  <c r="M2431" i="5"/>
  <c r="M2430" i="5"/>
  <c r="M2429" i="5"/>
  <c r="M2428" i="5"/>
  <c r="M2427" i="5"/>
  <c r="M2426" i="5"/>
  <c r="M2425" i="5"/>
  <c r="M2424" i="5"/>
  <c r="M2423" i="5"/>
  <c r="M2422" i="5"/>
  <c r="M2421" i="5"/>
  <c r="M2420" i="5"/>
  <c r="M2419" i="5"/>
  <c r="M2418" i="5"/>
  <c r="M2417" i="5"/>
  <c r="M2416" i="5"/>
  <c r="M2415" i="5"/>
  <c r="M2414" i="5"/>
  <c r="M2413" i="5"/>
  <c r="M2412" i="5"/>
  <c r="M2411" i="5"/>
  <c r="M2410" i="5"/>
  <c r="M2409" i="5"/>
  <c r="M2408" i="5"/>
  <c r="M2407" i="5"/>
  <c r="M2406" i="5"/>
  <c r="M2405" i="5"/>
  <c r="M2404" i="5"/>
  <c r="M2403" i="5"/>
  <c r="M2402" i="5"/>
  <c r="M2401" i="5"/>
  <c r="M2400" i="5"/>
  <c r="M2399" i="5"/>
  <c r="M2398" i="5"/>
  <c r="M2397" i="5"/>
  <c r="M2396" i="5"/>
  <c r="M2395" i="5"/>
  <c r="M2394" i="5"/>
  <c r="M2393" i="5"/>
  <c r="M2392" i="5"/>
  <c r="M2391" i="5"/>
  <c r="M2390" i="5"/>
  <c r="M2389" i="5"/>
  <c r="M2388" i="5"/>
  <c r="M2387" i="5"/>
  <c r="M2386" i="5"/>
  <c r="M2385" i="5"/>
  <c r="M2384" i="5"/>
  <c r="M2383" i="5"/>
  <c r="M2382" i="5"/>
  <c r="M2381" i="5"/>
  <c r="M2380" i="5"/>
  <c r="M2379" i="5"/>
  <c r="M2378" i="5"/>
  <c r="M2377" i="5"/>
  <c r="M2376" i="5"/>
  <c r="M2375" i="5"/>
  <c r="M2374" i="5"/>
  <c r="M2373" i="5"/>
  <c r="M2372" i="5"/>
  <c r="M2371" i="5"/>
  <c r="M2370" i="5"/>
  <c r="M2369" i="5"/>
  <c r="M2368" i="5"/>
  <c r="M2367" i="5"/>
  <c r="M2366" i="5"/>
  <c r="M2365" i="5"/>
  <c r="M2364" i="5"/>
  <c r="M2363" i="5"/>
  <c r="M2362" i="5"/>
  <c r="M2361" i="5"/>
  <c r="M2360" i="5"/>
  <c r="M2359" i="5"/>
  <c r="M2358" i="5"/>
  <c r="M2357" i="5"/>
  <c r="M2356" i="5"/>
  <c r="M2355" i="5"/>
  <c r="M2354" i="5"/>
  <c r="M2353" i="5"/>
  <c r="M2352" i="5"/>
  <c r="M2351" i="5"/>
  <c r="M2350" i="5"/>
  <c r="M2349" i="5"/>
  <c r="M2348" i="5"/>
  <c r="M2347" i="5"/>
  <c r="M2346" i="5"/>
  <c r="M2345" i="5"/>
  <c r="M2344" i="5"/>
  <c r="M2343" i="5"/>
  <c r="M2342" i="5"/>
  <c r="M2341" i="5"/>
  <c r="M2340" i="5"/>
  <c r="M2339" i="5"/>
  <c r="M2338" i="5"/>
  <c r="M2337" i="5"/>
  <c r="M2336" i="5"/>
  <c r="M2335" i="5"/>
  <c r="M2334" i="5"/>
  <c r="M2333" i="5"/>
  <c r="M2332" i="5"/>
  <c r="M2331" i="5"/>
  <c r="M2330" i="5"/>
  <c r="M2329" i="5"/>
  <c r="M2328" i="5"/>
  <c r="M2327" i="5"/>
  <c r="M2326" i="5"/>
  <c r="M2325" i="5"/>
  <c r="M2324" i="5"/>
  <c r="M2323" i="5"/>
  <c r="M2322" i="5"/>
  <c r="M2321" i="5"/>
  <c r="M2320" i="5"/>
  <c r="M2319" i="5"/>
  <c r="M2318" i="5"/>
  <c r="M2317" i="5"/>
  <c r="M2316" i="5"/>
  <c r="M2315" i="5"/>
  <c r="M2314" i="5"/>
  <c r="M2313" i="5"/>
  <c r="M2312" i="5"/>
  <c r="M2311" i="5"/>
  <c r="M2310" i="5"/>
  <c r="M2309" i="5"/>
  <c r="M2308" i="5"/>
  <c r="M2307" i="5"/>
  <c r="M2306" i="5"/>
  <c r="M2305" i="5"/>
  <c r="M2304" i="5"/>
  <c r="M2303" i="5"/>
  <c r="M2302" i="5"/>
  <c r="M2301" i="5"/>
  <c r="M2300" i="5"/>
  <c r="M2299" i="5"/>
  <c r="M2298" i="5"/>
  <c r="M2297" i="5"/>
  <c r="M2296" i="5"/>
  <c r="M2295" i="5"/>
  <c r="M2294" i="5"/>
  <c r="M2293" i="5"/>
  <c r="M2292" i="5"/>
  <c r="M2291" i="5"/>
  <c r="M2290" i="5"/>
  <c r="M2289" i="5"/>
  <c r="M2288" i="5"/>
  <c r="M2287" i="5"/>
  <c r="M2286" i="5"/>
  <c r="M2285" i="5"/>
  <c r="M2284" i="5"/>
  <c r="M2283" i="5"/>
  <c r="M2282" i="5"/>
  <c r="M2281" i="5"/>
  <c r="M2280" i="5"/>
  <c r="M2279" i="5"/>
  <c r="M2278" i="5"/>
  <c r="M2277" i="5"/>
  <c r="M2276" i="5"/>
  <c r="M2275" i="5"/>
  <c r="M2274" i="5"/>
  <c r="M2273" i="5"/>
  <c r="M2272" i="5"/>
  <c r="M2271" i="5"/>
  <c r="M2270" i="5"/>
  <c r="M2269" i="5"/>
  <c r="M2268" i="5"/>
  <c r="M2267" i="5"/>
  <c r="M2266" i="5"/>
  <c r="M2265" i="5"/>
  <c r="M2264" i="5"/>
  <c r="M2263" i="5"/>
  <c r="M2262" i="5"/>
  <c r="M2261" i="5"/>
  <c r="M2260" i="5"/>
  <c r="M2259" i="5"/>
  <c r="M2258" i="5"/>
  <c r="M2257" i="5"/>
  <c r="M2256" i="5"/>
  <c r="M2255" i="5"/>
  <c r="M2254" i="5"/>
  <c r="M2253" i="5"/>
  <c r="M2252" i="5"/>
  <c r="M2251" i="5"/>
  <c r="M2250" i="5"/>
  <c r="M2249" i="5"/>
  <c r="M2248" i="5"/>
  <c r="M2247" i="5"/>
  <c r="M2246" i="5"/>
  <c r="M2245" i="5"/>
  <c r="M2244" i="5"/>
  <c r="M2243" i="5"/>
  <c r="M2242" i="5"/>
  <c r="M2241" i="5"/>
  <c r="M2240" i="5"/>
  <c r="M2239" i="5"/>
  <c r="M2238" i="5"/>
  <c r="M2237" i="5"/>
  <c r="M2236" i="5"/>
  <c r="M2235" i="5"/>
  <c r="M2234" i="5"/>
  <c r="M2233" i="5"/>
  <c r="M2232" i="5"/>
  <c r="M2231" i="5"/>
  <c r="M2230" i="5"/>
  <c r="M2229" i="5"/>
  <c r="M2228" i="5"/>
  <c r="M2227" i="5"/>
  <c r="M2226" i="5"/>
  <c r="M2225" i="5"/>
  <c r="M2224" i="5"/>
  <c r="M2223" i="5"/>
  <c r="M2222" i="5"/>
  <c r="M2221" i="5"/>
  <c r="M2220" i="5"/>
  <c r="M2219" i="5"/>
  <c r="M2218" i="5"/>
  <c r="M2217" i="5"/>
  <c r="M2216" i="5"/>
  <c r="M2215" i="5"/>
  <c r="M2214" i="5"/>
  <c r="M2213" i="5"/>
  <c r="M2212" i="5"/>
  <c r="M2211" i="5"/>
  <c r="M2210" i="5"/>
  <c r="M2209" i="5"/>
  <c r="M2208" i="5"/>
  <c r="M2207" i="5"/>
  <c r="M2206" i="5"/>
  <c r="M2205" i="5"/>
  <c r="M2204" i="5"/>
  <c r="M2203" i="5"/>
  <c r="M2202" i="5"/>
  <c r="M2201" i="5"/>
  <c r="M2200" i="5"/>
  <c r="M2199" i="5"/>
  <c r="M2198" i="5"/>
  <c r="M2197" i="5"/>
  <c r="M2196" i="5"/>
  <c r="M2195" i="5"/>
  <c r="M2194" i="5"/>
  <c r="M2193" i="5"/>
  <c r="M2192" i="5"/>
  <c r="M2191" i="5"/>
  <c r="M2190" i="5"/>
  <c r="M2189" i="5"/>
  <c r="M2188" i="5"/>
  <c r="M2187" i="5"/>
  <c r="M2186" i="5"/>
  <c r="M2185" i="5"/>
  <c r="M2184" i="5"/>
  <c r="M2183" i="5"/>
  <c r="M2182" i="5"/>
  <c r="M2181" i="5"/>
  <c r="M2180" i="5"/>
  <c r="M2179" i="5"/>
  <c r="M2178" i="5"/>
  <c r="M2177" i="5"/>
  <c r="M2176" i="5"/>
  <c r="M2175" i="5"/>
  <c r="M2174" i="5"/>
  <c r="M2173" i="5"/>
  <c r="M2172" i="5"/>
  <c r="M2171" i="5"/>
  <c r="M2170" i="5"/>
  <c r="M2169" i="5"/>
  <c r="M2168" i="5"/>
  <c r="M2167" i="5"/>
  <c r="M2166" i="5"/>
  <c r="M2165" i="5"/>
  <c r="M2164" i="5"/>
  <c r="M2163" i="5"/>
  <c r="M2162" i="5"/>
  <c r="M2161" i="5"/>
  <c r="M2160" i="5"/>
  <c r="M2159" i="5"/>
  <c r="M2158" i="5"/>
  <c r="M2157" i="5"/>
  <c r="M2156" i="5"/>
  <c r="M2155" i="5"/>
  <c r="M2154" i="5"/>
  <c r="M2153" i="5"/>
  <c r="M2152" i="5"/>
  <c r="M2151" i="5"/>
  <c r="M2150" i="5"/>
  <c r="M2149" i="5"/>
  <c r="M2148" i="5"/>
  <c r="M2147" i="5"/>
  <c r="M2146" i="5"/>
  <c r="M2145" i="5"/>
  <c r="M2144" i="5"/>
  <c r="M2143" i="5"/>
  <c r="M2142" i="5"/>
  <c r="M2141" i="5"/>
  <c r="M2140" i="5"/>
  <c r="M2139" i="5"/>
  <c r="M2138" i="5"/>
  <c r="M2137" i="5"/>
  <c r="M2136" i="5"/>
  <c r="M2135" i="5"/>
  <c r="M2134" i="5"/>
  <c r="M2133" i="5"/>
  <c r="M2132" i="5"/>
  <c r="M2131" i="5"/>
  <c r="M2130" i="5"/>
  <c r="M2129" i="5"/>
  <c r="M2128" i="5"/>
  <c r="M2127" i="5"/>
  <c r="M2126" i="5"/>
  <c r="M2125" i="5"/>
  <c r="M2124" i="5"/>
  <c r="M2123" i="5"/>
  <c r="M2122" i="5"/>
  <c r="M2121" i="5"/>
  <c r="M2120" i="5"/>
  <c r="M2119" i="5"/>
  <c r="M2118" i="5"/>
  <c r="M2117" i="5"/>
  <c r="M2116" i="5"/>
  <c r="M2115" i="5"/>
  <c r="M2114" i="5"/>
  <c r="M2113" i="5"/>
  <c r="M2112" i="5"/>
  <c r="M2111" i="5"/>
  <c r="M2110" i="5"/>
  <c r="M2109" i="5"/>
  <c r="M2108" i="5"/>
  <c r="M2107" i="5"/>
  <c r="M2106" i="5"/>
  <c r="M2105" i="5"/>
  <c r="M2104" i="5"/>
  <c r="M2103" i="5"/>
  <c r="M2102" i="5"/>
  <c r="M2101" i="5"/>
  <c r="M2100" i="5"/>
  <c r="M2099" i="5"/>
  <c r="M2098" i="5"/>
  <c r="M2097" i="5"/>
  <c r="M2096" i="5"/>
  <c r="M2095" i="5"/>
  <c r="M2094" i="5"/>
  <c r="M2093" i="5"/>
  <c r="M2092" i="5"/>
  <c r="M2091" i="5"/>
  <c r="M2090" i="5"/>
  <c r="M2089" i="5"/>
  <c r="M2088" i="5"/>
  <c r="M2087" i="5"/>
  <c r="M2086" i="5"/>
  <c r="M2085" i="5"/>
  <c r="M2084" i="5"/>
  <c r="M2083" i="5"/>
  <c r="M2082" i="5"/>
  <c r="M2081" i="5"/>
  <c r="M2080" i="5"/>
  <c r="M2079" i="5"/>
  <c r="M2078" i="5"/>
  <c r="M2077" i="5"/>
  <c r="M2076" i="5"/>
  <c r="M2075" i="5"/>
  <c r="M2074" i="5"/>
  <c r="M2073" i="5"/>
  <c r="M2072" i="5"/>
  <c r="M2071" i="5"/>
  <c r="M2070" i="5"/>
  <c r="M2069" i="5"/>
  <c r="M2068" i="5"/>
  <c r="M2067" i="5"/>
  <c r="M2066" i="5"/>
  <c r="M2065" i="5"/>
  <c r="M2064" i="5"/>
  <c r="M2063" i="5"/>
  <c r="M2062" i="5"/>
  <c r="M2061" i="5"/>
  <c r="M2060" i="5"/>
  <c r="M2059" i="5"/>
  <c r="M2058" i="5"/>
  <c r="M2057" i="5"/>
  <c r="M2056" i="5"/>
  <c r="M2055" i="5"/>
  <c r="M2054" i="5"/>
  <c r="M2053" i="5"/>
  <c r="M2052" i="5"/>
  <c r="M2051" i="5"/>
  <c r="M2050" i="5"/>
  <c r="M2049" i="5"/>
  <c r="M2048" i="5"/>
  <c r="M2047" i="5"/>
  <c r="M2046" i="5"/>
  <c r="M2045" i="5"/>
  <c r="M2044" i="5"/>
  <c r="M2043" i="5"/>
  <c r="M2042" i="5"/>
  <c r="M2041" i="5"/>
  <c r="M2040" i="5"/>
  <c r="M2039" i="5"/>
  <c r="M2038" i="5"/>
  <c r="M2037" i="5"/>
  <c r="M2036" i="5"/>
  <c r="M2035" i="5"/>
  <c r="M2034" i="5"/>
  <c r="M2033" i="5"/>
  <c r="M2032" i="5"/>
  <c r="M2031" i="5"/>
  <c r="M2030" i="5"/>
  <c r="M2029" i="5"/>
  <c r="M2028" i="5"/>
  <c r="M2027" i="5"/>
  <c r="M2026" i="5"/>
  <c r="M2025" i="5"/>
  <c r="M2024" i="5"/>
  <c r="M2023" i="5"/>
  <c r="M2022" i="5"/>
  <c r="M2021" i="5"/>
  <c r="M2020" i="5"/>
  <c r="M2019" i="5"/>
  <c r="M2018" i="5"/>
  <c r="M2017" i="5"/>
  <c r="M2016" i="5"/>
  <c r="M2015" i="5"/>
  <c r="M2014" i="5"/>
  <c r="M2013" i="5"/>
  <c r="M2012" i="5"/>
  <c r="M2011" i="5"/>
  <c r="M2010" i="5"/>
  <c r="M2009" i="5"/>
  <c r="M2008" i="5"/>
  <c r="M2007" i="5"/>
  <c r="M2006" i="5"/>
  <c r="M2005" i="5"/>
  <c r="M2004" i="5"/>
  <c r="M2003" i="5"/>
  <c r="M2002" i="5"/>
  <c r="M2001" i="5"/>
  <c r="M2000" i="5"/>
  <c r="M1999" i="5"/>
  <c r="M1998" i="5"/>
  <c r="M1997" i="5"/>
  <c r="M1996" i="5"/>
  <c r="M1995" i="5"/>
  <c r="M1994" i="5"/>
  <c r="M1993" i="5"/>
  <c r="M1992" i="5"/>
  <c r="M1991" i="5"/>
  <c r="M1990" i="5"/>
  <c r="M1989" i="5"/>
  <c r="M1988" i="5"/>
  <c r="M1987" i="5"/>
  <c r="M1986" i="5"/>
  <c r="M1985" i="5"/>
  <c r="M1984" i="5"/>
  <c r="M1983" i="5"/>
  <c r="M1982" i="5"/>
  <c r="M1981" i="5"/>
  <c r="M1980" i="5"/>
  <c r="M1979" i="5"/>
  <c r="M1978" i="5"/>
  <c r="M1977" i="5"/>
  <c r="M1976" i="5"/>
  <c r="M1975" i="5"/>
  <c r="M1974" i="5"/>
  <c r="M1973" i="5"/>
  <c r="M1972" i="5"/>
  <c r="M1971" i="5"/>
  <c r="M1970" i="5"/>
  <c r="M1969" i="5"/>
  <c r="M1968" i="5"/>
  <c r="M1967" i="5"/>
  <c r="M1966" i="5"/>
  <c r="M1965" i="5"/>
  <c r="M1964" i="5"/>
  <c r="M1963" i="5"/>
  <c r="M1962" i="5"/>
  <c r="M1961" i="5"/>
  <c r="M1960" i="5"/>
  <c r="M1959" i="5"/>
  <c r="M1958" i="5"/>
  <c r="M1957" i="5"/>
  <c r="M1956" i="5"/>
  <c r="M1955" i="5"/>
  <c r="M1954" i="5"/>
  <c r="M1953" i="5"/>
  <c r="M1952" i="5"/>
  <c r="M1951" i="5"/>
  <c r="M1950" i="5"/>
  <c r="M1949" i="5"/>
  <c r="M1948" i="5"/>
  <c r="M1947" i="5"/>
  <c r="M1946" i="5"/>
  <c r="M1945" i="5"/>
  <c r="M1944" i="5"/>
  <c r="M1943" i="5"/>
  <c r="M1942" i="5"/>
  <c r="M1941" i="5"/>
  <c r="M1940" i="5"/>
  <c r="M1939" i="5"/>
  <c r="M1938" i="5"/>
  <c r="M1937" i="5"/>
  <c r="M1936" i="5"/>
  <c r="M1935" i="5"/>
  <c r="M1934" i="5"/>
  <c r="M1933" i="5"/>
  <c r="M1932" i="5"/>
  <c r="M1931" i="5"/>
  <c r="M1930" i="5"/>
  <c r="M1929" i="5"/>
  <c r="M1928" i="5"/>
  <c r="M1927" i="5"/>
  <c r="M1926" i="5"/>
  <c r="M1925" i="5"/>
  <c r="M1924" i="5"/>
  <c r="M1923" i="5"/>
  <c r="M1922" i="5"/>
  <c r="M1921" i="5"/>
  <c r="M1920" i="5"/>
  <c r="M1919" i="5"/>
  <c r="M1918" i="5"/>
  <c r="M1917" i="5"/>
  <c r="M1916" i="5"/>
  <c r="M1915" i="5"/>
  <c r="M1914" i="5"/>
  <c r="M1913" i="5"/>
  <c r="M1912" i="5"/>
  <c r="M1911" i="5"/>
  <c r="M1910" i="5"/>
  <c r="M1909" i="5"/>
  <c r="M1908" i="5"/>
  <c r="M1907" i="5"/>
  <c r="M1906" i="5"/>
  <c r="M1905" i="5"/>
  <c r="M1904" i="5"/>
  <c r="M1903" i="5"/>
  <c r="M1902" i="5"/>
  <c r="M1901" i="5"/>
  <c r="M1900" i="5"/>
  <c r="M1899" i="5"/>
  <c r="M1898" i="5"/>
  <c r="M1897" i="5"/>
  <c r="M1896" i="5"/>
  <c r="M1895" i="5"/>
  <c r="M1894" i="5"/>
  <c r="M1893" i="5"/>
  <c r="M1892" i="5"/>
  <c r="M1891" i="5"/>
  <c r="M1890" i="5"/>
  <c r="M1889" i="5"/>
  <c r="M1888" i="5"/>
  <c r="M1887" i="5"/>
  <c r="M1886" i="5"/>
  <c r="M1885" i="5"/>
  <c r="M1884" i="5"/>
  <c r="M1883" i="5"/>
  <c r="M1882" i="5"/>
  <c r="M1881" i="5"/>
  <c r="M1880" i="5"/>
  <c r="M1879" i="5"/>
  <c r="M1878" i="5"/>
  <c r="M1877" i="5"/>
  <c r="M1876" i="5"/>
  <c r="M1875" i="5"/>
  <c r="M1874" i="5"/>
  <c r="M1873" i="5"/>
  <c r="M1872" i="5"/>
  <c r="M1871" i="5"/>
  <c r="M1870" i="5"/>
  <c r="M1869" i="5"/>
  <c r="M1868" i="5"/>
  <c r="M1867" i="5"/>
  <c r="M1866" i="5"/>
  <c r="M1865" i="5"/>
  <c r="M1864" i="5"/>
  <c r="M1863" i="5"/>
  <c r="M1862" i="5"/>
  <c r="M1861" i="5"/>
  <c r="M1860" i="5"/>
  <c r="M1859" i="5"/>
  <c r="M1858" i="5"/>
  <c r="M1857" i="5"/>
  <c r="M1856" i="5"/>
  <c r="M1855" i="5"/>
  <c r="M1854" i="5"/>
  <c r="M1853" i="5"/>
  <c r="M1852" i="5"/>
  <c r="M1851" i="5"/>
  <c r="M1850" i="5"/>
  <c r="M1849" i="5"/>
  <c r="M1848" i="5"/>
  <c r="M1847" i="5"/>
  <c r="M1846" i="5"/>
  <c r="M1845" i="5"/>
  <c r="M1844" i="5"/>
  <c r="M1843" i="5"/>
  <c r="M1842" i="5"/>
  <c r="M1841" i="5"/>
  <c r="M1840" i="5"/>
  <c r="M1839" i="5"/>
  <c r="M1838" i="5"/>
  <c r="M1837" i="5"/>
  <c r="M1836" i="5"/>
  <c r="M1835" i="5"/>
  <c r="M1834" i="5"/>
  <c r="M1833" i="5"/>
  <c r="M1832" i="5"/>
  <c r="M1831" i="5"/>
  <c r="M1830" i="5"/>
  <c r="M1829" i="5"/>
  <c r="M1828" i="5"/>
  <c r="M1827" i="5"/>
  <c r="M1826" i="5"/>
  <c r="M1825" i="5"/>
  <c r="M1824" i="5"/>
  <c r="M1823" i="5"/>
  <c r="M1822" i="5"/>
  <c r="M1821" i="5"/>
  <c r="M1820" i="5"/>
  <c r="M1819" i="5"/>
  <c r="M1818" i="5"/>
  <c r="M1817" i="5"/>
  <c r="M1816" i="5"/>
  <c r="M1815" i="5"/>
  <c r="M1814" i="5"/>
  <c r="M1813" i="5"/>
  <c r="M1812" i="5"/>
  <c r="M1811" i="5"/>
  <c r="M1810" i="5"/>
  <c r="M1809" i="5"/>
  <c r="M1808" i="5"/>
  <c r="M1807" i="5"/>
  <c r="M1806" i="5"/>
  <c r="M1805" i="5"/>
  <c r="M1804" i="5"/>
  <c r="M1803" i="5"/>
  <c r="M1802" i="5"/>
  <c r="M1801" i="5"/>
  <c r="M1800" i="5"/>
  <c r="M1799" i="5"/>
  <c r="M1798" i="5"/>
  <c r="M1797" i="5"/>
  <c r="M1796" i="5"/>
  <c r="M1795" i="5"/>
  <c r="M1794" i="5"/>
  <c r="M1793" i="5"/>
  <c r="M1792" i="5"/>
  <c r="M1791" i="5"/>
  <c r="M1790" i="5"/>
  <c r="M1789" i="5"/>
  <c r="M1788" i="5"/>
  <c r="M1787" i="5"/>
  <c r="M1786" i="5"/>
  <c r="M1785" i="5"/>
  <c r="M1784" i="5"/>
  <c r="M1783"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N1614" i="5"/>
  <c r="M1614" i="5"/>
  <c r="N1613" i="5"/>
  <c r="M1613" i="5"/>
  <c r="N1612" i="5"/>
  <c r="M1612" i="5"/>
  <c r="N1611" i="5"/>
  <c r="M1611" i="5"/>
  <c r="N1610" i="5"/>
  <c r="M1610" i="5"/>
  <c r="N1609" i="5"/>
  <c r="M1609" i="5"/>
  <c r="N1608" i="5"/>
  <c r="M1608" i="5"/>
  <c r="N1607" i="5"/>
  <c r="M1607" i="5"/>
  <c r="N1606" i="5"/>
  <c r="M1606" i="5"/>
  <c r="N1605" i="5"/>
  <c r="M1605" i="5"/>
  <c r="N1604" i="5"/>
  <c r="M1604" i="5"/>
  <c r="N1603" i="5"/>
  <c r="M1603" i="5"/>
  <c r="N1602" i="5"/>
  <c r="M1602" i="5"/>
  <c r="N1601" i="5"/>
  <c r="M1601" i="5"/>
  <c r="N1600" i="5"/>
  <c r="M1600" i="5"/>
  <c r="N1599" i="5"/>
  <c r="M1599" i="5"/>
  <c r="N1598" i="5"/>
  <c r="M1598" i="5"/>
  <c r="N1597" i="5"/>
  <c r="M1597" i="5"/>
  <c r="N1596" i="5"/>
  <c r="M1596" i="5"/>
  <c r="N1595" i="5"/>
  <c r="M1595" i="5"/>
  <c r="N1594" i="5"/>
  <c r="M1594" i="5"/>
  <c r="N1593" i="5"/>
  <c r="M1593" i="5"/>
  <c r="N1592" i="5"/>
  <c r="M1592" i="5"/>
  <c r="N1591" i="5"/>
  <c r="M1591" i="5"/>
  <c r="N1590" i="5"/>
  <c r="M1590" i="5"/>
  <c r="N1589" i="5"/>
  <c r="M1589" i="5"/>
  <c r="N1588" i="5"/>
  <c r="M1588" i="5"/>
  <c r="N1587" i="5"/>
  <c r="M1587" i="5"/>
  <c r="N1586" i="5"/>
  <c r="M1586" i="5"/>
  <c r="N1585" i="5"/>
  <c r="M1585" i="5"/>
  <c r="N1584" i="5"/>
  <c r="M1584" i="5"/>
  <c r="N1583" i="5"/>
  <c r="M1583" i="5"/>
  <c r="N1582" i="5"/>
  <c r="M1582" i="5"/>
  <c r="N1581" i="5"/>
  <c r="M1581" i="5"/>
  <c r="N1580" i="5"/>
  <c r="M1580" i="5"/>
  <c r="N1579" i="5"/>
  <c r="M1579" i="5"/>
  <c r="N1578" i="5"/>
  <c r="M1578" i="5"/>
  <c r="N1577" i="5"/>
  <c r="M1577" i="5"/>
  <c r="N1576" i="5"/>
  <c r="M1576" i="5"/>
  <c r="N1575" i="5"/>
  <c r="M1575" i="5"/>
  <c r="N1574" i="5"/>
  <c r="M1574" i="5"/>
  <c r="N1573" i="5"/>
  <c r="M1573" i="5"/>
  <c r="N1572" i="5"/>
  <c r="M1572" i="5"/>
  <c r="N1571" i="5"/>
  <c r="M1571" i="5"/>
  <c r="N1570" i="5"/>
  <c r="M1570" i="5"/>
  <c r="N1569" i="5"/>
  <c r="M1569" i="5"/>
  <c r="L1569" i="5"/>
  <c r="K1569" i="5"/>
  <c r="N1568" i="5"/>
  <c r="M1568" i="5"/>
  <c r="L1568" i="5"/>
  <c r="K1568" i="5"/>
  <c r="N1567" i="5"/>
  <c r="M1567" i="5"/>
  <c r="L1567" i="5"/>
  <c r="K1567" i="5"/>
  <c r="N1566" i="5"/>
  <c r="M1566" i="5"/>
  <c r="L1566" i="5"/>
  <c r="K1566" i="5"/>
  <c r="N1565" i="5"/>
  <c r="M1565" i="5"/>
  <c r="L1565" i="5"/>
  <c r="K1565" i="5"/>
  <c r="N1564" i="5"/>
  <c r="M1564" i="5"/>
  <c r="L1564" i="5"/>
  <c r="K1564" i="5"/>
  <c r="N1563" i="5"/>
  <c r="M1563" i="5"/>
  <c r="L1563" i="5"/>
  <c r="K1563" i="5"/>
  <c r="N1562" i="5"/>
  <c r="M1562" i="5"/>
  <c r="L1562" i="5"/>
  <c r="K1562" i="5"/>
  <c r="N1561" i="5"/>
  <c r="M1561" i="5"/>
  <c r="L1561" i="5"/>
  <c r="K1561" i="5"/>
  <c r="N1560" i="5"/>
  <c r="M1560" i="5"/>
  <c r="L1560" i="5"/>
  <c r="K1560" i="5"/>
  <c r="N1559" i="5"/>
  <c r="M1559" i="5"/>
  <c r="L1559" i="5"/>
  <c r="K1559" i="5"/>
  <c r="N1558" i="5"/>
  <c r="M1558" i="5"/>
  <c r="L1558" i="5"/>
  <c r="K1558" i="5"/>
  <c r="N1557" i="5"/>
  <c r="M1557" i="5"/>
  <c r="L1557" i="5"/>
  <c r="K1557" i="5"/>
  <c r="N1556" i="5"/>
  <c r="M1556" i="5"/>
  <c r="L1556" i="5"/>
  <c r="K1556" i="5"/>
  <c r="N1555" i="5"/>
  <c r="M1555" i="5"/>
  <c r="L1555" i="5"/>
  <c r="K1555" i="5"/>
  <c r="N1554" i="5"/>
  <c r="M1554" i="5"/>
  <c r="L1554" i="5"/>
  <c r="K1554" i="5"/>
  <c r="N1553" i="5"/>
  <c r="M1553" i="5"/>
  <c r="L1553" i="5"/>
  <c r="K1553" i="5"/>
  <c r="N1552" i="5"/>
  <c r="M1552" i="5"/>
  <c r="L1552" i="5"/>
  <c r="K1552" i="5"/>
  <c r="N1551" i="5"/>
  <c r="M1551" i="5"/>
  <c r="L1551" i="5"/>
  <c r="K1551" i="5"/>
  <c r="N1550" i="5"/>
  <c r="M1550" i="5"/>
  <c r="L1550" i="5"/>
  <c r="K1550" i="5"/>
  <c r="N1549" i="5"/>
  <c r="M1549" i="5"/>
  <c r="L1549" i="5"/>
  <c r="K1549" i="5"/>
  <c r="N1548" i="5"/>
  <c r="M1548" i="5"/>
  <c r="L1548" i="5"/>
  <c r="K1548" i="5"/>
  <c r="N1547" i="5"/>
  <c r="M1547" i="5"/>
  <c r="L1547" i="5"/>
  <c r="K1547" i="5"/>
  <c r="N1546" i="5"/>
  <c r="M1546" i="5"/>
  <c r="L1546" i="5"/>
  <c r="K1546" i="5"/>
  <c r="N1545" i="5"/>
  <c r="M1545" i="5"/>
  <c r="L1545" i="5"/>
  <c r="K1545" i="5"/>
  <c r="N1544" i="5"/>
  <c r="M1544" i="5"/>
  <c r="L1544" i="5"/>
  <c r="K1544" i="5"/>
  <c r="N1543" i="5"/>
  <c r="M1543" i="5"/>
  <c r="L1543" i="5"/>
  <c r="K1543" i="5"/>
  <c r="N1542" i="5"/>
  <c r="M1542" i="5"/>
  <c r="L1542" i="5"/>
  <c r="K1542" i="5"/>
  <c r="N1541" i="5"/>
  <c r="M1541" i="5"/>
  <c r="L1541" i="5"/>
  <c r="K1541" i="5"/>
  <c r="N1540" i="5"/>
  <c r="M1540" i="5"/>
  <c r="L1540" i="5"/>
  <c r="K1540" i="5"/>
  <c r="N1539" i="5"/>
  <c r="M1539" i="5"/>
  <c r="L1539" i="5"/>
  <c r="K1539" i="5"/>
  <c r="N1538" i="5"/>
  <c r="M1538" i="5"/>
  <c r="L1538" i="5"/>
  <c r="K1538" i="5"/>
  <c r="N1537" i="5"/>
  <c r="M1537" i="5"/>
  <c r="L1537" i="5"/>
  <c r="K1537" i="5"/>
  <c r="N1536" i="5"/>
  <c r="M1536" i="5"/>
  <c r="L1536" i="5"/>
  <c r="K1536" i="5"/>
  <c r="N1535" i="5"/>
  <c r="M1535" i="5"/>
  <c r="L1535" i="5"/>
  <c r="K1535" i="5"/>
  <c r="N1534" i="5"/>
  <c r="M1534" i="5"/>
  <c r="L1534" i="5"/>
  <c r="K1534" i="5"/>
  <c r="N1533" i="5"/>
  <c r="M1533" i="5"/>
  <c r="L1533" i="5"/>
  <c r="K1533" i="5"/>
  <c r="N1532" i="5"/>
  <c r="M1532" i="5"/>
  <c r="L1532" i="5"/>
  <c r="K1532" i="5"/>
  <c r="N1531" i="5"/>
  <c r="M1531" i="5"/>
  <c r="L1531" i="5"/>
  <c r="K1531" i="5"/>
  <c r="N1530" i="5"/>
  <c r="M1530" i="5"/>
  <c r="L1530" i="5"/>
  <c r="K1530" i="5"/>
  <c r="N1529" i="5"/>
  <c r="M1529" i="5"/>
  <c r="L1529" i="5"/>
  <c r="K1529" i="5"/>
  <c r="N1528" i="5"/>
  <c r="M1528" i="5"/>
  <c r="L1528" i="5"/>
  <c r="K1528" i="5"/>
  <c r="N1527" i="5"/>
  <c r="M1527" i="5"/>
  <c r="L1527" i="5"/>
  <c r="K1527" i="5"/>
  <c r="N1526" i="5"/>
  <c r="M1526" i="5"/>
  <c r="L1526" i="5"/>
  <c r="K1526" i="5"/>
  <c r="N1525" i="5"/>
  <c r="M1525" i="5"/>
  <c r="L1525" i="5"/>
  <c r="K1525" i="5"/>
  <c r="N1524" i="5"/>
  <c r="M1524" i="5"/>
  <c r="L1524" i="5"/>
  <c r="K1524" i="5"/>
  <c r="N1523" i="5"/>
  <c r="M1523" i="5"/>
  <c r="L1523" i="5"/>
  <c r="K1523" i="5"/>
  <c r="N1522" i="5"/>
  <c r="M1522" i="5"/>
  <c r="L1522" i="5"/>
  <c r="K1522" i="5"/>
  <c r="N1521" i="5"/>
  <c r="M1521" i="5"/>
  <c r="L1521" i="5"/>
  <c r="K1521" i="5"/>
  <c r="N1520" i="5"/>
  <c r="M1520" i="5"/>
  <c r="L1520" i="5"/>
  <c r="K1520" i="5"/>
  <c r="N1519" i="5"/>
  <c r="M1519" i="5"/>
  <c r="L1519" i="5"/>
  <c r="K1519" i="5"/>
  <c r="N1518" i="5"/>
  <c r="M1518" i="5"/>
  <c r="L1518" i="5"/>
  <c r="K1518" i="5"/>
  <c r="N1517" i="5"/>
  <c r="M1517" i="5"/>
  <c r="L1517" i="5"/>
  <c r="K1517" i="5"/>
  <c r="N1516" i="5"/>
  <c r="M1516" i="5"/>
  <c r="L1516" i="5"/>
  <c r="K1516" i="5"/>
  <c r="N1515" i="5"/>
  <c r="M1515" i="5"/>
  <c r="L1515" i="5"/>
  <c r="K1515" i="5"/>
  <c r="N1514" i="5"/>
  <c r="M1514" i="5"/>
  <c r="L1514" i="5"/>
  <c r="K1514" i="5"/>
  <c r="N1513" i="5"/>
  <c r="M1513" i="5"/>
  <c r="L1513" i="5"/>
  <c r="K1513" i="5"/>
  <c r="N1512" i="5"/>
  <c r="M1512" i="5"/>
  <c r="L1512" i="5"/>
  <c r="K1512" i="5"/>
  <c r="N1511" i="5"/>
  <c r="M1511" i="5"/>
  <c r="L1511" i="5"/>
  <c r="K1511" i="5"/>
  <c r="N1510" i="5"/>
  <c r="M1510" i="5"/>
  <c r="L1510" i="5"/>
  <c r="K1510" i="5"/>
  <c r="N1509" i="5"/>
  <c r="M1509" i="5"/>
  <c r="L1509" i="5"/>
  <c r="K1509" i="5"/>
  <c r="N1508" i="5"/>
  <c r="M1508" i="5"/>
  <c r="L1508" i="5"/>
  <c r="K1508" i="5"/>
  <c r="N1507" i="5"/>
  <c r="M1507" i="5"/>
  <c r="L1507" i="5"/>
  <c r="K1507" i="5"/>
  <c r="N1506" i="5"/>
  <c r="M1506" i="5"/>
  <c r="L1506" i="5"/>
  <c r="K1506" i="5"/>
  <c r="N1505" i="5"/>
  <c r="M1505" i="5"/>
  <c r="L1505" i="5"/>
  <c r="K1505" i="5"/>
  <c r="N1504" i="5"/>
  <c r="M1504" i="5"/>
  <c r="L1504" i="5"/>
  <c r="K1504" i="5"/>
  <c r="N1503" i="5"/>
  <c r="M1503" i="5"/>
  <c r="L1503" i="5"/>
  <c r="K1503" i="5"/>
  <c r="N1502" i="5"/>
  <c r="M1502" i="5"/>
  <c r="L1502" i="5"/>
  <c r="K1502" i="5"/>
  <c r="N1501" i="5"/>
  <c r="M1501" i="5"/>
  <c r="L1501" i="5"/>
  <c r="K1501" i="5"/>
  <c r="N1500" i="5"/>
  <c r="M1500" i="5"/>
  <c r="L1500" i="5"/>
  <c r="K1500" i="5"/>
  <c r="N1499" i="5"/>
  <c r="M1499" i="5"/>
  <c r="L1499" i="5"/>
  <c r="K1499" i="5"/>
  <c r="N1498" i="5"/>
  <c r="M1498" i="5"/>
  <c r="L1498" i="5"/>
  <c r="K1498" i="5"/>
  <c r="N1497" i="5"/>
  <c r="M1497" i="5"/>
  <c r="L1497" i="5"/>
  <c r="K1497" i="5"/>
  <c r="N1496" i="5"/>
  <c r="M1496" i="5"/>
  <c r="L1496" i="5"/>
  <c r="K1496" i="5"/>
  <c r="N1495" i="5"/>
  <c r="M1495" i="5"/>
  <c r="L1495" i="5"/>
  <c r="K1495" i="5"/>
  <c r="N1494" i="5"/>
  <c r="M1494" i="5"/>
  <c r="L1494" i="5"/>
  <c r="K1494" i="5"/>
  <c r="N1493" i="5"/>
  <c r="M1493" i="5"/>
  <c r="L1493" i="5"/>
  <c r="K1493" i="5"/>
  <c r="N1492" i="5"/>
  <c r="M1492" i="5"/>
  <c r="L1492" i="5"/>
  <c r="K1492" i="5"/>
  <c r="N1491" i="5"/>
  <c r="M1491" i="5"/>
  <c r="L1491" i="5"/>
  <c r="K1491" i="5"/>
  <c r="N1490" i="5"/>
  <c r="M1490" i="5"/>
  <c r="L1490" i="5"/>
  <c r="K1490" i="5"/>
  <c r="N1489" i="5"/>
  <c r="M1489" i="5"/>
  <c r="L1489" i="5"/>
  <c r="K1489" i="5"/>
  <c r="N1488" i="5"/>
  <c r="M1488" i="5"/>
  <c r="L1488" i="5"/>
  <c r="K1488" i="5"/>
  <c r="N1487" i="5"/>
  <c r="M1487" i="5"/>
  <c r="L1487" i="5"/>
  <c r="K1487" i="5"/>
  <c r="N1486" i="5"/>
  <c r="M1486" i="5"/>
  <c r="L1486" i="5"/>
  <c r="K1486" i="5"/>
  <c r="N1485" i="5"/>
  <c r="M1485" i="5"/>
  <c r="L1485" i="5"/>
  <c r="K1485" i="5"/>
  <c r="N1484" i="5"/>
  <c r="M1484" i="5"/>
  <c r="L1484" i="5"/>
  <c r="K1484" i="5"/>
  <c r="N1483" i="5"/>
  <c r="M1483" i="5"/>
  <c r="L1483" i="5"/>
  <c r="K1483" i="5"/>
  <c r="N1482" i="5"/>
  <c r="M1482" i="5"/>
  <c r="L1482" i="5"/>
  <c r="K1482" i="5"/>
  <c r="N1481" i="5"/>
  <c r="M1481" i="5"/>
  <c r="L1481" i="5"/>
  <c r="K1481" i="5"/>
  <c r="N1480" i="5"/>
  <c r="M1480" i="5"/>
  <c r="L1480" i="5"/>
  <c r="K1480" i="5"/>
  <c r="N1479" i="5"/>
  <c r="M1479" i="5"/>
  <c r="L1479" i="5"/>
  <c r="K1479" i="5"/>
  <c r="N1478" i="5"/>
  <c r="M1478" i="5"/>
  <c r="L1478" i="5"/>
  <c r="K1478" i="5"/>
  <c r="N1477" i="5"/>
  <c r="M1477" i="5"/>
  <c r="L1477" i="5"/>
  <c r="K1477" i="5"/>
  <c r="N1476" i="5"/>
  <c r="M1476" i="5"/>
  <c r="L1476" i="5"/>
  <c r="K1476" i="5"/>
  <c r="N1475" i="5"/>
  <c r="M1475" i="5"/>
  <c r="L1475" i="5"/>
  <c r="K1475" i="5"/>
  <c r="N1474" i="5"/>
  <c r="M1474" i="5"/>
  <c r="L1474" i="5"/>
  <c r="K1474" i="5"/>
  <c r="N1473" i="5"/>
  <c r="M1473" i="5"/>
  <c r="L1473" i="5"/>
  <c r="K1473" i="5"/>
  <c r="N1472" i="5"/>
  <c r="M1472" i="5"/>
  <c r="L1472" i="5"/>
  <c r="K1472" i="5"/>
  <c r="N1471" i="5"/>
  <c r="M1471" i="5"/>
  <c r="L1471" i="5"/>
  <c r="K1471" i="5"/>
  <c r="N1470" i="5"/>
  <c r="M1470" i="5"/>
  <c r="L1470" i="5"/>
  <c r="K1470" i="5"/>
  <c r="N1469" i="5"/>
  <c r="M1469" i="5"/>
  <c r="L1469" i="5"/>
  <c r="K1469" i="5"/>
  <c r="N1468" i="5"/>
  <c r="M1468" i="5"/>
  <c r="L1468" i="5"/>
  <c r="K1468" i="5"/>
  <c r="N1467" i="5"/>
  <c r="M1467" i="5"/>
  <c r="L1467" i="5"/>
  <c r="K1467" i="5"/>
  <c r="N1466" i="5"/>
  <c r="M1466" i="5"/>
  <c r="L1466" i="5"/>
  <c r="K1466" i="5"/>
  <c r="N1465" i="5"/>
  <c r="M1465" i="5"/>
  <c r="L1465" i="5"/>
  <c r="K1465" i="5"/>
  <c r="N1464" i="5"/>
  <c r="M1464" i="5"/>
  <c r="L1464" i="5"/>
  <c r="K1464" i="5"/>
  <c r="N1463" i="5"/>
  <c r="M1463" i="5"/>
  <c r="L1463" i="5"/>
  <c r="K1463" i="5"/>
  <c r="N1462" i="5"/>
  <c r="M1462" i="5"/>
  <c r="L1462" i="5"/>
  <c r="K1462" i="5"/>
  <c r="N1461" i="5"/>
  <c r="M1461" i="5"/>
  <c r="L1461" i="5"/>
  <c r="K1461" i="5"/>
  <c r="N1460" i="5"/>
  <c r="M1460" i="5"/>
  <c r="L1460" i="5"/>
  <c r="K1460" i="5"/>
  <c r="N1459" i="5"/>
  <c r="M1459" i="5"/>
  <c r="L1459" i="5"/>
  <c r="K1459" i="5"/>
  <c r="N1458" i="5"/>
  <c r="M1458" i="5"/>
  <c r="L1458" i="5"/>
  <c r="K1458" i="5"/>
  <c r="N1457" i="5"/>
  <c r="M1457" i="5"/>
  <c r="L1457" i="5"/>
  <c r="K1457" i="5"/>
  <c r="N1456" i="5"/>
  <c r="M1456" i="5"/>
  <c r="L1456" i="5"/>
  <c r="K1456" i="5"/>
  <c r="N1455" i="5"/>
  <c r="M1455" i="5"/>
  <c r="L1455" i="5"/>
  <c r="K1455" i="5"/>
  <c r="N1454" i="5"/>
  <c r="M1454" i="5"/>
  <c r="L1454" i="5"/>
  <c r="K1454" i="5"/>
  <c r="N1453" i="5"/>
  <c r="M1453" i="5"/>
  <c r="L1453" i="5"/>
  <c r="K1453" i="5"/>
  <c r="N1452" i="5"/>
  <c r="M1452" i="5"/>
  <c r="L1452" i="5"/>
  <c r="K1452" i="5"/>
  <c r="N1451" i="5"/>
  <c r="M1451" i="5"/>
  <c r="L1451" i="5"/>
  <c r="K1451" i="5"/>
  <c r="N1450" i="5"/>
  <c r="M1450" i="5"/>
  <c r="L1450" i="5"/>
  <c r="K1450" i="5"/>
  <c r="N1449" i="5"/>
  <c r="M1449" i="5"/>
  <c r="L1449" i="5"/>
  <c r="K1449" i="5"/>
  <c r="N1448" i="5"/>
  <c r="M1448" i="5"/>
  <c r="L1448" i="5"/>
  <c r="K1448" i="5"/>
  <c r="N1447" i="5"/>
  <c r="M1447" i="5"/>
  <c r="L1447" i="5"/>
  <c r="K1447" i="5"/>
  <c r="N1446" i="5"/>
  <c r="M1446" i="5"/>
  <c r="L1446" i="5"/>
  <c r="K1446" i="5"/>
  <c r="N1445" i="5"/>
  <c r="M1445" i="5"/>
  <c r="L1445" i="5"/>
  <c r="K1445" i="5"/>
  <c r="N1444" i="5"/>
  <c r="M1444" i="5"/>
  <c r="L1444" i="5"/>
  <c r="K1444" i="5"/>
  <c r="N1443" i="5"/>
  <c r="M1443" i="5"/>
  <c r="L1443" i="5"/>
  <c r="K1443" i="5"/>
  <c r="N1442" i="5"/>
  <c r="M1442" i="5"/>
  <c r="L1442" i="5"/>
  <c r="K1442" i="5"/>
  <c r="N1441" i="5"/>
  <c r="M1441" i="5"/>
  <c r="L1441" i="5"/>
  <c r="K1441" i="5"/>
  <c r="N1440" i="5"/>
  <c r="M1440" i="5"/>
  <c r="L1440" i="5"/>
  <c r="K1440" i="5"/>
  <c r="N1439" i="5"/>
  <c r="M1439" i="5"/>
  <c r="L1439" i="5"/>
  <c r="K1439" i="5"/>
  <c r="N1438" i="5"/>
  <c r="M1438" i="5"/>
  <c r="L1438" i="5"/>
  <c r="K1438" i="5"/>
  <c r="N1437" i="5"/>
  <c r="M1437" i="5"/>
  <c r="L1437" i="5"/>
  <c r="K1437" i="5"/>
  <c r="N1436" i="5"/>
  <c r="M1436" i="5"/>
  <c r="L1436" i="5"/>
  <c r="K1436" i="5"/>
  <c r="N1435" i="5"/>
  <c r="M1435" i="5"/>
  <c r="L1435" i="5"/>
  <c r="K1435" i="5"/>
  <c r="N1434" i="5"/>
  <c r="M1434" i="5"/>
  <c r="L1434" i="5"/>
  <c r="K1434" i="5"/>
  <c r="N1433" i="5"/>
  <c r="M1433" i="5"/>
  <c r="L1433" i="5"/>
  <c r="K1433" i="5"/>
  <c r="N1432" i="5"/>
  <c r="M1432" i="5"/>
  <c r="L1432" i="5"/>
  <c r="K1432" i="5"/>
  <c r="N1431" i="5"/>
  <c r="M1431" i="5"/>
  <c r="L1431" i="5"/>
  <c r="K1431" i="5"/>
  <c r="N1430" i="5"/>
  <c r="M1430" i="5"/>
  <c r="L1430" i="5"/>
  <c r="K1430" i="5"/>
  <c r="N1429" i="5"/>
  <c r="M1429" i="5"/>
  <c r="L1429" i="5"/>
  <c r="K1429" i="5"/>
  <c r="N1428" i="5"/>
  <c r="M1428" i="5"/>
  <c r="L1428" i="5"/>
  <c r="K1428" i="5"/>
  <c r="N1427" i="5"/>
  <c r="M1427" i="5"/>
  <c r="L1427" i="5"/>
  <c r="K1427" i="5"/>
  <c r="N1426" i="5"/>
  <c r="M1426" i="5"/>
  <c r="L1426" i="5"/>
  <c r="K1426" i="5"/>
  <c r="N1425" i="5"/>
  <c r="M1425" i="5"/>
  <c r="L1425" i="5"/>
  <c r="K1425" i="5"/>
  <c r="N1424" i="5"/>
  <c r="M1424" i="5"/>
  <c r="L1424" i="5"/>
  <c r="K1424" i="5"/>
  <c r="N1423" i="5"/>
  <c r="M1423" i="5"/>
  <c r="L1423" i="5"/>
  <c r="K1423" i="5"/>
  <c r="N1422" i="5"/>
  <c r="M1422" i="5"/>
  <c r="L1422" i="5"/>
  <c r="K1422" i="5"/>
  <c r="N1421" i="5"/>
  <c r="M1421" i="5"/>
  <c r="L1421" i="5"/>
  <c r="K1421" i="5"/>
  <c r="N1420" i="5"/>
  <c r="M1420" i="5"/>
  <c r="L1420" i="5"/>
  <c r="K1420" i="5"/>
  <c r="N1419" i="5"/>
  <c r="M1419" i="5"/>
  <c r="L1419" i="5"/>
  <c r="K1419" i="5"/>
  <c r="N1418" i="5"/>
  <c r="M1418" i="5"/>
  <c r="L1418" i="5"/>
  <c r="K1418" i="5"/>
  <c r="N1417" i="5"/>
  <c r="M1417" i="5"/>
  <c r="L1417" i="5"/>
  <c r="K1417" i="5"/>
  <c r="N1416" i="5"/>
  <c r="M1416" i="5"/>
  <c r="L1416" i="5"/>
  <c r="K1416" i="5"/>
  <c r="N1415" i="5"/>
  <c r="M1415" i="5"/>
  <c r="L1415" i="5"/>
  <c r="K1415" i="5"/>
  <c r="N1414" i="5"/>
  <c r="M1414" i="5"/>
  <c r="L1414" i="5"/>
  <c r="K1414" i="5"/>
  <c r="N1413" i="5"/>
  <c r="M1413" i="5"/>
  <c r="L1413" i="5"/>
  <c r="K1413" i="5"/>
  <c r="N1412" i="5"/>
  <c r="M1412" i="5"/>
  <c r="L1412" i="5"/>
  <c r="K1412" i="5"/>
  <c r="N1411" i="5"/>
  <c r="M1411" i="5"/>
  <c r="L1411" i="5"/>
  <c r="K1411" i="5"/>
  <c r="N1410" i="5"/>
  <c r="M1410" i="5"/>
  <c r="L1410" i="5"/>
  <c r="K1410" i="5"/>
  <c r="N1409" i="5"/>
  <c r="M1409" i="5"/>
  <c r="L1409" i="5"/>
  <c r="K1409" i="5"/>
  <c r="N1408" i="5"/>
  <c r="M1408" i="5"/>
  <c r="L1408" i="5"/>
  <c r="K1408" i="5"/>
  <c r="N1407" i="5"/>
  <c r="M1407" i="5"/>
  <c r="L1407" i="5"/>
  <c r="K1407" i="5"/>
  <c r="N1406" i="5"/>
  <c r="M1406" i="5"/>
  <c r="L1406" i="5"/>
  <c r="K1406" i="5"/>
  <c r="N1405" i="5"/>
  <c r="M1405" i="5"/>
  <c r="L1405" i="5"/>
  <c r="K1405" i="5"/>
  <c r="N1404" i="5"/>
  <c r="M1404" i="5"/>
  <c r="L1404" i="5"/>
  <c r="K1404" i="5"/>
  <c r="N1403" i="5"/>
  <c r="M1403" i="5"/>
  <c r="L1403" i="5"/>
  <c r="K1403" i="5"/>
  <c r="N1402" i="5"/>
  <c r="M1402" i="5"/>
  <c r="L1402" i="5"/>
  <c r="K1402" i="5"/>
  <c r="N1401" i="5"/>
  <c r="M1401" i="5"/>
  <c r="L1401" i="5"/>
  <c r="K1401" i="5"/>
  <c r="N1400" i="5"/>
  <c r="M1400" i="5"/>
  <c r="L1400" i="5"/>
  <c r="K1400" i="5"/>
  <c r="N1399" i="5"/>
  <c r="M1399" i="5"/>
  <c r="L1399" i="5"/>
  <c r="K1399" i="5"/>
  <c r="N1398" i="5"/>
  <c r="M1398" i="5"/>
  <c r="L1398" i="5"/>
  <c r="K1398" i="5"/>
  <c r="N1397" i="5"/>
  <c r="M1397" i="5"/>
  <c r="L1397" i="5"/>
  <c r="K1397" i="5"/>
  <c r="N1396" i="5"/>
  <c r="M1396" i="5"/>
  <c r="L1396" i="5"/>
  <c r="K1396" i="5"/>
  <c r="N1395" i="5"/>
  <c r="M1395" i="5"/>
  <c r="L1395" i="5"/>
  <c r="K1395" i="5"/>
  <c r="N1394" i="5"/>
  <c r="M1394" i="5"/>
  <c r="L1394" i="5"/>
  <c r="K1394" i="5"/>
  <c r="N1393" i="5"/>
  <c r="M1393" i="5"/>
  <c r="L1393" i="5"/>
  <c r="K1393" i="5"/>
  <c r="N1392" i="5"/>
  <c r="M1392" i="5"/>
  <c r="L1392" i="5"/>
  <c r="K1392" i="5"/>
  <c r="N1391" i="5"/>
  <c r="M1391" i="5"/>
  <c r="L1391" i="5"/>
  <c r="K1391" i="5"/>
  <c r="N1390" i="5"/>
  <c r="M1390" i="5"/>
  <c r="L1390" i="5"/>
  <c r="K1390" i="5"/>
  <c r="N1389" i="5"/>
  <c r="M1389" i="5"/>
  <c r="L1389" i="5"/>
  <c r="K1389" i="5"/>
  <c r="N1388" i="5"/>
  <c r="M1388" i="5"/>
  <c r="L1388" i="5"/>
  <c r="K1388" i="5"/>
  <c r="N1387" i="5"/>
  <c r="M1387" i="5"/>
  <c r="L1387" i="5"/>
  <c r="K1387" i="5"/>
  <c r="N1386" i="5"/>
  <c r="M1386" i="5"/>
  <c r="L1386" i="5"/>
  <c r="K1386" i="5"/>
  <c r="N1385" i="5"/>
  <c r="M1385" i="5"/>
  <c r="L1385" i="5"/>
  <c r="K1385" i="5"/>
  <c r="N1384" i="5"/>
  <c r="M1384" i="5"/>
  <c r="L1384" i="5"/>
  <c r="K1384" i="5"/>
  <c r="N1383" i="5"/>
  <c r="M1383" i="5"/>
  <c r="L1383" i="5"/>
  <c r="K1383" i="5"/>
  <c r="N1382" i="5"/>
  <c r="M1382" i="5"/>
  <c r="L1382" i="5"/>
  <c r="K1382" i="5"/>
  <c r="N1381" i="5"/>
  <c r="M1381" i="5"/>
  <c r="L1381" i="5"/>
  <c r="K1381" i="5"/>
  <c r="N1380" i="5"/>
  <c r="M1380" i="5"/>
  <c r="L1380" i="5"/>
  <c r="K1380" i="5"/>
  <c r="N1379" i="5"/>
  <c r="M1379" i="5"/>
  <c r="L1379" i="5"/>
  <c r="K1379" i="5"/>
  <c r="N1378" i="5"/>
  <c r="M1378" i="5"/>
  <c r="L1378" i="5"/>
  <c r="K1378" i="5"/>
  <c r="N1377" i="5"/>
  <c r="M1377" i="5"/>
  <c r="L1377" i="5"/>
  <c r="K1377" i="5"/>
  <c r="N1376" i="5"/>
  <c r="M1376" i="5"/>
  <c r="L1376" i="5"/>
  <c r="K1376" i="5"/>
  <c r="N1375" i="5"/>
  <c r="M1375" i="5"/>
  <c r="L1375" i="5"/>
  <c r="K1375" i="5"/>
  <c r="N1374" i="5"/>
  <c r="M1374" i="5"/>
  <c r="L1374" i="5"/>
  <c r="K1374" i="5"/>
  <c r="N1373" i="5"/>
  <c r="M1373" i="5"/>
  <c r="L1373" i="5"/>
  <c r="K1373" i="5"/>
  <c r="N1372" i="5"/>
  <c r="M1372" i="5"/>
  <c r="L1372" i="5"/>
  <c r="K1372" i="5"/>
  <c r="N1371" i="5"/>
  <c r="M1371" i="5"/>
  <c r="L1371" i="5"/>
  <c r="K1371" i="5"/>
  <c r="N1370" i="5"/>
  <c r="M1370" i="5"/>
  <c r="L1370" i="5"/>
  <c r="K1370" i="5"/>
  <c r="N1369" i="5"/>
  <c r="M1369" i="5"/>
  <c r="L1369" i="5"/>
  <c r="K1369" i="5"/>
  <c r="N1368" i="5"/>
  <c r="M1368" i="5"/>
  <c r="L1368" i="5"/>
  <c r="K1368" i="5"/>
  <c r="N1367" i="5"/>
  <c r="M1367" i="5"/>
  <c r="L1367" i="5"/>
  <c r="K1367" i="5"/>
  <c r="N1366" i="5"/>
  <c r="M1366" i="5"/>
  <c r="L1366" i="5"/>
  <c r="K1366" i="5"/>
  <c r="N1365" i="5"/>
  <c r="M1365" i="5"/>
  <c r="L1365" i="5"/>
  <c r="K1365" i="5"/>
  <c r="N1364" i="5"/>
  <c r="M1364" i="5"/>
  <c r="L1364" i="5"/>
  <c r="K1364" i="5"/>
  <c r="N1363" i="5"/>
  <c r="M1363" i="5"/>
  <c r="L1363" i="5"/>
  <c r="K1363" i="5"/>
  <c r="N1362" i="5"/>
  <c r="M1362" i="5"/>
  <c r="L1362" i="5"/>
  <c r="K1362" i="5"/>
  <c r="N1361" i="5"/>
  <c r="M1361" i="5"/>
  <c r="L1361" i="5"/>
  <c r="K1361" i="5"/>
  <c r="N1360" i="5"/>
  <c r="M1360" i="5"/>
  <c r="L1360" i="5"/>
  <c r="K1360" i="5"/>
  <c r="N1359" i="5"/>
  <c r="M1359" i="5"/>
  <c r="L1359" i="5"/>
  <c r="K1359" i="5"/>
  <c r="N1358" i="5"/>
  <c r="M1358" i="5"/>
  <c r="L1358" i="5"/>
  <c r="K1358" i="5"/>
  <c r="N1357" i="5"/>
  <c r="M1357" i="5"/>
  <c r="L1357" i="5"/>
  <c r="K1357" i="5"/>
  <c r="N1356" i="5"/>
  <c r="M1356" i="5"/>
  <c r="L1356" i="5"/>
  <c r="K1356" i="5"/>
  <c r="N1355" i="5"/>
  <c r="M1355" i="5"/>
  <c r="L1355" i="5"/>
  <c r="K1355" i="5"/>
  <c r="N1354" i="5"/>
  <c r="M1354" i="5"/>
  <c r="L1354" i="5"/>
  <c r="K1354" i="5"/>
  <c r="N1353" i="5"/>
  <c r="M1353" i="5"/>
  <c r="L1353" i="5"/>
  <c r="K1353" i="5"/>
  <c r="N1352" i="5"/>
  <c r="M1352" i="5"/>
  <c r="L1352" i="5"/>
  <c r="K1352" i="5"/>
  <c r="N1351" i="5"/>
  <c r="M1351" i="5"/>
  <c r="L1351" i="5"/>
  <c r="K1351" i="5"/>
  <c r="N1350" i="5"/>
  <c r="M1350" i="5"/>
  <c r="L1350" i="5"/>
  <c r="K1350" i="5"/>
  <c r="N1349" i="5"/>
  <c r="M1349" i="5"/>
  <c r="L1349" i="5"/>
  <c r="K1349" i="5"/>
  <c r="N1348" i="5"/>
  <c r="M1348" i="5"/>
  <c r="L1348" i="5"/>
  <c r="K1348" i="5"/>
  <c r="N1347" i="5"/>
  <c r="M1347" i="5"/>
  <c r="L1347" i="5"/>
  <c r="K1347" i="5"/>
  <c r="N1346" i="5"/>
  <c r="M1346" i="5"/>
  <c r="L1346" i="5"/>
  <c r="K1346" i="5"/>
  <c r="N1345" i="5"/>
  <c r="M1345" i="5"/>
  <c r="L1345" i="5"/>
  <c r="K1345" i="5"/>
  <c r="N1344" i="5"/>
  <c r="M1344" i="5"/>
  <c r="L1344" i="5"/>
  <c r="K1344" i="5"/>
  <c r="N1343" i="5"/>
  <c r="M1343" i="5"/>
  <c r="L1343" i="5"/>
  <c r="K1343" i="5"/>
  <c r="N1342" i="5"/>
  <c r="M1342" i="5"/>
  <c r="L1342" i="5"/>
  <c r="K1342" i="5"/>
  <c r="N1341" i="5"/>
  <c r="M1341" i="5"/>
  <c r="L1341" i="5"/>
  <c r="K1341" i="5"/>
  <c r="N1340" i="5"/>
  <c r="M1340" i="5"/>
  <c r="L1340" i="5"/>
  <c r="K1340" i="5"/>
  <c r="N1339" i="5"/>
  <c r="M1339" i="5"/>
  <c r="L1339" i="5"/>
  <c r="K1339" i="5"/>
  <c r="N1338" i="5"/>
  <c r="M1338" i="5"/>
  <c r="L1338" i="5"/>
  <c r="K1338" i="5"/>
  <c r="N1337" i="5"/>
  <c r="M1337" i="5"/>
  <c r="L1337" i="5"/>
  <c r="K1337" i="5"/>
  <c r="N1336" i="5"/>
  <c r="M1336" i="5"/>
  <c r="L1336" i="5"/>
  <c r="K1336" i="5"/>
  <c r="N1335" i="5"/>
  <c r="M1335" i="5"/>
  <c r="L1335" i="5"/>
  <c r="K1335" i="5"/>
  <c r="N1334" i="5"/>
  <c r="M1334" i="5"/>
  <c r="L1334" i="5"/>
  <c r="K1334" i="5"/>
  <c r="N1333" i="5"/>
  <c r="M1333" i="5"/>
  <c r="L1333" i="5"/>
  <c r="K1333" i="5"/>
  <c r="N1332" i="5"/>
  <c r="M1332" i="5"/>
  <c r="L1332" i="5"/>
  <c r="K1332" i="5"/>
  <c r="N1331" i="5"/>
  <c r="M1331" i="5"/>
  <c r="L1331" i="5"/>
  <c r="K1331" i="5"/>
  <c r="N1330" i="5"/>
  <c r="M1330" i="5"/>
  <c r="L1330" i="5"/>
  <c r="K1330" i="5"/>
  <c r="N1329" i="5"/>
  <c r="M1329" i="5"/>
  <c r="L1329" i="5"/>
  <c r="K1329" i="5"/>
  <c r="N1328" i="5"/>
  <c r="M1328" i="5"/>
  <c r="L1328" i="5"/>
  <c r="K1328" i="5"/>
  <c r="N1327" i="5"/>
  <c r="M1327" i="5"/>
  <c r="L1327" i="5"/>
  <c r="K1327" i="5"/>
  <c r="N1326" i="5"/>
  <c r="M1326" i="5"/>
  <c r="L1326" i="5"/>
  <c r="K1326" i="5"/>
  <c r="N1325" i="5"/>
  <c r="M1325" i="5"/>
  <c r="L1325" i="5"/>
  <c r="K1325" i="5"/>
  <c r="N1324" i="5"/>
  <c r="M1324" i="5"/>
  <c r="L1324" i="5"/>
  <c r="K1324" i="5"/>
  <c r="N1323" i="5"/>
  <c r="M1323" i="5"/>
  <c r="L1323" i="5"/>
  <c r="K1323" i="5"/>
  <c r="N1322" i="5"/>
  <c r="M1322" i="5"/>
  <c r="L1322" i="5"/>
  <c r="K1322" i="5"/>
  <c r="N1321" i="5"/>
  <c r="M1321" i="5"/>
  <c r="L1321" i="5"/>
  <c r="K1321" i="5"/>
  <c r="N1320" i="5"/>
  <c r="M1320" i="5"/>
  <c r="L1320" i="5"/>
  <c r="K1320" i="5"/>
  <c r="N1319" i="5"/>
  <c r="M1319" i="5"/>
  <c r="L1319" i="5"/>
  <c r="K1319" i="5"/>
  <c r="N1318" i="5"/>
  <c r="M1318" i="5"/>
  <c r="L1318" i="5"/>
  <c r="K1318" i="5"/>
  <c r="N1317" i="5"/>
  <c r="M1317" i="5"/>
  <c r="L1317" i="5"/>
  <c r="K1317" i="5"/>
  <c r="N1316" i="5"/>
  <c r="M1316" i="5"/>
  <c r="L1316" i="5"/>
  <c r="K1316" i="5"/>
  <c r="N1315" i="5"/>
  <c r="M1315" i="5"/>
  <c r="L1315" i="5"/>
  <c r="K1315" i="5"/>
  <c r="N1314" i="5"/>
  <c r="M1314" i="5"/>
  <c r="L1314" i="5"/>
  <c r="K1314" i="5"/>
  <c r="N1313" i="5"/>
  <c r="M1313" i="5"/>
  <c r="L1313" i="5"/>
  <c r="K1313" i="5"/>
  <c r="N1312" i="5"/>
  <c r="M1312" i="5"/>
  <c r="L1312" i="5"/>
  <c r="K1312" i="5"/>
  <c r="N1311" i="5"/>
  <c r="M1311" i="5"/>
  <c r="L1311" i="5"/>
  <c r="K1311" i="5"/>
  <c r="N1310" i="5"/>
  <c r="M1310" i="5"/>
  <c r="L1310" i="5"/>
  <c r="K1310" i="5"/>
  <c r="N1309" i="5"/>
  <c r="M1309" i="5"/>
  <c r="L1309" i="5"/>
  <c r="K1309" i="5"/>
  <c r="N1308" i="5"/>
  <c r="M1308" i="5"/>
  <c r="L1308" i="5"/>
  <c r="K1308" i="5"/>
  <c r="N1307" i="5"/>
  <c r="M1307" i="5"/>
  <c r="L1307" i="5"/>
  <c r="K1307" i="5"/>
  <c r="N1306" i="5"/>
  <c r="M1306" i="5"/>
  <c r="L1306" i="5"/>
  <c r="K1306" i="5"/>
  <c r="N1305" i="5"/>
  <c r="M1305" i="5"/>
  <c r="L1305" i="5"/>
  <c r="K1305" i="5"/>
  <c r="N1304" i="5"/>
  <c r="M1304" i="5"/>
  <c r="L1304" i="5"/>
  <c r="K1304" i="5"/>
  <c r="N1303" i="5"/>
  <c r="M1303" i="5"/>
  <c r="L1303" i="5"/>
  <c r="K1303" i="5"/>
  <c r="N1302" i="5"/>
  <c r="M1302" i="5"/>
  <c r="L1302" i="5"/>
  <c r="K1302" i="5"/>
  <c r="N1301" i="5"/>
  <c r="M1301" i="5"/>
  <c r="L1301" i="5"/>
  <c r="K1301" i="5"/>
  <c r="N1300" i="5"/>
  <c r="M1300" i="5"/>
  <c r="L1300" i="5"/>
  <c r="K1300" i="5"/>
  <c r="N1299" i="5"/>
  <c r="M1299" i="5"/>
  <c r="L1299" i="5"/>
  <c r="K1299" i="5"/>
  <c r="N1298" i="5"/>
  <c r="M1298" i="5"/>
  <c r="L1298" i="5"/>
  <c r="K1298" i="5"/>
  <c r="N1297" i="5"/>
  <c r="M1297" i="5"/>
  <c r="L1297" i="5"/>
  <c r="K1297" i="5"/>
  <c r="N1296" i="5"/>
  <c r="M1296" i="5"/>
  <c r="L1296" i="5"/>
  <c r="K1296" i="5"/>
  <c r="N1295" i="5"/>
  <c r="M1295" i="5"/>
  <c r="L1295" i="5"/>
  <c r="K1295" i="5"/>
  <c r="N1294" i="5"/>
  <c r="M1294" i="5"/>
  <c r="L1294" i="5"/>
  <c r="K1294" i="5"/>
  <c r="N1293" i="5"/>
  <c r="M1293" i="5"/>
  <c r="L1293" i="5"/>
  <c r="K1293" i="5"/>
  <c r="N1292" i="5"/>
  <c r="M1292" i="5"/>
  <c r="L1292" i="5"/>
  <c r="K1292" i="5"/>
  <c r="N1291" i="5"/>
  <c r="M1291" i="5"/>
  <c r="L1291" i="5"/>
  <c r="K1291" i="5"/>
  <c r="N1290" i="5"/>
  <c r="M1290" i="5"/>
  <c r="L1290" i="5"/>
  <c r="K1290" i="5"/>
  <c r="N1289" i="5"/>
  <c r="M1289" i="5"/>
  <c r="L1289" i="5"/>
  <c r="K1289" i="5"/>
  <c r="N1288" i="5"/>
  <c r="M1288" i="5"/>
  <c r="L1288" i="5"/>
  <c r="K1288" i="5"/>
  <c r="N1287" i="5"/>
  <c r="M1287" i="5"/>
  <c r="L1287" i="5"/>
  <c r="K1287" i="5"/>
  <c r="N1286" i="5"/>
  <c r="M1286" i="5"/>
  <c r="L1286" i="5"/>
  <c r="K1286" i="5"/>
  <c r="N1285" i="5"/>
  <c r="M1285" i="5"/>
  <c r="L1285" i="5"/>
  <c r="K1285" i="5"/>
  <c r="N1284" i="5"/>
  <c r="M1284" i="5"/>
  <c r="L1284" i="5"/>
  <c r="K1284" i="5"/>
  <c r="N1283" i="5"/>
  <c r="M1283" i="5"/>
  <c r="L1283" i="5"/>
  <c r="K1283" i="5"/>
  <c r="N1282" i="5"/>
  <c r="M1282" i="5"/>
  <c r="L1282" i="5"/>
  <c r="K1282" i="5"/>
  <c r="N1281" i="5"/>
  <c r="M1281" i="5"/>
  <c r="L1281" i="5"/>
  <c r="K1281" i="5"/>
  <c r="N1280" i="5"/>
  <c r="M1280" i="5"/>
  <c r="L1280" i="5"/>
  <c r="K1280" i="5"/>
  <c r="N1279" i="5"/>
  <c r="M1279" i="5"/>
  <c r="L1279" i="5"/>
  <c r="K1279" i="5"/>
  <c r="N1278" i="5"/>
  <c r="M1278" i="5"/>
  <c r="L1278" i="5"/>
  <c r="K1278" i="5"/>
  <c r="N1277" i="5"/>
  <c r="M1277" i="5"/>
  <c r="L1277" i="5"/>
  <c r="K1277" i="5"/>
  <c r="N1276" i="5"/>
  <c r="M1276" i="5"/>
  <c r="L1276" i="5"/>
  <c r="K1276" i="5"/>
  <c r="N1275" i="5"/>
  <c r="M1275" i="5"/>
  <c r="L1275" i="5"/>
  <c r="K1275" i="5"/>
  <c r="R1274" i="5"/>
  <c r="Q1274" i="5"/>
  <c r="P1274" i="5"/>
  <c r="N1274" i="5"/>
  <c r="M1274" i="5"/>
  <c r="L1274" i="5"/>
  <c r="K1274" i="5"/>
  <c r="R1273" i="5"/>
  <c r="Q1273" i="5"/>
  <c r="P1273" i="5"/>
  <c r="N1273" i="5"/>
  <c r="M1273" i="5"/>
  <c r="L1273" i="5"/>
  <c r="K1273" i="5"/>
  <c r="R1272" i="5"/>
  <c r="Q1272" i="5"/>
  <c r="P1272" i="5"/>
  <c r="N1272" i="5"/>
  <c r="M1272" i="5"/>
  <c r="L1272" i="5"/>
  <c r="K1272" i="5"/>
  <c r="R1271" i="5"/>
  <c r="Q1271" i="5"/>
  <c r="P1271" i="5"/>
  <c r="N1271" i="5"/>
  <c r="M1271" i="5"/>
  <c r="L1271" i="5"/>
  <c r="K1271" i="5"/>
  <c r="R1270" i="5"/>
  <c r="Q1270" i="5"/>
  <c r="P1270" i="5"/>
  <c r="N1270" i="5"/>
  <c r="M1270" i="5"/>
  <c r="L1270" i="5"/>
  <c r="K1270" i="5"/>
  <c r="R1269" i="5"/>
  <c r="Q1269" i="5"/>
  <c r="P1269" i="5"/>
  <c r="N1269" i="5"/>
  <c r="M1269" i="5"/>
  <c r="L1269" i="5"/>
  <c r="K1269" i="5"/>
  <c r="R1268" i="5"/>
  <c r="Q1268" i="5"/>
  <c r="P1268" i="5"/>
  <c r="N1268" i="5"/>
  <c r="M1268" i="5"/>
  <c r="L1268" i="5"/>
  <c r="K1268" i="5"/>
  <c r="R1267" i="5"/>
  <c r="Q1267" i="5"/>
  <c r="P1267" i="5"/>
  <c r="N1267" i="5"/>
  <c r="M1267" i="5"/>
  <c r="L1267" i="5"/>
  <c r="K1267" i="5"/>
  <c r="R1266" i="5"/>
  <c r="Q1266" i="5"/>
  <c r="P1266" i="5"/>
  <c r="N1266" i="5"/>
  <c r="M1266" i="5"/>
  <c r="L1266" i="5"/>
  <c r="K1266" i="5"/>
  <c r="R1265" i="5"/>
  <c r="Q1265" i="5"/>
  <c r="P1265" i="5"/>
  <c r="N1265" i="5"/>
  <c r="M1265" i="5"/>
  <c r="L1265" i="5"/>
  <c r="K1265" i="5"/>
  <c r="R1264" i="5"/>
  <c r="Q1264" i="5"/>
  <c r="P1264" i="5"/>
  <c r="N1264" i="5"/>
  <c r="M1264" i="5"/>
  <c r="L1264" i="5"/>
  <c r="K1264" i="5"/>
  <c r="R1263" i="5"/>
  <c r="Q1263" i="5"/>
  <c r="P1263" i="5"/>
  <c r="N1263" i="5"/>
  <c r="M1263" i="5"/>
  <c r="L1263" i="5"/>
  <c r="K1263" i="5"/>
  <c r="R1262" i="5"/>
  <c r="Q1262" i="5"/>
  <c r="P1262" i="5"/>
  <c r="N1262" i="5"/>
  <c r="M1262" i="5"/>
  <c r="L1262" i="5"/>
  <c r="K1262" i="5"/>
  <c r="R1261" i="5"/>
  <c r="Q1261" i="5"/>
  <c r="P1261" i="5"/>
  <c r="N1261" i="5"/>
  <c r="M1261" i="5"/>
  <c r="L1261" i="5"/>
  <c r="K1261" i="5"/>
  <c r="R1260" i="5"/>
  <c r="Q1260" i="5"/>
  <c r="P1260" i="5"/>
  <c r="N1260" i="5"/>
  <c r="M1260" i="5"/>
  <c r="L1260" i="5"/>
  <c r="K1260" i="5"/>
  <c r="R1259" i="5"/>
  <c r="Q1259" i="5"/>
  <c r="P1259" i="5"/>
  <c r="N1259" i="5"/>
  <c r="M1259" i="5"/>
  <c r="L1259" i="5"/>
  <c r="K1259" i="5"/>
  <c r="R1258" i="5"/>
  <c r="Q1258" i="5"/>
  <c r="P1258" i="5"/>
  <c r="N1258" i="5"/>
  <c r="M1258" i="5"/>
  <c r="L1258" i="5"/>
  <c r="K1258" i="5"/>
  <c r="R1257" i="5"/>
  <c r="Q1257" i="5"/>
  <c r="P1257" i="5"/>
  <c r="N1257" i="5"/>
  <c r="M1257" i="5"/>
  <c r="L1257" i="5"/>
  <c r="K1257" i="5"/>
  <c r="R1256" i="5"/>
  <c r="Q1256" i="5"/>
  <c r="P1256" i="5"/>
  <c r="N1256" i="5"/>
  <c r="M1256" i="5"/>
  <c r="L1256" i="5"/>
  <c r="K1256" i="5"/>
  <c r="R1255" i="5"/>
  <c r="Q1255" i="5"/>
  <c r="P1255" i="5"/>
  <c r="N1255" i="5"/>
  <c r="M1255" i="5"/>
  <c r="L1255" i="5"/>
  <c r="K1255" i="5"/>
  <c r="R1254" i="5"/>
  <c r="Q1254" i="5"/>
  <c r="P1254" i="5"/>
  <c r="N1254" i="5"/>
  <c r="M1254" i="5"/>
  <c r="L1254" i="5"/>
  <c r="K1254" i="5"/>
  <c r="R1253" i="5"/>
  <c r="Q1253" i="5"/>
  <c r="P1253" i="5"/>
  <c r="N1253" i="5"/>
  <c r="M1253" i="5"/>
  <c r="L1253" i="5"/>
  <c r="K1253" i="5"/>
  <c r="R1252" i="5"/>
  <c r="Q1252" i="5"/>
  <c r="P1252" i="5"/>
  <c r="N1252" i="5"/>
  <c r="M1252" i="5"/>
  <c r="L1252" i="5"/>
  <c r="K1252" i="5"/>
  <c r="R1251" i="5"/>
  <c r="Q1251" i="5"/>
  <c r="P1251" i="5"/>
  <c r="N1251" i="5"/>
  <c r="M1251" i="5"/>
  <c r="L1251" i="5"/>
  <c r="K1251" i="5"/>
  <c r="R1250" i="5"/>
  <c r="Q1250" i="5"/>
  <c r="P1250" i="5"/>
  <c r="N1250" i="5"/>
  <c r="M1250" i="5"/>
  <c r="L1250" i="5"/>
  <c r="K1250" i="5"/>
  <c r="R1249" i="5"/>
  <c r="Q1249" i="5"/>
  <c r="P1249" i="5"/>
  <c r="N1249" i="5"/>
  <c r="M1249" i="5"/>
  <c r="L1249" i="5"/>
  <c r="K1249" i="5"/>
  <c r="R1248" i="5"/>
  <c r="Q1248" i="5"/>
  <c r="P1248" i="5"/>
  <c r="N1248" i="5"/>
  <c r="M1248" i="5"/>
  <c r="L1248" i="5"/>
  <c r="K1248" i="5"/>
  <c r="R1247" i="5"/>
  <c r="Q1247" i="5"/>
  <c r="P1247" i="5"/>
  <c r="N1247" i="5"/>
  <c r="M1247" i="5"/>
  <c r="L1247" i="5"/>
  <c r="K1247" i="5"/>
  <c r="R1246" i="5"/>
  <c r="Q1246" i="5"/>
  <c r="P1246" i="5"/>
  <c r="N1246" i="5"/>
  <c r="M1246" i="5"/>
  <c r="L1246" i="5"/>
  <c r="K1246" i="5"/>
  <c r="R1245" i="5"/>
  <c r="Q1245" i="5"/>
  <c r="P1245" i="5"/>
  <c r="N1245" i="5"/>
  <c r="M1245" i="5"/>
  <c r="L1245" i="5"/>
  <c r="K1245" i="5"/>
  <c r="R1244" i="5"/>
  <c r="Q1244" i="5"/>
  <c r="P1244" i="5"/>
  <c r="N1244" i="5"/>
  <c r="M1244" i="5"/>
  <c r="L1244" i="5"/>
  <c r="K1244" i="5"/>
  <c r="R1243" i="5"/>
  <c r="Q1243" i="5"/>
  <c r="P1243" i="5"/>
  <c r="N1243" i="5"/>
  <c r="M1243" i="5"/>
  <c r="L1243" i="5"/>
  <c r="K1243" i="5"/>
  <c r="R1242" i="5"/>
  <c r="Q1242" i="5"/>
  <c r="P1242" i="5"/>
  <c r="N1242" i="5"/>
  <c r="M1242" i="5"/>
  <c r="L1242" i="5"/>
  <c r="K1242" i="5"/>
  <c r="R1241" i="5"/>
  <c r="Q1241" i="5"/>
  <c r="P1241" i="5"/>
  <c r="N1241" i="5"/>
  <c r="M1241" i="5"/>
  <c r="L1241" i="5"/>
  <c r="K1241" i="5"/>
  <c r="R1240" i="5"/>
  <c r="Q1240" i="5"/>
  <c r="P1240" i="5"/>
  <c r="N1240" i="5"/>
  <c r="M1240" i="5"/>
  <c r="L1240" i="5"/>
  <c r="K1240" i="5"/>
  <c r="R1239" i="5"/>
  <c r="Q1239" i="5"/>
  <c r="P1239" i="5"/>
  <c r="N1239" i="5"/>
  <c r="M1239" i="5"/>
  <c r="L1239" i="5"/>
  <c r="K1239" i="5"/>
  <c r="R1238" i="5"/>
  <c r="Q1238" i="5"/>
  <c r="P1238" i="5"/>
  <c r="N1238" i="5"/>
  <c r="M1238" i="5"/>
  <c r="L1238" i="5"/>
  <c r="K1238" i="5"/>
  <c r="R1237" i="5"/>
  <c r="Q1237" i="5"/>
  <c r="P1237" i="5"/>
  <c r="N1237" i="5"/>
  <c r="M1237" i="5"/>
  <c r="L1237" i="5"/>
  <c r="K1237" i="5"/>
  <c r="R1236" i="5"/>
  <c r="Q1236" i="5"/>
  <c r="P1236" i="5"/>
  <c r="N1236" i="5"/>
  <c r="M1236" i="5"/>
  <c r="L1236" i="5"/>
  <c r="K1236" i="5"/>
  <c r="R1235" i="5"/>
  <c r="Q1235" i="5"/>
  <c r="P1235" i="5"/>
  <c r="N1235" i="5"/>
  <c r="M1235" i="5"/>
  <c r="L1235" i="5"/>
  <c r="K1235" i="5"/>
  <c r="R1234" i="5"/>
  <c r="Q1234" i="5"/>
  <c r="P1234" i="5"/>
  <c r="N1234" i="5"/>
  <c r="M1234" i="5"/>
  <c r="L1234" i="5"/>
  <c r="K1234" i="5"/>
  <c r="R1233" i="5"/>
  <c r="Q1233" i="5"/>
  <c r="P1233" i="5"/>
  <c r="N1233" i="5"/>
  <c r="M1233" i="5"/>
  <c r="L1233" i="5"/>
  <c r="K1233" i="5"/>
  <c r="R1232" i="5"/>
  <c r="Q1232" i="5"/>
  <c r="P1232" i="5"/>
  <c r="N1232" i="5"/>
  <c r="M1232" i="5"/>
  <c r="L1232" i="5"/>
  <c r="K1232" i="5"/>
  <c r="R1231" i="5"/>
  <c r="Q1231" i="5"/>
  <c r="P1231" i="5"/>
  <c r="N1231" i="5"/>
  <c r="M1231" i="5"/>
  <c r="L1231" i="5"/>
  <c r="K1231" i="5"/>
  <c r="R1230" i="5"/>
  <c r="Q1230" i="5"/>
  <c r="P1230" i="5"/>
  <c r="N1230" i="5"/>
  <c r="M1230" i="5"/>
  <c r="L1230" i="5"/>
  <c r="K1230" i="5"/>
  <c r="R1229" i="5"/>
  <c r="Q1229" i="5"/>
  <c r="P1229" i="5"/>
  <c r="N1229" i="5"/>
  <c r="M1229" i="5"/>
  <c r="L1229" i="5"/>
  <c r="K1229" i="5"/>
  <c r="R1228" i="5"/>
  <c r="Q1228" i="5"/>
  <c r="P1228" i="5"/>
  <c r="N1228" i="5"/>
  <c r="M1228" i="5"/>
  <c r="L1228" i="5"/>
  <c r="K1228" i="5"/>
  <c r="R1227" i="5"/>
  <c r="Q1227" i="5"/>
  <c r="P1227" i="5"/>
  <c r="N1227" i="5"/>
  <c r="M1227" i="5"/>
  <c r="L1227" i="5"/>
  <c r="K1227" i="5"/>
  <c r="R1226" i="5"/>
  <c r="Q1226" i="5"/>
  <c r="P1226" i="5"/>
  <c r="N1226" i="5"/>
  <c r="M1226" i="5"/>
  <c r="L1226" i="5"/>
  <c r="K1226" i="5"/>
  <c r="R1225" i="5"/>
  <c r="Q1225" i="5"/>
  <c r="P1225" i="5"/>
  <c r="N1225" i="5"/>
  <c r="M1225" i="5"/>
  <c r="L1225" i="5"/>
  <c r="K1225" i="5"/>
  <c r="R1224" i="5"/>
  <c r="Q1224" i="5"/>
  <c r="P1224" i="5"/>
  <c r="N1224" i="5"/>
  <c r="M1224" i="5"/>
  <c r="L1224" i="5"/>
  <c r="K1224" i="5"/>
  <c r="R1223" i="5"/>
  <c r="Q1223" i="5"/>
  <c r="P1223" i="5"/>
  <c r="N1223" i="5"/>
  <c r="M1223" i="5"/>
  <c r="L1223" i="5"/>
  <c r="K1223" i="5"/>
  <c r="R1222" i="5"/>
  <c r="Q1222" i="5"/>
  <c r="P1222" i="5"/>
  <c r="N1222" i="5"/>
  <c r="M1222" i="5"/>
  <c r="L1222" i="5"/>
  <c r="K1222" i="5"/>
  <c r="R1221" i="5"/>
  <c r="Q1221" i="5"/>
  <c r="P1221" i="5"/>
  <c r="N1221" i="5"/>
  <c r="M1221" i="5"/>
  <c r="L1221" i="5"/>
  <c r="K1221" i="5"/>
  <c r="R1220" i="5"/>
  <c r="Q1220" i="5"/>
  <c r="P1220" i="5"/>
  <c r="N1220" i="5"/>
  <c r="M1220" i="5"/>
  <c r="L1220" i="5"/>
  <c r="K1220" i="5"/>
  <c r="R1219" i="5"/>
  <c r="Q1219" i="5"/>
  <c r="P1219" i="5"/>
  <c r="N1219" i="5"/>
  <c r="M1219" i="5"/>
  <c r="L1219" i="5"/>
  <c r="K1219" i="5"/>
  <c r="R1218" i="5"/>
  <c r="Q1218" i="5"/>
  <c r="P1218" i="5"/>
  <c r="N1218" i="5"/>
  <c r="M1218" i="5"/>
  <c r="L1218" i="5"/>
  <c r="K1218" i="5"/>
  <c r="R1217" i="5"/>
  <c r="Q1217" i="5"/>
  <c r="P1217" i="5"/>
  <c r="N1217" i="5"/>
  <c r="M1217" i="5"/>
  <c r="L1217" i="5"/>
  <c r="K1217" i="5"/>
  <c r="R1216" i="5"/>
  <c r="Q1216" i="5"/>
  <c r="P1216" i="5"/>
  <c r="N1216" i="5"/>
  <c r="M1216" i="5"/>
  <c r="L1216" i="5"/>
  <c r="K1216" i="5"/>
  <c r="R1215" i="5"/>
  <c r="Q1215" i="5"/>
  <c r="P1215" i="5"/>
  <c r="N1215" i="5"/>
  <c r="M1215" i="5"/>
  <c r="L1215" i="5"/>
  <c r="K1215" i="5"/>
  <c r="R1214" i="5"/>
  <c r="Q1214" i="5"/>
  <c r="P1214" i="5"/>
  <c r="N1214" i="5"/>
  <c r="M1214" i="5"/>
  <c r="L1214" i="5"/>
  <c r="K1214" i="5"/>
  <c r="R1213" i="5"/>
  <c r="Q1213" i="5"/>
  <c r="P1213" i="5"/>
  <c r="N1213" i="5"/>
  <c r="M1213" i="5"/>
  <c r="L1213" i="5"/>
  <c r="K1213" i="5"/>
  <c r="R1212" i="5"/>
  <c r="Q1212" i="5"/>
  <c r="P1212" i="5"/>
  <c r="N1212" i="5"/>
  <c r="M1212" i="5"/>
  <c r="L1212" i="5"/>
  <c r="K1212" i="5"/>
  <c r="R1211" i="5"/>
  <c r="Q1211" i="5"/>
  <c r="P1211" i="5"/>
  <c r="N1211" i="5"/>
  <c r="M1211" i="5"/>
  <c r="L1211" i="5"/>
  <c r="K1211" i="5"/>
  <c r="R1210" i="5"/>
  <c r="Q1210" i="5"/>
  <c r="P1210" i="5"/>
  <c r="N1210" i="5"/>
  <c r="M1210" i="5"/>
  <c r="L1210" i="5"/>
  <c r="K1210" i="5"/>
  <c r="R1209" i="5"/>
  <c r="Q1209" i="5"/>
  <c r="P1209" i="5"/>
  <c r="N1209" i="5"/>
  <c r="M1209" i="5"/>
  <c r="L1209" i="5"/>
  <c r="K1209" i="5"/>
  <c r="R1208" i="5"/>
  <c r="Q1208" i="5"/>
  <c r="P1208" i="5"/>
  <c r="N1208" i="5"/>
  <c r="M1208" i="5"/>
  <c r="L1208" i="5"/>
  <c r="K1208" i="5"/>
  <c r="R1207" i="5"/>
  <c r="Q1207" i="5"/>
  <c r="P1207" i="5"/>
  <c r="N1207" i="5"/>
  <c r="M1207" i="5"/>
  <c r="L1207" i="5"/>
  <c r="K1207" i="5"/>
  <c r="R1206" i="5"/>
  <c r="Q1206" i="5"/>
  <c r="P1206" i="5"/>
  <c r="N1206" i="5"/>
  <c r="M1206" i="5"/>
  <c r="L1206" i="5"/>
  <c r="K1206" i="5"/>
  <c r="R1205" i="5"/>
  <c r="Q1205" i="5"/>
  <c r="P1205" i="5"/>
  <c r="N1205" i="5"/>
  <c r="M1205" i="5"/>
  <c r="L1205" i="5"/>
  <c r="K1205" i="5"/>
  <c r="R1204" i="5"/>
  <c r="Q1204" i="5"/>
  <c r="P1204" i="5"/>
  <c r="N1204" i="5"/>
  <c r="M1204" i="5"/>
  <c r="L1204" i="5"/>
  <c r="K1204" i="5"/>
  <c r="R1203" i="5"/>
  <c r="Q1203" i="5"/>
  <c r="P1203" i="5"/>
  <c r="N1203" i="5"/>
  <c r="M1203" i="5"/>
  <c r="L1203" i="5"/>
  <c r="K1203" i="5"/>
  <c r="R1202" i="5"/>
  <c r="Q1202" i="5"/>
  <c r="P1202" i="5"/>
  <c r="N1202" i="5"/>
  <c r="M1202" i="5"/>
  <c r="L1202" i="5"/>
  <c r="K1202" i="5"/>
  <c r="R1201" i="5"/>
  <c r="Q1201" i="5"/>
  <c r="P1201" i="5"/>
  <c r="N1201" i="5"/>
  <c r="M1201" i="5"/>
  <c r="L1201" i="5"/>
  <c r="K1201" i="5"/>
  <c r="R1200" i="5"/>
  <c r="Q1200" i="5"/>
  <c r="P1200" i="5"/>
  <c r="N1200" i="5"/>
  <c r="M1200" i="5"/>
  <c r="L1200" i="5"/>
  <c r="K1200" i="5"/>
  <c r="R1199" i="5"/>
  <c r="Q1199" i="5"/>
  <c r="P1199" i="5"/>
  <c r="N1199" i="5"/>
  <c r="M1199" i="5"/>
  <c r="L1199" i="5"/>
  <c r="K1199" i="5"/>
  <c r="R1198" i="5"/>
  <c r="Q1198" i="5"/>
  <c r="P1198" i="5"/>
  <c r="N1198" i="5"/>
  <c r="M1198" i="5"/>
  <c r="L1198" i="5"/>
  <c r="K1198" i="5"/>
  <c r="R1197" i="5"/>
  <c r="Q1197" i="5"/>
  <c r="P1197" i="5"/>
  <c r="N1197" i="5"/>
  <c r="M1197" i="5"/>
  <c r="L1197" i="5"/>
  <c r="K1197" i="5"/>
  <c r="R1196" i="5"/>
  <c r="Q1196" i="5"/>
  <c r="P1196" i="5"/>
  <c r="N1196" i="5"/>
  <c r="M1196" i="5"/>
  <c r="L1196" i="5"/>
  <c r="K1196" i="5"/>
  <c r="R1195" i="5"/>
  <c r="Q1195" i="5"/>
  <c r="P1195" i="5"/>
  <c r="N1195" i="5"/>
  <c r="M1195" i="5"/>
  <c r="L1195" i="5"/>
  <c r="K1195" i="5"/>
  <c r="R1194" i="5"/>
  <c r="Q1194" i="5"/>
  <c r="P1194" i="5"/>
  <c r="N1194" i="5"/>
  <c r="M1194" i="5"/>
  <c r="L1194" i="5"/>
  <c r="K1194" i="5"/>
  <c r="R1193" i="5"/>
  <c r="Q1193" i="5"/>
  <c r="P1193" i="5"/>
  <c r="N1193" i="5"/>
  <c r="M1193" i="5"/>
  <c r="L1193" i="5"/>
  <c r="K1193" i="5"/>
  <c r="R1192" i="5"/>
  <c r="Q1192" i="5"/>
  <c r="P1192" i="5"/>
  <c r="N1192" i="5"/>
  <c r="M1192" i="5"/>
  <c r="L1192" i="5"/>
  <c r="K1192" i="5"/>
  <c r="R1191" i="5"/>
  <c r="Q1191" i="5"/>
  <c r="P1191" i="5"/>
  <c r="N1191" i="5"/>
  <c r="M1191" i="5"/>
  <c r="L1191" i="5"/>
  <c r="K1191" i="5"/>
  <c r="R1190" i="5"/>
  <c r="Q1190" i="5"/>
  <c r="P1190" i="5"/>
  <c r="N1190" i="5"/>
  <c r="M1190" i="5"/>
  <c r="L1190" i="5"/>
  <c r="K1190" i="5"/>
  <c r="R1189" i="5"/>
  <c r="Q1189" i="5"/>
  <c r="P1189" i="5"/>
  <c r="N1189" i="5"/>
  <c r="M1189" i="5"/>
  <c r="L1189" i="5"/>
  <c r="K1189" i="5"/>
  <c r="R1188" i="5"/>
  <c r="Q1188" i="5"/>
  <c r="P1188" i="5"/>
  <c r="N1188" i="5"/>
  <c r="M1188" i="5"/>
  <c r="L1188" i="5"/>
  <c r="K1188" i="5"/>
  <c r="R1187" i="5"/>
  <c r="Q1187" i="5"/>
  <c r="P1187" i="5"/>
  <c r="N1187" i="5"/>
  <c r="M1187" i="5"/>
  <c r="L1187" i="5"/>
  <c r="K1187" i="5"/>
  <c r="R1186" i="5"/>
  <c r="Q1186" i="5"/>
  <c r="P1186" i="5"/>
  <c r="N1186" i="5"/>
  <c r="M1186" i="5"/>
  <c r="L1186" i="5"/>
  <c r="K1186" i="5"/>
  <c r="R1185" i="5"/>
  <c r="Q1185" i="5"/>
  <c r="P1185" i="5"/>
  <c r="N1185" i="5"/>
  <c r="M1185" i="5"/>
  <c r="L1185" i="5"/>
  <c r="K1185" i="5"/>
  <c r="R1184" i="5"/>
  <c r="Q1184" i="5"/>
  <c r="P1184" i="5"/>
  <c r="N1184" i="5"/>
  <c r="M1184" i="5"/>
  <c r="L1184" i="5"/>
  <c r="K1184" i="5"/>
  <c r="R1183" i="5"/>
  <c r="Q1183" i="5"/>
  <c r="P1183" i="5"/>
  <c r="N1183" i="5"/>
  <c r="M1183" i="5"/>
  <c r="L1183" i="5"/>
  <c r="K1183" i="5"/>
  <c r="R1182" i="5"/>
  <c r="Q1182" i="5"/>
  <c r="P1182" i="5"/>
  <c r="N1182" i="5"/>
  <c r="M1182" i="5"/>
  <c r="L1182" i="5"/>
  <c r="K1182" i="5"/>
  <c r="R1181" i="5"/>
  <c r="Q1181" i="5"/>
  <c r="P1181" i="5"/>
  <c r="N1181" i="5"/>
  <c r="M1181" i="5"/>
  <c r="L1181" i="5"/>
  <c r="K1181" i="5"/>
  <c r="R1180" i="5"/>
  <c r="Q1180" i="5"/>
  <c r="P1180" i="5"/>
  <c r="N1180" i="5"/>
  <c r="M1180" i="5"/>
  <c r="L1180" i="5"/>
  <c r="K1180" i="5"/>
  <c r="R1179" i="5"/>
  <c r="Q1179" i="5"/>
  <c r="P1179" i="5"/>
  <c r="N1179" i="5"/>
  <c r="M1179" i="5"/>
  <c r="L1179" i="5"/>
  <c r="K1179" i="5"/>
  <c r="R1178" i="5"/>
  <c r="Q1178" i="5"/>
  <c r="P1178" i="5"/>
  <c r="N1178" i="5"/>
  <c r="M1178" i="5"/>
  <c r="L1178" i="5"/>
  <c r="K1178" i="5"/>
  <c r="R1177" i="5"/>
  <c r="Q1177" i="5"/>
  <c r="P1177" i="5"/>
  <c r="N1177" i="5"/>
  <c r="M1177" i="5"/>
  <c r="L1177" i="5"/>
  <c r="K1177" i="5"/>
  <c r="R1176" i="5"/>
  <c r="Q1176" i="5"/>
  <c r="P1176" i="5"/>
  <c r="N1176" i="5"/>
  <c r="M1176" i="5"/>
  <c r="L1176" i="5"/>
  <c r="K1176" i="5"/>
  <c r="R1175" i="5"/>
  <c r="Q1175" i="5"/>
  <c r="P1175" i="5"/>
  <c r="N1175" i="5"/>
  <c r="M1175" i="5"/>
  <c r="L1175" i="5"/>
  <c r="K1175" i="5"/>
  <c r="R1174" i="5"/>
  <c r="Q1174" i="5"/>
  <c r="P1174" i="5"/>
  <c r="N1174" i="5"/>
  <c r="M1174" i="5"/>
  <c r="L1174" i="5"/>
  <c r="K1174" i="5"/>
  <c r="R1173" i="5"/>
  <c r="Q1173" i="5"/>
  <c r="P1173" i="5"/>
  <c r="N1173" i="5"/>
  <c r="M1173" i="5"/>
  <c r="L1173" i="5"/>
  <c r="K1173" i="5"/>
  <c r="R1172" i="5"/>
  <c r="Q1172" i="5"/>
  <c r="P1172" i="5"/>
  <c r="N1172" i="5"/>
  <c r="M1172" i="5"/>
  <c r="L1172" i="5"/>
  <c r="K1172" i="5"/>
  <c r="R1171" i="5"/>
  <c r="Q1171" i="5"/>
  <c r="P1171" i="5"/>
  <c r="N1171" i="5"/>
  <c r="M1171" i="5"/>
  <c r="L1171" i="5"/>
  <c r="K1171" i="5"/>
  <c r="R1170" i="5"/>
  <c r="Q1170" i="5"/>
  <c r="P1170" i="5"/>
  <c r="N1170" i="5"/>
  <c r="M1170" i="5"/>
  <c r="L1170" i="5"/>
  <c r="K1170" i="5"/>
  <c r="R1169" i="5"/>
  <c r="Q1169" i="5"/>
  <c r="P1169" i="5"/>
  <c r="N1169" i="5"/>
  <c r="M1169" i="5"/>
  <c r="L1169" i="5"/>
  <c r="K1169" i="5"/>
  <c r="R1168" i="5"/>
  <c r="Q1168" i="5"/>
  <c r="P1168" i="5"/>
  <c r="N1168" i="5"/>
  <c r="M1168" i="5"/>
  <c r="L1168" i="5"/>
  <c r="K1168" i="5"/>
  <c r="R1167" i="5"/>
  <c r="Q1167" i="5"/>
  <c r="P1167" i="5"/>
  <c r="N1167" i="5"/>
  <c r="M1167" i="5"/>
  <c r="L1167" i="5"/>
  <c r="K1167" i="5"/>
  <c r="R1166" i="5"/>
  <c r="Q1166" i="5"/>
  <c r="P1166" i="5"/>
  <c r="N1166" i="5"/>
  <c r="M1166" i="5"/>
  <c r="L1166" i="5"/>
  <c r="K1166" i="5"/>
  <c r="R1165" i="5"/>
  <c r="Q1165" i="5"/>
  <c r="P1165" i="5"/>
  <c r="N1165" i="5"/>
  <c r="M1165" i="5"/>
  <c r="L1165" i="5"/>
  <c r="K1165" i="5"/>
  <c r="R1164" i="5"/>
  <c r="Q1164" i="5"/>
  <c r="P1164" i="5"/>
  <c r="N1164" i="5"/>
  <c r="M1164" i="5"/>
  <c r="L1164" i="5"/>
  <c r="K1164" i="5"/>
  <c r="R1163" i="5"/>
  <c r="Q1163" i="5"/>
  <c r="P1163" i="5"/>
  <c r="N1163" i="5"/>
  <c r="M1163" i="5"/>
  <c r="L1163" i="5"/>
  <c r="K1163" i="5"/>
  <c r="R1162" i="5"/>
  <c r="Q1162" i="5"/>
  <c r="P1162" i="5"/>
  <c r="N1162" i="5"/>
  <c r="M1162" i="5"/>
  <c r="L1162" i="5"/>
  <c r="K1162" i="5"/>
  <c r="R1161" i="5"/>
  <c r="Q1161" i="5"/>
  <c r="P1161" i="5"/>
  <c r="N1161" i="5"/>
  <c r="M1161" i="5"/>
  <c r="L1161" i="5"/>
  <c r="K1161" i="5"/>
  <c r="R1160" i="5"/>
  <c r="Q1160" i="5"/>
  <c r="P1160" i="5"/>
  <c r="N1160" i="5"/>
  <c r="M1160" i="5"/>
  <c r="L1160" i="5"/>
  <c r="K1160" i="5"/>
  <c r="R1159" i="5"/>
  <c r="Q1159" i="5"/>
  <c r="P1159" i="5"/>
  <c r="N1159" i="5"/>
  <c r="M1159" i="5"/>
  <c r="L1159" i="5"/>
  <c r="K1159" i="5"/>
  <c r="R1158" i="5"/>
  <c r="Q1158" i="5"/>
  <c r="P1158" i="5"/>
  <c r="N1158" i="5"/>
  <c r="M1158" i="5"/>
  <c r="L1158" i="5"/>
  <c r="K1158" i="5"/>
  <c r="R1157" i="5"/>
  <c r="Q1157" i="5"/>
  <c r="P1157" i="5"/>
  <c r="N1157" i="5"/>
  <c r="M1157" i="5"/>
  <c r="L1157" i="5"/>
  <c r="K1157" i="5"/>
  <c r="R1156" i="5"/>
  <c r="Q1156" i="5"/>
  <c r="P1156" i="5"/>
  <c r="N1156" i="5"/>
  <c r="M1156" i="5"/>
  <c r="L1156" i="5"/>
  <c r="K1156" i="5"/>
  <c r="R1155" i="5"/>
  <c r="Q1155" i="5"/>
  <c r="P1155" i="5"/>
  <c r="N1155" i="5"/>
  <c r="M1155" i="5"/>
  <c r="L1155" i="5"/>
  <c r="K1155" i="5"/>
  <c r="R1154" i="5"/>
  <c r="Q1154" i="5"/>
  <c r="P1154" i="5"/>
  <c r="N1154" i="5"/>
  <c r="M1154" i="5"/>
  <c r="L1154" i="5"/>
  <c r="K1154" i="5"/>
  <c r="R1153" i="5"/>
  <c r="Q1153" i="5"/>
  <c r="P1153" i="5"/>
  <c r="N1153" i="5"/>
  <c r="M1153" i="5"/>
  <c r="L1153" i="5"/>
  <c r="K1153" i="5"/>
  <c r="R1152" i="5"/>
  <c r="Q1152" i="5"/>
  <c r="P1152" i="5"/>
  <c r="N1152" i="5"/>
  <c r="M1152" i="5"/>
  <c r="L1152" i="5"/>
  <c r="K1152" i="5"/>
  <c r="R1151" i="5"/>
  <c r="Q1151" i="5"/>
  <c r="P1151" i="5"/>
  <c r="N1151" i="5"/>
  <c r="M1151" i="5"/>
  <c r="L1151" i="5"/>
  <c r="K1151" i="5"/>
  <c r="R1150" i="5"/>
  <c r="Q1150" i="5"/>
  <c r="P1150" i="5"/>
  <c r="N1150" i="5"/>
  <c r="M1150" i="5"/>
  <c r="L1150" i="5"/>
  <c r="K1150" i="5"/>
  <c r="R1149" i="5"/>
  <c r="Q1149" i="5"/>
  <c r="P1149" i="5"/>
  <c r="N1149" i="5"/>
  <c r="M1149" i="5"/>
  <c r="L1149" i="5"/>
  <c r="K1149" i="5"/>
  <c r="R1148" i="5"/>
  <c r="Q1148" i="5"/>
  <c r="P1148" i="5"/>
  <c r="N1148" i="5"/>
  <c r="M1148" i="5"/>
  <c r="L1148" i="5"/>
  <c r="K1148" i="5"/>
  <c r="R1147" i="5"/>
  <c r="Q1147" i="5"/>
  <c r="P1147" i="5"/>
  <c r="N1147" i="5"/>
  <c r="M1147" i="5"/>
  <c r="L1147" i="5"/>
  <c r="K1147" i="5"/>
  <c r="R1146" i="5"/>
  <c r="Q1146" i="5"/>
  <c r="P1146" i="5"/>
  <c r="N1146" i="5"/>
  <c r="M1146" i="5"/>
  <c r="L1146" i="5"/>
  <c r="K1146" i="5"/>
  <c r="R1145" i="5"/>
  <c r="Q1145" i="5"/>
  <c r="P1145" i="5"/>
  <c r="N1145" i="5"/>
  <c r="M1145" i="5"/>
  <c r="L1145" i="5"/>
  <c r="K1145" i="5"/>
  <c r="R1144" i="5"/>
  <c r="Q1144" i="5"/>
  <c r="P1144" i="5"/>
  <c r="N1144" i="5"/>
  <c r="M1144" i="5"/>
  <c r="L1144" i="5"/>
  <c r="K1144" i="5"/>
  <c r="R1143" i="5"/>
  <c r="Q1143" i="5"/>
  <c r="P1143" i="5"/>
  <c r="N1143" i="5"/>
  <c r="M1143" i="5"/>
  <c r="L1143" i="5"/>
  <c r="K1143" i="5"/>
  <c r="R1142" i="5"/>
  <c r="Q1142" i="5"/>
  <c r="P1142" i="5"/>
  <c r="N1142" i="5"/>
  <c r="M1142" i="5"/>
  <c r="L1142" i="5"/>
  <c r="K1142" i="5"/>
  <c r="R1141" i="5"/>
  <c r="Q1141" i="5"/>
  <c r="P1141" i="5"/>
  <c r="N1141" i="5"/>
  <c r="M1141" i="5"/>
  <c r="L1141" i="5"/>
  <c r="K1141" i="5"/>
  <c r="R1140" i="5"/>
  <c r="Q1140" i="5"/>
  <c r="P1140" i="5"/>
  <c r="N1140" i="5"/>
  <c r="M1140" i="5"/>
  <c r="L1140" i="5"/>
  <c r="K1140" i="5"/>
  <c r="R1139" i="5"/>
  <c r="Q1139" i="5"/>
  <c r="P1139" i="5"/>
  <c r="N1139" i="5"/>
  <c r="M1139" i="5"/>
  <c r="L1139" i="5"/>
  <c r="K1139" i="5"/>
  <c r="R1138" i="5"/>
  <c r="Q1138" i="5"/>
  <c r="P1138" i="5"/>
  <c r="N1138" i="5"/>
  <c r="M1138" i="5"/>
  <c r="L1138" i="5"/>
  <c r="K1138" i="5"/>
  <c r="R1137" i="5"/>
  <c r="Q1137" i="5"/>
  <c r="P1137" i="5"/>
  <c r="N1137" i="5"/>
  <c r="M1137" i="5"/>
  <c r="L1137" i="5"/>
  <c r="K1137" i="5"/>
  <c r="R1136" i="5"/>
  <c r="Q1136" i="5"/>
  <c r="P1136" i="5"/>
  <c r="N1136" i="5"/>
  <c r="M1136" i="5"/>
  <c r="L1136" i="5"/>
  <c r="K1136" i="5"/>
  <c r="R1135" i="5"/>
  <c r="Q1135" i="5"/>
  <c r="P1135" i="5"/>
  <c r="N1135" i="5"/>
  <c r="M1135" i="5"/>
  <c r="L1135" i="5"/>
  <c r="K1135" i="5"/>
  <c r="R1134" i="5"/>
  <c r="Q1134" i="5"/>
  <c r="P1134" i="5"/>
  <c r="N1134" i="5"/>
  <c r="M1134" i="5"/>
  <c r="L1134" i="5"/>
  <c r="K1134" i="5"/>
  <c r="R1133" i="5"/>
  <c r="Q1133" i="5"/>
  <c r="P1133" i="5"/>
  <c r="N1133" i="5"/>
  <c r="M1133" i="5"/>
  <c r="L1133" i="5"/>
  <c r="K1133" i="5"/>
  <c r="R1132" i="5"/>
  <c r="Q1132" i="5"/>
  <c r="P1132" i="5"/>
  <c r="N1132" i="5"/>
  <c r="M1132" i="5"/>
  <c r="L1132" i="5"/>
  <c r="K1132" i="5"/>
  <c r="R1131" i="5"/>
  <c r="Q1131" i="5"/>
  <c r="P1131" i="5"/>
  <c r="N1131" i="5"/>
  <c r="M1131" i="5"/>
  <c r="L1131" i="5"/>
  <c r="K1131" i="5"/>
  <c r="R1130" i="5"/>
  <c r="Q1130" i="5"/>
  <c r="P1130" i="5"/>
  <c r="N1130" i="5"/>
  <c r="M1130" i="5"/>
  <c r="L1130" i="5"/>
  <c r="K1130" i="5"/>
  <c r="R1129" i="5"/>
  <c r="Q1129" i="5"/>
  <c r="P1129" i="5"/>
  <c r="N1129" i="5"/>
  <c r="M1129" i="5"/>
  <c r="L1129" i="5"/>
  <c r="K1129" i="5"/>
  <c r="R1128" i="5"/>
  <c r="Q1128" i="5"/>
  <c r="P1128" i="5"/>
  <c r="N1128" i="5"/>
  <c r="M1128" i="5"/>
  <c r="L1128" i="5"/>
  <c r="K1128" i="5"/>
  <c r="R1127" i="5"/>
  <c r="Q1127" i="5"/>
  <c r="P1127" i="5"/>
  <c r="N1127" i="5"/>
  <c r="M1127" i="5"/>
  <c r="L1127" i="5"/>
  <c r="K1127" i="5"/>
  <c r="R1126" i="5"/>
  <c r="Q1126" i="5"/>
  <c r="P1126" i="5"/>
  <c r="N1126" i="5"/>
  <c r="M1126" i="5"/>
  <c r="L1126" i="5"/>
  <c r="K1126" i="5"/>
  <c r="R1125" i="5"/>
  <c r="Q1125" i="5"/>
  <c r="P1125" i="5"/>
  <c r="N1125" i="5"/>
  <c r="M1125" i="5"/>
  <c r="L1125" i="5"/>
  <c r="K1125" i="5"/>
  <c r="R1124" i="5"/>
  <c r="Q1124" i="5"/>
  <c r="P1124" i="5"/>
  <c r="N1124" i="5"/>
  <c r="M1124" i="5"/>
  <c r="L1124" i="5"/>
  <c r="K1124" i="5"/>
  <c r="R1123" i="5"/>
  <c r="Q1123" i="5"/>
  <c r="P1123" i="5"/>
  <c r="N1123" i="5"/>
  <c r="M1123" i="5"/>
  <c r="L1123" i="5"/>
  <c r="K1123" i="5"/>
  <c r="R1122" i="5"/>
  <c r="Q1122" i="5"/>
  <c r="P1122" i="5"/>
  <c r="N1122" i="5"/>
  <c r="M1122" i="5"/>
  <c r="L1122" i="5"/>
  <c r="K1122" i="5"/>
  <c r="R1121" i="5"/>
  <c r="Q1121" i="5"/>
  <c r="P1121" i="5"/>
  <c r="N1121" i="5"/>
  <c r="M1121" i="5"/>
  <c r="L1121" i="5"/>
  <c r="K1121" i="5"/>
  <c r="R1120" i="5"/>
  <c r="Q1120" i="5"/>
  <c r="P1120" i="5"/>
  <c r="N1120" i="5"/>
  <c r="M1120" i="5"/>
  <c r="L1120" i="5"/>
  <c r="K1120" i="5"/>
  <c r="R1119" i="5"/>
  <c r="Q1119" i="5"/>
  <c r="P1119" i="5"/>
  <c r="N1119" i="5"/>
  <c r="M1119" i="5"/>
  <c r="L1119" i="5"/>
  <c r="K1119" i="5"/>
  <c r="R1118" i="5"/>
  <c r="Q1118" i="5"/>
  <c r="P1118" i="5"/>
  <c r="N1118" i="5"/>
  <c r="M1118" i="5"/>
  <c r="L1118" i="5"/>
  <c r="K1118" i="5"/>
  <c r="R1117" i="5"/>
  <c r="Q1117" i="5"/>
  <c r="P1117" i="5"/>
  <c r="N1117" i="5"/>
  <c r="M1117" i="5"/>
  <c r="L1117" i="5"/>
  <c r="K1117" i="5"/>
  <c r="R1116" i="5"/>
  <c r="Q1116" i="5"/>
  <c r="P1116" i="5"/>
  <c r="N1116" i="5"/>
  <c r="M1116" i="5"/>
  <c r="L1116" i="5"/>
  <c r="K1116" i="5"/>
  <c r="R1115" i="5"/>
  <c r="Q1115" i="5"/>
  <c r="P1115" i="5"/>
  <c r="N1115" i="5"/>
  <c r="M1115" i="5"/>
  <c r="L1115" i="5"/>
  <c r="K1115" i="5"/>
  <c r="R1114" i="5"/>
  <c r="Q1114" i="5"/>
  <c r="P1114" i="5"/>
  <c r="N1114" i="5"/>
  <c r="M1114" i="5"/>
  <c r="L1114" i="5"/>
  <c r="K1114" i="5"/>
  <c r="R1113" i="5"/>
  <c r="Q1113" i="5"/>
  <c r="P1113" i="5"/>
  <c r="N1113" i="5"/>
  <c r="M1113" i="5"/>
  <c r="L1113" i="5"/>
  <c r="K1113" i="5"/>
  <c r="R1112" i="5"/>
  <c r="Q1112" i="5"/>
  <c r="P1112" i="5"/>
  <c r="N1112" i="5"/>
  <c r="M1112" i="5"/>
  <c r="L1112" i="5"/>
  <c r="K1112" i="5"/>
  <c r="R1111" i="5"/>
  <c r="Q1111" i="5"/>
  <c r="P1111" i="5"/>
  <c r="N1111" i="5"/>
  <c r="M1111" i="5"/>
  <c r="L1111" i="5"/>
  <c r="K1111" i="5"/>
  <c r="R1110" i="5"/>
  <c r="Q1110" i="5"/>
  <c r="P1110" i="5"/>
  <c r="N1110" i="5"/>
  <c r="M1110" i="5"/>
  <c r="L1110" i="5"/>
  <c r="K1110" i="5"/>
  <c r="R1109" i="5"/>
  <c r="Q1109" i="5"/>
  <c r="P1109" i="5"/>
  <c r="N1109" i="5"/>
  <c r="M1109" i="5"/>
  <c r="L1109" i="5"/>
  <c r="K1109" i="5"/>
  <c r="R1108" i="5"/>
  <c r="Q1108" i="5"/>
  <c r="P1108" i="5"/>
  <c r="N1108" i="5"/>
  <c r="M1108" i="5"/>
  <c r="L1108" i="5"/>
  <c r="K1108" i="5"/>
  <c r="R1107" i="5"/>
  <c r="Q1107" i="5"/>
  <c r="P1107" i="5"/>
  <c r="N1107" i="5"/>
  <c r="M1107" i="5"/>
  <c r="L1107" i="5"/>
  <c r="K1107" i="5"/>
  <c r="R1106" i="5"/>
  <c r="Q1106" i="5"/>
  <c r="P1106" i="5"/>
  <c r="N1106" i="5"/>
  <c r="M1106" i="5"/>
  <c r="L1106" i="5"/>
  <c r="K1106" i="5"/>
  <c r="R1105" i="5"/>
  <c r="Q1105" i="5"/>
  <c r="P1105" i="5"/>
  <c r="N1105" i="5"/>
  <c r="M1105" i="5"/>
  <c r="L1105" i="5"/>
  <c r="K1105" i="5"/>
  <c r="R1104" i="5"/>
  <c r="Q1104" i="5"/>
  <c r="P1104" i="5"/>
  <c r="N1104" i="5"/>
  <c r="M1104" i="5"/>
  <c r="L1104" i="5"/>
  <c r="K1104" i="5"/>
  <c r="R1103" i="5"/>
  <c r="Q1103" i="5"/>
  <c r="P1103" i="5"/>
  <c r="N1103" i="5"/>
  <c r="M1103" i="5"/>
  <c r="L1103" i="5"/>
  <c r="K1103" i="5"/>
  <c r="R1102" i="5"/>
  <c r="Q1102" i="5"/>
  <c r="P1102" i="5"/>
  <c r="N1102" i="5"/>
  <c r="M1102" i="5"/>
  <c r="L1102" i="5"/>
  <c r="K1102" i="5"/>
  <c r="R1101" i="5"/>
  <c r="Q1101" i="5"/>
  <c r="P1101" i="5"/>
  <c r="N1101" i="5"/>
  <c r="M1101" i="5"/>
  <c r="L1101" i="5"/>
  <c r="K1101" i="5"/>
  <c r="R1100" i="5"/>
  <c r="Q1100" i="5"/>
  <c r="P1100" i="5"/>
  <c r="N1100" i="5"/>
  <c r="M1100" i="5"/>
  <c r="L1100" i="5"/>
  <c r="K1100" i="5"/>
  <c r="R1099" i="5"/>
  <c r="Q1099" i="5"/>
  <c r="P1099" i="5"/>
  <c r="N1099" i="5"/>
  <c r="M1099" i="5"/>
  <c r="L1099" i="5"/>
  <c r="K1099" i="5"/>
  <c r="R1098" i="5"/>
  <c r="Q1098" i="5"/>
  <c r="P1098" i="5"/>
  <c r="N1098" i="5"/>
  <c r="M1098" i="5"/>
  <c r="L1098" i="5"/>
  <c r="K1098" i="5"/>
  <c r="R1097" i="5"/>
  <c r="Q1097" i="5"/>
  <c r="P1097" i="5"/>
  <c r="N1097" i="5"/>
  <c r="M1097" i="5"/>
  <c r="L1097" i="5"/>
  <c r="K1097" i="5"/>
  <c r="R1096" i="5"/>
  <c r="Q1096" i="5"/>
  <c r="P1096" i="5"/>
  <c r="N1096" i="5"/>
  <c r="M1096" i="5"/>
  <c r="L1096" i="5"/>
  <c r="K1096" i="5"/>
  <c r="R1095" i="5"/>
  <c r="Q1095" i="5"/>
  <c r="P1095" i="5"/>
  <c r="N1095" i="5"/>
  <c r="M1095" i="5"/>
  <c r="L1095" i="5"/>
  <c r="K1095" i="5"/>
  <c r="R1094" i="5"/>
  <c r="Q1094" i="5"/>
  <c r="P1094" i="5"/>
  <c r="N1094" i="5"/>
  <c r="M1094" i="5"/>
  <c r="L1094" i="5"/>
  <c r="K1094" i="5"/>
  <c r="R1093" i="5"/>
  <c r="Q1093" i="5"/>
  <c r="P1093" i="5"/>
  <c r="N1093" i="5"/>
  <c r="M1093" i="5"/>
  <c r="L1093" i="5"/>
  <c r="K1093" i="5"/>
  <c r="R1092" i="5"/>
  <c r="Q1092" i="5"/>
  <c r="P1092" i="5"/>
  <c r="N1092" i="5"/>
  <c r="M1092" i="5"/>
  <c r="L1092" i="5"/>
  <c r="K1092" i="5"/>
  <c r="R1091" i="5"/>
  <c r="Q1091" i="5"/>
  <c r="P1091" i="5"/>
  <c r="N1091" i="5"/>
  <c r="M1091" i="5"/>
  <c r="L1091" i="5"/>
  <c r="K1091" i="5"/>
  <c r="R1090" i="5"/>
  <c r="Q1090" i="5"/>
  <c r="P1090" i="5"/>
  <c r="N1090" i="5"/>
  <c r="M1090" i="5"/>
  <c r="L1090" i="5"/>
  <c r="K1090" i="5"/>
  <c r="R1089" i="5"/>
  <c r="Q1089" i="5"/>
  <c r="P1089" i="5"/>
  <c r="N1089" i="5"/>
  <c r="M1089" i="5"/>
  <c r="L1089" i="5"/>
  <c r="K1089" i="5"/>
  <c r="R1088" i="5"/>
  <c r="Q1088" i="5"/>
  <c r="P1088" i="5"/>
  <c r="N1088" i="5"/>
  <c r="M1088" i="5"/>
  <c r="L1088" i="5"/>
  <c r="K1088" i="5"/>
  <c r="R1087" i="5"/>
  <c r="Q1087" i="5"/>
  <c r="P1087" i="5"/>
  <c r="N1087" i="5"/>
  <c r="M1087" i="5"/>
  <c r="L1087" i="5"/>
  <c r="K1087" i="5"/>
  <c r="R1086" i="5"/>
  <c r="Q1086" i="5"/>
  <c r="P1086" i="5"/>
  <c r="N1086" i="5"/>
  <c r="M1086" i="5"/>
  <c r="L1086" i="5"/>
  <c r="K1086" i="5"/>
  <c r="R1085" i="5"/>
  <c r="Q1085" i="5"/>
  <c r="P1085" i="5"/>
  <c r="N1085" i="5"/>
  <c r="M1085" i="5"/>
  <c r="L1085" i="5"/>
  <c r="K1085" i="5"/>
  <c r="R1084" i="5"/>
  <c r="Q1084" i="5"/>
  <c r="P1084" i="5"/>
  <c r="N1084" i="5"/>
  <c r="M1084" i="5"/>
  <c r="L1084" i="5"/>
  <c r="K1084" i="5"/>
  <c r="R1083" i="5"/>
  <c r="Q1083" i="5"/>
  <c r="P1083" i="5"/>
  <c r="N1083" i="5"/>
  <c r="M1083" i="5"/>
  <c r="L1083" i="5"/>
  <c r="K1083" i="5"/>
  <c r="R1082" i="5"/>
  <c r="Q1082" i="5"/>
  <c r="P1082" i="5"/>
  <c r="N1082" i="5"/>
  <c r="M1082" i="5"/>
  <c r="L1082" i="5"/>
  <c r="K1082" i="5"/>
  <c r="R1081" i="5"/>
  <c r="Q1081" i="5"/>
  <c r="P1081" i="5"/>
  <c r="N1081" i="5"/>
  <c r="M1081" i="5"/>
  <c r="L1081" i="5"/>
  <c r="K1081" i="5"/>
  <c r="R1080" i="5"/>
  <c r="Q1080" i="5"/>
  <c r="P1080" i="5"/>
  <c r="N1080" i="5"/>
  <c r="M1080" i="5"/>
  <c r="L1080" i="5"/>
  <c r="K1080" i="5"/>
  <c r="R1079" i="5"/>
  <c r="Q1079" i="5"/>
  <c r="P1079" i="5"/>
  <c r="N1079" i="5"/>
  <c r="M1079" i="5"/>
  <c r="L1079" i="5"/>
  <c r="K1079" i="5"/>
  <c r="R1078" i="5"/>
  <c r="Q1078" i="5"/>
  <c r="P1078" i="5"/>
  <c r="N1078" i="5"/>
  <c r="M1078" i="5"/>
  <c r="L1078" i="5"/>
  <c r="K1078" i="5"/>
  <c r="R1077" i="5"/>
  <c r="Q1077" i="5"/>
  <c r="P1077" i="5"/>
  <c r="N1077" i="5"/>
  <c r="M1077" i="5"/>
  <c r="L1077" i="5"/>
  <c r="K1077" i="5"/>
  <c r="R1076" i="5"/>
  <c r="Q1076" i="5"/>
  <c r="P1076" i="5"/>
  <c r="N1076" i="5"/>
  <c r="M1076" i="5"/>
  <c r="L1076" i="5"/>
  <c r="K1076" i="5"/>
  <c r="R1075" i="5"/>
  <c r="Q1075" i="5"/>
  <c r="P1075" i="5"/>
  <c r="N1075" i="5"/>
  <c r="M1075" i="5"/>
  <c r="L1075" i="5"/>
  <c r="K1075" i="5"/>
  <c r="R1074" i="5"/>
  <c r="Q1074" i="5"/>
  <c r="P1074" i="5"/>
  <c r="N1074" i="5"/>
  <c r="M1074" i="5"/>
  <c r="L1074" i="5"/>
  <c r="K1074" i="5"/>
  <c r="R1073" i="5"/>
  <c r="Q1073" i="5"/>
  <c r="P1073" i="5"/>
  <c r="N1073" i="5"/>
  <c r="M1073" i="5"/>
  <c r="L1073" i="5"/>
  <c r="K1073" i="5"/>
  <c r="R1072" i="5"/>
  <c r="Q1072" i="5"/>
  <c r="P1072" i="5"/>
  <c r="N1072" i="5"/>
  <c r="M1072" i="5"/>
  <c r="L1072" i="5"/>
  <c r="K1072" i="5"/>
  <c r="R1071" i="5"/>
  <c r="Q1071" i="5"/>
  <c r="P1071" i="5"/>
  <c r="N1071" i="5"/>
  <c r="M1071" i="5"/>
  <c r="L1071" i="5"/>
  <c r="K1071" i="5"/>
  <c r="R1070" i="5"/>
  <c r="Q1070" i="5"/>
  <c r="P1070" i="5"/>
  <c r="N1070" i="5"/>
  <c r="M1070" i="5"/>
  <c r="L1070" i="5"/>
  <c r="K1070" i="5"/>
  <c r="R1069" i="5"/>
  <c r="Q1069" i="5"/>
  <c r="P1069" i="5"/>
  <c r="N1069" i="5"/>
  <c r="M1069" i="5"/>
  <c r="L1069" i="5"/>
  <c r="K1069" i="5"/>
  <c r="R1068" i="5"/>
  <c r="Q1068" i="5"/>
  <c r="P1068" i="5"/>
  <c r="N1068" i="5"/>
  <c r="M1068" i="5"/>
  <c r="L1068" i="5"/>
  <c r="K1068" i="5"/>
  <c r="R1067" i="5"/>
  <c r="Q1067" i="5"/>
  <c r="P1067" i="5"/>
  <c r="N1067" i="5"/>
  <c r="M1067" i="5"/>
  <c r="L1067" i="5"/>
  <c r="K1067" i="5"/>
  <c r="R1066" i="5"/>
  <c r="Q1066" i="5"/>
  <c r="P1066" i="5"/>
  <c r="N1066" i="5"/>
  <c r="M1066" i="5"/>
  <c r="L1066" i="5"/>
  <c r="K1066" i="5"/>
  <c r="R1065" i="5"/>
  <c r="Q1065" i="5"/>
  <c r="P1065" i="5"/>
  <c r="N1065" i="5"/>
  <c r="M1065" i="5"/>
  <c r="L1065" i="5"/>
  <c r="K1065" i="5"/>
  <c r="R1064" i="5"/>
  <c r="Q1064" i="5"/>
  <c r="P1064" i="5"/>
  <c r="N1064" i="5"/>
  <c r="M1064" i="5"/>
  <c r="L1064" i="5"/>
  <c r="K1064" i="5"/>
  <c r="R1063" i="5"/>
  <c r="Q1063" i="5"/>
  <c r="P1063" i="5"/>
  <c r="N1063" i="5"/>
  <c r="M1063" i="5"/>
  <c r="L1063" i="5"/>
  <c r="K1063" i="5"/>
  <c r="R1062" i="5"/>
  <c r="Q1062" i="5"/>
  <c r="P1062" i="5"/>
  <c r="N1062" i="5"/>
  <c r="M1062" i="5"/>
  <c r="L1062" i="5"/>
  <c r="K1062" i="5"/>
  <c r="R1061" i="5"/>
  <c r="Q1061" i="5"/>
  <c r="P1061" i="5"/>
  <c r="N1061" i="5"/>
  <c r="M1061" i="5"/>
  <c r="L1061" i="5"/>
  <c r="K1061" i="5"/>
  <c r="R1060" i="5"/>
  <c r="Q1060" i="5"/>
  <c r="P1060" i="5"/>
  <c r="N1060" i="5"/>
  <c r="M1060" i="5"/>
  <c r="L1060" i="5"/>
  <c r="K1060" i="5"/>
  <c r="R1059" i="5"/>
  <c r="Q1059" i="5"/>
  <c r="P1059" i="5"/>
  <c r="N1059" i="5"/>
  <c r="M1059" i="5"/>
  <c r="L1059" i="5"/>
  <c r="K1059" i="5"/>
  <c r="R1058" i="5"/>
  <c r="Q1058" i="5"/>
  <c r="P1058" i="5"/>
  <c r="N1058" i="5"/>
  <c r="M1058" i="5"/>
  <c r="L1058" i="5"/>
  <c r="K1058" i="5"/>
  <c r="R1057" i="5"/>
  <c r="Q1057" i="5"/>
  <c r="P1057" i="5"/>
  <c r="N1057" i="5"/>
  <c r="M1057" i="5"/>
  <c r="L1057" i="5"/>
  <c r="K1057" i="5"/>
  <c r="R1056" i="5"/>
  <c r="Q1056" i="5"/>
  <c r="P1056" i="5"/>
  <c r="N1056" i="5"/>
  <c r="M1056" i="5"/>
  <c r="L1056" i="5"/>
  <c r="K1056" i="5"/>
  <c r="R1055" i="5"/>
  <c r="Q1055" i="5"/>
  <c r="P1055" i="5"/>
  <c r="N1055" i="5"/>
  <c r="M1055" i="5"/>
  <c r="L1055" i="5"/>
  <c r="K1055" i="5"/>
  <c r="R1054" i="5"/>
  <c r="Q1054" i="5"/>
  <c r="P1054" i="5"/>
  <c r="N1054" i="5"/>
  <c r="M1054" i="5"/>
  <c r="L1054" i="5"/>
  <c r="K1054" i="5"/>
  <c r="R1053" i="5"/>
  <c r="Q1053" i="5"/>
  <c r="P1053" i="5"/>
  <c r="N1053" i="5"/>
  <c r="M1053" i="5"/>
  <c r="L1053" i="5"/>
  <c r="K1053" i="5"/>
  <c r="R1052" i="5"/>
  <c r="Q1052" i="5"/>
  <c r="P1052" i="5"/>
  <c r="N1052" i="5"/>
  <c r="M1052" i="5"/>
  <c r="L1052" i="5"/>
  <c r="K1052" i="5"/>
  <c r="R1051" i="5"/>
  <c r="Q1051" i="5"/>
  <c r="P1051" i="5"/>
  <c r="N1051" i="5"/>
  <c r="M1051" i="5"/>
  <c r="L1051" i="5"/>
  <c r="K1051" i="5"/>
  <c r="R1050" i="5"/>
  <c r="Q1050" i="5"/>
  <c r="P1050" i="5"/>
  <c r="N1050" i="5"/>
  <c r="M1050" i="5"/>
  <c r="L1050" i="5"/>
  <c r="K1050" i="5"/>
  <c r="R1049" i="5"/>
  <c r="Q1049" i="5"/>
  <c r="P1049" i="5"/>
  <c r="N1049" i="5"/>
  <c r="M1049" i="5"/>
  <c r="L1049" i="5"/>
  <c r="K1049" i="5"/>
  <c r="R1048" i="5"/>
  <c r="Q1048" i="5"/>
  <c r="P1048" i="5"/>
  <c r="N1048" i="5"/>
  <c r="M1048" i="5"/>
  <c r="L1048" i="5"/>
  <c r="K1048" i="5"/>
  <c r="R1047" i="5"/>
  <c r="Q1047" i="5"/>
  <c r="P1047" i="5"/>
  <c r="N1047" i="5"/>
  <c r="M1047" i="5"/>
  <c r="L1047" i="5"/>
  <c r="K1047" i="5"/>
  <c r="R1046" i="5"/>
  <c r="Q1046" i="5"/>
  <c r="P1046" i="5"/>
  <c r="N1046" i="5"/>
  <c r="M1046" i="5"/>
  <c r="L1046" i="5"/>
  <c r="K1046" i="5"/>
  <c r="R1045" i="5"/>
  <c r="Q1045" i="5"/>
  <c r="P1045" i="5"/>
  <c r="N1045" i="5"/>
  <c r="M1045" i="5"/>
  <c r="L1045" i="5"/>
  <c r="K1045" i="5"/>
  <c r="R1044" i="5"/>
  <c r="Q1044" i="5"/>
  <c r="P1044" i="5"/>
  <c r="N1044" i="5"/>
  <c r="M1044" i="5"/>
  <c r="L1044" i="5"/>
  <c r="K1044" i="5"/>
  <c r="R1043" i="5"/>
  <c r="Q1043" i="5"/>
  <c r="P1043" i="5"/>
  <c r="N1043" i="5"/>
  <c r="M1043" i="5"/>
  <c r="L1043" i="5"/>
  <c r="K1043" i="5"/>
  <c r="R1042" i="5"/>
  <c r="Q1042" i="5"/>
  <c r="P1042" i="5"/>
  <c r="N1042" i="5"/>
  <c r="M1042" i="5"/>
  <c r="L1042" i="5"/>
  <c r="K1042" i="5"/>
  <c r="R1041" i="5"/>
  <c r="Q1041" i="5"/>
  <c r="P1041" i="5"/>
  <c r="N1041" i="5"/>
  <c r="M1041" i="5"/>
  <c r="L1041" i="5"/>
  <c r="K1041" i="5"/>
  <c r="R1040" i="5"/>
  <c r="Q1040" i="5"/>
  <c r="P1040" i="5"/>
  <c r="N1040" i="5"/>
  <c r="M1040" i="5"/>
  <c r="L1040" i="5"/>
  <c r="K1040" i="5"/>
  <c r="R1039" i="5"/>
  <c r="Q1039" i="5"/>
  <c r="P1039" i="5"/>
  <c r="N1039" i="5"/>
  <c r="M1039" i="5"/>
  <c r="L1039" i="5"/>
  <c r="K1039" i="5"/>
  <c r="R1038" i="5"/>
  <c r="Q1038" i="5"/>
  <c r="P1038" i="5"/>
  <c r="N1038" i="5"/>
  <c r="M1038" i="5"/>
  <c r="L1038" i="5"/>
  <c r="K1038" i="5"/>
  <c r="R1037" i="5"/>
  <c r="Q1037" i="5"/>
  <c r="P1037" i="5"/>
  <c r="N1037" i="5"/>
  <c r="M1037" i="5"/>
  <c r="L1037" i="5"/>
  <c r="K1037" i="5"/>
  <c r="R1036" i="5"/>
  <c r="Q1036" i="5"/>
  <c r="P1036" i="5"/>
  <c r="N1036" i="5"/>
  <c r="M1036" i="5"/>
  <c r="L1036" i="5"/>
  <c r="K1036" i="5"/>
  <c r="R1035" i="5"/>
  <c r="Q1035" i="5"/>
  <c r="P1035" i="5"/>
  <c r="N1035" i="5"/>
  <c r="M1035" i="5"/>
  <c r="L1035" i="5"/>
  <c r="K1035" i="5"/>
  <c r="R1034" i="5"/>
  <c r="Q1034" i="5"/>
  <c r="P1034" i="5"/>
  <c r="N1034" i="5"/>
  <c r="M1034" i="5"/>
  <c r="L1034" i="5"/>
  <c r="K1034" i="5"/>
  <c r="R1033" i="5"/>
  <c r="Q1033" i="5"/>
  <c r="P1033" i="5"/>
  <c r="N1033" i="5"/>
  <c r="M1033" i="5"/>
  <c r="L1033" i="5"/>
  <c r="K1033" i="5"/>
  <c r="R1032" i="5"/>
  <c r="Q1032" i="5"/>
  <c r="P1032" i="5"/>
  <c r="N1032" i="5"/>
  <c r="M1032" i="5"/>
  <c r="L1032" i="5"/>
  <c r="K1032" i="5"/>
  <c r="R1031" i="5"/>
  <c r="Q1031" i="5"/>
  <c r="P1031" i="5"/>
  <c r="N1031" i="5"/>
  <c r="M1031" i="5"/>
  <c r="L1031" i="5"/>
  <c r="K1031" i="5"/>
  <c r="R1030" i="5"/>
  <c r="Q1030" i="5"/>
  <c r="P1030" i="5"/>
  <c r="N1030" i="5"/>
  <c r="M1030" i="5"/>
  <c r="L1030" i="5"/>
  <c r="K1030" i="5"/>
  <c r="R1029" i="5"/>
  <c r="Q1029" i="5"/>
  <c r="P1029" i="5"/>
  <c r="N1029" i="5"/>
  <c r="M1029" i="5"/>
  <c r="L1029" i="5"/>
  <c r="K1029" i="5"/>
  <c r="R1028" i="5"/>
  <c r="Q1028" i="5"/>
  <c r="P1028" i="5"/>
  <c r="N1028" i="5"/>
  <c r="M1028" i="5"/>
  <c r="L1028" i="5"/>
  <c r="K1028" i="5"/>
  <c r="R1027" i="5"/>
  <c r="Q1027" i="5"/>
  <c r="P1027" i="5"/>
  <c r="N1027" i="5"/>
  <c r="M1027" i="5"/>
  <c r="L1027" i="5"/>
  <c r="K1027" i="5"/>
  <c r="R1026" i="5"/>
  <c r="Q1026" i="5"/>
  <c r="P1026" i="5"/>
  <c r="N1026" i="5"/>
  <c r="M1026" i="5"/>
  <c r="L1026" i="5"/>
  <c r="K1026" i="5"/>
  <c r="R1025" i="5"/>
  <c r="Q1025" i="5"/>
  <c r="P1025" i="5"/>
  <c r="N1025" i="5"/>
  <c r="M1025" i="5"/>
  <c r="L1025" i="5"/>
  <c r="K1025" i="5"/>
  <c r="R1024" i="5"/>
  <c r="Q1024" i="5"/>
  <c r="P1024" i="5"/>
  <c r="N1024" i="5"/>
  <c r="M1024" i="5"/>
  <c r="L1024" i="5"/>
  <c r="K1024" i="5"/>
  <c r="R1023" i="5"/>
  <c r="Q1023" i="5"/>
  <c r="P1023" i="5"/>
  <c r="N1023" i="5"/>
  <c r="M1023" i="5"/>
  <c r="L1023" i="5"/>
  <c r="K1023" i="5"/>
  <c r="R1022" i="5"/>
  <c r="Q1022" i="5"/>
  <c r="P1022" i="5"/>
  <c r="N1022" i="5"/>
  <c r="M1022" i="5"/>
  <c r="L1022" i="5"/>
  <c r="K1022" i="5"/>
  <c r="R1021" i="5"/>
  <c r="Q1021" i="5"/>
  <c r="P1021" i="5"/>
  <c r="N1021" i="5"/>
  <c r="M1021" i="5"/>
  <c r="L1021" i="5"/>
  <c r="K1021" i="5"/>
  <c r="R1020" i="5"/>
  <c r="Q1020" i="5"/>
  <c r="P1020" i="5"/>
  <c r="N1020" i="5"/>
  <c r="M1020" i="5"/>
  <c r="L1020" i="5"/>
  <c r="K1020" i="5"/>
  <c r="R1019" i="5"/>
  <c r="Q1019" i="5"/>
  <c r="P1019" i="5"/>
  <c r="N1019" i="5"/>
  <c r="M1019" i="5"/>
  <c r="L1019" i="5"/>
  <c r="K1019" i="5"/>
  <c r="R1018" i="5"/>
  <c r="Q1018" i="5"/>
  <c r="P1018" i="5"/>
  <c r="N1018" i="5"/>
  <c r="M1018" i="5"/>
  <c r="L1018" i="5"/>
  <c r="K1018" i="5"/>
  <c r="R1017" i="5"/>
  <c r="Q1017" i="5"/>
  <c r="P1017" i="5"/>
  <c r="N1017" i="5"/>
  <c r="M1017" i="5"/>
  <c r="L1017" i="5"/>
  <c r="K1017" i="5"/>
  <c r="R1016" i="5"/>
  <c r="Q1016" i="5"/>
  <c r="P1016" i="5"/>
  <c r="N1016" i="5"/>
  <c r="M1016" i="5"/>
  <c r="L1016" i="5"/>
  <c r="K1016" i="5"/>
  <c r="R1015" i="5"/>
  <c r="Q1015" i="5"/>
  <c r="P1015" i="5"/>
  <c r="N1015" i="5"/>
  <c r="M1015" i="5"/>
  <c r="L1015" i="5"/>
  <c r="K1015" i="5"/>
  <c r="R1014" i="5"/>
  <c r="Q1014" i="5"/>
  <c r="P1014" i="5"/>
  <c r="N1014" i="5"/>
  <c r="M1014" i="5"/>
  <c r="L1014" i="5"/>
  <c r="K1014" i="5"/>
  <c r="R1013" i="5"/>
  <c r="Q1013" i="5"/>
  <c r="P1013" i="5"/>
  <c r="N1013" i="5"/>
  <c r="M1013" i="5"/>
  <c r="L1013" i="5"/>
  <c r="K1013" i="5"/>
  <c r="R1012" i="5"/>
  <c r="Q1012" i="5"/>
  <c r="P1012" i="5"/>
  <c r="O1012" i="5"/>
  <c r="N1012" i="5"/>
  <c r="M1012" i="5"/>
  <c r="L1012" i="5"/>
  <c r="K1012" i="5"/>
  <c r="R1011" i="5"/>
  <c r="Q1011" i="5"/>
  <c r="P1011" i="5"/>
  <c r="O1011" i="5"/>
  <c r="N1011" i="5"/>
  <c r="M1011" i="5"/>
  <c r="L1011" i="5"/>
  <c r="K1011" i="5"/>
  <c r="R1010" i="5"/>
  <c r="Q1010" i="5"/>
  <c r="P1010" i="5"/>
  <c r="O1010" i="5"/>
  <c r="N1010" i="5"/>
  <c r="M1010" i="5"/>
  <c r="L1010" i="5"/>
  <c r="K1010" i="5"/>
  <c r="R1009" i="5"/>
  <c r="Q1009" i="5"/>
  <c r="P1009" i="5"/>
  <c r="O1009" i="5"/>
  <c r="N1009" i="5"/>
  <c r="M1009" i="5"/>
  <c r="L1009" i="5"/>
  <c r="K1009" i="5"/>
  <c r="R1008" i="5"/>
  <c r="Q1008" i="5"/>
  <c r="P1008" i="5"/>
  <c r="O1008" i="5"/>
  <c r="N1008" i="5"/>
  <c r="M1008" i="5"/>
  <c r="L1008" i="5"/>
  <c r="K1008" i="5"/>
  <c r="R1007" i="5"/>
  <c r="Q1007" i="5"/>
  <c r="P1007" i="5"/>
  <c r="O1007" i="5"/>
  <c r="N1007" i="5"/>
  <c r="M1007" i="5"/>
  <c r="L1007" i="5"/>
  <c r="K1007" i="5"/>
  <c r="R1006" i="5"/>
  <c r="Q1006" i="5"/>
  <c r="P1006" i="5"/>
  <c r="O1006" i="5"/>
  <c r="N1006" i="5"/>
  <c r="M1006" i="5"/>
  <c r="L1006" i="5"/>
  <c r="K1006" i="5"/>
  <c r="R1005" i="5"/>
  <c r="Q1005" i="5"/>
  <c r="P1005" i="5"/>
  <c r="O1005" i="5"/>
  <c r="N1005" i="5"/>
  <c r="M1005" i="5"/>
  <c r="L1005" i="5"/>
  <c r="K1005" i="5"/>
  <c r="R1004" i="5"/>
  <c r="Q1004" i="5"/>
  <c r="P1004" i="5"/>
  <c r="O1004" i="5"/>
  <c r="N1004" i="5"/>
  <c r="M1004" i="5"/>
  <c r="L1004" i="5"/>
  <c r="K1004" i="5"/>
  <c r="R1003" i="5"/>
  <c r="Q1003" i="5"/>
  <c r="P1003" i="5"/>
  <c r="O1003" i="5"/>
  <c r="N1003" i="5"/>
  <c r="M1003" i="5"/>
  <c r="L1003" i="5"/>
  <c r="K1003" i="5"/>
  <c r="R1002" i="5"/>
  <c r="Q1002" i="5"/>
  <c r="P1002" i="5"/>
  <c r="O1002" i="5"/>
  <c r="N1002" i="5"/>
  <c r="M1002" i="5"/>
  <c r="L1002" i="5"/>
  <c r="K1002" i="5"/>
  <c r="S1001" i="5"/>
  <c r="R1001" i="5"/>
  <c r="Q1001" i="5"/>
  <c r="P1001" i="5"/>
  <c r="O1001" i="5"/>
  <c r="N1001" i="5"/>
  <c r="M1001" i="5"/>
  <c r="L1001" i="5"/>
  <c r="K1001" i="5"/>
  <c r="S1000" i="5"/>
  <c r="R1000" i="5"/>
  <c r="Q1000" i="5"/>
  <c r="P1000" i="5"/>
  <c r="O1000" i="5"/>
  <c r="N1000" i="5"/>
  <c r="M1000" i="5"/>
  <c r="L1000" i="5"/>
  <c r="K1000" i="5"/>
  <c r="S999" i="5"/>
  <c r="R999" i="5"/>
  <c r="Q999" i="5"/>
  <c r="P999" i="5"/>
  <c r="O999" i="5"/>
  <c r="N999" i="5"/>
  <c r="M999" i="5"/>
  <c r="L999" i="5"/>
  <c r="K999" i="5"/>
  <c r="S998" i="5"/>
  <c r="R998" i="5"/>
  <c r="Q998" i="5"/>
  <c r="P998" i="5"/>
  <c r="O998" i="5"/>
  <c r="N998" i="5"/>
  <c r="M998" i="5"/>
  <c r="L998" i="5"/>
  <c r="K998" i="5"/>
  <c r="S997" i="5"/>
  <c r="R997" i="5"/>
  <c r="Q997" i="5"/>
  <c r="P997" i="5"/>
  <c r="O997" i="5"/>
  <c r="N997" i="5"/>
  <c r="M997" i="5"/>
  <c r="L997" i="5"/>
  <c r="K997" i="5"/>
  <c r="S996" i="5"/>
  <c r="R996" i="5"/>
  <c r="Q996" i="5"/>
  <c r="P996" i="5"/>
  <c r="O996" i="5"/>
  <c r="N996" i="5"/>
  <c r="M996" i="5"/>
  <c r="L996" i="5"/>
  <c r="K996" i="5"/>
  <c r="S995" i="5"/>
  <c r="R995" i="5"/>
  <c r="Q995" i="5"/>
  <c r="P995" i="5"/>
  <c r="O995" i="5"/>
  <c r="N995" i="5"/>
  <c r="M995" i="5"/>
  <c r="L995" i="5"/>
  <c r="K995" i="5"/>
  <c r="S994" i="5"/>
  <c r="R994" i="5"/>
  <c r="Q994" i="5"/>
  <c r="P994" i="5"/>
  <c r="O994" i="5"/>
  <c r="N994" i="5"/>
  <c r="M994" i="5"/>
  <c r="L994" i="5"/>
  <c r="K994" i="5"/>
  <c r="S993" i="5"/>
  <c r="R993" i="5"/>
  <c r="Q993" i="5"/>
  <c r="P993" i="5"/>
  <c r="O993" i="5"/>
  <c r="N993" i="5"/>
  <c r="M993" i="5"/>
  <c r="L993" i="5"/>
  <c r="K993" i="5"/>
  <c r="S992" i="5"/>
  <c r="R992" i="5"/>
  <c r="Q992" i="5"/>
  <c r="P992" i="5"/>
  <c r="O992" i="5"/>
  <c r="N992" i="5"/>
  <c r="M992" i="5"/>
  <c r="L992" i="5"/>
  <c r="K992" i="5"/>
  <c r="S991" i="5"/>
  <c r="R991" i="5"/>
  <c r="Q991" i="5"/>
  <c r="P991" i="5"/>
  <c r="O991" i="5"/>
  <c r="N991" i="5"/>
  <c r="M991" i="5"/>
  <c r="L991" i="5"/>
  <c r="K991" i="5"/>
  <c r="S990" i="5"/>
  <c r="R990" i="5"/>
  <c r="Q990" i="5"/>
  <c r="P990" i="5"/>
  <c r="O990" i="5"/>
  <c r="N990" i="5"/>
  <c r="M990" i="5"/>
  <c r="L990" i="5"/>
  <c r="K990" i="5"/>
  <c r="S989" i="5"/>
  <c r="R989" i="5"/>
  <c r="Q989" i="5"/>
  <c r="P989" i="5"/>
  <c r="O989" i="5"/>
  <c r="N989" i="5"/>
  <c r="M989" i="5"/>
  <c r="L989" i="5"/>
  <c r="K989" i="5"/>
  <c r="S988" i="5"/>
  <c r="R988" i="5"/>
  <c r="Q988" i="5"/>
  <c r="P988" i="5"/>
  <c r="O988" i="5"/>
  <c r="N988" i="5"/>
  <c r="M988" i="5"/>
  <c r="L988" i="5"/>
  <c r="K988" i="5"/>
  <c r="S987" i="5"/>
  <c r="R987" i="5"/>
  <c r="Q987" i="5"/>
  <c r="P987" i="5"/>
  <c r="O987" i="5"/>
  <c r="N987" i="5"/>
  <c r="M987" i="5"/>
  <c r="L987" i="5"/>
  <c r="K987" i="5"/>
  <c r="S986" i="5"/>
  <c r="R986" i="5"/>
  <c r="Q986" i="5"/>
  <c r="P986" i="5"/>
  <c r="O986" i="5"/>
  <c r="N986" i="5"/>
  <c r="M986" i="5"/>
  <c r="L986" i="5"/>
  <c r="K986" i="5"/>
  <c r="S985" i="5"/>
  <c r="R985" i="5"/>
  <c r="Q985" i="5"/>
  <c r="P985" i="5"/>
  <c r="O985" i="5"/>
  <c r="N985" i="5"/>
  <c r="M985" i="5"/>
  <c r="L985" i="5"/>
  <c r="K985" i="5"/>
  <c r="S984" i="5"/>
  <c r="R984" i="5"/>
  <c r="Q984" i="5"/>
  <c r="P984" i="5"/>
  <c r="O984" i="5"/>
  <c r="N984" i="5"/>
  <c r="M984" i="5"/>
  <c r="L984" i="5"/>
  <c r="K984" i="5"/>
  <c r="S983" i="5"/>
  <c r="R983" i="5"/>
  <c r="Q983" i="5"/>
  <c r="P983" i="5"/>
  <c r="O983" i="5"/>
  <c r="N983" i="5"/>
  <c r="M983" i="5"/>
  <c r="L983" i="5"/>
  <c r="K983" i="5"/>
  <c r="S982" i="5"/>
  <c r="R982" i="5"/>
  <c r="Q982" i="5"/>
  <c r="P982" i="5"/>
  <c r="O982" i="5"/>
  <c r="N982" i="5"/>
  <c r="M982" i="5"/>
  <c r="L982" i="5"/>
  <c r="K982" i="5"/>
  <c r="S981" i="5"/>
  <c r="R981" i="5"/>
  <c r="Q981" i="5"/>
  <c r="P981" i="5"/>
  <c r="O981" i="5"/>
  <c r="N981" i="5"/>
  <c r="M981" i="5"/>
  <c r="L981" i="5"/>
  <c r="K981" i="5"/>
  <c r="S980" i="5"/>
  <c r="R980" i="5"/>
  <c r="Q980" i="5"/>
  <c r="P980" i="5"/>
  <c r="O980" i="5"/>
  <c r="N980" i="5"/>
  <c r="M980" i="5"/>
  <c r="L980" i="5"/>
  <c r="K980" i="5"/>
  <c r="S979" i="5"/>
  <c r="R979" i="5"/>
  <c r="Q979" i="5"/>
  <c r="P979" i="5"/>
  <c r="O979" i="5"/>
  <c r="N979" i="5"/>
  <c r="M979" i="5"/>
  <c r="L979" i="5"/>
  <c r="K979" i="5"/>
  <c r="S978" i="5"/>
  <c r="R978" i="5"/>
  <c r="Q978" i="5"/>
  <c r="P978" i="5"/>
  <c r="O978" i="5"/>
  <c r="N978" i="5"/>
  <c r="M978" i="5"/>
  <c r="L978" i="5"/>
  <c r="K978" i="5"/>
  <c r="S977" i="5"/>
  <c r="R977" i="5"/>
  <c r="Q977" i="5"/>
  <c r="P977" i="5"/>
  <c r="O977" i="5"/>
  <c r="N977" i="5"/>
  <c r="M977" i="5"/>
  <c r="L977" i="5"/>
  <c r="K977" i="5"/>
  <c r="S976" i="5"/>
  <c r="R976" i="5"/>
  <c r="Q976" i="5"/>
  <c r="P976" i="5"/>
  <c r="O976" i="5"/>
  <c r="N976" i="5"/>
  <c r="M976" i="5"/>
  <c r="L976" i="5"/>
  <c r="K976" i="5"/>
  <c r="S975" i="5"/>
  <c r="R975" i="5"/>
  <c r="Q975" i="5"/>
  <c r="P975" i="5"/>
  <c r="O975" i="5"/>
  <c r="N975" i="5"/>
  <c r="M975" i="5"/>
  <c r="L975" i="5"/>
  <c r="K975" i="5"/>
  <c r="S974" i="5"/>
  <c r="R974" i="5"/>
  <c r="Q974" i="5"/>
  <c r="P974" i="5"/>
  <c r="O974" i="5"/>
  <c r="N974" i="5"/>
  <c r="M974" i="5"/>
  <c r="L974" i="5"/>
  <c r="K974" i="5"/>
  <c r="S973" i="5"/>
  <c r="R973" i="5"/>
  <c r="Q973" i="5"/>
  <c r="P973" i="5"/>
  <c r="O973" i="5"/>
  <c r="N973" i="5"/>
  <c r="M973" i="5"/>
  <c r="L973" i="5"/>
  <c r="K973" i="5"/>
  <c r="S972" i="5"/>
  <c r="R972" i="5"/>
  <c r="Q972" i="5"/>
  <c r="P972" i="5"/>
  <c r="O972" i="5"/>
  <c r="N972" i="5"/>
  <c r="M972" i="5"/>
  <c r="L972" i="5"/>
  <c r="K972" i="5"/>
  <c r="S971" i="5"/>
  <c r="R971" i="5"/>
  <c r="Q971" i="5"/>
  <c r="P971" i="5"/>
  <c r="O971" i="5"/>
  <c r="N971" i="5"/>
  <c r="M971" i="5"/>
  <c r="L971" i="5"/>
  <c r="K971" i="5"/>
  <c r="S970" i="5"/>
  <c r="R970" i="5"/>
  <c r="Q970" i="5"/>
  <c r="P970" i="5"/>
  <c r="O970" i="5"/>
  <c r="N970" i="5"/>
  <c r="M970" i="5"/>
  <c r="L970" i="5"/>
  <c r="K970" i="5"/>
  <c r="S969" i="5"/>
  <c r="R969" i="5"/>
  <c r="Q969" i="5"/>
  <c r="P969" i="5"/>
  <c r="O969" i="5"/>
  <c r="N969" i="5"/>
  <c r="M969" i="5"/>
  <c r="L969" i="5"/>
  <c r="K969" i="5"/>
  <c r="S968" i="5"/>
  <c r="R968" i="5"/>
  <c r="Q968" i="5"/>
  <c r="P968" i="5"/>
  <c r="O968" i="5"/>
  <c r="N968" i="5"/>
  <c r="M968" i="5"/>
  <c r="L968" i="5"/>
  <c r="K968" i="5"/>
  <c r="S967" i="5"/>
  <c r="R967" i="5"/>
  <c r="Q967" i="5"/>
  <c r="P967" i="5"/>
  <c r="O967" i="5"/>
  <c r="N967" i="5"/>
  <c r="M967" i="5"/>
  <c r="L967" i="5"/>
  <c r="K967" i="5"/>
  <c r="S966" i="5"/>
  <c r="R966" i="5"/>
  <c r="Q966" i="5"/>
  <c r="P966" i="5"/>
  <c r="O966" i="5"/>
  <c r="N966" i="5"/>
  <c r="M966" i="5"/>
  <c r="L966" i="5"/>
  <c r="K966" i="5"/>
  <c r="S965" i="5"/>
  <c r="R965" i="5"/>
  <c r="Q965" i="5"/>
  <c r="P965" i="5"/>
  <c r="O965" i="5"/>
  <c r="N965" i="5"/>
  <c r="M965" i="5"/>
  <c r="L965" i="5"/>
  <c r="K965" i="5"/>
  <c r="S964" i="5"/>
  <c r="R964" i="5"/>
  <c r="Q964" i="5"/>
  <c r="P964" i="5"/>
  <c r="O964" i="5"/>
  <c r="N964" i="5"/>
  <c r="M964" i="5"/>
  <c r="L964" i="5"/>
  <c r="K964" i="5"/>
  <c r="S963" i="5"/>
  <c r="R963" i="5"/>
  <c r="Q963" i="5"/>
  <c r="P963" i="5"/>
  <c r="O963" i="5"/>
  <c r="N963" i="5"/>
  <c r="M963" i="5"/>
  <c r="L963" i="5"/>
  <c r="K963" i="5"/>
  <c r="S962" i="5"/>
  <c r="R962" i="5"/>
  <c r="Q962" i="5"/>
  <c r="P962" i="5"/>
  <c r="O962" i="5"/>
  <c r="N962" i="5"/>
  <c r="M962" i="5"/>
  <c r="L962" i="5"/>
  <c r="K962" i="5"/>
  <c r="S961" i="5"/>
  <c r="R961" i="5"/>
  <c r="Q961" i="5"/>
  <c r="P961" i="5"/>
  <c r="O961" i="5"/>
  <c r="N961" i="5"/>
  <c r="M961" i="5"/>
  <c r="L961" i="5"/>
  <c r="K961" i="5"/>
  <c r="S960" i="5"/>
  <c r="R960" i="5"/>
  <c r="Q960" i="5"/>
  <c r="P960" i="5"/>
  <c r="O960" i="5"/>
  <c r="N960" i="5"/>
  <c r="M960" i="5"/>
  <c r="L960" i="5"/>
  <c r="K960" i="5"/>
  <c r="S959" i="5"/>
  <c r="R959" i="5"/>
  <c r="Q959" i="5"/>
  <c r="P959" i="5"/>
  <c r="O959" i="5"/>
  <c r="N959" i="5"/>
  <c r="M959" i="5"/>
  <c r="L959" i="5"/>
  <c r="K959" i="5"/>
  <c r="S958" i="5"/>
  <c r="R958" i="5"/>
  <c r="Q958" i="5"/>
  <c r="P958" i="5"/>
  <c r="O958" i="5"/>
  <c r="N958" i="5"/>
  <c r="M958" i="5"/>
  <c r="L958" i="5"/>
  <c r="K958" i="5"/>
  <c r="S957" i="5"/>
  <c r="R957" i="5"/>
  <c r="Q957" i="5"/>
  <c r="P957" i="5"/>
  <c r="O957" i="5"/>
  <c r="N957" i="5"/>
  <c r="M957" i="5"/>
  <c r="L957" i="5"/>
  <c r="K957" i="5"/>
  <c r="S956" i="5"/>
  <c r="R956" i="5"/>
  <c r="Q956" i="5"/>
  <c r="P956" i="5"/>
  <c r="O956" i="5"/>
  <c r="N956" i="5"/>
  <c r="M956" i="5"/>
  <c r="L956" i="5"/>
  <c r="K956" i="5"/>
  <c r="S955" i="5"/>
  <c r="R955" i="5"/>
  <c r="Q955" i="5"/>
  <c r="P955" i="5"/>
  <c r="O955" i="5"/>
  <c r="N955" i="5"/>
  <c r="M955" i="5"/>
  <c r="L955" i="5"/>
  <c r="K955" i="5"/>
  <c r="S954" i="5"/>
  <c r="R954" i="5"/>
  <c r="Q954" i="5"/>
  <c r="P954" i="5"/>
  <c r="O954" i="5"/>
  <c r="N954" i="5"/>
  <c r="M954" i="5"/>
  <c r="L954" i="5"/>
  <c r="K954" i="5"/>
  <c r="S953" i="5"/>
  <c r="R953" i="5"/>
  <c r="Q953" i="5"/>
  <c r="P953" i="5"/>
  <c r="O953" i="5"/>
  <c r="N953" i="5"/>
  <c r="M953" i="5"/>
  <c r="L953" i="5"/>
  <c r="K953" i="5"/>
  <c r="S952" i="5"/>
  <c r="R952" i="5"/>
  <c r="Q952" i="5"/>
  <c r="P952" i="5"/>
  <c r="O952" i="5"/>
  <c r="N952" i="5"/>
  <c r="M952" i="5"/>
  <c r="L952" i="5"/>
  <c r="K952" i="5"/>
  <c r="S951" i="5"/>
  <c r="R951" i="5"/>
  <c r="Q951" i="5"/>
  <c r="P951" i="5"/>
  <c r="O951" i="5"/>
  <c r="N951" i="5"/>
  <c r="M951" i="5"/>
  <c r="L951" i="5"/>
  <c r="K951" i="5"/>
  <c r="S950" i="5"/>
  <c r="R950" i="5"/>
  <c r="Q950" i="5"/>
  <c r="P950" i="5"/>
  <c r="O950" i="5"/>
  <c r="N950" i="5"/>
  <c r="M950" i="5"/>
  <c r="L950" i="5"/>
  <c r="K950" i="5"/>
  <c r="S949" i="5"/>
  <c r="R949" i="5"/>
  <c r="Q949" i="5"/>
  <c r="P949" i="5"/>
  <c r="O949" i="5"/>
  <c r="N949" i="5"/>
  <c r="M949" i="5"/>
  <c r="L949" i="5"/>
  <c r="K949" i="5"/>
  <c r="S948" i="5"/>
  <c r="R948" i="5"/>
  <c r="Q948" i="5"/>
  <c r="P948" i="5"/>
  <c r="O948" i="5"/>
  <c r="N948" i="5"/>
  <c r="M948" i="5"/>
  <c r="L948" i="5"/>
  <c r="K948" i="5"/>
  <c r="S947" i="5"/>
  <c r="R947" i="5"/>
  <c r="Q947" i="5"/>
  <c r="P947" i="5"/>
  <c r="O947" i="5"/>
  <c r="N947" i="5"/>
  <c r="M947" i="5"/>
  <c r="L947" i="5"/>
  <c r="K947" i="5"/>
  <c r="S946" i="5"/>
  <c r="R946" i="5"/>
  <c r="Q946" i="5"/>
  <c r="P946" i="5"/>
  <c r="O946" i="5"/>
  <c r="N946" i="5"/>
  <c r="M946" i="5"/>
  <c r="L946" i="5"/>
  <c r="K946" i="5"/>
  <c r="S945" i="5"/>
  <c r="R945" i="5"/>
  <c r="Q945" i="5"/>
  <c r="P945" i="5"/>
  <c r="O945" i="5"/>
  <c r="N945" i="5"/>
  <c r="M945" i="5"/>
  <c r="L945" i="5"/>
  <c r="K945" i="5"/>
  <c r="S944" i="5"/>
  <c r="R944" i="5"/>
  <c r="Q944" i="5"/>
  <c r="P944" i="5"/>
  <c r="O944" i="5"/>
  <c r="N944" i="5"/>
  <c r="M944" i="5"/>
  <c r="L944" i="5"/>
  <c r="K944" i="5"/>
  <c r="S943" i="5"/>
  <c r="R943" i="5"/>
  <c r="Q943" i="5"/>
  <c r="P943" i="5"/>
  <c r="O943" i="5"/>
  <c r="N943" i="5"/>
  <c r="M943" i="5"/>
  <c r="L943" i="5"/>
  <c r="K943" i="5"/>
  <c r="S942" i="5"/>
  <c r="R942" i="5"/>
  <c r="Q942" i="5"/>
  <c r="P942" i="5"/>
  <c r="O942" i="5"/>
  <c r="N942" i="5"/>
  <c r="M942" i="5"/>
  <c r="L942" i="5"/>
  <c r="K942" i="5"/>
  <c r="S941" i="5"/>
  <c r="R941" i="5"/>
  <c r="Q941" i="5"/>
  <c r="P941" i="5"/>
  <c r="O941" i="5"/>
  <c r="N941" i="5"/>
  <c r="M941" i="5"/>
  <c r="L941" i="5"/>
  <c r="K941" i="5"/>
  <c r="S940" i="5"/>
  <c r="R940" i="5"/>
  <c r="Q940" i="5"/>
  <c r="P940" i="5"/>
  <c r="O940" i="5"/>
  <c r="N940" i="5"/>
  <c r="M940" i="5"/>
  <c r="L940" i="5"/>
  <c r="K940" i="5"/>
  <c r="S939" i="5"/>
  <c r="R939" i="5"/>
  <c r="Q939" i="5"/>
  <c r="P939" i="5"/>
  <c r="O939" i="5"/>
  <c r="N939" i="5"/>
  <c r="M939" i="5"/>
  <c r="L939" i="5"/>
  <c r="K939" i="5"/>
  <c r="S938" i="5"/>
  <c r="R938" i="5"/>
  <c r="Q938" i="5"/>
  <c r="P938" i="5"/>
  <c r="O938" i="5"/>
  <c r="N938" i="5"/>
  <c r="M938" i="5"/>
  <c r="L938" i="5"/>
  <c r="K938" i="5"/>
  <c r="S937" i="5"/>
  <c r="R937" i="5"/>
  <c r="Q937" i="5"/>
  <c r="P937" i="5"/>
  <c r="O937" i="5"/>
  <c r="N937" i="5"/>
  <c r="M937" i="5"/>
  <c r="L937" i="5"/>
  <c r="K937" i="5"/>
  <c r="S936" i="5"/>
  <c r="R936" i="5"/>
  <c r="Q936" i="5"/>
  <c r="P936" i="5"/>
  <c r="O936" i="5"/>
  <c r="N936" i="5"/>
  <c r="M936" i="5"/>
  <c r="L936" i="5"/>
  <c r="K936" i="5"/>
  <c r="S935" i="5"/>
  <c r="R935" i="5"/>
  <c r="Q935" i="5"/>
  <c r="P935" i="5"/>
  <c r="O935" i="5"/>
  <c r="N935" i="5"/>
  <c r="M935" i="5"/>
  <c r="L935" i="5"/>
  <c r="K935" i="5"/>
  <c r="S934" i="5"/>
  <c r="R934" i="5"/>
  <c r="Q934" i="5"/>
  <c r="P934" i="5"/>
  <c r="O934" i="5"/>
  <c r="N934" i="5"/>
  <c r="M934" i="5"/>
  <c r="L934" i="5"/>
  <c r="K934" i="5"/>
  <c r="S933" i="5"/>
  <c r="R933" i="5"/>
  <c r="Q933" i="5"/>
  <c r="P933" i="5"/>
  <c r="O933" i="5"/>
  <c r="N933" i="5"/>
  <c r="M933" i="5"/>
  <c r="L933" i="5"/>
  <c r="K933" i="5"/>
  <c r="S932" i="5"/>
  <c r="R932" i="5"/>
  <c r="Q932" i="5"/>
  <c r="P932" i="5"/>
  <c r="O932" i="5"/>
  <c r="N932" i="5"/>
  <c r="M932" i="5"/>
  <c r="L932" i="5"/>
  <c r="K932" i="5"/>
  <c r="S931" i="5"/>
  <c r="R931" i="5"/>
  <c r="Q931" i="5"/>
  <c r="P931" i="5"/>
  <c r="O931" i="5"/>
  <c r="N931" i="5"/>
  <c r="M931" i="5"/>
  <c r="L931" i="5"/>
  <c r="K931" i="5"/>
  <c r="S930" i="5"/>
  <c r="R930" i="5"/>
  <c r="Q930" i="5"/>
  <c r="P930" i="5"/>
  <c r="O930" i="5"/>
  <c r="N930" i="5"/>
  <c r="M930" i="5"/>
  <c r="L930" i="5"/>
  <c r="K930" i="5"/>
  <c r="S929" i="5"/>
  <c r="R929" i="5"/>
  <c r="Q929" i="5"/>
  <c r="P929" i="5"/>
  <c r="O929" i="5"/>
  <c r="N929" i="5"/>
  <c r="M929" i="5"/>
  <c r="L929" i="5"/>
  <c r="K929" i="5"/>
  <c r="S928" i="5"/>
  <c r="R928" i="5"/>
  <c r="Q928" i="5"/>
  <c r="P928" i="5"/>
  <c r="O928" i="5"/>
  <c r="N928" i="5"/>
  <c r="M928" i="5"/>
  <c r="L928" i="5"/>
  <c r="K928" i="5"/>
  <c r="S927" i="5"/>
  <c r="R927" i="5"/>
  <c r="Q927" i="5"/>
  <c r="P927" i="5"/>
  <c r="O927" i="5"/>
  <c r="N927" i="5"/>
  <c r="M927" i="5"/>
  <c r="L927" i="5"/>
  <c r="K927" i="5"/>
  <c r="S926" i="5"/>
  <c r="R926" i="5"/>
  <c r="Q926" i="5"/>
  <c r="P926" i="5"/>
  <c r="O926" i="5"/>
  <c r="N926" i="5"/>
  <c r="M926" i="5"/>
  <c r="L926" i="5"/>
  <c r="K926" i="5"/>
  <c r="S925" i="5"/>
  <c r="R925" i="5"/>
  <c r="Q925" i="5"/>
  <c r="P925" i="5"/>
  <c r="O925" i="5"/>
  <c r="N925" i="5"/>
  <c r="M925" i="5"/>
  <c r="L925" i="5"/>
  <c r="K925" i="5"/>
  <c r="S924" i="5"/>
  <c r="R924" i="5"/>
  <c r="Q924" i="5"/>
  <c r="P924" i="5"/>
  <c r="O924" i="5"/>
  <c r="N924" i="5"/>
  <c r="M924" i="5"/>
  <c r="L924" i="5"/>
  <c r="K924" i="5"/>
  <c r="S923" i="5"/>
  <c r="R923" i="5"/>
  <c r="Q923" i="5"/>
  <c r="P923" i="5"/>
  <c r="O923" i="5"/>
  <c r="N923" i="5"/>
  <c r="M923" i="5"/>
  <c r="L923" i="5"/>
  <c r="K923" i="5"/>
  <c r="S922" i="5"/>
  <c r="R922" i="5"/>
  <c r="Q922" i="5"/>
  <c r="P922" i="5"/>
  <c r="O922" i="5"/>
  <c r="N922" i="5"/>
  <c r="M922" i="5"/>
  <c r="L922" i="5"/>
  <c r="K922" i="5"/>
  <c r="S921" i="5"/>
  <c r="R921" i="5"/>
  <c r="Q921" i="5"/>
  <c r="P921" i="5"/>
  <c r="O921" i="5"/>
  <c r="N921" i="5"/>
  <c r="M921" i="5"/>
  <c r="L921" i="5"/>
  <c r="K921" i="5"/>
  <c r="S920" i="5"/>
  <c r="R920" i="5"/>
  <c r="Q920" i="5"/>
  <c r="P920" i="5"/>
  <c r="O920" i="5"/>
  <c r="N920" i="5"/>
  <c r="M920" i="5"/>
  <c r="L920" i="5"/>
  <c r="K920" i="5"/>
  <c r="S919" i="5"/>
  <c r="R919" i="5"/>
  <c r="Q919" i="5"/>
  <c r="P919" i="5"/>
  <c r="O919" i="5"/>
  <c r="N919" i="5"/>
  <c r="M919" i="5"/>
  <c r="L919" i="5"/>
  <c r="K919" i="5"/>
  <c r="S918" i="5"/>
  <c r="R918" i="5"/>
  <c r="Q918" i="5"/>
  <c r="P918" i="5"/>
  <c r="O918" i="5"/>
  <c r="N918" i="5"/>
  <c r="M918" i="5"/>
  <c r="L918" i="5"/>
  <c r="K918" i="5"/>
  <c r="S917" i="5"/>
  <c r="R917" i="5"/>
  <c r="Q917" i="5"/>
  <c r="P917" i="5"/>
  <c r="O917" i="5"/>
  <c r="N917" i="5"/>
  <c r="M917" i="5"/>
  <c r="L917" i="5"/>
  <c r="K917" i="5"/>
  <c r="S916" i="5"/>
  <c r="R916" i="5"/>
  <c r="Q916" i="5"/>
  <c r="P916" i="5"/>
  <c r="O916" i="5"/>
  <c r="N916" i="5"/>
  <c r="M916" i="5"/>
  <c r="L916" i="5"/>
  <c r="K916" i="5"/>
  <c r="S915" i="5"/>
  <c r="R915" i="5"/>
  <c r="Q915" i="5"/>
  <c r="P915" i="5"/>
  <c r="O915" i="5"/>
  <c r="N915" i="5"/>
  <c r="M915" i="5"/>
  <c r="L915" i="5"/>
  <c r="K915" i="5"/>
  <c r="S914" i="5"/>
  <c r="R914" i="5"/>
  <c r="Q914" i="5"/>
  <c r="P914" i="5"/>
  <c r="O914" i="5"/>
  <c r="N914" i="5"/>
  <c r="M914" i="5"/>
  <c r="L914" i="5"/>
  <c r="K914" i="5"/>
  <c r="S913" i="5"/>
  <c r="R913" i="5"/>
  <c r="Q913" i="5"/>
  <c r="P913" i="5"/>
  <c r="O913" i="5"/>
  <c r="N913" i="5"/>
  <c r="M913" i="5"/>
  <c r="L913" i="5"/>
  <c r="K913" i="5"/>
  <c r="S912" i="5"/>
  <c r="R912" i="5"/>
  <c r="Q912" i="5"/>
  <c r="P912" i="5"/>
  <c r="O912" i="5"/>
  <c r="N912" i="5"/>
  <c r="M912" i="5"/>
  <c r="L912" i="5"/>
  <c r="K912" i="5"/>
  <c r="S911" i="5"/>
  <c r="R911" i="5"/>
  <c r="Q911" i="5"/>
  <c r="P911" i="5"/>
  <c r="O911" i="5"/>
  <c r="N911" i="5"/>
  <c r="M911" i="5"/>
  <c r="L911" i="5"/>
  <c r="K911" i="5"/>
  <c r="S910" i="5"/>
  <c r="R910" i="5"/>
  <c r="Q910" i="5"/>
  <c r="P910" i="5"/>
  <c r="O910" i="5"/>
  <c r="N910" i="5"/>
  <c r="M910" i="5"/>
  <c r="L910" i="5"/>
  <c r="K910" i="5"/>
  <c r="S909" i="5"/>
  <c r="R909" i="5"/>
  <c r="Q909" i="5"/>
  <c r="P909" i="5"/>
  <c r="O909" i="5"/>
  <c r="N909" i="5"/>
  <c r="M909" i="5"/>
  <c r="L909" i="5"/>
  <c r="K909" i="5"/>
  <c r="S908" i="5"/>
  <c r="R908" i="5"/>
  <c r="Q908" i="5"/>
  <c r="P908" i="5"/>
  <c r="O908" i="5"/>
  <c r="N908" i="5"/>
  <c r="M908" i="5"/>
  <c r="L908" i="5"/>
  <c r="K908" i="5"/>
  <c r="S907" i="5"/>
  <c r="R907" i="5"/>
  <c r="Q907" i="5"/>
  <c r="P907" i="5"/>
  <c r="O907" i="5"/>
  <c r="N907" i="5"/>
  <c r="M907" i="5"/>
  <c r="L907" i="5"/>
  <c r="K907" i="5"/>
  <c r="S906" i="5"/>
  <c r="R906" i="5"/>
  <c r="Q906" i="5"/>
  <c r="P906" i="5"/>
  <c r="O906" i="5"/>
  <c r="N906" i="5"/>
  <c r="M906" i="5"/>
  <c r="L906" i="5"/>
  <c r="K906" i="5"/>
  <c r="S905" i="5"/>
  <c r="R905" i="5"/>
  <c r="Q905" i="5"/>
  <c r="P905" i="5"/>
  <c r="O905" i="5"/>
  <c r="N905" i="5"/>
  <c r="M905" i="5"/>
  <c r="L905" i="5"/>
  <c r="K905" i="5"/>
  <c r="S904" i="5"/>
  <c r="R904" i="5"/>
  <c r="Q904" i="5"/>
  <c r="P904" i="5"/>
  <c r="O904" i="5"/>
  <c r="N904" i="5"/>
  <c r="M904" i="5"/>
  <c r="L904" i="5"/>
  <c r="K904" i="5"/>
  <c r="S903" i="5"/>
  <c r="R903" i="5"/>
  <c r="Q903" i="5"/>
  <c r="P903" i="5"/>
  <c r="O903" i="5"/>
  <c r="N903" i="5"/>
  <c r="M903" i="5"/>
  <c r="L903" i="5"/>
  <c r="K903" i="5"/>
  <c r="S902" i="5"/>
  <c r="R902" i="5"/>
  <c r="Q902" i="5"/>
  <c r="P902" i="5"/>
  <c r="O902" i="5"/>
  <c r="N902" i="5"/>
  <c r="M902" i="5"/>
  <c r="L902" i="5"/>
  <c r="K902" i="5"/>
  <c r="S901" i="5"/>
  <c r="R901" i="5"/>
  <c r="Q901" i="5"/>
  <c r="P901" i="5"/>
  <c r="O901" i="5"/>
  <c r="N901" i="5"/>
  <c r="M901" i="5"/>
  <c r="L901" i="5"/>
  <c r="K901" i="5"/>
  <c r="S900" i="5"/>
  <c r="R900" i="5"/>
  <c r="Q900" i="5"/>
  <c r="P900" i="5"/>
  <c r="O900" i="5"/>
  <c r="N900" i="5"/>
  <c r="M900" i="5"/>
  <c r="L900" i="5"/>
  <c r="K900" i="5"/>
  <c r="S899" i="5"/>
  <c r="R899" i="5"/>
  <c r="Q899" i="5"/>
  <c r="P899" i="5"/>
  <c r="O899" i="5"/>
  <c r="N899" i="5"/>
  <c r="M899" i="5"/>
  <c r="L899" i="5"/>
  <c r="K899" i="5"/>
  <c r="S898" i="5"/>
  <c r="R898" i="5"/>
  <c r="Q898" i="5"/>
  <c r="P898" i="5"/>
  <c r="O898" i="5"/>
  <c r="N898" i="5"/>
  <c r="M898" i="5"/>
  <c r="L898" i="5"/>
  <c r="K898" i="5"/>
  <c r="S897" i="5"/>
  <c r="R897" i="5"/>
  <c r="Q897" i="5"/>
  <c r="P897" i="5"/>
  <c r="O897" i="5"/>
  <c r="N897" i="5"/>
  <c r="M897" i="5"/>
  <c r="L897" i="5"/>
  <c r="K897" i="5"/>
  <c r="S896" i="5"/>
  <c r="R896" i="5"/>
  <c r="Q896" i="5"/>
  <c r="P896" i="5"/>
  <c r="O896" i="5"/>
  <c r="N896" i="5"/>
  <c r="M896" i="5"/>
  <c r="L896" i="5"/>
  <c r="K896" i="5"/>
  <c r="S895" i="5"/>
  <c r="R895" i="5"/>
  <c r="Q895" i="5"/>
  <c r="P895" i="5"/>
  <c r="O895" i="5"/>
  <c r="N895" i="5"/>
  <c r="M895" i="5"/>
  <c r="L895" i="5"/>
  <c r="K895" i="5"/>
  <c r="S894" i="5"/>
  <c r="R894" i="5"/>
  <c r="Q894" i="5"/>
  <c r="P894" i="5"/>
  <c r="O894" i="5"/>
  <c r="N894" i="5"/>
  <c r="M894" i="5"/>
  <c r="L894" i="5"/>
  <c r="K894" i="5"/>
  <c r="S893" i="5"/>
  <c r="R893" i="5"/>
  <c r="Q893" i="5"/>
  <c r="P893" i="5"/>
  <c r="O893" i="5"/>
  <c r="N893" i="5"/>
  <c r="M893" i="5"/>
  <c r="L893" i="5"/>
  <c r="K893" i="5"/>
  <c r="S892" i="5"/>
  <c r="R892" i="5"/>
  <c r="Q892" i="5"/>
  <c r="P892" i="5"/>
  <c r="O892" i="5"/>
  <c r="N892" i="5"/>
  <c r="M892" i="5"/>
  <c r="L892" i="5"/>
  <c r="K892" i="5"/>
  <c r="S891" i="5"/>
  <c r="R891" i="5"/>
  <c r="Q891" i="5"/>
  <c r="P891" i="5"/>
  <c r="O891" i="5"/>
  <c r="N891" i="5"/>
  <c r="M891" i="5"/>
  <c r="L891" i="5"/>
  <c r="K891" i="5"/>
  <c r="S890" i="5"/>
  <c r="R890" i="5"/>
  <c r="Q890" i="5"/>
  <c r="P890" i="5"/>
  <c r="O890" i="5"/>
  <c r="N890" i="5"/>
  <c r="M890" i="5"/>
  <c r="L890" i="5"/>
  <c r="K890" i="5"/>
  <c r="S889" i="5"/>
  <c r="R889" i="5"/>
  <c r="Q889" i="5"/>
  <c r="P889" i="5"/>
  <c r="O889" i="5"/>
  <c r="N889" i="5"/>
  <c r="M889" i="5"/>
  <c r="L889" i="5"/>
  <c r="K889" i="5"/>
  <c r="S888" i="5"/>
  <c r="R888" i="5"/>
  <c r="Q888" i="5"/>
  <c r="P888" i="5"/>
  <c r="O888" i="5"/>
  <c r="N888" i="5"/>
  <c r="M888" i="5"/>
  <c r="L888" i="5"/>
  <c r="K888" i="5"/>
  <c r="S887" i="5"/>
  <c r="R887" i="5"/>
  <c r="Q887" i="5"/>
  <c r="P887" i="5"/>
  <c r="O887" i="5"/>
  <c r="N887" i="5"/>
  <c r="M887" i="5"/>
  <c r="L887" i="5"/>
  <c r="K887" i="5"/>
  <c r="S886" i="5"/>
  <c r="R886" i="5"/>
  <c r="Q886" i="5"/>
  <c r="P886" i="5"/>
  <c r="O886" i="5"/>
  <c r="N886" i="5"/>
  <c r="M886" i="5"/>
  <c r="L886" i="5"/>
  <c r="K886" i="5"/>
  <c r="S885" i="5"/>
  <c r="R885" i="5"/>
  <c r="Q885" i="5"/>
  <c r="P885" i="5"/>
  <c r="O885" i="5"/>
  <c r="N885" i="5"/>
  <c r="M885" i="5"/>
  <c r="L885" i="5"/>
  <c r="K885" i="5"/>
  <c r="S884" i="5"/>
  <c r="R884" i="5"/>
  <c r="Q884" i="5"/>
  <c r="P884" i="5"/>
  <c r="O884" i="5"/>
  <c r="N884" i="5"/>
  <c r="M884" i="5"/>
  <c r="L884" i="5"/>
  <c r="K884" i="5"/>
  <c r="S883" i="5"/>
  <c r="R883" i="5"/>
  <c r="Q883" i="5"/>
  <c r="P883" i="5"/>
  <c r="O883" i="5"/>
  <c r="N883" i="5"/>
  <c r="M883" i="5"/>
  <c r="L883" i="5"/>
  <c r="K883" i="5"/>
  <c r="S882" i="5"/>
  <c r="R882" i="5"/>
  <c r="Q882" i="5"/>
  <c r="P882" i="5"/>
  <c r="O882" i="5"/>
  <c r="N882" i="5"/>
  <c r="M882" i="5"/>
  <c r="L882" i="5"/>
  <c r="K882" i="5"/>
  <c r="S881" i="5"/>
  <c r="R881" i="5"/>
  <c r="Q881" i="5"/>
  <c r="P881" i="5"/>
  <c r="O881" i="5"/>
  <c r="N881" i="5"/>
  <c r="M881" i="5"/>
  <c r="L881" i="5"/>
  <c r="K881" i="5"/>
  <c r="S880" i="5"/>
  <c r="R880" i="5"/>
  <c r="Q880" i="5"/>
  <c r="P880" i="5"/>
  <c r="O880" i="5"/>
  <c r="N880" i="5"/>
  <c r="M880" i="5"/>
  <c r="L880" i="5"/>
  <c r="K880" i="5"/>
  <c r="S879" i="5"/>
  <c r="R879" i="5"/>
  <c r="Q879" i="5"/>
  <c r="P879" i="5"/>
  <c r="O879" i="5"/>
  <c r="N879" i="5"/>
  <c r="M879" i="5"/>
  <c r="L879" i="5"/>
  <c r="K879" i="5"/>
  <c r="S878" i="5"/>
  <c r="R878" i="5"/>
  <c r="Q878" i="5"/>
  <c r="P878" i="5"/>
  <c r="O878" i="5"/>
  <c r="N878" i="5"/>
  <c r="M878" i="5"/>
  <c r="L878" i="5"/>
  <c r="K878" i="5"/>
  <c r="S877" i="5"/>
  <c r="R877" i="5"/>
  <c r="Q877" i="5"/>
  <c r="P877" i="5"/>
  <c r="O877" i="5"/>
  <c r="N877" i="5"/>
  <c r="M877" i="5"/>
  <c r="L877" i="5"/>
  <c r="K877" i="5"/>
  <c r="S876" i="5"/>
  <c r="R876" i="5"/>
  <c r="Q876" i="5"/>
  <c r="P876" i="5"/>
  <c r="O876" i="5"/>
  <c r="N876" i="5"/>
  <c r="M876" i="5"/>
  <c r="L876" i="5"/>
  <c r="K876" i="5"/>
  <c r="S875" i="5"/>
  <c r="R875" i="5"/>
  <c r="Q875" i="5"/>
  <c r="P875" i="5"/>
  <c r="O875" i="5"/>
  <c r="N875" i="5"/>
  <c r="M875" i="5"/>
  <c r="L875" i="5"/>
  <c r="K875" i="5"/>
  <c r="S874" i="5"/>
  <c r="R874" i="5"/>
  <c r="Q874" i="5"/>
  <c r="P874" i="5"/>
  <c r="O874" i="5"/>
  <c r="N874" i="5"/>
  <c r="M874" i="5"/>
  <c r="L874" i="5"/>
  <c r="K874" i="5"/>
  <c r="S873" i="5"/>
  <c r="R873" i="5"/>
  <c r="Q873" i="5"/>
  <c r="P873" i="5"/>
  <c r="O873" i="5"/>
  <c r="N873" i="5"/>
  <c r="M873" i="5"/>
  <c r="L873" i="5"/>
  <c r="K873" i="5"/>
  <c r="S872" i="5"/>
  <c r="R872" i="5"/>
  <c r="Q872" i="5"/>
  <c r="P872" i="5"/>
  <c r="O872" i="5"/>
  <c r="N872" i="5"/>
  <c r="M872" i="5"/>
  <c r="L872" i="5"/>
  <c r="K872" i="5"/>
  <c r="S871" i="5"/>
  <c r="R871" i="5"/>
  <c r="Q871" i="5"/>
  <c r="P871" i="5"/>
  <c r="O871" i="5"/>
  <c r="N871" i="5"/>
  <c r="M871" i="5"/>
  <c r="L871" i="5"/>
  <c r="K871" i="5"/>
  <c r="S870" i="5"/>
  <c r="R870" i="5"/>
  <c r="Q870" i="5"/>
  <c r="P870" i="5"/>
  <c r="O870" i="5"/>
  <c r="N870" i="5"/>
  <c r="M870" i="5"/>
  <c r="L870" i="5"/>
  <c r="K870" i="5"/>
  <c r="S869" i="5"/>
  <c r="R869" i="5"/>
  <c r="Q869" i="5"/>
  <c r="P869" i="5"/>
  <c r="O869" i="5"/>
  <c r="N869" i="5"/>
  <c r="M869" i="5"/>
  <c r="L869" i="5"/>
  <c r="K869" i="5"/>
  <c r="S868" i="5"/>
  <c r="R868" i="5"/>
  <c r="Q868" i="5"/>
  <c r="P868" i="5"/>
  <c r="O868" i="5"/>
  <c r="N868" i="5"/>
  <c r="M868" i="5"/>
  <c r="L868" i="5"/>
  <c r="K868" i="5"/>
  <c r="S867" i="5"/>
  <c r="R867" i="5"/>
  <c r="Q867" i="5"/>
  <c r="P867" i="5"/>
  <c r="O867" i="5"/>
  <c r="N867" i="5"/>
  <c r="M867" i="5"/>
  <c r="L867" i="5"/>
  <c r="K867" i="5"/>
  <c r="S866" i="5"/>
  <c r="R866" i="5"/>
  <c r="Q866" i="5"/>
  <c r="P866" i="5"/>
  <c r="O866" i="5"/>
  <c r="N866" i="5"/>
  <c r="M866" i="5"/>
  <c r="L866" i="5"/>
  <c r="K866" i="5"/>
  <c r="S865" i="5"/>
  <c r="R865" i="5"/>
  <c r="Q865" i="5"/>
  <c r="P865" i="5"/>
  <c r="O865" i="5"/>
  <c r="N865" i="5"/>
  <c r="M865" i="5"/>
  <c r="L865" i="5"/>
  <c r="K865" i="5"/>
  <c r="S864" i="5"/>
  <c r="R864" i="5"/>
  <c r="Q864" i="5"/>
  <c r="P864" i="5"/>
  <c r="O864" i="5"/>
  <c r="N864" i="5"/>
  <c r="M864" i="5"/>
  <c r="L864" i="5"/>
  <c r="K864" i="5"/>
  <c r="S863" i="5"/>
  <c r="R863" i="5"/>
  <c r="Q863" i="5"/>
  <c r="P863" i="5"/>
  <c r="O863" i="5"/>
  <c r="N863" i="5"/>
  <c r="M863" i="5"/>
  <c r="L863" i="5"/>
  <c r="K863" i="5"/>
  <c r="S862" i="5"/>
  <c r="R862" i="5"/>
  <c r="Q862" i="5"/>
  <c r="P862" i="5"/>
  <c r="O862" i="5"/>
  <c r="N862" i="5"/>
  <c r="M862" i="5"/>
  <c r="L862" i="5"/>
  <c r="K862" i="5"/>
  <c r="S861" i="5"/>
  <c r="R861" i="5"/>
  <c r="Q861" i="5"/>
  <c r="P861" i="5"/>
  <c r="O861" i="5"/>
  <c r="N861" i="5"/>
  <c r="M861" i="5"/>
  <c r="L861" i="5"/>
  <c r="K861" i="5"/>
  <c r="S860" i="5"/>
  <c r="R860" i="5"/>
  <c r="Q860" i="5"/>
  <c r="P860" i="5"/>
  <c r="O860" i="5"/>
  <c r="N860" i="5"/>
  <c r="M860" i="5"/>
  <c r="L860" i="5"/>
  <c r="K860" i="5"/>
  <c r="S859" i="5"/>
  <c r="R859" i="5"/>
  <c r="Q859" i="5"/>
  <c r="P859" i="5"/>
  <c r="O859" i="5"/>
  <c r="N859" i="5"/>
  <c r="M859" i="5"/>
  <c r="L859" i="5"/>
  <c r="K859" i="5"/>
  <c r="S858" i="5"/>
  <c r="R858" i="5"/>
  <c r="Q858" i="5"/>
  <c r="P858" i="5"/>
  <c r="O858" i="5"/>
  <c r="N858" i="5"/>
  <c r="M858" i="5"/>
  <c r="L858" i="5"/>
  <c r="K858" i="5"/>
  <c r="S857" i="5"/>
  <c r="R857" i="5"/>
  <c r="Q857" i="5"/>
  <c r="P857" i="5"/>
  <c r="O857" i="5"/>
  <c r="N857" i="5"/>
  <c r="M857" i="5"/>
  <c r="L857" i="5"/>
  <c r="K857" i="5"/>
  <c r="S856" i="5"/>
  <c r="R856" i="5"/>
  <c r="Q856" i="5"/>
  <c r="P856" i="5"/>
  <c r="O856" i="5"/>
  <c r="N856" i="5"/>
  <c r="M856" i="5"/>
  <c r="L856" i="5"/>
  <c r="K856" i="5"/>
  <c r="S855" i="5"/>
  <c r="R855" i="5"/>
  <c r="Q855" i="5"/>
  <c r="P855" i="5"/>
  <c r="O855" i="5"/>
  <c r="N855" i="5"/>
  <c r="M855" i="5"/>
  <c r="L855" i="5"/>
  <c r="K855" i="5"/>
  <c r="S854" i="5"/>
  <c r="R854" i="5"/>
  <c r="Q854" i="5"/>
  <c r="P854" i="5"/>
  <c r="O854" i="5"/>
  <c r="N854" i="5"/>
  <c r="M854" i="5"/>
  <c r="L854" i="5"/>
  <c r="K854" i="5"/>
  <c r="S853" i="5"/>
  <c r="R853" i="5"/>
  <c r="Q853" i="5"/>
  <c r="P853" i="5"/>
  <c r="O853" i="5"/>
  <c r="N853" i="5"/>
  <c r="M853" i="5"/>
  <c r="L853" i="5"/>
  <c r="K853" i="5"/>
  <c r="S852" i="5"/>
  <c r="R852" i="5"/>
  <c r="Q852" i="5"/>
  <c r="P852" i="5"/>
  <c r="O852" i="5"/>
  <c r="N852" i="5"/>
  <c r="M852" i="5"/>
  <c r="L852" i="5"/>
  <c r="K852" i="5"/>
  <c r="S851" i="5"/>
  <c r="R851" i="5"/>
  <c r="Q851" i="5"/>
  <c r="P851" i="5"/>
  <c r="O851" i="5"/>
  <c r="N851" i="5"/>
  <c r="M851" i="5"/>
  <c r="L851" i="5"/>
  <c r="K851" i="5"/>
  <c r="S850" i="5"/>
  <c r="R850" i="5"/>
  <c r="Q850" i="5"/>
  <c r="P850" i="5"/>
  <c r="O850" i="5"/>
  <c r="N850" i="5"/>
  <c r="M850" i="5"/>
  <c r="L850" i="5"/>
  <c r="K850" i="5"/>
  <c r="S849" i="5"/>
  <c r="R849" i="5"/>
  <c r="Q849" i="5"/>
  <c r="P849" i="5"/>
  <c r="O849" i="5"/>
  <c r="N849" i="5"/>
  <c r="M849" i="5"/>
  <c r="L849" i="5"/>
  <c r="K849" i="5"/>
  <c r="S848" i="5"/>
  <c r="R848" i="5"/>
  <c r="Q848" i="5"/>
  <c r="P848" i="5"/>
  <c r="O848" i="5"/>
  <c r="N848" i="5"/>
  <c r="M848" i="5"/>
  <c r="L848" i="5"/>
  <c r="K848" i="5"/>
  <c r="S847" i="5"/>
  <c r="R847" i="5"/>
  <c r="Q847" i="5"/>
  <c r="P847" i="5"/>
  <c r="O847" i="5"/>
  <c r="N847" i="5"/>
  <c r="M847" i="5"/>
  <c r="L847" i="5"/>
  <c r="K847" i="5"/>
  <c r="S846" i="5"/>
  <c r="R846" i="5"/>
  <c r="Q846" i="5"/>
  <c r="P846" i="5"/>
  <c r="O846" i="5"/>
  <c r="N846" i="5"/>
  <c r="M846" i="5"/>
  <c r="L846" i="5"/>
  <c r="K846" i="5"/>
  <c r="S845" i="5"/>
  <c r="R845" i="5"/>
  <c r="Q845" i="5"/>
  <c r="P845" i="5"/>
  <c r="O845" i="5"/>
  <c r="N845" i="5"/>
  <c r="M845" i="5"/>
  <c r="L845" i="5"/>
  <c r="K845" i="5"/>
  <c r="S844" i="5"/>
  <c r="R844" i="5"/>
  <c r="Q844" i="5"/>
  <c r="P844" i="5"/>
  <c r="O844" i="5"/>
  <c r="N844" i="5"/>
  <c r="M844" i="5"/>
  <c r="L844" i="5"/>
  <c r="K844" i="5"/>
  <c r="S843" i="5"/>
  <c r="R843" i="5"/>
  <c r="Q843" i="5"/>
  <c r="P843" i="5"/>
  <c r="O843" i="5"/>
  <c r="N843" i="5"/>
  <c r="M843" i="5"/>
  <c r="L843" i="5"/>
  <c r="K843" i="5"/>
  <c r="S842" i="5"/>
  <c r="R842" i="5"/>
  <c r="Q842" i="5"/>
  <c r="P842" i="5"/>
  <c r="O842" i="5"/>
  <c r="N842" i="5"/>
  <c r="M842" i="5"/>
  <c r="L842" i="5"/>
  <c r="K842" i="5"/>
  <c r="S841" i="5"/>
  <c r="R841" i="5"/>
  <c r="Q841" i="5"/>
  <c r="P841" i="5"/>
  <c r="O841" i="5"/>
  <c r="N841" i="5"/>
  <c r="M841" i="5"/>
  <c r="L841" i="5"/>
  <c r="K841" i="5"/>
  <c r="S840" i="5"/>
  <c r="R840" i="5"/>
  <c r="Q840" i="5"/>
  <c r="P840" i="5"/>
  <c r="O840" i="5"/>
  <c r="N840" i="5"/>
  <c r="M840" i="5"/>
  <c r="L840" i="5"/>
  <c r="K840" i="5"/>
  <c r="S839" i="5"/>
  <c r="R839" i="5"/>
  <c r="Q839" i="5"/>
  <c r="P839" i="5"/>
  <c r="O839" i="5"/>
  <c r="N839" i="5"/>
  <c r="M839" i="5"/>
  <c r="L839" i="5"/>
  <c r="K839" i="5"/>
  <c r="S838" i="5"/>
  <c r="R838" i="5"/>
  <c r="Q838" i="5"/>
  <c r="P838" i="5"/>
  <c r="O838" i="5"/>
  <c r="N838" i="5"/>
  <c r="M838" i="5"/>
  <c r="L838" i="5"/>
  <c r="K838" i="5"/>
  <c r="S837" i="5"/>
  <c r="R837" i="5"/>
  <c r="Q837" i="5"/>
  <c r="P837" i="5"/>
  <c r="O837" i="5"/>
  <c r="N837" i="5"/>
  <c r="M837" i="5"/>
  <c r="L837" i="5"/>
  <c r="K837" i="5"/>
  <c r="S836" i="5"/>
  <c r="R836" i="5"/>
  <c r="Q836" i="5"/>
  <c r="P836" i="5"/>
  <c r="O836" i="5"/>
  <c r="N836" i="5"/>
  <c r="M836" i="5"/>
  <c r="L836" i="5"/>
  <c r="K836" i="5"/>
  <c r="S835" i="5"/>
  <c r="R835" i="5"/>
  <c r="Q835" i="5"/>
  <c r="P835" i="5"/>
  <c r="O835" i="5"/>
  <c r="N835" i="5"/>
  <c r="M835" i="5"/>
  <c r="L835" i="5"/>
  <c r="K835" i="5"/>
  <c r="S834" i="5"/>
  <c r="R834" i="5"/>
  <c r="Q834" i="5"/>
  <c r="P834" i="5"/>
  <c r="O834" i="5"/>
  <c r="N834" i="5"/>
  <c r="M834" i="5"/>
  <c r="L834" i="5"/>
  <c r="K834" i="5"/>
  <c r="S833" i="5"/>
  <c r="R833" i="5"/>
  <c r="Q833" i="5"/>
  <c r="P833" i="5"/>
  <c r="O833" i="5"/>
  <c r="N833" i="5"/>
  <c r="M833" i="5"/>
  <c r="L833" i="5"/>
  <c r="K833" i="5"/>
  <c r="S832" i="5"/>
  <c r="R832" i="5"/>
  <c r="Q832" i="5"/>
  <c r="P832" i="5"/>
  <c r="O832" i="5"/>
  <c r="N832" i="5"/>
  <c r="M832" i="5"/>
  <c r="L832" i="5"/>
  <c r="K832" i="5"/>
  <c r="S831" i="5"/>
  <c r="R831" i="5"/>
  <c r="Q831" i="5"/>
  <c r="P831" i="5"/>
  <c r="O831" i="5"/>
  <c r="N831" i="5"/>
  <c r="M831" i="5"/>
  <c r="L831" i="5"/>
  <c r="K831" i="5"/>
  <c r="S830" i="5"/>
  <c r="R830" i="5"/>
  <c r="Q830" i="5"/>
  <c r="P830" i="5"/>
  <c r="O830" i="5"/>
  <c r="N830" i="5"/>
  <c r="M830" i="5"/>
  <c r="L830" i="5"/>
  <c r="K830" i="5"/>
  <c r="S829" i="5"/>
  <c r="R829" i="5"/>
  <c r="Q829" i="5"/>
  <c r="P829" i="5"/>
  <c r="O829" i="5"/>
  <c r="N829" i="5"/>
  <c r="M829" i="5"/>
  <c r="L829" i="5"/>
  <c r="K829" i="5"/>
  <c r="S828" i="5"/>
  <c r="R828" i="5"/>
  <c r="Q828" i="5"/>
  <c r="P828" i="5"/>
  <c r="O828" i="5"/>
  <c r="N828" i="5"/>
  <c r="M828" i="5"/>
  <c r="L828" i="5"/>
  <c r="K828" i="5"/>
  <c r="S827" i="5"/>
  <c r="R827" i="5"/>
  <c r="Q827" i="5"/>
  <c r="P827" i="5"/>
  <c r="O827" i="5"/>
  <c r="N827" i="5"/>
  <c r="M827" i="5"/>
  <c r="L827" i="5"/>
  <c r="K827" i="5"/>
  <c r="S826" i="5"/>
  <c r="R826" i="5"/>
  <c r="Q826" i="5"/>
  <c r="P826" i="5"/>
  <c r="O826" i="5"/>
  <c r="N826" i="5"/>
  <c r="M826" i="5"/>
  <c r="L826" i="5"/>
  <c r="K826" i="5"/>
  <c r="S825" i="5"/>
  <c r="R825" i="5"/>
  <c r="Q825" i="5"/>
  <c r="P825" i="5"/>
  <c r="O825" i="5"/>
  <c r="N825" i="5"/>
  <c r="M825" i="5"/>
  <c r="L825" i="5"/>
  <c r="K825" i="5"/>
  <c r="S824" i="5"/>
  <c r="R824" i="5"/>
  <c r="Q824" i="5"/>
  <c r="P824" i="5"/>
  <c r="O824" i="5"/>
  <c r="N824" i="5"/>
  <c r="M824" i="5"/>
  <c r="L824" i="5"/>
  <c r="K824" i="5"/>
  <c r="S823" i="5"/>
  <c r="R823" i="5"/>
  <c r="Q823" i="5"/>
  <c r="P823" i="5"/>
  <c r="O823" i="5"/>
  <c r="N823" i="5"/>
  <c r="M823" i="5"/>
  <c r="L823" i="5"/>
  <c r="K823" i="5"/>
  <c r="S822" i="5"/>
  <c r="R822" i="5"/>
  <c r="Q822" i="5"/>
  <c r="P822" i="5"/>
  <c r="O822" i="5"/>
  <c r="N822" i="5"/>
  <c r="M822" i="5"/>
  <c r="L822" i="5"/>
  <c r="K822" i="5"/>
  <c r="S821" i="5"/>
  <c r="R821" i="5"/>
  <c r="Q821" i="5"/>
  <c r="P821" i="5"/>
  <c r="O821" i="5"/>
  <c r="N821" i="5"/>
  <c r="M821" i="5"/>
  <c r="L821" i="5"/>
  <c r="K821" i="5"/>
  <c r="S820" i="5"/>
  <c r="R820" i="5"/>
  <c r="Q820" i="5"/>
  <c r="P820" i="5"/>
  <c r="O820" i="5"/>
  <c r="N820" i="5"/>
  <c r="M820" i="5"/>
  <c r="L820" i="5"/>
  <c r="K820" i="5"/>
  <c r="S819" i="5"/>
  <c r="R819" i="5"/>
  <c r="Q819" i="5"/>
  <c r="P819" i="5"/>
  <c r="O819" i="5"/>
  <c r="N819" i="5"/>
  <c r="M819" i="5"/>
  <c r="L819" i="5"/>
  <c r="K819" i="5"/>
  <c r="S818" i="5"/>
  <c r="R818" i="5"/>
  <c r="Q818" i="5"/>
  <c r="P818" i="5"/>
  <c r="O818" i="5"/>
  <c r="N818" i="5"/>
  <c r="M818" i="5"/>
  <c r="L818" i="5"/>
  <c r="K818" i="5"/>
  <c r="S817" i="5"/>
  <c r="R817" i="5"/>
  <c r="Q817" i="5"/>
  <c r="P817" i="5"/>
  <c r="O817" i="5"/>
  <c r="N817" i="5"/>
  <c r="M817" i="5"/>
  <c r="L817" i="5"/>
  <c r="K817" i="5"/>
  <c r="S816" i="5"/>
  <c r="R816" i="5"/>
  <c r="Q816" i="5"/>
  <c r="P816" i="5"/>
  <c r="O816" i="5"/>
  <c r="N816" i="5"/>
  <c r="M816" i="5"/>
  <c r="L816" i="5"/>
  <c r="K816" i="5"/>
  <c r="S815" i="5"/>
  <c r="R815" i="5"/>
  <c r="Q815" i="5"/>
  <c r="P815" i="5"/>
  <c r="O815" i="5"/>
  <c r="N815" i="5"/>
  <c r="M815" i="5"/>
  <c r="L815" i="5"/>
  <c r="K815" i="5"/>
  <c r="S814" i="5"/>
  <c r="R814" i="5"/>
  <c r="Q814" i="5"/>
  <c r="P814" i="5"/>
  <c r="O814" i="5"/>
  <c r="N814" i="5"/>
  <c r="M814" i="5"/>
  <c r="L814" i="5"/>
  <c r="K814" i="5"/>
  <c r="S813" i="5"/>
  <c r="R813" i="5"/>
  <c r="Q813" i="5"/>
  <c r="P813" i="5"/>
  <c r="O813" i="5"/>
  <c r="N813" i="5"/>
  <c r="M813" i="5"/>
  <c r="L813" i="5"/>
  <c r="K813" i="5"/>
  <c r="S812" i="5"/>
  <c r="R812" i="5"/>
  <c r="Q812" i="5"/>
  <c r="P812" i="5"/>
  <c r="O812" i="5"/>
  <c r="N812" i="5"/>
  <c r="M812" i="5"/>
  <c r="L812" i="5"/>
  <c r="K812" i="5"/>
  <c r="S811" i="5"/>
  <c r="R811" i="5"/>
  <c r="Q811" i="5"/>
  <c r="P811" i="5"/>
  <c r="O811" i="5"/>
  <c r="N811" i="5"/>
  <c r="M811" i="5"/>
  <c r="L811" i="5"/>
  <c r="K811" i="5"/>
  <c r="S810" i="5"/>
  <c r="R810" i="5"/>
  <c r="Q810" i="5"/>
  <c r="P810" i="5"/>
  <c r="O810" i="5"/>
  <c r="N810" i="5"/>
  <c r="M810" i="5"/>
  <c r="L810" i="5"/>
  <c r="K810" i="5"/>
  <c r="S809" i="5"/>
  <c r="R809" i="5"/>
  <c r="Q809" i="5"/>
  <c r="P809" i="5"/>
  <c r="O809" i="5"/>
  <c r="N809" i="5"/>
  <c r="M809" i="5"/>
  <c r="L809" i="5"/>
  <c r="K809" i="5"/>
  <c r="S808" i="5"/>
  <c r="R808" i="5"/>
  <c r="Q808" i="5"/>
  <c r="P808" i="5"/>
  <c r="O808" i="5"/>
  <c r="N808" i="5"/>
  <c r="M808" i="5"/>
  <c r="L808" i="5"/>
  <c r="K808" i="5"/>
  <c r="S807" i="5"/>
  <c r="R807" i="5"/>
  <c r="Q807" i="5"/>
  <c r="P807" i="5"/>
  <c r="O807" i="5"/>
  <c r="N807" i="5"/>
  <c r="M807" i="5"/>
  <c r="L807" i="5"/>
  <c r="K807" i="5"/>
  <c r="S806" i="5"/>
  <c r="R806" i="5"/>
  <c r="Q806" i="5"/>
  <c r="P806" i="5"/>
  <c r="O806" i="5"/>
  <c r="N806" i="5"/>
  <c r="M806" i="5"/>
  <c r="L806" i="5"/>
  <c r="K806" i="5"/>
  <c r="S805" i="5"/>
  <c r="R805" i="5"/>
  <c r="Q805" i="5"/>
  <c r="P805" i="5"/>
  <c r="O805" i="5"/>
  <c r="N805" i="5"/>
  <c r="M805" i="5"/>
  <c r="L805" i="5"/>
  <c r="K805" i="5"/>
  <c r="S804" i="5"/>
  <c r="R804" i="5"/>
  <c r="Q804" i="5"/>
  <c r="P804" i="5"/>
  <c r="O804" i="5"/>
  <c r="N804" i="5"/>
  <c r="M804" i="5"/>
  <c r="L804" i="5"/>
  <c r="K804" i="5"/>
  <c r="S803" i="5"/>
  <c r="R803" i="5"/>
  <c r="Q803" i="5"/>
  <c r="P803" i="5"/>
  <c r="O803" i="5"/>
  <c r="N803" i="5"/>
  <c r="M803" i="5"/>
  <c r="L803" i="5"/>
  <c r="K803" i="5"/>
  <c r="S802" i="5"/>
  <c r="R802" i="5"/>
  <c r="Q802" i="5"/>
  <c r="P802" i="5"/>
  <c r="O802" i="5"/>
  <c r="N802" i="5"/>
  <c r="M802" i="5"/>
  <c r="L802" i="5"/>
  <c r="K802" i="5"/>
  <c r="S801" i="5"/>
  <c r="R801" i="5"/>
  <c r="Q801" i="5"/>
  <c r="P801" i="5"/>
  <c r="O801" i="5"/>
  <c r="N801" i="5"/>
  <c r="M801" i="5"/>
  <c r="L801" i="5"/>
  <c r="K801" i="5"/>
  <c r="S800" i="5"/>
  <c r="R800" i="5"/>
  <c r="Q800" i="5"/>
  <c r="P800" i="5"/>
  <c r="O800" i="5"/>
  <c r="N800" i="5"/>
  <c r="M800" i="5"/>
  <c r="L800" i="5"/>
  <c r="K800" i="5"/>
  <c r="S799" i="5"/>
  <c r="R799" i="5"/>
  <c r="Q799" i="5"/>
  <c r="P799" i="5"/>
  <c r="O799" i="5"/>
  <c r="N799" i="5"/>
  <c r="M799" i="5"/>
  <c r="L799" i="5"/>
  <c r="K799" i="5"/>
  <c r="S798" i="5"/>
  <c r="R798" i="5"/>
  <c r="Q798" i="5"/>
  <c r="P798" i="5"/>
  <c r="O798" i="5"/>
  <c r="N798" i="5"/>
  <c r="M798" i="5"/>
  <c r="L798" i="5"/>
  <c r="K798" i="5"/>
  <c r="S797" i="5"/>
  <c r="R797" i="5"/>
  <c r="Q797" i="5"/>
  <c r="P797" i="5"/>
  <c r="O797" i="5"/>
  <c r="N797" i="5"/>
  <c r="M797" i="5"/>
  <c r="L797" i="5"/>
  <c r="K797" i="5"/>
  <c r="S796" i="5"/>
  <c r="R796" i="5"/>
  <c r="Q796" i="5"/>
  <c r="P796" i="5"/>
  <c r="O796" i="5"/>
  <c r="N796" i="5"/>
  <c r="M796" i="5"/>
  <c r="L796" i="5"/>
  <c r="K796" i="5"/>
  <c r="S795" i="5"/>
  <c r="R795" i="5"/>
  <c r="Q795" i="5"/>
  <c r="P795" i="5"/>
  <c r="O795" i="5"/>
  <c r="N795" i="5"/>
  <c r="M795" i="5"/>
  <c r="L795" i="5"/>
  <c r="K795" i="5"/>
  <c r="S794" i="5"/>
  <c r="R794" i="5"/>
  <c r="Q794" i="5"/>
  <c r="P794" i="5"/>
  <c r="O794" i="5"/>
  <c r="N794" i="5"/>
  <c r="M794" i="5"/>
  <c r="L794" i="5"/>
  <c r="K794" i="5"/>
  <c r="S793" i="5"/>
  <c r="R793" i="5"/>
  <c r="Q793" i="5"/>
  <c r="P793" i="5"/>
  <c r="O793" i="5"/>
  <c r="N793" i="5"/>
  <c r="M793" i="5"/>
  <c r="L793" i="5"/>
  <c r="K793" i="5"/>
  <c r="S792" i="5"/>
  <c r="R792" i="5"/>
  <c r="Q792" i="5"/>
  <c r="P792" i="5"/>
  <c r="O792" i="5"/>
  <c r="N792" i="5"/>
  <c r="M792" i="5"/>
  <c r="L792" i="5"/>
  <c r="K792" i="5"/>
  <c r="S791" i="5"/>
  <c r="R791" i="5"/>
  <c r="Q791" i="5"/>
  <c r="P791" i="5"/>
  <c r="O791" i="5"/>
  <c r="N791" i="5"/>
  <c r="M791" i="5"/>
  <c r="L791" i="5"/>
  <c r="K791" i="5"/>
  <c r="S790" i="5"/>
  <c r="R790" i="5"/>
  <c r="Q790" i="5"/>
  <c r="P790" i="5"/>
  <c r="O790" i="5"/>
  <c r="N790" i="5"/>
  <c r="M790" i="5"/>
  <c r="L790" i="5"/>
  <c r="K790" i="5"/>
  <c r="S789" i="5"/>
  <c r="R789" i="5"/>
  <c r="Q789" i="5"/>
  <c r="P789" i="5"/>
  <c r="O789" i="5"/>
  <c r="N789" i="5"/>
  <c r="M789" i="5"/>
  <c r="L789" i="5"/>
  <c r="K789" i="5"/>
  <c r="S788" i="5"/>
  <c r="R788" i="5"/>
  <c r="Q788" i="5"/>
  <c r="P788" i="5"/>
  <c r="O788" i="5"/>
  <c r="N788" i="5"/>
  <c r="M788" i="5"/>
  <c r="L788" i="5"/>
  <c r="K788" i="5"/>
  <c r="S787" i="5"/>
  <c r="R787" i="5"/>
  <c r="Q787" i="5"/>
  <c r="P787" i="5"/>
  <c r="O787" i="5"/>
  <c r="N787" i="5"/>
  <c r="M787" i="5"/>
  <c r="L787" i="5"/>
  <c r="K787" i="5"/>
  <c r="S786" i="5"/>
  <c r="R786" i="5"/>
  <c r="Q786" i="5"/>
  <c r="P786" i="5"/>
  <c r="O786" i="5"/>
  <c r="N786" i="5"/>
  <c r="M786" i="5"/>
  <c r="L786" i="5"/>
  <c r="K786" i="5"/>
  <c r="S785" i="5"/>
  <c r="R785" i="5"/>
  <c r="Q785" i="5"/>
  <c r="P785" i="5"/>
  <c r="O785" i="5"/>
  <c r="N785" i="5"/>
  <c r="M785" i="5"/>
  <c r="L785" i="5"/>
  <c r="K785" i="5"/>
  <c r="S784" i="5"/>
  <c r="R784" i="5"/>
  <c r="Q784" i="5"/>
  <c r="P784" i="5"/>
  <c r="O784" i="5"/>
  <c r="N784" i="5"/>
  <c r="M784" i="5"/>
  <c r="L784" i="5"/>
  <c r="K784" i="5"/>
  <c r="S783" i="5"/>
  <c r="R783" i="5"/>
  <c r="Q783" i="5"/>
  <c r="P783" i="5"/>
  <c r="O783" i="5"/>
  <c r="N783" i="5"/>
  <c r="M783" i="5"/>
  <c r="L783" i="5"/>
  <c r="K783" i="5"/>
  <c r="S782" i="5"/>
  <c r="R782" i="5"/>
  <c r="Q782" i="5"/>
  <c r="P782" i="5"/>
  <c r="O782" i="5"/>
  <c r="N782" i="5"/>
  <c r="M782" i="5"/>
  <c r="L782" i="5"/>
  <c r="K782" i="5"/>
  <c r="S781" i="5"/>
  <c r="R781" i="5"/>
  <c r="Q781" i="5"/>
  <c r="P781" i="5"/>
  <c r="O781" i="5"/>
  <c r="N781" i="5"/>
  <c r="M781" i="5"/>
  <c r="L781" i="5"/>
  <c r="K781" i="5"/>
  <c r="S780" i="5"/>
  <c r="R780" i="5"/>
  <c r="Q780" i="5"/>
  <c r="P780" i="5"/>
  <c r="O780" i="5"/>
  <c r="N780" i="5"/>
  <c r="M780" i="5"/>
  <c r="L780" i="5"/>
  <c r="K780" i="5"/>
  <c r="S779" i="5"/>
  <c r="R779" i="5"/>
  <c r="Q779" i="5"/>
  <c r="P779" i="5"/>
  <c r="O779" i="5"/>
  <c r="N779" i="5"/>
  <c r="M779" i="5"/>
  <c r="L779" i="5"/>
  <c r="K779" i="5"/>
  <c r="S778" i="5"/>
  <c r="R778" i="5"/>
  <c r="Q778" i="5"/>
  <c r="P778" i="5"/>
  <c r="O778" i="5"/>
  <c r="N778" i="5"/>
  <c r="M778" i="5"/>
  <c r="L778" i="5"/>
  <c r="K778" i="5"/>
  <c r="S777" i="5"/>
  <c r="R777" i="5"/>
  <c r="Q777" i="5"/>
  <c r="P777" i="5"/>
  <c r="O777" i="5"/>
  <c r="N777" i="5"/>
  <c r="M777" i="5"/>
  <c r="L777" i="5"/>
  <c r="K777" i="5"/>
  <c r="S776" i="5"/>
  <c r="R776" i="5"/>
  <c r="Q776" i="5"/>
  <c r="P776" i="5"/>
  <c r="O776" i="5"/>
  <c r="N776" i="5"/>
  <c r="M776" i="5"/>
  <c r="L776" i="5"/>
  <c r="K776" i="5"/>
  <c r="S775" i="5"/>
  <c r="R775" i="5"/>
  <c r="Q775" i="5"/>
  <c r="P775" i="5"/>
  <c r="O775" i="5"/>
  <c r="N775" i="5"/>
  <c r="M775" i="5"/>
  <c r="L775" i="5"/>
  <c r="K775" i="5"/>
  <c r="S774" i="5"/>
  <c r="R774" i="5"/>
  <c r="Q774" i="5"/>
  <c r="P774" i="5"/>
  <c r="O774" i="5"/>
  <c r="N774" i="5"/>
  <c r="M774" i="5"/>
  <c r="L774" i="5"/>
  <c r="K774" i="5"/>
  <c r="S773" i="5"/>
  <c r="R773" i="5"/>
  <c r="Q773" i="5"/>
  <c r="P773" i="5"/>
  <c r="O773" i="5"/>
  <c r="N773" i="5"/>
  <c r="M773" i="5"/>
  <c r="L773" i="5"/>
  <c r="K773" i="5"/>
  <c r="S772" i="5"/>
  <c r="R772" i="5"/>
  <c r="Q772" i="5"/>
  <c r="P772" i="5"/>
  <c r="O772" i="5"/>
  <c r="N772" i="5"/>
  <c r="M772" i="5"/>
  <c r="L772" i="5"/>
  <c r="K772" i="5"/>
  <c r="S771" i="5"/>
  <c r="R771" i="5"/>
  <c r="Q771" i="5"/>
  <c r="P771" i="5"/>
  <c r="O771" i="5"/>
  <c r="N771" i="5"/>
  <c r="M771" i="5"/>
  <c r="L771" i="5"/>
  <c r="K771" i="5"/>
  <c r="S770" i="5"/>
  <c r="R770" i="5"/>
  <c r="Q770" i="5"/>
  <c r="P770" i="5"/>
  <c r="O770" i="5"/>
  <c r="N770" i="5"/>
  <c r="M770" i="5"/>
  <c r="L770" i="5"/>
  <c r="K770" i="5"/>
  <c r="S769" i="5"/>
  <c r="R769" i="5"/>
  <c r="Q769" i="5"/>
  <c r="P769" i="5"/>
  <c r="O769" i="5"/>
  <c r="N769" i="5"/>
  <c r="M769" i="5"/>
  <c r="L769" i="5"/>
  <c r="K769" i="5"/>
  <c r="S768" i="5"/>
  <c r="R768" i="5"/>
  <c r="Q768" i="5"/>
  <c r="P768" i="5"/>
  <c r="O768" i="5"/>
  <c r="N768" i="5"/>
  <c r="M768" i="5"/>
  <c r="L768" i="5"/>
  <c r="K768" i="5"/>
  <c r="S767" i="5"/>
  <c r="R767" i="5"/>
  <c r="Q767" i="5"/>
  <c r="P767" i="5"/>
  <c r="O767" i="5"/>
  <c r="N767" i="5"/>
  <c r="M767" i="5"/>
  <c r="L767" i="5"/>
  <c r="K767" i="5"/>
  <c r="S766" i="5"/>
  <c r="R766" i="5"/>
  <c r="Q766" i="5"/>
  <c r="P766" i="5"/>
  <c r="O766" i="5"/>
  <c r="N766" i="5"/>
  <c r="M766" i="5"/>
  <c r="L766" i="5"/>
  <c r="K766" i="5"/>
  <c r="S765" i="5"/>
  <c r="R765" i="5"/>
  <c r="Q765" i="5"/>
  <c r="P765" i="5"/>
  <c r="O765" i="5"/>
  <c r="N765" i="5"/>
  <c r="M765" i="5"/>
  <c r="L765" i="5"/>
  <c r="K765" i="5"/>
  <c r="S764" i="5"/>
  <c r="R764" i="5"/>
  <c r="Q764" i="5"/>
  <c r="P764" i="5"/>
  <c r="O764" i="5"/>
  <c r="N764" i="5"/>
  <c r="M764" i="5"/>
  <c r="L764" i="5"/>
  <c r="K764" i="5"/>
  <c r="S763" i="5"/>
  <c r="R763" i="5"/>
  <c r="Q763" i="5"/>
  <c r="P763" i="5"/>
  <c r="O763" i="5"/>
  <c r="N763" i="5"/>
  <c r="M763" i="5"/>
  <c r="L763" i="5"/>
  <c r="K763" i="5"/>
  <c r="S762" i="5"/>
  <c r="R762" i="5"/>
  <c r="Q762" i="5"/>
  <c r="P762" i="5"/>
  <c r="O762" i="5"/>
  <c r="N762" i="5"/>
  <c r="M762" i="5"/>
  <c r="L762" i="5"/>
  <c r="K762" i="5"/>
  <c r="S761" i="5"/>
  <c r="R761" i="5"/>
  <c r="Q761" i="5"/>
  <c r="P761" i="5"/>
  <c r="O761" i="5"/>
  <c r="N761" i="5"/>
  <c r="M761" i="5"/>
  <c r="L761" i="5"/>
  <c r="K761" i="5"/>
  <c r="S760" i="5"/>
  <c r="R760" i="5"/>
  <c r="Q760" i="5"/>
  <c r="P760" i="5"/>
  <c r="O760" i="5"/>
  <c r="N760" i="5"/>
  <c r="M760" i="5"/>
  <c r="L760" i="5"/>
  <c r="K760" i="5"/>
  <c r="S759" i="5"/>
  <c r="R759" i="5"/>
  <c r="Q759" i="5"/>
  <c r="P759" i="5"/>
  <c r="O759" i="5"/>
  <c r="N759" i="5"/>
  <c r="M759" i="5"/>
  <c r="L759" i="5"/>
  <c r="K759" i="5"/>
  <c r="S758" i="5"/>
  <c r="R758" i="5"/>
  <c r="Q758" i="5"/>
  <c r="P758" i="5"/>
  <c r="O758" i="5"/>
  <c r="N758" i="5"/>
  <c r="M758" i="5"/>
  <c r="L758" i="5"/>
  <c r="K758" i="5"/>
  <c r="S757" i="5"/>
  <c r="R757" i="5"/>
  <c r="Q757" i="5"/>
  <c r="P757" i="5"/>
  <c r="O757" i="5"/>
  <c r="N757" i="5"/>
  <c r="M757" i="5"/>
  <c r="L757" i="5"/>
  <c r="K757" i="5"/>
  <c r="S756" i="5"/>
  <c r="R756" i="5"/>
  <c r="Q756" i="5"/>
  <c r="P756" i="5"/>
  <c r="O756" i="5"/>
  <c r="N756" i="5"/>
  <c r="M756" i="5"/>
  <c r="L756" i="5"/>
  <c r="K756" i="5"/>
  <c r="S755" i="5"/>
  <c r="R755" i="5"/>
  <c r="Q755" i="5"/>
  <c r="P755" i="5"/>
  <c r="O755" i="5"/>
  <c r="N755" i="5"/>
  <c r="M755" i="5"/>
  <c r="L755" i="5"/>
  <c r="K755" i="5"/>
  <c r="S754" i="5"/>
  <c r="R754" i="5"/>
  <c r="Q754" i="5"/>
  <c r="P754" i="5"/>
  <c r="O754" i="5"/>
  <c r="N754" i="5"/>
  <c r="M754" i="5"/>
  <c r="L754" i="5"/>
  <c r="K754" i="5"/>
  <c r="S753" i="5"/>
  <c r="R753" i="5"/>
  <c r="Q753" i="5"/>
  <c r="P753" i="5"/>
  <c r="O753" i="5"/>
  <c r="N753" i="5"/>
  <c r="M753" i="5"/>
  <c r="L753" i="5"/>
  <c r="K753" i="5"/>
  <c r="S752" i="5"/>
  <c r="R752" i="5"/>
  <c r="Q752" i="5"/>
  <c r="P752" i="5"/>
  <c r="O752" i="5"/>
  <c r="N752" i="5"/>
  <c r="M752" i="5"/>
  <c r="L752" i="5"/>
  <c r="K752" i="5"/>
  <c r="S751" i="5"/>
  <c r="R751" i="5"/>
  <c r="Q751" i="5"/>
  <c r="P751" i="5"/>
  <c r="O751" i="5"/>
  <c r="N751" i="5"/>
  <c r="M751" i="5"/>
  <c r="L751" i="5"/>
  <c r="K751" i="5"/>
  <c r="S750" i="5"/>
  <c r="R750" i="5"/>
  <c r="Q750" i="5"/>
  <c r="P750" i="5"/>
  <c r="O750" i="5"/>
  <c r="N750" i="5"/>
  <c r="M750" i="5"/>
  <c r="L750" i="5"/>
  <c r="K750" i="5"/>
  <c r="S749" i="5"/>
  <c r="R749" i="5"/>
  <c r="Q749" i="5"/>
  <c r="P749" i="5"/>
  <c r="O749" i="5"/>
  <c r="N749" i="5"/>
  <c r="M749" i="5"/>
  <c r="L749" i="5"/>
  <c r="K749" i="5"/>
  <c r="S748" i="5"/>
  <c r="R748" i="5"/>
  <c r="Q748" i="5"/>
  <c r="P748" i="5"/>
  <c r="O748" i="5"/>
  <c r="N748" i="5"/>
  <c r="M748" i="5"/>
  <c r="L748" i="5"/>
  <c r="K748" i="5"/>
  <c r="S747" i="5"/>
  <c r="R747" i="5"/>
  <c r="Q747" i="5"/>
  <c r="P747" i="5"/>
  <c r="O747" i="5"/>
  <c r="N747" i="5"/>
  <c r="M747" i="5"/>
  <c r="L747" i="5"/>
  <c r="K747" i="5"/>
  <c r="S746" i="5"/>
  <c r="R746" i="5"/>
  <c r="Q746" i="5"/>
  <c r="P746" i="5"/>
  <c r="O746" i="5"/>
  <c r="N746" i="5"/>
  <c r="M746" i="5"/>
  <c r="L746" i="5"/>
  <c r="K746" i="5"/>
  <c r="S745" i="5"/>
  <c r="R745" i="5"/>
  <c r="Q745" i="5"/>
  <c r="P745" i="5"/>
  <c r="O745" i="5"/>
  <c r="N745" i="5"/>
  <c r="M745" i="5"/>
  <c r="L745" i="5"/>
  <c r="K745" i="5"/>
  <c r="S744" i="5"/>
  <c r="R744" i="5"/>
  <c r="Q744" i="5"/>
  <c r="P744" i="5"/>
  <c r="O744" i="5"/>
  <c r="N744" i="5"/>
  <c r="M744" i="5"/>
  <c r="L744" i="5"/>
  <c r="K744" i="5"/>
  <c r="S743" i="5"/>
  <c r="R743" i="5"/>
  <c r="Q743" i="5"/>
  <c r="P743" i="5"/>
  <c r="O743" i="5"/>
  <c r="N743" i="5"/>
  <c r="M743" i="5"/>
  <c r="L743" i="5"/>
  <c r="K743" i="5"/>
  <c r="S742" i="5"/>
  <c r="R742" i="5"/>
  <c r="Q742" i="5"/>
  <c r="P742" i="5"/>
  <c r="O742" i="5"/>
  <c r="N742" i="5"/>
  <c r="M742" i="5"/>
  <c r="L742" i="5"/>
  <c r="K742" i="5"/>
  <c r="S741" i="5"/>
  <c r="R741" i="5"/>
  <c r="Q741" i="5"/>
  <c r="P741" i="5"/>
  <c r="O741" i="5"/>
  <c r="N741" i="5"/>
  <c r="M741" i="5"/>
  <c r="L741" i="5"/>
  <c r="K741" i="5"/>
  <c r="S740" i="5"/>
  <c r="R740" i="5"/>
  <c r="Q740" i="5"/>
  <c r="P740" i="5"/>
  <c r="O740" i="5"/>
  <c r="N740" i="5"/>
  <c r="M740" i="5"/>
  <c r="L740" i="5"/>
  <c r="K740" i="5"/>
  <c r="S739" i="5"/>
  <c r="R739" i="5"/>
  <c r="Q739" i="5"/>
  <c r="P739" i="5"/>
  <c r="O739" i="5"/>
  <c r="N739" i="5"/>
  <c r="M739" i="5"/>
  <c r="L739" i="5"/>
  <c r="K739" i="5"/>
  <c r="S738" i="5"/>
  <c r="R738" i="5"/>
  <c r="Q738" i="5"/>
  <c r="P738" i="5"/>
  <c r="O738" i="5"/>
  <c r="N738" i="5"/>
  <c r="M738" i="5"/>
  <c r="L738" i="5"/>
  <c r="K738" i="5"/>
  <c r="S737" i="5"/>
  <c r="R737" i="5"/>
  <c r="Q737" i="5"/>
  <c r="P737" i="5"/>
  <c r="O737" i="5"/>
  <c r="N737" i="5"/>
  <c r="M737" i="5"/>
  <c r="L737" i="5"/>
  <c r="K737" i="5"/>
  <c r="S736" i="5"/>
  <c r="R736" i="5"/>
  <c r="Q736" i="5"/>
  <c r="P736" i="5"/>
  <c r="O736" i="5"/>
  <c r="N736" i="5"/>
  <c r="M736" i="5"/>
  <c r="L736" i="5"/>
  <c r="K736" i="5"/>
  <c r="S735" i="5"/>
  <c r="R735" i="5"/>
  <c r="Q735" i="5"/>
  <c r="P735" i="5"/>
  <c r="O735" i="5"/>
  <c r="N735" i="5"/>
  <c r="M735" i="5"/>
  <c r="L735" i="5"/>
  <c r="K735" i="5"/>
  <c r="S734" i="5"/>
  <c r="R734" i="5"/>
  <c r="Q734" i="5"/>
  <c r="P734" i="5"/>
  <c r="O734" i="5"/>
  <c r="N734" i="5"/>
  <c r="M734" i="5"/>
  <c r="L734" i="5"/>
  <c r="K734" i="5"/>
  <c r="S733" i="5"/>
  <c r="R733" i="5"/>
  <c r="Q733" i="5"/>
  <c r="P733" i="5"/>
  <c r="O733" i="5"/>
  <c r="N733" i="5"/>
  <c r="M733" i="5"/>
  <c r="L733" i="5"/>
  <c r="K733" i="5"/>
  <c r="S732" i="5"/>
  <c r="R732" i="5"/>
  <c r="Q732" i="5"/>
  <c r="P732" i="5"/>
  <c r="O732" i="5"/>
  <c r="N732" i="5"/>
  <c r="M732" i="5"/>
  <c r="L732" i="5"/>
  <c r="K732" i="5"/>
  <c r="S731" i="5"/>
  <c r="R731" i="5"/>
  <c r="Q731" i="5"/>
  <c r="P731" i="5"/>
  <c r="O731" i="5"/>
  <c r="N731" i="5"/>
  <c r="M731" i="5"/>
  <c r="L731" i="5"/>
  <c r="K731" i="5"/>
  <c r="S730" i="5"/>
  <c r="R730" i="5"/>
  <c r="Q730" i="5"/>
  <c r="P730" i="5"/>
  <c r="O730" i="5"/>
  <c r="N730" i="5"/>
  <c r="M730" i="5"/>
  <c r="L730" i="5"/>
  <c r="K730" i="5"/>
  <c r="S729" i="5"/>
  <c r="R729" i="5"/>
  <c r="Q729" i="5"/>
  <c r="P729" i="5"/>
  <c r="O729" i="5"/>
  <c r="N729" i="5"/>
  <c r="M729" i="5"/>
  <c r="L729" i="5"/>
  <c r="K729" i="5"/>
  <c r="S728" i="5"/>
  <c r="R728" i="5"/>
  <c r="Q728" i="5"/>
  <c r="P728" i="5"/>
  <c r="O728" i="5"/>
  <c r="N728" i="5"/>
  <c r="M728" i="5"/>
  <c r="L728" i="5"/>
  <c r="K728" i="5"/>
  <c r="S727" i="5"/>
  <c r="R727" i="5"/>
  <c r="Q727" i="5"/>
  <c r="P727" i="5"/>
  <c r="O727" i="5"/>
  <c r="N727" i="5"/>
  <c r="M727" i="5"/>
  <c r="L727" i="5"/>
  <c r="K727" i="5"/>
  <c r="S726" i="5"/>
  <c r="R726" i="5"/>
  <c r="Q726" i="5"/>
  <c r="P726" i="5"/>
  <c r="O726" i="5"/>
  <c r="N726" i="5"/>
  <c r="M726" i="5"/>
  <c r="L726" i="5"/>
  <c r="K726" i="5"/>
  <c r="S725" i="5"/>
  <c r="R725" i="5"/>
  <c r="Q725" i="5"/>
  <c r="P725" i="5"/>
  <c r="O725" i="5"/>
  <c r="N725" i="5"/>
  <c r="M725" i="5"/>
  <c r="L725" i="5"/>
  <c r="K725" i="5"/>
  <c r="S724" i="5"/>
  <c r="R724" i="5"/>
  <c r="Q724" i="5"/>
  <c r="P724" i="5"/>
  <c r="O724" i="5"/>
  <c r="N724" i="5"/>
  <c r="M724" i="5"/>
  <c r="L724" i="5"/>
  <c r="K724" i="5"/>
  <c r="S723" i="5"/>
  <c r="R723" i="5"/>
  <c r="Q723" i="5"/>
  <c r="P723" i="5"/>
  <c r="O723" i="5"/>
  <c r="N723" i="5"/>
  <c r="M723" i="5"/>
  <c r="L723" i="5"/>
  <c r="K723" i="5"/>
  <c r="S722" i="5"/>
  <c r="R722" i="5"/>
  <c r="Q722" i="5"/>
  <c r="P722" i="5"/>
  <c r="O722" i="5"/>
  <c r="N722" i="5"/>
  <c r="M722" i="5"/>
  <c r="L722" i="5"/>
  <c r="K722" i="5"/>
  <c r="S721" i="5"/>
  <c r="R721" i="5"/>
  <c r="Q721" i="5"/>
  <c r="P721" i="5"/>
  <c r="O721" i="5"/>
  <c r="N721" i="5"/>
  <c r="M721" i="5"/>
  <c r="L721" i="5"/>
  <c r="K721" i="5"/>
  <c r="S720" i="5"/>
  <c r="R720" i="5"/>
  <c r="Q720" i="5"/>
  <c r="P720" i="5"/>
  <c r="O720" i="5"/>
  <c r="N720" i="5"/>
  <c r="M720" i="5"/>
  <c r="L720" i="5"/>
  <c r="K720" i="5"/>
  <c r="S719" i="5"/>
  <c r="R719" i="5"/>
  <c r="Q719" i="5"/>
  <c r="P719" i="5"/>
  <c r="O719" i="5"/>
  <c r="N719" i="5"/>
  <c r="M719" i="5"/>
  <c r="L719" i="5"/>
  <c r="K719" i="5"/>
  <c r="S718" i="5"/>
  <c r="R718" i="5"/>
  <c r="Q718" i="5"/>
  <c r="P718" i="5"/>
  <c r="O718" i="5"/>
  <c r="N718" i="5"/>
  <c r="M718" i="5"/>
  <c r="L718" i="5"/>
  <c r="K718" i="5"/>
  <c r="S717" i="5"/>
  <c r="R717" i="5"/>
  <c r="Q717" i="5"/>
  <c r="P717" i="5"/>
  <c r="O717" i="5"/>
  <c r="N717" i="5"/>
  <c r="M717" i="5"/>
  <c r="L717" i="5"/>
  <c r="K717" i="5"/>
  <c r="S716" i="5"/>
  <c r="R716" i="5"/>
  <c r="Q716" i="5"/>
  <c r="P716" i="5"/>
  <c r="O716" i="5"/>
  <c r="N716" i="5"/>
  <c r="M716" i="5"/>
  <c r="L716" i="5"/>
  <c r="K716" i="5"/>
  <c r="S715" i="5"/>
  <c r="R715" i="5"/>
  <c r="Q715" i="5"/>
  <c r="P715" i="5"/>
  <c r="O715" i="5"/>
  <c r="N715" i="5"/>
  <c r="M715" i="5"/>
  <c r="L715" i="5"/>
  <c r="K715" i="5"/>
  <c r="S714" i="5"/>
  <c r="R714" i="5"/>
  <c r="Q714" i="5"/>
  <c r="P714" i="5"/>
  <c r="O714" i="5"/>
  <c r="N714" i="5"/>
  <c r="M714" i="5"/>
  <c r="L714" i="5"/>
  <c r="K714" i="5"/>
  <c r="S713" i="5"/>
  <c r="R713" i="5"/>
  <c r="Q713" i="5"/>
  <c r="P713" i="5"/>
  <c r="O713" i="5"/>
  <c r="N713" i="5"/>
  <c r="M713" i="5"/>
  <c r="L713" i="5"/>
  <c r="K713" i="5"/>
  <c r="S712" i="5"/>
  <c r="R712" i="5"/>
  <c r="Q712" i="5"/>
  <c r="P712" i="5"/>
  <c r="O712" i="5"/>
  <c r="N712" i="5"/>
  <c r="M712" i="5"/>
  <c r="L712" i="5"/>
  <c r="K712" i="5"/>
  <c r="S711" i="5"/>
  <c r="R711" i="5"/>
  <c r="Q711" i="5"/>
  <c r="P711" i="5"/>
  <c r="O711" i="5"/>
  <c r="N711" i="5"/>
  <c r="M711" i="5"/>
  <c r="L711" i="5"/>
  <c r="K711" i="5"/>
  <c r="S710" i="5"/>
  <c r="R710" i="5"/>
  <c r="Q710" i="5"/>
  <c r="P710" i="5"/>
  <c r="O710" i="5"/>
  <c r="N710" i="5"/>
  <c r="M710" i="5"/>
  <c r="L710" i="5"/>
  <c r="K710" i="5"/>
  <c r="S709" i="5"/>
  <c r="R709" i="5"/>
  <c r="Q709" i="5"/>
  <c r="P709" i="5"/>
  <c r="O709" i="5"/>
  <c r="N709" i="5"/>
  <c r="M709" i="5"/>
  <c r="L709" i="5"/>
  <c r="K709" i="5"/>
  <c r="S708" i="5"/>
  <c r="R708" i="5"/>
  <c r="Q708" i="5"/>
  <c r="P708" i="5"/>
  <c r="O708" i="5"/>
  <c r="N708" i="5"/>
  <c r="M708" i="5"/>
  <c r="L708" i="5"/>
  <c r="K708" i="5"/>
  <c r="S707" i="5"/>
  <c r="R707" i="5"/>
  <c r="Q707" i="5"/>
  <c r="P707" i="5"/>
  <c r="O707" i="5"/>
  <c r="N707" i="5"/>
  <c r="M707" i="5"/>
  <c r="L707" i="5"/>
  <c r="K707" i="5"/>
  <c r="S706" i="5"/>
  <c r="R706" i="5"/>
  <c r="Q706" i="5"/>
  <c r="P706" i="5"/>
  <c r="O706" i="5"/>
  <c r="N706" i="5"/>
  <c r="M706" i="5"/>
  <c r="L706" i="5"/>
  <c r="K706" i="5"/>
  <c r="S705" i="5"/>
  <c r="R705" i="5"/>
  <c r="Q705" i="5"/>
  <c r="P705" i="5"/>
  <c r="O705" i="5"/>
  <c r="N705" i="5"/>
  <c r="M705" i="5"/>
  <c r="L705" i="5"/>
  <c r="K705" i="5"/>
  <c r="S704" i="5"/>
  <c r="R704" i="5"/>
  <c r="Q704" i="5"/>
  <c r="P704" i="5"/>
  <c r="O704" i="5"/>
  <c r="N704" i="5"/>
  <c r="M704" i="5"/>
  <c r="L704" i="5"/>
  <c r="K704" i="5"/>
  <c r="S703" i="5"/>
  <c r="R703" i="5"/>
  <c r="Q703" i="5"/>
  <c r="P703" i="5"/>
  <c r="O703" i="5"/>
  <c r="N703" i="5"/>
  <c r="M703" i="5"/>
  <c r="L703" i="5"/>
  <c r="K703" i="5"/>
  <c r="S702" i="5"/>
  <c r="R702" i="5"/>
  <c r="Q702" i="5"/>
  <c r="P702" i="5"/>
  <c r="O702" i="5"/>
  <c r="N702" i="5"/>
  <c r="M702" i="5"/>
  <c r="L702" i="5"/>
  <c r="K702" i="5"/>
  <c r="S701" i="5"/>
  <c r="R701" i="5"/>
  <c r="Q701" i="5"/>
  <c r="P701" i="5"/>
  <c r="O701" i="5"/>
  <c r="N701" i="5"/>
  <c r="M701" i="5"/>
  <c r="L701" i="5"/>
  <c r="K701" i="5"/>
  <c r="S700" i="5"/>
  <c r="R700" i="5"/>
  <c r="Q700" i="5"/>
  <c r="P700" i="5"/>
  <c r="O700" i="5"/>
  <c r="N700" i="5"/>
  <c r="M700" i="5"/>
  <c r="L700" i="5"/>
  <c r="K700" i="5"/>
  <c r="S699" i="5"/>
  <c r="R699" i="5"/>
  <c r="Q699" i="5"/>
  <c r="P699" i="5"/>
  <c r="O699" i="5"/>
  <c r="N699" i="5"/>
  <c r="M699" i="5"/>
  <c r="L699" i="5"/>
  <c r="K699" i="5"/>
  <c r="S698" i="5"/>
  <c r="R698" i="5"/>
  <c r="Q698" i="5"/>
  <c r="P698" i="5"/>
  <c r="O698" i="5"/>
  <c r="N698" i="5"/>
  <c r="M698" i="5"/>
  <c r="L698" i="5"/>
  <c r="K698" i="5"/>
  <c r="S697" i="5"/>
  <c r="R697" i="5"/>
  <c r="Q697" i="5"/>
  <c r="P697" i="5"/>
  <c r="O697" i="5"/>
  <c r="N697" i="5"/>
  <c r="M697" i="5"/>
  <c r="L697" i="5"/>
  <c r="K697" i="5"/>
  <c r="S696" i="5"/>
  <c r="R696" i="5"/>
  <c r="Q696" i="5"/>
  <c r="P696" i="5"/>
  <c r="O696" i="5"/>
  <c r="N696" i="5"/>
  <c r="M696" i="5"/>
  <c r="L696" i="5"/>
  <c r="K696" i="5"/>
  <c r="S695" i="5"/>
  <c r="R695" i="5"/>
  <c r="Q695" i="5"/>
  <c r="P695" i="5"/>
  <c r="O695" i="5"/>
  <c r="N695" i="5"/>
  <c r="M695" i="5"/>
  <c r="L695" i="5"/>
  <c r="K695" i="5"/>
  <c r="S694" i="5"/>
  <c r="R694" i="5"/>
  <c r="Q694" i="5"/>
  <c r="P694" i="5"/>
  <c r="O694" i="5"/>
  <c r="N694" i="5"/>
  <c r="M694" i="5"/>
  <c r="L694" i="5"/>
  <c r="K694" i="5"/>
  <c r="S693" i="5"/>
  <c r="R693" i="5"/>
  <c r="Q693" i="5"/>
  <c r="P693" i="5"/>
  <c r="O693" i="5"/>
  <c r="N693" i="5"/>
  <c r="M693" i="5"/>
  <c r="L693" i="5"/>
  <c r="K693" i="5"/>
  <c r="S692" i="5"/>
  <c r="R692" i="5"/>
  <c r="Q692" i="5"/>
  <c r="P692" i="5"/>
  <c r="O692" i="5"/>
  <c r="N692" i="5"/>
  <c r="M692" i="5"/>
  <c r="L692" i="5"/>
  <c r="K692" i="5"/>
  <c r="S691" i="5"/>
  <c r="R691" i="5"/>
  <c r="Q691" i="5"/>
  <c r="P691" i="5"/>
  <c r="O691" i="5"/>
  <c r="N691" i="5"/>
  <c r="M691" i="5"/>
  <c r="L691" i="5"/>
  <c r="K691" i="5"/>
  <c r="S690" i="5"/>
  <c r="R690" i="5"/>
  <c r="Q690" i="5"/>
  <c r="P690" i="5"/>
  <c r="O690" i="5"/>
  <c r="N690" i="5"/>
  <c r="M690" i="5"/>
  <c r="L690" i="5"/>
  <c r="K690" i="5"/>
  <c r="S689" i="5"/>
  <c r="R689" i="5"/>
  <c r="Q689" i="5"/>
  <c r="P689" i="5"/>
  <c r="O689" i="5"/>
  <c r="N689" i="5"/>
  <c r="M689" i="5"/>
  <c r="L689" i="5"/>
  <c r="K689" i="5"/>
  <c r="S688" i="5"/>
  <c r="R688" i="5"/>
  <c r="Q688" i="5"/>
  <c r="P688" i="5"/>
  <c r="O688" i="5"/>
  <c r="N688" i="5"/>
  <c r="M688" i="5"/>
  <c r="L688" i="5"/>
  <c r="K688" i="5"/>
  <c r="S687" i="5"/>
  <c r="R687" i="5"/>
  <c r="Q687" i="5"/>
  <c r="P687" i="5"/>
  <c r="O687" i="5"/>
  <c r="N687" i="5"/>
  <c r="M687" i="5"/>
  <c r="L687" i="5"/>
  <c r="K687" i="5"/>
  <c r="S686" i="5"/>
  <c r="R686" i="5"/>
  <c r="Q686" i="5"/>
  <c r="P686" i="5"/>
  <c r="O686" i="5"/>
  <c r="N686" i="5"/>
  <c r="M686" i="5"/>
  <c r="L686" i="5"/>
  <c r="K686" i="5"/>
  <c r="S685" i="5"/>
  <c r="R685" i="5"/>
  <c r="Q685" i="5"/>
  <c r="P685" i="5"/>
  <c r="O685" i="5"/>
  <c r="N685" i="5"/>
  <c r="M685" i="5"/>
  <c r="L685" i="5"/>
  <c r="K685" i="5"/>
  <c r="S684" i="5"/>
  <c r="R684" i="5"/>
  <c r="Q684" i="5"/>
  <c r="P684" i="5"/>
  <c r="O684" i="5"/>
  <c r="N684" i="5"/>
  <c r="M684" i="5"/>
  <c r="L684" i="5"/>
  <c r="K684" i="5"/>
  <c r="S683" i="5"/>
  <c r="R683" i="5"/>
  <c r="Q683" i="5"/>
  <c r="P683" i="5"/>
  <c r="O683" i="5"/>
  <c r="N683" i="5"/>
  <c r="M683" i="5"/>
  <c r="L683" i="5"/>
  <c r="K683" i="5"/>
  <c r="S682" i="5"/>
  <c r="R682" i="5"/>
  <c r="Q682" i="5"/>
  <c r="P682" i="5"/>
  <c r="O682" i="5"/>
  <c r="N682" i="5"/>
  <c r="M682" i="5"/>
  <c r="L682" i="5"/>
  <c r="K682" i="5"/>
  <c r="S681" i="5"/>
  <c r="R681" i="5"/>
  <c r="Q681" i="5"/>
  <c r="P681" i="5"/>
  <c r="O681" i="5"/>
  <c r="N681" i="5"/>
  <c r="M681" i="5"/>
  <c r="L681" i="5"/>
  <c r="K681" i="5"/>
  <c r="S680" i="5"/>
  <c r="R680" i="5"/>
  <c r="Q680" i="5"/>
  <c r="P680" i="5"/>
  <c r="O680" i="5"/>
  <c r="N680" i="5"/>
  <c r="M680" i="5"/>
  <c r="L680" i="5"/>
  <c r="K680" i="5"/>
  <c r="S679" i="5"/>
  <c r="R679" i="5"/>
  <c r="Q679" i="5"/>
  <c r="P679" i="5"/>
  <c r="O679" i="5"/>
  <c r="N679" i="5"/>
  <c r="M679" i="5"/>
  <c r="L679" i="5"/>
  <c r="K679" i="5"/>
  <c r="S678" i="5"/>
  <c r="R678" i="5"/>
  <c r="Q678" i="5"/>
  <c r="P678" i="5"/>
  <c r="O678" i="5"/>
  <c r="N678" i="5"/>
  <c r="M678" i="5"/>
  <c r="L678" i="5"/>
  <c r="K678" i="5"/>
  <c r="S677" i="5"/>
  <c r="R677" i="5"/>
  <c r="Q677" i="5"/>
  <c r="P677" i="5"/>
  <c r="O677" i="5"/>
  <c r="N677" i="5"/>
  <c r="M677" i="5"/>
  <c r="L677" i="5"/>
  <c r="K677" i="5"/>
  <c r="S676" i="5"/>
  <c r="R676" i="5"/>
  <c r="Q676" i="5"/>
  <c r="P676" i="5"/>
  <c r="O676" i="5"/>
  <c r="N676" i="5"/>
  <c r="M676" i="5"/>
  <c r="L676" i="5"/>
  <c r="K676" i="5"/>
  <c r="S675" i="5"/>
  <c r="R675" i="5"/>
  <c r="Q675" i="5"/>
  <c r="P675" i="5"/>
  <c r="O675" i="5"/>
  <c r="N675" i="5"/>
  <c r="M675" i="5"/>
  <c r="L675" i="5"/>
  <c r="K675" i="5"/>
  <c r="S674" i="5"/>
  <c r="R674" i="5"/>
  <c r="Q674" i="5"/>
  <c r="P674" i="5"/>
  <c r="O674" i="5"/>
  <c r="N674" i="5"/>
  <c r="M674" i="5"/>
  <c r="L674" i="5"/>
  <c r="K674" i="5"/>
  <c r="S673" i="5"/>
  <c r="R673" i="5"/>
  <c r="Q673" i="5"/>
  <c r="P673" i="5"/>
  <c r="O673" i="5"/>
  <c r="N673" i="5"/>
  <c r="M673" i="5"/>
  <c r="L673" i="5"/>
  <c r="K673" i="5"/>
  <c r="S672" i="5"/>
  <c r="R672" i="5"/>
  <c r="Q672" i="5"/>
  <c r="P672" i="5"/>
  <c r="O672" i="5"/>
  <c r="N672" i="5"/>
  <c r="M672" i="5"/>
  <c r="L672" i="5"/>
  <c r="K672" i="5"/>
  <c r="S671" i="5"/>
  <c r="R671" i="5"/>
  <c r="Q671" i="5"/>
  <c r="P671" i="5"/>
  <c r="O671" i="5"/>
  <c r="N671" i="5"/>
  <c r="M671" i="5"/>
  <c r="L671" i="5"/>
  <c r="K671" i="5"/>
  <c r="S670" i="5"/>
  <c r="R670" i="5"/>
  <c r="Q670" i="5"/>
  <c r="P670" i="5"/>
  <c r="O670" i="5"/>
  <c r="N670" i="5"/>
  <c r="M670" i="5"/>
  <c r="L670" i="5"/>
  <c r="K670" i="5"/>
  <c r="S669" i="5"/>
  <c r="R669" i="5"/>
  <c r="Q669" i="5"/>
  <c r="P669" i="5"/>
  <c r="O669" i="5"/>
  <c r="N669" i="5"/>
  <c r="M669" i="5"/>
  <c r="L669" i="5"/>
  <c r="K669" i="5"/>
  <c r="S668" i="5"/>
  <c r="R668" i="5"/>
  <c r="Q668" i="5"/>
  <c r="P668" i="5"/>
  <c r="O668" i="5"/>
  <c r="N668" i="5"/>
  <c r="M668" i="5"/>
  <c r="L668" i="5"/>
  <c r="K668" i="5"/>
  <c r="S667" i="5"/>
  <c r="R667" i="5"/>
  <c r="Q667" i="5"/>
  <c r="P667" i="5"/>
  <c r="O667" i="5"/>
  <c r="N667" i="5"/>
  <c r="M667" i="5"/>
  <c r="L667" i="5"/>
  <c r="K667" i="5"/>
  <c r="S666" i="5"/>
  <c r="R666" i="5"/>
  <c r="Q666" i="5"/>
  <c r="P666" i="5"/>
  <c r="O666" i="5"/>
  <c r="N666" i="5"/>
  <c r="M666" i="5"/>
  <c r="L666" i="5"/>
  <c r="K666" i="5"/>
  <c r="S665" i="5"/>
  <c r="R665" i="5"/>
  <c r="Q665" i="5"/>
  <c r="P665" i="5"/>
  <c r="O665" i="5"/>
  <c r="N665" i="5"/>
  <c r="M665" i="5"/>
  <c r="L665" i="5"/>
  <c r="K665" i="5"/>
  <c r="S664" i="5"/>
  <c r="R664" i="5"/>
  <c r="Q664" i="5"/>
  <c r="P664" i="5"/>
  <c r="O664" i="5"/>
  <c r="N664" i="5"/>
  <c r="M664" i="5"/>
  <c r="L664" i="5"/>
  <c r="K664" i="5"/>
  <c r="S663" i="5"/>
  <c r="R663" i="5"/>
  <c r="Q663" i="5"/>
  <c r="P663" i="5"/>
  <c r="O663" i="5"/>
  <c r="N663" i="5"/>
  <c r="M663" i="5"/>
  <c r="L663" i="5"/>
  <c r="K663" i="5"/>
  <c r="S662" i="5"/>
  <c r="R662" i="5"/>
  <c r="Q662" i="5"/>
  <c r="P662" i="5"/>
  <c r="O662" i="5"/>
  <c r="N662" i="5"/>
  <c r="M662" i="5"/>
  <c r="L662" i="5"/>
  <c r="K662" i="5"/>
  <c r="S661" i="5"/>
  <c r="R661" i="5"/>
  <c r="Q661" i="5"/>
  <c r="P661" i="5"/>
  <c r="O661" i="5"/>
  <c r="N661" i="5"/>
  <c r="M661" i="5"/>
  <c r="L661" i="5"/>
  <c r="K661" i="5"/>
  <c r="S660" i="5"/>
  <c r="R660" i="5"/>
  <c r="Q660" i="5"/>
  <c r="P660" i="5"/>
  <c r="O660" i="5"/>
  <c r="N660" i="5"/>
  <c r="M660" i="5"/>
  <c r="L660" i="5"/>
  <c r="K660" i="5"/>
  <c r="S659" i="5"/>
  <c r="R659" i="5"/>
  <c r="Q659" i="5"/>
  <c r="P659" i="5"/>
  <c r="O659" i="5"/>
  <c r="N659" i="5"/>
  <c r="M659" i="5"/>
  <c r="L659" i="5"/>
  <c r="K659" i="5"/>
  <c r="S658" i="5"/>
  <c r="R658" i="5"/>
  <c r="Q658" i="5"/>
  <c r="P658" i="5"/>
  <c r="O658" i="5"/>
  <c r="N658" i="5"/>
  <c r="M658" i="5"/>
  <c r="L658" i="5"/>
  <c r="K658" i="5"/>
  <c r="S657" i="5"/>
  <c r="R657" i="5"/>
  <c r="Q657" i="5"/>
  <c r="P657" i="5"/>
  <c r="O657" i="5"/>
  <c r="N657" i="5"/>
  <c r="M657" i="5"/>
  <c r="L657" i="5"/>
  <c r="K657" i="5"/>
  <c r="S656" i="5"/>
  <c r="R656" i="5"/>
  <c r="Q656" i="5"/>
  <c r="P656" i="5"/>
  <c r="O656" i="5"/>
  <c r="N656" i="5"/>
  <c r="M656" i="5"/>
  <c r="L656" i="5"/>
  <c r="K656" i="5"/>
  <c r="S655" i="5"/>
  <c r="R655" i="5"/>
  <c r="Q655" i="5"/>
  <c r="P655" i="5"/>
  <c r="O655" i="5"/>
  <c r="N655" i="5"/>
  <c r="M655" i="5"/>
  <c r="L655" i="5"/>
  <c r="K655" i="5"/>
  <c r="S654" i="5"/>
  <c r="R654" i="5"/>
  <c r="Q654" i="5"/>
  <c r="P654" i="5"/>
  <c r="O654" i="5"/>
  <c r="N654" i="5"/>
  <c r="M654" i="5"/>
  <c r="L654" i="5"/>
  <c r="K654" i="5"/>
  <c r="S653" i="5"/>
  <c r="R653" i="5"/>
  <c r="Q653" i="5"/>
  <c r="P653" i="5"/>
  <c r="O653" i="5"/>
  <c r="N653" i="5"/>
  <c r="M653" i="5"/>
  <c r="L653" i="5"/>
  <c r="K653" i="5"/>
  <c r="S652" i="5"/>
  <c r="R652" i="5"/>
  <c r="Q652" i="5"/>
  <c r="P652" i="5"/>
  <c r="O652" i="5"/>
  <c r="N652" i="5"/>
  <c r="M652" i="5"/>
  <c r="L652" i="5"/>
  <c r="K652" i="5"/>
  <c r="S651" i="5"/>
  <c r="R651" i="5"/>
  <c r="Q651" i="5"/>
  <c r="P651" i="5"/>
  <c r="O651" i="5"/>
  <c r="N651" i="5"/>
  <c r="M651" i="5"/>
  <c r="L651" i="5"/>
  <c r="K651" i="5"/>
  <c r="S650" i="5"/>
  <c r="R650" i="5"/>
  <c r="Q650" i="5"/>
  <c r="P650" i="5"/>
  <c r="O650" i="5"/>
  <c r="N650" i="5"/>
  <c r="M650" i="5"/>
  <c r="L650" i="5"/>
  <c r="K650" i="5"/>
  <c r="S649" i="5"/>
  <c r="R649" i="5"/>
  <c r="Q649" i="5"/>
  <c r="P649" i="5"/>
  <c r="O649" i="5"/>
  <c r="N649" i="5"/>
  <c r="M649" i="5"/>
  <c r="L649" i="5"/>
  <c r="K649" i="5"/>
  <c r="S648" i="5"/>
  <c r="R648" i="5"/>
  <c r="Q648" i="5"/>
  <c r="P648" i="5"/>
  <c r="O648" i="5"/>
  <c r="N648" i="5"/>
  <c r="M648" i="5"/>
  <c r="L648" i="5"/>
  <c r="K648" i="5"/>
  <c r="S647" i="5"/>
  <c r="R647" i="5"/>
  <c r="Q647" i="5"/>
  <c r="P647" i="5"/>
  <c r="O647" i="5"/>
  <c r="N647" i="5"/>
  <c r="M647" i="5"/>
  <c r="L647" i="5"/>
  <c r="K647" i="5"/>
  <c r="S646" i="5"/>
  <c r="R646" i="5"/>
  <c r="Q646" i="5"/>
  <c r="P646" i="5"/>
  <c r="O646" i="5"/>
  <c r="N646" i="5"/>
  <c r="M646" i="5"/>
  <c r="L646" i="5"/>
  <c r="K646" i="5"/>
  <c r="S645" i="5"/>
  <c r="R645" i="5"/>
  <c r="Q645" i="5"/>
  <c r="P645" i="5"/>
  <c r="O645" i="5"/>
  <c r="N645" i="5"/>
  <c r="M645" i="5"/>
  <c r="L645" i="5"/>
  <c r="K645" i="5"/>
  <c r="S644" i="5"/>
  <c r="R644" i="5"/>
  <c r="Q644" i="5"/>
  <c r="P644" i="5"/>
  <c r="O644" i="5"/>
  <c r="N644" i="5"/>
  <c r="M644" i="5"/>
  <c r="L644" i="5"/>
  <c r="K644" i="5"/>
  <c r="S643" i="5"/>
  <c r="R643" i="5"/>
  <c r="Q643" i="5"/>
  <c r="P643" i="5"/>
  <c r="O643" i="5"/>
  <c r="N643" i="5"/>
  <c r="M643" i="5"/>
  <c r="L643" i="5"/>
  <c r="K643" i="5"/>
  <c r="S642" i="5"/>
  <c r="R642" i="5"/>
  <c r="Q642" i="5"/>
  <c r="P642" i="5"/>
  <c r="O642" i="5"/>
  <c r="N642" i="5"/>
  <c r="M642" i="5"/>
  <c r="L642" i="5"/>
  <c r="K642" i="5"/>
  <c r="S641" i="5"/>
  <c r="R641" i="5"/>
  <c r="Q641" i="5"/>
  <c r="P641" i="5"/>
  <c r="O641" i="5"/>
  <c r="N641" i="5"/>
  <c r="M641" i="5"/>
  <c r="L641" i="5"/>
  <c r="K641" i="5"/>
  <c r="S640" i="5"/>
  <c r="R640" i="5"/>
  <c r="Q640" i="5"/>
  <c r="P640" i="5"/>
  <c r="O640" i="5"/>
  <c r="N640" i="5"/>
  <c r="M640" i="5"/>
  <c r="L640" i="5"/>
  <c r="K640" i="5"/>
  <c r="S639" i="5"/>
  <c r="R639" i="5"/>
  <c r="Q639" i="5"/>
  <c r="P639" i="5"/>
  <c r="O639" i="5"/>
  <c r="N639" i="5"/>
  <c r="M639" i="5"/>
  <c r="L639" i="5"/>
  <c r="K639" i="5"/>
  <c r="S638" i="5"/>
  <c r="R638" i="5"/>
  <c r="Q638" i="5"/>
  <c r="P638" i="5"/>
  <c r="O638" i="5"/>
  <c r="N638" i="5"/>
  <c r="M638" i="5"/>
  <c r="L638" i="5"/>
  <c r="K638" i="5"/>
  <c r="S637" i="5"/>
  <c r="R637" i="5"/>
  <c r="Q637" i="5"/>
  <c r="P637" i="5"/>
  <c r="O637" i="5"/>
  <c r="N637" i="5"/>
  <c r="M637" i="5"/>
  <c r="L637" i="5"/>
  <c r="K637" i="5"/>
  <c r="S636" i="5"/>
  <c r="R636" i="5"/>
  <c r="Q636" i="5"/>
  <c r="P636" i="5"/>
  <c r="O636" i="5"/>
  <c r="N636" i="5"/>
  <c r="M636" i="5"/>
  <c r="L636" i="5"/>
  <c r="K636" i="5"/>
  <c r="S635" i="5"/>
  <c r="R635" i="5"/>
  <c r="Q635" i="5"/>
  <c r="P635" i="5"/>
  <c r="O635" i="5"/>
  <c r="N635" i="5"/>
  <c r="M635" i="5"/>
  <c r="L635" i="5"/>
  <c r="K635" i="5"/>
  <c r="S634" i="5"/>
  <c r="R634" i="5"/>
  <c r="Q634" i="5"/>
  <c r="P634" i="5"/>
  <c r="O634" i="5"/>
  <c r="N634" i="5"/>
  <c r="M634" i="5"/>
  <c r="L634" i="5"/>
  <c r="K634" i="5"/>
  <c r="S633" i="5"/>
  <c r="R633" i="5"/>
  <c r="Q633" i="5"/>
  <c r="P633" i="5"/>
  <c r="O633" i="5"/>
  <c r="N633" i="5"/>
  <c r="M633" i="5"/>
  <c r="L633" i="5"/>
  <c r="K633" i="5"/>
  <c r="S632" i="5"/>
  <c r="R632" i="5"/>
  <c r="Q632" i="5"/>
  <c r="P632" i="5"/>
  <c r="O632" i="5"/>
  <c r="N632" i="5"/>
  <c r="M632" i="5"/>
  <c r="L632" i="5"/>
  <c r="K632" i="5"/>
  <c r="S631" i="5"/>
  <c r="R631" i="5"/>
  <c r="Q631" i="5"/>
  <c r="P631" i="5"/>
  <c r="O631" i="5"/>
  <c r="N631" i="5"/>
  <c r="M631" i="5"/>
  <c r="L631" i="5"/>
  <c r="K631" i="5"/>
  <c r="S630" i="5"/>
  <c r="R630" i="5"/>
  <c r="Q630" i="5"/>
  <c r="P630" i="5"/>
  <c r="O630" i="5"/>
  <c r="N630" i="5"/>
  <c r="M630" i="5"/>
  <c r="L630" i="5"/>
  <c r="K630" i="5"/>
  <c r="S629" i="5"/>
  <c r="R629" i="5"/>
  <c r="Q629" i="5"/>
  <c r="P629" i="5"/>
  <c r="O629" i="5"/>
  <c r="N629" i="5"/>
  <c r="M629" i="5"/>
  <c r="L629" i="5"/>
  <c r="K629" i="5"/>
  <c r="S628" i="5"/>
  <c r="R628" i="5"/>
  <c r="Q628" i="5"/>
  <c r="P628" i="5"/>
  <c r="O628" i="5"/>
  <c r="N628" i="5"/>
  <c r="M628" i="5"/>
  <c r="L628" i="5"/>
  <c r="K628" i="5"/>
  <c r="S627" i="5"/>
  <c r="R627" i="5"/>
  <c r="Q627" i="5"/>
  <c r="P627" i="5"/>
  <c r="O627" i="5"/>
  <c r="N627" i="5"/>
  <c r="M627" i="5"/>
  <c r="L627" i="5"/>
  <c r="K627" i="5"/>
  <c r="S626" i="5"/>
  <c r="R626" i="5"/>
  <c r="Q626" i="5"/>
  <c r="P626" i="5"/>
  <c r="O626" i="5"/>
  <c r="N626" i="5"/>
  <c r="M626" i="5"/>
  <c r="L626" i="5"/>
  <c r="K626" i="5"/>
  <c r="S625" i="5"/>
  <c r="R625" i="5"/>
  <c r="Q625" i="5"/>
  <c r="P625" i="5"/>
  <c r="O625" i="5"/>
  <c r="N625" i="5"/>
  <c r="M625" i="5"/>
  <c r="L625" i="5"/>
  <c r="K625" i="5"/>
  <c r="S624" i="5"/>
  <c r="R624" i="5"/>
  <c r="Q624" i="5"/>
  <c r="P624" i="5"/>
  <c r="O624" i="5"/>
  <c r="N624" i="5"/>
  <c r="M624" i="5"/>
  <c r="L624" i="5"/>
  <c r="K624" i="5"/>
  <c r="S623" i="5"/>
  <c r="R623" i="5"/>
  <c r="Q623" i="5"/>
  <c r="P623" i="5"/>
  <c r="O623" i="5"/>
  <c r="N623" i="5"/>
  <c r="M623" i="5"/>
  <c r="L623" i="5"/>
  <c r="K623" i="5"/>
  <c r="S622" i="5"/>
  <c r="R622" i="5"/>
  <c r="Q622" i="5"/>
  <c r="P622" i="5"/>
  <c r="O622" i="5"/>
  <c r="N622" i="5"/>
  <c r="M622" i="5"/>
  <c r="L622" i="5"/>
  <c r="K622" i="5"/>
  <c r="S621" i="5"/>
  <c r="R621" i="5"/>
  <c r="Q621" i="5"/>
  <c r="P621" i="5"/>
  <c r="O621" i="5"/>
  <c r="N621" i="5"/>
  <c r="M621" i="5"/>
  <c r="L621" i="5"/>
  <c r="K621" i="5"/>
  <c r="S620" i="5"/>
  <c r="R620" i="5"/>
  <c r="Q620" i="5"/>
  <c r="P620" i="5"/>
  <c r="O620" i="5"/>
  <c r="N620" i="5"/>
  <c r="M620" i="5"/>
  <c r="L620" i="5"/>
  <c r="K620" i="5"/>
  <c r="S619" i="5"/>
  <c r="R619" i="5"/>
  <c r="Q619" i="5"/>
  <c r="P619" i="5"/>
  <c r="O619" i="5"/>
  <c r="N619" i="5"/>
  <c r="M619" i="5"/>
  <c r="L619" i="5"/>
  <c r="K619" i="5"/>
  <c r="S618" i="5"/>
  <c r="R618" i="5"/>
  <c r="Q618" i="5"/>
  <c r="P618" i="5"/>
  <c r="O618" i="5"/>
  <c r="N618" i="5"/>
  <c r="M618" i="5"/>
  <c r="L618" i="5"/>
  <c r="K618" i="5"/>
  <c r="S617" i="5"/>
  <c r="R617" i="5"/>
  <c r="Q617" i="5"/>
  <c r="P617" i="5"/>
  <c r="O617" i="5"/>
  <c r="N617" i="5"/>
  <c r="M617" i="5"/>
  <c r="L617" i="5"/>
  <c r="K617" i="5"/>
  <c r="S616" i="5"/>
  <c r="R616" i="5"/>
  <c r="Q616" i="5"/>
  <c r="P616" i="5"/>
  <c r="O616" i="5"/>
  <c r="N616" i="5"/>
  <c r="M616" i="5"/>
  <c r="L616" i="5"/>
  <c r="K616" i="5"/>
  <c r="S615" i="5"/>
  <c r="R615" i="5"/>
  <c r="Q615" i="5"/>
  <c r="P615" i="5"/>
  <c r="O615" i="5"/>
  <c r="N615" i="5"/>
  <c r="M615" i="5"/>
  <c r="L615" i="5"/>
  <c r="K615" i="5"/>
  <c r="S614" i="5"/>
  <c r="R614" i="5"/>
  <c r="Q614" i="5"/>
  <c r="P614" i="5"/>
  <c r="O614" i="5"/>
  <c r="N614" i="5"/>
  <c r="M614" i="5"/>
  <c r="L614" i="5"/>
  <c r="K614" i="5"/>
  <c r="S613" i="5"/>
  <c r="R613" i="5"/>
  <c r="Q613" i="5"/>
  <c r="P613" i="5"/>
  <c r="O613" i="5"/>
  <c r="N613" i="5"/>
  <c r="M613" i="5"/>
  <c r="L613" i="5"/>
  <c r="K613" i="5"/>
  <c r="S612" i="5"/>
  <c r="R612" i="5"/>
  <c r="Q612" i="5"/>
  <c r="P612" i="5"/>
  <c r="O612" i="5"/>
  <c r="N612" i="5"/>
  <c r="M612" i="5"/>
  <c r="L612" i="5"/>
  <c r="K612" i="5"/>
  <c r="S611" i="5"/>
  <c r="R611" i="5"/>
  <c r="Q611" i="5"/>
  <c r="P611" i="5"/>
  <c r="O611" i="5"/>
  <c r="N611" i="5"/>
  <c r="M611" i="5"/>
  <c r="L611" i="5"/>
  <c r="K611" i="5"/>
  <c r="S610" i="5"/>
  <c r="R610" i="5"/>
  <c r="Q610" i="5"/>
  <c r="P610" i="5"/>
  <c r="O610" i="5"/>
  <c r="N610" i="5"/>
  <c r="M610" i="5"/>
  <c r="L610" i="5"/>
  <c r="K610" i="5"/>
  <c r="S609" i="5"/>
  <c r="R609" i="5"/>
  <c r="Q609" i="5"/>
  <c r="P609" i="5"/>
  <c r="O609" i="5"/>
  <c r="N609" i="5"/>
  <c r="M609" i="5"/>
  <c r="L609" i="5"/>
  <c r="K609" i="5"/>
  <c r="S608" i="5"/>
  <c r="R608" i="5"/>
  <c r="Q608" i="5"/>
  <c r="P608" i="5"/>
  <c r="O608" i="5"/>
  <c r="N608" i="5"/>
  <c r="M608" i="5"/>
  <c r="L608" i="5"/>
  <c r="K608" i="5"/>
  <c r="S607" i="5"/>
  <c r="R607" i="5"/>
  <c r="Q607" i="5"/>
  <c r="P607" i="5"/>
  <c r="O607" i="5"/>
  <c r="N607" i="5"/>
  <c r="M607" i="5"/>
  <c r="L607" i="5"/>
  <c r="K607" i="5"/>
  <c r="S606" i="5"/>
  <c r="R606" i="5"/>
  <c r="Q606" i="5"/>
  <c r="P606" i="5"/>
  <c r="O606" i="5"/>
  <c r="N606" i="5"/>
  <c r="M606" i="5"/>
  <c r="L606" i="5"/>
  <c r="K606" i="5"/>
  <c r="S605" i="5"/>
  <c r="R605" i="5"/>
  <c r="Q605" i="5"/>
  <c r="P605" i="5"/>
  <c r="O605" i="5"/>
  <c r="N605" i="5"/>
  <c r="M605" i="5"/>
  <c r="L605" i="5"/>
  <c r="K605" i="5"/>
  <c r="S604" i="5"/>
  <c r="R604" i="5"/>
  <c r="Q604" i="5"/>
  <c r="P604" i="5"/>
  <c r="O604" i="5"/>
  <c r="N604" i="5"/>
  <c r="M604" i="5"/>
  <c r="L604" i="5"/>
  <c r="K604" i="5"/>
  <c r="S603" i="5"/>
  <c r="R603" i="5"/>
  <c r="Q603" i="5"/>
  <c r="P603" i="5"/>
  <c r="O603" i="5"/>
  <c r="N603" i="5"/>
  <c r="M603" i="5"/>
  <c r="L603" i="5"/>
  <c r="K603" i="5"/>
  <c r="S602" i="5"/>
  <c r="R602" i="5"/>
  <c r="Q602" i="5"/>
  <c r="P602" i="5"/>
  <c r="O602" i="5"/>
  <c r="N602" i="5"/>
  <c r="M602" i="5"/>
  <c r="L602" i="5"/>
  <c r="K602" i="5"/>
  <c r="S601" i="5"/>
  <c r="R601" i="5"/>
  <c r="Q601" i="5"/>
  <c r="P601" i="5"/>
  <c r="O601" i="5"/>
  <c r="N601" i="5"/>
  <c r="M601" i="5"/>
  <c r="L601" i="5"/>
  <c r="K601" i="5"/>
  <c r="S600" i="5"/>
  <c r="R600" i="5"/>
  <c r="Q600" i="5"/>
  <c r="P600" i="5"/>
  <c r="O600" i="5"/>
  <c r="N600" i="5"/>
  <c r="M600" i="5"/>
  <c r="L600" i="5"/>
  <c r="K600" i="5"/>
  <c r="S599" i="5"/>
  <c r="R599" i="5"/>
  <c r="Q599" i="5"/>
  <c r="P599" i="5"/>
  <c r="O599" i="5"/>
  <c r="N599" i="5"/>
  <c r="M599" i="5"/>
  <c r="L599" i="5"/>
  <c r="K599" i="5"/>
  <c r="S598" i="5"/>
  <c r="R598" i="5"/>
  <c r="Q598" i="5"/>
  <c r="P598" i="5"/>
  <c r="O598" i="5"/>
  <c r="N598" i="5"/>
  <c r="M598" i="5"/>
  <c r="L598" i="5"/>
  <c r="K598" i="5"/>
  <c r="S597" i="5"/>
  <c r="R597" i="5"/>
  <c r="Q597" i="5"/>
  <c r="P597" i="5"/>
  <c r="O597" i="5"/>
  <c r="N597" i="5"/>
  <c r="M597" i="5"/>
  <c r="L597" i="5"/>
  <c r="K597" i="5"/>
  <c r="S596" i="5"/>
  <c r="R596" i="5"/>
  <c r="Q596" i="5"/>
  <c r="P596" i="5"/>
  <c r="O596" i="5"/>
  <c r="N596" i="5"/>
  <c r="M596" i="5"/>
  <c r="L596" i="5"/>
  <c r="K596" i="5"/>
  <c r="S595" i="5"/>
  <c r="R595" i="5"/>
  <c r="Q595" i="5"/>
  <c r="P595" i="5"/>
  <c r="O595" i="5"/>
  <c r="N595" i="5"/>
  <c r="M595" i="5"/>
  <c r="L595" i="5"/>
  <c r="K595" i="5"/>
  <c r="S594" i="5"/>
  <c r="R594" i="5"/>
  <c r="Q594" i="5"/>
  <c r="P594" i="5"/>
  <c r="O594" i="5"/>
  <c r="N594" i="5"/>
  <c r="M594" i="5"/>
  <c r="L594" i="5"/>
  <c r="K594" i="5"/>
  <c r="S593" i="5"/>
  <c r="R593" i="5"/>
  <c r="Q593" i="5"/>
  <c r="P593" i="5"/>
  <c r="O593" i="5"/>
  <c r="N593" i="5"/>
  <c r="M593" i="5"/>
  <c r="L593" i="5"/>
  <c r="K593" i="5"/>
  <c r="S592" i="5"/>
  <c r="R592" i="5"/>
  <c r="Q592" i="5"/>
  <c r="P592" i="5"/>
  <c r="O592" i="5"/>
  <c r="N592" i="5"/>
  <c r="M592" i="5"/>
  <c r="L592" i="5"/>
  <c r="K592" i="5"/>
  <c r="S591" i="5"/>
  <c r="R591" i="5"/>
  <c r="Q591" i="5"/>
  <c r="P591" i="5"/>
  <c r="O591" i="5"/>
  <c r="N591" i="5"/>
  <c r="M591" i="5"/>
  <c r="L591" i="5"/>
  <c r="K591" i="5"/>
  <c r="S590" i="5"/>
  <c r="R590" i="5"/>
  <c r="Q590" i="5"/>
  <c r="P590" i="5"/>
  <c r="O590" i="5"/>
  <c r="N590" i="5"/>
  <c r="M590" i="5"/>
  <c r="L590" i="5"/>
  <c r="K590" i="5"/>
  <c r="S589" i="5"/>
  <c r="R589" i="5"/>
  <c r="Q589" i="5"/>
  <c r="P589" i="5"/>
  <c r="O589" i="5"/>
  <c r="N589" i="5"/>
  <c r="M589" i="5"/>
  <c r="L589" i="5"/>
  <c r="K589" i="5"/>
  <c r="S588" i="5"/>
  <c r="R588" i="5"/>
  <c r="Q588" i="5"/>
  <c r="P588" i="5"/>
  <c r="O588" i="5"/>
  <c r="N588" i="5"/>
  <c r="M588" i="5"/>
  <c r="L588" i="5"/>
  <c r="K588" i="5"/>
  <c r="S587" i="5"/>
  <c r="R587" i="5"/>
  <c r="Q587" i="5"/>
  <c r="P587" i="5"/>
  <c r="O587" i="5"/>
  <c r="N587" i="5"/>
  <c r="M587" i="5"/>
  <c r="L587" i="5"/>
  <c r="K587" i="5"/>
  <c r="S586" i="5"/>
  <c r="R586" i="5"/>
  <c r="Q586" i="5"/>
  <c r="P586" i="5"/>
  <c r="O586" i="5"/>
  <c r="N586" i="5"/>
  <c r="M586" i="5"/>
  <c r="L586" i="5"/>
  <c r="K586" i="5"/>
  <c r="S585" i="5"/>
  <c r="R585" i="5"/>
  <c r="Q585" i="5"/>
  <c r="P585" i="5"/>
  <c r="O585" i="5"/>
  <c r="N585" i="5"/>
  <c r="M585" i="5"/>
  <c r="L585" i="5"/>
  <c r="K585" i="5"/>
  <c r="S584" i="5"/>
  <c r="R584" i="5"/>
  <c r="Q584" i="5"/>
  <c r="P584" i="5"/>
  <c r="O584" i="5"/>
  <c r="N584" i="5"/>
  <c r="M584" i="5"/>
  <c r="L584" i="5"/>
  <c r="K584" i="5"/>
  <c r="S583" i="5"/>
  <c r="R583" i="5"/>
  <c r="Q583" i="5"/>
  <c r="P583" i="5"/>
  <c r="O583" i="5"/>
  <c r="N583" i="5"/>
  <c r="M583" i="5"/>
  <c r="L583" i="5"/>
  <c r="K583" i="5"/>
  <c r="S582" i="5"/>
  <c r="R582" i="5"/>
  <c r="Q582" i="5"/>
  <c r="P582" i="5"/>
  <c r="O582" i="5"/>
  <c r="N582" i="5"/>
  <c r="M582" i="5"/>
  <c r="L582" i="5"/>
  <c r="K582" i="5"/>
  <c r="S581" i="5"/>
  <c r="R581" i="5"/>
  <c r="Q581" i="5"/>
  <c r="P581" i="5"/>
  <c r="O581" i="5"/>
  <c r="N581" i="5"/>
  <c r="M581" i="5"/>
  <c r="L581" i="5"/>
  <c r="K581" i="5"/>
  <c r="S580" i="5"/>
  <c r="R580" i="5"/>
  <c r="Q580" i="5"/>
  <c r="P580" i="5"/>
  <c r="O580" i="5"/>
  <c r="N580" i="5"/>
  <c r="M580" i="5"/>
  <c r="L580" i="5"/>
  <c r="K580" i="5"/>
  <c r="S579" i="5"/>
  <c r="R579" i="5"/>
  <c r="Q579" i="5"/>
  <c r="P579" i="5"/>
  <c r="O579" i="5"/>
  <c r="N579" i="5"/>
  <c r="M579" i="5"/>
  <c r="L579" i="5"/>
  <c r="K579" i="5"/>
  <c r="S578" i="5"/>
  <c r="R578" i="5"/>
  <c r="Q578" i="5"/>
  <c r="P578" i="5"/>
  <c r="O578" i="5"/>
  <c r="N578" i="5"/>
  <c r="M578" i="5"/>
  <c r="L578" i="5"/>
  <c r="K578" i="5"/>
  <c r="S577" i="5"/>
  <c r="R577" i="5"/>
  <c r="Q577" i="5"/>
  <c r="P577" i="5"/>
  <c r="O577" i="5"/>
  <c r="N577" i="5"/>
  <c r="M577" i="5"/>
  <c r="L577" i="5"/>
  <c r="K577" i="5"/>
  <c r="S576" i="5"/>
  <c r="R576" i="5"/>
  <c r="Q576" i="5"/>
  <c r="P576" i="5"/>
  <c r="O576" i="5"/>
  <c r="N576" i="5"/>
  <c r="M576" i="5"/>
  <c r="L576" i="5"/>
  <c r="K576" i="5"/>
  <c r="S575" i="5"/>
  <c r="R575" i="5"/>
  <c r="Q575" i="5"/>
  <c r="P575" i="5"/>
  <c r="O575" i="5"/>
  <c r="N575" i="5"/>
  <c r="M575" i="5"/>
  <c r="L575" i="5"/>
  <c r="K575" i="5"/>
  <c r="S574" i="5"/>
  <c r="R574" i="5"/>
  <c r="Q574" i="5"/>
  <c r="P574" i="5"/>
  <c r="O574" i="5"/>
  <c r="N574" i="5"/>
  <c r="M574" i="5"/>
  <c r="L574" i="5"/>
  <c r="K574" i="5"/>
  <c r="S573" i="5"/>
  <c r="R573" i="5"/>
  <c r="Q573" i="5"/>
  <c r="P573" i="5"/>
  <c r="O573" i="5"/>
  <c r="N573" i="5"/>
  <c r="M573" i="5"/>
  <c r="L573" i="5"/>
  <c r="K573" i="5"/>
  <c r="S572" i="5"/>
  <c r="R572" i="5"/>
  <c r="Q572" i="5"/>
  <c r="P572" i="5"/>
  <c r="O572" i="5"/>
  <c r="N572" i="5"/>
  <c r="M572" i="5"/>
  <c r="L572" i="5"/>
  <c r="K572" i="5"/>
  <c r="S571" i="5"/>
  <c r="R571" i="5"/>
  <c r="Q571" i="5"/>
  <c r="P571" i="5"/>
  <c r="O571" i="5"/>
  <c r="N571" i="5"/>
  <c r="M571" i="5"/>
  <c r="L571" i="5"/>
  <c r="K571" i="5"/>
  <c r="S570" i="5"/>
  <c r="R570" i="5"/>
  <c r="Q570" i="5"/>
  <c r="P570" i="5"/>
  <c r="O570" i="5"/>
  <c r="N570" i="5"/>
  <c r="M570" i="5"/>
  <c r="L570" i="5"/>
  <c r="K570" i="5"/>
  <c r="S569" i="5"/>
  <c r="R569" i="5"/>
  <c r="Q569" i="5"/>
  <c r="P569" i="5"/>
  <c r="O569" i="5"/>
  <c r="N569" i="5"/>
  <c r="M569" i="5"/>
  <c r="L569" i="5"/>
  <c r="K569" i="5"/>
  <c r="S568" i="5"/>
  <c r="R568" i="5"/>
  <c r="Q568" i="5"/>
  <c r="P568" i="5"/>
  <c r="O568" i="5"/>
  <c r="N568" i="5"/>
  <c r="M568" i="5"/>
  <c r="L568" i="5"/>
  <c r="K568" i="5"/>
  <c r="S567" i="5"/>
  <c r="R567" i="5"/>
  <c r="Q567" i="5"/>
  <c r="P567" i="5"/>
  <c r="O567" i="5"/>
  <c r="N567" i="5"/>
  <c r="M567" i="5"/>
  <c r="L567" i="5"/>
  <c r="K567" i="5"/>
  <c r="S566" i="5"/>
  <c r="R566" i="5"/>
  <c r="Q566" i="5"/>
  <c r="P566" i="5"/>
  <c r="O566" i="5"/>
  <c r="N566" i="5"/>
  <c r="M566" i="5"/>
  <c r="L566" i="5"/>
  <c r="K566" i="5"/>
  <c r="S565" i="5"/>
  <c r="R565" i="5"/>
  <c r="Q565" i="5"/>
  <c r="P565" i="5"/>
  <c r="O565" i="5"/>
  <c r="N565" i="5"/>
  <c r="M565" i="5"/>
  <c r="L565" i="5"/>
  <c r="K565" i="5"/>
  <c r="S564" i="5"/>
  <c r="R564" i="5"/>
  <c r="Q564" i="5"/>
  <c r="P564" i="5"/>
  <c r="O564" i="5"/>
  <c r="N564" i="5"/>
  <c r="M564" i="5"/>
  <c r="L564" i="5"/>
  <c r="K564" i="5"/>
  <c r="S563" i="5"/>
  <c r="R563" i="5"/>
  <c r="Q563" i="5"/>
  <c r="P563" i="5"/>
  <c r="O563" i="5"/>
  <c r="N563" i="5"/>
  <c r="M563" i="5"/>
  <c r="L563" i="5"/>
  <c r="K563" i="5"/>
  <c r="S562" i="5"/>
  <c r="R562" i="5"/>
  <c r="Q562" i="5"/>
  <c r="P562" i="5"/>
  <c r="O562" i="5"/>
  <c r="N562" i="5"/>
  <c r="M562" i="5"/>
  <c r="L562" i="5"/>
  <c r="K562" i="5"/>
  <c r="S561" i="5"/>
  <c r="R561" i="5"/>
  <c r="Q561" i="5"/>
  <c r="P561" i="5"/>
  <c r="O561" i="5"/>
  <c r="N561" i="5"/>
  <c r="M561" i="5"/>
  <c r="L561" i="5"/>
  <c r="K561" i="5"/>
  <c r="S560" i="5"/>
  <c r="R560" i="5"/>
  <c r="Q560" i="5"/>
  <c r="P560" i="5"/>
  <c r="O560" i="5"/>
  <c r="N560" i="5"/>
  <c r="M560" i="5"/>
  <c r="L560" i="5"/>
  <c r="K560" i="5"/>
  <c r="S559" i="5"/>
  <c r="R559" i="5"/>
  <c r="Q559" i="5"/>
  <c r="P559" i="5"/>
  <c r="O559" i="5"/>
  <c r="N559" i="5"/>
  <c r="M559" i="5"/>
  <c r="L559" i="5"/>
  <c r="K559" i="5"/>
  <c r="S558" i="5"/>
  <c r="R558" i="5"/>
  <c r="Q558" i="5"/>
  <c r="P558" i="5"/>
  <c r="O558" i="5"/>
  <c r="N558" i="5"/>
  <c r="M558" i="5"/>
  <c r="L558" i="5"/>
  <c r="K558" i="5"/>
  <c r="S557" i="5"/>
  <c r="R557" i="5"/>
  <c r="Q557" i="5"/>
  <c r="P557" i="5"/>
  <c r="O557" i="5"/>
  <c r="N557" i="5"/>
  <c r="M557" i="5"/>
  <c r="L557" i="5"/>
  <c r="K557" i="5"/>
  <c r="S556" i="5"/>
  <c r="R556" i="5"/>
  <c r="Q556" i="5"/>
  <c r="P556" i="5"/>
  <c r="O556" i="5"/>
  <c r="N556" i="5"/>
  <c r="M556" i="5"/>
  <c r="L556" i="5"/>
  <c r="K556" i="5"/>
  <c r="S555" i="5"/>
  <c r="R555" i="5"/>
  <c r="Q555" i="5"/>
  <c r="P555" i="5"/>
  <c r="O555" i="5"/>
  <c r="N555" i="5"/>
  <c r="M555" i="5"/>
  <c r="L555" i="5"/>
  <c r="K555" i="5"/>
  <c r="S554" i="5"/>
  <c r="R554" i="5"/>
  <c r="Q554" i="5"/>
  <c r="P554" i="5"/>
  <c r="O554" i="5"/>
  <c r="N554" i="5"/>
  <c r="M554" i="5"/>
  <c r="L554" i="5"/>
  <c r="K554" i="5"/>
  <c r="S553" i="5"/>
  <c r="R553" i="5"/>
  <c r="Q553" i="5"/>
  <c r="P553" i="5"/>
  <c r="O553" i="5"/>
  <c r="N553" i="5"/>
  <c r="M553" i="5"/>
  <c r="L553" i="5"/>
  <c r="K553" i="5"/>
  <c r="S552" i="5"/>
  <c r="R552" i="5"/>
  <c r="Q552" i="5"/>
  <c r="P552" i="5"/>
  <c r="O552" i="5"/>
  <c r="N552" i="5"/>
  <c r="M552" i="5"/>
  <c r="L552" i="5"/>
  <c r="K552" i="5"/>
  <c r="S551" i="5"/>
  <c r="R551" i="5"/>
  <c r="Q551" i="5"/>
  <c r="P551" i="5"/>
  <c r="O551" i="5"/>
  <c r="N551" i="5"/>
  <c r="M551" i="5"/>
  <c r="L551" i="5"/>
  <c r="K551" i="5"/>
  <c r="S550" i="5"/>
  <c r="R550" i="5"/>
  <c r="Q550" i="5"/>
  <c r="P550" i="5"/>
  <c r="O550" i="5"/>
  <c r="N550" i="5"/>
  <c r="M550" i="5"/>
  <c r="L550" i="5"/>
  <c r="K550" i="5"/>
  <c r="S549" i="5"/>
  <c r="R549" i="5"/>
  <c r="Q549" i="5"/>
  <c r="P549" i="5"/>
  <c r="O549" i="5"/>
  <c r="N549" i="5"/>
  <c r="M549" i="5"/>
  <c r="L549" i="5"/>
  <c r="K549" i="5"/>
  <c r="S548" i="5"/>
  <c r="R548" i="5"/>
  <c r="Q548" i="5"/>
  <c r="P548" i="5"/>
  <c r="O548" i="5"/>
  <c r="N548" i="5"/>
  <c r="M548" i="5"/>
  <c r="L548" i="5"/>
  <c r="K548" i="5"/>
  <c r="S547" i="5"/>
  <c r="R547" i="5"/>
  <c r="Q547" i="5"/>
  <c r="P547" i="5"/>
  <c r="O547" i="5"/>
  <c r="N547" i="5"/>
  <c r="M547" i="5"/>
  <c r="L547" i="5"/>
  <c r="K547" i="5"/>
  <c r="S546" i="5"/>
  <c r="R546" i="5"/>
  <c r="Q546" i="5"/>
  <c r="P546" i="5"/>
  <c r="O546" i="5"/>
  <c r="N546" i="5"/>
  <c r="M546" i="5"/>
  <c r="L546" i="5"/>
  <c r="K546" i="5"/>
  <c r="S545" i="5"/>
  <c r="R545" i="5"/>
  <c r="Q545" i="5"/>
  <c r="P545" i="5"/>
  <c r="O545" i="5"/>
  <c r="N545" i="5"/>
  <c r="M545" i="5"/>
  <c r="L545" i="5"/>
  <c r="K545" i="5"/>
  <c r="S544" i="5"/>
  <c r="R544" i="5"/>
  <c r="Q544" i="5"/>
  <c r="P544" i="5"/>
  <c r="O544" i="5"/>
  <c r="N544" i="5"/>
  <c r="M544" i="5"/>
  <c r="L544" i="5"/>
  <c r="K544" i="5"/>
  <c r="S543" i="5"/>
  <c r="R543" i="5"/>
  <c r="Q543" i="5"/>
  <c r="P543" i="5"/>
  <c r="O543" i="5"/>
  <c r="N543" i="5"/>
  <c r="M543" i="5"/>
  <c r="L543" i="5"/>
  <c r="K543" i="5"/>
  <c r="S542" i="5"/>
  <c r="R542" i="5"/>
  <c r="Q542" i="5"/>
  <c r="P542" i="5"/>
  <c r="O542" i="5"/>
  <c r="N542" i="5"/>
  <c r="M542" i="5"/>
  <c r="L542" i="5"/>
  <c r="K542" i="5"/>
  <c r="S541" i="5"/>
  <c r="R541" i="5"/>
  <c r="Q541" i="5"/>
  <c r="P541" i="5"/>
  <c r="O541" i="5"/>
  <c r="N541" i="5"/>
  <c r="M541" i="5"/>
  <c r="L541" i="5"/>
  <c r="K541" i="5"/>
  <c r="S540" i="5"/>
  <c r="R540" i="5"/>
  <c r="Q540" i="5"/>
  <c r="P540" i="5"/>
  <c r="O540" i="5"/>
  <c r="N540" i="5"/>
  <c r="M540" i="5"/>
  <c r="L540" i="5"/>
  <c r="K540" i="5"/>
  <c r="S539" i="5"/>
  <c r="R539" i="5"/>
  <c r="Q539" i="5"/>
  <c r="P539" i="5"/>
  <c r="O539" i="5"/>
  <c r="N539" i="5"/>
  <c r="M539" i="5"/>
  <c r="L539" i="5"/>
  <c r="K539" i="5"/>
  <c r="S538" i="5"/>
  <c r="R538" i="5"/>
  <c r="Q538" i="5"/>
  <c r="P538" i="5"/>
  <c r="O538" i="5"/>
  <c r="N538" i="5"/>
  <c r="M538" i="5"/>
  <c r="L538" i="5"/>
  <c r="K538" i="5"/>
  <c r="S537" i="5"/>
  <c r="R537" i="5"/>
  <c r="Q537" i="5"/>
  <c r="P537" i="5"/>
  <c r="O537" i="5"/>
  <c r="N537" i="5"/>
  <c r="M537" i="5"/>
  <c r="L537" i="5"/>
  <c r="K537" i="5"/>
  <c r="S536" i="5"/>
  <c r="R536" i="5"/>
  <c r="Q536" i="5"/>
  <c r="P536" i="5"/>
  <c r="O536" i="5"/>
  <c r="N536" i="5"/>
  <c r="M536" i="5"/>
  <c r="L536" i="5"/>
  <c r="K536" i="5"/>
  <c r="S535" i="5"/>
  <c r="R535" i="5"/>
  <c r="Q535" i="5"/>
  <c r="P535" i="5"/>
  <c r="O535" i="5"/>
  <c r="N535" i="5"/>
  <c r="M535" i="5"/>
  <c r="L535" i="5"/>
  <c r="K535" i="5"/>
  <c r="S534" i="5"/>
  <c r="R534" i="5"/>
  <c r="Q534" i="5"/>
  <c r="P534" i="5"/>
  <c r="O534" i="5"/>
  <c r="N534" i="5"/>
  <c r="M534" i="5"/>
  <c r="L534" i="5"/>
  <c r="K534" i="5"/>
  <c r="S533" i="5"/>
  <c r="R533" i="5"/>
  <c r="Q533" i="5"/>
  <c r="P533" i="5"/>
  <c r="O533" i="5"/>
  <c r="N533" i="5"/>
  <c r="M533" i="5"/>
  <c r="L533" i="5"/>
  <c r="K533" i="5"/>
  <c r="S532" i="5"/>
  <c r="R532" i="5"/>
  <c r="Q532" i="5"/>
  <c r="P532" i="5"/>
  <c r="O532" i="5"/>
  <c r="N532" i="5"/>
  <c r="M532" i="5"/>
  <c r="L532" i="5"/>
  <c r="K532" i="5"/>
  <c r="S531" i="5"/>
  <c r="R531" i="5"/>
  <c r="Q531" i="5"/>
  <c r="P531" i="5"/>
  <c r="O531" i="5"/>
  <c r="N531" i="5"/>
  <c r="M531" i="5"/>
  <c r="L531" i="5"/>
  <c r="K531" i="5"/>
  <c r="S530" i="5"/>
  <c r="R530" i="5"/>
  <c r="Q530" i="5"/>
  <c r="P530" i="5"/>
  <c r="O530" i="5"/>
  <c r="N530" i="5"/>
  <c r="M530" i="5"/>
  <c r="L530" i="5"/>
  <c r="K530" i="5"/>
  <c r="S529" i="5"/>
  <c r="R529" i="5"/>
  <c r="Q529" i="5"/>
  <c r="P529" i="5"/>
  <c r="O529" i="5"/>
  <c r="N529" i="5"/>
  <c r="M529" i="5"/>
  <c r="L529" i="5"/>
  <c r="K529" i="5"/>
  <c r="S528" i="5"/>
  <c r="R528" i="5"/>
  <c r="Q528" i="5"/>
  <c r="P528" i="5"/>
  <c r="O528" i="5"/>
  <c r="N528" i="5"/>
  <c r="M528" i="5"/>
  <c r="L528" i="5"/>
  <c r="K528" i="5"/>
  <c r="S527" i="5"/>
  <c r="R527" i="5"/>
  <c r="Q527" i="5"/>
  <c r="P527" i="5"/>
  <c r="O527" i="5"/>
  <c r="N527" i="5"/>
  <c r="M527" i="5"/>
  <c r="L527" i="5"/>
  <c r="K527" i="5"/>
  <c r="S526" i="5"/>
  <c r="R526" i="5"/>
  <c r="Q526" i="5"/>
  <c r="P526" i="5"/>
  <c r="O526" i="5"/>
  <c r="N526" i="5"/>
  <c r="M526" i="5"/>
  <c r="L526" i="5"/>
  <c r="K526" i="5"/>
  <c r="S525" i="5"/>
  <c r="R525" i="5"/>
  <c r="Q525" i="5"/>
  <c r="P525" i="5"/>
  <c r="O525" i="5"/>
  <c r="N525" i="5"/>
  <c r="M525" i="5"/>
  <c r="L525" i="5"/>
  <c r="K525" i="5"/>
  <c r="S524" i="5"/>
  <c r="R524" i="5"/>
  <c r="Q524" i="5"/>
  <c r="P524" i="5"/>
  <c r="O524" i="5"/>
  <c r="N524" i="5"/>
  <c r="M524" i="5"/>
  <c r="L524" i="5"/>
  <c r="K524" i="5"/>
  <c r="S523" i="5"/>
  <c r="R523" i="5"/>
  <c r="Q523" i="5"/>
  <c r="P523" i="5"/>
  <c r="O523" i="5"/>
  <c r="N523" i="5"/>
  <c r="M523" i="5"/>
  <c r="L523" i="5"/>
  <c r="K523" i="5"/>
  <c r="S522" i="5"/>
  <c r="R522" i="5"/>
  <c r="Q522" i="5"/>
  <c r="P522" i="5"/>
  <c r="O522" i="5"/>
  <c r="N522" i="5"/>
  <c r="M522" i="5"/>
  <c r="L522" i="5"/>
  <c r="K522" i="5"/>
  <c r="S521" i="5"/>
  <c r="R521" i="5"/>
  <c r="Q521" i="5"/>
  <c r="P521" i="5"/>
  <c r="O521" i="5"/>
  <c r="N521" i="5"/>
  <c r="M521" i="5"/>
  <c r="L521" i="5"/>
  <c r="K521" i="5"/>
  <c r="S520" i="5"/>
  <c r="R520" i="5"/>
  <c r="Q520" i="5"/>
  <c r="P520" i="5"/>
  <c r="O520" i="5"/>
  <c r="N520" i="5"/>
  <c r="M520" i="5"/>
  <c r="L520" i="5"/>
  <c r="K520" i="5"/>
  <c r="S519" i="5"/>
  <c r="R519" i="5"/>
  <c r="Q519" i="5"/>
  <c r="P519" i="5"/>
  <c r="O519" i="5"/>
  <c r="N519" i="5"/>
  <c r="M519" i="5"/>
  <c r="L519" i="5"/>
  <c r="K519" i="5"/>
  <c r="S518" i="5"/>
  <c r="R518" i="5"/>
  <c r="Q518" i="5"/>
  <c r="P518" i="5"/>
  <c r="O518" i="5"/>
  <c r="N518" i="5"/>
  <c r="M518" i="5"/>
  <c r="L518" i="5"/>
  <c r="K518" i="5"/>
  <c r="S517" i="5"/>
  <c r="R517" i="5"/>
  <c r="Q517" i="5"/>
  <c r="P517" i="5"/>
  <c r="O517" i="5"/>
  <c r="N517" i="5"/>
  <c r="M517" i="5"/>
  <c r="L517" i="5"/>
  <c r="K517" i="5"/>
  <c r="S516" i="5"/>
  <c r="R516" i="5"/>
  <c r="Q516" i="5"/>
  <c r="P516" i="5"/>
  <c r="O516" i="5"/>
  <c r="N516" i="5"/>
  <c r="M516" i="5"/>
  <c r="L516" i="5"/>
  <c r="K516" i="5"/>
  <c r="S515" i="5"/>
  <c r="R515" i="5"/>
  <c r="Q515" i="5"/>
  <c r="P515" i="5"/>
  <c r="O515" i="5"/>
  <c r="N515" i="5"/>
  <c r="M515" i="5"/>
  <c r="L515" i="5"/>
  <c r="K515" i="5"/>
  <c r="S514" i="5"/>
  <c r="R514" i="5"/>
  <c r="Q514" i="5"/>
  <c r="P514" i="5"/>
  <c r="O514" i="5"/>
  <c r="N514" i="5"/>
  <c r="M514" i="5"/>
  <c r="L514" i="5"/>
  <c r="K514" i="5"/>
  <c r="S513" i="5"/>
  <c r="R513" i="5"/>
  <c r="Q513" i="5"/>
  <c r="P513" i="5"/>
  <c r="O513" i="5"/>
  <c r="N513" i="5"/>
  <c r="M513" i="5"/>
  <c r="L513" i="5"/>
  <c r="K513" i="5"/>
  <c r="S512" i="5"/>
  <c r="R512" i="5"/>
  <c r="Q512" i="5"/>
  <c r="P512" i="5"/>
  <c r="O512" i="5"/>
  <c r="N512" i="5"/>
  <c r="M512" i="5"/>
  <c r="L512" i="5"/>
  <c r="K512" i="5"/>
  <c r="S511" i="5"/>
  <c r="R511" i="5"/>
  <c r="Q511" i="5"/>
  <c r="P511" i="5"/>
  <c r="O511" i="5"/>
  <c r="N511" i="5"/>
  <c r="M511" i="5"/>
  <c r="L511" i="5"/>
  <c r="K511" i="5"/>
  <c r="S510" i="5"/>
  <c r="R510" i="5"/>
  <c r="Q510" i="5"/>
  <c r="P510" i="5"/>
  <c r="O510" i="5"/>
  <c r="N510" i="5"/>
  <c r="M510" i="5"/>
  <c r="L510" i="5"/>
  <c r="K510" i="5"/>
  <c r="S509" i="5"/>
  <c r="R509" i="5"/>
  <c r="Q509" i="5"/>
  <c r="P509" i="5"/>
  <c r="O509" i="5"/>
  <c r="N509" i="5"/>
  <c r="M509" i="5"/>
  <c r="L509" i="5"/>
  <c r="K509" i="5"/>
  <c r="S508" i="5"/>
  <c r="R508" i="5"/>
  <c r="Q508" i="5"/>
  <c r="P508" i="5"/>
  <c r="O508" i="5"/>
  <c r="N508" i="5"/>
  <c r="M508" i="5"/>
  <c r="L508" i="5"/>
  <c r="K508" i="5"/>
  <c r="S507" i="5"/>
  <c r="R507" i="5"/>
  <c r="Q507" i="5"/>
  <c r="P507" i="5"/>
  <c r="O507" i="5"/>
  <c r="N507" i="5"/>
  <c r="M507" i="5"/>
  <c r="L507" i="5"/>
  <c r="K507" i="5"/>
  <c r="S506" i="5"/>
  <c r="R506" i="5"/>
  <c r="Q506" i="5"/>
  <c r="P506" i="5"/>
  <c r="O506" i="5"/>
  <c r="N506" i="5"/>
  <c r="M506" i="5"/>
  <c r="L506" i="5"/>
  <c r="K506" i="5"/>
  <c r="S505" i="5"/>
  <c r="R505" i="5"/>
  <c r="Q505" i="5"/>
  <c r="P505" i="5"/>
  <c r="O505" i="5"/>
  <c r="N505" i="5"/>
  <c r="M505" i="5"/>
  <c r="L505" i="5"/>
  <c r="K505" i="5"/>
  <c r="S504" i="5"/>
  <c r="R504" i="5"/>
  <c r="Q504" i="5"/>
  <c r="P504" i="5"/>
  <c r="O504" i="5"/>
  <c r="N504" i="5"/>
  <c r="M504" i="5"/>
  <c r="L504" i="5"/>
  <c r="K504" i="5"/>
  <c r="S503" i="5"/>
  <c r="R503" i="5"/>
  <c r="Q503" i="5"/>
  <c r="P503" i="5"/>
  <c r="O503" i="5"/>
  <c r="N503" i="5"/>
  <c r="M503" i="5"/>
  <c r="L503" i="5"/>
  <c r="K503" i="5"/>
  <c r="S502" i="5"/>
  <c r="R502" i="5"/>
  <c r="Q502" i="5"/>
  <c r="P502" i="5"/>
  <c r="O502" i="5"/>
  <c r="N502" i="5"/>
  <c r="M502" i="5"/>
  <c r="L502" i="5"/>
  <c r="K502" i="5"/>
  <c r="S501" i="5"/>
  <c r="R501" i="5"/>
  <c r="Q501" i="5"/>
  <c r="P501" i="5"/>
  <c r="O501" i="5"/>
  <c r="N501" i="5"/>
  <c r="M501" i="5"/>
  <c r="L501" i="5"/>
  <c r="K501" i="5"/>
  <c r="S500" i="5"/>
  <c r="R500" i="5"/>
  <c r="Q500" i="5"/>
  <c r="P500" i="5"/>
  <c r="O500" i="5"/>
  <c r="N500" i="5"/>
  <c r="M500" i="5"/>
  <c r="L500" i="5"/>
  <c r="K500" i="5"/>
  <c r="S499" i="5"/>
  <c r="R499" i="5"/>
  <c r="Q499" i="5"/>
  <c r="P499" i="5"/>
  <c r="O499" i="5"/>
  <c r="N499" i="5"/>
  <c r="M499" i="5"/>
  <c r="L499" i="5"/>
  <c r="K499" i="5"/>
  <c r="S498" i="5"/>
  <c r="R498" i="5"/>
  <c r="Q498" i="5"/>
  <c r="P498" i="5"/>
  <c r="O498" i="5"/>
  <c r="N498" i="5"/>
  <c r="M498" i="5"/>
  <c r="L498" i="5"/>
  <c r="K498" i="5"/>
  <c r="S497" i="5"/>
  <c r="R497" i="5"/>
  <c r="Q497" i="5"/>
  <c r="P497" i="5"/>
  <c r="O497" i="5"/>
  <c r="N497" i="5"/>
  <c r="M497" i="5"/>
  <c r="L497" i="5"/>
  <c r="K497" i="5"/>
  <c r="S496" i="5"/>
  <c r="R496" i="5"/>
  <c r="Q496" i="5"/>
  <c r="P496" i="5"/>
  <c r="O496" i="5"/>
  <c r="N496" i="5"/>
  <c r="M496" i="5"/>
  <c r="L496" i="5"/>
  <c r="K496" i="5"/>
  <c r="S495" i="5"/>
  <c r="R495" i="5"/>
  <c r="Q495" i="5"/>
  <c r="P495" i="5"/>
  <c r="O495" i="5"/>
  <c r="N495" i="5"/>
  <c r="M495" i="5"/>
  <c r="L495" i="5"/>
  <c r="K495" i="5"/>
  <c r="S494" i="5"/>
  <c r="R494" i="5"/>
  <c r="Q494" i="5"/>
  <c r="P494" i="5"/>
  <c r="O494" i="5"/>
  <c r="N494" i="5"/>
  <c r="M494" i="5"/>
  <c r="L494" i="5"/>
  <c r="K494" i="5"/>
  <c r="S493" i="5"/>
  <c r="R493" i="5"/>
  <c r="Q493" i="5"/>
  <c r="P493" i="5"/>
  <c r="O493" i="5"/>
  <c r="N493" i="5"/>
  <c r="M493" i="5"/>
  <c r="L493" i="5"/>
  <c r="K493" i="5"/>
  <c r="S492" i="5"/>
  <c r="R492" i="5"/>
  <c r="Q492" i="5"/>
  <c r="P492" i="5"/>
  <c r="O492" i="5"/>
  <c r="N492" i="5"/>
  <c r="M492" i="5"/>
  <c r="L492" i="5"/>
  <c r="K492" i="5"/>
  <c r="S491" i="5"/>
  <c r="R491" i="5"/>
  <c r="Q491" i="5"/>
  <c r="P491" i="5"/>
  <c r="O491" i="5"/>
  <c r="N491" i="5"/>
  <c r="M491" i="5"/>
  <c r="L491" i="5"/>
  <c r="K491" i="5"/>
  <c r="S490" i="5"/>
  <c r="R490" i="5"/>
  <c r="Q490" i="5"/>
  <c r="P490" i="5"/>
  <c r="O490" i="5"/>
  <c r="N490" i="5"/>
  <c r="M490" i="5"/>
  <c r="L490" i="5"/>
  <c r="K490" i="5"/>
  <c r="S489" i="5"/>
  <c r="R489" i="5"/>
  <c r="Q489" i="5"/>
  <c r="P489" i="5"/>
  <c r="O489" i="5"/>
  <c r="N489" i="5"/>
  <c r="M489" i="5"/>
  <c r="L489" i="5"/>
  <c r="K489" i="5"/>
  <c r="S488" i="5"/>
  <c r="R488" i="5"/>
  <c r="Q488" i="5"/>
  <c r="P488" i="5"/>
  <c r="O488" i="5"/>
  <c r="N488" i="5"/>
  <c r="M488" i="5"/>
  <c r="L488" i="5"/>
  <c r="K488" i="5"/>
  <c r="S487" i="5"/>
  <c r="R487" i="5"/>
  <c r="Q487" i="5"/>
  <c r="P487" i="5"/>
  <c r="O487" i="5"/>
  <c r="N487" i="5"/>
  <c r="M487" i="5"/>
  <c r="L487" i="5"/>
  <c r="K487" i="5"/>
  <c r="S486" i="5"/>
  <c r="R486" i="5"/>
  <c r="Q486" i="5"/>
  <c r="P486" i="5"/>
  <c r="O486" i="5"/>
  <c r="N486" i="5"/>
  <c r="M486" i="5"/>
  <c r="L486" i="5"/>
  <c r="K486" i="5"/>
  <c r="S485" i="5"/>
  <c r="R485" i="5"/>
  <c r="Q485" i="5"/>
  <c r="P485" i="5"/>
  <c r="O485" i="5"/>
  <c r="N485" i="5"/>
  <c r="M485" i="5"/>
  <c r="L485" i="5"/>
  <c r="K485" i="5"/>
  <c r="S484" i="5"/>
  <c r="R484" i="5"/>
  <c r="Q484" i="5"/>
  <c r="P484" i="5"/>
  <c r="O484" i="5"/>
  <c r="N484" i="5"/>
  <c r="M484" i="5"/>
  <c r="L484" i="5"/>
  <c r="K484" i="5"/>
  <c r="S483" i="5"/>
  <c r="R483" i="5"/>
  <c r="Q483" i="5"/>
  <c r="P483" i="5"/>
  <c r="O483" i="5"/>
  <c r="N483" i="5"/>
  <c r="M483" i="5"/>
  <c r="L483" i="5"/>
  <c r="K483" i="5"/>
  <c r="S482" i="5"/>
  <c r="R482" i="5"/>
  <c r="Q482" i="5"/>
  <c r="P482" i="5"/>
  <c r="O482" i="5"/>
  <c r="N482" i="5"/>
  <c r="M482" i="5"/>
  <c r="L482" i="5"/>
  <c r="K482" i="5"/>
  <c r="S481" i="5"/>
  <c r="R481" i="5"/>
  <c r="Q481" i="5"/>
  <c r="P481" i="5"/>
  <c r="O481" i="5"/>
  <c r="N481" i="5"/>
  <c r="M481" i="5"/>
  <c r="L481" i="5"/>
  <c r="K481" i="5"/>
  <c r="S480" i="5"/>
  <c r="R480" i="5"/>
  <c r="Q480" i="5"/>
  <c r="P480" i="5"/>
  <c r="O480" i="5"/>
  <c r="N480" i="5"/>
  <c r="M480" i="5"/>
  <c r="L480" i="5"/>
  <c r="K480" i="5"/>
  <c r="S479" i="5"/>
  <c r="R479" i="5"/>
  <c r="Q479" i="5"/>
  <c r="P479" i="5"/>
  <c r="O479" i="5"/>
  <c r="N479" i="5"/>
  <c r="M479" i="5"/>
  <c r="L479" i="5"/>
  <c r="K479" i="5"/>
  <c r="S478" i="5"/>
  <c r="R478" i="5"/>
  <c r="Q478" i="5"/>
  <c r="P478" i="5"/>
  <c r="O478" i="5"/>
  <c r="N478" i="5"/>
  <c r="M478" i="5"/>
  <c r="L478" i="5"/>
  <c r="K478" i="5"/>
  <c r="S477" i="5"/>
  <c r="R477" i="5"/>
  <c r="Q477" i="5"/>
  <c r="P477" i="5"/>
  <c r="O477" i="5"/>
  <c r="N477" i="5"/>
  <c r="M477" i="5"/>
  <c r="L477" i="5"/>
  <c r="K477" i="5"/>
  <c r="S476" i="5"/>
  <c r="R476" i="5"/>
  <c r="Q476" i="5"/>
  <c r="P476" i="5"/>
  <c r="O476" i="5"/>
  <c r="N476" i="5"/>
  <c r="M476" i="5"/>
  <c r="L476" i="5"/>
  <c r="K476" i="5"/>
  <c r="S475" i="5"/>
  <c r="R475" i="5"/>
  <c r="Q475" i="5"/>
  <c r="P475" i="5"/>
  <c r="O475" i="5"/>
  <c r="N475" i="5"/>
  <c r="M475" i="5"/>
  <c r="L475" i="5"/>
  <c r="K475" i="5"/>
  <c r="S474" i="5"/>
  <c r="R474" i="5"/>
  <c r="Q474" i="5"/>
  <c r="P474" i="5"/>
  <c r="O474" i="5"/>
  <c r="N474" i="5"/>
  <c r="M474" i="5"/>
  <c r="L474" i="5"/>
  <c r="K474" i="5"/>
  <c r="S473" i="5"/>
  <c r="R473" i="5"/>
  <c r="Q473" i="5"/>
  <c r="P473" i="5"/>
  <c r="O473" i="5"/>
  <c r="N473" i="5"/>
  <c r="M473" i="5"/>
  <c r="L473" i="5"/>
  <c r="K473" i="5"/>
  <c r="S472" i="5"/>
  <c r="R472" i="5"/>
  <c r="Q472" i="5"/>
  <c r="P472" i="5"/>
  <c r="O472" i="5"/>
  <c r="N472" i="5"/>
  <c r="M472" i="5"/>
  <c r="L472" i="5"/>
  <c r="K472" i="5"/>
  <c r="S471" i="5"/>
  <c r="R471" i="5"/>
  <c r="Q471" i="5"/>
  <c r="P471" i="5"/>
  <c r="O471" i="5"/>
  <c r="N471" i="5"/>
  <c r="M471" i="5"/>
  <c r="L471" i="5"/>
  <c r="K471" i="5"/>
  <c r="S470" i="5"/>
  <c r="R470" i="5"/>
  <c r="Q470" i="5"/>
  <c r="P470" i="5"/>
  <c r="O470" i="5"/>
  <c r="N470" i="5"/>
  <c r="M470" i="5"/>
  <c r="L470" i="5"/>
  <c r="K470" i="5"/>
  <c r="S469" i="5"/>
  <c r="R469" i="5"/>
  <c r="Q469" i="5"/>
  <c r="P469" i="5"/>
  <c r="O469" i="5"/>
  <c r="N469" i="5"/>
  <c r="M469" i="5"/>
  <c r="L469" i="5"/>
  <c r="K469" i="5"/>
  <c r="S468" i="5"/>
  <c r="R468" i="5"/>
  <c r="Q468" i="5"/>
  <c r="P468" i="5"/>
  <c r="O468" i="5"/>
  <c r="N468" i="5"/>
  <c r="M468" i="5"/>
  <c r="L468" i="5"/>
  <c r="K468" i="5"/>
  <c r="S467" i="5"/>
  <c r="R467" i="5"/>
  <c r="Q467" i="5"/>
  <c r="P467" i="5"/>
  <c r="O467" i="5"/>
  <c r="N467" i="5"/>
  <c r="M467" i="5"/>
  <c r="L467" i="5"/>
  <c r="K467" i="5"/>
  <c r="S466" i="5"/>
  <c r="R466" i="5"/>
  <c r="Q466" i="5"/>
  <c r="P466" i="5"/>
  <c r="O466" i="5"/>
  <c r="N466" i="5"/>
  <c r="M466" i="5"/>
  <c r="L466" i="5"/>
  <c r="K466" i="5"/>
  <c r="S465" i="5"/>
  <c r="R465" i="5"/>
  <c r="Q465" i="5"/>
  <c r="P465" i="5"/>
  <c r="O465" i="5"/>
  <c r="N465" i="5"/>
  <c r="M465" i="5"/>
  <c r="L465" i="5"/>
  <c r="K465" i="5"/>
  <c r="S464" i="5"/>
  <c r="R464" i="5"/>
  <c r="Q464" i="5"/>
  <c r="P464" i="5"/>
  <c r="O464" i="5"/>
  <c r="N464" i="5"/>
  <c r="M464" i="5"/>
  <c r="L464" i="5"/>
  <c r="K464" i="5"/>
  <c r="S463" i="5"/>
  <c r="R463" i="5"/>
  <c r="Q463" i="5"/>
  <c r="P463" i="5"/>
  <c r="O463" i="5"/>
  <c r="N463" i="5"/>
  <c r="M463" i="5"/>
  <c r="L463" i="5"/>
  <c r="K463" i="5"/>
  <c r="S462" i="5"/>
  <c r="R462" i="5"/>
  <c r="Q462" i="5"/>
  <c r="P462" i="5"/>
  <c r="O462" i="5"/>
  <c r="N462" i="5"/>
  <c r="M462" i="5"/>
  <c r="L462" i="5"/>
  <c r="K462" i="5"/>
  <c r="S461" i="5"/>
  <c r="R461" i="5"/>
  <c r="Q461" i="5"/>
  <c r="P461" i="5"/>
  <c r="O461" i="5"/>
  <c r="N461" i="5"/>
  <c r="M461" i="5"/>
  <c r="L461" i="5"/>
  <c r="K461" i="5"/>
  <c r="S460" i="5"/>
  <c r="R460" i="5"/>
  <c r="Q460" i="5"/>
  <c r="P460" i="5"/>
  <c r="O460" i="5"/>
  <c r="N460" i="5"/>
  <c r="M460" i="5"/>
  <c r="L460" i="5"/>
  <c r="K460" i="5"/>
  <c r="S459" i="5"/>
  <c r="R459" i="5"/>
  <c r="Q459" i="5"/>
  <c r="P459" i="5"/>
  <c r="O459" i="5"/>
  <c r="N459" i="5"/>
  <c r="M459" i="5"/>
  <c r="L459" i="5"/>
  <c r="K459" i="5"/>
  <c r="S458" i="5"/>
  <c r="R458" i="5"/>
  <c r="Q458" i="5"/>
  <c r="P458" i="5"/>
  <c r="O458" i="5"/>
  <c r="N458" i="5"/>
  <c r="M458" i="5"/>
  <c r="L458" i="5"/>
  <c r="K458" i="5"/>
  <c r="S457" i="5"/>
  <c r="R457" i="5"/>
  <c r="Q457" i="5"/>
  <c r="P457" i="5"/>
  <c r="O457" i="5"/>
  <c r="N457" i="5"/>
  <c r="M457" i="5"/>
  <c r="L457" i="5"/>
  <c r="K457" i="5"/>
  <c r="S456" i="5"/>
  <c r="R456" i="5"/>
  <c r="Q456" i="5"/>
  <c r="P456" i="5"/>
  <c r="O456" i="5"/>
  <c r="N456" i="5"/>
  <c r="M456" i="5"/>
  <c r="L456" i="5"/>
  <c r="K456" i="5"/>
  <c r="S455" i="5"/>
  <c r="R455" i="5"/>
  <c r="Q455" i="5"/>
  <c r="P455" i="5"/>
  <c r="O455" i="5"/>
  <c r="N455" i="5"/>
  <c r="M455" i="5"/>
  <c r="L455" i="5"/>
  <c r="K455" i="5"/>
  <c r="S454" i="5"/>
  <c r="R454" i="5"/>
  <c r="Q454" i="5"/>
  <c r="P454" i="5"/>
  <c r="O454" i="5"/>
  <c r="N454" i="5"/>
  <c r="M454" i="5"/>
  <c r="L454" i="5"/>
  <c r="K454" i="5"/>
  <c r="S453" i="5"/>
  <c r="R453" i="5"/>
  <c r="Q453" i="5"/>
  <c r="P453" i="5"/>
  <c r="O453" i="5"/>
  <c r="N453" i="5"/>
  <c r="M453" i="5"/>
  <c r="L453" i="5"/>
  <c r="K453" i="5"/>
  <c r="S452" i="5"/>
  <c r="R452" i="5"/>
  <c r="Q452" i="5"/>
  <c r="P452" i="5"/>
  <c r="O452" i="5"/>
  <c r="N452" i="5"/>
  <c r="M452" i="5"/>
  <c r="L452" i="5"/>
  <c r="K452" i="5"/>
  <c r="S451" i="5"/>
  <c r="R451" i="5"/>
  <c r="Q451" i="5"/>
  <c r="P451" i="5"/>
  <c r="O451" i="5"/>
  <c r="N451" i="5"/>
  <c r="M451" i="5"/>
  <c r="L451" i="5"/>
  <c r="K451" i="5"/>
  <c r="S450" i="5"/>
  <c r="R450" i="5"/>
  <c r="Q450" i="5"/>
  <c r="P450" i="5"/>
  <c r="O450" i="5"/>
  <c r="N450" i="5"/>
  <c r="M450" i="5"/>
  <c r="L450" i="5"/>
  <c r="K450" i="5"/>
  <c r="S449" i="5"/>
  <c r="R449" i="5"/>
  <c r="Q449" i="5"/>
  <c r="P449" i="5"/>
  <c r="O449" i="5"/>
  <c r="N449" i="5"/>
  <c r="M449" i="5"/>
  <c r="L449" i="5"/>
  <c r="K449" i="5"/>
  <c r="S448" i="5"/>
  <c r="R448" i="5"/>
  <c r="Q448" i="5"/>
  <c r="P448" i="5"/>
  <c r="O448" i="5"/>
  <c r="N448" i="5"/>
  <c r="M448" i="5"/>
  <c r="L448" i="5"/>
  <c r="K448" i="5"/>
  <c r="S447" i="5"/>
  <c r="R447" i="5"/>
  <c r="Q447" i="5"/>
  <c r="P447" i="5"/>
  <c r="O447" i="5"/>
  <c r="N447" i="5"/>
  <c r="M447" i="5"/>
  <c r="L447" i="5"/>
  <c r="K447" i="5"/>
  <c r="S446" i="5"/>
  <c r="R446" i="5"/>
  <c r="Q446" i="5"/>
  <c r="P446" i="5"/>
  <c r="O446" i="5"/>
  <c r="N446" i="5"/>
  <c r="M446" i="5"/>
  <c r="L446" i="5"/>
  <c r="K446" i="5"/>
  <c r="S445" i="5"/>
  <c r="R445" i="5"/>
  <c r="Q445" i="5"/>
  <c r="P445" i="5"/>
  <c r="O445" i="5"/>
  <c r="N445" i="5"/>
  <c r="M445" i="5"/>
  <c r="L445" i="5"/>
  <c r="K445" i="5"/>
  <c r="S444" i="5"/>
  <c r="R444" i="5"/>
  <c r="Q444" i="5"/>
  <c r="P444" i="5"/>
  <c r="O444" i="5"/>
  <c r="N444" i="5"/>
  <c r="M444" i="5"/>
  <c r="L444" i="5"/>
  <c r="K444" i="5"/>
  <c r="S443" i="5"/>
  <c r="R443" i="5"/>
  <c r="Q443" i="5"/>
  <c r="P443" i="5"/>
  <c r="O443" i="5"/>
  <c r="N443" i="5"/>
  <c r="M443" i="5"/>
  <c r="L443" i="5"/>
  <c r="K443" i="5"/>
  <c r="S442" i="5"/>
  <c r="R442" i="5"/>
  <c r="Q442" i="5"/>
  <c r="P442" i="5"/>
  <c r="O442" i="5"/>
  <c r="N442" i="5"/>
  <c r="M442" i="5"/>
  <c r="L442" i="5"/>
  <c r="K442" i="5"/>
  <c r="S441" i="5"/>
  <c r="R441" i="5"/>
  <c r="Q441" i="5"/>
  <c r="P441" i="5"/>
  <c r="O441" i="5"/>
  <c r="N441" i="5"/>
  <c r="M441" i="5"/>
  <c r="L441" i="5"/>
  <c r="K441" i="5"/>
  <c r="S440" i="5"/>
  <c r="R440" i="5"/>
  <c r="Q440" i="5"/>
  <c r="P440" i="5"/>
  <c r="O440" i="5"/>
  <c r="N440" i="5"/>
  <c r="M440" i="5"/>
  <c r="L440" i="5"/>
  <c r="K440" i="5"/>
  <c r="S439" i="5"/>
  <c r="R439" i="5"/>
  <c r="Q439" i="5"/>
  <c r="P439" i="5"/>
  <c r="O439" i="5"/>
  <c r="N439" i="5"/>
  <c r="M439" i="5"/>
  <c r="L439" i="5"/>
  <c r="K439" i="5"/>
  <c r="S438" i="5"/>
  <c r="R438" i="5"/>
  <c r="Q438" i="5"/>
  <c r="P438" i="5"/>
  <c r="O438" i="5"/>
  <c r="N438" i="5"/>
  <c r="M438" i="5"/>
  <c r="L438" i="5"/>
  <c r="K438" i="5"/>
  <c r="S437" i="5"/>
  <c r="R437" i="5"/>
  <c r="Q437" i="5"/>
  <c r="P437" i="5"/>
  <c r="O437" i="5"/>
  <c r="N437" i="5"/>
  <c r="M437" i="5"/>
  <c r="L437" i="5"/>
  <c r="K437" i="5"/>
  <c r="S436" i="5"/>
  <c r="R436" i="5"/>
  <c r="Q436" i="5"/>
  <c r="P436" i="5"/>
  <c r="O436" i="5"/>
  <c r="N436" i="5"/>
  <c r="M436" i="5"/>
  <c r="L436" i="5"/>
  <c r="K436" i="5"/>
  <c r="S435" i="5"/>
  <c r="R435" i="5"/>
  <c r="Q435" i="5"/>
  <c r="P435" i="5"/>
  <c r="O435" i="5"/>
  <c r="N435" i="5"/>
  <c r="M435" i="5"/>
  <c r="L435" i="5"/>
  <c r="K435" i="5"/>
  <c r="S434" i="5"/>
  <c r="R434" i="5"/>
  <c r="Q434" i="5"/>
  <c r="P434" i="5"/>
  <c r="O434" i="5"/>
  <c r="N434" i="5"/>
  <c r="M434" i="5"/>
  <c r="L434" i="5"/>
  <c r="K434" i="5"/>
  <c r="S433" i="5"/>
  <c r="R433" i="5"/>
  <c r="Q433" i="5"/>
  <c r="P433" i="5"/>
  <c r="O433" i="5"/>
  <c r="N433" i="5"/>
  <c r="M433" i="5"/>
  <c r="L433" i="5"/>
  <c r="K433" i="5"/>
  <c r="S432" i="5"/>
  <c r="R432" i="5"/>
  <c r="Q432" i="5"/>
  <c r="P432" i="5"/>
  <c r="O432" i="5"/>
  <c r="N432" i="5"/>
  <c r="M432" i="5"/>
  <c r="L432" i="5"/>
  <c r="K432" i="5"/>
  <c r="S431" i="5"/>
  <c r="R431" i="5"/>
  <c r="Q431" i="5"/>
  <c r="P431" i="5"/>
  <c r="O431" i="5"/>
  <c r="N431" i="5"/>
  <c r="M431" i="5"/>
  <c r="L431" i="5"/>
  <c r="K431" i="5"/>
  <c r="S430" i="5"/>
  <c r="R430" i="5"/>
  <c r="Q430" i="5"/>
  <c r="P430" i="5"/>
  <c r="O430" i="5"/>
  <c r="N430" i="5"/>
  <c r="M430" i="5"/>
  <c r="L430" i="5"/>
  <c r="K430" i="5"/>
  <c r="S429" i="5"/>
  <c r="R429" i="5"/>
  <c r="Q429" i="5"/>
  <c r="P429" i="5"/>
  <c r="O429" i="5"/>
  <c r="N429" i="5"/>
  <c r="M429" i="5"/>
  <c r="L429" i="5"/>
  <c r="K429" i="5"/>
  <c r="S428" i="5"/>
  <c r="R428" i="5"/>
  <c r="Q428" i="5"/>
  <c r="P428" i="5"/>
  <c r="O428" i="5"/>
  <c r="N428" i="5"/>
  <c r="M428" i="5"/>
  <c r="L428" i="5"/>
  <c r="K428" i="5"/>
  <c r="S427" i="5"/>
  <c r="R427" i="5"/>
  <c r="Q427" i="5"/>
  <c r="P427" i="5"/>
  <c r="O427" i="5"/>
  <c r="N427" i="5"/>
  <c r="M427" i="5"/>
  <c r="L427" i="5"/>
  <c r="K427" i="5"/>
  <c r="S426" i="5"/>
  <c r="R426" i="5"/>
  <c r="Q426" i="5"/>
  <c r="P426" i="5"/>
  <c r="O426" i="5"/>
  <c r="N426" i="5"/>
  <c r="M426" i="5"/>
  <c r="L426" i="5"/>
  <c r="K426" i="5"/>
  <c r="S425" i="5"/>
  <c r="R425" i="5"/>
  <c r="Q425" i="5"/>
  <c r="P425" i="5"/>
  <c r="O425" i="5"/>
  <c r="N425" i="5"/>
  <c r="M425" i="5"/>
  <c r="L425" i="5"/>
  <c r="K425" i="5"/>
  <c r="S424" i="5"/>
  <c r="R424" i="5"/>
  <c r="Q424" i="5"/>
  <c r="P424" i="5"/>
  <c r="O424" i="5"/>
  <c r="N424" i="5"/>
  <c r="M424" i="5"/>
  <c r="L424" i="5"/>
  <c r="K424" i="5"/>
  <c r="S423" i="5"/>
  <c r="R423" i="5"/>
  <c r="Q423" i="5"/>
  <c r="P423" i="5"/>
  <c r="O423" i="5"/>
  <c r="N423" i="5"/>
  <c r="M423" i="5"/>
  <c r="L423" i="5"/>
  <c r="K423" i="5"/>
  <c r="S422" i="5"/>
  <c r="R422" i="5"/>
  <c r="Q422" i="5"/>
  <c r="P422" i="5"/>
  <c r="O422" i="5"/>
  <c r="N422" i="5"/>
  <c r="M422" i="5"/>
  <c r="L422" i="5"/>
  <c r="K422" i="5"/>
  <c r="S421" i="5"/>
  <c r="R421" i="5"/>
  <c r="Q421" i="5"/>
  <c r="P421" i="5"/>
  <c r="O421" i="5"/>
  <c r="N421" i="5"/>
  <c r="M421" i="5"/>
  <c r="L421" i="5"/>
  <c r="K421" i="5"/>
  <c r="S420" i="5"/>
  <c r="R420" i="5"/>
  <c r="Q420" i="5"/>
  <c r="P420" i="5"/>
  <c r="O420" i="5"/>
  <c r="N420" i="5"/>
  <c r="M420" i="5"/>
  <c r="L420" i="5"/>
  <c r="K420" i="5"/>
  <c r="S419" i="5"/>
  <c r="R419" i="5"/>
  <c r="Q419" i="5"/>
  <c r="P419" i="5"/>
  <c r="O419" i="5"/>
  <c r="N419" i="5"/>
  <c r="M419" i="5"/>
  <c r="L419" i="5"/>
  <c r="K419" i="5"/>
  <c r="S418" i="5"/>
  <c r="R418" i="5"/>
  <c r="Q418" i="5"/>
  <c r="P418" i="5"/>
  <c r="O418" i="5"/>
  <c r="N418" i="5"/>
  <c r="M418" i="5"/>
  <c r="L418" i="5"/>
  <c r="K418" i="5"/>
  <c r="S417" i="5"/>
  <c r="R417" i="5"/>
  <c r="Q417" i="5"/>
  <c r="P417" i="5"/>
  <c r="O417" i="5"/>
  <c r="N417" i="5"/>
  <c r="M417" i="5"/>
  <c r="L417" i="5"/>
  <c r="K417" i="5"/>
  <c r="S416" i="5"/>
  <c r="R416" i="5"/>
  <c r="Q416" i="5"/>
  <c r="P416" i="5"/>
  <c r="O416" i="5"/>
  <c r="N416" i="5"/>
  <c r="M416" i="5"/>
  <c r="L416" i="5"/>
  <c r="K416" i="5"/>
  <c r="S415" i="5"/>
  <c r="R415" i="5"/>
  <c r="Q415" i="5"/>
  <c r="P415" i="5"/>
  <c r="O415" i="5"/>
  <c r="N415" i="5"/>
  <c r="M415" i="5"/>
  <c r="L415" i="5"/>
  <c r="K415" i="5"/>
  <c r="S414" i="5"/>
  <c r="R414" i="5"/>
  <c r="Q414" i="5"/>
  <c r="P414" i="5"/>
  <c r="O414" i="5"/>
  <c r="N414" i="5"/>
  <c r="M414" i="5"/>
  <c r="L414" i="5"/>
  <c r="K414" i="5"/>
  <c r="S413" i="5"/>
  <c r="R413" i="5"/>
  <c r="Q413" i="5"/>
  <c r="P413" i="5"/>
  <c r="O413" i="5"/>
  <c r="N413" i="5"/>
  <c r="M413" i="5"/>
  <c r="L413" i="5"/>
  <c r="K413" i="5"/>
  <c r="S412" i="5"/>
  <c r="R412" i="5"/>
  <c r="Q412" i="5"/>
  <c r="P412" i="5"/>
  <c r="O412" i="5"/>
  <c r="N412" i="5"/>
  <c r="M412" i="5"/>
  <c r="L412" i="5"/>
  <c r="K412" i="5"/>
  <c r="S411" i="5"/>
  <c r="R411" i="5"/>
  <c r="Q411" i="5"/>
  <c r="P411" i="5"/>
  <c r="O411" i="5"/>
  <c r="N411" i="5"/>
  <c r="M411" i="5"/>
  <c r="L411" i="5"/>
  <c r="K411" i="5"/>
  <c r="S410" i="5"/>
  <c r="R410" i="5"/>
  <c r="Q410" i="5"/>
  <c r="P410" i="5"/>
  <c r="O410" i="5"/>
  <c r="N410" i="5"/>
  <c r="M410" i="5"/>
  <c r="L410" i="5"/>
  <c r="K410" i="5"/>
  <c r="S409" i="5"/>
  <c r="R409" i="5"/>
  <c r="Q409" i="5"/>
  <c r="P409" i="5"/>
  <c r="O409" i="5"/>
  <c r="N409" i="5"/>
  <c r="M409" i="5"/>
  <c r="L409" i="5"/>
  <c r="K409" i="5"/>
  <c r="S408" i="5"/>
  <c r="R408" i="5"/>
  <c r="Q408" i="5"/>
  <c r="P408" i="5"/>
  <c r="O408" i="5"/>
  <c r="N408" i="5"/>
  <c r="M408" i="5"/>
  <c r="L408" i="5"/>
  <c r="K408" i="5"/>
  <c r="S407" i="5"/>
  <c r="R407" i="5"/>
  <c r="Q407" i="5"/>
  <c r="P407" i="5"/>
  <c r="O407" i="5"/>
  <c r="N407" i="5"/>
  <c r="M407" i="5"/>
  <c r="L407" i="5"/>
  <c r="K407" i="5"/>
  <c r="S406" i="5"/>
  <c r="R406" i="5"/>
  <c r="Q406" i="5"/>
  <c r="P406" i="5"/>
  <c r="O406" i="5"/>
  <c r="N406" i="5"/>
  <c r="M406" i="5"/>
  <c r="L406" i="5"/>
  <c r="K406" i="5"/>
  <c r="S405" i="5"/>
  <c r="R405" i="5"/>
  <c r="Q405" i="5"/>
  <c r="P405" i="5"/>
  <c r="O405" i="5"/>
  <c r="N405" i="5"/>
  <c r="M405" i="5"/>
  <c r="L405" i="5"/>
  <c r="K405" i="5"/>
  <c r="S404" i="5"/>
  <c r="R404" i="5"/>
  <c r="Q404" i="5"/>
  <c r="P404" i="5"/>
  <c r="O404" i="5"/>
  <c r="N404" i="5"/>
  <c r="M404" i="5"/>
  <c r="L404" i="5"/>
  <c r="K404" i="5"/>
  <c r="S403" i="5"/>
  <c r="R403" i="5"/>
  <c r="Q403" i="5"/>
  <c r="P403" i="5"/>
  <c r="O403" i="5"/>
  <c r="N403" i="5"/>
  <c r="M403" i="5"/>
  <c r="L403" i="5"/>
  <c r="K403" i="5"/>
  <c r="S402" i="5"/>
  <c r="R402" i="5"/>
  <c r="Q402" i="5"/>
  <c r="P402" i="5"/>
  <c r="O402" i="5"/>
  <c r="N402" i="5"/>
  <c r="M402" i="5"/>
  <c r="L402" i="5"/>
  <c r="K402" i="5"/>
  <c r="S401" i="5"/>
  <c r="R401" i="5"/>
  <c r="Q401" i="5"/>
  <c r="P401" i="5"/>
  <c r="O401" i="5"/>
  <c r="N401" i="5"/>
  <c r="M401" i="5"/>
  <c r="L401" i="5"/>
  <c r="K401" i="5"/>
  <c r="S400" i="5"/>
  <c r="R400" i="5"/>
  <c r="Q400" i="5"/>
  <c r="P400" i="5"/>
  <c r="O400" i="5"/>
  <c r="N400" i="5"/>
  <c r="M400" i="5"/>
  <c r="L400" i="5"/>
  <c r="K400" i="5"/>
  <c r="S399" i="5"/>
  <c r="R399" i="5"/>
  <c r="Q399" i="5"/>
  <c r="P399" i="5"/>
  <c r="O399" i="5"/>
  <c r="N399" i="5"/>
  <c r="M399" i="5"/>
  <c r="L399" i="5"/>
  <c r="K399" i="5"/>
  <c r="S398" i="5"/>
  <c r="R398" i="5"/>
  <c r="Q398" i="5"/>
  <c r="P398" i="5"/>
  <c r="O398" i="5"/>
  <c r="N398" i="5"/>
  <c r="M398" i="5"/>
  <c r="L398" i="5"/>
  <c r="K398" i="5"/>
  <c r="S397" i="5"/>
  <c r="R397" i="5"/>
  <c r="Q397" i="5"/>
  <c r="P397" i="5"/>
  <c r="O397" i="5"/>
  <c r="N397" i="5"/>
  <c r="M397" i="5"/>
  <c r="L397" i="5"/>
  <c r="K397" i="5"/>
  <c r="S396" i="5"/>
  <c r="R396" i="5"/>
  <c r="Q396" i="5"/>
  <c r="P396" i="5"/>
  <c r="O396" i="5"/>
  <c r="N396" i="5"/>
  <c r="M396" i="5"/>
  <c r="L396" i="5"/>
  <c r="K396" i="5"/>
  <c r="S395" i="5"/>
  <c r="R395" i="5"/>
  <c r="Q395" i="5"/>
  <c r="P395" i="5"/>
  <c r="O395" i="5"/>
  <c r="N395" i="5"/>
  <c r="M395" i="5"/>
  <c r="L395" i="5"/>
  <c r="K395" i="5"/>
  <c r="S394" i="5"/>
  <c r="R394" i="5"/>
  <c r="Q394" i="5"/>
  <c r="P394" i="5"/>
  <c r="O394" i="5"/>
  <c r="N394" i="5"/>
  <c r="M394" i="5"/>
  <c r="L394" i="5"/>
  <c r="K394" i="5"/>
  <c r="S393" i="5"/>
  <c r="R393" i="5"/>
  <c r="Q393" i="5"/>
  <c r="P393" i="5"/>
  <c r="O393" i="5"/>
  <c r="N393" i="5"/>
  <c r="M393" i="5"/>
  <c r="L393" i="5"/>
  <c r="K393" i="5"/>
  <c r="S392" i="5"/>
  <c r="R392" i="5"/>
  <c r="Q392" i="5"/>
  <c r="P392" i="5"/>
  <c r="O392" i="5"/>
  <c r="N392" i="5"/>
  <c r="M392" i="5"/>
  <c r="L392" i="5"/>
  <c r="K392" i="5"/>
  <c r="S391" i="5"/>
  <c r="R391" i="5"/>
  <c r="Q391" i="5"/>
  <c r="P391" i="5"/>
  <c r="O391" i="5"/>
  <c r="N391" i="5"/>
  <c r="M391" i="5"/>
  <c r="L391" i="5"/>
  <c r="K391" i="5"/>
  <c r="S390" i="5"/>
  <c r="R390" i="5"/>
  <c r="Q390" i="5"/>
  <c r="P390" i="5"/>
  <c r="O390" i="5"/>
  <c r="N390" i="5"/>
  <c r="M390" i="5"/>
  <c r="L390" i="5"/>
  <c r="K390" i="5"/>
  <c r="S389" i="5"/>
  <c r="R389" i="5"/>
  <c r="Q389" i="5"/>
  <c r="P389" i="5"/>
  <c r="O389" i="5"/>
  <c r="N389" i="5"/>
  <c r="M389" i="5"/>
  <c r="L389" i="5"/>
  <c r="K389" i="5"/>
  <c r="S388" i="5"/>
  <c r="R388" i="5"/>
  <c r="Q388" i="5"/>
  <c r="P388" i="5"/>
  <c r="O388" i="5"/>
  <c r="N388" i="5"/>
  <c r="M388" i="5"/>
  <c r="L388" i="5"/>
  <c r="K388" i="5"/>
  <c r="S387" i="5"/>
  <c r="R387" i="5"/>
  <c r="Q387" i="5"/>
  <c r="P387" i="5"/>
  <c r="O387" i="5"/>
  <c r="N387" i="5"/>
  <c r="M387" i="5"/>
  <c r="L387" i="5"/>
  <c r="K387" i="5"/>
  <c r="S386" i="5"/>
  <c r="R386" i="5"/>
  <c r="Q386" i="5"/>
  <c r="P386" i="5"/>
  <c r="O386" i="5"/>
  <c r="N386" i="5"/>
  <c r="M386" i="5"/>
  <c r="L386" i="5"/>
  <c r="K386" i="5"/>
  <c r="S385" i="5"/>
  <c r="R385" i="5"/>
  <c r="Q385" i="5"/>
  <c r="P385" i="5"/>
  <c r="O385" i="5"/>
  <c r="N385" i="5"/>
  <c r="M385" i="5"/>
  <c r="L385" i="5"/>
  <c r="K385" i="5"/>
  <c r="S384" i="5"/>
  <c r="R384" i="5"/>
  <c r="Q384" i="5"/>
  <c r="P384" i="5"/>
  <c r="O384" i="5"/>
  <c r="N384" i="5"/>
  <c r="M384" i="5"/>
  <c r="L384" i="5"/>
  <c r="K384" i="5"/>
  <c r="S383" i="5"/>
  <c r="R383" i="5"/>
  <c r="Q383" i="5"/>
  <c r="P383" i="5"/>
  <c r="O383" i="5"/>
  <c r="N383" i="5"/>
  <c r="M383" i="5"/>
  <c r="L383" i="5"/>
  <c r="K383" i="5"/>
  <c r="S382" i="5"/>
  <c r="R382" i="5"/>
  <c r="Q382" i="5"/>
  <c r="P382" i="5"/>
  <c r="O382" i="5"/>
  <c r="N382" i="5"/>
  <c r="M382" i="5"/>
  <c r="L382" i="5"/>
  <c r="K382" i="5"/>
  <c r="S381" i="5"/>
  <c r="R381" i="5"/>
  <c r="Q381" i="5"/>
  <c r="P381" i="5"/>
  <c r="O381" i="5"/>
  <c r="N381" i="5"/>
  <c r="M381" i="5"/>
  <c r="L381" i="5"/>
  <c r="K381" i="5"/>
  <c r="S380" i="5"/>
  <c r="R380" i="5"/>
  <c r="Q380" i="5"/>
  <c r="P380" i="5"/>
  <c r="O380" i="5"/>
  <c r="N380" i="5"/>
  <c r="M380" i="5"/>
  <c r="L380" i="5"/>
  <c r="K380" i="5"/>
  <c r="S379" i="5"/>
  <c r="R379" i="5"/>
  <c r="Q379" i="5"/>
  <c r="P379" i="5"/>
  <c r="O379" i="5"/>
  <c r="N379" i="5"/>
  <c r="M379" i="5"/>
  <c r="L379" i="5"/>
  <c r="K379" i="5"/>
  <c r="S378" i="5"/>
  <c r="R378" i="5"/>
  <c r="Q378" i="5"/>
  <c r="P378" i="5"/>
  <c r="O378" i="5"/>
  <c r="N378" i="5"/>
  <c r="M378" i="5"/>
  <c r="L378" i="5"/>
  <c r="K378" i="5"/>
  <c r="S377" i="5"/>
  <c r="R377" i="5"/>
  <c r="Q377" i="5"/>
  <c r="P377" i="5"/>
  <c r="O377" i="5"/>
  <c r="N377" i="5"/>
  <c r="M377" i="5"/>
  <c r="L377" i="5"/>
  <c r="K377" i="5"/>
  <c r="S376" i="5"/>
  <c r="R376" i="5"/>
  <c r="Q376" i="5"/>
  <c r="P376" i="5"/>
  <c r="O376" i="5"/>
  <c r="N376" i="5"/>
  <c r="M376" i="5"/>
  <c r="L376" i="5"/>
  <c r="K376" i="5"/>
  <c r="S375" i="5"/>
  <c r="R375" i="5"/>
  <c r="Q375" i="5"/>
  <c r="P375" i="5"/>
  <c r="O375" i="5"/>
  <c r="N375" i="5"/>
  <c r="M375" i="5"/>
  <c r="L375" i="5"/>
  <c r="K375" i="5"/>
  <c r="S374" i="5"/>
  <c r="R374" i="5"/>
  <c r="Q374" i="5"/>
  <c r="P374" i="5"/>
  <c r="O374" i="5"/>
  <c r="N374" i="5"/>
  <c r="M374" i="5"/>
  <c r="L374" i="5"/>
  <c r="K374" i="5"/>
  <c r="S373" i="5"/>
  <c r="R373" i="5"/>
  <c r="Q373" i="5"/>
  <c r="P373" i="5"/>
  <c r="O373" i="5"/>
  <c r="N373" i="5"/>
  <c r="M373" i="5"/>
  <c r="L373" i="5"/>
  <c r="K373" i="5"/>
  <c r="S372" i="5"/>
  <c r="R372" i="5"/>
  <c r="Q372" i="5"/>
  <c r="P372" i="5"/>
  <c r="O372" i="5"/>
  <c r="N372" i="5"/>
  <c r="M372" i="5"/>
  <c r="L372" i="5"/>
  <c r="K372" i="5"/>
  <c r="S371" i="5"/>
  <c r="R371" i="5"/>
  <c r="Q371" i="5"/>
  <c r="P371" i="5"/>
  <c r="O371" i="5"/>
  <c r="N371" i="5"/>
  <c r="M371" i="5"/>
  <c r="L371" i="5"/>
  <c r="K371" i="5"/>
  <c r="S370" i="5"/>
  <c r="R370" i="5"/>
  <c r="Q370" i="5"/>
  <c r="P370" i="5"/>
  <c r="O370" i="5"/>
  <c r="N370" i="5"/>
  <c r="M370" i="5"/>
  <c r="L370" i="5"/>
  <c r="K370" i="5"/>
  <c r="S369" i="5"/>
  <c r="R369" i="5"/>
  <c r="Q369" i="5"/>
  <c r="P369" i="5"/>
  <c r="O369" i="5"/>
  <c r="N369" i="5"/>
  <c r="M369" i="5"/>
  <c r="L369" i="5"/>
  <c r="K369" i="5"/>
  <c r="S368" i="5"/>
  <c r="R368" i="5"/>
  <c r="Q368" i="5"/>
  <c r="P368" i="5"/>
  <c r="O368" i="5"/>
  <c r="N368" i="5"/>
  <c r="M368" i="5"/>
  <c r="L368" i="5"/>
  <c r="K368" i="5"/>
  <c r="S367" i="5"/>
  <c r="R367" i="5"/>
  <c r="Q367" i="5"/>
  <c r="P367" i="5"/>
  <c r="O367" i="5"/>
  <c r="N367" i="5"/>
  <c r="M367" i="5"/>
  <c r="L367" i="5"/>
  <c r="K367" i="5"/>
  <c r="S366" i="5"/>
  <c r="R366" i="5"/>
  <c r="Q366" i="5"/>
  <c r="P366" i="5"/>
  <c r="O366" i="5"/>
  <c r="N366" i="5"/>
  <c r="M366" i="5"/>
  <c r="L366" i="5"/>
  <c r="K366" i="5"/>
  <c r="S365" i="5"/>
  <c r="R365" i="5"/>
  <c r="Q365" i="5"/>
  <c r="P365" i="5"/>
  <c r="O365" i="5"/>
  <c r="N365" i="5"/>
  <c r="M365" i="5"/>
  <c r="L365" i="5"/>
  <c r="K365" i="5"/>
  <c r="S364" i="5"/>
  <c r="R364" i="5"/>
  <c r="Q364" i="5"/>
  <c r="P364" i="5"/>
  <c r="O364" i="5"/>
  <c r="N364" i="5"/>
  <c r="M364" i="5"/>
  <c r="L364" i="5"/>
  <c r="K364" i="5"/>
  <c r="S363" i="5"/>
  <c r="R363" i="5"/>
  <c r="Q363" i="5"/>
  <c r="P363" i="5"/>
  <c r="O363" i="5"/>
  <c r="N363" i="5"/>
  <c r="M363" i="5"/>
  <c r="L363" i="5"/>
  <c r="K363" i="5"/>
  <c r="S362" i="5"/>
  <c r="R362" i="5"/>
  <c r="Q362" i="5"/>
  <c r="P362" i="5"/>
  <c r="O362" i="5"/>
  <c r="N362" i="5"/>
  <c r="M362" i="5"/>
  <c r="L362" i="5"/>
  <c r="K362" i="5"/>
  <c r="S361" i="5"/>
  <c r="R361" i="5"/>
  <c r="Q361" i="5"/>
  <c r="P361" i="5"/>
  <c r="O361" i="5"/>
  <c r="N361" i="5"/>
  <c r="M361" i="5"/>
  <c r="L361" i="5"/>
  <c r="K361" i="5"/>
  <c r="S360" i="5"/>
  <c r="R360" i="5"/>
  <c r="Q360" i="5"/>
  <c r="P360" i="5"/>
  <c r="O360" i="5"/>
  <c r="N360" i="5"/>
  <c r="M360" i="5"/>
  <c r="L360" i="5"/>
  <c r="K360" i="5"/>
  <c r="S359" i="5"/>
  <c r="R359" i="5"/>
  <c r="Q359" i="5"/>
  <c r="P359" i="5"/>
  <c r="O359" i="5"/>
  <c r="N359" i="5"/>
  <c r="M359" i="5"/>
  <c r="L359" i="5"/>
  <c r="K359" i="5"/>
  <c r="S358" i="5"/>
  <c r="R358" i="5"/>
  <c r="Q358" i="5"/>
  <c r="P358" i="5"/>
  <c r="O358" i="5"/>
  <c r="N358" i="5"/>
  <c r="M358" i="5"/>
  <c r="L358" i="5"/>
  <c r="K358" i="5"/>
  <c r="S357" i="5"/>
  <c r="R357" i="5"/>
  <c r="Q357" i="5"/>
  <c r="P357" i="5"/>
  <c r="O357" i="5"/>
  <c r="N357" i="5"/>
  <c r="M357" i="5"/>
  <c r="L357" i="5"/>
  <c r="K357" i="5"/>
  <c r="S356" i="5"/>
  <c r="R356" i="5"/>
  <c r="Q356" i="5"/>
  <c r="P356" i="5"/>
  <c r="O356" i="5"/>
  <c r="N356" i="5"/>
  <c r="M356" i="5"/>
  <c r="L356" i="5"/>
  <c r="K356" i="5"/>
  <c r="S355" i="5"/>
  <c r="R355" i="5"/>
  <c r="Q355" i="5"/>
  <c r="P355" i="5"/>
  <c r="O355" i="5"/>
  <c r="N355" i="5"/>
  <c r="M355" i="5"/>
  <c r="L355" i="5"/>
  <c r="K355" i="5"/>
  <c r="S354" i="5"/>
  <c r="R354" i="5"/>
  <c r="Q354" i="5"/>
  <c r="P354" i="5"/>
  <c r="O354" i="5"/>
  <c r="N354" i="5"/>
  <c r="M354" i="5"/>
  <c r="L354" i="5"/>
  <c r="K354" i="5"/>
  <c r="S353" i="5"/>
  <c r="R353" i="5"/>
  <c r="Q353" i="5"/>
  <c r="P353" i="5"/>
  <c r="O353" i="5"/>
  <c r="N353" i="5"/>
  <c r="M353" i="5"/>
  <c r="L353" i="5"/>
  <c r="K353" i="5"/>
  <c r="S352" i="5"/>
  <c r="R352" i="5"/>
  <c r="Q352" i="5"/>
  <c r="P352" i="5"/>
  <c r="O352" i="5"/>
  <c r="N352" i="5"/>
  <c r="M352" i="5"/>
  <c r="L352" i="5"/>
  <c r="K352" i="5"/>
  <c r="S351" i="5"/>
  <c r="R351" i="5"/>
  <c r="Q351" i="5"/>
  <c r="P351" i="5"/>
  <c r="O351" i="5"/>
  <c r="N351" i="5"/>
  <c r="M351" i="5"/>
  <c r="L351" i="5"/>
  <c r="K351" i="5"/>
  <c r="S350" i="5"/>
  <c r="R350" i="5"/>
  <c r="Q350" i="5"/>
  <c r="P350" i="5"/>
  <c r="O350" i="5"/>
  <c r="N350" i="5"/>
  <c r="M350" i="5"/>
  <c r="L350" i="5"/>
  <c r="K350" i="5"/>
  <c r="S349" i="5"/>
  <c r="R349" i="5"/>
  <c r="Q349" i="5"/>
  <c r="P349" i="5"/>
  <c r="O349" i="5"/>
  <c r="N349" i="5"/>
  <c r="M349" i="5"/>
  <c r="L349" i="5"/>
  <c r="K349" i="5"/>
  <c r="S348" i="5"/>
  <c r="R348" i="5"/>
  <c r="Q348" i="5"/>
  <c r="P348" i="5"/>
  <c r="O348" i="5"/>
  <c r="N348" i="5"/>
  <c r="M348" i="5"/>
  <c r="L348" i="5"/>
  <c r="K348" i="5"/>
  <c r="S347" i="5"/>
  <c r="R347" i="5"/>
  <c r="Q347" i="5"/>
  <c r="P347" i="5"/>
  <c r="O347" i="5"/>
  <c r="N347" i="5"/>
  <c r="M347" i="5"/>
  <c r="L347" i="5"/>
  <c r="K347" i="5"/>
  <c r="S346" i="5"/>
  <c r="R346" i="5"/>
  <c r="Q346" i="5"/>
  <c r="P346" i="5"/>
  <c r="O346" i="5"/>
  <c r="N346" i="5"/>
  <c r="M346" i="5"/>
  <c r="L346" i="5"/>
  <c r="K346" i="5"/>
  <c r="S345" i="5"/>
  <c r="R345" i="5"/>
  <c r="Q345" i="5"/>
  <c r="P345" i="5"/>
  <c r="O345" i="5"/>
  <c r="N345" i="5"/>
  <c r="M345" i="5"/>
  <c r="L345" i="5"/>
  <c r="K345" i="5"/>
  <c r="S344" i="5"/>
  <c r="R344" i="5"/>
  <c r="Q344" i="5"/>
  <c r="P344" i="5"/>
  <c r="O344" i="5"/>
  <c r="N344" i="5"/>
  <c r="M344" i="5"/>
  <c r="L344" i="5"/>
  <c r="K344" i="5"/>
  <c r="S343" i="5"/>
  <c r="R343" i="5"/>
  <c r="Q343" i="5"/>
  <c r="P343" i="5"/>
  <c r="O343" i="5"/>
  <c r="N343" i="5"/>
  <c r="M343" i="5"/>
  <c r="L343" i="5"/>
  <c r="K343" i="5"/>
  <c r="S342" i="5"/>
  <c r="R342" i="5"/>
  <c r="Q342" i="5"/>
  <c r="P342" i="5"/>
  <c r="O342" i="5"/>
  <c r="N342" i="5"/>
  <c r="M342" i="5"/>
  <c r="L342" i="5"/>
  <c r="K342" i="5"/>
  <c r="S341" i="5"/>
  <c r="R341" i="5"/>
  <c r="Q341" i="5"/>
  <c r="P341" i="5"/>
  <c r="O341" i="5"/>
  <c r="N341" i="5"/>
  <c r="M341" i="5"/>
  <c r="L341" i="5"/>
  <c r="K341" i="5"/>
  <c r="S340" i="5"/>
  <c r="R340" i="5"/>
  <c r="Q340" i="5"/>
  <c r="P340" i="5"/>
  <c r="O340" i="5"/>
  <c r="N340" i="5"/>
  <c r="M340" i="5"/>
  <c r="L340" i="5"/>
  <c r="K340" i="5"/>
  <c r="S339" i="5"/>
  <c r="R339" i="5"/>
  <c r="Q339" i="5"/>
  <c r="P339" i="5"/>
  <c r="O339" i="5"/>
  <c r="N339" i="5"/>
  <c r="M339" i="5"/>
  <c r="L339" i="5"/>
  <c r="K339" i="5"/>
  <c r="S338" i="5"/>
  <c r="R338" i="5"/>
  <c r="Q338" i="5"/>
  <c r="P338" i="5"/>
  <c r="O338" i="5"/>
  <c r="N338" i="5"/>
  <c r="M338" i="5"/>
  <c r="L338" i="5"/>
  <c r="K338" i="5"/>
  <c r="S337" i="5"/>
  <c r="R337" i="5"/>
  <c r="Q337" i="5"/>
  <c r="P337" i="5"/>
  <c r="O337" i="5"/>
  <c r="N337" i="5"/>
  <c r="M337" i="5"/>
  <c r="L337" i="5"/>
  <c r="K337" i="5"/>
  <c r="S336" i="5"/>
  <c r="R336" i="5"/>
  <c r="Q336" i="5"/>
  <c r="P336" i="5"/>
  <c r="O336" i="5"/>
  <c r="N336" i="5"/>
  <c r="M336" i="5"/>
  <c r="L336" i="5"/>
  <c r="K336" i="5"/>
  <c r="S335" i="5"/>
  <c r="R335" i="5"/>
  <c r="Q335" i="5"/>
  <c r="P335" i="5"/>
  <c r="O335" i="5"/>
  <c r="N335" i="5"/>
  <c r="M335" i="5"/>
  <c r="L335" i="5"/>
  <c r="K335" i="5"/>
  <c r="S334" i="5"/>
  <c r="R334" i="5"/>
  <c r="Q334" i="5"/>
  <c r="P334" i="5"/>
  <c r="O334" i="5"/>
  <c r="N334" i="5"/>
  <c r="M334" i="5"/>
  <c r="L334" i="5"/>
  <c r="K334" i="5"/>
  <c r="S333" i="5"/>
  <c r="R333" i="5"/>
  <c r="Q333" i="5"/>
  <c r="P333" i="5"/>
  <c r="O333" i="5"/>
  <c r="N333" i="5"/>
  <c r="M333" i="5"/>
  <c r="L333" i="5"/>
  <c r="K333" i="5"/>
  <c r="S332" i="5"/>
  <c r="R332" i="5"/>
  <c r="Q332" i="5"/>
  <c r="P332" i="5"/>
  <c r="O332" i="5"/>
  <c r="N332" i="5"/>
  <c r="M332" i="5"/>
  <c r="L332" i="5"/>
  <c r="K332" i="5"/>
  <c r="S331" i="5"/>
  <c r="R331" i="5"/>
  <c r="Q331" i="5"/>
  <c r="P331" i="5"/>
  <c r="O331" i="5"/>
  <c r="N331" i="5"/>
  <c r="M331" i="5"/>
  <c r="L331" i="5"/>
  <c r="K331" i="5"/>
  <c r="S330" i="5"/>
  <c r="R330" i="5"/>
  <c r="Q330" i="5"/>
  <c r="P330" i="5"/>
  <c r="O330" i="5"/>
  <c r="N330" i="5"/>
  <c r="M330" i="5"/>
  <c r="L330" i="5"/>
  <c r="K330" i="5"/>
  <c r="S329" i="5"/>
  <c r="R329" i="5"/>
  <c r="Q329" i="5"/>
  <c r="P329" i="5"/>
  <c r="O329" i="5"/>
  <c r="N329" i="5"/>
  <c r="M329" i="5"/>
  <c r="L329" i="5"/>
  <c r="K329" i="5"/>
  <c r="S328" i="5"/>
  <c r="R328" i="5"/>
  <c r="Q328" i="5"/>
  <c r="P328" i="5"/>
  <c r="O328" i="5"/>
  <c r="N328" i="5"/>
  <c r="M328" i="5"/>
  <c r="L328" i="5"/>
  <c r="K328" i="5"/>
  <c r="S327" i="5"/>
  <c r="R327" i="5"/>
  <c r="Q327" i="5"/>
  <c r="P327" i="5"/>
  <c r="O327" i="5"/>
  <c r="N327" i="5"/>
  <c r="M327" i="5"/>
  <c r="L327" i="5"/>
  <c r="K327" i="5"/>
  <c r="S326" i="5"/>
  <c r="R326" i="5"/>
  <c r="Q326" i="5"/>
  <c r="P326" i="5"/>
  <c r="O326" i="5"/>
  <c r="N326" i="5"/>
  <c r="M326" i="5"/>
  <c r="L326" i="5"/>
  <c r="K326" i="5"/>
  <c r="S325" i="5"/>
  <c r="R325" i="5"/>
  <c r="Q325" i="5"/>
  <c r="P325" i="5"/>
  <c r="O325" i="5"/>
  <c r="N325" i="5"/>
  <c r="M325" i="5"/>
  <c r="L325" i="5"/>
  <c r="K325" i="5"/>
  <c r="S324" i="5"/>
  <c r="R324" i="5"/>
  <c r="Q324" i="5"/>
  <c r="P324" i="5"/>
  <c r="O324" i="5"/>
  <c r="N324" i="5"/>
  <c r="M324" i="5"/>
  <c r="L324" i="5"/>
  <c r="K324" i="5"/>
  <c r="S323" i="5"/>
  <c r="R323" i="5"/>
  <c r="Q323" i="5"/>
  <c r="P323" i="5"/>
  <c r="O323" i="5"/>
  <c r="N323" i="5"/>
  <c r="M323" i="5"/>
  <c r="L323" i="5"/>
  <c r="K323" i="5"/>
  <c r="S322" i="5"/>
  <c r="R322" i="5"/>
  <c r="Q322" i="5"/>
  <c r="P322" i="5"/>
  <c r="O322" i="5"/>
  <c r="N322" i="5"/>
  <c r="M322" i="5"/>
  <c r="L322" i="5"/>
  <c r="K322" i="5"/>
  <c r="S321" i="5"/>
  <c r="R321" i="5"/>
  <c r="Q321" i="5"/>
  <c r="P321" i="5"/>
  <c r="O321" i="5"/>
  <c r="N321" i="5"/>
  <c r="M321" i="5"/>
  <c r="L321" i="5"/>
  <c r="K321" i="5"/>
  <c r="S320" i="5"/>
  <c r="R320" i="5"/>
  <c r="Q320" i="5"/>
  <c r="P320" i="5"/>
  <c r="O320" i="5"/>
  <c r="N320" i="5"/>
  <c r="M320" i="5"/>
  <c r="L320" i="5"/>
  <c r="K320" i="5"/>
  <c r="S319" i="5"/>
  <c r="R319" i="5"/>
  <c r="Q319" i="5"/>
  <c r="P319" i="5"/>
  <c r="O319" i="5"/>
  <c r="N319" i="5"/>
  <c r="M319" i="5"/>
  <c r="L319" i="5"/>
  <c r="K319" i="5"/>
  <c r="S318" i="5"/>
  <c r="R318" i="5"/>
  <c r="Q318" i="5"/>
  <c r="P318" i="5"/>
  <c r="O318" i="5"/>
  <c r="N318" i="5"/>
  <c r="M318" i="5"/>
  <c r="L318" i="5"/>
  <c r="K318" i="5"/>
  <c r="S317" i="5"/>
  <c r="R317" i="5"/>
  <c r="Q317" i="5"/>
  <c r="P317" i="5"/>
  <c r="O317" i="5"/>
  <c r="N317" i="5"/>
  <c r="M317" i="5"/>
  <c r="L317" i="5"/>
  <c r="K317" i="5"/>
  <c r="S316" i="5"/>
  <c r="R316" i="5"/>
  <c r="Q316" i="5"/>
  <c r="P316" i="5"/>
  <c r="O316" i="5"/>
  <c r="N316" i="5"/>
  <c r="M316" i="5"/>
  <c r="L316" i="5"/>
  <c r="K316" i="5"/>
  <c r="S315" i="5"/>
  <c r="R315" i="5"/>
  <c r="Q315" i="5"/>
  <c r="P315" i="5"/>
  <c r="O315" i="5"/>
  <c r="N315" i="5"/>
  <c r="M315" i="5"/>
  <c r="L315" i="5"/>
  <c r="K315" i="5"/>
  <c r="S314" i="5"/>
  <c r="R314" i="5"/>
  <c r="Q314" i="5"/>
  <c r="P314" i="5"/>
  <c r="O314" i="5"/>
  <c r="N314" i="5"/>
  <c r="M314" i="5"/>
  <c r="L314" i="5"/>
  <c r="K314" i="5"/>
  <c r="S313" i="5"/>
  <c r="R313" i="5"/>
  <c r="Q313" i="5"/>
  <c r="P313" i="5"/>
  <c r="O313" i="5"/>
  <c r="N313" i="5"/>
  <c r="M313" i="5"/>
  <c r="L313" i="5"/>
  <c r="K313" i="5"/>
  <c r="S312" i="5"/>
  <c r="R312" i="5"/>
  <c r="Q312" i="5"/>
  <c r="P312" i="5"/>
  <c r="O312" i="5"/>
  <c r="N312" i="5"/>
  <c r="M312" i="5"/>
  <c r="L312" i="5"/>
  <c r="K312" i="5"/>
  <c r="S311" i="5"/>
  <c r="R311" i="5"/>
  <c r="Q311" i="5"/>
  <c r="P311" i="5"/>
  <c r="O311" i="5"/>
  <c r="N311" i="5"/>
  <c r="M311" i="5"/>
  <c r="L311" i="5"/>
  <c r="K311" i="5"/>
  <c r="S310" i="5"/>
  <c r="R310" i="5"/>
  <c r="Q310" i="5"/>
  <c r="P310" i="5"/>
  <c r="O310" i="5"/>
  <c r="N310" i="5"/>
  <c r="M310" i="5"/>
  <c r="L310" i="5"/>
  <c r="K310" i="5"/>
  <c r="S309" i="5"/>
  <c r="R309" i="5"/>
  <c r="Q309" i="5"/>
  <c r="P309" i="5"/>
  <c r="O309" i="5"/>
  <c r="N309" i="5"/>
  <c r="M309" i="5"/>
  <c r="L309" i="5"/>
  <c r="K309" i="5"/>
  <c r="S308" i="5"/>
  <c r="R308" i="5"/>
  <c r="Q308" i="5"/>
  <c r="P308" i="5"/>
  <c r="O308" i="5"/>
  <c r="N308" i="5"/>
  <c r="M308" i="5"/>
  <c r="L308" i="5"/>
  <c r="K308" i="5"/>
  <c r="S307" i="5"/>
  <c r="R307" i="5"/>
  <c r="Q307" i="5"/>
  <c r="P307" i="5"/>
  <c r="O307" i="5"/>
  <c r="N307" i="5"/>
  <c r="M307" i="5"/>
  <c r="L307" i="5"/>
  <c r="K307" i="5"/>
  <c r="S306" i="5"/>
  <c r="R306" i="5"/>
  <c r="Q306" i="5"/>
  <c r="P306" i="5"/>
  <c r="O306" i="5"/>
  <c r="N306" i="5"/>
  <c r="M306" i="5"/>
  <c r="L306" i="5"/>
  <c r="K306" i="5"/>
  <c r="S305" i="5"/>
  <c r="R305" i="5"/>
  <c r="Q305" i="5"/>
  <c r="P305" i="5"/>
  <c r="O305" i="5"/>
  <c r="N305" i="5"/>
  <c r="M305" i="5"/>
  <c r="L305" i="5"/>
  <c r="K305" i="5"/>
  <c r="S304" i="5"/>
  <c r="R304" i="5"/>
  <c r="Q304" i="5"/>
  <c r="P304" i="5"/>
  <c r="O304" i="5"/>
  <c r="N304" i="5"/>
  <c r="M304" i="5"/>
  <c r="L304" i="5"/>
  <c r="K304" i="5"/>
  <c r="S303" i="5"/>
  <c r="R303" i="5"/>
  <c r="Q303" i="5"/>
  <c r="P303" i="5"/>
  <c r="O303" i="5"/>
  <c r="N303" i="5"/>
  <c r="M303" i="5"/>
  <c r="L303" i="5"/>
  <c r="K303" i="5"/>
  <c r="S302" i="5"/>
  <c r="R302" i="5"/>
  <c r="Q302" i="5"/>
  <c r="P302" i="5"/>
  <c r="O302" i="5"/>
  <c r="N302" i="5"/>
  <c r="M302" i="5"/>
  <c r="L302" i="5"/>
  <c r="K302" i="5"/>
  <c r="S301" i="5"/>
  <c r="R301" i="5"/>
  <c r="Q301" i="5"/>
  <c r="P301" i="5"/>
  <c r="O301" i="5"/>
  <c r="N301" i="5"/>
  <c r="M301" i="5"/>
  <c r="L301" i="5"/>
  <c r="K301" i="5"/>
  <c r="S300" i="5"/>
  <c r="R300" i="5"/>
  <c r="Q300" i="5"/>
  <c r="P300" i="5"/>
  <c r="O300" i="5"/>
  <c r="N300" i="5"/>
  <c r="M300" i="5"/>
  <c r="L300" i="5"/>
  <c r="K300" i="5"/>
  <c r="S299" i="5"/>
  <c r="R299" i="5"/>
  <c r="Q299" i="5"/>
  <c r="P299" i="5"/>
  <c r="O299" i="5"/>
  <c r="N299" i="5"/>
  <c r="M299" i="5"/>
  <c r="L299" i="5"/>
  <c r="K299" i="5"/>
  <c r="S298" i="5"/>
  <c r="R298" i="5"/>
  <c r="Q298" i="5"/>
  <c r="P298" i="5"/>
  <c r="O298" i="5"/>
  <c r="N298" i="5"/>
  <c r="M298" i="5"/>
  <c r="L298" i="5"/>
  <c r="K298" i="5"/>
  <c r="S297" i="5"/>
  <c r="R297" i="5"/>
  <c r="Q297" i="5"/>
  <c r="P297" i="5"/>
  <c r="O297" i="5"/>
  <c r="N297" i="5"/>
  <c r="M297" i="5"/>
  <c r="L297" i="5"/>
  <c r="K297" i="5"/>
  <c r="S296" i="5"/>
  <c r="R296" i="5"/>
  <c r="Q296" i="5"/>
  <c r="P296" i="5"/>
  <c r="O296" i="5"/>
  <c r="N296" i="5"/>
  <c r="M296" i="5"/>
  <c r="L296" i="5"/>
  <c r="K296" i="5"/>
  <c r="S295" i="5"/>
  <c r="R295" i="5"/>
  <c r="Q295" i="5"/>
  <c r="P295" i="5"/>
  <c r="O295" i="5"/>
  <c r="N295" i="5"/>
  <c r="M295" i="5"/>
  <c r="L295" i="5"/>
  <c r="K295" i="5"/>
  <c r="S294" i="5"/>
  <c r="R294" i="5"/>
  <c r="Q294" i="5"/>
  <c r="P294" i="5"/>
  <c r="O294" i="5"/>
  <c r="N294" i="5"/>
  <c r="M294" i="5"/>
  <c r="L294" i="5"/>
  <c r="K294" i="5"/>
  <c r="S293" i="5"/>
  <c r="R293" i="5"/>
  <c r="Q293" i="5"/>
  <c r="P293" i="5"/>
  <c r="O293" i="5"/>
  <c r="N293" i="5"/>
  <c r="M293" i="5"/>
  <c r="L293" i="5"/>
  <c r="K293" i="5"/>
  <c r="S292" i="5"/>
  <c r="R292" i="5"/>
  <c r="Q292" i="5"/>
  <c r="P292" i="5"/>
  <c r="O292" i="5"/>
  <c r="N292" i="5"/>
  <c r="M292" i="5"/>
  <c r="L292" i="5"/>
  <c r="K292" i="5"/>
  <c r="S291" i="5"/>
  <c r="R291" i="5"/>
  <c r="Q291" i="5"/>
  <c r="P291" i="5"/>
  <c r="O291" i="5"/>
  <c r="N291" i="5"/>
  <c r="M291" i="5"/>
  <c r="L291" i="5"/>
  <c r="K291" i="5"/>
  <c r="S290" i="5"/>
  <c r="R290" i="5"/>
  <c r="Q290" i="5"/>
  <c r="P290" i="5"/>
  <c r="O290" i="5"/>
  <c r="N290" i="5"/>
  <c r="M290" i="5"/>
  <c r="L290" i="5"/>
  <c r="K290" i="5"/>
  <c r="S289" i="5"/>
  <c r="R289" i="5"/>
  <c r="Q289" i="5"/>
  <c r="P289" i="5"/>
  <c r="O289" i="5"/>
  <c r="N289" i="5"/>
  <c r="M289" i="5"/>
  <c r="L289" i="5"/>
  <c r="K289" i="5"/>
  <c r="S288" i="5"/>
  <c r="R288" i="5"/>
  <c r="Q288" i="5"/>
  <c r="P288" i="5"/>
  <c r="O288" i="5"/>
  <c r="N288" i="5"/>
  <c r="M288" i="5"/>
  <c r="L288" i="5"/>
  <c r="K288" i="5"/>
  <c r="S287" i="5"/>
  <c r="R287" i="5"/>
  <c r="Q287" i="5"/>
  <c r="P287" i="5"/>
  <c r="O287" i="5"/>
  <c r="N287" i="5"/>
  <c r="M287" i="5"/>
  <c r="L287" i="5"/>
  <c r="K287" i="5"/>
  <c r="S286" i="5"/>
  <c r="R286" i="5"/>
  <c r="Q286" i="5"/>
  <c r="P286" i="5"/>
  <c r="O286" i="5"/>
  <c r="N286" i="5"/>
  <c r="M286" i="5"/>
  <c r="L286" i="5"/>
  <c r="K286" i="5"/>
  <c r="S285" i="5"/>
  <c r="R285" i="5"/>
  <c r="Q285" i="5"/>
  <c r="P285" i="5"/>
  <c r="O285" i="5"/>
  <c r="N285" i="5"/>
  <c r="M285" i="5"/>
  <c r="L285" i="5"/>
  <c r="K285" i="5"/>
  <c r="S284" i="5"/>
  <c r="R284" i="5"/>
  <c r="Q284" i="5"/>
  <c r="P284" i="5"/>
  <c r="O284" i="5"/>
  <c r="N284" i="5"/>
  <c r="M284" i="5"/>
  <c r="L284" i="5"/>
  <c r="K284" i="5"/>
  <c r="S283" i="5"/>
  <c r="R283" i="5"/>
  <c r="Q283" i="5"/>
  <c r="P283" i="5"/>
  <c r="O283" i="5"/>
  <c r="N283" i="5"/>
  <c r="M283" i="5"/>
  <c r="L283" i="5"/>
  <c r="K283" i="5"/>
  <c r="S282" i="5"/>
  <c r="R282" i="5"/>
  <c r="Q282" i="5"/>
  <c r="P282" i="5"/>
  <c r="O282" i="5"/>
  <c r="N282" i="5"/>
  <c r="M282" i="5"/>
  <c r="L282" i="5"/>
  <c r="K282" i="5"/>
  <c r="S281" i="5"/>
  <c r="R281" i="5"/>
  <c r="Q281" i="5"/>
  <c r="P281" i="5"/>
  <c r="O281" i="5"/>
  <c r="N281" i="5"/>
  <c r="M281" i="5"/>
  <c r="L281" i="5"/>
  <c r="K281" i="5"/>
  <c r="S280" i="5"/>
  <c r="R280" i="5"/>
  <c r="Q280" i="5"/>
  <c r="P280" i="5"/>
  <c r="O280" i="5"/>
  <c r="N280" i="5"/>
  <c r="M280" i="5"/>
  <c r="L280" i="5"/>
  <c r="K280" i="5"/>
  <c r="S279" i="5"/>
  <c r="R279" i="5"/>
  <c r="Q279" i="5"/>
  <c r="P279" i="5"/>
  <c r="O279" i="5"/>
  <c r="N279" i="5"/>
  <c r="M279" i="5"/>
  <c r="L279" i="5"/>
  <c r="K279" i="5"/>
  <c r="S278" i="5"/>
  <c r="R278" i="5"/>
  <c r="Q278" i="5"/>
  <c r="P278" i="5"/>
  <c r="O278" i="5"/>
  <c r="N278" i="5"/>
  <c r="M278" i="5"/>
  <c r="L278" i="5"/>
  <c r="K278" i="5"/>
  <c r="S277" i="5"/>
  <c r="R277" i="5"/>
  <c r="Q277" i="5"/>
  <c r="P277" i="5"/>
  <c r="O277" i="5"/>
  <c r="N277" i="5"/>
  <c r="M277" i="5"/>
  <c r="L277" i="5"/>
  <c r="K277" i="5"/>
  <c r="S276" i="5"/>
  <c r="R276" i="5"/>
  <c r="Q276" i="5"/>
  <c r="P276" i="5"/>
  <c r="O276" i="5"/>
  <c r="N276" i="5"/>
  <c r="M276" i="5"/>
  <c r="L276" i="5"/>
  <c r="K276" i="5"/>
  <c r="S275" i="5"/>
  <c r="R275" i="5"/>
  <c r="Q275" i="5"/>
  <c r="P275" i="5"/>
  <c r="O275" i="5"/>
  <c r="N275" i="5"/>
  <c r="M275" i="5"/>
  <c r="L275" i="5"/>
  <c r="K275" i="5"/>
  <c r="S274" i="5"/>
  <c r="R274" i="5"/>
  <c r="Q274" i="5"/>
  <c r="P274" i="5"/>
  <c r="O274" i="5"/>
  <c r="N274" i="5"/>
  <c r="M274" i="5"/>
  <c r="L274" i="5"/>
  <c r="K274" i="5"/>
  <c r="S273" i="5"/>
  <c r="R273" i="5"/>
  <c r="Q273" i="5"/>
  <c r="P273" i="5"/>
  <c r="O273" i="5"/>
  <c r="N273" i="5"/>
  <c r="M273" i="5"/>
  <c r="L273" i="5"/>
  <c r="K273" i="5"/>
  <c r="S272" i="5"/>
  <c r="R272" i="5"/>
  <c r="Q272" i="5"/>
  <c r="P272" i="5"/>
  <c r="O272" i="5"/>
  <c r="N272" i="5"/>
  <c r="M272" i="5"/>
  <c r="L272" i="5"/>
  <c r="K272" i="5"/>
  <c r="S271" i="5"/>
  <c r="R271" i="5"/>
  <c r="Q271" i="5"/>
  <c r="P271" i="5"/>
  <c r="O271" i="5"/>
  <c r="N271" i="5"/>
  <c r="M271" i="5"/>
  <c r="L271" i="5"/>
  <c r="K271" i="5"/>
  <c r="S270" i="5"/>
  <c r="R270" i="5"/>
  <c r="Q270" i="5"/>
  <c r="P270" i="5"/>
  <c r="O270" i="5"/>
  <c r="N270" i="5"/>
  <c r="M270" i="5"/>
  <c r="L270" i="5"/>
  <c r="K270" i="5"/>
  <c r="S269" i="5"/>
  <c r="R269" i="5"/>
  <c r="Q269" i="5"/>
  <c r="P269" i="5"/>
  <c r="O269" i="5"/>
  <c r="N269" i="5"/>
  <c r="M269" i="5"/>
  <c r="L269" i="5"/>
  <c r="K269" i="5"/>
  <c r="S268" i="5"/>
  <c r="R268" i="5"/>
  <c r="Q268" i="5"/>
  <c r="P268" i="5"/>
  <c r="O268" i="5"/>
  <c r="N268" i="5"/>
  <c r="M268" i="5"/>
  <c r="L268" i="5"/>
  <c r="K268" i="5"/>
  <c r="S267" i="5"/>
  <c r="R267" i="5"/>
  <c r="Q267" i="5"/>
  <c r="P267" i="5"/>
  <c r="O267" i="5"/>
  <c r="N267" i="5"/>
  <c r="M267" i="5"/>
  <c r="L267" i="5"/>
  <c r="K267" i="5"/>
  <c r="S266" i="5"/>
  <c r="R266" i="5"/>
  <c r="Q266" i="5"/>
  <c r="P266" i="5"/>
  <c r="O266" i="5"/>
  <c r="N266" i="5"/>
  <c r="M266" i="5"/>
  <c r="L266" i="5"/>
  <c r="K266" i="5"/>
  <c r="S265" i="5"/>
  <c r="R265" i="5"/>
  <c r="Q265" i="5"/>
  <c r="P265" i="5"/>
  <c r="O265" i="5"/>
  <c r="N265" i="5"/>
  <c r="M265" i="5"/>
  <c r="L265" i="5"/>
  <c r="K265" i="5"/>
  <c r="S264" i="5"/>
  <c r="R264" i="5"/>
  <c r="Q264" i="5"/>
  <c r="P264" i="5"/>
  <c r="O264" i="5"/>
  <c r="N264" i="5"/>
  <c r="M264" i="5"/>
  <c r="L264" i="5"/>
  <c r="K264" i="5"/>
  <c r="S263" i="5"/>
  <c r="R263" i="5"/>
  <c r="Q263" i="5"/>
  <c r="P263" i="5"/>
  <c r="O263" i="5"/>
  <c r="N263" i="5"/>
  <c r="M263" i="5"/>
  <c r="L263" i="5"/>
  <c r="K263" i="5"/>
  <c r="S262" i="5"/>
  <c r="R262" i="5"/>
  <c r="Q262" i="5"/>
  <c r="P262" i="5"/>
  <c r="O262" i="5"/>
  <c r="N262" i="5"/>
  <c r="M262" i="5"/>
  <c r="L262" i="5"/>
  <c r="K262" i="5"/>
  <c r="S261" i="5"/>
  <c r="R261" i="5"/>
  <c r="Q261" i="5"/>
  <c r="P261" i="5"/>
  <c r="O261" i="5"/>
  <c r="N261" i="5"/>
  <c r="M261" i="5"/>
  <c r="L261" i="5"/>
  <c r="K261" i="5"/>
  <c r="S260" i="5"/>
  <c r="R260" i="5"/>
  <c r="Q260" i="5"/>
  <c r="P260" i="5"/>
  <c r="O260" i="5"/>
  <c r="N260" i="5"/>
  <c r="M260" i="5"/>
  <c r="L260" i="5"/>
  <c r="K260" i="5"/>
  <c r="S259" i="5"/>
  <c r="R259" i="5"/>
  <c r="Q259" i="5"/>
  <c r="P259" i="5"/>
  <c r="O259" i="5"/>
  <c r="N259" i="5"/>
  <c r="M259" i="5"/>
  <c r="L259" i="5"/>
  <c r="K259" i="5"/>
  <c r="S258" i="5"/>
  <c r="R258" i="5"/>
  <c r="Q258" i="5"/>
  <c r="P258" i="5"/>
  <c r="O258" i="5"/>
  <c r="N258" i="5"/>
  <c r="M258" i="5"/>
  <c r="L258" i="5"/>
  <c r="K258" i="5"/>
  <c r="S257" i="5"/>
  <c r="R257" i="5"/>
  <c r="Q257" i="5"/>
  <c r="P257" i="5"/>
  <c r="O257" i="5"/>
  <c r="N257" i="5"/>
  <c r="M257" i="5"/>
  <c r="L257" i="5"/>
  <c r="K257" i="5"/>
  <c r="S256" i="5"/>
  <c r="R256" i="5"/>
  <c r="Q256" i="5"/>
  <c r="P256" i="5"/>
  <c r="O256" i="5"/>
  <c r="N256" i="5"/>
  <c r="M256" i="5"/>
  <c r="L256" i="5"/>
  <c r="K256" i="5"/>
  <c r="S255" i="5"/>
  <c r="R255" i="5"/>
  <c r="Q255" i="5"/>
  <c r="P255" i="5"/>
  <c r="O255" i="5"/>
  <c r="N255" i="5"/>
  <c r="M255" i="5"/>
  <c r="L255" i="5"/>
  <c r="K255" i="5"/>
  <c r="S254" i="5"/>
  <c r="R254" i="5"/>
  <c r="Q254" i="5"/>
  <c r="P254" i="5"/>
  <c r="O254" i="5"/>
  <c r="N254" i="5"/>
  <c r="M254" i="5"/>
  <c r="L254" i="5"/>
  <c r="K254" i="5"/>
  <c r="S253" i="5"/>
  <c r="R253" i="5"/>
  <c r="Q253" i="5"/>
  <c r="P253" i="5"/>
  <c r="O253" i="5"/>
  <c r="N253" i="5"/>
  <c r="M253" i="5"/>
  <c r="L253" i="5"/>
  <c r="K253" i="5"/>
  <c r="S252" i="5"/>
  <c r="R252" i="5"/>
  <c r="Q252" i="5"/>
  <c r="P252" i="5"/>
  <c r="O252" i="5"/>
  <c r="N252" i="5"/>
  <c r="M252" i="5"/>
  <c r="L252" i="5"/>
  <c r="K252" i="5"/>
  <c r="S251" i="5"/>
  <c r="R251" i="5"/>
  <c r="Q251" i="5"/>
  <c r="P251" i="5"/>
  <c r="O251" i="5"/>
  <c r="N251" i="5"/>
  <c r="M251" i="5"/>
  <c r="L251" i="5"/>
  <c r="K251" i="5"/>
  <c r="S250" i="5"/>
  <c r="R250" i="5"/>
  <c r="Q250" i="5"/>
  <c r="P250" i="5"/>
  <c r="O250" i="5"/>
  <c r="N250" i="5"/>
  <c r="M250" i="5"/>
  <c r="L250" i="5"/>
  <c r="K250" i="5"/>
  <c r="S249" i="5"/>
  <c r="R249" i="5"/>
  <c r="Q249" i="5"/>
  <c r="P249" i="5"/>
  <c r="O249" i="5"/>
  <c r="N249" i="5"/>
  <c r="M249" i="5"/>
  <c r="L249" i="5"/>
  <c r="K249" i="5"/>
  <c r="S248" i="5"/>
  <c r="R248" i="5"/>
  <c r="Q248" i="5"/>
  <c r="P248" i="5"/>
  <c r="O248" i="5"/>
  <c r="N248" i="5"/>
  <c r="M248" i="5"/>
  <c r="L248" i="5"/>
  <c r="K248" i="5"/>
  <c r="S247" i="5"/>
  <c r="R247" i="5"/>
  <c r="Q247" i="5"/>
  <c r="P247" i="5"/>
  <c r="O247" i="5"/>
  <c r="N247" i="5"/>
  <c r="M247" i="5"/>
  <c r="L247" i="5"/>
  <c r="K247" i="5"/>
  <c r="S246" i="5"/>
  <c r="R246" i="5"/>
  <c r="Q246" i="5"/>
  <c r="P246" i="5"/>
  <c r="O246" i="5"/>
  <c r="N246" i="5"/>
  <c r="M246" i="5"/>
  <c r="L246" i="5"/>
  <c r="K246" i="5"/>
  <c r="S245" i="5"/>
  <c r="R245" i="5"/>
  <c r="Q245" i="5"/>
  <c r="P245" i="5"/>
  <c r="O245" i="5"/>
  <c r="N245" i="5"/>
  <c r="M245" i="5"/>
  <c r="L245" i="5"/>
  <c r="K245" i="5"/>
  <c r="S244" i="5"/>
  <c r="R244" i="5"/>
  <c r="Q244" i="5"/>
  <c r="P244" i="5"/>
  <c r="O244" i="5"/>
  <c r="N244" i="5"/>
  <c r="M244" i="5"/>
  <c r="L244" i="5"/>
  <c r="K244" i="5"/>
  <c r="S243" i="5"/>
  <c r="R243" i="5"/>
  <c r="Q243" i="5"/>
  <c r="P243" i="5"/>
  <c r="O243" i="5"/>
  <c r="N243" i="5"/>
  <c r="M243" i="5"/>
  <c r="L243" i="5"/>
  <c r="K243" i="5"/>
  <c r="S242" i="5"/>
  <c r="R242" i="5"/>
  <c r="Q242" i="5"/>
  <c r="P242" i="5"/>
  <c r="O242" i="5"/>
  <c r="N242" i="5"/>
  <c r="M242" i="5"/>
  <c r="L242" i="5"/>
  <c r="K242" i="5"/>
  <c r="S241" i="5"/>
  <c r="R241" i="5"/>
  <c r="Q241" i="5"/>
  <c r="P241" i="5"/>
  <c r="O241" i="5"/>
  <c r="N241" i="5"/>
  <c r="M241" i="5"/>
  <c r="L241" i="5"/>
  <c r="K241" i="5"/>
  <c r="S240" i="5"/>
  <c r="R240" i="5"/>
  <c r="Q240" i="5"/>
  <c r="P240" i="5"/>
  <c r="O240" i="5"/>
  <c r="N240" i="5"/>
  <c r="M240" i="5"/>
  <c r="L240" i="5"/>
  <c r="K240" i="5"/>
  <c r="S239" i="5"/>
  <c r="R239" i="5"/>
  <c r="Q239" i="5"/>
  <c r="P239" i="5"/>
  <c r="O239" i="5"/>
  <c r="N239" i="5"/>
  <c r="M239" i="5"/>
  <c r="L239" i="5"/>
  <c r="K239" i="5"/>
  <c r="S238" i="5"/>
  <c r="R238" i="5"/>
  <c r="Q238" i="5"/>
  <c r="P238" i="5"/>
  <c r="O238" i="5"/>
  <c r="N238" i="5"/>
  <c r="M238" i="5"/>
  <c r="L238" i="5"/>
  <c r="K238" i="5"/>
  <c r="S237" i="5"/>
  <c r="R237" i="5"/>
  <c r="Q237" i="5"/>
  <c r="P237" i="5"/>
  <c r="O237" i="5"/>
  <c r="N237" i="5"/>
  <c r="M237" i="5"/>
  <c r="L237" i="5"/>
  <c r="K237" i="5"/>
  <c r="S236" i="5"/>
  <c r="R236" i="5"/>
  <c r="Q236" i="5"/>
  <c r="P236" i="5"/>
  <c r="O236" i="5"/>
  <c r="N236" i="5"/>
  <c r="M236" i="5"/>
  <c r="L236" i="5"/>
  <c r="K236" i="5"/>
  <c r="S235" i="5"/>
  <c r="R235" i="5"/>
  <c r="Q235" i="5"/>
  <c r="P235" i="5"/>
  <c r="O235" i="5"/>
  <c r="N235" i="5"/>
  <c r="M235" i="5"/>
  <c r="L235" i="5"/>
  <c r="K235" i="5"/>
  <c r="S234" i="5"/>
  <c r="R234" i="5"/>
  <c r="Q234" i="5"/>
  <c r="P234" i="5"/>
  <c r="O234" i="5"/>
  <c r="N234" i="5"/>
  <c r="M234" i="5"/>
  <c r="L234" i="5"/>
  <c r="K234" i="5"/>
  <c r="S233" i="5"/>
  <c r="R233" i="5"/>
  <c r="Q233" i="5"/>
  <c r="P233" i="5"/>
  <c r="O233" i="5"/>
  <c r="N233" i="5"/>
  <c r="M233" i="5"/>
  <c r="L233" i="5"/>
  <c r="K233" i="5"/>
  <c r="S232" i="5"/>
  <c r="R232" i="5"/>
  <c r="Q232" i="5"/>
  <c r="P232" i="5"/>
  <c r="O232" i="5"/>
  <c r="N232" i="5"/>
  <c r="M232" i="5"/>
  <c r="L232" i="5"/>
  <c r="K232" i="5"/>
  <c r="S231" i="5"/>
  <c r="R231" i="5"/>
  <c r="Q231" i="5"/>
  <c r="P231" i="5"/>
  <c r="O231" i="5"/>
  <c r="N231" i="5"/>
  <c r="M231" i="5"/>
  <c r="L231" i="5"/>
  <c r="K231" i="5"/>
  <c r="S230" i="5"/>
  <c r="R230" i="5"/>
  <c r="Q230" i="5"/>
  <c r="P230" i="5"/>
  <c r="O230" i="5"/>
  <c r="N230" i="5"/>
  <c r="M230" i="5"/>
  <c r="L230" i="5"/>
  <c r="K230" i="5"/>
  <c r="S229" i="5"/>
  <c r="R229" i="5"/>
  <c r="Q229" i="5"/>
  <c r="P229" i="5"/>
  <c r="O229" i="5"/>
  <c r="N229" i="5"/>
  <c r="M229" i="5"/>
  <c r="L229" i="5"/>
  <c r="K229" i="5"/>
  <c r="S228" i="5"/>
  <c r="R228" i="5"/>
  <c r="Q228" i="5"/>
  <c r="P228" i="5"/>
  <c r="O228" i="5"/>
  <c r="N228" i="5"/>
  <c r="M228" i="5"/>
  <c r="L228" i="5"/>
  <c r="K228" i="5"/>
  <c r="S227" i="5"/>
  <c r="R227" i="5"/>
  <c r="Q227" i="5"/>
  <c r="P227" i="5"/>
  <c r="O227" i="5"/>
  <c r="N227" i="5"/>
  <c r="M227" i="5"/>
  <c r="L227" i="5"/>
  <c r="K227" i="5"/>
  <c r="S226" i="5"/>
  <c r="R226" i="5"/>
  <c r="Q226" i="5"/>
  <c r="P226" i="5"/>
  <c r="O226" i="5"/>
  <c r="N226" i="5"/>
  <c r="M226" i="5"/>
  <c r="L226" i="5"/>
  <c r="K226" i="5"/>
  <c r="S225" i="5"/>
  <c r="R225" i="5"/>
  <c r="Q225" i="5"/>
  <c r="P225" i="5"/>
  <c r="O225" i="5"/>
  <c r="N225" i="5"/>
  <c r="M225" i="5"/>
  <c r="L225" i="5"/>
  <c r="K225" i="5"/>
  <c r="S224" i="5"/>
  <c r="R224" i="5"/>
  <c r="Q224" i="5"/>
  <c r="P224" i="5"/>
  <c r="O224" i="5"/>
  <c r="N224" i="5"/>
  <c r="M224" i="5"/>
  <c r="L224" i="5"/>
  <c r="K224" i="5"/>
  <c r="S223" i="5"/>
  <c r="R223" i="5"/>
  <c r="Q223" i="5"/>
  <c r="P223" i="5"/>
  <c r="O223" i="5"/>
  <c r="N223" i="5"/>
  <c r="M223" i="5"/>
  <c r="L223" i="5"/>
  <c r="K223" i="5"/>
  <c r="S222" i="5"/>
  <c r="R222" i="5"/>
  <c r="Q222" i="5"/>
  <c r="P222" i="5"/>
  <c r="O222" i="5"/>
  <c r="N222" i="5"/>
  <c r="M222" i="5"/>
  <c r="L222" i="5"/>
  <c r="K222" i="5"/>
  <c r="S221" i="5"/>
  <c r="R221" i="5"/>
  <c r="Q221" i="5"/>
  <c r="P221" i="5"/>
  <c r="O221" i="5"/>
  <c r="N221" i="5"/>
  <c r="M221" i="5"/>
  <c r="L221" i="5"/>
  <c r="K221" i="5"/>
  <c r="S220" i="5"/>
  <c r="R220" i="5"/>
  <c r="Q220" i="5"/>
  <c r="P220" i="5"/>
  <c r="O220" i="5"/>
  <c r="N220" i="5"/>
  <c r="M220" i="5"/>
  <c r="L220" i="5"/>
  <c r="K220" i="5"/>
  <c r="S219" i="5"/>
  <c r="R219" i="5"/>
  <c r="Q219" i="5"/>
  <c r="P219" i="5"/>
  <c r="O219" i="5"/>
  <c r="N219" i="5"/>
  <c r="M219" i="5"/>
  <c r="L219" i="5"/>
  <c r="K219" i="5"/>
  <c r="S218" i="5"/>
  <c r="R218" i="5"/>
  <c r="Q218" i="5"/>
  <c r="P218" i="5"/>
  <c r="O218" i="5"/>
  <c r="N218" i="5"/>
  <c r="M218" i="5"/>
  <c r="L218" i="5"/>
  <c r="K218" i="5"/>
  <c r="S217" i="5"/>
  <c r="R217" i="5"/>
  <c r="Q217" i="5"/>
  <c r="P217" i="5"/>
  <c r="O217" i="5"/>
  <c r="N217" i="5"/>
  <c r="M217" i="5"/>
  <c r="L217" i="5"/>
  <c r="K217" i="5"/>
  <c r="S216" i="5"/>
  <c r="R216" i="5"/>
  <c r="Q216" i="5"/>
  <c r="P216" i="5"/>
  <c r="O216" i="5"/>
  <c r="N216" i="5"/>
  <c r="M216" i="5"/>
  <c r="L216" i="5"/>
  <c r="K216" i="5"/>
  <c r="S215" i="5"/>
  <c r="R215" i="5"/>
  <c r="Q215" i="5"/>
  <c r="P215" i="5"/>
  <c r="O215" i="5"/>
  <c r="N215" i="5"/>
  <c r="M215" i="5"/>
  <c r="L215" i="5"/>
  <c r="K215" i="5"/>
  <c r="S214" i="5"/>
  <c r="R214" i="5"/>
  <c r="Q214" i="5"/>
  <c r="P214" i="5"/>
  <c r="O214" i="5"/>
  <c r="N214" i="5"/>
  <c r="M214" i="5"/>
  <c r="L214" i="5"/>
  <c r="K214" i="5"/>
  <c r="S213" i="5"/>
  <c r="R213" i="5"/>
  <c r="Q213" i="5"/>
  <c r="P213" i="5"/>
  <c r="O213" i="5"/>
  <c r="N213" i="5"/>
  <c r="M213" i="5"/>
  <c r="L213" i="5"/>
  <c r="K213" i="5"/>
  <c r="S212" i="5"/>
  <c r="R212" i="5"/>
  <c r="Q212" i="5"/>
  <c r="P212" i="5"/>
  <c r="O212" i="5"/>
  <c r="N212" i="5"/>
  <c r="M212" i="5"/>
  <c r="L212" i="5"/>
  <c r="K212" i="5"/>
  <c r="S211" i="5"/>
  <c r="R211" i="5"/>
  <c r="Q211" i="5"/>
  <c r="P211" i="5"/>
  <c r="O211" i="5"/>
  <c r="N211" i="5"/>
  <c r="M211" i="5"/>
  <c r="L211" i="5"/>
  <c r="K211" i="5"/>
  <c r="S210" i="5"/>
  <c r="R210" i="5"/>
  <c r="Q210" i="5"/>
  <c r="P210" i="5"/>
  <c r="O210" i="5"/>
  <c r="N210" i="5"/>
  <c r="M210" i="5"/>
  <c r="L210" i="5"/>
  <c r="K210" i="5"/>
  <c r="S209" i="5"/>
  <c r="R209" i="5"/>
  <c r="Q209" i="5"/>
  <c r="P209" i="5"/>
  <c r="O209" i="5"/>
  <c r="N209" i="5"/>
  <c r="M209" i="5"/>
  <c r="L209" i="5"/>
  <c r="K209" i="5"/>
  <c r="S208" i="5"/>
  <c r="R208" i="5"/>
  <c r="Q208" i="5"/>
  <c r="P208" i="5"/>
  <c r="O208" i="5"/>
  <c r="N208" i="5"/>
  <c r="M208" i="5"/>
  <c r="L208" i="5"/>
  <c r="K208" i="5"/>
  <c r="S207" i="5"/>
  <c r="R207" i="5"/>
  <c r="Q207" i="5"/>
  <c r="P207" i="5"/>
  <c r="O207" i="5"/>
  <c r="N207" i="5"/>
  <c r="M207" i="5"/>
  <c r="L207" i="5"/>
  <c r="K207" i="5"/>
  <c r="S206" i="5"/>
  <c r="R206" i="5"/>
  <c r="Q206" i="5"/>
  <c r="P206" i="5"/>
  <c r="O206" i="5"/>
  <c r="N206" i="5"/>
  <c r="M206" i="5"/>
  <c r="L206" i="5"/>
  <c r="K206" i="5"/>
  <c r="S205" i="5"/>
  <c r="R205" i="5"/>
  <c r="Q205" i="5"/>
  <c r="P205" i="5"/>
  <c r="O205" i="5"/>
  <c r="N205" i="5"/>
  <c r="M205" i="5"/>
  <c r="L205" i="5"/>
  <c r="K205" i="5"/>
  <c r="S204" i="5"/>
  <c r="R204" i="5"/>
  <c r="Q204" i="5"/>
  <c r="P204" i="5"/>
  <c r="O204" i="5"/>
  <c r="N204" i="5"/>
  <c r="M204" i="5"/>
  <c r="L204" i="5"/>
  <c r="K204" i="5"/>
  <c r="S203" i="5"/>
  <c r="R203" i="5"/>
  <c r="Q203" i="5"/>
  <c r="P203" i="5"/>
  <c r="O203" i="5"/>
  <c r="N203" i="5"/>
  <c r="M203" i="5"/>
  <c r="L203" i="5"/>
  <c r="K203" i="5"/>
  <c r="S202" i="5"/>
  <c r="R202" i="5"/>
  <c r="Q202" i="5"/>
  <c r="P202" i="5"/>
  <c r="O202" i="5"/>
  <c r="N202" i="5"/>
  <c r="M202" i="5"/>
  <c r="L202" i="5"/>
  <c r="K202" i="5"/>
  <c r="S201" i="5"/>
  <c r="R201" i="5"/>
  <c r="Q201" i="5"/>
  <c r="P201" i="5"/>
  <c r="O201" i="5"/>
  <c r="N201" i="5"/>
  <c r="M201" i="5"/>
  <c r="L201" i="5"/>
  <c r="K201" i="5"/>
  <c r="S200" i="5"/>
  <c r="R200" i="5"/>
  <c r="Q200" i="5"/>
  <c r="P200" i="5"/>
  <c r="O200" i="5"/>
  <c r="N200" i="5"/>
  <c r="M200" i="5"/>
  <c r="L200" i="5"/>
  <c r="K200" i="5"/>
  <c r="S199" i="5"/>
  <c r="R199" i="5"/>
  <c r="Q199" i="5"/>
  <c r="P199" i="5"/>
  <c r="O199" i="5"/>
  <c r="N199" i="5"/>
  <c r="M199" i="5"/>
  <c r="L199" i="5"/>
  <c r="K199" i="5"/>
  <c r="S198" i="5"/>
  <c r="R198" i="5"/>
  <c r="Q198" i="5"/>
  <c r="P198" i="5"/>
  <c r="O198" i="5"/>
  <c r="N198" i="5"/>
  <c r="M198" i="5"/>
  <c r="L198" i="5"/>
  <c r="K198" i="5"/>
  <c r="S197" i="5"/>
  <c r="R197" i="5"/>
  <c r="Q197" i="5"/>
  <c r="P197" i="5"/>
  <c r="O197" i="5"/>
  <c r="N197" i="5"/>
  <c r="M197" i="5"/>
  <c r="L197" i="5"/>
  <c r="K197" i="5"/>
  <c r="S196" i="5"/>
  <c r="R196" i="5"/>
  <c r="Q196" i="5"/>
  <c r="P196" i="5"/>
  <c r="O196" i="5"/>
  <c r="N196" i="5"/>
  <c r="M196" i="5"/>
  <c r="L196" i="5"/>
  <c r="K196" i="5"/>
  <c r="S195" i="5"/>
  <c r="R195" i="5"/>
  <c r="Q195" i="5"/>
  <c r="P195" i="5"/>
  <c r="O195" i="5"/>
  <c r="N195" i="5"/>
  <c r="M195" i="5"/>
  <c r="L195" i="5"/>
  <c r="K195" i="5"/>
  <c r="S194" i="5"/>
  <c r="R194" i="5"/>
  <c r="Q194" i="5"/>
  <c r="P194" i="5"/>
  <c r="O194" i="5"/>
  <c r="N194" i="5"/>
  <c r="M194" i="5"/>
  <c r="L194" i="5"/>
  <c r="K194" i="5"/>
  <c r="S193" i="5"/>
  <c r="R193" i="5"/>
  <c r="Q193" i="5"/>
  <c r="P193" i="5"/>
  <c r="O193" i="5"/>
  <c r="N193" i="5"/>
  <c r="M193" i="5"/>
  <c r="L193" i="5"/>
  <c r="K193" i="5"/>
  <c r="S192" i="5"/>
  <c r="R192" i="5"/>
  <c r="Q192" i="5"/>
  <c r="P192" i="5"/>
  <c r="O192" i="5"/>
  <c r="N192" i="5"/>
  <c r="M192" i="5"/>
  <c r="L192" i="5"/>
  <c r="K192" i="5"/>
  <c r="S191" i="5"/>
  <c r="R191" i="5"/>
  <c r="Q191" i="5"/>
  <c r="P191" i="5"/>
  <c r="O191" i="5"/>
  <c r="N191" i="5"/>
  <c r="M191" i="5"/>
  <c r="L191" i="5"/>
  <c r="K191" i="5"/>
  <c r="S190" i="5"/>
  <c r="R190" i="5"/>
  <c r="Q190" i="5"/>
  <c r="P190" i="5"/>
  <c r="O190" i="5"/>
  <c r="N190" i="5"/>
  <c r="M190" i="5"/>
  <c r="L190" i="5"/>
  <c r="K190" i="5"/>
  <c r="S189" i="5"/>
  <c r="R189" i="5"/>
  <c r="Q189" i="5"/>
  <c r="P189" i="5"/>
  <c r="O189" i="5"/>
  <c r="N189" i="5"/>
  <c r="M189" i="5"/>
  <c r="L189" i="5"/>
  <c r="K189" i="5"/>
  <c r="S188" i="5"/>
  <c r="R188" i="5"/>
  <c r="Q188" i="5"/>
  <c r="P188" i="5"/>
  <c r="O188" i="5"/>
  <c r="N188" i="5"/>
  <c r="M188" i="5"/>
  <c r="L188" i="5"/>
  <c r="K188" i="5"/>
  <c r="S187" i="5"/>
  <c r="R187" i="5"/>
  <c r="Q187" i="5"/>
  <c r="P187" i="5"/>
  <c r="O187" i="5"/>
  <c r="N187" i="5"/>
  <c r="M187" i="5"/>
  <c r="L187" i="5"/>
  <c r="K187" i="5"/>
  <c r="S186" i="5"/>
  <c r="R186" i="5"/>
  <c r="Q186" i="5"/>
  <c r="P186" i="5"/>
  <c r="O186" i="5"/>
  <c r="N186" i="5"/>
  <c r="M186" i="5"/>
  <c r="L186" i="5"/>
  <c r="K186" i="5"/>
  <c r="S185" i="5"/>
  <c r="R185" i="5"/>
  <c r="Q185" i="5"/>
  <c r="P185" i="5"/>
  <c r="O185" i="5"/>
  <c r="N185" i="5"/>
  <c r="M185" i="5"/>
  <c r="L185" i="5"/>
  <c r="K185" i="5"/>
  <c r="S184" i="5"/>
  <c r="R184" i="5"/>
  <c r="Q184" i="5"/>
  <c r="P184" i="5"/>
  <c r="O184" i="5"/>
  <c r="N184" i="5"/>
  <c r="M184" i="5"/>
  <c r="L184" i="5"/>
  <c r="K184" i="5"/>
  <c r="S183" i="5"/>
  <c r="R183" i="5"/>
  <c r="Q183" i="5"/>
  <c r="P183" i="5"/>
  <c r="O183" i="5"/>
  <c r="N183" i="5"/>
  <c r="M183" i="5"/>
  <c r="L183" i="5"/>
  <c r="K183" i="5"/>
  <c r="S182" i="5"/>
  <c r="R182" i="5"/>
  <c r="Q182" i="5"/>
  <c r="P182" i="5"/>
  <c r="O182" i="5"/>
  <c r="N182" i="5"/>
  <c r="M182" i="5"/>
  <c r="L182" i="5"/>
  <c r="K182" i="5"/>
  <c r="S181" i="5"/>
  <c r="R181" i="5"/>
  <c r="Q181" i="5"/>
  <c r="P181" i="5"/>
  <c r="O181" i="5"/>
  <c r="N181" i="5"/>
  <c r="M181" i="5"/>
  <c r="L181" i="5"/>
  <c r="K181" i="5"/>
  <c r="S180" i="5"/>
  <c r="R180" i="5"/>
  <c r="Q180" i="5"/>
  <c r="P180" i="5"/>
  <c r="O180" i="5"/>
  <c r="N180" i="5"/>
  <c r="M180" i="5"/>
  <c r="L180" i="5"/>
  <c r="K180" i="5"/>
  <c r="S179" i="5"/>
  <c r="R179" i="5"/>
  <c r="Q179" i="5"/>
  <c r="P179" i="5"/>
  <c r="O179" i="5"/>
  <c r="N179" i="5"/>
  <c r="M179" i="5"/>
  <c r="L179" i="5"/>
  <c r="K179" i="5"/>
  <c r="S178" i="5"/>
  <c r="R178" i="5"/>
  <c r="Q178" i="5"/>
  <c r="P178" i="5"/>
  <c r="O178" i="5"/>
  <c r="N178" i="5"/>
  <c r="M178" i="5"/>
  <c r="L178" i="5"/>
  <c r="K178" i="5"/>
  <c r="S177" i="5"/>
  <c r="R177" i="5"/>
  <c r="Q177" i="5"/>
  <c r="P177" i="5"/>
  <c r="O177" i="5"/>
  <c r="N177" i="5"/>
  <c r="M177" i="5"/>
  <c r="L177" i="5"/>
  <c r="K177" i="5"/>
  <c r="S176" i="5"/>
  <c r="R176" i="5"/>
  <c r="Q176" i="5"/>
  <c r="P176" i="5"/>
  <c r="O176" i="5"/>
  <c r="N176" i="5"/>
  <c r="M176" i="5"/>
  <c r="L176" i="5"/>
  <c r="K176" i="5"/>
  <c r="S175" i="5"/>
  <c r="R175" i="5"/>
  <c r="Q175" i="5"/>
  <c r="P175" i="5"/>
  <c r="O175" i="5"/>
  <c r="N175" i="5"/>
  <c r="M175" i="5"/>
  <c r="L175" i="5"/>
  <c r="K175" i="5"/>
  <c r="S174" i="5"/>
  <c r="R174" i="5"/>
  <c r="Q174" i="5"/>
  <c r="P174" i="5"/>
  <c r="O174" i="5"/>
  <c r="N174" i="5"/>
  <c r="M174" i="5"/>
  <c r="L174" i="5"/>
  <c r="K174" i="5"/>
  <c r="S173" i="5"/>
  <c r="R173" i="5"/>
  <c r="Q173" i="5"/>
  <c r="P173" i="5"/>
  <c r="O173" i="5"/>
  <c r="N173" i="5"/>
  <c r="M173" i="5"/>
  <c r="L173" i="5"/>
  <c r="K173" i="5"/>
  <c r="S172" i="5"/>
  <c r="R172" i="5"/>
  <c r="Q172" i="5"/>
  <c r="P172" i="5"/>
  <c r="O172" i="5"/>
  <c r="N172" i="5"/>
  <c r="M172" i="5"/>
  <c r="L172" i="5"/>
  <c r="K172" i="5"/>
  <c r="S171" i="5"/>
  <c r="R171" i="5"/>
  <c r="Q171" i="5"/>
  <c r="P171" i="5"/>
  <c r="O171" i="5"/>
  <c r="N171" i="5"/>
  <c r="M171" i="5"/>
  <c r="L171" i="5"/>
  <c r="K171" i="5"/>
  <c r="S170" i="5"/>
  <c r="R170" i="5"/>
  <c r="Q170" i="5"/>
  <c r="P170" i="5"/>
  <c r="O170" i="5"/>
  <c r="N170" i="5"/>
  <c r="M170" i="5"/>
  <c r="L170" i="5"/>
  <c r="K170" i="5"/>
  <c r="S169" i="5"/>
  <c r="R169" i="5"/>
  <c r="Q169" i="5"/>
  <c r="P169" i="5"/>
  <c r="O169" i="5"/>
  <c r="N169" i="5"/>
  <c r="M169" i="5"/>
  <c r="L169" i="5"/>
  <c r="K169" i="5"/>
  <c r="S168" i="5"/>
  <c r="R168" i="5"/>
  <c r="Q168" i="5"/>
  <c r="P168" i="5"/>
  <c r="O168" i="5"/>
  <c r="N168" i="5"/>
  <c r="M168" i="5"/>
  <c r="L168" i="5"/>
  <c r="K168" i="5"/>
  <c r="S167" i="5"/>
  <c r="R167" i="5"/>
  <c r="Q167" i="5"/>
  <c r="P167" i="5"/>
  <c r="O167" i="5"/>
  <c r="N167" i="5"/>
  <c r="M167" i="5"/>
  <c r="L167" i="5"/>
  <c r="K167" i="5"/>
  <c r="S166" i="5"/>
  <c r="R166" i="5"/>
  <c r="Q166" i="5"/>
  <c r="P166" i="5"/>
  <c r="O166" i="5"/>
  <c r="N166" i="5"/>
  <c r="M166" i="5"/>
  <c r="L166" i="5"/>
  <c r="K166" i="5"/>
  <c r="S165" i="5"/>
  <c r="R165" i="5"/>
  <c r="Q165" i="5"/>
  <c r="P165" i="5"/>
  <c r="O165" i="5"/>
  <c r="N165" i="5"/>
  <c r="M165" i="5"/>
  <c r="L165" i="5"/>
  <c r="K165" i="5"/>
  <c r="S164" i="5"/>
  <c r="R164" i="5"/>
  <c r="Q164" i="5"/>
  <c r="P164" i="5"/>
  <c r="O164" i="5"/>
  <c r="N164" i="5"/>
  <c r="M164" i="5"/>
  <c r="L164" i="5"/>
  <c r="K164" i="5"/>
  <c r="S163" i="5"/>
  <c r="R163" i="5"/>
  <c r="Q163" i="5"/>
  <c r="P163" i="5"/>
  <c r="O163" i="5"/>
  <c r="N163" i="5"/>
  <c r="M163" i="5"/>
  <c r="L163" i="5"/>
  <c r="K163" i="5"/>
  <c r="S162" i="5"/>
  <c r="R162" i="5"/>
  <c r="Q162" i="5"/>
  <c r="P162" i="5"/>
  <c r="O162" i="5"/>
  <c r="N162" i="5"/>
  <c r="M162" i="5"/>
  <c r="L162" i="5"/>
  <c r="K162" i="5"/>
  <c r="S161" i="5"/>
  <c r="R161" i="5"/>
  <c r="Q161" i="5"/>
  <c r="P161" i="5"/>
  <c r="O161" i="5"/>
  <c r="N161" i="5"/>
  <c r="M161" i="5"/>
  <c r="L161" i="5"/>
  <c r="K161" i="5"/>
  <c r="S160" i="5"/>
  <c r="R160" i="5"/>
  <c r="Q160" i="5"/>
  <c r="P160" i="5"/>
  <c r="O160" i="5"/>
  <c r="N160" i="5"/>
  <c r="M160" i="5"/>
  <c r="L160" i="5"/>
  <c r="K160" i="5"/>
  <c r="S159" i="5"/>
  <c r="R159" i="5"/>
  <c r="Q159" i="5"/>
  <c r="P159" i="5"/>
  <c r="O159" i="5"/>
  <c r="N159" i="5"/>
  <c r="M159" i="5"/>
  <c r="L159" i="5"/>
  <c r="K159" i="5"/>
  <c r="S158" i="5"/>
  <c r="R158" i="5"/>
  <c r="Q158" i="5"/>
  <c r="P158" i="5"/>
  <c r="O158" i="5"/>
  <c r="N158" i="5"/>
  <c r="M158" i="5"/>
  <c r="L158" i="5"/>
  <c r="K158" i="5"/>
  <c r="S157" i="5"/>
  <c r="R157" i="5"/>
  <c r="Q157" i="5"/>
  <c r="P157" i="5"/>
  <c r="O157" i="5"/>
  <c r="N157" i="5"/>
  <c r="M157" i="5"/>
  <c r="L157" i="5"/>
  <c r="K157" i="5"/>
  <c r="S156" i="5"/>
  <c r="R156" i="5"/>
  <c r="Q156" i="5"/>
  <c r="P156" i="5"/>
  <c r="O156" i="5"/>
  <c r="N156" i="5"/>
  <c r="M156" i="5"/>
  <c r="L156" i="5"/>
  <c r="K156" i="5"/>
  <c r="S155" i="5"/>
  <c r="R155" i="5"/>
  <c r="Q155" i="5"/>
  <c r="P155" i="5"/>
  <c r="O155" i="5"/>
  <c r="N155" i="5"/>
  <c r="M155" i="5"/>
  <c r="L155" i="5"/>
  <c r="K155" i="5"/>
  <c r="S154" i="5"/>
  <c r="R154" i="5"/>
  <c r="Q154" i="5"/>
  <c r="P154" i="5"/>
  <c r="O154" i="5"/>
  <c r="N154" i="5"/>
  <c r="M154" i="5"/>
  <c r="L154" i="5"/>
  <c r="K154" i="5"/>
  <c r="S153" i="5"/>
  <c r="R153" i="5"/>
  <c r="Q153" i="5"/>
  <c r="P153" i="5"/>
  <c r="O153" i="5"/>
  <c r="N153" i="5"/>
  <c r="M153" i="5"/>
  <c r="L153" i="5"/>
  <c r="K153" i="5"/>
  <c r="S152" i="5"/>
  <c r="R152" i="5"/>
  <c r="Q152" i="5"/>
  <c r="P152" i="5"/>
  <c r="O152" i="5"/>
  <c r="N152" i="5"/>
  <c r="M152" i="5"/>
  <c r="L152" i="5"/>
  <c r="K152" i="5"/>
  <c r="S151" i="5"/>
  <c r="R151" i="5"/>
  <c r="Q151" i="5"/>
  <c r="P151" i="5"/>
  <c r="O151" i="5"/>
  <c r="N151" i="5"/>
  <c r="M151" i="5"/>
  <c r="L151" i="5"/>
  <c r="K151" i="5"/>
  <c r="S150" i="5"/>
  <c r="R150" i="5"/>
  <c r="Q150" i="5"/>
  <c r="P150" i="5"/>
  <c r="O150" i="5"/>
  <c r="N150" i="5"/>
  <c r="M150" i="5"/>
  <c r="L150" i="5"/>
  <c r="K150" i="5"/>
  <c r="S149" i="5"/>
  <c r="R149" i="5"/>
  <c r="Q149" i="5"/>
  <c r="P149" i="5"/>
  <c r="O149" i="5"/>
  <c r="N149" i="5"/>
  <c r="M149" i="5"/>
  <c r="L149" i="5"/>
  <c r="K149" i="5"/>
  <c r="S148" i="5"/>
  <c r="R148" i="5"/>
  <c r="Q148" i="5"/>
  <c r="P148" i="5"/>
  <c r="O148" i="5"/>
  <c r="N148" i="5"/>
  <c r="M148" i="5"/>
  <c r="L148" i="5"/>
  <c r="K148" i="5"/>
  <c r="S147" i="5"/>
  <c r="R147" i="5"/>
  <c r="Q147" i="5"/>
  <c r="P147" i="5"/>
  <c r="O147" i="5"/>
  <c r="N147" i="5"/>
  <c r="M147" i="5"/>
  <c r="L147" i="5"/>
  <c r="K147" i="5"/>
  <c r="S146" i="5"/>
  <c r="R146" i="5"/>
  <c r="Q146" i="5"/>
  <c r="P146" i="5"/>
  <c r="O146" i="5"/>
  <c r="N146" i="5"/>
  <c r="M146" i="5"/>
  <c r="L146" i="5"/>
  <c r="K146" i="5"/>
  <c r="S145" i="5"/>
  <c r="R145" i="5"/>
  <c r="Q145" i="5"/>
  <c r="P145" i="5"/>
  <c r="O145" i="5"/>
  <c r="N145" i="5"/>
  <c r="M145" i="5"/>
  <c r="L145" i="5"/>
  <c r="K145" i="5"/>
  <c r="S144" i="5"/>
  <c r="R144" i="5"/>
  <c r="Q144" i="5"/>
  <c r="P144" i="5"/>
  <c r="O144" i="5"/>
  <c r="N144" i="5"/>
  <c r="M144" i="5"/>
  <c r="L144" i="5"/>
  <c r="K144" i="5"/>
  <c r="S143" i="5"/>
  <c r="R143" i="5"/>
  <c r="Q143" i="5"/>
  <c r="P143" i="5"/>
  <c r="O143" i="5"/>
  <c r="N143" i="5"/>
  <c r="M143" i="5"/>
  <c r="L143" i="5"/>
  <c r="K143" i="5"/>
  <c r="S142" i="5"/>
  <c r="R142" i="5"/>
  <c r="Q142" i="5"/>
  <c r="P142" i="5"/>
  <c r="O142" i="5"/>
  <c r="N142" i="5"/>
  <c r="M142" i="5"/>
  <c r="L142" i="5"/>
  <c r="K142" i="5"/>
  <c r="S141" i="5"/>
  <c r="R141" i="5"/>
  <c r="Q141" i="5"/>
  <c r="P141" i="5"/>
  <c r="O141" i="5"/>
  <c r="N141" i="5"/>
  <c r="M141" i="5"/>
  <c r="L141" i="5"/>
  <c r="K141" i="5"/>
  <c r="S140" i="5"/>
  <c r="R140" i="5"/>
  <c r="Q140" i="5"/>
  <c r="P140" i="5"/>
  <c r="O140" i="5"/>
  <c r="N140" i="5"/>
  <c r="M140" i="5"/>
  <c r="L140" i="5"/>
  <c r="K140" i="5"/>
  <c r="S139" i="5"/>
  <c r="R139" i="5"/>
  <c r="Q139" i="5"/>
  <c r="P139" i="5"/>
  <c r="O139" i="5"/>
  <c r="N139" i="5"/>
  <c r="M139" i="5"/>
  <c r="L139" i="5"/>
  <c r="K139" i="5"/>
  <c r="S138" i="5"/>
  <c r="R138" i="5"/>
  <c r="Q138" i="5"/>
  <c r="P138" i="5"/>
  <c r="O138" i="5"/>
  <c r="N138" i="5"/>
  <c r="M138" i="5"/>
  <c r="L138" i="5"/>
  <c r="K138" i="5"/>
  <c r="S137" i="5"/>
  <c r="R137" i="5"/>
  <c r="Q137" i="5"/>
  <c r="P137" i="5"/>
  <c r="O137" i="5"/>
  <c r="N137" i="5"/>
  <c r="M137" i="5"/>
  <c r="L137" i="5"/>
  <c r="K137" i="5"/>
  <c r="S136" i="5"/>
  <c r="R136" i="5"/>
  <c r="Q136" i="5"/>
  <c r="P136" i="5"/>
  <c r="O136" i="5"/>
  <c r="N136" i="5"/>
  <c r="M136" i="5"/>
  <c r="L136" i="5"/>
  <c r="K136" i="5"/>
  <c r="S135" i="5"/>
  <c r="R135" i="5"/>
  <c r="Q135" i="5"/>
  <c r="P135" i="5"/>
  <c r="O135" i="5"/>
  <c r="N135" i="5"/>
  <c r="M135" i="5"/>
  <c r="L135" i="5"/>
  <c r="K135" i="5"/>
  <c r="S134" i="5"/>
  <c r="R134" i="5"/>
  <c r="Q134" i="5"/>
  <c r="P134" i="5"/>
  <c r="O134" i="5"/>
  <c r="N134" i="5"/>
  <c r="M134" i="5"/>
  <c r="L134" i="5"/>
  <c r="K134" i="5"/>
  <c r="S133" i="5"/>
  <c r="R133" i="5"/>
  <c r="Q133" i="5"/>
  <c r="P133" i="5"/>
  <c r="O133" i="5"/>
  <c r="N133" i="5"/>
  <c r="M133" i="5"/>
  <c r="L133" i="5"/>
  <c r="K133" i="5"/>
  <c r="S132" i="5"/>
  <c r="R132" i="5"/>
  <c r="Q132" i="5"/>
  <c r="P132" i="5"/>
  <c r="O132" i="5"/>
  <c r="N132" i="5"/>
  <c r="M132" i="5"/>
  <c r="L132" i="5"/>
  <c r="K132" i="5"/>
  <c r="S131" i="5"/>
  <c r="R131" i="5"/>
  <c r="Q131" i="5"/>
  <c r="P131" i="5"/>
  <c r="O131" i="5"/>
  <c r="N131" i="5"/>
  <c r="M131" i="5"/>
  <c r="L131" i="5"/>
  <c r="K131" i="5"/>
  <c r="S130" i="5"/>
  <c r="R130" i="5"/>
  <c r="Q130" i="5"/>
  <c r="P130" i="5"/>
  <c r="O130" i="5"/>
  <c r="N130" i="5"/>
  <c r="M130" i="5"/>
  <c r="L130" i="5"/>
  <c r="K130" i="5"/>
  <c r="S129" i="5"/>
  <c r="R129" i="5"/>
  <c r="Q129" i="5"/>
  <c r="P129" i="5"/>
  <c r="O129" i="5"/>
  <c r="N129" i="5"/>
  <c r="M129" i="5"/>
  <c r="L129" i="5"/>
  <c r="K129" i="5"/>
  <c r="S128" i="5"/>
  <c r="R128" i="5"/>
  <c r="Q128" i="5"/>
  <c r="P128" i="5"/>
  <c r="O128" i="5"/>
  <c r="N128" i="5"/>
  <c r="M128" i="5"/>
  <c r="L128" i="5"/>
  <c r="K128" i="5"/>
  <c r="S127" i="5"/>
  <c r="R127" i="5"/>
  <c r="Q127" i="5"/>
  <c r="P127" i="5"/>
  <c r="O127" i="5"/>
  <c r="N127" i="5"/>
  <c r="M127" i="5"/>
  <c r="L127" i="5"/>
  <c r="K127" i="5"/>
  <c r="S126" i="5"/>
  <c r="R126" i="5"/>
  <c r="Q126" i="5"/>
  <c r="P126" i="5"/>
  <c r="O126" i="5"/>
  <c r="N126" i="5"/>
  <c r="M126" i="5"/>
  <c r="L126" i="5"/>
  <c r="K126" i="5"/>
  <c r="S125" i="5"/>
  <c r="R125" i="5"/>
  <c r="Q125" i="5"/>
  <c r="P125" i="5"/>
  <c r="O125" i="5"/>
  <c r="N125" i="5"/>
  <c r="M125" i="5"/>
  <c r="L125" i="5"/>
  <c r="K125" i="5"/>
  <c r="S124" i="5"/>
  <c r="R124" i="5"/>
  <c r="Q124" i="5"/>
  <c r="P124" i="5"/>
  <c r="O124" i="5"/>
  <c r="N124" i="5"/>
  <c r="M124" i="5"/>
  <c r="L124" i="5"/>
  <c r="K124" i="5"/>
  <c r="S123" i="5"/>
  <c r="R123" i="5"/>
  <c r="Q123" i="5"/>
  <c r="P123" i="5"/>
  <c r="O123" i="5"/>
  <c r="N123" i="5"/>
  <c r="M123" i="5"/>
  <c r="L123" i="5"/>
  <c r="K123" i="5"/>
  <c r="S122" i="5"/>
  <c r="R122" i="5"/>
  <c r="Q122" i="5"/>
  <c r="P122" i="5"/>
  <c r="O122" i="5"/>
  <c r="N122" i="5"/>
  <c r="M122" i="5"/>
  <c r="L122" i="5"/>
  <c r="K122" i="5"/>
  <c r="S121" i="5"/>
  <c r="R121" i="5"/>
  <c r="Q121" i="5"/>
  <c r="P121" i="5"/>
  <c r="O121" i="5"/>
  <c r="N121" i="5"/>
  <c r="M121" i="5"/>
  <c r="L121" i="5"/>
  <c r="K121" i="5"/>
  <c r="S120" i="5"/>
  <c r="R120" i="5"/>
  <c r="Q120" i="5"/>
  <c r="P120" i="5"/>
  <c r="O120" i="5"/>
  <c r="N120" i="5"/>
  <c r="M120" i="5"/>
  <c r="L120" i="5"/>
  <c r="K120" i="5"/>
  <c r="S119" i="5"/>
  <c r="R119" i="5"/>
  <c r="Q119" i="5"/>
  <c r="P119" i="5"/>
  <c r="O119" i="5"/>
  <c r="N119" i="5"/>
  <c r="M119" i="5"/>
  <c r="L119" i="5"/>
  <c r="K119" i="5"/>
  <c r="S118" i="5"/>
  <c r="R118" i="5"/>
  <c r="Q118" i="5"/>
  <c r="P118" i="5"/>
  <c r="O118" i="5"/>
  <c r="N118" i="5"/>
  <c r="M118" i="5"/>
  <c r="L118" i="5"/>
  <c r="K118" i="5"/>
  <c r="S117" i="5"/>
  <c r="R117" i="5"/>
  <c r="Q117" i="5"/>
  <c r="P117" i="5"/>
  <c r="O117" i="5"/>
  <c r="N117" i="5"/>
  <c r="M117" i="5"/>
  <c r="L117" i="5"/>
  <c r="K117" i="5"/>
  <c r="S116" i="5"/>
  <c r="R116" i="5"/>
  <c r="Q116" i="5"/>
  <c r="P116" i="5"/>
  <c r="O116" i="5"/>
  <c r="N116" i="5"/>
  <c r="M116" i="5"/>
  <c r="L116" i="5"/>
  <c r="K116" i="5"/>
  <c r="S115" i="5"/>
  <c r="R115" i="5"/>
  <c r="Q115" i="5"/>
  <c r="P115" i="5"/>
  <c r="O115" i="5"/>
  <c r="N115" i="5"/>
  <c r="M115" i="5"/>
  <c r="L115" i="5"/>
  <c r="K115" i="5"/>
  <c r="S114" i="5"/>
  <c r="R114" i="5"/>
  <c r="Q114" i="5"/>
  <c r="P114" i="5"/>
  <c r="O114" i="5"/>
  <c r="N114" i="5"/>
  <c r="M114" i="5"/>
  <c r="L114" i="5"/>
  <c r="K114" i="5"/>
  <c r="S113" i="5"/>
  <c r="R113" i="5"/>
  <c r="Q113" i="5"/>
  <c r="P113" i="5"/>
  <c r="O113" i="5"/>
  <c r="N113" i="5"/>
  <c r="M113" i="5"/>
  <c r="L113" i="5"/>
  <c r="K113" i="5"/>
  <c r="S112" i="5"/>
  <c r="R112" i="5"/>
  <c r="Q112" i="5"/>
  <c r="P112" i="5"/>
  <c r="O112" i="5"/>
  <c r="N112" i="5"/>
  <c r="M112" i="5"/>
  <c r="L112" i="5"/>
  <c r="K112" i="5"/>
  <c r="S111" i="5"/>
  <c r="R111" i="5"/>
  <c r="Q111" i="5"/>
  <c r="P111" i="5"/>
  <c r="O111" i="5"/>
  <c r="N111" i="5"/>
  <c r="M111" i="5"/>
  <c r="L111" i="5"/>
  <c r="K111" i="5"/>
  <c r="S110" i="5"/>
  <c r="R110" i="5"/>
  <c r="Q110" i="5"/>
  <c r="P110" i="5"/>
  <c r="O110" i="5"/>
  <c r="N110" i="5"/>
  <c r="M110" i="5"/>
  <c r="L110" i="5"/>
  <c r="K110" i="5"/>
  <c r="S109" i="5"/>
  <c r="R109" i="5"/>
  <c r="Q109" i="5"/>
  <c r="P109" i="5"/>
  <c r="O109" i="5"/>
  <c r="N109" i="5"/>
  <c r="M109" i="5"/>
  <c r="L109" i="5"/>
  <c r="K109" i="5"/>
  <c r="S108" i="5"/>
  <c r="R108" i="5"/>
  <c r="Q108" i="5"/>
  <c r="P108" i="5"/>
  <c r="O108" i="5"/>
  <c r="N108" i="5"/>
  <c r="M108" i="5"/>
  <c r="L108" i="5"/>
  <c r="K108" i="5"/>
  <c r="S107" i="5"/>
  <c r="R107" i="5"/>
  <c r="Q107" i="5"/>
  <c r="P107" i="5"/>
  <c r="O107" i="5"/>
  <c r="N107" i="5"/>
  <c r="M107" i="5"/>
  <c r="L107" i="5"/>
  <c r="K107" i="5"/>
  <c r="S106" i="5"/>
  <c r="R106" i="5"/>
  <c r="Q106" i="5"/>
  <c r="P106" i="5"/>
  <c r="O106" i="5"/>
  <c r="N106" i="5"/>
  <c r="M106" i="5"/>
  <c r="L106" i="5"/>
  <c r="K106" i="5"/>
  <c r="S105" i="5"/>
  <c r="R105" i="5"/>
  <c r="Q105" i="5"/>
  <c r="P105" i="5"/>
  <c r="O105" i="5"/>
  <c r="N105" i="5"/>
  <c r="M105" i="5"/>
  <c r="L105" i="5"/>
  <c r="K105" i="5"/>
  <c r="S104" i="5"/>
  <c r="R104" i="5"/>
  <c r="Q104" i="5"/>
  <c r="P104" i="5"/>
  <c r="O104" i="5"/>
  <c r="N104" i="5"/>
  <c r="M104" i="5"/>
  <c r="L104" i="5"/>
  <c r="K104" i="5"/>
  <c r="S103" i="5"/>
  <c r="R103" i="5"/>
  <c r="Q103" i="5"/>
  <c r="P103" i="5"/>
  <c r="O103" i="5"/>
  <c r="N103" i="5"/>
  <c r="M103" i="5"/>
  <c r="L103" i="5"/>
  <c r="K103" i="5"/>
  <c r="S102" i="5"/>
  <c r="R102" i="5"/>
  <c r="Q102" i="5"/>
  <c r="P102" i="5"/>
  <c r="O102" i="5"/>
  <c r="N102" i="5"/>
  <c r="M102" i="5"/>
  <c r="L102" i="5"/>
  <c r="K102" i="5"/>
  <c r="S101" i="5"/>
  <c r="R101" i="5"/>
  <c r="Q101" i="5"/>
  <c r="P101" i="5"/>
  <c r="O101" i="5"/>
  <c r="N101" i="5"/>
  <c r="M101" i="5"/>
  <c r="L101" i="5"/>
  <c r="K101" i="5"/>
  <c r="S100" i="5"/>
  <c r="R100" i="5"/>
  <c r="Q100" i="5"/>
  <c r="P100" i="5"/>
  <c r="O100" i="5"/>
  <c r="N100" i="5"/>
  <c r="M100" i="5"/>
  <c r="L100" i="5"/>
  <c r="K100" i="5"/>
  <c r="S99" i="5"/>
  <c r="R99" i="5"/>
  <c r="Q99" i="5"/>
  <c r="P99" i="5"/>
  <c r="O99" i="5"/>
  <c r="N99" i="5"/>
  <c r="M99" i="5"/>
  <c r="L99" i="5"/>
  <c r="K99" i="5"/>
  <c r="S98" i="5"/>
  <c r="R98" i="5"/>
  <c r="Q98" i="5"/>
  <c r="P98" i="5"/>
  <c r="O98" i="5"/>
  <c r="N98" i="5"/>
  <c r="M98" i="5"/>
  <c r="L98" i="5"/>
  <c r="K98" i="5"/>
  <c r="S97" i="5"/>
  <c r="R97" i="5"/>
  <c r="Q97" i="5"/>
  <c r="P97" i="5"/>
  <c r="O97" i="5"/>
  <c r="N97" i="5"/>
  <c r="M97" i="5"/>
  <c r="L97" i="5"/>
  <c r="K97" i="5"/>
  <c r="S96" i="5"/>
  <c r="R96" i="5"/>
  <c r="Q96" i="5"/>
  <c r="P96" i="5"/>
  <c r="O96" i="5"/>
  <c r="N96" i="5"/>
  <c r="M96" i="5"/>
  <c r="L96" i="5"/>
  <c r="K96" i="5"/>
  <c r="S95" i="5"/>
  <c r="R95" i="5"/>
  <c r="Q95" i="5"/>
  <c r="P95" i="5"/>
  <c r="O95" i="5"/>
  <c r="N95" i="5"/>
  <c r="M95" i="5"/>
  <c r="L95" i="5"/>
  <c r="K95" i="5"/>
  <c r="S94" i="5"/>
  <c r="R94" i="5"/>
  <c r="Q94" i="5"/>
  <c r="P94" i="5"/>
  <c r="O94" i="5"/>
  <c r="N94" i="5"/>
  <c r="M94" i="5"/>
  <c r="L94" i="5"/>
  <c r="K94" i="5"/>
  <c r="S93" i="5"/>
  <c r="R93" i="5"/>
  <c r="Q93" i="5"/>
  <c r="P93" i="5"/>
  <c r="O93" i="5"/>
  <c r="N93" i="5"/>
  <c r="M93" i="5"/>
  <c r="L93" i="5"/>
  <c r="K93" i="5"/>
  <c r="S92" i="5"/>
  <c r="R92" i="5"/>
  <c r="Q92" i="5"/>
  <c r="P92" i="5"/>
  <c r="O92" i="5"/>
  <c r="N92" i="5"/>
  <c r="M92" i="5"/>
  <c r="L92" i="5"/>
  <c r="K92" i="5"/>
  <c r="S91" i="5"/>
  <c r="R91" i="5"/>
  <c r="Q91" i="5"/>
  <c r="P91" i="5"/>
  <c r="O91" i="5"/>
  <c r="N91" i="5"/>
  <c r="M91" i="5"/>
  <c r="L91" i="5"/>
  <c r="K91" i="5"/>
  <c r="S90" i="5"/>
  <c r="R90" i="5"/>
  <c r="Q90" i="5"/>
  <c r="P90" i="5"/>
  <c r="O90" i="5"/>
  <c r="N90" i="5"/>
  <c r="M90" i="5"/>
  <c r="L90" i="5"/>
  <c r="K90" i="5"/>
  <c r="S89" i="5"/>
  <c r="R89" i="5"/>
  <c r="Q89" i="5"/>
  <c r="P89" i="5"/>
  <c r="O89" i="5"/>
  <c r="N89" i="5"/>
  <c r="M89" i="5"/>
  <c r="L89" i="5"/>
  <c r="K89" i="5"/>
  <c r="S88" i="5"/>
  <c r="R88" i="5"/>
  <c r="Q88" i="5"/>
  <c r="P88" i="5"/>
  <c r="O88" i="5"/>
  <c r="N88" i="5"/>
  <c r="M88" i="5"/>
  <c r="L88" i="5"/>
  <c r="K88" i="5"/>
  <c r="S87" i="5"/>
  <c r="R87" i="5"/>
  <c r="Q87" i="5"/>
  <c r="P87" i="5"/>
  <c r="O87" i="5"/>
  <c r="N87" i="5"/>
  <c r="M87" i="5"/>
  <c r="L87" i="5"/>
  <c r="K87" i="5"/>
  <c r="S86" i="5"/>
  <c r="R86" i="5"/>
  <c r="Q86" i="5"/>
  <c r="P86" i="5"/>
  <c r="O86" i="5"/>
  <c r="N86" i="5"/>
  <c r="M86" i="5"/>
  <c r="L86" i="5"/>
  <c r="K86" i="5"/>
  <c r="S85" i="5"/>
  <c r="R85" i="5"/>
  <c r="Q85" i="5"/>
  <c r="P85" i="5"/>
  <c r="O85" i="5"/>
  <c r="N85" i="5"/>
  <c r="M85" i="5"/>
  <c r="L85" i="5"/>
  <c r="K85" i="5"/>
  <c r="S84" i="5"/>
  <c r="R84" i="5"/>
  <c r="Q84" i="5"/>
  <c r="P84" i="5"/>
  <c r="O84" i="5"/>
  <c r="N84" i="5"/>
  <c r="M84" i="5"/>
  <c r="L84" i="5"/>
  <c r="K84" i="5"/>
  <c r="S83" i="5"/>
  <c r="R83" i="5"/>
  <c r="Q83" i="5"/>
  <c r="P83" i="5"/>
  <c r="O83" i="5"/>
  <c r="N83" i="5"/>
  <c r="M83" i="5"/>
  <c r="L83" i="5"/>
  <c r="K83" i="5"/>
  <c r="S82" i="5"/>
  <c r="R82" i="5"/>
  <c r="Q82" i="5"/>
  <c r="P82" i="5"/>
  <c r="O82" i="5"/>
  <c r="N82" i="5"/>
  <c r="M82" i="5"/>
  <c r="L82" i="5"/>
  <c r="K82" i="5"/>
  <c r="S81" i="5"/>
  <c r="R81" i="5"/>
  <c r="Q81" i="5"/>
  <c r="P81" i="5"/>
  <c r="O81" i="5"/>
  <c r="N81" i="5"/>
  <c r="M81" i="5"/>
  <c r="L81" i="5"/>
  <c r="K81" i="5"/>
  <c r="S80" i="5"/>
  <c r="R80" i="5"/>
  <c r="Q80" i="5"/>
  <c r="P80" i="5"/>
  <c r="O80" i="5"/>
  <c r="N80" i="5"/>
  <c r="M80" i="5"/>
  <c r="L80" i="5"/>
  <c r="K80" i="5"/>
  <c r="S79" i="5"/>
  <c r="R79" i="5"/>
  <c r="Q79" i="5"/>
  <c r="P79" i="5"/>
  <c r="O79" i="5"/>
  <c r="N79" i="5"/>
  <c r="M79" i="5"/>
  <c r="L79" i="5"/>
  <c r="K79" i="5"/>
  <c r="S78" i="5"/>
  <c r="R78" i="5"/>
  <c r="Q78" i="5"/>
  <c r="P78" i="5"/>
  <c r="O78" i="5"/>
  <c r="N78" i="5"/>
  <c r="M78" i="5"/>
  <c r="L78" i="5"/>
  <c r="K78" i="5"/>
  <c r="S77" i="5"/>
  <c r="R77" i="5"/>
  <c r="Q77" i="5"/>
  <c r="P77" i="5"/>
  <c r="O77" i="5"/>
  <c r="N77" i="5"/>
  <c r="M77" i="5"/>
  <c r="L77" i="5"/>
  <c r="K77" i="5"/>
  <c r="S76" i="5"/>
  <c r="R76" i="5"/>
  <c r="Q76" i="5"/>
  <c r="P76" i="5"/>
  <c r="O76" i="5"/>
  <c r="N76" i="5"/>
  <c r="M76" i="5"/>
  <c r="L76" i="5"/>
  <c r="K76" i="5"/>
  <c r="S75" i="5"/>
  <c r="R75" i="5"/>
  <c r="Q75" i="5"/>
  <c r="P75" i="5"/>
  <c r="O75" i="5"/>
  <c r="N75" i="5"/>
  <c r="M75" i="5"/>
  <c r="L75" i="5"/>
  <c r="K75" i="5"/>
  <c r="S74" i="5"/>
  <c r="R74" i="5"/>
  <c r="Q74" i="5"/>
  <c r="P74" i="5"/>
  <c r="O74" i="5"/>
  <c r="N74" i="5"/>
  <c r="M74" i="5"/>
  <c r="L74" i="5"/>
  <c r="K74" i="5"/>
  <c r="S73" i="5"/>
  <c r="R73" i="5"/>
  <c r="Q73" i="5"/>
  <c r="P73" i="5"/>
  <c r="O73" i="5"/>
  <c r="N73" i="5"/>
  <c r="M73" i="5"/>
  <c r="L73" i="5"/>
  <c r="K73" i="5"/>
  <c r="S72" i="5"/>
  <c r="R72" i="5"/>
  <c r="Q72" i="5"/>
  <c r="P72" i="5"/>
  <c r="O72" i="5"/>
  <c r="N72" i="5"/>
  <c r="M72" i="5"/>
  <c r="L72" i="5"/>
  <c r="K72" i="5"/>
  <c r="S71" i="5"/>
  <c r="R71" i="5"/>
  <c r="Q71" i="5"/>
  <c r="P71" i="5"/>
  <c r="O71" i="5"/>
  <c r="N71" i="5"/>
  <c r="M71" i="5"/>
  <c r="L71" i="5"/>
  <c r="K71" i="5"/>
  <c r="S70" i="5"/>
  <c r="R70" i="5"/>
  <c r="Q70" i="5"/>
  <c r="P70" i="5"/>
  <c r="O70" i="5"/>
  <c r="N70" i="5"/>
  <c r="M70" i="5"/>
  <c r="L70" i="5"/>
  <c r="K70" i="5"/>
  <c r="S69" i="5"/>
  <c r="R69" i="5"/>
  <c r="Q69" i="5"/>
  <c r="P69" i="5"/>
  <c r="O69" i="5"/>
  <c r="N69" i="5"/>
  <c r="M69" i="5"/>
  <c r="L69" i="5"/>
  <c r="K69" i="5"/>
  <c r="S68" i="5"/>
  <c r="R68" i="5"/>
  <c r="Q68" i="5"/>
  <c r="P68" i="5"/>
  <c r="O68" i="5"/>
  <c r="N68" i="5"/>
  <c r="M68" i="5"/>
  <c r="L68" i="5"/>
  <c r="K68" i="5"/>
  <c r="S67" i="5"/>
  <c r="R67" i="5"/>
  <c r="Q67" i="5"/>
  <c r="P67" i="5"/>
  <c r="O67" i="5"/>
  <c r="N67" i="5"/>
  <c r="M67" i="5"/>
  <c r="L67" i="5"/>
  <c r="K67" i="5"/>
  <c r="S66" i="5"/>
  <c r="R66" i="5"/>
  <c r="Q66" i="5"/>
  <c r="P66" i="5"/>
  <c r="O66" i="5"/>
  <c r="N66" i="5"/>
  <c r="M66" i="5"/>
  <c r="L66" i="5"/>
  <c r="K66" i="5"/>
  <c r="S65" i="5"/>
  <c r="R65" i="5"/>
  <c r="Q65" i="5"/>
  <c r="P65" i="5"/>
  <c r="O65" i="5"/>
  <c r="N65" i="5"/>
  <c r="M65" i="5"/>
  <c r="L65" i="5"/>
  <c r="K65" i="5"/>
  <c r="S64" i="5"/>
  <c r="R64" i="5"/>
  <c r="Q64" i="5"/>
  <c r="P64" i="5"/>
  <c r="O64" i="5"/>
  <c r="N64" i="5"/>
  <c r="M64" i="5"/>
  <c r="L64" i="5"/>
  <c r="K64" i="5"/>
  <c r="S63" i="5"/>
  <c r="R63" i="5"/>
  <c r="Q63" i="5"/>
  <c r="P63" i="5"/>
  <c r="O63" i="5"/>
  <c r="N63" i="5"/>
  <c r="M63" i="5"/>
  <c r="L63" i="5"/>
  <c r="K63" i="5"/>
  <c r="S62" i="5"/>
  <c r="R62" i="5"/>
  <c r="Q62" i="5"/>
  <c r="P62" i="5"/>
  <c r="O62" i="5"/>
  <c r="N62" i="5"/>
  <c r="M62" i="5"/>
  <c r="L62" i="5"/>
  <c r="K62" i="5"/>
  <c r="S61" i="5"/>
  <c r="R61" i="5"/>
  <c r="Q61" i="5"/>
  <c r="P61" i="5"/>
  <c r="O61" i="5"/>
  <c r="N61" i="5"/>
  <c r="M61" i="5"/>
  <c r="L61" i="5"/>
  <c r="K61" i="5"/>
  <c r="S60" i="5"/>
  <c r="R60" i="5"/>
  <c r="Q60" i="5"/>
  <c r="P60" i="5"/>
  <c r="O60" i="5"/>
  <c r="N60" i="5"/>
  <c r="M60" i="5"/>
  <c r="L60" i="5"/>
  <c r="K60" i="5"/>
  <c r="S59" i="5"/>
  <c r="R59" i="5"/>
  <c r="Q59" i="5"/>
  <c r="P59" i="5"/>
  <c r="O59" i="5"/>
  <c r="N59" i="5"/>
  <c r="M59" i="5"/>
  <c r="L59" i="5"/>
  <c r="K59" i="5"/>
  <c r="S58" i="5"/>
  <c r="R58" i="5"/>
  <c r="Q58" i="5"/>
  <c r="P58" i="5"/>
  <c r="O58" i="5"/>
  <c r="N58" i="5"/>
  <c r="M58" i="5"/>
  <c r="L58" i="5"/>
  <c r="K58" i="5"/>
  <c r="S57" i="5"/>
  <c r="R57" i="5"/>
  <c r="Q57" i="5"/>
  <c r="P57" i="5"/>
  <c r="O57" i="5"/>
  <c r="N57" i="5"/>
  <c r="M57" i="5"/>
  <c r="L57" i="5"/>
  <c r="K57" i="5"/>
  <c r="S56" i="5"/>
  <c r="R56" i="5"/>
  <c r="Q56" i="5"/>
  <c r="P56" i="5"/>
  <c r="O56" i="5"/>
  <c r="N56" i="5"/>
  <c r="M56" i="5"/>
  <c r="L56" i="5"/>
  <c r="K56" i="5"/>
  <c r="S55" i="5"/>
  <c r="R55" i="5"/>
  <c r="Q55" i="5"/>
  <c r="P55" i="5"/>
  <c r="O55" i="5"/>
  <c r="N55" i="5"/>
  <c r="M55" i="5"/>
  <c r="L55" i="5"/>
  <c r="K55" i="5"/>
  <c r="S54" i="5"/>
  <c r="R54" i="5"/>
  <c r="Q54" i="5"/>
  <c r="P54" i="5"/>
  <c r="O54" i="5"/>
  <c r="N54" i="5"/>
  <c r="M54" i="5"/>
  <c r="L54" i="5"/>
  <c r="K54" i="5"/>
  <c r="S53" i="5"/>
  <c r="R53" i="5"/>
  <c r="Q53" i="5"/>
  <c r="P53" i="5"/>
  <c r="O53" i="5"/>
  <c r="N53" i="5"/>
  <c r="M53" i="5"/>
  <c r="L53" i="5"/>
  <c r="K53" i="5"/>
  <c r="S52" i="5"/>
  <c r="R52" i="5"/>
  <c r="Q52" i="5"/>
  <c r="P52" i="5"/>
  <c r="O52" i="5"/>
  <c r="N52" i="5"/>
  <c r="M52" i="5"/>
  <c r="L52" i="5"/>
  <c r="K52" i="5"/>
  <c r="S51" i="5"/>
  <c r="R51" i="5"/>
  <c r="Q51" i="5"/>
  <c r="P51" i="5"/>
  <c r="O51" i="5"/>
  <c r="N51" i="5"/>
  <c r="M51" i="5"/>
  <c r="L51" i="5"/>
  <c r="K51" i="5"/>
  <c r="S50" i="5"/>
  <c r="R50" i="5"/>
  <c r="Q50" i="5"/>
  <c r="P50" i="5"/>
  <c r="O50" i="5"/>
  <c r="N50" i="5"/>
  <c r="M50" i="5"/>
  <c r="L50" i="5"/>
  <c r="K50" i="5"/>
  <c r="S49" i="5"/>
  <c r="R49" i="5"/>
  <c r="Q49" i="5"/>
  <c r="P49" i="5"/>
  <c r="O49" i="5"/>
  <c r="N49" i="5"/>
  <c r="M49" i="5"/>
  <c r="L49" i="5"/>
  <c r="K49" i="5"/>
  <c r="S48" i="5"/>
  <c r="R48" i="5"/>
  <c r="Q48" i="5"/>
  <c r="P48" i="5"/>
  <c r="O48" i="5"/>
  <c r="N48" i="5"/>
  <c r="M48" i="5"/>
  <c r="L48" i="5"/>
  <c r="K48" i="5"/>
  <c r="S47" i="5"/>
  <c r="R47" i="5"/>
  <c r="Q47" i="5"/>
  <c r="P47" i="5"/>
  <c r="O47" i="5"/>
  <c r="N47" i="5"/>
  <c r="M47" i="5"/>
  <c r="L47" i="5"/>
  <c r="K47" i="5"/>
  <c r="S46" i="5"/>
  <c r="R46" i="5"/>
  <c r="Q46" i="5"/>
  <c r="P46" i="5"/>
  <c r="O46" i="5"/>
  <c r="N46" i="5"/>
  <c r="M46" i="5"/>
  <c r="L46" i="5"/>
  <c r="K46" i="5"/>
  <c r="S45" i="5"/>
  <c r="R45" i="5"/>
  <c r="Q45" i="5"/>
  <c r="P45" i="5"/>
  <c r="O45" i="5"/>
  <c r="N45" i="5"/>
  <c r="M45" i="5"/>
  <c r="L45" i="5"/>
  <c r="K45" i="5"/>
  <c r="S44" i="5"/>
  <c r="R44" i="5"/>
  <c r="Q44" i="5"/>
  <c r="P44" i="5"/>
  <c r="O44" i="5"/>
  <c r="N44" i="5"/>
  <c r="M44" i="5"/>
  <c r="L44" i="5"/>
  <c r="K44" i="5"/>
  <c r="S43" i="5"/>
  <c r="R43" i="5"/>
  <c r="Q43" i="5"/>
  <c r="P43" i="5"/>
  <c r="O43" i="5"/>
  <c r="N43" i="5"/>
  <c r="M43" i="5"/>
  <c r="L43" i="5"/>
  <c r="K43" i="5"/>
  <c r="S42" i="5"/>
  <c r="R42" i="5"/>
  <c r="Q42" i="5"/>
  <c r="P42" i="5"/>
  <c r="O42" i="5"/>
  <c r="N42" i="5"/>
  <c r="M42" i="5"/>
  <c r="L42" i="5"/>
  <c r="K42" i="5"/>
  <c r="S41" i="5"/>
  <c r="R41" i="5"/>
  <c r="Q41" i="5"/>
  <c r="P41" i="5"/>
  <c r="O41" i="5"/>
  <c r="N41" i="5"/>
  <c r="M41" i="5"/>
  <c r="L41" i="5"/>
  <c r="K41" i="5"/>
  <c r="S40" i="5"/>
  <c r="R40" i="5"/>
  <c r="Q40" i="5"/>
  <c r="P40" i="5"/>
  <c r="O40" i="5"/>
  <c r="N40" i="5"/>
  <c r="M40" i="5"/>
  <c r="L40" i="5"/>
  <c r="K40" i="5"/>
  <c r="S39" i="5"/>
  <c r="R39" i="5"/>
  <c r="Q39" i="5"/>
  <c r="P39" i="5"/>
  <c r="O39" i="5"/>
  <c r="N39" i="5"/>
  <c r="M39" i="5"/>
  <c r="L39" i="5"/>
  <c r="K39" i="5"/>
  <c r="S38" i="5"/>
  <c r="R38" i="5"/>
  <c r="Q38" i="5"/>
  <c r="P38" i="5"/>
  <c r="O38" i="5"/>
  <c r="N38" i="5"/>
  <c r="M38" i="5"/>
  <c r="L38" i="5"/>
  <c r="K38" i="5"/>
  <c r="S37" i="5"/>
  <c r="R37" i="5"/>
  <c r="Q37" i="5"/>
  <c r="P37" i="5"/>
  <c r="O37" i="5"/>
  <c r="N37" i="5"/>
  <c r="M37" i="5"/>
  <c r="L37" i="5"/>
  <c r="K37" i="5"/>
  <c r="S36" i="5"/>
  <c r="R36" i="5"/>
  <c r="Q36" i="5"/>
  <c r="P36" i="5"/>
  <c r="O36" i="5"/>
  <c r="N36" i="5"/>
  <c r="M36" i="5"/>
  <c r="L36" i="5"/>
  <c r="K36" i="5"/>
  <c r="S35" i="5"/>
  <c r="R35" i="5"/>
  <c r="Q35" i="5"/>
  <c r="P35" i="5"/>
  <c r="O35" i="5"/>
  <c r="N35" i="5"/>
  <c r="M35" i="5"/>
  <c r="L35" i="5"/>
  <c r="K35" i="5"/>
  <c r="S34" i="5"/>
  <c r="R34" i="5"/>
  <c r="Q34" i="5"/>
  <c r="P34" i="5"/>
  <c r="O34" i="5"/>
  <c r="N34" i="5"/>
  <c r="M34" i="5"/>
  <c r="L34" i="5"/>
  <c r="K34" i="5"/>
  <c r="S33" i="5"/>
  <c r="R33" i="5"/>
  <c r="Q33" i="5"/>
  <c r="P33" i="5"/>
  <c r="O33" i="5"/>
  <c r="N33" i="5"/>
  <c r="M33" i="5"/>
  <c r="L33" i="5"/>
  <c r="K33" i="5"/>
  <c r="S32" i="5"/>
  <c r="R32" i="5"/>
  <c r="Q32" i="5"/>
  <c r="P32" i="5"/>
  <c r="O32" i="5"/>
  <c r="N32" i="5"/>
  <c r="M32" i="5"/>
  <c r="L32" i="5"/>
  <c r="K32" i="5"/>
  <c r="S31" i="5"/>
  <c r="R31" i="5"/>
  <c r="Q31" i="5"/>
  <c r="P31" i="5"/>
  <c r="O31" i="5"/>
  <c r="N31" i="5"/>
  <c r="M31" i="5"/>
  <c r="L31" i="5"/>
  <c r="K31" i="5"/>
  <c r="S30" i="5"/>
  <c r="R30" i="5"/>
  <c r="Q30" i="5"/>
  <c r="P30" i="5"/>
  <c r="O30" i="5"/>
  <c r="N30" i="5"/>
  <c r="M30" i="5"/>
  <c r="L30" i="5"/>
  <c r="K30" i="5"/>
  <c r="S29" i="5"/>
  <c r="R29" i="5"/>
  <c r="Q29" i="5"/>
  <c r="P29" i="5"/>
  <c r="O29" i="5"/>
  <c r="N29" i="5"/>
  <c r="M29" i="5"/>
  <c r="L29" i="5"/>
  <c r="K29" i="5"/>
  <c r="S28" i="5"/>
  <c r="R28" i="5"/>
  <c r="Q28" i="5"/>
  <c r="P28" i="5"/>
  <c r="O28" i="5"/>
  <c r="N28" i="5"/>
  <c r="M28" i="5"/>
  <c r="L28" i="5"/>
  <c r="K28" i="5"/>
  <c r="S27" i="5"/>
  <c r="R27" i="5"/>
  <c r="Q27" i="5"/>
  <c r="P27" i="5"/>
  <c r="O27" i="5"/>
  <c r="N27" i="5"/>
  <c r="M27" i="5"/>
  <c r="L27" i="5"/>
  <c r="K27" i="5"/>
  <c r="S26" i="5"/>
  <c r="R26" i="5"/>
  <c r="Q26" i="5"/>
  <c r="P26" i="5"/>
  <c r="O26" i="5"/>
  <c r="N26" i="5"/>
  <c r="M26" i="5"/>
  <c r="L26" i="5"/>
  <c r="K26" i="5"/>
  <c r="S25" i="5"/>
  <c r="R25" i="5"/>
  <c r="Q25" i="5"/>
  <c r="P25" i="5"/>
  <c r="O25" i="5"/>
  <c r="N25" i="5"/>
  <c r="M25" i="5"/>
  <c r="L25" i="5"/>
  <c r="K25" i="5"/>
  <c r="S24" i="5"/>
  <c r="R24" i="5"/>
  <c r="Q24" i="5"/>
  <c r="P24" i="5"/>
  <c r="O24" i="5"/>
  <c r="N24" i="5"/>
  <c r="M24" i="5"/>
  <c r="L24" i="5"/>
  <c r="K24" i="5"/>
  <c r="S23" i="5"/>
  <c r="R23" i="5"/>
  <c r="Q23" i="5"/>
  <c r="P23" i="5"/>
  <c r="O23" i="5"/>
  <c r="N23" i="5"/>
  <c r="M23" i="5"/>
  <c r="L23" i="5"/>
  <c r="K23" i="5"/>
  <c r="S22" i="5"/>
  <c r="R22" i="5"/>
  <c r="Q22" i="5"/>
  <c r="P22" i="5"/>
  <c r="O22" i="5"/>
  <c r="N22" i="5"/>
  <c r="M22" i="5"/>
  <c r="L22" i="5"/>
  <c r="K22" i="5"/>
  <c r="S21" i="5"/>
  <c r="R21" i="5"/>
  <c r="Q21" i="5"/>
  <c r="P21" i="5"/>
  <c r="O21" i="5"/>
  <c r="N21" i="5"/>
  <c r="M21" i="5"/>
  <c r="L21" i="5"/>
  <c r="K21" i="5"/>
  <c r="S20" i="5"/>
  <c r="R20" i="5"/>
  <c r="Q20" i="5"/>
  <c r="P20" i="5"/>
  <c r="O20" i="5"/>
  <c r="N20" i="5"/>
  <c r="M20" i="5"/>
  <c r="L20" i="5"/>
  <c r="K20" i="5"/>
  <c r="S19" i="5"/>
  <c r="R19" i="5"/>
  <c r="Q19" i="5"/>
  <c r="P19" i="5"/>
  <c r="O19" i="5"/>
  <c r="N19" i="5"/>
  <c r="M19" i="5"/>
  <c r="L19" i="5"/>
  <c r="K19" i="5"/>
  <c r="S18" i="5"/>
  <c r="R18" i="5"/>
  <c r="Q18" i="5"/>
  <c r="P18" i="5"/>
  <c r="O18" i="5"/>
  <c r="N18" i="5"/>
  <c r="M18" i="5"/>
  <c r="L18" i="5"/>
  <c r="K18" i="5"/>
  <c r="S17" i="5"/>
  <c r="R17" i="5"/>
  <c r="Q17" i="5"/>
  <c r="P17" i="5"/>
  <c r="O17" i="5"/>
  <c r="N17" i="5"/>
  <c r="M17" i="5"/>
  <c r="L17" i="5"/>
  <c r="K17" i="5"/>
  <c r="S16" i="5"/>
  <c r="R16" i="5"/>
  <c r="Q16" i="5"/>
  <c r="P16" i="5"/>
  <c r="O16" i="5"/>
  <c r="N16" i="5"/>
  <c r="M16" i="5"/>
  <c r="L16" i="5"/>
  <c r="K16" i="5"/>
  <c r="S15" i="5"/>
  <c r="R15" i="5"/>
  <c r="Q15" i="5"/>
  <c r="P15" i="5"/>
  <c r="O15" i="5"/>
  <c r="N15" i="5"/>
  <c r="M15" i="5"/>
  <c r="L15" i="5"/>
  <c r="K15" i="5"/>
  <c r="S14" i="5"/>
  <c r="R14" i="5"/>
  <c r="Q14" i="5"/>
  <c r="P14" i="5"/>
  <c r="O14" i="5"/>
  <c r="N14" i="5"/>
  <c r="M14" i="5"/>
  <c r="L14" i="5"/>
  <c r="K14" i="5"/>
  <c r="S13" i="5"/>
  <c r="R13" i="5"/>
  <c r="Q13" i="5"/>
  <c r="P13" i="5"/>
  <c r="O13" i="5"/>
  <c r="N13" i="5"/>
  <c r="M13" i="5"/>
  <c r="L13" i="5"/>
  <c r="K13" i="5"/>
  <c r="S12" i="5"/>
  <c r="R12" i="5"/>
  <c r="Q12" i="5"/>
  <c r="P12" i="5"/>
  <c r="O12" i="5"/>
  <c r="N12" i="5"/>
  <c r="M12" i="5"/>
  <c r="L12" i="5"/>
  <c r="K12" i="5"/>
  <c r="S11" i="5"/>
  <c r="R11" i="5"/>
  <c r="Q11" i="5"/>
  <c r="P11" i="5"/>
  <c r="O11" i="5"/>
  <c r="N11" i="5"/>
  <c r="M11" i="5"/>
  <c r="L11" i="5"/>
  <c r="K11" i="5"/>
  <c r="S10" i="5"/>
  <c r="R10" i="5"/>
  <c r="Q10" i="5"/>
  <c r="P10" i="5"/>
  <c r="O10" i="5"/>
  <c r="N10" i="5"/>
  <c r="M10" i="5"/>
  <c r="L10" i="5"/>
  <c r="K10" i="5"/>
  <c r="S9" i="5"/>
  <c r="R9" i="5"/>
  <c r="Q9" i="5"/>
  <c r="P9" i="5"/>
  <c r="O9" i="5"/>
  <c r="N9" i="5"/>
  <c r="M9" i="5"/>
  <c r="L9" i="5"/>
  <c r="K9" i="5"/>
  <c r="S8" i="5"/>
  <c r="R8" i="5"/>
  <c r="Q8" i="5"/>
  <c r="P8" i="5"/>
  <c r="O8" i="5"/>
  <c r="N8" i="5"/>
  <c r="M8" i="5"/>
  <c r="L8" i="5"/>
  <c r="K8" i="5"/>
  <c r="S7" i="5"/>
  <c r="R7" i="5"/>
  <c r="Q7" i="5"/>
  <c r="P7" i="5"/>
  <c r="O7" i="5"/>
  <c r="N7" i="5"/>
  <c r="M7" i="5"/>
  <c r="L7" i="5"/>
  <c r="K7" i="5"/>
  <c r="S6" i="5"/>
  <c r="R6" i="5"/>
  <c r="Q6" i="5"/>
  <c r="P6" i="5"/>
  <c r="O6" i="5"/>
  <c r="N6" i="5"/>
  <c r="M6" i="5"/>
  <c r="L6" i="5"/>
  <c r="K6" i="5"/>
  <c r="S5" i="5"/>
  <c r="R5" i="5"/>
  <c r="Q5" i="5"/>
  <c r="P5" i="5"/>
  <c r="O5" i="5"/>
  <c r="N5" i="5"/>
  <c r="M5" i="5"/>
  <c r="L5" i="5"/>
  <c r="K5" i="5"/>
  <c r="S4" i="5"/>
  <c r="R4" i="5"/>
  <c r="Q4" i="5"/>
  <c r="P4" i="5"/>
  <c r="O4" i="5"/>
  <c r="N4" i="5"/>
  <c r="M4" i="5"/>
  <c r="L4" i="5"/>
  <c r="K4" i="5"/>
  <c r="S3" i="5"/>
  <c r="R3" i="5"/>
  <c r="Q3" i="5"/>
  <c r="P3" i="5"/>
  <c r="O3" i="5"/>
  <c r="N3" i="5"/>
  <c r="M3" i="5"/>
  <c r="L3" i="5"/>
  <c r="K3" i="5"/>
  <c r="S2" i="5"/>
  <c r="R2" i="5"/>
  <c r="Q2" i="5"/>
  <c r="P2" i="5"/>
  <c r="O2" i="5"/>
  <c r="N2" i="5"/>
  <c r="M2" i="5"/>
  <c r="L2" i="5"/>
  <c r="K2" i="5"/>
  <c r="T3" i="1"/>
  <c r="S3" i="1"/>
  <c r="R3" i="1"/>
  <c r="Q3" i="1"/>
  <c r="P3" i="1"/>
  <c r="O3" i="1"/>
  <c r="N3" i="1"/>
  <c r="M3" i="1"/>
  <c r="B14" i="26"/>
  <c r="B71" i="26"/>
  <c r="B4" i="26"/>
  <c r="A13" i="27" l="1"/>
  <c r="E22" i="23"/>
  <c r="E32" i="23"/>
  <c r="O38" i="23"/>
  <c r="E43" i="23"/>
  <c r="G33" i="23"/>
  <c r="E45" i="23"/>
  <c r="M37" i="23"/>
  <c r="E27" i="23"/>
  <c r="F35" i="23"/>
  <c r="O40" i="23"/>
  <c r="G46" i="23"/>
  <c r="E30" i="23"/>
  <c r="N35" i="23"/>
  <c r="F41" i="23"/>
  <c r="D26" i="23"/>
  <c r="G30" i="23"/>
  <c r="F32" i="23"/>
  <c r="E34" i="23"/>
  <c r="E36" i="23"/>
  <c r="O35" i="23"/>
  <c r="N37" i="23"/>
  <c r="N39" i="23"/>
  <c r="M41" i="23"/>
  <c r="G41" i="23"/>
  <c r="G43" i="23"/>
  <c r="F45" i="23"/>
  <c r="E47" i="23"/>
  <c r="D24" i="23"/>
  <c r="E26" i="23"/>
  <c r="E31" i="23"/>
  <c r="G32" i="23"/>
  <c r="G34" i="23"/>
  <c r="F36" i="23"/>
  <c r="M36" i="23"/>
  <c r="M38" i="23"/>
  <c r="O39" i="23"/>
  <c r="N41" i="23"/>
  <c r="F42" i="23"/>
  <c r="E44" i="23"/>
  <c r="G45" i="23"/>
  <c r="D21" i="23"/>
  <c r="D23" i="23"/>
  <c r="E25" i="23"/>
  <c r="F31" i="23"/>
  <c r="F33" i="23"/>
  <c r="E35" i="23"/>
  <c r="G36" i="23"/>
  <c r="O36" i="23"/>
  <c r="N38" i="23"/>
  <c r="M40" i="23"/>
  <c r="E41" i="23"/>
  <c r="G42" i="23"/>
  <c r="F44" i="23"/>
  <c r="F46" i="23"/>
  <c r="D27" i="23"/>
  <c r="D22" i="23"/>
  <c r="E23" i="23"/>
  <c r="F30" i="23"/>
  <c r="G31" i="23"/>
  <c r="E33" i="23"/>
  <c r="F34" i="23"/>
  <c r="G35" i="23"/>
  <c r="M35" i="23"/>
  <c r="N36" i="23"/>
  <c r="O37" i="23"/>
  <c r="M39" i="23"/>
  <c r="N40" i="23"/>
  <c r="O41" i="23"/>
  <c r="E42" i="23"/>
  <c r="F43" i="23"/>
  <c r="G44" i="23"/>
  <c r="E46" i="23"/>
  <c r="G47" i="23"/>
  <c r="D25" i="23"/>
  <c r="E21" i="23"/>
  <c r="F47" i="23"/>
</calcChain>
</file>

<file path=xl/sharedStrings.xml><?xml version="1.0" encoding="utf-8"?>
<sst xmlns="http://schemas.openxmlformats.org/spreadsheetml/2006/main" count="19828" uniqueCount="1101">
  <si>
    <t>Invoice ID</t>
  </si>
  <si>
    <t>Unit price</t>
  </si>
  <si>
    <t>Quantity</t>
  </si>
  <si>
    <t>Tax 5%</t>
  </si>
  <si>
    <t>Total</t>
  </si>
  <si>
    <t>Date</t>
  </si>
  <si>
    <t>Time</t>
  </si>
  <si>
    <t>Payment</t>
  </si>
  <si>
    <t>cogs</t>
  </si>
  <si>
    <t>gross margin percentage</t>
  </si>
  <si>
    <t>gross income</t>
  </si>
  <si>
    <t>Rating</t>
  </si>
  <si>
    <t>750-67-8428</t>
  </si>
  <si>
    <t>Ewallet</t>
  </si>
  <si>
    <t>226-31-3081</t>
  </si>
  <si>
    <t>Cash</t>
  </si>
  <si>
    <t>631-41-3108</t>
  </si>
  <si>
    <t>Credit card</t>
  </si>
  <si>
    <t>123-19-1176</t>
  </si>
  <si>
    <t>373-73-7910</t>
  </si>
  <si>
    <t>699-14-3026</t>
  </si>
  <si>
    <t>355-53-5943</t>
  </si>
  <si>
    <t>315-22-5665</t>
  </si>
  <si>
    <t>665-32-9167</t>
  </si>
  <si>
    <t>692-92-5582</t>
  </si>
  <si>
    <t>351-62-0822</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</si>
  <si>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</si>
  <si>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</si>
  <si>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</si>
  <si>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</si>
  <si>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</si>
  <si>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</si>
  <si>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</si>
  <si>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</si>
  <si>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</si>
  <si>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</si>
  <si>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</si>
  <si>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</si>
  <si>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</si>
  <si>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</si>
  <si>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</si>
  <si>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</si>
  <si>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</si>
  <si>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</si>
  <si>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</si>
  <si>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</si>
  <si>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</si>
  <si>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</si>
  <si>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</si>
  <si>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</si>
  <si>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</si>
  <si>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</si>
  <si>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</si>
  <si>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</si>
  <si>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</si>
  <si>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</si>
  <si>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</si>
  <si>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</si>
  <si>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</si>
  <si>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</si>
  <si>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</si>
  <si>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</si>
  <si>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</si>
  <si>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</si>
  <si>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</si>
  <si>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</si>
  <si>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</si>
  <si>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</si>
  <si>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</si>
  <si>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</si>
  <si>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</si>
  <si>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</si>
  <si>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</si>
  <si>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</si>
  <si>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</si>
  <si>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</si>
  <si>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</si>
  <si>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</si>
  <si>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</si>
  <si>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</si>
  <si>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</si>
  <si>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</si>
  <si>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</si>
  <si>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</si>
  <si>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</si>
  <si>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</si>
  <si>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</si>
  <si>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</si>
  <si>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</si>
  <si>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</si>
  <si>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</si>
  <si>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</si>
  <si>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</si>
  <si>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</si>
  <si>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</si>
  <si>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</si>
  <si>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</si>
  <si>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</si>
  <si>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</si>
  <si>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</si>
  <si>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</si>
  <si>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</si>
  <si>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</si>
  <si>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</si>
  <si>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</si>
  <si>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</si>
  <si>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</si>
  <si>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</si>
  <si>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</si>
  <si>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</si>
  <si>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</si>
  <si>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</si>
  <si>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</si>
  <si>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</si>
  <si>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</si>
  <si>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</si>
  <si>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</si>
  <si>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</si>
  <si>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</si>
  <si>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</si>
  <si>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</si>
  <si>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</si>
  <si>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</si>
  <si>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</si>
  <si>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</si>
  <si>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</si>
  <si>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</si>
  <si>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</si>
  <si>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</si>
  <si>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</si>
  <si>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</si>
  <si>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</si>
  <si>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</si>
  <si>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</si>
  <si>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</si>
  <si>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</si>
  <si>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</si>
  <si>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</si>
  <si>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</si>
  <si>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</si>
  <si>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</si>
  <si>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</si>
  <si>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</si>
  <si>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</si>
  <si>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</si>
  <si>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</si>
  <si>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</si>
  <si>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</si>
  <si>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</si>
  <si>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</si>
  <si>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</si>
  <si>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</si>
  <si>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</si>
  <si>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</si>
  <si>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</si>
  <si>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</si>
  <si>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</si>
  <si>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</si>
  <si>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</si>
  <si>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</si>
  <si>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</si>
  <si>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</si>
  <si>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</si>
  <si>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</si>
  <si>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</si>
  <si>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</si>
  <si>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</si>
  <si>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</si>
  <si>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</si>
  <si>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</si>
  <si>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</si>
  <si>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</si>
  <si>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</si>
  <si>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</si>
  <si>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</si>
  <si>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</si>
  <si>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</si>
  <si>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</si>
  <si>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</si>
  <si>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</si>
  <si>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</si>
  <si>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</si>
  <si>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</si>
  <si>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</si>
  <si>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</si>
  <si>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</si>
  <si>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</si>
  <si>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</si>
  <si>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</si>
  <si>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</si>
  <si>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</si>
  <si>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</si>
  <si>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</si>
  <si>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</si>
  <si>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</si>
  <si>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</si>
  <si>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</si>
  <si>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</si>
  <si>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</si>
  <si>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</si>
  <si>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</si>
  <si>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</si>
  <si>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</si>
  <si>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</si>
  <si>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</si>
  <si>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</si>
  <si>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</si>
  <si>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</si>
  <si>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</si>
  <si>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</si>
  <si>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</si>
  <si>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</si>
  <si>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</si>
  <si>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</si>
  <si>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</si>
  <si>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</si>
  <si>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</si>
  <si>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</si>
  <si>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</si>
  <si>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</si>
  <si>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</si>
  <si>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</si>
  <si>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</si>
  <si>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</si>
  <si>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</si>
  <si>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</si>
  <si>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</si>
  <si>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</si>
  <si>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</si>
  <si>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</si>
  <si>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</si>
  <si>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</si>
  <si>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</si>
  <si>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</si>
  <si>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</si>
  <si>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</si>
  <si>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</si>
  <si>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</si>
  <si>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</si>
  <si>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</si>
  <si>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</si>
  <si>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</si>
  <si>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</si>
  <si>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</si>
  <si>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</si>
  <si>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</si>
  <si>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</si>
  <si>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</si>
  <si>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</si>
  <si>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</si>
  <si>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</si>
  <si>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</si>
  <si>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</si>
  <si>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</si>
  <si>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</si>
  <si>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</si>
  <si>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</si>
  <si>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</si>
  <si>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</si>
  <si>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</si>
  <si>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</si>
  <si>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</si>
  <si>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</si>
  <si>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</si>
  <si>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</si>
  <si>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</si>
  <si>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</si>
  <si>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</si>
  <si>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</si>
  <si>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</si>
  <si>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</si>
  <si>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</si>
  <si>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</si>
  <si>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</si>
  <si>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</si>
  <si>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</si>
  <si>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</si>
  <si>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</si>
  <si>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</si>
  <si>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</si>
  <si>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</si>
  <si>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</si>
  <si>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</si>
  <si>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</si>
  <si>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</si>
  <si>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</si>
  <si>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</si>
  <si>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</si>
  <si>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</si>
  <si>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</si>
  <si>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</si>
  <si>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</si>
  <si>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</si>
  <si>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</si>
  <si>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</si>
  <si>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</si>
  <si>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</si>
  <si>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</si>
  <si>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</si>
  <si>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</si>
  <si>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</si>
  <si>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</si>
  <si>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</si>
  <si>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</si>
  <si>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</si>
  <si>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</si>
  <si>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</si>
  <si>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</si>
  <si>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</si>
  <si>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</si>
  <si>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</si>
  <si>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</si>
  <si>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</si>
  <si>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</si>
  <si>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</si>
  <si>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</si>
  <si>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</si>
  <si>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</si>
  <si>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</si>
  <si>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</si>
  <si>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</si>
  <si>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</si>
  <si>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</si>
  <si>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</si>
  <si>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</si>
  <si>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</si>
  <si>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</si>
  <si>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</si>
  <si>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</si>
  <si>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</si>
  <si>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</si>
  <si>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</si>
  <si>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</si>
  <si>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</si>
  <si>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</si>
  <si>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</si>
  <si>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</si>
  <si>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</si>
  <si>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</si>
  <si>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</si>
  <si>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</si>
  <si>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</si>
  <si>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</si>
  <si>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</si>
  <si>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</si>
  <si>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</si>
  <si>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</si>
  <si>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</si>
  <si>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</si>
  <si>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</si>
  <si>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</si>
  <si>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</si>
  <si>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</si>
  <si>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</si>
  <si>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</si>
  <si>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</si>
  <si>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</si>
  <si>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</si>
  <si>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</si>
  <si>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</si>
  <si>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</si>
  <si>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</si>
  <si>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</si>
  <si>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</si>
  <si>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</si>
  <si>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</si>
  <si>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</si>
  <si>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</si>
  <si>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</si>
  <si>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</si>
  <si>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</si>
  <si>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</si>
  <si>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</si>
  <si>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</si>
  <si>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</si>
  <si>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</si>
  <si>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</si>
  <si>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</si>
  <si>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</si>
  <si>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</si>
  <si>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</si>
  <si>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</si>
  <si>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</si>
  <si>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</si>
  <si>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</si>
  <si>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</si>
  <si>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</si>
  <si>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</si>
  <si>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</si>
  <si>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</si>
  <si>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</si>
  <si>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</si>
  <si>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</si>
  <si>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</si>
  <si>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</si>
  <si>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</si>
  <si>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</si>
  <si>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</si>
  <si>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</si>
  <si>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</si>
  <si>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</si>
  <si>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</si>
  <si>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</si>
  <si>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</si>
  <si>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</si>
  <si>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</si>
  <si>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</si>
  <si>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</si>
  <si>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</si>
  <si>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</si>
  <si>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</si>
  <si>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</si>
  <si>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</si>
  <si>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</si>
  <si>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</si>
  <si>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</si>
  <si>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</si>
  <si>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</si>
  <si>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</si>
  <si>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</si>
  <si>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</si>
  <si>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</si>
  <si>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</si>
  <si>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</si>
  <si>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</si>
  <si>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</si>
  <si>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</si>
  <si>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</si>
  <si>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</si>
  <si>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</si>
  <si>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</si>
  <si>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</si>
  <si>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</si>
  <si>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</si>
  <si>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</si>
  <si>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</si>
  <si>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</si>
  <si>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</si>
  <si>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</si>
  <si>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</si>
  <si>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</si>
  <si>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</si>
  <si>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</si>
  <si>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</si>
  <si>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</si>
  <si>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</si>
  <si>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</si>
  <si>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</si>
  <si>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</si>
  <si>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</si>
  <si>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</si>
  <si>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</si>
  <si>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</si>
  <si>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</si>
  <si>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</si>
  <si>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</si>
  <si>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</si>
  <si>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</si>
  <si>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</si>
  <si>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</si>
  <si>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</si>
  <si>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</si>
  <si>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</si>
  <si>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</si>
  <si>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</si>
  <si>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</si>
  <si>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</si>
  <si>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</si>
  <si>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</si>
  <si>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</si>
  <si>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</si>
  <si>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</si>
  <si>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</si>
  <si>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</si>
  <si>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</si>
  <si>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</si>
  <si>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</si>
  <si>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</si>
  <si>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</si>
  <si>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</si>
  <si>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</si>
  <si>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</si>
  <si>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</si>
  <si>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</si>
  <si>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</si>
  <si>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</si>
  <si>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</si>
  <si>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</si>
  <si>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</si>
  <si>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</si>
  <si>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</si>
  <si>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</si>
  <si>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</si>
  <si>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</si>
  <si>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</si>
  <si>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</si>
  <si>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</si>
  <si>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</si>
  <si>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</si>
  <si>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</si>
  <si>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</si>
  <si>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</si>
  <si>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</si>
  <si>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</si>
  <si>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</si>
  <si>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</si>
  <si>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</si>
  <si>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</si>
  <si>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</si>
  <si>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</si>
  <si>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</si>
  <si>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</si>
  <si>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</si>
  <si>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</si>
  <si>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</si>
  <si>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</si>
  <si>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</si>
  <si>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</si>
  <si>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</si>
  <si>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</si>
  <si>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</si>
  <si>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</si>
  <si>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</si>
  <si>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</si>
  <si>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</si>
  <si>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</si>
  <si>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</si>
  <si>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</si>
  <si>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</si>
  <si>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</si>
  <si>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</si>
  <si>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</si>
  <si>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</si>
  <si>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</si>
  <si>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</si>
  <si>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</si>
  <si>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</si>
  <si>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</si>
  <si>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</si>
  <si>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</si>
  <si>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</si>
  <si>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</si>
  <si>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</si>
  <si>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</si>
  <si>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</si>
  <si>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</si>
  <si>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</si>
  <si>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</si>
  <si>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</si>
  <si>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</si>
  <si>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</si>
  <si>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</si>
  <si>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</si>
  <si>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</si>
  <si>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</si>
  <si>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</si>
  <si>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</si>
  <si>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</si>
  <si>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</si>
  <si>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</si>
  <si>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</si>
  <si>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</si>
  <si>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</si>
  <si>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</si>
  <si>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</si>
  <si>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</si>
  <si>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</si>
  <si>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</si>
  <si>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</si>
  <si>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</si>
  <si>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</si>
  <si>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</si>
  <si>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</si>
  <si>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</si>
  <si>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</si>
  <si>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</si>
  <si>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</si>
  <si>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</si>
  <si>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</si>
  <si>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</si>
  <si>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</si>
  <si>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</si>
  <si>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</si>
  <si>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</si>
  <si>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</si>
  <si>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</si>
  <si>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</si>
  <si>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</si>
  <si>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</si>
  <si>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</si>
  <si>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</si>
  <si>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</si>
  <si>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</si>
  <si>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</si>
  <si>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</si>
  <si>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</si>
  <si>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</si>
  <si>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</si>
  <si>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</si>
  <si>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</si>
  <si>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</si>
  <si>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</si>
  <si>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</si>
  <si>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</si>
  <si>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</si>
  <si>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</si>
  <si>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</si>
  <si>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</si>
  <si>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</si>
  <si>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</si>
  <si>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</si>
  <si>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</si>
  <si>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</si>
  <si>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</si>
  <si>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</si>
  <si>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</si>
  <si>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</si>
  <si>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</si>
  <si>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</si>
  <si>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</si>
  <si>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</si>
  <si>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</si>
  <si>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</si>
  <si>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</si>
  <si>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</si>
  <si>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</si>
  <si>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</si>
  <si>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</si>
  <si>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</si>
  <si>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</si>
  <si>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</si>
  <si>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</si>
  <si>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</si>
  <si>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</si>
  <si>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</si>
  <si>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</si>
  <si>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</si>
  <si>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</si>
  <si>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</si>
  <si>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</si>
  <si>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</si>
  <si>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</si>
  <si>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</si>
  <si>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</si>
  <si>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</si>
  <si>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</si>
  <si>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</si>
  <si>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</si>
  <si>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</si>
  <si>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</si>
  <si>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</si>
  <si>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</si>
  <si>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</si>
  <si>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</si>
  <si>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</si>
  <si>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</si>
  <si>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</si>
  <si>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</si>
  <si>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</si>
  <si>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</si>
  <si>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</si>
  <si>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</si>
  <si>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</si>
  <si>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</si>
  <si>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</si>
  <si>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</si>
  <si>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</si>
  <si>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</si>
  <si>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</si>
  <si>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</si>
  <si>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</si>
  <si>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</si>
  <si>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</si>
  <si>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</si>
  <si>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</si>
  <si>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</si>
  <si>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</si>
  <si>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</si>
  <si>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</si>
  <si>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</si>
  <si>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</si>
  <si>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</si>
  <si>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</si>
  <si>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</si>
  <si>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</si>
  <si>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</si>
  <si>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</si>
  <si>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</si>
  <si>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</si>
  <si>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</si>
  <si>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</si>
  <si>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</si>
  <si>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</si>
  <si>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</si>
  <si>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</si>
  <si>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</si>
  <si>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</si>
  <si>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</si>
  <si>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</si>
  <si>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</si>
  <si>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</si>
  <si>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</si>
  <si>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</si>
  <si>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</si>
  <si>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</si>
  <si>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</si>
  <si>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</si>
  <si>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</si>
  <si>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</si>
  <si>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</si>
  <si>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</si>
  <si>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</si>
  <si>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</si>
  <si>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</si>
  <si>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</si>
  <si>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</si>
  <si>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</si>
  <si>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</si>
  <si>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</si>
  <si>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</si>
  <si>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</si>
  <si>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</si>
  <si>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</si>
  <si>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</si>
  <si>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</si>
  <si>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</si>
  <si>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</si>
  <si>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</si>
  <si>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</si>
  <si>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</si>
  <si>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</si>
  <si>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</si>
  <si>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</si>
  <si>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</si>
  <si>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</si>
  <si>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</si>
  <si>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</si>
  <si>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</si>
  <si>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</si>
  <si>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</si>
  <si>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</si>
  <si>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</si>
  <si>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</si>
  <si>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</si>
  <si>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</si>
  <si>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</si>
  <si>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</si>
  <si>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</si>
  <si>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</si>
  <si>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</si>
  <si>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</si>
  <si>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</si>
  <si>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</si>
  <si>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</si>
  <si>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</si>
  <si>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</si>
  <si>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</si>
  <si>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</si>
  <si>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</si>
  <si>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</si>
  <si>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</si>
  <si>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</si>
  <si>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</si>
  <si>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</si>
  <si>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</si>
  <si>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</si>
  <si>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</si>
  <si>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</si>
  <si>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</si>
  <si>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</si>
  <si>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</si>
  <si>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</si>
  <si>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</si>
  <si>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</si>
  <si>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</si>
  <si>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</si>
  <si>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</si>
  <si>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</si>
  <si>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</si>
  <si>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</si>
  <si>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</si>
  <si>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</si>
  <si>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</si>
  <si>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</si>
  <si>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</si>
  <si>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</si>
  <si>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</si>
  <si>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</si>
  <si>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</si>
  <si>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</si>
  <si>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</si>
  <si>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</si>
  <si>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</si>
  <si>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</si>
  <si>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</si>
  <si>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</si>
  <si>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</si>
  <si>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</si>
  <si>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</si>
  <si>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</si>
  <si>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</si>
  <si>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</si>
  <si>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</si>
  <si>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</si>
  <si>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</si>
  <si>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</si>
  <si>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</si>
  <si>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</si>
  <si>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</si>
  <si>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</si>
  <si>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</si>
  <si>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</si>
  <si>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</si>
  <si>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</si>
  <si>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</si>
  <si>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</si>
  <si>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</si>
  <si>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</si>
  <si>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</si>
  <si>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</si>
  <si>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</si>
  <si>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</si>
  <si>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</si>
  <si>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</si>
  <si>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</si>
  <si>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</si>
  <si>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</si>
  <si>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</si>
  <si>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</si>
  <si>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</si>
  <si>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</si>
  <si>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</si>
  <si>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</si>
  <si>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</si>
  <si>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</si>
  <si>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</si>
  <si>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</si>
  <si>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</si>
  <si>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</si>
  <si>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</si>
  <si>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</si>
  <si>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</si>
  <si>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</si>
  <si>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</si>
  <si>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</si>
  <si>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</si>
  <si>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</si>
  <si>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</si>
  <si>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</si>
  <si>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</si>
  <si>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</si>
  <si>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</si>
  <si>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</si>
  <si>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</si>
  <si>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</si>
  <si>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</si>
  <si>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</si>
  <si>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</si>
  <si>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</si>
  <si>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</si>
  <si>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</si>
  <si>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</si>
  <si>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</si>
  <si>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</si>
  <si>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</si>
  <si>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</si>
  <si>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</si>
  <si>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</si>
  <si>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</si>
  <si>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</si>
  <si>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</si>
  <si>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</si>
  <si>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</si>
  <si>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</si>
  <si>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</si>
  <si>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</si>
  <si>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</si>
  <si>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</si>
  <si>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</si>
  <si>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</si>
  <si>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</si>
  <si>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</si>
  <si>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</si>
  <si>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</si>
  <si>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</si>
  <si>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</si>
  <si>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</si>
  <si>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</si>
  <si>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</si>
  <si>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</si>
  <si>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</si>
  <si>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</si>
  <si>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</si>
  <si>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</si>
  <si>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</si>
  <si>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</si>
  <si>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</si>
  <si>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</si>
  <si>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</si>
  <si>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</si>
  <si>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</si>
  <si>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</si>
  <si>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</si>
  <si>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</si>
  <si>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</si>
  <si>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</si>
  <si>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</si>
  <si>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</si>
  <si>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</si>
  <si>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</si>
  <si>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</si>
  <si>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</si>
  <si>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</si>
  <si>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</si>
  <si>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</si>
  <si>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</si>
  <si>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</si>
  <si>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</si>
  <si>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</si>
  <si>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</si>
  <si>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</si>
  <si>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</si>
  <si>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</si>
  <si>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</si>
  <si>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</si>
  <si>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</si>
  <si>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</si>
  <si>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</si>
  <si>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</si>
  <si>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</si>
  <si>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</si>
  <si>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</si>
  <si>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</si>
  <si>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</si>
  <si>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</si>
  <si>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</si>
  <si>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</si>
  <si>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</si>
  <si>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</si>
  <si>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</si>
  <si>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</si>
  <si>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</si>
  <si>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</si>
  <si>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</si>
  <si>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</si>
  <si>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</si>
  <si>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</si>
  <si>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</si>
  <si>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</si>
  <si>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</si>
  <si>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</si>
  <si>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</si>
  <si>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</si>
  <si>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</si>
  <si>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</si>
  <si>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</si>
  <si>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</si>
  <si>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</si>
  <si>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</si>
  <si>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</si>
  <si>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</si>
  <si>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</si>
  <si>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</si>
  <si>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</si>
  <si>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</si>
  <si>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</si>
  <si>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</si>
  <si>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</si>
  <si>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</si>
  <si>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</si>
  <si>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</si>
  <si>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</si>
  <si>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</si>
  <si>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</si>
  <si>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</si>
  <si>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</si>
  <si>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</si>
  <si>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</si>
  <si>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</si>
  <si>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</si>
  <si>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</si>
  <si>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</si>
  <si>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</si>
  <si>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</si>
  <si>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</si>
  <si>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</si>
  <si>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</si>
  <si>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</si>
  <si>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</si>
  <si>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</si>
  <si>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</si>
  <si>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</si>
  <si>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</si>
  <si>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</si>
  <si>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</si>
  <si>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</si>
  <si>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</si>
  <si>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</si>
  <si>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</si>
  <si>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</si>
  <si>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</si>
  <si>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</si>
  <si>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</si>
  <si>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</si>
  <si>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</si>
  <si>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</si>
  <si>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</si>
  <si>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</si>
  <si>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</si>
  <si>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</si>
  <si>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</si>
  <si>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</si>
  <si>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</si>
  <si>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</si>
  <si>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</si>
  <si>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Customer type</t>
  </si>
  <si>
    <t>Gender</t>
  </si>
  <si>
    <t>Member</t>
  </si>
  <si>
    <t>Male</t>
  </si>
  <si>
    <t>Normal</t>
  </si>
  <si>
    <t>Female</t>
  </si>
  <si>
    <t>Product line</t>
  </si>
  <si>
    <t>Food and beverages</t>
  </si>
  <si>
    <t>Sports and travel</t>
  </si>
  <si>
    <t>Health and beauty</t>
  </si>
  <si>
    <t>Electronic accessories</t>
  </si>
  <si>
    <t>Home and lifestyle</t>
  </si>
  <si>
    <t>Fashion accessories</t>
  </si>
  <si>
    <t>Branch</t>
  </si>
  <si>
    <t>City</t>
  </si>
  <si>
    <t>A</t>
  </si>
  <si>
    <t>Yangon</t>
  </si>
  <si>
    <t>B</t>
  </si>
  <si>
    <t>Mandalay</t>
  </si>
  <si>
    <t>C</t>
  </si>
  <si>
    <t>Naypyitaw</t>
  </si>
  <si>
    <t>Month</t>
  </si>
  <si>
    <t>DOW</t>
  </si>
  <si>
    <t>product line</t>
  </si>
  <si>
    <t xml:space="preserve">City </t>
  </si>
  <si>
    <t>Rating group</t>
  </si>
  <si>
    <t>Time2</t>
  </si>
  <si>
    <t>Jan</t>
  </si>
  <si>
    <t>Sat</t>
  </si>
  <si>
    <t>afternoon</t>
  </si>
  <si>
    <t>Mar</t>
  </si>
  <si>
    <t>Fri</t>
  </si>
  <si>
    <t>morning</t>
  </si>
  <si>
    <t>Sun</t>
  </si>
  <si>
    <t>evening</t>
  </si>
  <si>
    <t>Feb</t>
  </si>
  <si>
    <t>Mon</t>
  </si>
  <si>
    <t>Thu</t>
  </si>
  <si>
    <t>Wed</t>
  </si>
  <si>
    <t>Tue</t>
  </si>
  <si>
    <t>rates</t>
  </si>
  <si>
    <t>Details for Sum of gross income - Gender: Male</t>
  </si>
  <si>
    <t>Poor</t>
  </si>
  <si>
    <t>Good</t>
  </si>
  <si>
    <t>Average</t>
  </si>
  <si>
    <t>Sum of gross income</t>
  </si>
  <si>
    <t>(blank)</t>
  </si>
  <si>
    <t>Grand Total</t>
  </si>
  <si>
    <t>Count of Rating group</t>
  </si>
  <si>
    <t>product line Purchase</t>
  </si>
  <si>
    <t>Sum of Quantity</t>
  </si>
  <si>
    <t>Purchase by day of week</t>
  </si>
  <si>
    <t>Rating By Custoomer group</t>
  </si>
  <si>
    <t>Purchase  By time of day</t>
  </si>
  <si>
    <t xml:space="preserve">Purchase  By time of day	</t>
  </si>
  <si>
    <t>Sun Total</t>
  </si>
  <si>
    <t>Mon Total</t>
  </si>
  <si>
    <t>Tue Total</t>
  </si>
  <si>
    <t>Wed Total</t>
  </si>
  <si>
    <t>Thu Total</t>
  </si>
  <si>
    <t>Fri Total</t>
  </si>
  <si>
    <t>Sat Total</t>
  </si>
  <si>
    <t>(blank) Total</t>
  </si>
  <si>
    <t>7.gender, customer type, city and branch of store.</t>
  </si>
  <si>
    <t>Count of Gender</t>
  </si>
  <si>
    <t>Sum of Total</t>
  </si>
  <si>
    <t>Row Labels</t>
  </si>
  <si>
    <t>10</t>
  </si>
  <si>
    <t>11</t>
  </si>
  <si>
    <t>12</t>
  </si>
  <si>
    <t>13</t>
  </si>
  <si>
    <t>14</t>
  </si>
  <si>
    <t>15</t>
  </si>
  <si>
    <t>16</t>
  </si>
  <si>
    <t>17</t>
  </si>
  <si>
    <t>18</t>
  </si>
  <si>
    <t>19</t>
  </si>
  <si>
    <t>20</t>
  </si>
  <si>
    <t>Count of Invoice ID</t>
  </si>
  <si>
    <t>target</t>
  </si>
  <si>
    <t>Target Met</t>
  </si>
  <si>
    <t>Target Not met</t>
  </si>
  <si>
    <t>Target</t>
  </si>
  <si>
    <t>Days</t>
  </si>
  <si>
    <t>Average of rates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</si>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</sst>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Ksh&quot;* #,##0.00_-;\-&quot;Ksh&quot;* #,##0.00_-;_-&quot;Ksh&quot;* &quot;-&quot;??_-;_-@_-"/>
    <numFmt numFmtId="164" formatCode="&quot;$&quot;#,##0.00_);[Red]\(&quot;$&quot;#,##0.00\)"/>
    <numFmt numFmtId="165" formatCode="&quot;$&quot;#,##0.00"/>
    <numFmt numFmtId="166" formatCode="h:mm;@"/>
    <numFmt numFmtId="167" formatCode="0.0"/>
    <numFmt numFmtId="168" formatCode="_-[$$-409]* #,##0.00_ ;_-[$$-409]* \-#,##0.00\ ;_-[$$-409]* &quot;-&quot;??_ ;_-@_ "/>
    <numFmt numFmtId="169" formatCode="[$$-2809]#,##0.00"/>
    <numFmt numFmtId="173" formatCode="_-[$$-1004]* #,##0.00_-;\-[$$-1004]* #,##0.00_-;_-[$$-1004]* &quot;-&quot;??_-;_-@_-"/>
  </numFmts>
  <fonts count="7">
    <font>
      <sz val="11"/>
      <color theme="1"/>
      <name val="Calibri"/>
      <charset val="134"/>
      <scheme val="minor"/>
    </font>
    <font>
      <sz val="11"/>
      <color theme="1"/>
      <name val="Calibri"/>
      <family val="2"/>
      <scheme val="minor"/>
    </font>
    <font>
      <sz val="18"/>
      <color theme="1"/>
      <name val="Calibri"/>
      <charset val="134"/>
      <scheme val="minor"/>
    </font>
    <font>
      <sz val="11"/>
      <color rgb="FF000000"/>
      <name val="Calibri"/>
      <scheme val="minor"/>
    </font>
    <font>
      <b/>
      <sz val="11"/>
      <color theme="1"/>
      <name val="Calibri"/>
      <charset val="134"/>
      <scheme val="minor"/>
    </font>
    <font>
      <sz val="11"/>
      <color theme="1"/>
      <name val="Calibri"/>
      <charset val="134"/>
      <scheme val="minor"/>
    </font>
    <font>
      <b/>
      <sz val="22"/>
      <color rgb="FF0070C0"/>
      <name val="Calibri"/>
      <family val="2"/>
      <scheme val="minor"/>
    </font>
  </fonts>
  <fills count="3">
    <fill>
      <patternFill patternType="none"/>
    </fill>
    <fill>
      <patternFill patternType="gray125"/>
    </fill>
    <fill>
      <patternFill patternType="solid">
        <fgColor theme="1" tint="0.34998626667073579"/>
        <bgColor indexed="64"/>
      </patternFill>
    </fill>
  </fills>
  <borders count="13">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4" fontId="5" fillId="0" borderId="0" applyFont="0" applyFill="0" applyBorder="0" applyAlignment="0" applyProtection="0"/>
  </cellStyleXfs>
  <cellXfs count="47">
    <xf numFmtId="0" fontId="0" fillId="0" borderId="0" xfId="0"/>
    <xf numFmtId="4" fontId="0" fillId="0" borderId="0" xfId="0" applyNumberFormat="1"/>
    <xf numFmtId="2" fontId="0" fillId="0" borderId="0" xfId="0" applyNumberFormat="1"/>
    <xf numFmtId="14" fontId="0" fillId="0" borderId="0" xfId="0" applyNumberFormat="1"/>
    <xf numFmtId="1" fontId="0" fillId="0" borderId="0" xfId="0" applyNumberFormat="1"/>
    <xf numFmtId="166" fontId="0" fillId="0" borderId="0" xfId="0" applyNumberFormat="1"/>
    <xf numFmtId="167" fontId="0" fillId="0" borderId="0" xfId="0" applyNumberFormat="1"/>
    <xf numFmtId="0" fontId="0" fillId="0" borderId="0" xfId="0" applyAlignment="1">
      <alignment horizontal="left"/>
    </xf>
    <xf numFmtId="165" fontId="0" fillId="0" borderId="0" xfId="0" applyNumberFormat="1"/>
    <xf numFmtId="165" fontId="2" fillId="0" borderId="0" xfId="0" applyNumberFormat="1" applyFont="1" applyAlignment="1">
      <alignment horizontal="center"/>
    </xf>
    <xf numFmtId="0" fontId="3" fillId="0" borderId="0" xfId="0" applyFont="1"/>
    <xf numFmtId="164" fontId="0" fillId="0" borderId="0" xfId="0" applyNumberFormat="1"/>
    <xf numFmtId="0" fontId="4" fillId="0" borderId="0" xfId="0" applyFont="1"/>
    <xf numFmtId="19" fontId="0" fillId="0" borderId="0" xfId="0" applyNumberFormat="1"/>
    <xf numFmtId="4" fontId="4" fillId="0" borderId="0" xfId="0" applyNumberFormat="1" applyFont="1"/>
    <xf numFmtId="1" fontId="4" fillId="0" borderId="0" xfId="0" applyNumberFormat="1" applyFont="1"/>
    <xf numFmtId="2" fontId="4" fillId="0" borderId="0" xfId="0" applyNumberFormat="1" applyFont="1"/>
    <xf numFmtId="14" fontId="4" fillId="0" borderId="0" xfId="0" applyNumberFormat="1" applyFont="1"/>
    <xf numFmtId="166" fontId="4" fillId="0" borderId="0" xfId="0" applyNumberFormat="1" applyFont="1"/>
    <xf numFmtId="167" fontId="4" fillId="0" borderId="0" xfId="0" applyNumberFormat="1" applyFont="1"/>
    <xf numFmtId="20" fontId="0" fillId="0" borderId="0" xfId="0" applyNumberFormat="1"/>
    <xf numFmtId="0" fontId="0" fillId="0" borderId="0" xfId="0" pivotButton="1"/>
    <xf numFmtId="168" fontId="0" fillId="0" borderId="0" xfId="0" applyNumberFormat="1"/>
    <xf numFmtId="169" fontId="0" fillId="0" borderId="0" xfId="0" applyNumberFormat="1"/>
    <xf numFmtId="168" fontId="0" fillId="0" borderId="0" xfId="1" applyNumberFormat="1" applyFont="1"/>
    <xf numFmtId="0" fontId="0" fillId="0" borderId="1" xfId="0" pivotButton="1" applyBorder="1"/>
    <xf numFmtId="0" fontId="0" fillId="0" borderId="2" xfId="0" applyBorder="1"/>
    <xf numFmtId="0" fontId="0" fillId="0" borderId="1" xfId="0" applyBorder="1" applyAlignment="1">
      <alignment horizontal="left"/>
    </xf>
    <xf numFmtId="169" fontId="0" fillId="0" borderId="2" xfId="0" applyNumberFormat="1" applyBorder="1"/>
    <xf numFmtId="0" fontId="0" fillId="0" borderId="3" xfId="0" applyBorder="1" applyAlignment="1">
      <alignment horizontal="left"/>
    </xf>
    <xf numFmtId="169" fontId="0" fillId="0" borderId="4" xfId="0" applyNumberFormat="1" applyBorder="1"/>
    <xf numFmtId="0" fontId="0" fillId="0" borderId="5" xfId="0" applyBorder="1" applyAlignment="1">
      <alignment horizontal="left"/>
    </xf>
    <xf numFmtId="169" fontId="0" fillId="0" borderId="6" xfId="0" applyNumberFormat="1" applyBorder="1"/>
    <xf numFmtId="0" fontId="1" fillId="0" borderId="0" xfId="0" applyFont="1"/>
    <xf numFmtId="0" fontId="0" fillId="0" borderId="1" xfId="0" applyBorder="1"/>
    <xf numFmtId="0" fontId="0" fillId="0" borderId="7" xfId="0" applyBorder="1"/>
    <xf numFmtId="0" fontId="0" fillId="0" borderId="8" xfId="0" applyBorder="1"/>
    <xf numFmtId="0" fontId="0" fillId="0" borderId="3" xfId="0" applyBorder="1"/>
    <xf numFmtId="0" fontId="0" fillId="0" borderId="9" xfId="0" applyBorder="1"/>
    <xf numFmtId="0" fontId="0" fillId="0" borderId="10" xfId="0" applyBorder="1"/>
    <xf numFmtId="0" fontId="0" fillId="0" borderId="5" xfId="0" applyBorder="1"/>
    <xf numFmtId="0" fontId="0" fillId="0" borderId="11" xfId="0" applyBorder="1"/>
    <xf numFmtId="0" fontId="0" fillId="0" borderId="12" xfId="0" applyBorder="1"/>
    <xf numFmtId="173" fontId="0" fillId="0" borderId="0" xfId="0" applyNumberFormat="1"/>
    <xf numFmtId="0" fontId="0" fillId="0" borderId="0" xfId="0" applyNumberFormat="1"/>
    <xf numFmtId="0" fontId="6" fillId="2" borderId="0" xfId="0" applyFont="1" applyFill="1"/>
    <xf numFmtId="0" fontId="0" fillId="2" borderId="0" xfId="0" applyFill="1"/>
  </cellXfs>
  <cellStyles count="2">
    <cellStyle name="Currency" xfId="1" builtinId="4"/>
    <cellStyle name="Normal" xfId="0" builtinId="0"/>
  </cellStyles>
  <dxfs count="32">
    <dxf>
      <font>
        <b/>
        <i val="0"/>
        <strike val="0"/>
        <condense val="0"/>
        <extend val="0"/>
        <outline val="0"/>
        <shadow val="0"/>
        <u val="none"/>
        <vertAlign val="baseline"/>
        <sz val="11"/>
        <color theme="1"/>
        <name val="Calibri"/>
        <charset val="134"/>
        <scheme val="minor"/>
      </font>
    </dxf>
    <dxf>
      <numFmt numFmtId="167" formatCode="0.0"/>
    </dxf>
    <dxf>
      <numFmt numFmtId="4" formatCode="#,##0.00"/>
    </dxf>
    <dxf>
      <numFmt numFmtId="166" formatCode="h:mm;@"/>
    </dxf>
    <dxf>
      <numFmt numFmtId="19" formatCode="dd/mm/yyyy"/>
    </dxf>
    <dxf>
      <numFmt numFmtId="4" formatCode="#,##0.00"/>
    </dxf>
    <dxf>
      <numFmt numFmtId="2" formatCode="0.00"/>
    </dxf>
    <dxf>
      <numFmt numFmtId="1" formatCode="0"/>
    </dxf>
    <dxf>
      <numFmt numFmtId="4" formatCode="#,##0.00"/>
    </dxf>
    <dxf>
      <numFmt numFmtId="165" formatCode="&quot;$&quot;#,##0.00"/>
    </dxf>
    <dxf>
      <numFmt numFmtId="165" formatCode="&quot;$&quot;#,##0.00"/>
    </dxf>
    <dxf>
      <numFmt numFmtId="2" formatCode="0.00"/>
    </dxf>
    <dxf>
      <numFmt numFmtId="170" formatCode="0.000"/>
    </dxf>
    <dxf>
      <numFmt numFmtId="165" formatCode="&quot;$&quot;#,##0.00"/>
    </dxf>
    <dxf>
      <numFmt numFmtId="0" formatCode="General"/>
    </dxf>
    <dxf>
      <numFmt numFmtId="165" formatCode="&quot;$&quot;#,##0.00"/>
    </dxf>
    <dxf>
      <numFmt numFmtId="165" formatCode="&quot;$&quot;#,##0.00"/>
    </dxf>
    <dxf>
      <numFmt numFmtId="165" formatCode="&quot;$&quot;#,##0.00"/>
    </dxf>
    <dxf>
      <numFmt numFmtId="165" formatCode="&quot;$&quot;#,##0.00"/>
    </dxf>
    <dxf>
      <numFmt numFmtId="171" formatCode="h:mm:ss\ AM/PM"/>
    </dxf>
    <dxf>
      <numFmt numFmtId="172" formatCode="m/d/yyyy"/>
    </dxf>
    <dxf>
      <numFmt numFmtId="167" formatCode="0.0"/>
    </dxf>
    <dxf>
      <numFmt numFmtId="4" formatCode="#,##0.00"/>
    </dxf>
    <dxf>
      <numFmt numFmtId="166" formatCode="h:mm;@"/>
    </dxf>
    <dxf>
      <numFmt numFmtId="19" formatCode="dd/mm/yyyy"/>
    </dxf>
    <dxf>
      <numFmt numFmtId="4" formatCode="#,##0.00"/>
    </dxf>
    <dxf>
      <numFmt numFmtId="2" formatCode="0.00"/>
    </dxf>
    <dxf>
      <numFmt numFmtId="1" formatCode="0"/>
    </dxf>
    <dxf>
      <numFmt numFmtId="4" formatCode="#,##0.00"/>
    </dxf>
    <dxf>
      <font>
        <b/>
        <i val="0"/>
        <strike val="0"/>
        <condense val="0"/>
        <extend val="0"/>
        <outline val="0"/>
        <shadow val="0"/>
        <u val="none"/>
        <vertAlign val="baseline"/>
        <sz val="11"/>
        <color theme="1"/>
        <name val="Calibri"/>
        <charset val="134"/>
        <scheme val="minor"/>
      </font>
    </dxf>
    <dxf>
      <numFmt numFmtId="169" formatCode="[$$-2809]#,##0.00"/>
    </dxf>
    <dxf>
      <numFmt numFmtId="168"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2.xml"/><Relationship Id="rId39" Type="http://schemas.microsoft.com/office/2007/relationships/slicerCache" Target="slicerCaches/slicerCache15.xml"/><Relationship Id="rId21" Type="http://schemas.openxmlformats.org/officeDocument/2006/relationships/pivotCacheDefinition" Target="pivotCache/pivotCacheDefinition8.xml"/><Relationship Id="rId34" Type="http://schemas.microsoft.com/office/2007/relationships/slicerCache" Target="slicerCaches/slicerCache10.xml"/><Relationship Id="rId42" Type="http://schemas.microsoft.com/office/2007/relationships/slicerCache" Target="slicerCaches/slicerCache18.xml"/><Relationship Id="rId47" Type="http://schemas.microsoft.com/office/2007/relationships/slicerCache" Target="slicerCaches/slicerCache23.xml"/><Relationship Id="rId50" Type="http://schemas.microsoft.com/office/2007/relationships/slicerCache" Target="slicerCaches/slicerCache26.xml"/><Relationship Id="rId55" Type="http://schemas.microsoft.com/office/2007/relationships/slicerCache" Target="slicerCaches/slicerCache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microsoft.com/office/2007/relationships/slicerCache" Target="slicerCaches/slicerCache21.xml"/><Relationship Id="rId53" Type="http://schemas.microsoft.com/office/2007/relationships/slicerCache" Target="slicerCaches/slicerCache29.xml"/><Relationship Id="rId58" Type="http://schemas.microsoft.com/office/2007/relationships/slicerCache" Target="slicerCaches/slicerCache34.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microsoft.com/office/2007/relationships/slicerCache" Target="slicerCaches/slicerCache19.xml"/><Relationship Id="rId48" Type="http://schemas.microsoft.com/office/2007/relationships/slicerCache" Target="slicerCaches/slicerCache24.xml"/><Relationship Id="rId56" Type="http://schemas.microsoft.com/office/2007/relationships/slicerCache" Target="slicerCaches/slicerCache32.xml"/><Relationship Id="rId8" Type="http://schemas.openxmlformats.org/officeDocument/2006/relationships/worksheet" Target="worksheets/sheet8.xml"/><Relationship Id="rId51" Type="http://schemas.microsoft.com/office/2007/relationships/slicerCache" Target="slicerCaches/slicerCache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microsoft.com/office/2007/relationships/slicerCache" Target="slicerCaches/slicerCache22.xml"/><Relationship Id="rId59" Type="http://schemas.openxmlformats.org/officeDocument/2006/relationships/theme" Target="theme/theme1.xml"/><Relationship Id="rId20" Type="http://schemas.openxmlformats.org/officeDocument/2006/relationships/pivotCacheDefinition" Target="pivotCache/pivotCacheDefinition7.xml"/><Relationship Id="rId41" Type="http://schemas.microsoft.com/office/2007/relationships/slicerCache" Target="slicerCaches/slicerCache17.xml"/><Relationship Id="rId54" Type="http://schemas.microsoft.com/office/2007/relationships/slicerCache" Target="slicerCaches/slicerCache30.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4.xml"/><Relationship Id="rId36" Type="http://schemas.microsoft.com/office/2007/relationships/slicerCache" Target="slicerCaches/slicerCache12.xml"/><Relationship Id="rId49" Type="http://schemas.microsoft.com/office/2007/relationships/slicerCache" Target="slicerCaches/slicerCache25.xml"/><Relationship Id="rId57" Type="http://schemas.microsoft.com/office/2007/relationships/slicerCache" Target="slicerCaches/slicerCache33.xml"/><Relationship Id="rId10" Type="http://schemas.openxmlformats.org/officeDocument/2006/relationships/worksheet" Target="worksheets/sheet10.xml"/><Relationship Id="rId31" Type="http://schemas.microsoft.com/office/2007/relationships/slicerCache" Target="slicerCaches/slicerCache7.xml"/><Relationship Id="rId44" Type="http://schemas.microsoft.com/office/2007/relationships/slicerCache" Target="slicerCaches/slicerCache20.xml"/><Relationship Id="rId52" Type="http://schemas.microsoft.com/office/2007/relationships/slicerCache" Target="slicerCaches/slicerCache28.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Sheet1!$B$4:$B$15</c:f>
              <c:numCache>
                <c:formatCode>General</c:formatCode>
                <c:ptCount val="11"/>
                <c:pt idx="0">
                  <c:v>39</c:v>
                </c:pt>
                <c:pt idx="1">
                  <c:v>43</c:v>
                </c:pt>
                <c:pt idx="2">
                  <c:v>43</c:v>
                </c:pt>
                <c:pt idx="3">
                  <c:v>42</c:v>
                </c:pt>
                <c:pt idx="4">
                  <c:v>44</c:v>
                </c:pt>
                <c:pt idx="5">
                  <c:v>60</c:v>
                </c:pt>
                <c:pt idx="6">
                  <c:v>41</c:v>
                </c:pt>
                <c:pt idx="7">
                  <c:v>36</c:v>
                </c:pt>
                <c:pt idx="8">
                  <c:v>48</c:v>
                </c:pt>
                <c:pt idx="9">
                  <c:v>59</c:v>
                </c:pt>
                <c:pt idx="10">
                  <c:v>44</c:v>
                </c:pt>
              </c:numCache>
            </c:numRef>
          </c:val>
          <c:smooth val="0"/>
          <c:extLst>
            <c:ext xmlns:c16="http://schemas.microsoft.com/office/drawing/2014/chart" uri="{C3380CC4-5D6E-409C-BE32-E72D297353CC}">
              <c16:uniqueId val="{00000000-7C66-4FC5-8A90-104C508FDA0A}"/>
            </c:ext>
          </c:extLst>
        </c:ser>
        <c:dLbls>
          <c:showLegendKey val="0"/>
          <c:showVal val="0"/>
          <c:showCatName val="0"/>
          <c:showSerName val="0"/>
          <c:showPercent val="0"/>
          <c:showBubbleSize val="0"/>
        </c:dLbls>
        <c:smooth val="0"/>
        <c:axId val="1073406287"/>
        <c:axId val="1073406767"/>
      </c:lineChart>
      <c:catAx>
        <c:axId val="107340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73406767"/>
        <c:crosses val="autoZero"/>
        <c:auto val="1"/>
        <c:lblAlgn val="ctr"/>
        <c:lblOffset val="100"/>
        <c:noMultiLvlLbl val="0"/>
      </c:catAx>
      <c:valAx>
        <c:axId val="107340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7340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(1).xlsx]Sheet1!PivotTable2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Sheet1!$C$20</c:f>
              <c:strCache>
                <c:ptCount val="1"/>
                <c:pt idx="0">
                  <c:v>Total</c:v>
                </c:pt>
              </c:strCache>
            </c:strRef>
          </c:tx>
          <c:spPr>
            <a:solidFill>
              <a:schemeClr val="accent1"/>
            </a:solidFill>
            <a:ln>
              <a:noFill/>
            </a:ln>
            <a:effectLst/>
          </c:spPr>
          <c:invertIfNegative val="0"/>
          <c:cat>
            <c:strRef>
              <c:f>Sheet1!$B$21:$B$27</c:f>
              <c:strCache>
                <c:ptCount val="7"/>
                <c:pt idx="0">
                  <c:v>Sun</c:v>
                </c:pt>
                <c:pt idx="1">
                  <c:v>Mon</c:v>
                </c:pt>
                <c:pt idx="2">
                  <c:v>Tue</c:v>
                </c:pt>
                <c:pt idx="3">
                  <c:v>Wed</c:v>
                </c:pt>
                <c:pt idx="4">
                  <c:v>Thu</c:v>
                </c:pt>
                <c:pt idx="5">
                  <c:v>Fri</c:v>
                </c:pt>
                <c:pt idx="6">
                  <c:v>Sat</c:v>
                </c:pt>
              </c:strCache>
            </c:strRef>
          </c:cat>
          <c:val>
            <c:numRef>
              <c:f>Sheet1!$C$21:$C$27</c:f>
              <c:numCache>
                <c:formatCode>General</c:formatCode>
                <c:ptCount val="7"/>
                <c:pt idx="0">
                  <c:v>1017.0059999999997</c:v>
                </c:pt>
                <c:pt idx="1">
                  <c:v>832.71749999999997</c:v>
                </c:pt>
                <c:pt idx="2">
                  <c:v>1002.3940000000002</c:v>
                </c:pt>
                <c:pt idx="3">
                  <c:v>1133.0714999999998</c:v>
                </c:pt>
                <c:pt idx="4">
                  <c:v>1182.1780000000001</c:v>
                </c:pt>
                <c:pt idx="5">
                  <c:v>941.83499999999981</c:v>
                </c:pt>
                <c:pt idx="6">
                  <c:v>1275.7420000000004</c:v>
                </c:pt>
              </c:numCache>
            </c:numRef>
          </c:val>
          <c:extLst>
            <c:ext xmlns:c16="http://schemas.microsoft.com/office/drawing/2014/chart" uri="{C3380CC4-5D6E-409C-BE32-E72D297353CC}">
              <c16:uniqueId val="{00000002-FD36-4B5F-A075-55DF825C3288}"/>
            </c:ext>
          </c:extLst>
        </c:ser>
        <c:dLbls>
          <c:showLegendKey val="0"/>
          <c:showVal val="0"/>
          <c:showCatName val="0"/>
          <c:showSerName val="0"/>
          <c:showPercent val="0"/>
          <c:showBubbleSize val="0"/>
        </c:dLbls>
        <c:gapWidth val="219"/>
        <c:overlap val="-27"/>
        <c:axId val="1073436527"/>
        <c:axId val="1073437007"/>
      </c:barChart>
      <c:catAx>
        <c:axId val="107343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73437007"/>
        <c:crosses val="autoZero"/>
        <c:auto val="1"/>
        <c:lblAlgn val="ctr"/>
        <c:lblOffset val="100"/>
        <c:noMultiLvlLbl val="0"/>
      </c:catAx>
      <c:valAx>
        <c:axId val="1073437007"/>
        <c:scaling>
          <c:orientation val="minMax"/>
        </c:scaling>
        <c:delete val="1"/>
        <c:axPos val="l"/>
        <c:numFmt formatCode="General" sourceLinked="1"/>
        <c:majorTickMark val="out"/>
        <c:minorTickMark val="none"/>
        <c:tickLblPos val="nextTo"/>
        <c:crossAx val="10734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(1).xlsx]Sheet1!PivotTable2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Sheet1!$C$20</c:f>
              <c:strCache>
                <c:ptCount val="1"/>
                <c:pt idx="0">
                  <c:v>Total</c:v>
                </c:pt>
              </c:strCache>
            </c:strRef>
          </c:tx>
          <c:spPr>
            <a:solidFill>
              <a:schemeClr val="accent1"/>
            </a:solidFill>
            <a:ln>
              <a:noFill/>
            </a:ln>
            <a:effectLst/>
          </c:spPr>
          <c:invertIfNegative val="0"/>
          <c:cat>
            <c:strRef>
              <c:f>Sheet1!$B$21:$B$27</c:f>
              <c:strCache>
                <c:ptCount val="7"/>
                <c:pt idx="0">
                  <c:v>Sun</c:v>
                </c:pt>
                <c:pt idx="1">
                  <c:v>Mon</c:v>
                </c:pt>
                <c:pt idx="2">
                  <c:v>Tue</c:v>
                </c:pt>
                <c:pt idx="3">
                  <c:v>Wed</c:v>
                </c:pt>
                <c:pt idx="4">
                  <c:v>Thu</c:v>
                </c:pt>
                <c:pt idx="5">
                  <c:v>Fri</c:v>
                </c:pt>
                <c:pt idx="6">
                  <c:v>Sat</c:v>
                </c:pt>
              </c:strCache>
            </c:strRef>
          </c:cat>
          <c:val>
            <c:numRef>
              <c:f>Sheet1!$C$21:$C$27</c:f>
              <c:numCache>
                <c:formatCode>General</c:formatCode>
                <c:ptCount val="7"/>
                <c:pt idx="0">
                  <c:v>1017.0059999999997</c:v>
                </c:pt>
                <c:pt idx="1">
                  <c:v>832.71749999999997</c:v>
                </c:pt>
                <c:pt idx="2">
                  <c:v>1002.3940000000002</c:v>
                </c:pt>
                <c:pt idx="3">
                  <c:v>1133.0714999999998</c:v>
                </c:pt>
                <c:pt idx="4">
                  <c:v>1182.1780000000001</c:v>
                </c:pt>
                <c:pt idx="5">
                  <c:v>941.83499999999981</c:v>
                </c:pt>
                <c:pt idx="6">
                  <c:v>1275.7420000000004</c:v>
                </c:pt>
              </c:numCache>
            </c:numRef>
          </c:val>
          <c:extLst>
            <c:ext xmlns:c16="http://schemas.microsoft.com/office/drawing/2014/chart" uri="{C3380CC4-5D6E-409C-BE32-E72D297353CC}">
              <c16:uniqueId val="{00000002-57A2-43A3-9E0C-1FD912598E03}"/>
            </c:ext>
          </c:extLst>
        </c:ser>
        <c:dLbls>
          <c:showLegendKey val="0"/>
          <c:showVal val="0"/>
          <c:showCatName val="0"/>
          <c:showSerName val="0"/>
          <c:showPercent val="0"/>
          <c:showBubbleSize val="0"/>
        </c:dLbls>
        <c:gapWidth val="150"/>
        <c:overlap val="100"/>
        <c:axId val="1859217248"/>
        <c:axId val="1838779808"/>
      </c:barChart>
      <c:catAx>
        <c:axId val="185921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8779808"/>
        <c:crosses val="autoZero"/>
        <c:auto val="1"/>
        <c:lblAlgn val="ctr"/>
        <c:lblOffset val="100"/>
        <c:noMultiLvlLbl val="0"/>
      </c:catAx>
      <c:valAx>
        <c:axId val="183877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5921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(1).xlsx]Sheet1!PivotTable2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Sheet1!$C$20</c:f>
              <c:strCache>
                <c:ptCount val="1"/>
                <c:pt idx="0">
                  <c:v>Total</c:v>
                </c:pt>
              </c:strCache>
            </c:strRef>
          </c:tx>
          <c:spPr>
            <a:solidFill>
              <a:schemeClr val="accent1"/>
            </a:solidFill>
            <a:ln>
              <a:noFill/>
            </a:ln>
            <a:effectLst/>
          </c:spPr>
          <c:invertIfNegative val="0"/>
          <c:cat>
            <c:strRef>
              <c:f>Sheet1!$B$21:$B$27</c:f>
              <c:strCache>
                <c:ptCount val="7"/>
                <c:pt idx="0">
                  <c:v>Sun</c:v>
                </c:pt>
                <c:pt idx="1">
                  <c:v>Mon</c:v>
                </c:pt>
                <c:pt idx="2">
                  <c:v>Tue</c:v>
                </c:pt>
                <c:pt idx="3">
                  <c:v>Wed</c:v>
                </c:pt>
                <c:pt idx="4">
                  <c:v>Thu</c:v>
                </c:pt>
                <c:pt idx="5">
                  <c:v>Fri</c:v>
                </c:pt>
                <c:pt idx="6">
                  <c:v>Sat</c:v>
                </c:pt>
              </c:strCache>
            </c:strRef>
          </c:cat>
          <c:val>
            <c:numRef>
              <c:f>Sheet1!$C$21:$C$27</c:f>
              <c:numCache>
                <c:formatCode>General</c:formatCode>
                <c:ptCount val="7"/>
                <c:pt idx="0">
                  <c:v>1017.0059999999997</c:v>
                </c:pt>
                <c:pt idx="1">
                  <c:v>832.71749999999997</c:v>
                </c:pt>
                <c:pt idx="2">
                  <c:v>1002.3940000000002</c:v>
                </c:pt>
                <c:pt idx="3">
                  <c:v>1133.0714999999998</c:v>
                </c:pt>
                <c:pt idx="4">
                  <c:v>1182.1780000000001</c:v>
                </c:pt>
                <c:pt idx="5">
                  <c:v>941.83499999999981</c:v>
                </c:pt>
                <c:pt idx="6">
                  <c:v>1275.7420000000004</c:v>
                </c:pt>
              </c:numCache>
            </c:numRef>
          </c:val>
          <c:extLst>
            <c:ext xmlns:c16="http://schemas.microsoft.com/office/drawing/2014/chart" uri="{C3380CC4-5D6E-409C-BE32-E72D297353CC}">
              <c16:uniqueId val="{00000002-9766-4A7D-A74D-73F93A37EF22}"/>
            </c:ext>
          </c:extLst>
        </c:ser>
        <c:dLbls>
          <c:showLegendKey val="0"/>
          <c:showVal val="0"/>
          <c:showCatName val="0"/>
          <c:showSerName val="0"/>
          <c:showPercent val="0"/>
          <c:showBubbleSize val="0"/>
        </c:dLbls>
        <c:gapWidth val="150"/>
        <c:overlap val="100"/>
        <c:axId val="1235672352"/>
        <c:axId val="1235674272"/>
      </c:barChart>
      <c:catAx>
        <c:axId val="123567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35674272"/>
        <c:crosses val="autoZero"/>
        <c:auto val="1"/>
        <c:lblAlgn val="ctr"/>
        <c:lblOffset val="100"/>
        <c:noMultiLvlLbl val="0"/>
      </c:catAx>
      <c:valAx>
        <c:axId val="123567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3567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1"/>
          <c:order val="0"/>
          <c:tx>
            <c:strRef>
              <c:f>Sheet1!$E$40</c:f>
              <c:strCache>
                <c:ptCount val="1"/>
                <c:pt idx="0">
                  <c:v>Target Met</c:v>
                </c:pt>
              </c:strCache>
            </c:strRef>
          </c:tx>
          <c:spPr>
            <a:solidFill>
              <a:schemeClr val="accent2"/>
            </a:solidFill>
            <a:ln>
              <a:noFill/>
            </a:ln>
            <a:effectLst/>
          </c:spPr>
          <c:invertIfNegative val="0"/>
          <c:cat>
            <c:strRef>
              <c:f>Sheet1!$C$41:$C$47</c:f>
              <c:strCache>
                <c:ptCount val="7"/>
                <c:pt idx="0">
                  <c:v>Sun</c:v>
                </c:pt>
                <c:pt idx="1">
                  <c:v>Mon</c:v>
                </c:pt>
                <c:pt idx="2">
                  <c:v>Tue</c:v>
                </c:pt>
                <c:pt idx="3">
                  <c:v>Wed</c:v>
                </c:pt>
                <c:pt idx="4">
                  <c:v>Thu</c:v>
                </c:pt>
                <c:pt idx="5">
                  <c:v>Fri</c:v>
                </c:pt>
                <c:pt idx="6">
                  <c:v>Sat</c:v>
                </c:pt>
              </c:strCache>
            </c:strRef>
          </c:cat>
          <c:val>
            <c:numRef>
              <c:f>Sheet1!$E$41:$E$47</c:f>
              <c:numCache>
                <c:formatCode>_-[$$-409]* #,##0.00_ ;_-[$$-409]* \-#,##0.00\ ;_-[$$-409]* "-"??_ ;_-@_ </c:formatCode>
                <c:ptCount val="7"/>
                <c:pt idx="0">
                  <c:v>0</c:v>
                </c:pt>
                <c:pt idx="1">
                  <c:v>0</c:v>
                </c:pt>
                <c:pt idx="2">
                  <c:v>0</c:v>
                </c:pt>
                <c:pt idx="3">
                  <c:v>0</c:v>
                </c:pt>
                <c:pt idx="4">
                  <c:v>1182.1780000000001</c:v>
                </c:pt>
                <c:pt idx="5">
                  <c:v>0</c:v>
                </c:pt>
                <c:pt idx="6">
                  <c:v>1275.7420000000004</c:v>
                </c:pt>
              </c:numCache>
            </c:numRef>
          </c:val>
          <c:extLst>
            <c:ext xmlns:c16="http://schemas.microsoft.com/office/drawing/2014/chart" uri="{C3380CC4-5D6E-409C-BE32-E72D297353CC}">
              <c16:uniqueId val="{00000001-1CCF-4C25-B5E9-C83AD56815ED}"/>
            </c:ext>
          </c:extLst>
        </c:ser>
        <c:ser>
          <c:idx val="2"/>
          <c:order val="1"/>
          <c:tx>
            <c:strRef>
              <c:f>Sheet1!$F$40</c:f>
              <c:strCache>
                <c:ptCount val="1"/>
                <c:pt idx="0">
                  <c:v>Target Not met</c:v>
                </c:pt>
              </c:strCache>
            </c:strRef>
          </c:tx>
          <c:spPr>
            <a:solidFill>
              <a:schemeClr val="accent3"/>
            </a:solidFill>
            <a:ln>
              <a:noFill/>
            </a:ln>
            <a:effectLst/>
          </c:spPr>
          <c:invertIfNegative val="0"/>
          <c:cat>
            <c:strRef>
              <c:f>Sheet1!$C$41:$C$47</c:f>
              <c:strCache>
                <c:ptCount val="7"/>
                <c:pt idx="0">
                  <c:v>Sun</c:v>
                </c:pt>
                <c:pt idx="1">
                  <c:v>Mon</c:v>
                </c:pt>
                <c:pt idx="2">
                  <c:v>Tue</c:v>
                </c:pt>
                <c:pt idx="3">
                  <c:v>Wed</c:v>
                </c:pt>
                <c:pt idx="4">
                  <c:v>Thu</c:v>
                </c:pt>
                <c:pt idx="5">
                  <c:v>Fri</c:v>
                </c:pt>
                <c:pt idx="6">
                  <c:v>Sat</c:v>
                </c:pt>
              </c:strCache>
            </c:strRef>
          </c:cat>
          <c:val>
            <c:numRef>
              <c:f>Sheet1!$F$41:$F$47</c:f>
              <c:numCache>
                <c:formatCode>_-[$$-409]* #,##0.00_ ;_-[$$-409]* \-#,##0.00\ ;_-[$$-409]* "-"??_ ;_-@_ </c:formatCode>
                <c:ptCount val="7"/>
                <c:pt idx="0">
                  <c:v>1017.0059999999997</c:v>
                </c:pt>
                <c:pt idx="1">
                  <c:v>832.71749999999997</c:v>
                </c:pt>
                <c:pt idx="2">
                  <c:v>1002.3940000000002</c:v>
                </c:pt>
                <c:pt idx="3">
                  <c:v>1133.0714999999998</c:v>
                </c:pt>
                <c:pt idx="4">
                  <c:v>0</c:v>
                </c:pt>
                <c:pt idx="5">
                  <c:v>941.83499999999981</c:v>
                </c:pt>
                <c:pt idx="6">
                  <c:v>0</c:v>
                </c:pt>
              </c:numCache>
            </c:numRef>
          </c:val>
          <c:extLst>
            <c:ext xmlns:c16="http://schemas.microsoft.com/office/drawing/2014/chart" uri="{C3380CC4-5D6E-409C-BE32-E72D297353CC}">
              <c16:uniqueId val="{00000002-1CCF-4C25-B5E9-C83AD56815ED}"/>
            </c:ext>
          </c:extLst>
        </c:ser>
        <c:dLbls>
          <c:showLegendKey val="0"/>
          <c:showVal val="0"/>
          <c:showCatName val="0"/>
          <c:showSerName val="0"/>
          <c:showPercent val="0"/>
          <c:showBubbleSize val="0"/>
        </c:dLbls>
        <c:gapWidth val="150"/>
        <c:overlap val="100"/>
        <c:axId val="1812481488"/>
        <c:axId val="1812478608"/>
      </c:barChart>
      <c:lineChart>
        <c:grouping val="stacked"/>
        <c:varyColors val="0"/>
        <c:ser>
          <c:idx val="3"/>
          <c:order val="2"/>
          <c:tx>
            <c:strRef>
              <c:f>Sheet1!$G$40</c:f>
              <c:strCache>
                <c:ptCount val="1"/>
                <c:pt idx="0">
                  <c:v>Target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Sheet1!$C$41:$C$47</c:f>
              <c:strCache>
                <c:ptCount val="7"/>
                <c:pt idx="0">
                  <c:v>Sun</c:v>
                </c:pt>
                <c:pt idx="1">
                  <c:v>Mon</c:v>
                </c:pt>
                <c:pt idx="2">
                  <c:v>Tue</c:v>
                </c:pt>
                <c:pt idx="3">
                  <c:v>Wed</c:v>
                </c:pt>
                <c:pt idx="4">
                  <c:v>Thu</c:v>
                </c:pt>
                <c:pt idx="5">
                  <c:v>Fri</c:v>
                </c:pt>
                <c:pt idx="6">
                  <c:v>Sat</c:v>
                </c:pt>
              </c:strCache>
            </c:strRef>
          </c:cat>
          <c:val>
            <c:numRef>
              <c:f>Sheet1!$G$41:$G$47</c:f>
              <c:numCache>
                <c:formatCode>[$$-2809]#,##0.00</c:formatCode>
                <c:ptCount val="7"/>
                <c:pt idx="0">
                  <c:v>1146.374</c:v>
                </c:pt>
                <c:pt idx="1">
                  <c:v>1146.374</c:v>
                </c:pt>
                <c:pt idx="2">
                  <c:v>1146.374</c:v>
                </c:pt>
                <c:pt idx="3">
                  <c:v>1146.374</c:v>
                </c:pt>
                <c:pt idx="4">
                  <c:v>1146.374</c:v>
                </c:pt>
                <c:pt idx="5">
                  <c:v>1146.374</c:v>
                </c:pt>
                <c:pt idx="6">
                  <c:v>1146.374</c:v>
                </c:pt>
              </c:numCache>
            </c:numRef>
          </c:val>
          <c:smooth val="0"/>
          <c:extLst>
            <c:ext xmlns:c16="http://schemas.microsoft.com/office/drawing/2014/chart" uri="{C3380CC4-5D6E-409C-BE32-E72D297353CC}">
              <c16:uniqueId val="{00000003-1CCF-4C25-B5E9-C83AD56815ED}"/>
            </c:ext>
          </c:extLst>
        </c:ser>
        <c:dLbls>
          <c:showLegendKey val="0"/>
          <c:showVal val="0"/>
          <c:showCatName val="0"/>
          <c:showSerName val="0"/>
          <c:showPercent val="0"/>
          <c:showBubbleSize val="0"/>
        </c:dLbls>
        <c:marker val="1"/>
        <c:smooth val="0"/>
        <c:axId val="1812481488"/>
        <c:axId val="1812478608"/>
      </c:lineChart>
      <c:catAx>
        <c:axId val="18124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12478608"/>
        <c:crosses val="autoZero"/>
        <c:auto val="1"/>
        <c:lblAlgn val="ctr"/>
        <c:lblOffset val="100"/>
        <c:noMultiLvlLbl val="0"/>
      </c:catAx>
      <c:valAx>
        <c:axId val="18124786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1248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(1).xlsx]Visuals!product line</c:name>
    <c:fmtId val="5"/>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Product line Purchase</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Visuals!$A$41:$A$42</c:f>
              <c:strCache>
                <c:ptCount val="1"/>
                <c:pt idx="0">
                  <c:v>Fashion accessories</c:v>
                </c:pt>
              </c:strCache>
            </c:strRef>
          </c:cat>
          <c:val>
            <c:numRef>
              <c:f>Visuals!$B$41:$B$42</c:f>
              <c:numCache>
                <c:formatCode>General</c:formatCode>
                <c:ptCount val="1"/>
                <c:pt idx="0">
                  <c:v>119</c:v>
                </c:pt>
              </c:numCache>
            </c:numRef>
          </c:val>
          <c:extLst>
            <c:ext xmlns:c16="http://schemas.microsoft.com/office/drawing/2014/chart" uri="{C3380CC4-5D6E-409C-BE32-E72D297353CC}">
              <c16:uniqueId val="{00000000-272F-4AAB-AA05-54B4259E775D}"/>
            </c:ext>
          </c:extLst>
        </c:ser>
        <c:dLbls>
          <c:showLegendKey val="0"/>
          <c:showVal val="0"/>
          <c:showCatName val="0"/>
          <c:showSerName val="0"/>
          <c:showPercent val="0"/>
          <c:showBubbleSize val="0"/>
        </c:dLbls>
        <c:gapWidth val="33"/>
        <c:axId val="1476706503"/>
        <c:axId val="1476709975"/>
      </c:barChart>
      <c:catAx>
        <c:axId val="1476706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76709975"/>
        <c:crosses val="autoZero"/>
        <c:auto val="1"/>
        <c:lblAlgn val="ctr"/>
        <c:lblOffset val="100"/>
        <c:noMultiLvlLbl val="0"/>
      </c:catAx>
      <c:valAx>
        <c:axId val="1476709975"/>
        <c:scaling>
          <c:orientation val="minMax"/>
        </c:scaling>
        <c:delete val="1"/>
        <c:axPos val="b"/>
        <c:numFmt formatCode="General" sourceLinked="1"/>
        <c:majorTickMark val="none"/>
        <c:minorTickMark val="none"/>
        <c:tickLblPos val="nextTo"/>
        <c:crossAx val="1476706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(1).xlsx]Visuals!product line</c:name>
    <c:fmtId val="6"/>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Product line Purchase</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Visuals!$A$41:$A$42</c:f>
              <c:strCache>
                <c:ptCount val="1"/>
                <c:pt idx="0">
                  <c:v>Fashion accessories</c:v>
                </c:pt>
              </c:strCache>
            </c:strRef>
          </c:cat>
          <c:val>
            <c:numRef>
              <c:f>Visuals!$B$41:$B$42</c:f>
              <c:numCache>
                <c:formatCode>General</c:formatCode>
                <c:ptCount val="1"/>
                <c:pt idx="0">
                  <c:v>119</c:v>
                </c:pt>
              </c:numCache>
            </c:numRef>
          </c:val>
          <c:extLst>
            <c:ext xmlns:c16="http://schemas.microsoft.com/office/drawing/2014/chart" uri="{C3380CC4-5D6E-409C-BE32-E72D297353CC}">
              <c16:uniqueId val="{00000000-202C-4D75-B78A-29CB20963187}"/>
            </c:ext>
          </c:extLst>
        </c:ser>
        <c:dLbls>
          <c:showLegendKey val="0"/>
          <c:showVal val="0"/>
          <c:showCatName val="0"/>
          <c:showSerName val="0"/>
          <c:showPercent val="0"/>
          <c:showBubbleSize val="0"/>
        </c:dLbls>
        <c:gapWidth val="33"/>
        <c:axId val="1476706503"/>
        <c:axId val="1476709975"/>
      </c:barChart>
      <c:catAx>
        <c:axId val="1476706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76709975"/>
        <c:crosses val="autoZero"/>
        <c:auto val="1"/>
        <c:lblAlgn val="ctr"/>
        <c:lblOffset val="100"/>
        <c:noMultiLvlLbl val="0"/>
      </c:catAx>
      <c:valAx>
        <c:axId val="1476709975"/>
        <c:scaling>
          <c:orientation val="minMax"/>
        </c:scaling>
        <c:delete val="1"/>
        <c:axPos val="b"/>
        <c:numFmt formatCode="General" sourceLinked="1"/>
        <c:majorTickMark val="none"/>
        <c:minorTickMark val="none"/>
        <c:tickLblPos val="nextTo"/>
        <c:crossAx val="147670650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(1).xlsx]Visuals!product line</c:name>
    <c:fmtId val="8"/>
  </c:pivotSource>
  <c:chart>
    <c:title>
      <c:tx>
        <c:rich>
          <a:bodyPr rot="0" spcFirstLastPara="1" vertOverflow="ellipsis" vert="horz" wrap="square" anchor="ctr" anchorCtr="1"/>
          <a:lstStyle/>
          <a:p>
            <a:pPr>
              <a:defRPr lang="en-US" sz="1200" b="1" i="0" u="none" strike="noStrike" kern="1200" spc="0" baseline="0">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r>
              <a:rPr lang="en-US" sz="1200" b="1">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rPr>
              <a:t>Product line Purchase</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Visuals!$A$41:$A$42</c:f>
              <c:strCache>
                <c:ptCount val="1"/>
                <c:pt idx="0">
                  <c:v>Fashion accessories</c:v>
                </c:pt>
              </c:strCache>
            </c:strRef>
          </c:cat>
          <c:val>
            <c:numRef>
              <c:f>Visuals!$B$41:$B$42</c:f>
              <c:numCache>
                <c:formatCode>General</c:formatCode>
                <c:ptCount val="1"/>
                <c:pt idx="0">
                  <c:v>119</c:v>
                </c:pt>
              </c:numCache>
            </c:numRef>
          </c:val>
          <c:extLst>
            <c:ext xmlns:c16="http://schemas.microsoft.com/office/drawing/2014/chart" uri="{C3380CC4-5D6E-409C-BE32-E72D297353CC}">
              <c16:uniqueId val="{00000000-C038-4F05-BF97-9983DE460F62}"/>
            </c:ext>
          </c:extLst>
        </c:ser>
        <c:dLbls>
          <c:showLegendKey val="0"/>
          <c:showVal val="0"/>
          <c:showCatName val="0"/>
          <c:showSerName val="0"/>
          <c:showPercent val="0"/>
          <c:showBubbleSize val="0"/>
        </c:dLbls>
        <c:gapWidth val="33"/>
        <c:axId val="1476706503"/>
        <c:axId val="1476709975"/>
      </c:barChart>
      <c:catAx>
        <c:axId val="1476706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76709975"/>
        <c:crosses val="autoZero"/>
        <c:auto val="1"/>
        <c:lblAlgn val="ctr"/>
        <c:lblOffset val="100"/>
        <c:noMultiLvlLbl val="0"/>
      </c:catAx>
      <c:valAx>
        <c:axId val="1476709975"/>
        <c:scaling>
          <c:orientation val="minMax"/>
        </c:scaling>
        <c:delete val="1"/>
        <c:axPos val="b"/>
        <c:numFmt formatCode="General" sourceLinked="1"/>
        <c:majorTickMark val="none"/>
        <c:minorTickMark val="none"/>
        <c:tickLblPos val="nextTo"/>
        <c:crossAx val="147670650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(1).xlsx]Visuals!purchase by day</c:name>
    <c:fmtId val="7"/>
  </c:pivotSource>
  <c:chart>
    <c:title>
      <c:tx>
        <c:rich>
          <a:bodyPr rot="0" spcFirstLastPara="1" vertOverflow="ellipsis" vert="horz" wrap="square" anchor="ctr" anchorCtr="1"/>
          <a:lstStyle/>
          <a:p>
            <a:pPr>
              <a:defRPr lang="en-US" sz="1200" b="1" i="0" u="none" strike="noStrike" kern="1200" spc="0" baseline="0">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r>
              <a:rPr lang="en-US" sz="1200" b="1">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rPr>
              <a:t>Total Purchases By Day</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Visuals!$B$52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Visuals!$A$53:$A$61</c:f>
              <c:strCache>
                <c:ptCount val="8"/>
                <c:pt idx="0">
                  <c:v>Sun</c:v>
                </c:pt>
                <c:pt idx="1">
                  <c:v>Mon</c:v>
                </c:pt>
                <c:pt idx="2">
                  <c:v>Tue</c:v>
                </c:pt>
                <c:pt idx="3">
                  <c:v>Wed</c:v>
                </c:pt>
                <c:pt idx="4">
                  <c:v>Thu</c:v>
                </c:pt>
                <c:pt idx="5">
                  <c:v>Fri</c:v>
                </c:pt>
                <c:pt idx="6">
                  <c:v>Sat</c:v>
                </c:pt>
                <c:pt idx="7">
                  <c:v>(blank)</c:v>
                </c:pt>
              </c:strCache>
            </c:strRef>
          </c:cat>
          <c:val>
            <c:numRef>
              <c:f>Visuals!$B$53:$B$61</c:f>
              <c:numCache>
                <c:formatCode>General</c:formatCode>
                <c:ptCount val="8"/>
                <c:pt idx="0">
                  <c:v>778</c:v>
                </c:pt>
                <c:pt idx="1">
                  <c:v>638</c:v>
                </c:pt>
                <c:pt idx="2">
                  <c:v>862</c:v>
                </c:pt>
                <c:pt idx="3">
                  <c:v>800</c:v>
                </c:pt>
                <c:pt idx="4">
                  <c:v>755</c:v>
                </c:pt>
                <c:pt idx="5">
                  <c:v>758</c:v>
                </c:pt>
                <c:pt idx="6">
                  <c:v>919</c:v>
                </c:pt>
              </c:numCache>
            </c:numRef>
          </c:val>
          <c:extLst>
            <c:ext xmlns:c16="http://schemas.microsoft.com/office/drawing/2014/chart" uri="{C3380CC4-5D6E-409C-BE32-E72D297353CC}">
              <c16:uniqueId val="{00000000-A8A4-4311-850B-067A29F3EB63}"/>
            </c:ext>
          </c:extLst>
        </c:ser>
        <c:dLbls>
          <c:showLegendKey val="0"/>
          <c:showVal val="0"/>
          <c:showCatName val="0"/>
          <c:showSerName val="0"/>
          <c:showPercent val="0"/>
          <c:showBubbleSize val="0"/>
        </c:dLbls>
        <c:gapWidth val="33"/>
        <c:overlap val="-30"/>
        <c:axId val="1657929351"/>
        <c:axId val="1657923399"/>
      </c:barChart>
      <c:catAx>
        <c:axId val="1657929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57923399"/>
        <c:crosses val="autoZero"/>
        <c:auto val="1"/>
        <c:lblAlgn val="ctr"/>
        <c:lblOffset val="100"/>
        <c:noMultiLvlLbl val="0"/>
      </c:catAx>
      <c:valAx>
        <c:axId val="1657923399"/>
        <c:scaling>
          <c:orientation val="minMax"/>
        </c:scaling>
        <c:delete val="1"/>
        <c:axPos val="l"/>
        <c:numFmt formatCode="General" sourceLinked="1"/>
        <c:majorTickMark val="none"/>
        <c:minorTickMark val="none"/>
        <c:tickLblPos val="nextTo"/>
        <c:crossAx val="165792935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(1).xlsx]Visuals!RATING</c:name>
    <c:fmtId val="11"/>
  </c:pivotSource>
  <c:chart>
    <c:title>
      <c:tx>
        <c:rich>
          <a:bodyPr rot="0" spcFirstLastPara="1" vertOverflow="ellipsis" vert="horz" wrap="square" anchor="ctr" anchorCtr="1"/>
          <a:lstStyle/>
          <a:p>
            <a:pPr>
              <a:defRPr lang="en-US" sz="1200" b="1" i="0" u="none" strike="noStrike" kern="1200" spc="0" baseline="0">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r>
              <a:rPr lang="en-US" sz="1200" b="1">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rPr>
              <a:t>Total Rating</a:t>
            </a:r>
          </a:p>
        </c:rich>
      </c:tx>
      <c:layout>
        <c:manualLayout>
          <c:xMode val="edge"/>
          <c:yMode val="edge"/>
          <c:x val="0.36129385964912297"/>
          <c:y val="1.2500000000000001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Visuals!$B$31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AF-4092-87B4-57EABFF410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AF-4092-87B4-57EABFF410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AF-4092-87B4-57EABFF410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AF-4092-87B4-57EABFF41088}"/>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Visuals!$A$32:$A$35</c:f>
              <c:strCache>
                <c:ptCount val="3"/>
                <c:pt idx="0">
                  <c:v>Good</c:v>
                </c:pt>
                <c:pt idx="1">
                  <c:v>Poor</c:v>
                </c:pt>
                <c:pt idx="2">
                  <c:v>Average</c:v>
                </c:pt>
              </c:strCache>
            </c:strRef>
          </c:cat>
          <c:val>
            <c:numRef>
              <c:f>Visuals!$B$32:$B$35</c:f>
              <c:numCache>
                <c:formatCode>General</c:formatCode>
                <c:ptCount val="3"/>
                <c:pt idx="0">
                  <c:v>56</c:v>
                </c:pt>
                <c:pt idx="1">
                  <c:v>50</c:v>
                </c:pt>
                <c:pt idx="2">
                  <c:v>52</c:v>
                </c:pt>
              </c:numCache>
            </c:numRef>
          </c:val>
          <c:extLst>
            <c:ext xmlns:c16="http://schemas.microsoft.com/office/drawing/2014/chart" uri="{C3380CC4-5D6E-409C-BE32-E72D297353CC}">
              <c16:uniqueId val="{00000008-91AF-4092-87B4-57EABFF410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(1).xlsx]Visuals!PURCHASE BY TIME OF DAY</c:name>
    <c:fmtId val="15"/>
  </c:pivotSource>
  <c:chart>
    <c:title>
      <c:tx>
        <c:rich>
          <a:bodyPr rot="0" spcFirstLastPara="0" vertOverflow="ellipsis" vert="horz" wrap="square" anchor="ctr" anchorCtr="1"/>
          <a:lstStyle/>
          <a:p>
            <a:pPr>
              <a:defRPr lang="en-US" sz="1200" b="1" i="0" u="none" strike="noStrike" kern="1200" baseline="0">
                <a:solidFill>
                  <a:schemeClr val="accent1"/>
                </a:solidFill>
                <a:effectLst/>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r>
              <a:rPr lang="en-US" sz="1200" b="1">
                <a:solidFill>
                  <a:schemeClr val="accent1"/>
                </a:solidFill>
                <a:latin typeface="Tibetan Machine Uni" panose="01000503020000020002" charset="0"/>
                <a:ea typeface="Tibetan Machine Uni" panose="01000503020000020002" charset="0"/>
                <a:cs typeface="Tibetan Machine Uni" panose="01000503020000020002" charset="0"/>
                <a:sym typeface="Tibetan Machine Uni" panose="01000503020000020002" charset="0"/>
              </a:rPr>
              <a:t>Purchase by time of day</a:t>
            </a:r>
          </a:p>
        </c:rich>
      </c:tx>
      <c:layout>
        <c:manualLayout>
          <c:xMode val="edge"/>
          <c:yMode val="edge"/>
          <c:x val="0.259553148170658"/>
          <c:y val="4.6399676375404597E-2"/>
        </c:manualLayout>
      </c:layout>
      <c:overlay val="0"/>
      <c:spPr>
        <a:noFill/>
        <a:ln>
          <a:noFill/>
        </a:ln>
        <a:effectLst/>
      </c:spPr>
      <c:txPr>
        <a:bodyPr rot="0" spcFirstLastPara="0" vertOverflow="ellipsis" vert="horz" wrap="square" anchor="ctr" anchorCtr="1"/>
        <a:lstStyle/>
        <a:p>
          <a:pPr>
            <a:defRPr lang="en-US" sz="1200" b="1" i="0" u="none" strike="noStrike" kern="1200" baseline="0">
              <a:solidFill>
                <a:schemeClr val="accent1"/>
              </a:solidFill>
              <a:effectLst/>
              <a:latin typeface="Tibetan Machine Uni" panose="01000503020000020002" charset="0"/>
              <a:ea typeface="Tibetan Machine Uni" panose="01000503020000020002" charset="0"/>
              <a:cs typeface="Tibetan Machine Uni" panose="01000503020000020002" charset="0"/>
              <a:sym typeface="Tibetan Machine Uni" panose="01000503020000020002" charset="0"/>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Visuals!$B$82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Visuals!$A$83:$A$87</c:f>
              <c:strCache>
                <c:ptCount val="4"/>
                <c:pt idx="0">
                  <c:v>afternoon</c:v>
                </c:pt>
                <c:pt idx="1">
                  <c:v>evening</c:v>
                </c:pt>
                <c:pt idx="2">
                  <c:v>morning</c:v>
                </c:pt>
                <c:pt idx="3">
                  <c:v>(blank)</c:v>
                </c:pt>
              </c:strCache>
            </c:strRef>
          </c:cat>
          <c:val>
            <c:numRef>
              <c:f>Visuals!$B$83:$B$87</c:f>
              <c:numCache>
                <c:formatCode>General</c:formatCode>
                <c:ptCount val="4"/>
                <c:pt idx="0">
                  <c:v>2111</c:v>
                </c:pt>
                <c:pt idx="1">
                  <c:v>2361</c:v>
                </c:pt>
                <c:pt idx="2">
                  <c:v>1038</c:v>
                </c:pt>
                <c:pt idx="3">
                  <c:v>0</c:v>
                </c:pt>
              </c:numCache>
            </c:numRef>
          </c:val>
          <c:extLst>
            <c:ext xmlns:c16="http://schemas.microsoft.com/office/drawing/2014/chart" uri="{C3380CC4-5D6E-409C-BE32-E72D297353CC}">
              <c16:uniqueId val="{00000000-70D1-4E3A-B52D-2A0A4613A693}"/>
            </c:ext>
          </c:extLst>
        </c:ser>
        <c:dLbls>
          <c:showLegendKey val="0"/>
          <c:showVal val="1"/>
          <c:showCatName val="0"/>
          <c:showSerName val="0"/>
          <c:showPercent val="0"/>
          <c:showBubbleSize val="0"/>
        </c:dLbls>
        <c:gapWidth val="41"/>
        <c:axId val="1399605240"/>
        <c:axId val="1399598296"/>
      </c:barChart>
      <c:catAx>
        <c:axId val="1399605240"/>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effectLst/>
                <a:latin typeface="+mn-lt"/>
                <a:ea typeface="+mn-ea"/>
                <a:cs typeface="+mn-cs"/>
              </a:defRPr>
            </a:pPr>
            <a:endParaRPr lang="en-US"/>
          </a:p>
        </c:txPr>
        <c:crossAx val="1399598296"/>
        <c:crosses val="autoZero"/>
        <c:auto val="1"/>
        <c:lblAlgn val="ctr"/>
        <c:lblOffset val="100"/>
        <c:noMultiLvlLbl val="0"/>
      </c:catAx>
      <c:valAx>
        <c:axId val="1399598296"/>
        <c:scaling>
          <c:orientation val="minMax"/>
        </c:scaling>
        <c:delete val="1"/>
        <c:axPos val="l"/>
        <c:numFmt formatCode="General" sourceLinked="1"/>
        <c:majorTickMark val="none"/>
        <c:minorTickMark val="none"/>
        <c:tickLblPos val="nextTo"/>
        <c:crossAx val="1399605240"/>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gra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1"/>
          <c:order val="0"/>
          <c:tx>
            <c:strRef>
              <c:f>Sheet1!$E$40</c:f>
              <c:strCache>
                <c:ptCount val="1"/>
                <c:pt idx="0">
                  <c:v>Target Met</c:v>
                </c:pt>
              </c:strCache>
            </c:strRef>
          </c:tx>
          <c:spPr>
            <a:solidFill>
              <a:schemeClr val="accent2"/>
            </a:solidFill>
            <a:ln>
              <a:noFill/>
            </a:ln>
            <a:effectLst/>
          </c:spPr>
          <c:invertIfNegative val="0"/>
          <c:cat>
            <c:strRef>
              <c:f>Sheet1!$C$41:$C$47</c:f>
              <c:strCache>
                <c:ptCount val="7"/>
                <c:pt idx="0">
                  <c:v>Sun</c:v>
                </c:pt>
                <c:pt idx="1">
                  <c:v>Mon</c:v>
                </c:pt>
                <c:pt idx="2">
                  <c:v>Tue</c:v>
                </c:pt>
                <c:pt idx="3">
                  <c:v>Wed</c:v>
                </c:pt>
                <c:pt idx="4">
                  <c:v>Thu</c:v>
                </c:pt>
                <c:pt idx="5">
                  <c:v>Fri</c:v>
                </c:pt>
                <c:pt idx="6">
                  <c:v>Sat</c:v>
                </c:pt>
              </c:strCache>
            </c:strRef>
          </c:cat>
          <c:val>
            <c:numRef>
              <c:f>Sheet1!$E$41:$E$47</c:f>
              <c:numCache>
                <c:formatCode>_-[$$-409]* #,##0.00_ ;_-[$$-409]* \-#,##0.00\ ;_-[$$-409]* "-"??_ ;_-@_ </c:formatCode>
                <c:ptCount val="7"/>
                <c:pt idx="0">
                  <c:v>0</c:v>
                </c:pt>
                <c:pt idx="1">
                  <c:v>0</c:v>
                </c:pt>
                <c:pt idx="2">
                  <c:v>0</c:v>
                </c:pt>
                <c:pt idx="3">
                  <c:v>0</c:v>
                </c:pt>
                <c:pt idx="4">
                  <c:v>1182.1780000000001</c:v>
                </c:pt>
                <c:pt idx="5">
                  <c:v>0</c:v>
                </c:pt>
                <c:pt idx="6">
                  <c:v>1275.7420000000004</c:v>
                </c:pt>
              </c:numCache>
            </c:numRef>
          </c:val>
          <c:extLst>
            <c:ext xmlns:c16="http://schemas.microsoft.com/office/drawing/2014/chart" uri="{C3380CC4-5D6E-409C-BE32-E72D297353CC}">
              <c16:uniqueId val="{00000000-BA19-493B-9804-4CA66BE3B075}"/>
            </c:ext>
          </c:extLst>
        </c:ser>
        <c:ser>
          <c:idx val="2"/>
          <c:order val="1"/>
          <c:tx>
            <c:strRef>
              <c:f>Sheet1!$F$40</c:f>
              <c:strCache>
                <c:ptCount val="1"/>
                <c:pt idx="0">
                  <c:v>Target Not met</c:v>
                </c:pt>
              </c:strCache>
            </c:strRef>
          </c:tx>
          <c:spPr>
            <a:solidFill>
              <a:schemeClr val="accent3"/>
            </a:solidFill>
            <a:ln>
              <a:noFill/>
            </a:ln>
            <a:effectLst/>
          </c:spPr>
          <c:invertIfNegative val="0"/>
          <c:cat>
            <c:strRef>
              <c:f>Sheet1!$C$41:$C$47</c:f>
              <c:strCache>
                <c:ptCount val="7"/>
                <c:pt idx="0">
                  <c:v>Sun</c:v>
                </c:pt>
                <c:pt idx="1">
                  <c:v>Mon</c:v>
                </c:pt>
                <c:pt idx="2">
                  <c:v>Tue</c:v>
                </c:pt>
                <c:pt idx="3">
                  <c:v>Wed</c:v>
                </c:pt>
                <c:pt idx="4">
                  <c:v>Thu</c:v>
                </c:pt>
                <c:pt idx="5">
                  <c:v>Fri</c:v>
                </c:pt>
                <c:pt idx="6">
                  <c:v>Sat</c:v>
                </c:pt>
              </c:strCache>
            </c:strRef>
          </c:cat>
          <c:val>
            <c:numRef>
              <c:f>Sheet1!$F$41:$F$47</c:f>
              <c:numCache>
                <c:formatCode>_-[$$-409]* #,##0.00_ ;_-[$$-409]* \-#,##0.00\ ;_-[$$-409]* "-"??_ ;_-@_ </c:formatCode>
                <c:ptCount val="7"/>
                <c:pt idx="0">
                  <c:v>1017.0059999999997</c:v>
                </c:pt>
                <c:pt idx="1">
                  <c:v>832.71749999999997</c:v>
                </c:pt>
                <c:pt idx="2">
                  <c:v>1002.3940000000002</c:v>
                </c:pt>
                <c:pt idx="3">
                  <c:v>1133.0714999999998</c:v>
                </c:pt>
                <c:pt idx="4">
                  <c:v>0</c:v>
                </c:pt>
                <c:pt idx="5">
                  <c:v>941.83499999999981</c:v>
                </c:pt>
                <c:pt idx="6">
                  <c:v>0</c:v>
                </c:pt>
              </c:numCache>
            </c:numRef>
          </c:val>
          <c:extLst>
            <c:ext xmlns:c16="http://schemas.microsoft.com/office/drawing/2014/chart" uri="{C3380CC4-5D6E-409C-BE32-E72D297353CC}">
              <c16:uniqueId val="{00000001-BA19-493B-9804-4CA66BE3B075}"/>
            </c:ext>
          </c:extLst>
        </c:ser>
        <c:dLbls>
          <c:showLegendKey val="0"/>
          <c:showVal val="0"/>
          <c:showCatName val="0"/>
          <c:showSerName val="0"/>
          <c:showPercent val="0"/>
          <c:showBubbleSize val="0"/>
        </c:dLbls>
        <c:gapWidth val="150"/>
        <c:overlap val="100"/>
        <c:axId val="1812481488"/>
        <c:axId val="1812478608"/>
      </c:barChart>
      <c:lineChart>
        <c:grouping val="stacked"/>
        <c:varyColors val="0"/>
        <c:ser>
          <c:idx val="3"/>
          <c:order val="2"/>
          <c:tx>
            <c:strRef>
              <c:f>Sheet1!$G$40</c:f>
              <c:strCache>
                <c:ptCount val="1"/>
                <c:pt idx="0">
                  <c:v>Target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Sheet1!$C$41:$C$47</c:f>
              <c:strCache>
                <c:ptCount val="7"/>
                <c:pt idx="0">
                  <c:v>Sun</c:v>
                </c:pt>
                <c:pt idx="1">
                  <c:v>Mon</c:v>
                </c:pt>
                <c:pt idx="2">
                  <c:v>Tue</c:v>
                </c:pt>
                <c:pt idx="3">
                  <c:v>Wed</c:v>
                </c:pt>
                <c:pt idx="4">
                  <c:v>Thu</c:v>
                </c:pt>
                <c:pt idx="5">
                  <c:v>Fri</c:v>
                </c:pt>
                <c:pt idx="6">
                  <c:v>Sat</c:v>
                </c:pt>
              </c:strCache>
            </c:strRef>
          </c:cat>
          <c:val>
            <c:numRef>
              <c:f>Sheet1!$G$41:$G$47</c:f>
              <c:numCache>
                <c:formatCode>[$$-2809]#,##0.00</c:formatCode>
                <c:ptCount val="7"/>
                <c:pt idx="0">
                  <c:v>1146.374</c:v>
                </c:pt>
                <c:pt idx="1">
                  <c:v>1146.374</c:v>
                </c:pt>
                <c:pt idx="2">
                  <c:v>1146.374</c:v>
                </c:pt>
                <c:pt idx="3">
                  <c:v>1146.374</c:v>
                </c:pt>
                <c:pt idx="4">
                  <c:v>1146.374</c:v>
                </c:pt>
                <c:pt idx="5">
                  <c:v>1146.374</c:v>
                </c:pt>
                <c:pt idx="6">
                  <c:v>1146.374</c:v>
                </c:pt>
              </c:numCache>
            </c:numRef>
          </c:val>
          <c:smooth val="0"/>
          <c:extLst>
            <c:ext xmlns:c16="http://schemas.microsoft.com/office/drawing/2014/chart" uri="{C3380CC4-5D6E-409C-BE32-E72D297353CC}">
              <c16:uniqueId val="{00000002-BA19-493B-9804-4CA66BE3B075}"/>
            </c:ext>
          </c:extLst>
        </c:ser>
        <c:dLbls>
          <c:showLegendKey val="0"/>
          <c:showVal val="0"/>
          <c:showCatName val="0"/>
          <c:showSerName val="0"/>
          <c:showPercent val="0"/>
          <c:showBubbleSize val="0"/>
        </c:dLbls>
        <c:marker val="1"/>
        <c:smooth val="0"/>
        <c:axId val="1812481488"/>
        <c:axId val="1812478608"/>
      </c:lineChart>
      <c:catAx>
        <c:axId val="18124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12478608"/>
        <c:crosses val="autoZero"/>
        <c:auto val="1"/>
        <c:lblAlgn val="ctr"/>
        <c:lblOffset val="100"/>
        <c:noMultiLvlLbl val="0"/>
      </c:catAx>
      <c:valAx>
        <c:axId val="18124786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1248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(1).xlsx]Visuals!purchase by day</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Total Purchases By Day</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Visuals!$B$52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Visuals!$A$53:$A$61</c:f>
              <c:strCache>
                <c:ptCount val="8"/>
                <c:pt idx="0">
                  <c:v>Sun</c:v>
                </c:pt>
                <c:pt idx="1">
                  <c:v>Mon</c:v>
                </c:pt>
                <c:pt idx="2">
                  <c:v>Tue</c:v>
                </c:pt>
                <c:pt idx="3">
                  <c:v>Wed</c:v>
                </c:pt>
                <c:pt idx="4">
                  <c:v>Thu</c:v>
                </c:pt>
                <c:pt idx="5">
                  <c:v>Fri</c:v>
                </c:pt>
                <c:pt idx="6">
                  <c:v>Sat</c:v>
                </c:pt>
                <c:pt idx="7">
                  <c:v>(blank)</c:v>
                </c:pt>
              </c:strCache>
            </c:strRef>
          </c:cat>
          <c:val>
            <c:numRef>
              <c:f>Visuals!$B$53:$B$61</c:f>
              <c:numCache>
                <c:formatCode>General</c:formatCode>
                <c:ptCount val="8"/>
                <c:pt idx="0">
                  <c:v>778</c:v>
                </c:pt>
                <c:pt idx="1">
                  <c:v>638</c:v>
                </c:pt>
                <c:pt idx="2">
                  <c:v>862</c:v>
                </c:pt>
                <c:pt idx="3">
                  <c:v>800</c:v>
                </c:pt>
                <c:pt idx="4">
                  <c:v>755</c:v>
                </c:pt>
                <c:pt idx="5">
                  <c:v>758</c:v>
                </c:pt>
                <c:pt idx="6">
                  <c:v>919</c:v>
                </c:pt>
              </c:numCache>
            </c:numRef>
          </c:val>
          <c:extLst>
            <c:ext xmlns:c16="http://schemas.microsoft.com/office/drawing/2014/chart" uri="{C3380CC4-5D6E-409C-BE32-E72D297353CC}">
              <c16:uniqueId val="{00000000-EB2E-4EA4-996C-A6EF40DB1266}"/>
            </c:ext>
          </c:extLst>
        </c:ser>
        <c:dLbls>
          <c:showLegendKey val="0"/>
          <c:showVal val="0"/>
          <c:showCatName val="0"/>
          <c:showSerName val="0"/>
          <c:showPercent val="0"/>
          <c:showBubbleSize val="0"/>
        </c:dLbls>
        <c:gapWidth val="33"/>
        <c:overlap val="-30"/>
        <c:axId val="1657929351"/>
        <c:axId val="1657923399"/>
      </c:barChart>
      <c:catAx>
        <c:axId val="1657929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57923399"/>
        <c:crosses val="autoZero"/>
        <c:auto val="1"/>
        <c:lblAlgn val="ctr"/>
        <c:lblOffset val="100"/>
        <c:noMultiLvlLbl val="0"/>
      </c:catAx>
      <c:valAx>
        <c:axId val="1657923399"/>
        <c:scaling>
          <c:orientation val="minMax"/>
        </c:scaling>
        <c:delete val="1"/>
        <c:axPos val="l"/>
        <c:numFmt formatCode="General" sourceLinked="1"/>
        <c:majorTickMark val="none"/>
        <c:minorTickMark val="none"/>
        <c:tickLblPos val="nextTo"/>
        <c:crossAx val="1657929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(1).xlsx]Visuals!product line</c:name>
    <c:fmtId val="1"/>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Product line Purchase</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Visuals!$A$41:$A$42</c:f>
              <c:strCache>
                <c:ptCount val="1"/>
                <c:pt idx="0">
                  <c:v>Fashion accessories</c:v>
                </c:pt>
              </c:strCache>
            </c:strRef>
          </c:cat>
          <c:val>
            <c:numRef>
              <c:f>Visuals!$B$41:$B$42</c:f>
              <c:numCache>
                <c:formatCode>General</c:formatCode>
                <c:ptCount val="1"/>
                <c:pt idx="0">
                  <c:v>119</c:v>
                </c:pt>
              </c:numCache>
            </c:numRef>
          </c:val>
          <c:extLst>
            <c:ext xmlns:c16="http://schemas.microsoft.com/office/drawing/2014/chart" uri="{C3380CC4-5D6E-409C-BE32-E72D297353CC}">
              <c16:uniqueId val="{00000000-6206-45E8-A4CA-174BA1C96A3D}"/>
            </c:ext>
          </c:extLst>
        </c:ser>
        <c:dLbls>
          <c:showLegendKey val="0"/>
          <c:showVal val="0"/>
          <c:showCatName val="0"/>
          <c:showSerName val="0"/>
          <c:showPercent val="0"/>
          <c:showBubbleSize val="0"/>
        </c:dLbls>
        <c:gapWidth val="33"/>
        <c:axId val="1476706503"/>
        <c:axId val="1476709975"/>
      </c:barChart>
      <c:catAx>
        <c:axId val="1476706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76709975"/>
        <c:crosses val="autoZero"/>
        <c:auto val="1"/>
        <c:lblAlgn val="ctr"/>
        <c:lblOffset val="100"/>
        <c:noMultiLvlLbl val="0"/>
      </c:catAx>
      <c:valAx>
        <c:axId val="1476709975"/>
        <c:scaling>
          <c:orientation val="minMax"/>
        </c:scaling>
        <c:delete val="1"/>
        <c:axPos val="b"/>
        <c:numFmt formatCode="General" sourceLinked="1"/>
        <c:majorTickMark val="none"/>
        <c:minorTickMark val="none"/>
        <c:tickLblPos val="nextTo"/>
        <c:crossAx val="1476706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(1).xlsx]Visuals!RATING</c:name>
    <c:fmtId val="0"/>
  </c:pivotSource>
  <c:chart>
    <c:title>
      <c:tx>
        <c:rich>
          <a:bodyPr rot="0" spcFirstLastPara="1" vertOverflow="ellipsis" vert="horz" wrap="square" anchor="ctr" anchorCtr="1"/>
          <a:lstStyle/>
          <a:p>
            <a:pPr>
              <a:defRPr lang="en-US" sz="1400" b="0" i="0" u="none" strike="noStrike" kern="1200" spc="0" baseline="0">
                <a:solidFill>
                  <a:srgbClr val="000000"/>
                </a:solidFill>
                <a:latin typeface="+mn-lt"/>
                <a:ea typeface="+mn-ea"/>
                <a:cs typeface="+mn-cs"/>
              </a:defRPr>
            </a:pPr>
            <a:r>
              <a:rPr lang="en-US"/>
              <a:t>Total Rating</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Visuals!$B$31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02-4609-92FC-19577788CE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02-4609-92FC-19577788CE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02-4609-92FC-19577788CE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02-4609-92FC-19577788CED2}"/>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Visuals!$A$32:$A$35</c:f>
              <c:strCache>
                <c:ptCount val="3"/>
                <c:pt idx="0">
                  <c:v>Good</c:v>
                </c:pt>
                <c:pt idx="1">
                  <c:v>Poor</c:v>
                </c:pt>
                <c:pt idx="2">
                  <c:v>Average</c:v>
                </c:pt>
              </c:strCache>
            </c:strRef>
          </c:cat>
          <c:val>
            <c:numRef>
              <c:f>Visuals!$B$32:$B$35</c:f>
              <c:numCache>
                <c:formatCode>General</c:formatCode>
                <c:ptCount val="3"/>
                <c:pt idx="0">
                  <c:v>56</c:v>
                </c:pt>
                <c:pt idx="1">
                  <c:v>50</c:v>
                </c:pt>
                <c:pt idx="2">
                  <c:v>52</c:v>
                </c:pt>
              </c:numCache>
            </c:numRef>
          </c:val>
          <c:extLst>
            <c:ext xmlns:c16="http://schemas.microsoft.com/office/drawing/2014/chart" uri="{C3380CC4-5D6E-409C-BE32-E72D297353CC}">
              <c16:uniqueId val="{00000008-0D02-4609-92FC-19577788CED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(1).xlsx]Visuals!RATING BY CUSTOMER TYPE</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Rating By customer group</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Visuals!$C$69:$C$70</c:f>
              <c:strCache>
                <c:ptCount val="1"/>
                <c:pt idx="0">
                  <c:v>Average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Visuals!$B$71:$B$74</c:f>
              <c:strCache>
                <c:ptCount val="3"/>
                <c:pt idx="0">
                  <c:v>Member</c:v>
                </c:pt>
                <c:pt idx="1">
                  <c:v>Normal</c:v>
                </c:pt>
                <c:pt idx="2">
                  <c:v>(blank)</c:v>
                </c:pt>
              </c:strCache>
            </c:strRef>
          </c:cat>
          <c:val>
            <c:numRef>
              <c:f>Visuals!$C$71:$C$74</c:f>
              <c:numCache>
                <c:formatCode>General</c:formatCode>
                <c:ptCount val="3"/>
                <c:pt idx="0">
                  <c:v>165</c:v>
                </c:pt>
                <c:pt idx="1">
                  <c:v>191</c:v>
                </c:pt>
              </c:numCache>
            </c:numRef>
          </c:val>
          <c:extLst>
            <c:ext xmlns:c16="http://schemas.microsoft.com/office/drawing/2014/chart" uri="{C3380CC4-5D6E-409C-BE32-E72D297353CC}">
              <c16:uniqueId val="{00000000-8708-4FBD-84D5-5788E7497055}"/>
            </c:ext>
          </c:extLst>
        </c:ser>
        <c:ser>
          <c:idx val="1"/>
          <c:order val="1"/>
          <c:tx>
            <c:strRef>
              <c:f>Visuals!$D$69:$D$70</c:f>
              <c:strCache>
                <c:ptCount val="1"/>
                <c:pt idx="0">
                  <c:v>Good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Visuals!$B$71:$B$74</c:f>
              <c:strCache>
                <c:ptCount val="3"/>
                <c:pt idx="0">
                  <c:v>Member</c:v>
                </c:pt>
                <c:pt idx="1">
                  <c:v>Normal</c:v>
                </c:pt>
                <c:pt idx="2">
                  <c:v>(blank)</c:v>
                </c:pt>
              </c:strCache>
            </c:strRef>
          </c:cat>
          <c:val>
            <c:numRef>
              <c:f>Visuals!$D$71:$D$74</c:f>
              <c:numCache>
                <c:formatCode>General</c:formatCode>
                <c:ptCount val="3"/>
                <c:pt idx="0">
                  <c:v>168</c:v>
                </c:pt>
                <c:pt idx="1">
                  <c:v>161</c:v>
                </c:pt>
              </c:numCache>
            </c:numRef>
          </c:val>
          <c:extLst>
            <c:ext xmlns:c16="http://schemas.microsoft.com/office/drawing/2014/chart" uri="{C3380CC4-5D6E-409C-BE32-E72D297353CC}">
              <c16:uniqueId val="{00000001-8708-4FBD-84D5-5788E7497055}"/>
            </c:ext>
          </c:extLst>
        </c:ser>
        <c:ser>
          <c:idx val="2"/>
          <c:order val="2"/>
          <c:tx>
            <c:strRef>
              <c:f>Visuals!$E$69:$E$70</c:f>
              <c:strCache>
                <c:ptCount val="1"/>
                <c:pt idx="0">
                  <c:v>Poor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Visuals!$B$71:$B$74</c:f>
              <c:strCache>
                <c:ptCount val="3"/>
                <c:pt idx="0">
                  <c:v>Member</c:v>
                </c:pt>
                <c:pt idx="1">
                  <c:v>Normal</c:v>
                </c:pt>
                <c:pt idx="2">
                  <c:v>(blank)</c:v>
                </c:pt>
              </c:strCache>
            </c:strRef>
          </c:cat>
          <c:val>
            <c:numRef>
              <c:f>Visuals!$E$71:$E$74</c:f>
              <c:numCache>
                <c:formatCode>General</c:formatCode>
                <c:ptCount val="3"/>
                <c:pt idx="0">
                  <c:v>168</c:v>
                </c:pt>
                <c:pt idx="1">
                  <c:v>147</c:v>
                </c:pt>
              </c:numCache>
            </c:numRef>
          </c:val>
          <c:extLst>
            <c:ext xmlns:c16="http://schemas.microsoft.com/office/drawing/2014/chart" uri="{C3380CC4-5D6E-409C-BE32-E72D297353CC}">
              <c16:uniqueId val="{00000002-8708-4FBD-84D5-5788E7497055}"/>
            </c:ext>
          </c:extLst>
        </c:ser>
        <c:ser>
          <c:idx val="3"/>
          <c:order val="3"/>
          <c:tx>
            <c:strRef>
              <c:f>Visuals!$F$69:$F$70</c:f>
              <c:strCache>
                <c:ptCount val="1"/>
                <c:pt idx="0">
                  <c:v>(blank)</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Visuals!$B$71:$B$74</c:f>
              <c:strCache>
                <c:ptCount val="3"/>
                <c:pt idx="0">
                  <c:v>Member</c:v>
                </c:pt>
                <c:pt idx="1">
                  <c:v>Normal</c:v>
                </c:pt>
                <c:pt idx="2">
                  <c:v>(blank)</c:v>
                </c:pt>
              </c:strCache>
            </c:strRef>
          </c:cat>
          <c:val>
            <c:numRef>
              <c:f>Visuals!$F$71:$F$74</c:f>
              <c:numCache>
                <c:formatCode>General</c:formatCode>
                <c:ptCount val="3"/>
              </c:numCache>
            </c:numRef>
          </c:val>
          <c:extLst>
            <c:ext xmlns:c16="http://schemas.microsoft.com/office/drawing/2014/chart" uri="{C3380CC4-5D6E-409C-BE32-E72D297353CC}">
              <c16:uniqueId val="{00000003-8708-4FBD-84D5-5788E7497055}"/>
            </c:ext>
          </c:extLst>
        </c:ser>
        <c:dLbls>
          <c:showLegendKey val="0"/>
          <c:showVal val="1"/>
          <c:showCatName val="0"/>
          <c:showSerName val="0"/>
          <c:showPercent val="0"/>
          <c:showBubbleSize val="0"/>
        </c:dLbls>
        <c:gapWidth val="182"/>
        <c:axId val="1171780440"/>
        <c:axId val="1171794328"/>
      </c:barChart>
      <c:catAx>
        <c:axId val="1171780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171794328"/>
        <c:crosses val="autoZero"/>
        <c:auto val="1"/>
        <c:lblAlgn val="ctr"/>
        <c:lblOffset val="100"/>
        <c:noMultiLvlLbl val="0"/>
      </c:catAx>
      <c:valAx>
        <c:axId val="1171794328"/>
        <c:scaling>
          <c:orientation val="minMax"/>
        </c:scaling>
        <c:delete val="1"/>
        <c:axPos val="l"/>
        <c:numFmt formatCode="General" sourceLinked="1"/>
        <c:majorTickMark val="none"/>
        <c:minorTickMark val="none"/>
        <c:tickLblPos val="nextTo"/>
        <c:crossAx val="1171780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(1).xlsx]Visuals!PURCHASE BY TIME OF DAY</c:name>
    <c:fmtId val="2"/>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Total Purchase by time of day</a:t>
            </a:r>
          </a:p>
        </c:rich>
      </c:tx>
      <c:layout>
        <c:manualLayout>
          <c:xMode val="edge"/>
          <c:yMode val="edge"/>
          <c:x val="4.6189376443417996E-3"/>
          <c:y val="9.2233009708737906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Visuals!$B$82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Visuals!$A$83:$A$87</c:f>
              <c:strCache>
                <c:ptCount val="4"/>
                <c:pt idx="0">
                  <c:v>afternoon</c:v>
                </c:pt>
                <c:pt idx="1">
                  <c:v>evening</c:v>
                </c:pt>
                <c:pt idx="2">
                  <c:v>morning</c:v>
                </c:pt>
                <c:pt idx="3">
                  <c:v>(blank)</c:v>
                </c:pt>
              </c:strCache>
            </c:strRef>
          </c:cat>
          <c:val>
            <c:numRef>
              <c:f>Visuals!$B$83:$B$87</c:f>
              <c:numCache>
                <c:formatCode>General</c:formatCode>
                <c:ptCount val="4"/>
                <c:pt idx="0">
                  <c:v>2111</c:v>
                </c:pt>
                <c:pt idx="1">
                  <c:v>2361</c:v>
                </c:pt>
                <c:pt idx="2">
                  <c:v>1038</c:v>
                </c:pt>
                <c:pt idx="3">
                  <c:v>0</c:v>
                </c:pt>
              </c:numCache>
            </c:numRef>
          </c:val>
          <c:extLst>
            <c:ext xmlns:c16="http://schemas.microsoft.com/office/drawing/2014/chart" uri="{C3380CC4-5D6E-409C-BE32-E72D297353CC}">
              <c16:uniqueId val="{00000000-2ED5-49E6-85A8-67AFB0AE15BC}"/>
            </c:ext>
          </c:extLst>
        </c:ser>
        <c:dLbls>
          <c:showLegendKey val="0"/>
          <c:showVal val="1"/>
          <c:showCatName val="0"/>
          <c:showSerName val="0"/>
          <c:showPercent val="0"/>
          <c:showBubbleSize val="0"/>
        </c:dLbls>
        <c:gapWidth val="150"/>
        <c:axId val="1399605240"/>
        <c:axId val="1399598296"/>
      </c:barChart>
      <c:catAx>
        <c:axId val="139960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99598296"/>
        <c:crosses val="autoZero"/>
        <c:auto val="1"/>
        <c:lblAlgn val="ctr"/>
        <c:lblOffset val="100"/>
        <c:noMultiLvlLbl val="0"/>
      </c:catAx>
      <c:valAx>
        <c:axId val="1399598296"/>
        <c:scaling>
          <c:orientation val="minMax"/>
        </c:scaling>
        <c:delete val="1"/>
        <c:axPos val="l"/>
        <c:numFmt formatCode="General" sourceLinked="1"/>
        <c:majorTickMark val="none"/>
        <c:minorTickMark val="none"/>
        <c:tickLblPos val="nextTo"/>
        <c:crossAx val="1399605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(1).xlsx]Visuals!dow by time</c:name>
    <c:fmtId val="1"/>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Purchase by week and time of Day</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Visuals!$C$102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Visuals!$A$103:$B$133</c:f>
              <c:multiLvlStrCache>
                <c:ptCount val="22"/>
                <c:lvl>
                  <c:pt idx="0">
                    <c:v>afternoon</c:v>
                  </c:pt>
                  <c:pt idx="1">
                    <c:v>evening</c:v>
                  </c:pt>
                  <c:pt idx="2">
                    <c:v>morning</c:v>
                  </c:pt>
                  <c:pt idx="3">
                    <c:v>afternoon</c:v>
                  </c:pt>
                  <c:pt idx="4">
                    <c:v>evening</c:v>
                  </c:pt>
                  <c:pt idx="5">
                    <c:v>morning</c:v>
                  </c:pt>
                  <c:pt idx="6">
                    <c:v>afternoon</c:v>
                  </c:pt>
                  <c:pt idx="7">
                    <c:v>evening</c:v>
                  </c:pt>
                  <c:pt idx="8">
                    <c:v>morning</c:v>
                  </c:pt>
                  <c:pt idx="9">
                    <c:v>afternoon</c:v>
                  </c:pt>
                  <c:pt idx="10">
                    <c:v>evening</c:v>
                  </c:pt>
                  <c:pt idx="11">
                    <c:v>morning</c:v>
                  </c:pt>
                  <c:pt idx="12">
                    <c:v>afternoon</c:v>
                  </c:pt>
                  <c:pt idx="13">
                    <c:v>evening</c:v>
                  </c:pt>
                  <c:pt idx="14">
                    <c:v>morning</c:v>
                  </c:pt>
                  <c:pt idx="15">
                    <c:v>afternoon</c:v>
                  </c:pt>
                  <c:pt idx="16">
                    <c:v>evening</c:v>
                  </c:pt>
                  <c:pt idx="17">
                    <c:v>morning</c:v>
                  </c:pt>
                  <c:pt idx="18">
                    <c:v>afternoon</c:v>
                  </c:pt>
                  <c:pt idx="19">
                    <c:v>evening</c:v>
                  </c:pt>
                  <c:pt idx="20">
                    <c:v>morning</c:v>
                  </c:pt>
                  <c:pt idx="21">
                    <c:v>(blank)</c:v>
                  </c:pt>
                </c:lvl>
                <c:lvl>
                  <c:pt idx="0">
                    <c:v>Sun</c:v>
                  </c:pt>
                  <c:pt idx="3">
                    <c:v>Mon</c:v>
                  </c:pt>
                  <c:pt idx="6">
                    <c:v>Tue</c:v>
                  </c:pt>
                  <c:pt idx="9">
                    <c:v>Wed</c:v>
                  </c:pt>
                  <c:pt idx="12">
                    <c:v>Thu</c:v>
                  </c:pt>
                  <c:pt idx="15">
                    <c:v>Fri</c:v>
                  </c:pt>
                  <c:pt idx="18">
                    <c:v>Sat</c:v>
                  </c:pt>
                  <c:pt idx="21">
                    <c:v>(blank)</c:v>
                  </c:pt>
                </c:lvl>
              </c:multiLvlStrCache>
            </c:multiLvlStrRef>
          </c:cat>
          <c:val>
            <c:numRef>
              <c:f>Visuals!$C$103:$C$133</c:f>
              <c:numCache>
                <c:formatCode>General</c:formatCode>
                <c:ptCount val="22"/>
                <c:pt idx="0">
                  <c:v>305</c:v>
                </c:pt>
                <c:pt idx="1">
                  <c:v>329</c:v>
                </c:pt>
                <c:pt idx="2">
                  <c:v>144</c:v>
                </c:pt>
                <c:pt idx="3">
                  <c:v>248</c:v>
                </c:pt>
                <c:pt idx="4">
                  <c:v>274</c:v>
                </c:pt>
                <c:pt idx="5">
                  <c:v>116</c:v>
                </c:pt>
                <c:pt idx="6">
                  <c:v>303</c:v>
                </c:pt>
                <c:pt idx="7">
                  <c:v>386</c:v>
                </c:pt>
                <c:pt idx="8">
                  <c:v>173</c:v>
                </c:pt>
                <c:pt idx="9">
                  <c:v>359</c:v>
                </c:pt>
                <c:pt idx="10">
                  <c:v>316</c:v>
                </c:pt>
                <c:pt idx="11">
                  <c:v>125</c:v>
                </c:pt>
                <c:pt idx="12">
                  <c:v>257</c:v>
                </c:pt>
                <c:pt idx="13">
                  <c:v>319</c:v>
                </c:pt>
                <c:pt idx="14">
                  <c:v>179</c:v>
                </c:pt>
                <c:pt idx="15">
                  <c:v>319</c:v>
                </c:pt>
                <c:pt idx="16">
                  <c:v>299</c:v>
                </c:pt>
                <c:pt idx="17">
                  <c:v>140</c:v>
                </c:pt>
                <c:pt idx="18">
                  <c:v>320</c:v>
                </c:pt>
                <c:pt idx="19">
                  <c:v>438</c:v>
                </c:pt>
                <c:pt idx="20">
                  <c:v>161</c:v>
                </c:pt>
              </c:numCache>
            </c:numRef>
          </c:val>
          <c:smooth val="0"/>
          <c:extLst>
            <c:ext xmlns:c16="http://schemas.microsoft.com/office/drawing/2014/chart" uri="{C3380CC4-5D6E-409C-BE32-E72D297353CC}">
              <c16:uniqueId val="{00000000-ED54-4742-80D8-7F069973E834}"/>
            </c:ext>
          </c:extLst>
        </c:ser>
        <c:dLbls>
          <c:showLegendKey val="0"/>
          <c:showVal val="0"/>
          <c:showCatName val="0"/>
          <c:showSerName val="0"/>
          <c:showPercent val="0"/>
          <c:showBubbleSize val="0"/>
        </c:dLbls>
        <c:marker val="1"/>
        <c:smooth val="0"/>
        <c:axId val="1442362471"/>
        <c:axId val="1442385783"/>
      </c:lineChart>
      <c:catAx>
        <c:axId val="1442362471"/>
        <c:scaling>
          <c:orientation val="minMax"/>
        </c:scaling>
        <c:delete val="1"/>
        <c:axPos val="b"/>
        <c:numFmt formatCode="General" sourceLinked="1"/>
        <c:majorTickMark val="none"/>
        <c:minorTickMark val="none"/>
        <c:tickLblPos val="nextTo"/>
        <c:crossAx val="1442385783"/>
        <c:crosses val="autoZero"/>
        <c:auto val="1"/>
        <c:lblAlgn val="ctr"/>
        <c:lblOffset val="100"/>
        <c:noMultiLvlLbl val="0"/>
      </c:catAx>
      <c:valAx>
        <c:axId val="1442385783"/>
        <c:scaling>
          <c:orientation val="minMax"/>
        </c:scaling>
        <c:delete val="1"/>
        <c:axPos val="l"/>
        <c:numFmt formatCode="General" sourceLinked="1"/>
        <c:majorTickMark val="none"/>
        <c:minorTickMark val="none"/>
        <c:tickLblPos val="nextTo"/>
        <c:crossAx val="1442362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(1).xlsx]Visuals!cUSTOMER tYPE</c:name>
    <c:fmtId val="0"/>
  </c:pivotSource>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Visuals!$B$189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D8-4CCD-9C96-9C6D360B0F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D8-4CCD-9C96-9C6D360B0F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D8-4CCD-9C96-9C6D360B0F8F}"/>
              </c:ext>
            </c:extLst>
          </c:dPt>
          <c:cat>
            <c:strRef>
              <c:f>Visuals!$A$190:$A$193</c:f>
              <c:strCache>
                <c:ptCount val="3"/>
                <c:pt idx="0">
                  <c:v>Female</c:v>
                </c:pt>
                <c:pt idx="1">
                  <c:v>Male</c:v>
                </c:pt>
                <c:pt idx="2">
                  <c:v>(blank)</c:v>
                </c:pt>
              </c:strCache>
            </c:strRef>
          </c:cat>
          <c:val>
            <c:numRef>
              <c:f>Visuals!$B$190:$B$193</c:f>
              <c:numCache>
                <c:formatCode>General</c:formatCode>
                <c:ptCount val="3"/>
                <c:pt idx="0">
                  <c:v>501</c:v>
                </c:pt>
                <c:pt idx="1">
                  <c:v>499</c:v>
                </c:pt>
              </c:numCache>
            </c:numRef>
          </c:val>
          <c:extLst>
            <c:ext xmlns:c16="http://schemas.microsoft.com/office/drawing/2014/chart" uri="{C3380CC4-5D6E-409C-BE32-E72D297353CC}">
              <c16:uniqueId val="{00000006-4ED8-4CCD-9C96-9C6D360B0F8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1"/>
          <c:order val="0"/>
          <c:tx>
            <c:strRef>
              <c:f>Sheet1!$E$40</c:f>
              <c:strCache>
                <c:ptCount val="1"/>
                <c:pt idx="0">
                  <c:v>Target Met</c:v>
                </c:pt>
              </c:strCache>
            </c:strRef>
          </c:tx>
          <c:spPr>
            <a:solidFill>
              <a:schemeClr val="accent2"/>
            </a:solidFill>
            <a:ln>
              <a:noFill/>
            </a:ln>
            <a:effectLst/>
          </c:spPr>
          <c:invertIfNegative val="0"/>
          <c:cat>
            <c:strRef>
              <c:f>Sheet1!$C$41:$C$47</c:f>
              <c:strCache>
                <c:ptCount val="7"/>
                <c:pt idx="0">
                  <c:v>Sun</c:v>
                </c:pt>
                <c:pt idx="1">
                  <c:v>Mon</c:v>
                </c:pt>
                <c:pt idx="2">
                  <c:v>Tue</c:v>
                </c:pt>
                <c:pt idx="3">
                  <c:v>Wed</c:v>
                </c:pt>
                <c:pt idx="4">
                  <c:v>Thu</c:v>
                </c:pt>
                <c:pt idx="5">
                  <c:v>Fri</c:v>
                </c:pt>
                <c:pt idx="6">
                  <c:v>Sat</c:v>
                </c:pt>
              </c:strCache>
            </c:strRef>
          </c:cat>
          <c:val>
            <c:numRef>
              <c:f>Sheet1!$E$41:$E$47</c:f>
              <c:numCache>
                <c:formatCode>_-[$$-409]* #,##0.00_ ;_-[$$-409]* \-#,##0.00\ ;_-[$$-409]* "-"??_ ;_-@_ </c:formatCode>
                <c:ptCount val="7"/>
                <c:pt idx="0">
                  <c:v>0</c:v>
                </c:pt>
                <c:pt idx="1">
                  <c:v>0</c:v>
                </c:pt>
                <c:pt idx="2">
                  <c:v>0</c:v>
                </c:pt>
                <c:pt idx="3">
                  <c:v>0</c:v>
                </c:pt>
                <c:pt idx="4">
                  <c:v>1182.1780000000001</c:v>
                </c:pt>
                <c:pt idx="5">
                  <c:v>0</c:v>
                </c:pt>
                <c:pt idx="6">
                  <c:v>1275.7420000000004</c:v>
                </c:pt>
              </c:numCache>
            </c:numRef>
          </c:val>
          <c:extLst>
            <c:ext xmlns:c16="http://schemas.microsoft.com/office/drawing/2014/chart" uri="{C3380CC4-5D6E-409C-BE32-E72D297353CC}">
              <c16:uniqueId val="{00000000-FEA6-4BF2-AA7D-298BC40935A5}"/>
            </c:ext>
          </c:extLst>
        </c:ser>
        <c:ser>
          <c:idx val="2"/>
          <c:order val="1"/>
          <c:tx>
            <c:strRef>
              <c:f>Sheet1!$F$40</c:f>
              <c:strCache>
                <c:ptCount val="1"/>
                <c:pt idx="0">
                  <c:v>Target Not met</c:v>
                </c:pt>
              </c:strCache>
            </c:strRef>
          </c:tx>
          <c:spPr>
            <a:solidFill>
              <a:schemeClr val="accent3"/>
            </a:solidFill>
            <a:ln>
              <a:noFill/>
            </a:ln>
            <a:effectLst/>
          </c:spPr>
          <c:invertIfNegative val="0"/>
          <c:cat>
            <c:strRef>
              <c:f>Sheet1!$C$41:$C$47</c:f>
              <c:strCache>
                <c:ptCount val="7"/>
                <c:pt idx="0">
                  <c:v>Sun</c:v>
                </c:pt>
                <c:pt idx="1">
                  <c:v>Mon</c:v>
                </c:pt>
                <c:pt idx="2">
                  <c:v>Tue</c:v>
                </c:pt>
                <c:pt idx="3">
                  <c:v>Wed</c:v>
                </c:pt>
                <c:pt idx="4">
                  <c:v>Thu</c:v>
                </c:pt>
                <c:pt idx="5">
                  <c:v>Fri</c:v>
                </c:pt>
                <c:pt idx="6">
                  <c:v>Sat</c:v>
                </c:pt>
              </c:strCache>
            </c:strRef>
          </c:cat>
          <c:val>
            <c:numRef>
              <c:f>Sheet1!$F$41:$F$47</c:f>
              <c:numCache>
                <c:formatCode>_-[$$-409]* #,##0.00_ ;_-[$$-409]* \-#,##0.00\ ;_-[$$-409]* "-"??_ ;_-@_ </c:formatCode>
                <c:ptCount val="7"/>
                <c:pt idx="0">
                  <c:v>1017.0059999999997</c:v>
                </c:pt>
                <c:pt idx="1">
                  <c:v>832.71749999999997</c:v>
                </c:pt>
                <c:pt idx="2">
                  <c:v>1002.3940000000002</c:v>
                </c:pt>
                <c:pt idx="3">
                  <c:v>1133.0714999999998</c:v>
                </c:pt>
                <c:pt idx="4">
                  <c:v>0</c:v>
                </c:pt>
                <c:pt idx="5">
                  <c:v>941.83499999999981</c:v>
                </c:pt>
                <c:pt idx="6">
                  <c:v>0</c:v>
                </c:pt>
              </c:numCache>
            </c:numRef>
          </c:val>
          <c:extLst>
            <c:ext xmlns:c16="http://schemas.microsoft.com/office/drawing/2014/chart" uri="{C3380CC4-5D6E-409C-BE32-E72D297353CC}">
              <c16:uniqueId val="{00000001-FEA6-4BF2-AA7D-298BC40935A5}"/>
            </c:ext>
          </c:extLst>
        </c:ser>
        <c:dLbls>
          <c:showLegendKey val="0"/>
          <c:showVal val="0"/>
          <c:showCatName val="0"/>
          <c:showSerName val="0"/>
          <c:showPercent val="0"/>
          <c:showBubbleSize val="0"/>
        </c:dLbls>
        <c:gapWidth val="150"/>
        <c:overlap val="100"/>
        <c:axId val="1812481488"/>
        <c:axId val="1812478608"/>
      </c:barChart>
      <c:lineChart>
        <c:grouping val="stacked"/>
        <c:varyColors val="0"/>
        <c:ser>
          <c:idx val="3"/>
          <c:order val="2"/>
          <c:tx>
            <c:strRef>
              <c:f>Sheet1!$G$40</c:f>
              <c:strCache>
                <c:ptCount val="1"/>
                <c:pt idx="0">
                  <c:v>Target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Sheet1!$C$41:$C$47</c:f>
              <c:strCache>
                <c:ptCount val="7"/>
                <c:pt idx="0">
                  <c:v>Sun</c:v>
                </c:pt>
                <c:pt idx="1">
                  <c:v>Mon</c:v>
                </c:pt>
                <c:pt idx="2">
                  <c:v>Tue</c:v>
                </c:pt>
                <c:pt idx="3">
                  <c:v>Wed</c:v>
                </c:pt>
                <c:pt idx="4">
                  <c:v>Thu</c:v>
                </c:pt>
                <c:pt idx="5">
                  <c:v>Fri</c:v>
                </c:pt>
                <c:pt idx="6">
                  <c:v>Sat</c:v>
                </c:pt>
              </c:strCache>
            </c:strRef>
          </c:cat>
          <c:val>
            <c:numRef>
              <c:f>Sheet1!$G$41:$G$47</c:f>
              <c:numCache>
                <c:formatCode>[$$-2809]#,##0.00</c:formatCode>
                <c:ptCount val="7"/>
                <c:pt idx="0">
                  <c:v>1146.374</c:v>
                </c:pt>
                <c:pt idx="1">
                  <c:v>1146.374</c:v>
                </c:pt>
                <c:pt idx="2">
                  <c:v>1146.374</c:v>
                </c:pt>
                <c:pt idx="3">
                  <c:v>1146.374</c:v>
                </c:pt>
                <c:pt idx="4">
                  <c:v>1146.374</c:v>
                </c:pt>
                <c:pt idx="5">
                  <c:v>1146.374</c:v>
                </c:pt>
                <c:pt idx="6">
                  <c:v>1146.374</c:v>
                </c:pt>
              </c:numCache>
            </c:numRef>
          </c:val>
          <c:smooth val="0"/>
          <c:extLst>
            <c:ext xmlns:c16="http://schemas.microsoft.com/office/drawing/2014/chart" uri="{C3380CC4-5D6E-409C-BE32-E72D297353CC}">
              <c16:uniqueId val="{00000002-FEA6-4BF2-AA7D-298BC40935A5}"/>
            </c:ext>
          </c:extLst>
        </c:ser>
        <c:dLbls>
          <c:showLegendKey val="0"/>
          <c:showVal val="0"/>
          <c:showCatName val="0"/>
          <c:showSerName val="0"/>
          <c:showPercent val="0"/>
          <c:showBubbleSize val="0"/>
        </c:dLbls>
        <c:marker val="1"/>
        <c:smooth val="0"/>
        <c:axId val="1812481488"/>
        <c:axId val="1812478608"/>
      </c:lineChart>
      <c:catAx>
        <c:axId val="18124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12478608"/>
        <c:crosses val="autoZero"/>
        <c:auto val="1"/>
        <c:lblAlgn val="ctr"/>
        <c:lblOffset val="100"/>
        <c:noMultiLvlLbl val="0"/>
      </c:catAx>
      <c:valAx>
        <c:axId val="18124786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1248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(1).xlsx]Sheet3!Hourly Purchase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Sheet3!$B$56</c:f>
              <c:strCache>
                <c:ptCount val="1"/>
                <c:pt idx="0">
                  <c:v>Total</c:v>
                </c:pt>
              </c:strCache>
            </c:strRef>
          </c:tx>
          <c:spPr>
            <a:ln w="28575" cap="rnd">
              <a:solidFill>
                <a:schemeClr val="accent1"/>
              </a:solidFill>
              <a:round/>
            </a:ln>
            <a:effectLst/>
          </c:spPr>
          <c:marker>
            <c:symbol val="none"/>
          </c:marker>
          <c:cat>
            <c:strRef>
              <c:f>Sheet3!$A$57:$A$67</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Sheet3!$B$57:$B$67</c:f>
              <c:numCache>
                <c:formatCode>General</c:formatCode>
                <c:ptCount val="11"/>
                <c:pt idx="0">
                  <c:v>101</c:v>
                </c:pt>
                <c:pt idx="1">
                  <c:v>90</c:v>
                </c:pt>
                <c:pt idx="2">
                  <c:v>89</c:v>
                </c:pt>
                <c:pt idx="3">
                  <c:v>103</c:v>
                </c:pt>
                <c:pt idx="4">
                  <c:v>83</c:v>
                </c:pt>
                <c:pt idx="5">
                  <c:v>102</c:v>
                </c:pt>
                <c:pt idx="6">
                  <c:v>77</c:v>
                </c:pt>
                <c:pt idx="7">
                  <c:v>74</c:v>
                </c:pt>
                <c:pt idx="8">
                  <c:v>93</c:v>
                </c:pt>
                <c:pt idx="9">
                  <c:v>113</c:v>
                </c:pt>
                <c:pt idx="10">
                  <c:v>75</c:v>
                </c:pt>
              </c:numCache>
            </c:numRef>
          </c:val>
          <c:smooth val="0"/>
          <c:extLst>
            <c:ext xmlns:c16="http://schemas.microsoft.com/office/drawing/2014/chart" uri="{C3380CC4-5D6E-409C-BE32-E72D297353CC}">
              <c16:uniqueId val="{00000000-4F6A-4FF4-B67D-ACE0679BB90B}"/>
            </c:ext>
          </c:extLst>
        </c:ser>
        <c:dLbls>
          <c:showLegendKey val="0"/>
          <c:showVal val="0"/>
          <c:showCatName val="0"/>
          <c:showSerName val="0"/>
          <c:showPercent val="0"/>
          <c:showBubbleSize val="0"/>
        </c:dLbls>
        <c:smooth val="0"/>
        <c:axId val="352940432"/>
        <c:axId val="352940912"/>
      </c:lineChart>
      <c:catAx>
        <c:axId val="352940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940912"/>
        <c:crosses val="autoZero"/>
        <c:auto val="1"/>
        <c:lblAlgn val="ctr"/>
        <c:lblOffset val="100"/>
        <c:noMultiLvlLbl val="0"/>
      </c:catAx>
      <c:valAx>
        <c:axId val="352940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94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(1).xlsx]Sheet3!Shifts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Per Shift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Sheet3!$B$41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D9-4739-ACAB-CA8B2D4378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D9-4739-ACAB-CA8B2D4378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D9-4739-ACAB-CA8B2D4378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Sheet3!$A$42:$A$44</c:f>
              <c:strCache>
                <c:ptCount val="3"/>
                <c:pt idx="0">
                  <c:v>afternoon</c:v>
                </c:pt>
                <c:pt idx="1">
                  <c:v>evening</c:v>
                </c:pt>
                <c:pt idx="2">
                  <c:v>morning</c:v>
                </c:pt>
              </c:strCache>
            </c:strRef>
          </c:cat>
          <c:val>
            <c:numRef>
              <c:f>Sheet3!$B$42:$B$44</c:f>
              <c:numCache>
                <c:formatCode>General</c:formatCode>
                <c:ptCount val="3"/>
                <c:pt idx="0">
                  <c:v>377</c:v>
                </c:pt>
                <c:pt idx="1">
                  <c:v>432</c:v>
                </c:pt>
                <c:pt idx="2">
                  <c:v>191</c:v>
                </c:pt>
              </c:numCache>
            </c:numRef>
          </c:val>
          <c:extLst>
            <c:ext xmlns:c16="http://schemas.microsoft.com/office/drawing/2014/chart" uri="{C3380CC4-5D6E-409C-BE32-E72D297353CC}">
              <c16:uniqueId val="{00000006-5ED9-4739-ACAB-CA8B2D43781A}"/>
            </c:ext>
          </c:extLst>
        </c:ser>
        <c:dLbls>
          <c:showLegendKey val="0"/>
          <c:showVal val="0"/>
          <c:showCatName val="0"/>
          <c:showSerName val="0"/>
          <c:showPercent val="0"/>
          <c:showBubbleSize val="0"/>
          <c:showLeaderLines val="1"/>
        </c:dLbls>
        <c:firstSliceAng val="0"/>
        <c:holeSize val="3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(1).xlsx]Sheet3!Gender</c:name>
    <c:fmtId val="4"/>
  </c:pivotSource>
  <c:chart>
    <c:title>
      <c:tx>
        <c:rich>
          <a:bodyPr rot="0" spcFirstLastPara="1" vertOverflow="ellipsis" vert="horz" wrap="square" anchor="ctr" anchorCtr="1"/>
          <a:lstStyle/>
          <a:p>
            <a:pPr>
              <a:defRPr lang="en-US" sz="1200" b="1" i="0" u="none" strike="noStrike" kern="1200" spc="0" baseline="0">
                <a:solidFill>
                  <a:schemeClr val="bg1"/>
                </a:solidFill>
                <a:latin typeface="+mn-lt"/>
                <a:ea typeface="+mn-ea"/>
                <a:cs typeface="+mn-cs"/>
              </a:defRPr>
            </a:pPr>
            <a:r>
              <a:rPr lang="en-US" sz="1200" b="1">
                <a:solidFill>
                  <a:schemeClr val="bg1"/>
                </a:solidFill>
              </a:rPr>
              <a:t>Customers Per Gender</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Sheet3!$B$51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2E-429D-BD0F-3DE25D8FBC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2E-429D-BD0F-3DE25D8FBC5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Sheet3!$A$52:$A$53</c:f>
              <c:strCache>
                <c:ptCount val="2"/>
                <c:pt idx="0">
                  <c:v>Female</c:v>
                </c:pt>
                <c:pt idx="1">
                  <c:v>Male</c:v>
                </c:pt>
              </c:strCache>
            </c:strRef>
          </c:cat>
          <c:val>
            <c:numRef>
              <c:f>Sheet3!$B$52:$B$53</c:f>
              <c:numCache>
                <c:formatCode>General</c:formatCode>
                <c:ptCount val="2"/>
                <c:pt idx="0">
                  <c:v>501</c:v>
                </c:pt>
                <c:pt idx="1">
                  <c:v>499</c:v>
                </c:pt>
              </c:numCache>
            </c:numRef>
          </c:val>
          <c:extLst>
            <c:ext xmlns:c16="http://schemas.microsoft.com/office/drawing/2014/chart" uri="{C3380CC4-5D6E-409C-BE32-E72D297353CC}">
              <c16:uniqueId val="{00000004-982E-429D-BD0F-3DE25D8FBC5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(1).xlsx]Sheet3!Products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Purchases</a:t>
            </a:r>
            <a:r>
              <a:rPr lang="en-US" baseline="0">
                <a:solidFill>
                  <a:schemeClr val="bg1"/>
                </a:solidFill>
              </a:rPr>
              <a:t> Per Product Line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Sheet3!$B$17</c:f>
              <c:strCache>
                <c:ptCount val="1"/>
                <c:pt idx="0">
                  <c:v>Total</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Sheet3!$A$18:$A$23</c:f>
              <c:strCache>
                <c:ptCount val="6"/>
                <c:pt idx="0">
                  <c:v>Health and beauty</c:v>
                </c:pt>
                <c:pt idx="1">
                  <c:v>Home and lifestyle</c:v>
                </c:pt>
                <c:pt idx="2">
                  <c:v>Sports and travel</c:v>
                </c:pt>
                <c:pt idx="3">
                  <c:v>Electronic accessories</c:v>
                </c:pt>
                <c:pt idx="4">
                  <c:v>Food and beverages</c:v>
                </c:pt>
                <c:pt idx="5">
                  <c:v>Fashion accessories</c:v>
                </c:pt>
              </c:strCache>
            </c:strRef>
          </c:cat>
          <c:val>
            <c:numRef>
              <c:f>Sheet3!$B$18:$B$23</c:f>
              <c:numCache>
                <c:formatCode>General</c:formatCode>
                <c:ptCount val="6"/>
                <c:pt idx="0">
                  <c:v>152</c:v>
                </c:pt>
                <c:pt idx="1">
                  <c:v>160</c:v>
                </c:pt>
                <c:pt idx="2">
                  <c:v>166</c:v>
                </c:pt>
                <c:pt idx="3">
                  <c:v>170</c:v>
                </c:pt>
                <c:pt idx="4">
                  <c:v>174</c:v>
                </c:pt>
                <c:pt idx="5">
                  <c:v>178</c:v>
                </c:pt>
              </c:numCache>
            </c:numRef>
          </c:val>
          <c:extLst>
            <c:ext xmlns:c16="http://schemas.microsoft.com/office/drawing/2014/chart" uri="{C3380CC4-5D6E-409C-BE32-E72D297353CC}">
              <c16:uniqueId val="{00000004-ACFC-4703-AEF2-0703B6C3F250}"/>
            </c:ext>
          </c:extLst>
        </c:ser>
        <c:dLbls>
          <c:showLegendKey val="0"/>
          <c:showVal val="0"/>
          <c:showCatName val="0"/>
          <c:showSerName val="0"/>
          <c:showPercent val="0"/>
          <c:showBubbleSize val="0"/>
        </c:dLbls>
        <c:gapWidth val="58"/>
        <c:axId val="352830032"/>
        <c:axId val="352824272"/>
      </c:barChart>
      <c:catAx>
        <c:axId val="35283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2824272"/>
        <c:crosses val="autoZero"/>
        <c:auto val="1"/>
        <c:lblAlgn val="ctr"/>
        <c:lblOffset val="100"/>
        <c:noMultiLvlLbl val="0"/>
      </c:catAx>
      <c:valAx>
        <c:axId val="352824272"/>
        <c:scaling>
          <c:orientation val="minMax"/>
        </c:scaling>
        <c:delete val="1"/>
        <c:axPos val="b"/>
        <c:numFmt formatCode="General" sourceLinked="1"/>
        <c:majorTickMark val="none"/>
        <c:minorTickMark val="none"/>
        <c:tickLblPos val="nextTo"/>
        <c:crossAx val="35283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(1).xlsx]Sheet3!Citys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Customers</a:t>
            </a:r>
            <a:r>
              <a:rPr lang="en-US" baseline="0">
                <a:solidFill>
                  <a:schemeClr val="bg1"/>
                </a:solidFill>
              </a:rPr>
              <a:t> Per City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Sheet3!$B$26</c:f>
              <c:strCache>
                <c:ptCount val="1"/>
                <c:pt idx="0">
                  <c:v>Total</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Sheet3!$A$27:$A$29</c:f>
              <c:strCache>
                <c:ptCount val="3"/>
                <c:pt idx="0">
                  <c:v>Mandalay</c:v>
                </c:pt>
                <c:pt idx="1">
                  <c:v>Naypyitaw</c:v>
                </c:pt>
                <c:pt idx="2">
                  <c:v>Yangon</c:v>
                </c:pt>
              </c:strCache>
            </c:strRef>
          </c:cat>
          <c:val>
            <c:numRef>
              <c:f>Sheet3!$B$27:$B$29</c:f>
              <c:numCache>
                <c:formatCode>General</c:formatCode>
                <c:ptCount val="3"/>
                <c:pt idx="0">
                  <c:v>332</c:v>
                </c:pt>
                <c:pt idx="1">
                  <c:v>328</c:v>
                </c:pt>
                <c:pt idx="2">
                  <c:v>340</c:v>
                </c:pt>
              </c:numCache>
            </c:numRef>
          </c:val>
          <c:extLst>
            <c:ext xmlns:c16="http://schemas.microsoft.com/office/drawing/2014/chart" uri="{C3380CC4-5D6E-409C-BE32-E72D297353CC}">
              <c16:uniqueId val="{00000000-37E7-44EF-9324-99968A21C6A6}"/>
            </c:ext>
          </c:extLst>
        </c:ser>
        <c:dLbls>
          <c:showLegendKey val="0"/>
          <c:showVal val="0"/>
          <c:showCatName val="0"/>
          <c:showSerName val="0"/>
          <c:showPercent val="0"/>
          <c:showBubbleSize val="0"/>
        </c:dLbls>
        <c:gapWidth val="219"/>
        <c:overlap val="-27"/>
        <c:axId val="352942832"/>
        <c:axId val="352943312"/>
      </c:barChart>
      <c:catAx>
        <c:axId val="35294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2943312"/>
        <c:crosses val="autoZero"/>
        <c:auto val="1"/>
        <c:lblAlgn val="ctr"/>
        <c:lblOffset val="100"/>
        <c:noMultiLvlLbl val="0"/>
      </c:catAx>
      <c:valAx>
        <c:axId val="352943312"/>
        <c:scaling>
          <c:orientation val="minMax"/>
        </c:scaling>
        <c:delete val="1"/>
        <c:axPos val="l"/>
        <c:numFmt formatCode="General" sourceLinked="1"/>
        <c:majorTickMark val="none"/>
        <c:minorTickMark val="none"/>
        <c:tickLblPos val="nextTo"/>
        <c:crossAx val="35294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(1).xlsx]Sheet3!PivotTable13</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Daily Sales Per Shift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Sheet3!$B$76:$B$77</c:f>
              <c:strCache>
                <c:ptCount val="1"/>
                <c:pt idx="0">
                  <c:v>afternoon</c:v>
                </c:pt>
              </c:strCache>
            </c:strRef>
          </c:tx>
          <c:spPr>
            <a:ln w="28575" cap="rnd">
              <a:solidFill>
                <a:schemeClr val="accent1"/>
              </a:solidFill>
              <a:round/>
            </a:ln>
            <a:effectLst/>
          </c:spPr>
          <c:marker>
            <c:symbol val="none"/>
          </c:marker>
          <c:cat>
            <c:strRef>
              <c:f>Sheet3!$A$78:$A$84</c:f>
              <c:strCache>
                <c:ptCount val="7"/>
                <c:pt idx="0">
                  <c:v>Sun</c:v>
                </c:pt>
                <c:pt idx="1">
                  <c:v>Mon</c:v>
                </c:pt>
                <c:pt idx="2">
                  <c:v>Tue</c:v>
                </c:pt>
                <c:pt idx="3">
                  <c:v>Wed</c:v>
                </c:pt>
                <c:pt idx="4">
                  <c:v>Thu</c:v>
                </c:pt>
                <c:pt idx="5">
                  <c:v>Fri</c:v>
                </c:pt>
                <c:pt idx="6">
                  <c:v>Sat</c:v>
                </c:pt>
              </c:strCache>
            </c:strRef>
          </c:cat>
          <c:val>
            <c:numRef>
              <c:f>Sheet3!$B$78:$B$84</c:f>
              <c:numCache>
                <c:formatCode>General</c:formatCode>
                <c:ptCount val="7"/>
                <c:pt idx="0">
                  <c:v>53</c:v>
                </c:pt>
                <c:pt idx="1">
                  <c:v>48</c:v>
                </c:pt>
                <c:pt idx="2">
                  <c:v>53</c:v>
                </c:pt>
                <c:pt idx="3">
                  <c:v>61</c:v>
                </c:pt>
                <c:pt idx="4">
                  <c:v>49</c:v>
                </c:pt>
                <c:pt idx="5">
                  <c:v>58</c:v>
                </c:pt>
                <c:pt idx="6">
                  <c:v>55</c:v>
                </c:pt>
              </c:numCache>
            </c:numRef>
          </c:val>
          <c:smooth val="0"/>
          <c:extLst>
            <c:ext xmlns:c16="http://schemas.microsoft.com/office/drawing/2014/chart" uri="{C3380CC4-5D6E-409C-BE32-E72D297353CC}">
              <c16:uniqueId val="{00000000-5585-4642-9533-DE9D408D8BDA}"/>
            </c:ext>
          </c:extLst>
        </c:ser>
        <c:ser>
          <c:idx val="1"/>
          <c:order val="1"/>
          <c:tx>
            <c:strRef>
              <c:f>Sheet3!$C$76:$C$77</c:f>
              <c:strCache>
                <c:ptCount val="1"/>
                <c:pt idx="0">
                  <c:v>evening</c:v>
                </c:pt>
              </c:strCache>
            </c:strRef>
          </c:tx>
          <c:spPr>
            <a:ln w="28575" cap="rnd">
              <a:solidFill>
                <a:schemeClr val="accent2"/>
              </a:solidFill>
              <a:round/>
            </a:ln>
            <a:effectLst/>
          </c:spPr>
          <c:marker>
            <c:symbol val="none"/>
          </c:marker>
          <c:cat>
            <c:strRef>
              <c:f>Sheet3!$A$78:$A$84</c:f>
              <c:strCache>
                <c:ptCount val="7"/>
                <c:pt idx="0">
                  <c:v>Sun</c:v>
                </c:pt>
                <c:pt idx="1">
                  <c:v>Mon</c:v>
                </c:pt>
                <c:pt idx="2">
                  <c:v>Tue</c:v>
                </c:pt>
                <c:pt idx="3">
                  <c:v>Wed</c:v>
                </c:pt>
                <c:pt idx="4">
                  <c:v>Thu</c:v>
                </c:pt>
                <c:pt idx="5">
                  <c:v>Fri</c:v>
                </c:pt>
                <c:pt idx="6">
                  <c:v>Sat</c:v>
                </c:pt>
              </c:strCache>
            </c:strRef>
          </c:cat>
          <c:val>
            <c:numRef>
              <c:f>Sheet3!$C$78:$C$84</c:f>
              <c:numCache>
                <c:formatCode>General</c:formatCode>
                <c:ptCount val="7"/>
                <c:pt idx="0">
                  <c:v>58</c:v>
                </c:pt>
                <c:pt idx="1">
                  <c:v>56</c:v>
                </c:pt>
                <c:pt idx="2">
                  <c:v>69</c:v>
                </c:pt>
                <c:pt idx="3">
                  <c:v>60</c:v>
                </c:pt>
                <c:pt idx="4">
                  <c:v>56</c:v>
                </c:pt>
                <c:pt idx="5">
                  <c:v>52</c:v>
                </c:pt>
                <c:pt idx="6">
                  <c:v>81</c:v>
                </c:pt>
              </c:numCache>
            </c:numRef>
          </c:val>
          <c:smooth val="0"/>
          <c:extLst>
            <c:ext xmlns:c16="http://schemas.microsoft.com/office/drawing/2014/chart" uri="{C3380CC4-5D6E-409C-BE32-E72D297353CC}">
              <c16:uniqueId val="{00000001-5585-4642-9533-DE9D408D8BDA}"/>
            </c:ext>
          </c:extLst>
        </c:ser>
        <c:ser>
          <c:idx val="2"/>
          <c:order val="2"/>
          <c:tx>
            <c:strRef>
              <c:f>Sheet3!$D$76:$D$77</c:f>
              <c:strCache>
                <c:ptCount val="1"/>
                <c:pt idx="0">
                  <c:v>morning</c:v>
                </c:pt>
              </c:strCache>
            </c:strRef>
          </c:tx>
          <c:spPr>
            <a:ln w="28575" cap="rnd">
              <a:solidFill>
                <a:schemeClr val="accent3"/>
              </a:solidFill>
              <a:round/>
            </a:ln>
            <a:effectLst/>
          </c:spPr>
          <c:marker>
            <c:symbol val="none"/>
          </c:marker>
          <c:cat>
            <c:strRef>
              <c:f>Sheet3!$A$78:$A$84</c:f>
              <c:strCache>
                <c:ptCount val="7"/>
                <c:pt idx="0">
                  <c:v>Sun</c:v>
                </c:pt>
                <c:pt idx="1">
                  <c:v>Mon</c:v>
                </c:pt>
                <c:pt idx="2">
                  <c:v>Tue</c:v>
                </c:pt>
                <c:pt idx="3">
                  <c:v>Wed</c:v>
                </c:pt>
                <c:pt idx="4">
                  <c:v>Thu</c:v>
                </c:pt>
                <c:pt idx="5">
                  <c:v>Fri</c:v>
                </c:pt>
                <c:pt idx="6">
                  <c:v>Sat</c:v>
                </c:pt>
              </c:strCache>
            </c:strRef>
          </c:cat>
          <c:val>
            <c:numRef>
              <c:f>Sheet3!$D$78:$D$84</c:f>
              <c:numCache>
                <c:formatCode>General</c:formatCode>
                <c:ptCount val="7"/>
                <c:pt idx="0">
                  <c:v>22</c:v>
                </c:pt>
                <c:pt idx="1">
                  <c:v>21</c:v>
                </c:pt>
                <c:pt idx="2">
                  <c:v>36</c:v>
                </c:pt>
                <c:pt idx="3">
                  <c:v>22</c:v>
                </c:pt>
                <c:pt idx="4">
                  <c:v>33</c:v>
                </c:pt>
                <c:pt idx="5">
                  <c:v>29</c:v>
                </c:pt>
                <c:pt idx="6">
                  <c:v>28</c:v>
                </c:pt>
              </c:numCache>
            </c:numRef>
          </c:val>
          <c:smooth val="0"/>
          <c:extLst>
            <c:ext xmlns:c16="http://schemas.microsoft.com/office/drawing/2014/chart" uri="{C3380CC4-5D6E-409C-BE32-E72D297353CC}">
              <c16:uniqueId val="{00000002-5585-4642-9533-DE9D408D8BDA}"/>
            </c:ext>
          </c:extLst>
        </c:ser>
        <c:dLbls>
          <c:showLegendKey val="0"/>
          <c:showVal val="0"/>
          <c:showCatName val="0"/>
          <c:showSerName val="0"/>
          <c:showPercent val="0"/>
          <c:showBubbleSize val="0"/>
        </c:dLbls>
        <c:smooth val="0"/>
        <c:axId val="821517488"/>
        <c:axId val="821514608"/>
      </c:lineChart>
      <c:catAx>
        <c:axId val="82151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514608"/>
        <c:crosses val="autoZero"/>
        <c:auto val="1"/>
        <c:lblAlgn val="ctr"/>
        <c:lblOffset val="100"/>
        <c:noMultiLvlLbl val="0"/>
      </c:catAx>
      <c:valAx>
        <c:axId val="82151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51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png"/><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5</xdr:col>
      <xdr:colOff>365760</xdr:colOff>
      <xdr:row>0</xdr:row>
      <xdr:rowOff>110490</xdr:rowOff>
    </xdr:from>
    <xdr:to>
      <xdr:col>16</xdr:col>
      <xdr:colOff>76200</xdr:colOff>
      <xdr:row>15</xdr:row>
      <xdr:rowOff>110490</xdr:rowOff>
    </xdr:to>
    <xdr:graphicFrame macro="">
      <xdr:nvGraphicFramePr>
        <xdr:cNvPr id="2" name="Chart 1">
          <a:extLst>
            <a:ext uri="{FF2B5EF4-FFF2-40B4-BE49-F238E27FC236}">
              <a16:creationId xmlns:a16="http://schemas.microsoft.com/office/drawing/2014/main" id="{13B85CC7-4629-8DDB-790C-A745C87D3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426720</xdr:colOff>
      <xdr:row>14</xdr:row>
      <xdr:rowOff>152400</xdr:rowOff>
    </xdr:from>
    <xdr:to>
      <xdr:col>20</xdr:col>
      <xdr:colOff>137160</xdr:colOff>
      <xdr:row>29</xdr:row>
      <xdr:rowOff>152400</xdr:rowOff>
    </xdr:to>
    <xdr:graphicFrame macro="">
      <xdr:nvGraphicFramePr>
        <xdr:cNvPr id="3" name="Chart 2">
          <a:extLst>
            <a:ext uri="{FF2B5EF4-FFF2-40B4-BE49-F238E27FC236}">
              <a16:creationId xmlns:a16="http://schemas.microsoft.com/office/drawing/2014/main" id="{AB3E529C-D8C4-117D-C1D9-D0182DA35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335280</xdr:colOff>
      <xdr:row>3</xdr:row>
      <xdr:rowOff>137160</xdr:rowOff>
    </xdr:from>
    <xdr:to>
      <xdr:col>21</xdr:col>
      <xdr:colOff>396240</xdr:colOff>
      <xdr:row>17</xdr:row>
      <xdr:rowOff>43815</xdr:rowOff>
    </xdr:to>
    <mc:AlternateContent xmlns:mc="http://schemas.openxmlformats.org/markup-compatibility/2006" xmlns:a14="http://schemas.microsoft.com/office/drawing/2010/main">
      <mc:Choice Requires="a14">
        <xdr:graphicFrame macro="">
          <xdr:nvGraphicFramePr>
            <xdr:cNvPr id="4" name="DOW 1">
              <a:extLst>
                <a:ext uri="{FF2B5EF4-FFF2-40B4-BE49-F238E27FC236}">
                  <a16:creationId xmlns:a16="http://schemas.microsoft.com/office/drawing/2014/main" id="{D7FD9A30-C689-ECD6-8529-305A0C1AF082}"/>
                </a:ext>
              </a:extLst>
            </xdr:cNvPr>
            <xdr:cNvGraphicFramePr/>
          </xdr:nvGraphicFramePr>
          <xdr:xfrm>
            <a:off x="0" y="0"/>
            <a:ext cx="0" cy="0"/>
          </xdr:xfrm>
          <a:graphic>
            <a:graphicData uri="http://schemas.microsoft.com/office/drawing/2010/slicer">
              <sle:slicer xmlns:sle="http://schemas.microsoft.com/office/drawing/2010/slicer" name="DOW 1"/>
            </a:graphicData>
          </a:graphic>
        </xdr:graphicFrame>
      </mc:Choice>
      <mc:Fallback xmlns="">
        <xdr:sp macro="" textlink="">
          <xdr:nvSpPr>
            <xdr:cNvPr id="0" name=""/>
            <xdr:cNvSpPr>
              <a:spLocks noTextEdit="1"/>
            </xdr:cNvSpPr>
          </xdr:nvSpPr>
          <xdr:spPr>
            <a:xfrm>
              <a:off x="9761220" y="685800"/>
              <a:ext cx="1828800" cy="24669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419100</xdr:colOff>
      <xdr:row>8</xdr:row>
      <xdr:rowOff>19050</xdr:rowOff>
    </xdr:from>
    <xdr:to>
      <xdr:col>24</xdr:col>
      <xdr:colOff>129540</xdr:colOff>
      <xdr:row>23</xdr:row>
      <xdr:rowOff>19050</xdr:rowOff>
    </xdr:to>
    <xdr:graphicFrame macro="">
      <xdr:nvGraphicFramePr>
        <xdr:cNvPr id="5" name="Chart 4">
          <a:extLst>
            <a:ext uri="{FF2B5EF4-FFF2-40B4-BE49-F238E27FC236}">
              <a16:creationId xmlns:a16="http://schemas.microsoft.com/office/drawing/2014/main" id="{B39A6798-DEE9-5B3F-ADD8-4E003E701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220980</xdr:colOff>
      <xdr:row>7</xdr:row>
      <xdr:rowOff>148590</xdr:rowOff>
    </xdr:from>
    <xdr:to>
      <xdr:col>21</xdr:col>
      <xdr:colOff>373380</xdr:colOff>
      <xdr:row>22</xdr:row>
      <xdr:rowOff>148590</xdr:rowOff>
    </xdr:to>
    <xdr:graphicFrame macro="">
      <xdr:nvGraphicFramePr>
        <xdr:cNvPr id="6" name="Chart 5">
          <a:extLst>
            <a:ext uri="{FF2B5EF4-FFF2-40B4-BE49-F238E27FC236}">
              <a16:creationId xmlns:a16="http://schemas.microsoft.com/office/drawing/2014/main" id="{8881927C-3083-BA78-5FE4-0F19FB2B2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182880</xdr:colOff>
      <xdr:row>8</xdr:row>
      <xdr:rowOff>26670</xdr:rowOff>
    </xdr:from>
    <xdr:to>
      <xdr:col>23</xdr:col>
      <xdr:colOff>335280</xdr:colOff>
      <xdr:row>23</xdr:row>
      <xdr:rowOff>26670</xdr:rowOff>
    </xdr:to>
    <xdr:graphicFrame macro="">
      <xdr:nvGraphicFramePr>
        <xdr:cNvPr id="7" name="Dimensional">
          <a:extLst>
            <a:ext uri="{FF2B5EF4-FFF2-40B4-BE49-F238E27FC236}">
              <a16:creationId xmlns:a16="http://schemas.microsoft.com/office/drawing/2014/main" id="{21DF507F-AAE0-8D2A-2057-41BBD2342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579120</xdr:colOff>
      <xdr:row>4</xdr:row>
      <xdr:rowOff>129540</xdr:rowOff>
    </xdr:from>
    <xdr:to>
      <xdr:col>6</xdr:col>
      <xdr:colOff>548640</xdr:colOff>
      <xdr:row>18</xdr:row>
      <xdr:rowOff>36195</xdr:rowOff>
    </xdr:to>
    <mc:AlternateContent xmlns:mc="http://schemas.openxmlformats.org/markup-compatibility/2006" xmlns:a14="http://schemas.microsoft.com/office/drawing/2010/main">
      <mc:Choice Requires="a14">
        <xdr:graphicFrame macro="">
          <xdr:nvGraphicFramePr>
            <xdr:cNvPr id="10" name="Gender 4">
              <a:extLst>
                <a:ext uri="{FF2B5EF4-FFF2-40B4-BE49-F238E27FC236}">
                  <a16:creationId xmlns:a16="http://schemas.microsoft.com/office/drawing/2014/main" id="{09818759-2975-6498-B61E-6BC9BD289305}"/>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4716780" y="861060"/>
              <a:ext cx="1828800" cy="24669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129540</xdr:colOff>
      <xdr:row>7</xdr:row>
      <xdr:rowOff>60960</xdr:rowOff>
    </xdr:from>
    <xdr:to>
      <xdr:col>7</xdr:col>
      <xdr:colOff>411480</xdr:colOff>
      <xdr:row>20</xdr:row>
      <xdr:rowOff>150495</xdr:rowOff>
    </xdr:to>
    <mc:AlternateContent xmlns:mc="http://schemas.openxmlformats.org/markup-compatibility/2006" xmlns:a14="http://schemas.microsoft.com/office/drawing/2010/main">
      <mc:Choice Requires="a14">
        <xdr:graphicFrame macro="">
          <xdr:nvGraphicFramePr>
            <xdr:cNvPr id="11" name="City  2">
              <a:extLst>
                <a:ext uri="{FF2B5EF4-FFF2-40B4-BE49-F238E27FC236}">
                  <a16:creationId xmlns:a16="http://schemas.microsoft.com/office/drawing/2014/main" id="{E8F28E47-F7B0-A4C2-3D30-F802F3CBB8D4}"/>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5196840" y="1341120"/>
              <a:ext cx="1828800" cy="24669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86360</xdr:colOff>
      <xdr:row>0</xdr:row>
      <xdr:rowOff>30480</xdr:rowOff>
    </xdr:from>
    <xdr:to>
      <xdr:col>13</xdr:col>
      <xdr:colOff>771525</xdr:colOff>
      <xdr:row>33</xdr:row>
      <xdr:rowOff>116205</xdr:rowOff>
    </xdr:to>
    <xdr:sp macro="" textlink="">
      <xdr:nvSpPr>
        <xdr:cNvPr id="18" name="Rectangles 17">
          <a:extLst>
            <a:ext uri="{FF2B5EF4-FFF2-40B4-BE49-F238E27FC236}">
              <a16:creationId xmlns:a16="http://schemas.microsoft.com/office/drawing/2014/main" id="{00000000-0008-0000-0A00-000012000000}"/>
            </a:ext>
          </a:extLst>
        </xdr:cNvPr>
        <xdr:cNvSpPr/>
      </xdr:nvSpPr>
      <xdr:spPr>
        <a:xfrm>
          <a:off x="86360" y="30480"/>
          <a:ext cx="12767945" cy="6477000"/>
        </a:xfrm>
        <a:prstGeom prst="rect">
          <a:avLst/>
        </a:prstGeom>
        <a:solidFill>
          <a:schemeClr val="accent1">
            <a:lumMod val="20000"/>
            <a:lumOff val="80000"/>
          </a:schemeClr>
        </a:solidFill>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l"/>
          <a:endParaRPr lang="en-US" sz="1100"/>
        </a:p>
      </xdr:txBody>
    </xdr:sp>
    <xdr:clientData/>
  </xdr:twoCellAnchor>
  <xdr:twoCellAnchor>
    <xdr:from>
      <xdr:col>0</xdr:col>
      <xdr:colOff>11430</xdr:colOff>
      <xdr:row>18</xdr:row>
      <xdr:rowOff>161925</xdr:rowOff>
    </xdr:from>
    <xdr:to>
      <xdr:col>3</xdr:col>
      <xdr:colOff>520065</xdr:colOff>
      <xdr:row>30</xdr:row>
      <xdr:rowOff>161925</xdr:rowOff>
    </xdr:to>
    <xdr:graphicFrame macro="">
      <xdr:nvGraphicFramePr>
        <xdr:cNvPr id="5" name="Chart 4" descr="Chart type: Clustered Column. 'Quantity' by 'product line'&#10;&#10;Description automatically generated">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20955</xdr:colOff>
      <xdr:row>18</xdr:row>
      <xdr:rowOff>133350</xdr:rowOff>
    </xdr:from>
    <xdr:to>
      <xdr:col>4</xdr:col>
      <xdr:colOff>220980</xdr:colOff>
      <xdr:row>33</xdr:row>
      <xdr:rowOff>19050</xdr:rowOff>
    </xdr:to>
    <xdr:graphicFrame macro="">
      <xdr:nvGraphicFramePr>
        <xdr:cNvPr id="11" name="Chart 10" descr="Chart type: Clustered Column. 'Quantity' by 'product line'&#10;&#10;Description automatically generated">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457200</xdr:colOff>
      <xdr:row>44</xdr:row>
      <xdr:rowOff>95250</xdr:rowOff>
    </xdr:from>
    <xdr:to>
      <xdr:col>1</xdr:col>
      <xdr:colOff>125095</xdr:colOff>
      <xdr:row>47</xdr:row>
      <xdr:rowOff>46990</xdr:rowOff>
    </xdr:to>
    <xdr:sp macro="" textlink="">
      <xdr:nvSpPr>
        <xdr:cNvPr id="14" name="Text Box 13">
          <a:extLst>
            <a:ext uri="{FF2B5EF4-FFF2-40B4-BE49-F238E27FC236}">
              <a16:creationId xmlns:a16="http://schemas.microsoft.com/office/drawing/2014/main" id="{00000000-0008-0000-0A00-00000E000000}"/>
            </a:ext>
          </a:extLst>
        </xdr:cNvPr>
        <xdr:cNvSpPr txBox="1"/>
      </xdr:nvSpPr>
      <xdr:spPr>
        <a:xfrm flipV="1">
          <a:off x="457200" y="8582025"/>
          <a:ext cx="525145" cy="523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endParaRPr lang="en-US" sz="2400" b="1">
            <a:solidFill>
              <a:sysClr val="windowText" lastClr="000000"/>
            </a:solidFill>
            <a:effectLst>
              <a:outerShdw blurRad="38100" dist="25400" dir="5400000" algn="ctr" rotWithShape="0">
                <a:srgbClr val="6E747A">
                  <a:alpha val="43000"/>
                </a:srgbClr>
              </a:outerShdw>
            </a:effectLst>
            <a:sym typeface="+mn-ea"/>
          </a:endParaRPr>
        </a:p>
      </xdr:txBody>
    </xdr:sp>
    <xdr:clientData/>
  </xdr:twoCellAnchor>
  <xdr:twoCellAnchor>
    <xdr:from>
      <xdr:col>0</xdr:col>
      <xdr:colOff>20955</xdr:colOff>
      <xdr:row>18</xdr:row>
      <xdr:rowOff>114300</xdr:rowOff>
    </xdr:from>
    <xdr:to>
      <xdr:col>4</xdr:col>
      <xdr:colOff>220980</xdr:colOff>
      <xdr:row>33</xdr:row>
      <xdr:rowOff>0</xdr:rowOff>
    </xdr:to>
    <xdr:graphicFrame macro="">
      <xdr:nvGraphicFramePr>
        <xdr:cNvPr id="16" name="Chart 15" descr="Chart type: Clustered Column. 'Quantity' by 'product line'&#10;&#10;Description automatically generated">
          <a:extLst>
            <a:ext uri="{FF2B5EF4-FFF2-40B4-BE49-F238E27FC236}">
              <a16:creationId xmlns:a16="http://schemas.microsoft.com/office/drawing/2014/main" id="{00000000-0008-0000-0A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27305</xdr:colOff>
      <xdr:row>18</xdr:row>
      <xdr:rowOff>95250</xdr:rowOff>
    </xdr:from>
    <xdr:to>
      <xdr:col>10</xdr:col>
      <xdr:colOff>313055</xdr:colOff>
      <xdr:row>32</xdr:row>
      <xdr:rowOff>171450</xdr:rowOff>
    </xdr:to>
    <xdr:graphicFrame macro="">
      <xdr:nvGraphicFramePr>
        <xdr:cNvPr id="17" name="Chart 16" descr="Chart type: Clustered Column. 'Quantity' by 'DOW'&#10;&#10;Description automatically generated">
          <a:extLst>
            <a:ext uri="{FF2B5EF4-FFF2-40B4-BE49-F238E27FC236}">
              <a16:creationId xmlns:a16="http://schemas.microsoft.com/office/drawing/2014/main" id="{00000000-0008-0000-0A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601345</xdr:colOff>
      <xdr:row>9</xdr:row>
      <xdr:rowOff>95250</xdr:rowOff>
    </xdr:from>
    <xdr:to>
      <xdr:col>14</xdr:col>
      <xdr:colOff>1270</xdr:colOff>
      <xdr:row>14</xdr:row>
      <xdr:rowOff>156845</xdr:rowOff>
    </xdr:to>
    <mc:AlternateContent xmlns:mc="http://schemas.openxmlformats.org/markup-compatibility/2006" xmlns:a14="http://schemas.microsoft.com/office/drawing/2010/main">
      <mc:Choice Requires="a14">
        <xdr:graphicFrame macro="">
          <xdr:nvGraphicFramePr>
            <xdr:cNvPr id="20" name="Rating group 4">
              <a:extLst>
                <a:ext uri="{FF2B5EF4-FFF2-40B4-BE49-F238E27FC236}">
                  <a16:creationId xmlns:a16="http://schemas.microsoft.com/office/drawing/2014/main" id="{00000000-0008-0000-0A00-000014000000}"/>
                </a:ext>
              </a:extLst>
            </xdr:cNvPr>
            <xdr:cNvGraphicFramePr/>
          </xdr:nvGraphicFramePr>
          <xdr:xfrm>
            <a:off x="0" y="0"/>
            <a:ext cx="0" cy="0"/>
          </xdr:xfrm>
          <a:graphic>
            <a:graphicData uri="http://schemas.microsoft.com/office/drawing/2010/slicer">
              <sle:slicer xmlns:sle="http://schemas.microsoft.com/office/drawing/2010/slicer" name="Rating group 4"/>
            </a:graphicData>
          </a:graphic>
        </xdr:graphicFrame>
      </mc:Choice>
      <mc:Fallback xmlns:r="http://schemas.openxmlformats.org/officeDocument/2006/relationships" xmlns="">
        <xdr:sp macro="" textlink="">
          <xdr:nvSpPr>
            <xdr:cNvPr id="0" name=""/>
            <xdr:cNvSpPr>
              <a:spLocks noTextEdit="1"/>
            </xdr:cNvSpPr>
          </xdr:nvSpPr>
          <xdr:spPr>
            <a:xfrm>
              <a:off x="10969625" y="1914525"/>
              <a:ext cx="1828800" cy="101409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11</xdr:col>
      <xdr:colOff>601345</xdr:colOff>
      <xdr:row>21</xdr:row>
      <xdr:rowOff>86995</xdr:rowOff>
    </xdr:from>
    <xdr:to>
      <xdr:col>14</xdr:col>
      <xdr:colOff>1270</xdr:colOff>
      <xdr:row>27</xdr:row>
      <xdr:rowOff>68580</xdr:rowOff>
    </xdr:to>
    <mc:AlternateContent xmlns:mc="http://schemas.openxmlformats.org/markup-compatibility/2006" xmlns:a14="http://schemas.microsoft.com/office/drawing/2010/main">
      <mc:Choice Requires="a14">
        <xdr:graphicFrame macro="">
          <xdr:nvGraphicFramePr>
            <xdr:cNvPr id="22" name="DOW 5">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DOW 5"/>
            </a:graphicData>
          </a:graphic>
        </xdr:graphicFrame>
      </mc:Choice>
      <mc:Fallback xmlns:r="http://schemas.openxmlformats.org/officeDocument/2006/relationships" xmlns="">
        <xdr:sp macro="" textlink="">
          <xdr:nvSpPr>
            <xdr:cNvPr id="0" name=""/>
            <xdr:cNvSpPr>
              <a:spLocks noTextEdit="1"/>
            </xdr:cNvSpPr>
          </xdr:nvSpPr>
          <xdr:spPr>
            <a:xfrm>
              <a:off x="10969625" y="4192270"/>
              <a:ext cx="1828800" cy="11245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3</xdr:col>
      <xdr:colOff>390525</xdr:colOff>
      <xdr:row>3</xdr:row>
      <xdr:rowOff>142875</xdr:rowOff>
    </xdr:from>
    <xdr:to>
      <xdr:col>7</xdr:col>
      <xdr:colOff>436245</xdr:colOff>
      <xdr:row>15</xdr:row>
      <xdr:rowOff>38100</xdr:rowOff>
    </xdr:to>
    <xdr:graphicFrame macro="">
      <xdr:nvGraphicFramePr>
        <xdr:cNvPr id="26" name="Chart 25">
          <a:extLst>
            <a:ext uri="{FF2B5EF4-FFF2-40B4-BE49-F238E27FC236}">
              <a16:creationId xmlns:a16="http://schemas.microsoft.com/office/drawing/2014/main" id="{00000000-0008-0000-0A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485775</xdr:colOff>
      <xdr:row>3</xdr:row>
      <xdr:rowOff>142875</xdr:rowOff>
    </xdr:from>
    <xdr:to>
      <xdr:col>11</xdr:col>
      <xdr:colOff>531495</xdr:colOff>
      <xdr:row>15</xdr:row>
      <xdr:rowOff>38100</xdr:rowOff>
    </xdr:to>
    <xdr:graphicFrame macro="">
      <xdr:nvGraphicFramePr>
        <xdr:cNvPr id="28" name="Chart 27">
          <a:extLst>
            <a:ext uri="{FF2B5EF4-FFF2-40B4-BE49-F238E27FC236}">
              <a16:creationId xmlns:a16="http://schemas.microsoft.com/office/drawing/2014/main" id="{00000000-0008-0000-0A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114300</xdr:colOff>
      <xdr:row>7</xdr:row>
      <xdr:rowOff>95250</xdr:rowOff>
    </xdr:from>
    <xdr:to>
      <xdr:col>1</xdr:col>
      <xdr:colOff>1062990</xdr:colOff>
      <xdr:row>9</xdr:row>
      <xdr:rowOff>28575</xdr:rowOff>
    </xdr:to>
    <xdr:sp macro="" textlink="">
      <xdr:nvSpPr>
        <xdr:cNvPr id="38" name="Text Box 37">
          <a:extLst>
            <a:ext uri="{FF2B5EF4-FFF2-40B4-BE49-F238E27FC236}">
              <a16:creationId xmlns:a16="http://schemas.microsoft.com/office/drawing/2014/main" id="{00000000-0008-0000-0A00-000026000000}"/>
            </a:ext>
          </a:extLst>
        </xdr:cNvPr>
        <xdr:cNvSpPr txBox="1"/>
      </xdr:nvSpPr>
      <xdr:spPr>
        <a:xfrm>
          <a:off x="114300" y="1428750"/>
          <a:ext cx="180594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nchorCtr="0"/>
        <a:lstStyle/>
        <a:p>
          <a:pPr algn="l"/>
          <a:r>
            <a:rPr lang="en-US" sz="1200" b="1">
              <a:ln/>
              <a:solidFill>
                <a:schemeClr val="accent1"/>
              </a:solidFill>
              <a:effectLst>
                <a:outerShdw blurRad="38100" dist="25400" dir="5400000" algn="ctr" rotWithShape="0">
                  <a:srgbClr val="6E747A">
                    <a:alpha val="43000"/>
                  </a:srgbClr>
                </a:outerShdw>
              </a:effectLst>
              <a:latin typeface="Tibetan Machine Uni" panose="01000503020000020002" charset="0"/>
              <a:cs typeface="Tibetan Machine Uni" panose="01000503020000020002" charset="0"/>
            </a:rPr>
            <a:t>GROSS INCOME:</a:t>
          </a:r>
          <a:endParaRPr lang="en-US" sz="1100"/>
        </a:p>
        <a:p>
          <a:pPr algn="l"/>
          <a:endParaRPr lang="en-US" sz="1100"/>
        </a:p>
      </xdr:txBody>
    </xdr:sp>
    <xdr:clientData/>
  </xdr:twoCellAnchor>
  <xdr:twoCellAnchor editAs="oneCell">
    <xdr:from>
      <xdr:col>11</xdr:col>
      <xdr:colOff>588645</xdr:colOff>
      <xdr:row>28</xdr:row>
      <xdr:rowOff>12700</xdr:rowOff>
    </xdr:from>
    <xdr:to>
      <xdr:col>13</xdr:col>
      <xdr:colOff>683895</xdr:colOff>
      <xdr:row>32</xdr:row>
      <xdr:rowOff>101600</xdr:rowOff>
    </xdr:to>
    <mc:AlternateContent xmlns:mc="http://schemas.openxmlformats.org/markup-compatibility/2006" xmlns:a14="http://schemas.microsoft.com/office/drawing/2010/main">
      <mc:Choice Requires="a14">
        <xdr:graphicFrame macro="">
          <xdr:nvGraphicFramePr>
            <xdr:cNvPr id="2" name="Gender 3">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r="http://schemas.openxmlformats.org/officeDocument/2006/relationships" xmlns="">
        <xdr:sp macro="" textlink="">
          <xdr:nvSpPr>
            <xdr:cNvPr id="0" name=""/>
            <xdr:cNvSpPr>
              <a:spLocks noTextEdit="1"/>
            </xdr:cNvSpPr>
          </xdr:nvSpPr>
          <xdr:spPr>
            <a:xfrm>
              <a:off x="10956925" y="5451475"/>
              <a:ext cx="1828800" cy="850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absolute">
    <xdr:from>
      <xdr:col>0</xdr:col>
      <xdr:colOff>125095</xdr:colOff>
      <xdr:row>0</xdr:row>
      <xdr:rowOff>113665</xdr:rowOff>
    </xdr:from>
    <xdr:to>
      <xdr:col>2</xdr:col>
      <xdr:colOff>117475</xdr:colOff>
      <xdr:row>5</xdr:row>
      <xdr:rowOff>29845</xdr:rowOff>
    </xdr:to>
    <mc:AlternateContent xmlns:mc="http://schemas.openxmlformats.org/markup-compatibility/2006" xmlns:a14="http://schemas.microsoft.com/office/drawing/2010/main">
      <mc:Choice Requires="a14">
        <xdr:graphicFrame macro="">
          <xdr:nvGraphicFramePr>
            <xdr:cNvPr id="4" name="Branch 3">
              <a:extLst>
                <a:ext uri="{FF2B5EF4-FFF2-40B4-BE49-F238E27FC236}">
                  <a16:creationId xmlns:a16="http://schemas.microsoft.com/office/drawing/2014/main" id="{00000000-0008-0000-0A00-00000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Branch 3"/>
            </a:graphicData>
          </a:graphic>
        </xdr:graphicFrame>
      </mc:Choice>
      <mc:Fallback xmlns:r="http://schemas.openxmlformats.org/officeDocument/2006/relationships" xmlns="">
        <xdr:sp macro="" textlink="">
          <xdr:nvSpPr>
            <xdr:cNvPr id="0" name=""/>
            <xdr:cNvSpPr>
              <a:spLocks noTextEdit="1"/>
            </xdr:cNvSpPr>
          </xdr:nvSpPr>
          <xdr:spPr>
            <a:xfrm>
              <a:off x="125095" y="113665"/>
              <a:ext cx="2468880" cy="86868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2</xdr:col>
      <xdr:colOff>913765</xdr:colOff>
      <xdr:row>0</xdr:row>
      <xdr:rowOff>114300</xdr:rowOff>
    </xdr:from>
    <xdr:to>
      <xdr:col>10</xdr:col>
      <xdr:colOff>628650</xdr:colOff>
      <xdr:row>3</xdr:row>
      <xdr:rowOff>104775</xdr:rowOff>
    </xdr:to>
    <xdr:sp macro="" textlink="">
      <xdr:nvSpPr>
        <xdr:cNvPr id="6" name="Rectangles 5">
          <a:extLst>
            <a:ext uri="{FF2B5EF4-FFF2-40B4-BE49-F238E27FC236}">
              <a16:creationId xmlns:a16="http://schemas.microsoft.com/office/drawing/2014/main" id="{00000000-0008-0000-0A00-000006000000}"/>
            </a:ext>
          </a:extLst>
        </xdr:cNvPr>
        <xdr:cNvSpPr/>
      </xdr:nvSpPr>
      <xdr:spPr>
        <a:xfrm>
          <a:off x="3390265" y="114300"/>
          <a:ext cx="6749415" cy="56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en-US" sz="2400" b="1">
              <a:latin typeface="Tibetan Machine Uni" panose="01000503020000020002" charset="0"/>
              <a:cs typeface="Tibetan Machine Uni" panose="01000503020000020002" charset="0"/>
            </a:rPr>
            <a:t>SUPERMARKET SALES</a:t>
          </a:r>
        </a:p>
      </xdr:txBody>
    </xdr:sp>
    <xdr:clientData/>
  </xdr:twoCellAnchor>
  <xdr:twoCellAnchor>
    <xdr:from>
      <xdr:col>0</xdr:col>
      <xdr:colOff>86995</xdr:colOff>
      <xdr:row>9</xdr:row>
      <xdr:rowOff>28575</xdr:rowOff>
    </xdr:from>
    <xdr:to>
      <xdr:col>1</xdr:col>
      <xdr:colOff>1058545</xdr:colOff>
      <xdr:row>16</xdr:row>
      <xdr:rowOff>66675</xdr:rowOff>
    </xdr:to>
    <xdr:sp macro="" textlink="">
      <xdr:nvSpPr>
        <xdr:cNvPr id="8" name="Rectangles 7">
          <a:extLst>
            <a:ext uri="{FF2B5EF4-FFF2-40B4-BE49-F238E27FC236}">
              <a16:creationId xmlns:a16="http://schemas.microsoft.com/office/drawing/2014/main" id="{00000000-0008-0000-0A00-000008000000}"/>
            </a:ext>
          </a:extLst>
        </xdr:cNvPr>
        <xdr:cNvSpPr/>
      </xdr:nvSpPr>
      <xdr:spPr>
        <a:xfrm>
          <a:off x="86995" y="1847850"/>
          <a:ext cx="1828800" cy="1371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en-US" sz="2400" b="1">
              <a:solidFill>
                <a:schemeClr val="accent1"/>
              </a:solidFill>
              <a:effectLst>
                <a:outerShdw blurRad="38100" dist="25400" dir="5400000" algn="ctr" rotWithShape="0">
                  <a:srgbClr val="6E747A">
                    <a:alpha val="43000"/>
                  </a:srgbClr>
                </a:outerShdw>
              </a:effectLst>
              <a:sym typeface="+mn-ea"/>
            </a:rPr>
            <a:t>1</a:t>
          </a:r>
          <a:r>
            <a:rPr lang="en-US" sz="1800" b="1">
              <a:ln/>
              <a:solidFill>
                <a:schemeClr val="bg1"/>
              </a:solidFill>
              <a:effectLst>
                <a:outerShdw blurRad="38100" dist="25400" dir="5400000" algn="ctr" rotWithShape="0">
                  <a:srgbClr val="6E747A">
                    <a:alpha val="43000"/>
                  </a:srgbClr>
                </a:outerShdw>
              </a:effectLst>
              <a:sym typeface="+mn-ea"/>
            </a:rPr>
            <a:t>15379.369</a:t>
          </a:r>
          <a:endParaRPr lang="en-US" sz="1800" b="1">
            <a:solidFill>
              <a:sysClr val="windowText" lastClr="000000"/>
            </a:solidFill>
            <a:effectLst>
              <a:outerShdw blurRad="38100" dist="25400" dir="5400000" algn="ctr" rotWithShape="0">
                <a:srgbClr val="6E747A">
                  <a:alpha val="43000"/>
                </a:srgbClr>
              </a:outerShdw>
            </a:effectLst>
            <a:sym typeface="+mn-ea"/>
          </a:endParaRPr>
        </a:p>
        <a:p>
          <a:pPr algn="l"/>
          <a:r>
            <a:rPr lang="en-US" sz="2400" b="1">
              <a:solidFill>
                <a:schemeClr val="accent1"/>
              </a:solidFill>
              <a:effectLst>
                <a:outerShdw blurRad="38100" dist="25400" dir="5400000" algn="ctr" rotWithShape="0">
                  <a:srgbClr val="6E747A">
                    <a:alpha val="43000"/>
                  </a:srgbClr>
                </a:outerShdw>
              </a:effectLst>
              <a:sym typeface="+mn-ea"/>
            </a:rPr>
            <a:t>9.369</a:t>
          </a:r>
          <a:endParaRPr lang="en-US" sz="1100"/>
        </a:p>
      </xdr:txBody>
    </xdr:sp>
    <xdr:clientData/>
  </xdr:twoCellAnchor>
  <xdr:twoCellAnchor>
    <xdr:from>
      <xdr:col>1</xdr:col>
      <xdr:colOff>1133475</xdr:colOff>
      <xdr:row>9</xdr:row>
      <xdr:rowOff>38100</xdr:rowOff>
    </xdr:from>
    <xdr:to>
      <xdr:col>3</xdr:col>
      <xdr:colOff>304800</xdr:colOff>
      <xdr:row>16</xdr:row>
      <xdr:rowOff>76200</xdr:rowOff>
    </xdr:to>
    <xdr:sp macro="" textlink="">
      <xdr:nvSpPr>
        <xdr:cNvPr id="9" name="Rectangles 8">
          <a:extLst>
            <a:ext uri="{FF2B5EF4-FFF2-40B4-BE49-F238E27FC236}">
              <a16:creationId xmlns:a16="http://schemas.microsoft.com/office/drawing/2014/main" id="{00000000-0008-0000-0A00-000009000000}"/>
            </a:ext>
          </a:extLst>
        </xdr:cNvPr>
        <xdr:cNvSpPr/>
      </xdr:nvSpPr>
      <xdr:spPr>
        <a:xfrm>
          <a:off x="1990725" y="1857375"/>
          <a:ext cx="1824355" cy="1371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en-US" sz="2000" b="1"/>
            <a:t>645,933</a:t>
          </a:r>
        </a:p>
      </xdr:txBody>
    </xdr:sp>
    <xdr:clientData/>
  </xdr:twoCellAnchor>
  <xdr:twoCellAnchor>
    <xdr:from>
      <xdr:col>1</xdr:col>
      <xdr:colOff>1123950</xdr:colOff>
      <xdr:row>7</xdr:row>
      <xdr:rowOff>95885</xdr:rowOff>
    </xdr:from>
    <xdr:to>
      <xdr:col>3</xdr:col>
      <xdr:colOff>304800</xdr:colOff>
      <xdr:row>9</xdr:row>
      <xdr:rowOff>28575</xdr:rowOff>
    </xdr:to>
    <xdr:sp macro="" textlink="">
      <xdr:nvSpPr>
        <xdr:cNvPr id="10" name="Text Box 9">
          <a:extLst>
            <a:ext uri="{FF2B5EF4-FFF2-40B4-BE49-F238E27FC236}">
              <a16:creationId xmlns:a16="http://schemas.microsoft.com/office/drawing/2014/main" id="{00000000-0008-0000-0A00-00000A000000}"/>
            </a:ext>
          </a:extLst>
        </xdr:cNvPr>
        <xdr:cNvSpPr txBox="1"/>
      </xdr:nvSpPr>
      <xdr:spPr>
        <a:xfrm>
          <a:off x="1981200" y="1429385"/>
          <a:ext cx="1833880" cy="41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nchorCtr="0"/>
        <a:lstStyle/>
        <a:p>
          <a:pPr algn="ctr"/>
          <a:r>
            <a:rPr lang="en-US" sz="1200" b="1">
              <a:ln/>
              <a:solidFill>
                <a:schemeClr val="accent1"/>
              </a:solidFill>
              <a:effectLst>
                <a:outerShdw blurRad="38100" dist="25400" dir="5400000" algn="ctr" rotWithShape="0">
                  <a:srgbClr val="6E747A">
                    <a:alpha val="43000"/>
                  </a:srgbClr>
                </a:outerShdw>
              </a:effectLst>
              <a:latin typeface="Tibetan Machine Uni" panose="01000503020000020002" charset="0"/>
              <a:cs typeface="Tibetan Machine Uni" panose="01000503020000020002" charset="0"/>
            </a:rPr>
            <a:t>Total Sales:</a:t>
          </a:r>
        </a:p>
      </xdr:txBody>
    </xdr:sp>
    <xdr:clientData/>
  </xdr:twoCellAnchor>
  <xdr:twoCellAnchor>
    <xdr:from>
      <xdr:col>11</xdr:col>
      <xdr:colOff>590550</xdr:colOff>
      <xdr:row>2</xdr:row>
      <xdr:rowOff>10160</xdr:rowOff>
    </xdr:from>
    <xdr:to>
      <xdr:col>13</xdr:col>
      <xdr:colOff>685800</xdr:colOff>
      <xdr:row>7</xdr:row>
      <xdr:rowOff>170815</xdr:rowOff>
    </xdr:to>
    <xdr:sp macro="" textlink="">
      <xdr:nvSpPr>
        <xdr:cNvPr id="15" name="32-Point Star 14">
          <a:extLst>
            <a:ext uri="{FF2B5EF4-FFF2-40B4-BE49-F238E27FC236}">
              <a16:creationId xmlns:a16="http://schemas.microsoft.com/office/drawing/2014/main" id="{00000000-0008-0000-0A00-00000F000000}"/>
            </a:ext>
          </a:extLst>
        </xdr:cNvPr>
        <xdr:cNvSpPr/>
      </xdr:nvSpPr>
      <xdr:spPr>
        <a:xfrm>
          <a:off x="10958830" y="391160"/>
          <a:ext cx="1809750" cy="1113155"/>
        </a:xfrm>
        <a:prstGeom prst="star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en-US" sz="1400" b="1"/>
            <a:t>7.85</a:t>
          </a:r>
        </a:p>
      </xdr:txBody>
    </xdr:sp>
    <xdr:clientData/>
  </xdr:twoCellAnchor>
  <xdr:twoCellAnchor editAs="oneCell">
    <xdr:from>
      <xdr:col>11</xdr:col>
      <xdr:colOff>597535</xdr:colOff>
      <xdr:row>15</xdr:row>
      <xdr:rowOff>25400</xdr:rowOff>
    </xdr:from>
    <xdr:to>
      <xdr:col>14</xdr:col>
      <xdr:colOff>3175</xdr:colOff>
      <xdr:row>21</xdr:row>
      <xdr:rowOff>28575</xdr:rowOff>
    </xdr:to>
    <mc:AlternateContent xmlns:mc="http://schemas.openxmlformats.org/markup-compatibility/2006" xmlns:a14="http://schemas.microsoft.com/office/drawing/2010/main">
      <mc:Choice Requires="a14">
        <xdr:graphicFrame macro="">
          <xdr:nvGraphicFramePr>
            <xdr:cNvPr id="21" name="City  7">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ity  7"/>
            </a:graphicData>
          </a:graphic>
        </xdr:graphicFrame>
      </mc:Choice>
      <mc:Fallback xmlns:r="http://schemas.openxmlformats.org/officeDocument/2006/relationships" xmlns="">
        <xdr:sp macro="" textlink="">
          <xdr:nvSpPr>
            <xdr:cNvPr id="0" name=""/>
            <xdr:cNvSpPr>
              <a:spLocks noTextEdit="1"/>
            </xdr:cNvSpPr>
          </xdr:nvSpPr>
          <xdr:spPr>
            <a:xfrm>
              <a:off x="10965815" y="2987675"/>
              <a:ext cx="1824990" cy="1146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2</xdr:col>
      <xdr:colOff>903605</xdr:colOff>
      <xdr:row>0</xdr:row>
      <xdr:rowOff>113665</xdr:rowOff>
    </xdr:from>
    <xdr:to>
      <xdr:col>10</xdr:col>
      <xdr:colOff>618490</xdr:colOff>
      <xdr:row>3</xdr:row>
      <xdr:rowOff>104140</xdr:rowOff>
    </xdr:to>
    <xdr:sp macro="" textlink="">
      <xdr:nvSpPr>
        <xdr:cNvPr id="24" name="Rectangles 23">
          <a:extLst>
            <a:ext uri="{FF2B5EF4-FFF2-40B4-BE49-F238E27FC236}">
              <a16:creationId xmlns:a16="http://schemas.microsoft.com/office/drawing/2014/main" id="{00000000-0008-0000-0A00-000018000000}"/>
            </a:ext>
          </a:extLst>
        </xdr:cNvPr>
        <xdr:cNvSpPr/>
      </xdr:nvSpPr>
      <xdr:spPr>
        <a:xfrm>
          <a:off x="3380105" y="113665"/>
          <a:ext cx="6749415" cy="56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2400" b="1">
              <a:latin typeface="Tibetan Machine Uni" panose="01000503020000020002" charset="0"/>
              <a:cs typeface="Tibetan Machine Uni" panose="01000503020000020002" charset="0"/>
            </a:rPr>
            <a:t>SUPERMARKET SALES</a:t>
          </a:r>
        </a:p>
      </xdr:txBody>
    </xdr:sp>
    <xdr:clientData/>
  </xdr:twoCellAnchor>
  <xdr:twoCellAnchor>
    <xdr:from>
      <xdr:col>14</xdr:col>
      <xdr:colOff>48260</xdr:colOff>
      <xdr:row>0</xdr:row>
      <xdr:rowOff>106680</xdr:rowOff>
    </xdr:from>
    <xdr:to>
      <xdr:col>21</xdr:col>
      <xdr:colOff>71120</xdr:colOff>
      <xdr:row>14</xdr:row>
      <xdr:rowOff>175260</xdr:rowOff>
    </xdr:to>
    <xdr:graphicFrame macro="">
      <xdr:nvGraphicFramePr>
        <xdr:cNvPr id="3" name="Chart 2">
          <a:extLst>
            <a:ext uri="{FF2B5EF4-FFF2-40B4-BE49-F238E27FC236}">
              <a16:creationId xmlns:a16="http://schemas.microsoft.com/office/drawing/2014/main" id="{095A2FCC-16EC-4504-B824-3B5A2C8A4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495300</xdr:colOff>
      <xdr:row>18</xdr:row>
      <xdr:rowOff>38100</xdr:rowOff>
    </xdr:from>
    <xdr:to>
      <xdr:col>7</xdr:col>
      <xdr:colOff>266700</xdr:colOff>
      <xdr:row>32</xdr:row>
      <xdr:rowOff>9525</xdr:rowOff>
    </xdr:to>
    <mc:AlternateContent xmlns:mc="http://schemas.openxmlformats.org/markup-compatibility/2006" xmlns:a14="http://schemas.microsoft.com/office/drawing/2010/main">
      <mc:Choice Requires="a14">
        <xdr:graphicFrame macro="">
          <xdr:nvGraphicFramePr>
            <xdr:cNvPr id="2" name="Branch">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r="http://schemas.openxmlformats.org/officeDocument/2006/relationships" xmlns="">
        <xdr:sp macro="" textlink="">
          <xdr:nvSpPr>
            <xdr:cNvPr id="0" name=""/>
            <xdr:cNvSpPr>
              <a:spLocks noTextEdit="1"/>
            </xdr:cNvSpPr>
          </xdr:nvSpPr>
          <xdr:spPr>
            <a:xfrm>
              <a:off x="5565140" y="3467100"/>
              <a:ext cx="271018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4</xdr:col>
      <xdr:colOff>114300</xdr:colOff>
      <xdr:row>50</xdr:row>
      <xdr:rowOff>57150</xdr:rowOff>
    </xdr:from>
    <xdr:to>
      <xdr:col>11</xdr:col>
      <xdr:colOff>419100</xdr:colOff>
      <xdr:row>64</xdr:row>
      <xdr:rowOff>133350</xdr:rowOff>
    </xdr:to>
    <xdr:graphicFrame macro="">
      <xdr:nvGraphicFramePr>
        <xdr:cNvPr id="3" name="Chart 2" descr="Chart type: Clustered Column. 'Quantity' by 'DOW'&#10;&#10;Description automatically generated">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34</xdr:row>
      <xdr:rowOff>95250</xdr:rowOff>
    </xdr:from>
    <xdr:to>
      <xdr:col>11</xdr:col>
      <xdr:colOff>266700</xdr:colOff>
      <xdr:row>48</xdr:row>
      <xdr:rowOff>171450</xdr:rowOff>
    </xdr:to>
    <xdr:graphicFrame macro="">
      <xdr:nvGraphicFramePr>
        <xdr:cNvPr id="5" name="product line chart" descr="Chart type: Clustered Column. 'Quantity' by 'product line'&#10;&#10;Description automatically generated">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542925</xdr:colOff>
      <xdr:row>24</xdr:row>
      <xdr:rowOff>104775</xdr:rowOff>
    </xdr:from>
    <xdr:to>
      <xdr:col>19</xdr:col>
      <xdr:colOff>323850</xdr:colOff>
      <xdr:row>33</xdr:row>
      <xdr:rowOff>95250</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219075</xdr:colOff>
      <xdr:row>8</xdr:row>
      <xdr:rowOff>133350</xdr:rowOff>
    </xdr:from>
    <xdr:to>
      <xdr:col>11</xdr:col>
      <xdr:colOff>219075</xdr:colOff>
      <xdr:row>22</xdr:row>
      <xdr:rowOff>104775</xdr:rowOff>
    </xdr:to>
    <mc:AlternateContent xmlns:mc="http://schemas.openxmlformats.org/markup-compatibility/2006" xmlns:a14="http://schemas.microsoft.com/office/drawing/2010/main">
      <mc:Choice Requires="a14">
        <xdr:graphicFrame macro="">
          <xdr:nvGraphicFramePr>
            <xdr:cNvPr id="7" name="Rating group">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microsoft.com/office/drawing/2010/slicer">
              <sle:slicer xmlns:sle="http://schemas.microsoft.com/office/drawing/2010/slicer" name="Rating group"/>
            </a:graphicData>
          </a:graphic>
        </xdr:graphicFrame>
      </mc:Choice>
      <mc:Fallback xmlns:r="http://schemas.openxmlformats.org/officeDocument/2006/relationships" xmlns="">
        <xdr:sp macro="" textlink="">
          <xdr:nvSpPr>
            <xdr:cNvPr id="0" name=""/>
            <xdr:cNvSpPr>
              <a:spLocks noTextEdit="1"/>
            </xdr:cNvSpPr>
          </xdr:nvSpPr>
          <xdr:spPr>
            <a:xfrm>
              <a:off x="9084945" y="1657350"/>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8</xdr:col>
      <xdr:colOff>552450</xdr:colOff>
      <xdr:row>65</xdr:row>
      <xdr:rowOff>66675</xdr:rowOff>
    </xdr:from>
    <xdr:to>
      <xdr:col>16</xdr:col>
      <xdr:colOff>247650</xdr:colOff>
      <xdr:row>79</xdr:row>
      <xdr:rowOff>142875</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161925</xdr:colOff>
      <xdr:row>78</xdr:row>
      <xdr:rowOff>104775</xdr:rowOff>
    </xdr:from>
    <xdr:to>
      <xdr:col>10</xdr:col>
      <xdr:colOff>598805</xdr:colOff>
      <xdr:row>89</xdr:row>
      <xdr:rowOff>161925</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161925</xdr:colOff>
      <xdr:row>110</xdr:row>
      <xdr:rowOff>0</xdr:rowOff>
    </xdr:from>
    <xdr:to>
      <xdr:col>13</xdr:col>
      <xdr:colOff>295275</xdr:colOff>
      <xdr:row>124</xdr:row>
      <xdr:rowOff>76200</xdr:rowOff>
    </xdr:to>
    <xdr:graphicFrame macro="">
      <xdr:nvGraphicFramePr>
        <xdr:cNvPr id="13" name="Chart 12">
          <a:extLst>
            <a:ext uri="{FF2B5EF4-FFF2-40B4-BE49-F238E27FC236}">
              <a16:creationId xmlns:a16="http://schemas.microsoft.com/office/drawing/2014/main" id="{00000000-0008-0000-0B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190500</xdr:colOff>
      <xdr:row>133</xdr:row>
      <xdr:rowOff>38100</xdr:rowOff>
    </xdr:from>
    <xdr:to>
      <xdr:col>9</xdr:col>
      <xdr:colOff>19050</xdr:colOff>
      <xdr:row>142</xdr:row>
      <xdr:rowOff>95250</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00000000-0008-0000-0B00-00000E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r="http://schemas.openxmlformats.org/officeDocument/2006/relationships" xmlns="">
        <xdr:sp macro="" textlink="">
          <xdr:nvSpPr>
            <xdr:cNvPr id="0" name=""/>
            <xdr:cNvSpPr>
              <a:spLocks noTextEdit="1"/>
            </xdr:cNvSpPr>
          </xdr:nvSpPr>
          <xdr:spPr>
            <a:xfrm>
              <a:off x="7083425" y="24803100"/>
              <a:ext cx="2658745" cy="15811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6</xdr:col>
      <xdr:colOff>133350</xdr:colOff>
      <xdr:row>144</xdr:row>
      <xdr:rowOff>95250</xdr:rowOff>
    </xdr:from>
    <xdr:to>
      <xdr:col>8</xdr:col>
      <xdr:colOff>571500</xdr:colOff>
      <xdr:row>151</xdr:row>
      <xdr:rowOff>66675</xdr:rowOff>
    </xdr:to>
    <mc:AlternateContent xmlns:mc="http://schemas.openxmlformats.org/markup-compatibility/2006" xmlns:a14="http://schemas.microsoft.com/office/drawing/2010/main">
      <mc:Choice Requires="a14">
        <xdr:graphicFrame macro="">
          <xdr:nvGraphicFramePr>
            <xdr:cNvPr id="15" name="Customer type">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r="http://schemas.openxmlformats.org/officeDocument/2006/relationships" xmlns="">
        <xdr:sp macro="" textlink="">
          <xdr:nvSpPr>
            <xdr:cNvPr id="0" name=""/>
            <xdr:cNvSpPr>
              <a:spLocks noTextEdit="1"/>
            </xdr:cNvSpPr>
          </xdr:nvSpPr>
          <xdr:spPr>
            <a:xfrm>
              <a:off x="7026275" y="26765250"/>
              <a:ext cx="2411095" cy="13049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7</xdr:col>
      <xdr:colOff>180975</xdr:colOff>
      <xdr:row>165</xdr:row>
      <xdr:rowOff>104775</xdr:rowOff>
    </xdr:from>
    <xdr:to>
      <xdr:col>10</xdr:col>
      <xdr:colOff>180975</xdr:colOff>
      <xdr:row>179</xdr:row>
      <xdr:rowOff>76200</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r="http://schemas.openxmlformats.org/officeDocument/2006/relationships" xmlns="">
        <xdr:sp macro="" textlink="">
          <xdr:nvSpPr>
            <xdr:cNvPr id="0" name=""/>
            <xdr:cNvSpPr>
              <a:spLocks noTextEdit="1"/>
            </xdr:cNvSpPr>
          </xdr:nvSpPr>
          <xdr:spPr>
            <a:xfrm>
              <a:off x="8189595" y="3058477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7</xdr:col>
      <xdr:colOff>390525</xdr:colOff>
      <xdr:row>166</xdr:row>
      <xdr:rowOff>123825</xdr:rowOff>
    </xdr:from>
    <xdr:to>
      <xdr:col>10</xdr:col>
      <xdr:colOff>390525</xdr:colOff>
      <xdr:row>180</xdr:row>
      <xdr:rowOff>95250</xdr:rowOff>
    </xdr:to>
    <mc:AlternateContent xmlns:mc="http://schemas.openxmlformats.org/markup-compatibility/2006" xmlns:a14="http://schemas.microsoft.com/office/drawing/2010/main">
      <mc:Choice Requires="a14">
        <xdr:graphicFrame macro="">
          <xdr:nvGraphicFramePr>
            <xdr:cNvPr id="18" name="Month 1">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r="http://schemas.openxmlformats.org/officeDocument/2006/relationships" xmlns="">
        <xdr:sp macro="" textlink="">
          <xdr:nvSpPr>
            <xdr:cNvPr id="0" name=""/>
            <xdr:cNvSpPr>
              <a:spLocks noTextEdit="1"/>
            </xdr:cNvSpPr>
          </xdr:nvSpPr>
          <xdr:spPr>
            <a:xfrm>
              <a:off x="8399145" y="3079432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7</xdr:col>
      <xdr:colOff>600075</xdr:colOff>
      <xdr:row>167</xdr:row>
      <xdr:rowOff>142875</xdr:rowOff>
    </xdr:from>
    <xdr:to>
      <xdr:col>10</xdr:col>
      <xdr:colOff>600075</xdr:colOff>
      <xdr:row>181</xdr:row>
      <xdr:rowOff>114300</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r="http://schemas.openxmlformats.org/officeDocument/2006/relationships" xmlns="">
        <xdr:sp macro="" textlink="">
          <xdr:nvSpPr>
            <xdr:cNvPr id="0" name=""/>
            <xdr:cNvSpPr>
              <a:spLocks noTextEdit="1"/>
            </xdr:cNvSpPr>
          </xdr:nvSpPr>
          <xdr:spPr>
            <a:xfrm>
              <a:off x="8608695" y="3100387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10</xdr:col>
      <xdr:colOff>590550</xdr:colOff>
      <xdr:row>159</xdr:row>
      <xdr:rowOff>9525</xdr:rowOff>
    </xdr:from>
    <xdr:to>
      <xdr:col>13</xdr:col>
      <xdr:colOff>590550</xdr:colOff>
      <xdr:row>173</xdr:row>
      <xdr:rowOff>171450</xdr:rowOff>
    </xdr:to>
    <mc:AlternateContent xmlns:mc="http://schemas.openxmlformats.org/markup-compatibility/2006" xmlns:a14="http://schemas.microsoft.com/office/drawing/2010/main">
      <mc:Choice Requires="a14">
        <xdr:graphicFrame macro="">
          <xdr:nvGraphicFramePr>
            <xdr:cNvPr id="20" name="product line">
              <a:extLst>
                <a:ext uri="{FF2B5EF4-FFF2-40B4-BE49-F238E27FC236}">
                  <a16:creationId xmlns:a16="http://schemas.microsoft.com/office/drawing/2014/main" id="{00000000-0008-0000-0B00-000014000000}"/>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r="http://schemas.openxmlformats.org/officeDocument/2006/relationships" xmlns="">
        <xdr:sp macro="" textlink="">
          <xdr:nvSpPr>
            <xdr:cNvPr id="0" name=""/>
            <xdr:cNvSpPr>
              <a:spLocks noTextEdit="1"/>
            </xdr:cNvSpPr>
          </xdr:nvSpPr>
          <xdr:spPr>
            <a:xfrm>
              <a:off x="11170920" y="2953702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8</xdr:col>
      <xdr:colOff>409575</xdr:colOff>
      <xdr:row>169</xdr:row>
      <xdr:rowOff>180975</xdr:rowOff>
    </xdr:from>
    <xdr:to>
      <xdr:col>11</xdr:col>
      <xdr:colOff>409575</xdr:colOff>
      <xdr:row>183</xdr:row>
      <xdr:rowOff>152400</xdr:rowOff>
    </xdr:to>
    <mc:AlternateContent xmlns:mc="http://schemas.openxmlformats.org/markup-compatibility/2006" xmlns:a14="http://schemas.microsoft.com/office/drawing/2010/main">
      <mc:Choice Requires="a14">
        <xdr:graphicFrame macro="">
          <xdr:nvGraphicFramePr>
            <xdr:cNvPr id="21" name="City ">
              <a:extLst>
                <a:ext uri="{FF2B5EF4-FFF2-40B4-BE49-F238E27FC236}">
                  <a16:creationId xmlns:a16="http://schemas.microsoft.com/office/drawing/2014/main" id="{00000000-0008-0000-0B00-000015000000}"/>
                </a:ext>
              </a:extLst>
            </xdr:cNvPr>
            <xdr:cNvGraphicFramePr/>
          </xdr:nvGraphicFramePr>
          <xdr:xfrm>
            <a:off x="0" y="0"/>
            <a:ext cx="0" cy="0"/>
          </xdr:xfrm>
          <a:graphic>
            <a:graphicData uri="http://schemas.microsoft.com/office/drawing/2010/slicer">
              <sle:slicer xmlns:sle="http://schemas.microsoft.com/office/drawing/2010/slicer" name="City "/>
            </a:graphicData>
          </a:graphic>
        </xdr:graphicFrame>
      </mc:Choice>
      <mc:Fallback xmlns:r="http://schemas.openxmlformats.org/officeDocument/2006/relationships" xmlns="">
        <xdr:sp macro="" textlink="">
          <xdr:nvSpPr>
            <xdr:cNvPr id="0" name=""/>
            <xdr:cNvSpPr>
              <a:spLocks noTextEdit="1"/>
            </xdr:cNvSpPr>
          </xdr:nvSpPr>
          <xdr:spPr>
            <a:xfrm>
              <a:off x="9275445" y="3142297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12</xdr:col>
      <xdr:colOff>361950</xdr:colOff>
      <xdr:row>161</xdr:row>
      <xdr:rowOff>95250</xdr:rowOff>
    </xdr:from>
    <xdr:to>
      <xdr:col>14</xdr:col>
      <xdr:colOff>735330</xdr:colOff>
      <xdr:row>175</xdr:row>
      <xdr:rowOff>66675</xdr:rowOff>
    </xdr:to>
    <mc:AlternateContent xmlns:mc="http://schemas.openxmlformats.org/markup-compatibility/2006" xmlns:a14="http://schemas.microsoft.com/office/drawing/2010/main">
      <mc:Choice Requires="a14">
        <xdr:graphicFrame macro="">
          <xdr:nvGraphicFramePr>
            <xdr:cNvPr id="22" name="Branch 1">
              <a:extLst>
                <a:ext uri="{FF2B5EF4-FFF2-40B4-BE49-F238E27FC236}">
                  <a16:creationId xmlns:a16="http://schemas.microsoft.com/office/drawing/2014/main" id="{00000000-0008-0000-0B00-000016000000}"/>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r="http://schemas.openxmlformats.org/officeDocument/2006/relationships" xmlns="">
        <xdr:sp macro="" textlink="">
          <xdr:nvSpPr>
            <xdr:cNvPr id="0" name=""/>
            <xdr:cNvSpPr>
              <a:spLocks noTextEdit="1"/>
            </xdr:cNvSpPr>
          </xdr:nvSpPr>
          <xdr:spPr>
            <a:xfrm>
              <a:off x="12656820" y="29813250"/>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5</xdr:col>
      <xdr:colOff>381000</xdr:colOff>
      <xdr:row>0</xdr:row>
      <xdr:rowOff>0</xdr:rowOff>
    </xdr:from>
    <xdr:to>
      <xdr:col>8</xdr:col>
      <xdr:colOff>323850</xdr:colOff>
      <xdr:row>13</xdr:row>
      <xdr:rowOff>161925</xdr:rowOff>
    </xdr:to>
    <mc:AlternateContent xmlns:mc="http://schemas.openxmlformats.org/markup-compatibility/2006" xmlns:a14="http://schemas.microsoft.com/office/drawing/2010/main">
      <mc:Choice Requires="a14">
        <xdr:graphicFrame macro="">
          <xdr:nvGraphicFramePr>
            <xdr:cNvPr id="23" name="DOW">
              <a:extLst>
                <a:ext uri="{FF2B5EF4-FFF2-40B4-BE49-F238E27FC236}">
                  <a16:creationId xmlns:a16="http://schemas.microsoft.com/office/drawing/2014/main" id="{00000000-0008-0000-0B00-000017000000}"/>
                </a:ext>
              </a:extLst>
            </xdr:cNvPr>
            <xdr:cNvGraphicFramePr/>
          </xdr:nvGraphicFramePr>
          <xdr:xfrm>
            <a:off x="0" y="0"/>
            <a:ext cx="0" cy="0"/>
          </xdr:xfrm>
          <a:graphic>
            <a:graphicData uri="http://schemas.microsoft.com/office/drawing/2010/slicer">
              <sle:slicer xmlns:sle="http://schemas.microsoft.com/office/drawing/2010/slicer" name="DOW"/>
            </a:graphicData>
          </a:graphic>
        </xdr:graphicFrame>
      </mc:Choice>
      <mc:Fallback xmlns:r="http://schemas.openxmlformats.org/officeDocument/2006/relationships" xmlns="">
        <xdr:sp macro="" textlink="">
          <xdr:nvSpPr>
            <xdr:cNvPr id="0" name=""/>
            <xdr:cNvSpPr>
              <a:spLocks noTextEdit="1"/>
            </xdr:cNvSpPr>
          </xdr:nvSpPr>
          <xdr:spPr>
            <a:xfrm>
              <a:off x="6566535" y="0"/>
              <a:ext cx="2623185"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10</xdr:col>
      <xdr:colOff>361950</xdr:colOff>
      <xdr:row>8</xdr:row>
      <xdr:rowOff>57150</xdr:rowOff>
    </xdr:from>
    <xdr:to>
      <xdr:col>13</xdr:col>
      <xdr:colOff>361950</xdr:colOff>
      <xdr:row>22</xdr:row>
      <xdr:rowOff>28575</xdr:rowOff>
    </xdr:to>
    <mc:AlternateContent xmlns:mc="http://schemas.openxmlformats.org/markup-compatibility/2006" xmlns:a14="http://schemas.microsoft.com/office/drawing/2010/main">
      <mc:Choice Requires="a14">
        <xdr:graphicFrame macro="">
          <xdr:nvGraphicFramePr>
            <xdr:cNvPr id="24" name="Time2">
              <a:extLst>
                <a:ext uri="{FF2B5EF4-FFF2-40B4-BE49-F238E27FC236}">
                  <a16:creationId xmlns:a16="http://schemas.microsoft.com/office/drawing/2014/main" id="{00000000-0008-0000-0B00-000018000000}"/>
                </a:ext>
              </a:extLst>
            </xdr:cNvPr>
            <xdr:cNvGraphicFramePr/>
          </xdr:nvGraphicFramePr>
          <xdr:xfrm>
            <a:off x="0" y="0"/>
            <a:ext cx="0" cy="0"/>
          </xdr:xfrm>
          <a:graphic>
            <a:graphicData uri="http://schemas.microsoft.com/office/drawing/2010/slicer">
              <sle:slicer xmlns:sle="http://schemas.microsoft.com/office/drawing/2010/slicer" name="Time2"/>
            </a:graphicData>
          </a:graphic>
        </xdr:graphicFrame>
      </mc:Choice>
      <mc:Fallback xmlns:r="http://schemas.openxmlformats.org/officeDocument/2006/relationships" xmlns="">
        <xdr:sp macro="" textlink="">
          <xdr:nvSpPr>
            <xdr:cNvPr id="0" name=""/>
            <xdr:cNvSpPr>
              <a:spLocks noTextEdit="1"/>
            </xdr:cNvSpPr>
          </xdr:nvSpPr>
          <xdr:spPr>
            <a:xfrm>
              <a:off x="10942320" y="1581150"/>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16</xdr:col>
      <xdr:colOff>419100</xdr:colOff>
      <xdr:row>5</xdr:row>
      <xdr:rowOff>28575</xdr:rowOff>
    </xdr:from>
    <xdr:to>
      <xdr:col>19</xdr:col>
      <xdr:colOff>419100</xdr:colOff>
      <xdr:row>19</xdr:row>
      <xdr:rowOff>0</xdr:rowOff>
    </xdr:to>
    <mc:AlternateContent xmlns:mc="http://schemas.openxmlformats.org/markup-compatibility/2006" xmlns:a14="http://schemas.microsoft.com/office/drawing/2010/main">
      <mc:Choice Requires="a14">
        <xdr:graphicFrame macro="">
          <xdr:nvGraphicFramePr>
            <xdr:cNvPr id="25" name="Gender 2">
              <a:extLst>
                <a:ext uri="{FF2B5EF4-FFF2-40B4-BE49-F238E27FC236}">
                  <a16:creationId xmlns:a16="http://schemas.microsoft.com/office/drawing/2014/main" id="{00000000-0008-0000-0B00-000019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r="http://schemas.openxmlformats.org/officeDocument/2006/relationships" xmlns="">
        <xdr:sp macro="" textlink="">
          <xdr:nvSpPr>
            <xdr:cNvPr id="0" name=""/>
            <xdr:cNvSpPr>
              <a:spLocks noTextEdit="1"/>
            </xdr:cNvSpPr>
          </xdr:nvSpPr>
          <xdr:spPr>
            <a:xfrm>
              <a:off x="16142970" y="98107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635</xdr:colOff>
      <xdr:row>7</xdr:row>
      <xdr:rowOff>47625</xdr:rowOff>
    </xdr:from>
    <xdr:to>
      <xdr:col>2</xdr:col>
      <xdr:colOff>237490</xdr:colOff>
      <xdr:row>21</xdr:row>
      <xdr:rowOff>19050</xdr:rowOff>
    </xdr:to>
    <mc:AlternateContent xmlns:mc="http://schemas.openxmlformats.org/markup-compatibility/2006" xmlns:a14="http://schemas.microsoft.com/office/drawing/2010/main">
      <mc:Choice Requires="a14">
        <xdr:graphicFrame macro="">
          <xdr:nvGraphicFramePr>
            <xdr:cNvPr id="26" name="product line 1">
              <a:extLst>
                <a:ext uri="{FF2B5EF4-FFF2-40B4-BE49-F238E27FC236}">
                  <a16:creationId xmlns:a16="http://schemas.microsoft.com/office/drawing/2014/main" id="{00000000-0008-0000-0B00-00001A000000}"/>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r="http://schemas.openxmlformats.org/officeDocument/2006/relationships" xmlns="">
        <xdr:sp macro="" textlink="">
          <xdr:nvSpPr>
            <xdr:cNvPr id="0" name=""/>
            <xdr:cNvSpPr>
              <a:spLocks noTextEdit="1"/>
            </xdr:cNvSpPr>
          </xdr:nvSpPr>
          <xdr:spPr>
            <a:xfrm>
              <a:off x="635" y="1381125"/>
              <a:ext cx="2640965"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13</xdr:col>
      <xdr:colOff>342900</xdr:colOff>
      <xdr:row>4</xdr:row>
      <xdr:rowOff>28575</xdr:rowOff>
    </xdr:from>
    <xdr:to>
      <xdr:col>15</xdr:col>
      <xdr:colOff>53340</xdr:colOff>
      <xdr:row>18</xdr:row>
      <xdr:rowOff>0</xdr:rowOff>
    </xdr:to>
    <mc:AlternateContent xmlns:mc="http://schemas.openxmlformats.org/markup-compatibility/2006" xmlns:a14="http://schemas.microsoft.com/office/drawing/2010/main">
      <mc:Choice Requires="a14">
        <xdr:graphicFrame macro="">
          <xdr:nvGraphicFramePr>
            <xdr:cNvPr id="27" name="Rating group 1">
              <a:extLst>
                <a:ext uri="{FF2B5EF4-FFF2-40B4-BE49-F238E27FC236}">
                  <a16:creationId xmlns:a16="http://schemas.microsoft.com/office/drawing/2014/main" id="{00000000-0008-0000-0B00-00001B000000}"/>
                </a:ext>
              </a:extLst>
            </xdr:cNvPr>
            <xdr:cNvGraphicFramePr/>
          </xdr:nvGraphicFramePr>
          <xdr:xfrm>
            <a:off x="0" y="0"/>
            <a:ext cx="0" cy="0"/>
          </xdr:xfrm>
          <a:graphic>
            <a:graphicData uri="http://schemas.microsoft.com/office/drawing/2010/slicer">
              <sle:slicer xmlns:sle="http://schemas.microsoft.com/office/drawing/2010/slicer" name="Rating group 1"/>
            </a:graphicData>
          </a:graphic>
        </xdr:graphicFrame>
      </mc:Choice>
      <mc:Fallback xmlns:r="http://schemas.openxmlformats.org/officeDocument/2006/relationships" xmlns="">
        <xdr:sp macro="" textlink="">
          <xdr:nvSpPr>
            <xdr:cNvPr id="0" name=""/>
            <xdr:cNvSpPr>
              <a:spLocks noTextEdit="1"/>
            </xdr:cNvSpPr>
          </xdr:nvSpPr>
          <xdr:spPr>
            <a:xfrm>
              <a:off x="13495020" y="79057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xdr:col>
      <xdr:colOff>676275</xdr:colOff>
      <xdr:row>132</xdr:row>
      <xdr:rowOff>19050</xdr:rowOff>
    </xdr:from>
    <xdr:to>
      <xdr:col>7</xdr:col>
      <xdr:colOff>447675</xdr:colOff>
      <xdr:row>146</xdr:row>
      <xdr:rowOff>180975</xdr:rowOff>
    </xdr:to>
    <mc:AlternateContent xmlns:mc="http://schemas.openxmlformats.org/markup-compatibility/2006" xmlns:a14="http://schemas.microsoft.com/office/drawing/2010/main">
      <mc:Choice Requires="a14">
        <xdr:graphicFrame macro="">
          <xdr:nvGraphicFramePr>
            <xdr:cNvPr id="28" name="Month 2">
              <a:extLst>
                <a:ext uri="{FF2B5EF4-FFF2-40B4-BE49-F238E27FC236}">
                  <a16:creationId xmlns:a16="http://schemas.microsoft.com/office/drawing/2014/main" id="{00000000-0008-0000-0B00-00001C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r="http://schemas.openxmlformats.org/officeDocument/2006/relationships" xmlns="">
        <xdr:sp macro="" textlink="">
          <xdr:nvSpPr>
            <xdr:cNvPr id="0" name=""/>
            <xdr:cNvSpPr>
              <a:spLocks noTextEdit="1"/>
            </xdr:cNvSpPr>
          </xdr:nvSpPr>
          <xdr:spPr>
            <a:xfrm>
              <a:off x="5746115" y="24593550"/>
              <a:ext cx="271018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5</xdr:col>
      <xdr:colOff>104775</xdr:colOff>
      <xdr:row>133</xdr:row>
      <xdr:rowOff>38100</xdr:rowOff>
    </xdr:from>
    <xdr:to>
      <xdr:col>8</xdr:col>
      <xdr:colOff>47625</xdr:colOff>
      <xdr:row>148</xdr:row>
      <xdr:rowOff>9525</xdr:rowOff>
    </xdr:to>
    <mc:AlternateContent xmlns:mc="http://schemas.openxmlformats.org/markup-compatibility/2006" xmlns:a14="http://schemas.microsoft.com/office/drawing/2010/main">
      <mc:Choice Requires="a14">
        <xdr:graphicFrame macro="">
          <xdr:nvGraphicFramePr>
            <xdr:cNvPr id="29" name="Customer type 1">
              <a:extLst>
                <a:ext uri="{FF2B5EF4-FFF2-40B4-BE49-F238E27FC236}">
                  <a16:creationId xmlns:a16="http://schemas.microsoft.com/office/drawing/2014/main" id="{00000000-0008-0000-0B00-00001D000000}"/>
                </a:ext>
              </a:extLst>
            </xdr:cNvPr>
            <xdr:cNvGraphicFramePr/>
          </xdr:nvGraphicFramePr>
          <xdr:xfrm>
            <a:off x="0" y="0"/>
            <a:ext cx="0" cy="0"/>
          </xdr:xfrm>
          <a:graphic>
            <a:graphicData uri="http://schemas.microsoft.com/office/drawing/2010/slicer">
              <sle:slicer xmlns:sle="http://schemas.microsoft.com/office/drawing/2010/slicer" name="Customer type 1"/>
            </a:graphicData>
          </a:graphic>
        </xdr:graphicFrame>
      </mc:Choice>
      <mc:Fallback xmlns:r="http://schemas.openxmlformats.org/officeDocument/2006/relationships" xmlns="">
        <xdr:sp macro="" textlink="">
          <xdr:nvSpPr>
            <xdr:cNvPr id="0" name=""/>
            <xdr:cNvSpPr>
              <a:spLocks noTextEdit="1"/>
            </xdr:cNvSpPr>
          </xdr:nvSpPr>
          <xdr:spPr>
            <a:xfrm>
              <a:off x="6290310" y="24803100"/>
              <a:ext cx="2623185"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8</xdr:col>
      <xdr:colOff>581025</xdr:colOff>
      <xdr:row>129</xdr:row>
      <xdr:rowOff>66675</xdr:rowOff>
    </xdr:from>
    <xdr:to>
      <xdr:col>11</xdr:col>
      <xdr:colOff>581025</xdr:colOff>
      <xdr:row>144</xdr:row>
      <xdr:rowOff>38100</xdr:rowOff>
    </xdr:to>
    <mc:AlternateContent xmlns:mc="http://schemas.openxmlformats.org/markup-compatibility/2006" xmlns:a14="http://schemas.microsoft.com/office/drawing/2010/main">
      <mc:Choice Requires="a14">
        <xdr:graphicFrame macro="">
          <xdr:nvGraphicFramePr>
            <xdr:cNvPr id="30" name="City  1">
              <a:extLst>
                <a:ext uri="{FF2B5EF4-FFF2-40B4-BE49-F238E27FC236}">
                  <a16:creationId xmlns:a16="http://schemas.microsoft.com/office/drawing/2014/main" id="{00000000-0008-0000-0B00-00001E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r="http://schemas.openxmlformats.org/officeDocument/2006/relationships" xmlns="">
        <xdr:sp macro="" textlink="">
          <xdr:nvSpPr>
            <xdr:cNvPr id="0" name=""/>
            <xdr:cNvSpPr>
              <a:spLocks noTextEdit="1"/>
            </xdr:cNvSpPr>
          </xdr:nvSpPr>
          <xdr:spPr>
            <a:xfrm>
              <a:off x="9446895" y="2406967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10</xdr:col>
      <xdr:colOff>152400</xdr:colOff>
      <xdr:row>134</xdr:row>
      <xdr:rowOff>47625</xdr:rowOff>
    </xdr:from>
    <xdr:to>
      <xdr:col>13</xdr:col>
      <xdr:colOff>152400</xdr:colOff>
      <xdr:row>149</xdr:row>
      <xdr:rowOff>19050</xdr:rowOff>
    </xdr:to>
    <mc:AlternateContent xmlns:mc="http://schemas.openxmlformats.org/markup-compatibility/2006" xmlns:a14="http://schemas.microsoft.com/office/drawing/2010/main">
      <mc:Choice Requires="a14">
        <xdr:graphicFrame macro="">
          <xdr:nvGraphicFramePr>
            <xdr:cNvPr id="31" name="Branch 2">
              <a:extLst>
                <a:ext uri="{FF2B5EF4-FFF2-40B4-BE49-F238E27FC236}">
                  <a16:creationId xmlns:a16="http://schemas.microsoft.com/office/drawing/2014/main" id="{00000000-0008-0000-0B00-00001F000000}"/>
                </a:ext>
              </a:extLst>
            </xdr:cNvPr>
            <xdr:cNvGraphicFramePr/>
          </xdr:nvGraphicFramePr>
          <xdr:xfrm>
            <a:off x="0" y="0"/>
            <a:ext cx="0" cy="0"/>
          </xdr:xfrm>
          <a:graphic>
            <a:graphicData uri="http://schemas.microsoft.com/office/drawing/2010/slicer">
              <sle:slicer xmlns:sle="http://schemas.microsoft.com/office/drawing/2010/slicer" name="Branch 2"/>
            </a:graphicData>
          </a:graphic>
        </xdr:graphicFrame>
      </mc:Choice>
      <mc:Fallback xmlns:r="http://schemas.openxmlformats.org/officeDocument/2006/relationships" xmlns="">
        <xdr:sp macro="" textlink="">
          <xdr:nvSpPr>
            <xdr:cNvPr id="0" name=""/>
            <xdr:cNvSpPr>
              <a:spLocks noTextEdit="1"/>
            </xdr:cNvSpPr>
          </xdr:nvSpPr>
          <xdr:spPr>
            <a:xfrm>
              <a:off x="10732770" y="25003125"/>
              <a:ext cx="2571750" cy="2638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3</xdr:col>
      <xdr:colOff>57150</xdr:colOff>
      <xdr:row>192</xdr:row>
      <xdr:rowOff>180975</xdr:rowOff>
    </xdr:from>
    <xdr:to>
      <xdr:col>10</xdr:col>
      <xdr:colOff>247650</xdr:colOff>
      <xdr:row>207</xdr:row>
      <xdr:rowOff>66675</xdr:rowOff>
    </xdr:to>
    <xdr:graphicFrame macro="">
      <xdr:nvGraphicFramePr>
        <xdr:cNvPr id="32" name="Chart 31">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393700</xdr:colOff>
      <xdr:row>77</xdr:row>
      <xdr:rowOff>114300</xdr:rowOff>
    </xdr:from>
    <xdr:to>
      <xdr:col>3</xdr:col>
      <xdr:colOff>784225</xdr:colOff>
      <xdr:row>91</xdr:row>
      <xdr:rowOff>12700</xdr:rowOff>
    </xdr:to>
    <mc:AlternateContent xmlns:mc="http://schemas.openxmlformats.org/markup-compatibility/2006" xmlns:a14="http://schemas.microsoft.com/office/drawing/2010/main">
      <mc:Choice Requires="a14">
        <xdr:graphicFrame macro="">
          <xdr:nvGraphicFramePr>
            <xdr:cNvPr id="9" name="product line 13">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microsoft.com/office/drawing/2010/slicer">
              <sle:slicer xmlns:sle="http://schemas.microsoft.com/office/drawing/2010/slicer" name="product line 13"/>
            </a:graphicData>
          </a:graphic>
        </xdr:graphicFrame>
      </mc:Choice>
      <mc:Fallback xmlns:r="http://schemas.openxmlformats.org/officeDocument/2006/relationships" xmlns="">
        <xdr:sp macro="" textlink="">
          <xdr:nvSpPr>
            <xdr:cNvPr id="0" name=""/>
            <xdr:cNvSpPr>
              <a:spLocks noTextEdit="1"/>
            </xdr:cNvSpPr>
          </xdr:nvSpPr>
          <xdr:spPr>
            <a:xfrm>
              <a:off x="2860675" y="144018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863600</xdr:colOff>
      <xdr:row>80</xdr:row>
      <xdr:rowOff>12700</xdr:rowOff>
    </xdr:from>
    <xdr:to>
      <xdr:col>3</xdr:col>
      <xdr:colOff>1049655</xdr:colOff>
      <xdr:row>93</xdr:row>
      <xdr:rowOff>101600</xdr:rowOff>
    </xdr:to>
    <mc:AlternateContent xmlns:mc="http://schemas.openxmlformats.org/markup-compatibility/2006" xmlns:a14="http://schemas.microsoft.com/office/drawing/2010/main">
      <mc:Choice Requires="a14">
        <xdr:graphicFrame macro="">
          <xdr:nvGraphicFramePr>
            <xdr:cNvPr id="10" name="City  14">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microsoft.com/office/drawing/2010/slicer">
              <sle:slicer xmlns:sle="http://schemas.microsoft.com/office/drawing/2010/slicer" name="City  14"/>
            </a:graphicData>
          </a:graphic>
        </xdr:graphicFrame>
      </mc:Choice>
      <mc:Fallback xmlns:r="http://schemas.openxmlformats.org/officeDocument/2006/relationships" xmlns="">
        <xdr:sp macro="" textlink="">
          <xdr:nvSpPr>
            <xdr:cNvPr id="0" name=""/>
            <xdr:cNvSpPr>
              <a:spLocks noTextEdit="1"/>
            </xdr:cNvSpPr>
          </xdr:nvSpPr>
          <xdr:spPr>
            <a:xfrm>
              <a:off x="3330575" y="148717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1333500</xdr:colOff>
      <xdr:row>82</xdr:row>
      <xdr:rowOff>101600</xdr:rowOff>
    </xdr:from>
    <xdr:to>
      <xdr:col>3</xdr:col>
      <xdr:colOff>1092835</xdr:colOff>
      <xdr:row>96</xdr:row>
      <xdr:rowOff>0</xdr:rowOff>
    </xdr:to>
    <mc:AlternateContent xmlns:mc="http://schemas.openxmlformats.org/markup-compatibility/2006" xmlns:a14="http://schemas.microsoft.com/office/drawing/2010/main">
      <mc:Choice Requires="a14">
        <xdr:graphicFrame macro="">
          <xdr:nvGraphicFramePr>
            <xdr:cNvPr id="12" name="Branch 15">
              <a:extLst>
                <a:ext uri="{FF2B5EF4-FFF2-40B4-BE49-F238E27FC236}">
                  <a16:creationId xmlns:a16="http://schemas.microsoft.com/office/drawing/2014/main" id="{00000000-0008-0000-0B00-00000C000000}"/>
                </a:ext>
              </a:extLst>
            </xdr:cNvPr>
            <xdr:cNvGraphicFramePr/>
          </xdr:nvGraphicFramePr>
          <xdr:xfrm>
            <a:off x="0" y="0"/>
            <a:ext cx="0" cy="0"/>
          </xdr:xfrm>
          <a:graphic>
            <a:graphicData uri="http://schemas.microsoft.com/office/drawing/2010/slicer">
              <sle:slicer xmlns:sle="http://schemas.microsoft.com/office/drawing/2010/slicer" name="Branch 15"/>
            </a:graphicData>
          </a:graphic>
        </xdr:graphicFrame>
      </mc:Choice>
      <mc:Fallback xmlns:r="http://schemas.openxmlformats.org/officeDocument/2006/relationships" xmlns="">
        <xdr:sp macro="" textlink="">
          <xdr:nvSpPr>
            <xdr:cNvPr id="0" name=""/>
            <xdr:cNvSpPr>
              <a:spLocks noTextEdit="1"/>
            </xdr:cNvSpPr>
          </xdr:nvSpPr>
          <xdr:spPr>
            <a:xfrm>
              <a:off x="3800475" y="153416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1803400</xdr:colOff>
      <xdr:row>85</xdr:row>
      <xdr:rowOff>0</xdr:rowOff>
    </xdr:from>
    <xdr:to>
      <xdr:col>4</xdr:col>
      <xdr:colOff>122555</xdr:colOff>
      <xdr:row>98</xdr:row>
      <xdr:rowOff>88900</xdr:rowOff>
    </xdr:to>
    <mc:AlternateContent xmlns:mc="http://schemas.openxmlformats.org/markup-compatibility/2006" xmlns:a14="http://schemas.microsoft.com/office/drawing/2010/main">
      <mc:Choice Requires="a14">
        <xdr:graphicFrame macro="">
          <xdr:nvGraphicFramePr>
            <xdr:cNvPr id="17" name="Rating group 16">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Rating group 16"/>
            </a:graphicData>
          </a:graphic>
        </xdr:graphicFrame>
      </mc:Choice>
      <mc:Fallback xmlns:r="http://schemas.openxmlformats.org/officeDocument/2006/relationships" xmlns="">
        <xdr:sp macro="" textlink="">
          <xdr:nvSpPr>
            <xdr:cNvPr id="0" name=""/>
            <xdr:cNvSpPr>
              <a:spLocks noTextEdit="1"/>
            </xdr:cNvSpPr>
          </xdr:nvSpPr>
          <xdr:spPr>
            <a:xfrm>
              <a:off x="4270375" y="158115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393700</xdr:colOff>
      <xdr:row>77</xdr:row>
      <xdr:rowOff>114300</xdr:rowOff>
    </xdr:from>
    <xdr:to>
      <xdr:col>3</xdr:col>
      <xdr:colOff>784225</xdr:colOff>
      <xdr:row>91</xdr:row>
      <xdr:rowOff>12700</xdr:rowOff>
    </xdr:to>
    <mc:AlternateContent xmlns:mc="http://schemas.openxmlformats.org/markup-compatibility/2006" xmlns:a14="http://schemas.microsoft.com/office/drawing/2010/main">
      <mc:Choice Requires="a14">
        <xdr:graphicFrame macro="">
          <xdr:nvGraphicFramePr>
            <xdr:cNvPr id="33" name="Customer type 17">
              <a:extLst>
                <a:ext uri="{FF2B5EF4-FFF2-40B4-BE49-F238E27FC236}">
                  <a16:creationId xmlns:a16="http://schemas.microsoft.com/office/drawing/2014/main" id="{00000000-0008-0000-0B00-000021000000}"/>
                </a:ext>
              </a:extLst>
            </xdr:cNvPr>
            <xdr:cNvGraphicFramePr/>
          </xdr:nvGraphicFramePr>
          <xdr:xfrm>
            <a:off x="0" y="0"/>
            <a:ext cx="0" cy="0"/>
          </xdr:xfrm>
          <a:graphic>
            <a:graphicData uri="http://schemas.microsoft.com/office/drawing/2010/slicer">
              <sle:slicer xmlns:sle="http://schemas.microsoft.com/office/drawing/2010/slicer" name="Customer type 17"/>
            </a:graphicData>
          </a:graphic>
        </xdr:graphicFrame>
      </mc:Choice>
      <mc:Fallback xmlns:r="http://schemas.openxmlformats.org/officeDocument/2006/relationships" xmlns="">
        <xdr:sp macro="" textlink="">
          <xdr:nvSpPr>
            <xdr:cNvPr id="0" name=""/>
            <xdr:cNvSpPr>
              <a:spLocks noTextEdit="1"/>
            </xdr:cNvSpPr>
          </xdr:nvSpPr>
          <xdr:spPr>
            <a:xfrm>
              <a:off x="2860675" y="144018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863600</xdr:colOff>
      <xdr:row>80</xdr:row>
      <xdr:rowOff>12700</xdr:rowOff>
    </xdr:from>
    <xdr:to>
      <xdr:col>3</xdr:col>
      <xdr:colOff>1049655</xdr:colOff>
      <xdr:row>93</xdr:row>
      <xdr:rowOff>101600</xdr:rowOff>
    </xdr:to>
    <mc:AlternateContent xmlns:mc="http://schemas.openxmlformats.org/markup-compatibility/2006" xmlns:a14="http://schemas.microsoft.com/office/drawing/2010/main">
      <mc:Choice Requires="a14">
        <xdr:graphicFrame macro="">
          <xdr:nvGraphicFramePr>
            <xdr:cNvPr id="34" name="Gender 18">
              <a:extLst>
                <a:ext uri="{FF2B5EF4-FFF2-40B4-BE49-F238E27FC236}">
                  <a16:creationId xmlns:a16="http://schemas.microsoft.com/office/drawing/2014/main" id="{00000000-0008-0000-0B00-000022000000}"/>
                </a:ext>
              </a:extLst>
            </xdr:cNvPr>
            <xdr:cNvGraphicFramePr/>
          </xdr:nvGraphicFramePr>
          <xdr:xfrm>
            <a:off x="0" y="0"/>
            <a:ext cx="0" cy="0"/>
          </xdr:xfrm>
          <a:graphic>
            <a:graphicData uri="http://schemas.microsoft.com/office/drawing/2010/slicer">
              <sle:slicer xmlns:sle="http://schemas.microsoft.com/office/drawing/2010/slicer" name="Gender 18"/>
            </a:graphicData>
          </a:graphic>
        </xdr:graphicFrame>
      </mc:Choice>
      <mc:Fallback xmlns:r="http://schemas.openxmlformats.org/officeDocument/2006/relationships" xmlns="">
        <xdr:sp macro="" textlink="">
          <xdr:nvSpPr>
            <xdr:cNvPr id="0" name=""/>
            <xdr:cNvSpPr>
              <a:spLocks noTextEdit="1"/>
            </xdr:cNvSpPr>
          </xdr:nvSpPr>
          <xdr:spPr>
            <a:xfrm>
              <a:off x="3330575" y="148717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1333500</xdr:colOff>
      <xdr:row>82</xdr:row>
      <xdr:rowOff>101600</xdr:rowOff>
    </xdr:from>
    <xdr:to>
      <xdr:col>3</xdr:col>
      <xdr:colOff>1092835</xdr:colOff>
      <xdr:row>96</xdr:row>
      <xdr:rowOff>0</xdr:rowOff>
    </xdr:to>
    <mc:AlternateContent xmlns:mc="http://schemas.openxmlformats.org/markup-compatibility/2006" xmlns:a14="http://schemas.microsoft.com/office/drawing/2010/main">
      <mc:Choice Requires="a14">
        <xdr:graphicFrame macro="">
          <xdr:nvGraphicFramePr>
            <xdr:cNvPr id="35" name="product line 19">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product line 19"/>
            </a:graphicData>
          </a:graphic>
        </xdr:graphicFrame>
      </mc:Choice>
      <mc:Fallback xmlns:r="http://schemas.openxmlformats.org/officeDocument/2006/relationships" xmlns="">
        <xdr:sp macro="" textlink="">
          <xdr:nvSpPr>
            <xdr:cNvPr id="0" name=""/>
            <xdr:cNvSpPr>
              <a:spLocks noTextEdit="1"/>
            </xdr:cNvSpPr>
          </xdr:nvSpPr>
          <xdr:spPr>
            <a:xfrm>
              <a:off x="3800475" y="153416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1803400</xdr:colOff>
      <xdr:row>85</xdr:row>
      <xdr:rowOff>0</xdr:rowOff>
    </xdr:from>
    <xdr:to>
      <xdr:col>4</xdr:col>
      <xdr:colOff>122555</xdr:colOff>
      <xdr:row>98</xdr:row>
      <xdr:rowOff>88900</xdr:rowOff>
    </xdr:to>
    <mc:AlternateContent xmlns:mc="http://schemas.openxmlformats.org/markup-compatibility/2006" xmlns:a14="http://schemas.microsoft.com/office/drawing/2010/main">
      <mc:Choice Requires="a14">
        <xdr:graphicFrame macro="">
          <xdr:nvGraphicFramePr>
            <xdr:cNvPr id="36" name="City  20">
              <a:extLst>
                <a:ext uri="{FF2B5EF4-FFF2-40B4-BE49-F238E27FC236}">
                  <a16:creationId xmlns:a16="http://schemas.microsoft.com/office/drawing/2014/main" id="{00000000-0008-0000-0B00-000024000000}"/>
                </a:ext>
              </a:extLst>
            </xdr:cNvPr>
            <xdr:cNvGraphicFramePr/>
          </xdr:nvGraphicFramePr>
          <xdr:xfrm>
            <a:off x="0" y="0"/>
            <a:ext cx="0" cy="0"/>
          </xdr:xfrm>
          <a:graphic>
            <a:graphicData uri="http://schemas.microsoft.com/office/drawing/2010/slicer">
              <sle:slicer xmlns:sle="http://schemas.microsoft.com/office/drawing/2010/slicer" name="City  20"/>
            </a:graphicData>
          </a:graphic>
        </xdr:graphicFrame>
      </mc:Choice>
      <mc:Fallback xmlns:r="http://schemas.openxmlformats.org/officeDocument/2006/relationships" xmlns="">
        <xdr:sp macro="" textlink="">
          <xdr:nvSpPr>
            <xdr:cNvPr id="0" name=""/>
            <xdr:cNvSpPr>
              <a:spLocks noTextEdit="1"/>
            </xdr:cNvSpPr>
          </xdr:nvSpPr>
          <xdr:spPr>
            <a:xfrm>
              <a:off x="4270375" y="158115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xdr:col>
      <xdr:colOff>377825</xdr:colOff>
      <xdr:row>88</xdr:row>
      <xdr:rowOff>88900</xdr:rowOff>
    </xdr:from>
    <xdr:to>
      <xdr:col>4</xdr:col>
      <xdr:colOff>505460</xdr:colOff>
      <xdr:row>100</xdr:row>
      <xdr:rowOff>177800</xdr:rowOff>
    </xdr:to>
    <mc:AlternateContent xmlns:mc="http://schemas.openxmlformats.org/markup-compatibility/2006" xmlns:a14="http://schemas.microsoft.com/office/drawing/2010/main">
      <mc:Choice Requires="a14">
        <xdr:graphicFrame macro="">
          <xdr:nvGraphicFramePr>
            <xdr:cNvPr id="37" name="Branch 21">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Branch 21"/>
            </a:graphicData>
          </a:graphic>
        </xdr:graphicFrame>
      </mc:Choice>
      <mc:Fallback xmlns:r="http://schemas.openxmlformats.org/officeDocument/2006/relationships" xmlns="">
        <xdr:sp macro="" textlink="">
          <xdr:nvSpPr>
            <xdr:cNvPr id="0" name=""/>
            <xdr:cNvSpPr>
              <a:spLocks noTextEdit="1"/>
            </xdr:cNvSpPr>
          </xdr:nvSpPr>
          <xdr:spPr>
            <a:xfrm>
              <a:off x="4740275" y="162814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4</xdr:col>
      <xdr:colOff>140335</xdr:colOff>
      <xdr:row>90</xdr:row>
      <xdr:rowOff>177800</xdr:rowOff>
    </xdr:from>
    <xdr:to>
      <xdr:col>6</xdr:col>
      <xdr:colOff>146050</xdr:colOff>
      <xdr:row>103</xdr:row>
      <xdr:rowOff>76200</xdr:rowOff>
    </xdr:to>
    <mc:AlternateContent xmlns:mc="http://schemas.openxmlformats.org/markup-compatibility/2006" xmlns:a14="http://schemas.microsoft.com/office/drawing/2010/main">
      <mc:Choice Requires="a14">
        <xdr:graphicFrame macro="">
          <xdr:nvGraphicFramePr>
            <xdr:cNvPr id="38" name="Rating group 22">
              <a:extLst>
                <a:ext uri="{FF2B5EF4-FFF2-40B4-BE49-F238E27FC236}">
                  <a16:creationId xmlns:a16="http://schemas.microsoft.com/office/drawing/2014/main" id="{00000000-0008-0000-0B00-000026000000}"/>
                </a:ext>
              </a:extLst>
            </xdr:cNvPr>
            <xdr:cNvGraphicFramePr/>
          </xdr:nvGraphicFramePr>
          <xdr:xfrm>
            <a:off x="0" y="0"/>
            <a:ext cx="0" cy="0"/>
          </xdr:xfrm>
          <a:graphic>
            <a:graphicData uri="http://schemas.microsoft.com/office/drawing/2010/slicer">
              <sle:slicer xmlns:sle="http://schemas.microsoft.com/office/drawing/2010/slicer" name="Rating group 22"/>
            </a:graphicData>
          </a:graphic>
        </xdr:graphicFrame>
      </mc:Choice>
      <mc:Fallback xmlns:r="http://schemas.openxmlformats.org/officeDocument/2006/relationships" xmlns="">
        <xdr:sp macro="" textlink="">
          <xdr:nvSpPr>
            <xdr:cNvPr id="0" name=""/>
            <xdr:cNvSpPr>
              <a:spLocks noTextEdit="1"/>
            </xdr:cNvSpPr>
          </xdr:nvSpPr>
          <xdr:spPr>
            <a:xfrm>
              <a:off x="5210175" y="167513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660400</xdr:colOff>
      <xdr:row>21</xdr:row>
      <xdr:rowOff>114300</xdr:rowOff>
    </xdr:from>
    <xdr:to>
      <xdr:col>3</xdr:col>
      <xdr:colOff>963295</xdr:colOff>
      <xdr:row>34</xdr:row>
      <xdr:rowOff>12700</xdr:rowOff>
    </xdr:to>
    <mc:AlternateContent xmlns:mc="http://schemas.openxmlformats.org/markup-compatibility/2006" xmlns:a14="http://schemas.microsoft.com/office/drawing/2010/main">
      <mc:Choice Requires="a14">
        <xdr:graphicFrame macro="">
          <xdr:nvGraphicFramePr>
            <xdr:cNvPr id="4" name="gross income">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gross income"/>
            </a:graphicData>
          </a:graphic>
        </xdr:graphicFrame>
      </mc:Choice>
      <mc:Fallback xmlns:r="http://schemas.openxmlformats.org/officeDocument/2006/relationships" xmlns="">
        <xdr:sp macro="" textlink="">
          <xdr:nvSpPr>
            <xdr:cNvPr id="0" name=""/>
            <xdr:cNvSpPr>
              <a:spLocks noTextEdit="1"/>
            </xdr:cNvSpPr>
          </xdr:nvSpPr>
          <xdr:spPr>
            <a:xfrm>
              <a:off x="3127375" y="41148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1130300</xdr:colOff>
      <xdr:row>24</xdr:row>
      <xdr:rowOff>12700</xdr:rowOff>
    </xdr:from>
    <xdr:to>
      <xdr:col>3</xdr:col>
      <xdr:colOff>1095375</xdr:colOff>
      <xdr:row>36</xdr:row>
      <xdr:rowOff>101600</xdr:rowOff>
    </xdr:to>
    <mc:AlternateContent xmlns:mc="http://schemas.openxmlformats.org/markup-compatibility/2006" xmlns:a14="http://schemas.microsoft.com/office/drawing/2010/main">
      <mc:Choice Requires="a14">
        <xdr:graphicFrame macro="">
          <xdr:nvGraphicFramePr>
            <xdr:cNvPr id="39" name="DOW 4">
              <a:extLst>
                <a:ext uri="{FF2B5EF4-FFF2-40B4-BE49-F238E27FC236}">
                  <a16:creationId xmlns:a16="http://schemas.microsoft.com/office/drawing/2014/main" id="{00000000-0008-0000-0B00-000027000000}"/>
                </a:ext>
              </a:extLst>
            </xdr:cNvPr>
            <xdr:cNvGraphicFramePr/>
          </xdr:nvGraphicFramePr>
          <xdr:xfrm>
            <a:off x="0" y="0"/>
            <a:ext cx="0" cy="0"/>
          </xdr:xfrm>
          <a:graphic>
            <a:graphicData uri="http://schemas.microsoft.com/office/drawing/2010/slicer">
              <sle:slicer xmlns:sle="http://schemas.microsoft.com/office/drawing/2010/slicer" name="DOW 4"/>
            </a:graphicData>
          </a:graphic>
        </xdr:graphicFrame>
      </mc:Choice>
      <mc:Fallback xmlns:r="http://schemas.openxmlformats.org/officeDocument/2006/relationships" xmlns="">
        <xdr:sp macro="" textlink="">
          <xdr:nvSpPr>
            <xdr:cNvPr id="0" name=""/>
            <xdr:cNvSpPr>
              <a:spLocks noTextEdit="1"/>
            </xdr:cNvSpPr>
          </xdr:nvSpPr>
          <xdr:spPr>
            <a:xfrm>
              <a:off x="3597275" y="45847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1600200</xdr:colOff>
      <xdr:row>26</xdr:row>
      <xdr:rowOff>101600</xdr:rowOff>
    </xdr:from>
    <xdr:to>
      <xdr:col>4</xdr:col>
      <xdr:colOff>125095</xdr:colOff>
      <xdr:row>39</xdr:row>
      <xdr:rowOff>0</xdr:rowOff>
    </xdr:to>
    <mc:AlternateContent xmlns:mc="http://schemas.openxmlformats.org/markup-compatibility/2006" xmlns:a14="http://schemas.microsoft.com/office/drawing/2010/main">
      <mc:Choice Requires="a14">
        <xdr:graphicFrame macro="">
          <xdr:nvGraphicFramePr>
            <xdr:cNvPr id="40" name="Customer type 5">
              <a:extLst>
                <a:ext uri="{FF2B5EF4-FFF2-40B4-BE49-F238E27FC236}">
                  <a16:creationId xmlns:a16="http://schemas.microsoft.com/office/drawing/2014/main" id="{00000000-0008-0000-0B00-000028000000}"/>
                </a:ext>
              </a:extLst>
            </xdr:cNvPr>
            <xdr:cNvGraphicFramePr/>
          </xdr:nvGraphicFramePr>
          <xdr:xfrm>
            <a:off x="0" y="0"/>
            <a:ext cx="0" cy="0"/>
          </xdr:xfrm>
          <a:graphic>
            <a:graphicData uri="http://schemas.microsoft.com/office/drawing/2010/slicer">
              <sle:slicer xmlns:sle="http://schemas.microsoft.com/office/drawing/2010/slicer" name="Customer type 5"/>
            </a:graphicData>
          </a:graphic>
        </xdr:graphicFrame>
      </mc:Choice>
      <mc:Fallback xmlns:r="http://schemas.openxmlformats.org/officeDocument/2006/relationships" xmlns="">
        <xdr:sp macro="" textlink="">
          <xdr:nvSpPr>
            <xdr:cNvPr id="0" name=""/>
            <xdr:cNvSpPr>
              <a:spLocks noTextEdit="1"/>
            </xdr:cNvSpPr>
          </xdr:nvSpPr>
          <xdr:spPr>
            <a:xfrm>
              <a:off x="4067175" y="50546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xdr:col>
      <xdr:colOff>174625</xdr:colOff>
      <xdr:row>29</xdr:row>
      <xdr:rowOff>0</xdr:rowOff>
    </xdr:from>
    <xdr:to>
      <xdr:col>4</xdr:col>
      <xdr:colOff>302260</xdr:colOff>
      <xdr:row>42</xdr:row>
      <xdr:rowOff>88900</xdr:rowOff>
    </xdr:to>
    <mc:AlternateContent xmlns:mc="http://schemas.openxmlformats.org/markup-compatibility/2006" xmlns:a14="http://schemas.microsoft.com/office/drawing/2010/main">
      <mc:Choice Requires="a14">
        <xdr:graphicFrame macro="">
          <xdr:nvGraphicFramePr>
            <xdr:cNvPr id="41" name="Gender 6">
              <a:extLst>
                <a:ext uri="{FF2B5EF4-FFF2-40B4-BE49-F238E27FC236}">
                  <a16:creationId xmlns:a16="http://schemas.microsoft.com/office/drawing/2014/main" id="{00000000-0008-0000-0B00-000029000000}"/>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mlns:r="http://schemas.openxmlformats.org/officeDocument/2006/relationships" xmlns="">
        <xdr:sp macro="" textlink="">
          <xdr:nvSpPr>
            <xdr:cNvPr id="0" name=""/>
            <xdr:cNvSpPr>
              <a:spLocks noTextEdit="1"/>
            </xdr:cNvSpPr>
          </xdr:nvSpPr>
          <xdr:spPr>
            <a:xfrm>
              <a:off x="4537075" y="55245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xdr:col>
      <xdr:colOff>644525</xdr:colOff>
      <xdr:row>31</xdr:row>
      <xdr:rowOff>88900</xdr:rowOff>
    </xdr:from>
    <xdr:to>
      <xdr:col>4</xdr:col>
      <xdr:colOff>772160</xdr:colOff>
      <xdr:row>44</xdr:row>
      <xdr:rowOff>177800</xdr:rowOff>
    </xdr:to>
    <mc:AlternateContent xmlns:mc="http://schemas.openxmlformats.org/markup-compatibility/2006" xmlns:a14="http://schemas.microsoft.com/office/drawing/2010/main">
      <mc:Choice Requires="a14">
        <xdr:graphicFrame macro="">
          <xdr:nvGraphicFramePr>
            <xdr:cNvPr id="42" name="product line Purchase">
              <a:extLst>
                <a:ext uri="{FF2B5EF4-FFF2-40B4-BE49-F238E27FC236}">
                  <a16:creationId xmlns:a16="http://schemas.microsoft.com/office/drawing/2014/main" id="{00000000-0008-0000-0B00-00002A000000}"/>
                </a:ext>
              </a:extLst>
            </xdr:cNvPr>
            <xdr:cNvGraphicFramePr/>
          </xdr:nvGraphicFramePr>
          <xdr:xfrm>
            <a:off x="0" y="0"/>
            <a:ext cx="0" cy="0"/>
          </xdr:xfrm>
          <a:graphic>
            <a:graphicData uri="http://schemas.microsoft.com/office/drawing/2010/slicer">
              <sle:slicer xmlns:sle="http://schemas.microsoft.com/office/drawing/2010/slicer" name="product line Purchase"/>
            </a:graphicData>
          </a:graphic>
        </xdr:graphicFrame>
      </mc:Choice>
      <mc:Fallback xmlns:r="http://schemas.openxmlformats.org/officeDocument/2006/relationships" xmlns="">
        <xdr:sp macro="" textlink="">
          <xdr:nvSpPr>
            <xdr:cNvPr id="0" name=""/>
            <xdr:cNvSpPr>
              <a:spLocks noTextEdit="1"/>
            </xdr:cNvSpPr>
          </xdr:nvSpPr>
          <xdr:spPr>
            <a:xfrm>
              <a:off x="5006975" y="59944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8</xdr:col>
      <xdr:colOff>516890</xdr:colOff>
      <xdr:row>16</xdr:row>
      <xdr:rowOff>117475</xdr:rowOff>
    </xdr:from>
    <xdr:to>
      <xdr:col>10</xdr:col>
      <xdr:colOff>615950</xdr:colOff>
      <xdr:row>29</xdr:row>
      <xdr:rowOff>15875</xdr:rowOff>
    </xdr:to>
    <mc:AlternateContent xmlns:mc="http://schemas.openxmlformats.org/markup-compatibility/2006" xmlns:a14="http://schemas.microsoft.com/office/drawing/2010/main">
      <mc:Choice Requires="a14">
        <xdr:graphicFrame macro="">
          <xdr:nvGraphicFramePr>
            <xdr:cNvPr id="45" name="Rating group 9">
              <a:extLst>
                <a:ext uri="{FF2B5EF4-FFF2-40B4-BE49-F238E27FC236}">
                  <a16:creationId xmlns:a16="http://schemas.microsoft.com/office/drawing/2014/main" id="{00000000-0008-0000-0B00-00002D000000}"/>
                </a:ext>
              </a:extLst>
            </xdr:cNvPr>
            <xdr:cNvGraphicFramePr/>
          </xdr:nvGraphicFramePr>
          <xdr:xfrm>
            <a:off x="0" y="0"/>
            <a:ext cx="0" cy="0"/>
          </xdr:xfrm>
          <a:graphic>
            <a:graphicData uri="http://schemas.microsoft.com/office/drawing/2010/slicer">
              <sle:slicer xmlns:sle="http://schemas.microsoft.com/office/drawing/2010/slicer" name="Rating group 9"/>
            </a:graphicData>
          </a:graphic>
        </xdr:graphicFrame>
      </mc:Choice>
      <mc:Fallback xmlns:r="http://schemas.openxmlformats.org/officeDocument/2006/relationships" xmlns="">
        <xdr:sp macro="" textlink="">
          <xdr:nvSpPr>
            <xdr:cNvPr id="0" name=""/>
            <xdr:cNvSpPr>
              <a:spLocks noTextEdit="1"/>
            </xdr:cNvSpPr>
          </xdr:nvSpPr>
          <xdr:spPr>
            <a:xfrm>
              <a:off x="9382760" y="316547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393700</xdr:colOff>
      <xdr:row>77</xdr:row>
      <xdr:rowOff>114300</xdr:rowOff>
    </xdr:from>
    <xdr:to>
      <xdr:col>3</xdr:col>
      <xdr:colOff>784225</xdr:colOff>
      <xdr:row>91</xdr:row>
      <xdr:rowOff>12700</xdr:rowOff>
    </xdr:to>
    <mc:AlternateContent xmlns:mc="http://schemas.openxmlformats.org/markup-compatibility/2006" xmlns:a14="http://schemas.microsoft.com/office/drawing/2010/main">
      <mc:Choice Requires="a14">
        <xdr:graphicFrame macro="">
          <xdr:nvGraphicFramePr>
            <xdr:cNvPr id="46" name="Customer type 10">
              <a:extLst>
                <a:ext uri="{FF2B5EF4-FFF2-40B4-BE49-F238E27FC236}">
                  <a16:creationId xmlns:a16="http://schemas.microsoft.com/office/drawing/2014/main" id="{00000000-0008-0000-0B00-00002E000000}"/>
                </a:ext>
              </a:extLst>
            </xdr:cNvPr>
            <xdr:cNvGraphicFramePr/>
          </xdr:nvGraphicFramePr>
          <xdr:xfrm>
            <a:off x="0" y="0"/>
            <a:ext cx="0" cy="0"/>
          </xdr:xfrm>
          <a:graphic>
            <a:graphicData uri="http://schemas.microsoft.com/office/drawing/2010/slicer">
              <sle:slicer xmlns:sle="http://schemas.microsoft.com/office/drawing/2010/slicer" name="Customer type 10"/>
            </a:graphicData>
          </a:graphic>
        </xdr:graphicFrame>
      </mc:Choice>
      <mc:Fallback xmlns:r="http://schemas.openxmlformats.org/officeDocument/2006/relationships" xmlns="">
        <xdr:sp macro="" textlink="">
          <xdr:nvSpPr>
            <xdr:cNvPr id="0" name=""/>
            <xdr:cNvSpPr>
              <a:spLocks noTextEdit="1"/>
            </xdr:cNvSpPr>
          </xdr:nvSpPr>
          <xdr:spPr>
            <a:xfrm>
              <a:off x="2860675" y="144018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863600</xdr:colOff>
      <xdr:row>80</xdr:row>
      <xdr:rowOff>12700</xdr:rowOff>
    </xdr:from>
    <xdr:to>
      <xdr:col>3</xdr:col>
      <xdr:colOff>1049655</xdr:colOff>
      <xdr:row>93</xdr:row>
      <xdr:rowOff>101600</xdr:rowOff>
    </xdr:to>
    <mc:AlternateContent xmlns:mc="http://schemas.openxmlformats.org/markup-compatibility/2006" xmlns:a14="http://schemas.microsoft.com/office/drawing/2010/main">
      <mc:Choice Requires="a14">
        <xdr:graphicFrame macro="">
          <xdr:nvGraphicFramePr>
            <xdr:cNvPr id="47" name="Gender 11">
              <a:extLst>
                <a:ext uri="{FF2B5EF4-FFF2-40B4-BE49-F238E27FC236}">
                  <a16:creationId xmlns:a16="http://schemas.microsoft.com/office/drawing/2014/main" id="{00000000-0008-0000-0B00-00002F000000}"/>
                </a:ext>
              </a:extLst>
            </xdr:cNvPr>
            <xdr:cNvGraphicFramePr/>
          </xdr:nvGraphicFramePr>
          <xdr:xfrm>
            <a:off x="0" y="0"/>
            <a:ext cx="0" cy="0"/>
          </xdr:xfrm>
          <a:graphic>
            <a:graphicData uri="http://schemas.microsoft.com/office/drawing/2010/slicer">
              <sle:slicer xmlns:sle="http://schemas.microsoft.com/office/drawing/2010/slicer" name="Gender 11"/>
            </a:graphicData>
          </a:graphic>
        </xdr:graphicFrame>
      </mc:Choice>
      <mc:Fallback xmlns:r="http://schemas.openxmlformats.org/officeDocument/2006/relationships" xmlns="">
        <xdr:sp macro="" textlink="">
          <xdr:nvSpPr>
            <xdr:cNvPr id="0" name=""/>
            <xdr:cNvSpPr>
              <a:spLocks noTextEdit="1"/>
            </xdr:cNvSpPr>
          </xdr:nvSpPr>
          <xdr:spPr>
            <a:xfrm>
              <a:off x="3330575" y="148717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1333500</xdr:colOff>
      <xdr:row>82</xdr:row>
      <xdr:rowOff>101600</xdr:rowOff>
    </xdr:from>
    <xdr:to>
      <xdr:col>3</xdr:col>
      <xdr:colOff>1092835</xdr:colOff>
      <xdr:row>96</xdr:row>
      <xdr:rowOff>0</xdr:rowOff>
    </xdr:to>
    <mc:AlternateContent xmlns:mc="http://schemas.openxmlformats.org/markup-compatibility/2006" xmlns:a14="http://schemas.microsoft.com/office/drawing/2010/main">
      <mc:Choice Requires="a14">
        <xdr:graphicFrame macro="">
          <xdr:nvGraphicFramePr>
            <xdr:cNvPr id="48" name="product line 12">
              <a:extLst>
                <a:ext uri="{FF2B5EF4-FFF2-40B4-BE49-F238E27FC236}">
                  <a16:creationId xmlns:a16="http://schemas.microsoft.com/office/drawing/2014/main" id="{00000000-0008-0000-0B00-000030000000}"/>
                </a:ext>
              </a:extLst>
            </xdr:cNvPr>
            <xdr:cNvGraphicFramePr/>
          </xdr:nvGraphicFramePr>
          <xdr:xfrm>
            <a:off x="0" y="0"/>
            <a:ext cx="0" cy="0"/>
          </xdr:xfrm>
          <a:graphic>
            <a:graphicData uri="http://schemas.microsoft.com/office/drawing/2010/slicer">
              <sle:slicer xmlns:sle="http://schemas.microsoft.com/office/drawing/2010/slicer" name="product line 12"/>
            </a:graphicData>
          </a:graphic>
        </xdr:graphicFrame>
      </mc:Choice>
      <mc:Fallback xmlns:r="http://schemas.openxmlformats.org/officeDocument/2006/relationships" xmlns="">
        <xdr:sp macro="" textlink="">
          <xdr:nvSpPr>
            <xdr:cNvPr id="0" name=""/>
            <xdr:cNvSpPr>
              <a:spLocks noTextEdit="1"/>
            </xdr:cNvSpPr>
          </xdr:nvSpPr>
          <xdr:spPr>
            <a:xfrm>
              <a:off x="3800475" y="153416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xdr:col>
      <xdr:colOff>1803400</xdr:colOff>
      <xdr:row>85</xdr:row>
      <xdr:rowOff>0</xdr:rowOff>
    </xdr:from>
    <xdr:to>
      <xdr:col>4</xdr:col>
      <xdr:colOff>122555</xdr:colOff>
      <xdr:row>98</xdr:row>
      <xdr:rowOff>88900</xdr:rowOff>
    </xdr:to>
    <mc:AlternateContent xmlns:mc="http://schemas.openxmlformats.org/markup-compatibility/2006" xmlns:a14="http://schemas.microsoft.com/office/drawing/2010/main">
      <mc:Choice Requires="a14">
        <xdr:graphicFrame macro="">
          <xdr:nvGraphicFramePr>
            <xdr:cNvPr id="49" name="City  13">
              <a:extLst>
                <a:ext uri="{FF2B5EF4-FFF2-40B4-BE49-F238E27FC236}">
                  <a16:creationId xmlns:a16="http://schemas.microsoft.com/office/drawing/2014/main" id="{00000000-0008-0000-0B00-000031000000}"/>
                </a:ext>
              </a:extLst>
            </xdr:cNvPr>
            <xdr:cNvGraphicFramePr/>
          </xdr:nvGraphicFramePr>
          <xdr:xfrm>
            <a:off x="0" y="0"/>
            <a:ext cx="0" cy="0"/>
          </xdr:xfrm>
          <a:graphic>
            <a:graphicData uri="http://schemas.microsoft.com/office/drawing/2010/slicer">
              <sle:slicer xmlns:sle="http://schemas.microsoft.com/office/drawing/2010/slicer" name="City  13"/>
            </a:graphicData>
          </a:graphic>
        </xdr:graphicFrame>
      </mc:Choice>
      <mc:Fallback xmlns:r="http://schemas.openxmlformats.org/officeDocument/2006/relationships" xmlns="">
        <xdr:sp macro="" textlink="">
          <xdr:nvSpPr>
            <xdr:cNvPr id="0" name=""/>
            <xdr:cNvSpPr>
              <a:spLocks noTextEdit="1"/>
            </xdr:cNvSpPr>
          </xdr:nvSpPr>
          <xdr:spPr>
            <a:xfrm>
              <a:off x="4270375" y="158115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xdr:col>
      <xdr:colOff>377825</xdr:colOff>
      <xdr:row>88</xdr:row>
      <xdr:rowOff>88900</xdr:rowOff>
    </xdr:from>
    <xdr:to>
      <xdr:col>4</xdr:col>
      <xdr:colOff>505460</xdr:colOff>
      <xdr:row>100</xdr:row>
      <xdr:rowOff>177800</xdr:rowOff>
    </xdr:to>
    <mc:AlternateContent xmlns:mc="http://schemas.openxmlformats.org/markup-compatibility/2006" xmlns:a14="http://schemas.microsoft.com/office/drawing/2010/main">
      <mc:Choice Requires="a14">
        <xdr:graphicFrame macro="">
          <xdr:nvGraphicFramePr>
            <xdr:cNvPr id="50" name="Branch 14">
              <a:extLst>
                <a:ext uri="{FF2B5EF4-FFF2-40B4-BE49-F238E27FC236}">
                  <a16:creationId xmlns:a16="http://schemas.microsoft.com/office/drawing/2014/main" id="{00000000-0008-0000-0B00-000032000000}"/>
                </a:ext>
              </a:extLst>
            </xdr:cNvPr>
            <xdr:cNvGraphicFramePr/>
          </xdr:nvGraphicFramePr>
          <xdr:xfrm>
            <a:off x="0" y="0"/>
            <a:ext cx="0" cy="0"/>
          </xdr:xfrm>
          <a:graphic>
            <a:graphicData uri="http://schemas.microsoft.com/office/drawing/2010/slicer">
              <sle:slicer xmlns:sle="http://schemas.microsoft.com/office/drawing/2010/slicer" name="Branch 14"/>
            </a:graphicData>
          </a:graphic>
        </xdr:graphicFrame>
      </mc:Choice>
      <mc:Fallback xmlns:r="http://schemas.openxmlformats.org/officeDocument/2006/relationships" xmlns="">
        <xdr:sp macro="" textlink="">
          <xdr:nvSpPr>
            <xdr:cNvPr id="0" name=""/>
            <xdr:cNvSpPr>
              <a:spLocks noTextEdit="1"/>
            </xdr:cNvSpPr>
          </xdr:nvSpPr>
          <xdr:spPr>
            <a:xfrm>
              <a:off x="4740275" y="1628140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7</xdr:col>
      <xdr:colOff>521335</xdr:colOff>
      <xdr:row>91</xdr:row>
      <xdr:rowOff>15875</xdr:rowOff>
    </xdr:from>
    <xdr:to>
      <xdr:col>10</xdr:col>
      <xdr:colOff>3175</xdr:colOff>
      <xdr:row>103</xdr:row>
      <xdr:rowOff>104775</xdr:rowOff>
    </xdr:to>
    <mc:AlternateContent xmlns:mc="http://schemas.openxmlformats.org/markup-compatibility/2006" xmlns:a14="http://schemas.microsoft.com/office/drawing/2010/main">
      <mc:Choice Requires="a14">
        <xdr:graphicFrame macro="">
          <xdr:nvGraphicFramePr>
            <xdr:cNvPr id="51" name="Rating group 15">
              <a:extLst>
                <a:ext uri="{FF2B5EF4-FFF2-40B4-BE49-F238E27FC236}">
                  <a16:creationId xmlns:a16="http://schemas.microsoft.com/office/drawing/2014/main" id="{00000000-0008-0000-0B00-000033000000}"/>
                </a:ext>
              </a:extLst>
            </xdr:cNvPr>
            <xdr:cNvGraphicFramePr/>
          </xdr:nvGraphicFramePr>
          <xdr:xfrm>
            <a:off x="0" y="0"/>
            <a:ext cx="0" cy="0"/>
          </xdr:xfrm>
          <a:graphic>
            <a:graphicData uri="http://schemas.microsoft.com/office/drawing/2010/slicer">
              <sle:slicer xmlns:sle="http://schemas.microsoft.com/office/drawing/2010/slicer" name="Rating group 15"/>
            </a:graphicData>
          </a:graphic>
        </xdr:graphicFrame>
      </mc:Choice>
      <mc:Fallback xmlns:r="http://schemas.openxmlformats.org/officeDocument/2006/relationships" xmlns="">
        <xdr:sp macro="" textlink="">
          <xdr:nvSpPr>
            <xdr:cNvPr id="0" name=""/>
            <xdr:cNvSpPr>
              <a:spLocks noTextEdit="1"/>
            </xdr:cNvSpPr>
          </xdr:nvSpPr>
          <xdr:spPr>
            <a:xfrm>
              <a:off x="8529955" y="1677987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12</xdr:col>
      <xdr:colOff>0</xdr:colOff>
      <xdr:row>34</xdr:row>
      <xdr:rowOff>0</xdr:rowOff>
    </xdr:from>
    <xdr:to>
      <xdr:col>19</xdr:col>
      <xdr:colOff>251460</xdr:colOff>
      <xdr:row>50</xdr:row>
      <xdr:rowOff>0</xdr:rowOff>
    </xdr:to>
    <xdr:graphicFrame macro="">
      <xdr:nvGraphicFramePr>
        <xdr:cNvPr id="43" name="Chart 42">
          <a:extLst>
            <a:ext uri="{FF2B5EF4-FFF2-40B4-BE49-F238E27FC236}">
              <a16:creationId xmlns:a16="http://schemas.microsoft.com/office/drawing/2014/main" id="{7B9D6D52-2321-405F-B945-E233EB943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15240</xdr:colOff>
      <xdr:row>74</xdr:row>
      <xdr:rowOff>7620</xdr:rowOff>
    </xdr:from>
    <xdr:to>
      <xdr:col>15</xdr:col>
      <xdr:colOff>182880</xdr:colOff>
      <xdr:row>89</xdr:row>
      <xdr:rowOff>7620</xdr:rowOff>
    </xdr:to>
    <xdr:graphicFrame macro="">
      <xdr:nvGraphicFramePr>
        <xdr:cNvPr id="6" name="Chart 5">
          <a:extLst>
            <a:ext uri="{FF2B5EF4-FFF2-40B4-BE49-F238E27FC236}">
              <a16:creationId xmlns:a16="http://schemas.microsoft.com/office/drawing/2014/main" id="{96CEA74C-D616-1664-2300-43661C28A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175260</xdr:colOff>
      <xdr:row>21</xdr:row>
      <xdr:rowOff>137160</xdr:rowOff>
    </xdr:from>
    <xdr:to>
      <xdr:col>10</xdr:col>
      <xdr:colOff>327660</xdr:colOff>
      <xdr:row>35</xdr:row>
      <xdr:rowOff>43815</xdr:rowOff>
    </xdr:to>
    <mc:AlternateContent xmlns:mc="http://schemas.openxmlformats.org/markup-compatibility/2006">
      <mc:Choice xmlns:a14="http://schemas.microsoft.com/office/drawing/2010/main" Requires="a14">
        <xdr:graphicFrame macro="">
          <xdr:nvGraphicFramePr>
            <xdr:cNvPr id="9" name="DOW 2">
              <a:extLst>
                <a:ext uri="{FF2B5EF4-FFF2-40B4-BE49-F238E27FC236}">
                  <a16:creationId xmlns:a16="http://schemas.microsoft.com/office/drawing/2014/main" id="{10D0E32C-8A16-EB8C-D774-A10F49708C6E}"/>
                </a:ext>
              </a:extLst>
            </xdr:cNvPr>
            <xdr:cNvGraphicFramePr/>
          </xdr:nvGraphicFramePr>
          <xdr:xfrm>
            <a:off x="0" y="0"/>
            <a:ext cx="0" cy="0"/>
          </xdr:xfrm>
          <a:graphic>
            <a:graphicData uri="http://schemas.microsoft.com/office/drawing/2010/slicer">
              <sle:slicer xmlns:sle="http://schemas.microsoft.com/office/drawing/2010/slicer" name="DOW 2"/>
            </a:graphicData>
          </a:graphic>
        </xdr:graphicFrame>
      </mc:Choice>
      <mc:Fallback>
        <xdr:sp macro="" textlink="">
          <xdr:nvSpPr>
            <xdr:cNvPr id="0" name=""/>
            <xdr:cNvSpPr>
              <a:spLocks noTextEdit="1"/>
            </xdr:cNvSpPr>
          </xdr:nvSpPr>
          <xdr:spPr>
            <a:xfrm>
              <a:off x="4351020" y="3977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441960</xdr:colOff>
      <xdr:row>11</xdr:row>
      <xdr:rowOff>167640</xdr:rowOff>
    </xdr:from>
    <xdr:to>
      <xdr:col>15</xdr:col>
      <xdr:colOff>441960</xdr:colOff>
      <xdr:row>25</xdr:row>
      <xdr:rowOff>74295</xdr:rowOff>
    </xdr:to>
    <mc:AlternateContent xmlns:mc="http://schemas.openxmlformats.org/markup-compatibility/2006">
      <mc:Choice xmlns:a14="http://schemas.microsoft.com/office/drawing/2010/main" Requires="a14">
        <xdr:graphicFrame macro="">
          <xdr:nvGraphicFramePr>
            <xdr:cNvPr id="10" name="product line 2">
              <a:extLst>
                <a:ext uri="{FF2B5EF4-FFF2-40B4-BE49-F238E27FC236}">
                  <a16:creationId xmlns:a16="http://schemas.microsoft.com/office/drawing/2014/main" id="{1B0568B6-147E-FD13-CD71-3BD98352F972}"/>
                </a:ext>
              </a:extLst>
            </xdr:cNvPr>
            <xdr:cNvGraphicFramePr/>
          </xdr:nvGraphicFramePr>
          <xdr:xfrm>
            <a:off x="0" y="0"/>
            <a:ext cx="0" cy="0"/>
          </xdr:xfrm>
          <a:graphic>
            <a:graphicData uri="http://schemas.microsoft.com/office/drawing/2010/slicer">
              <sle:slicer xmlns:sle="http://schemas.microsoft.com/office/drawing/2010/slicer" name="product line 2"/>
            </a:graphicData>
          </a:graphic>
        </xdr:graphicFrame>
      </mc:Choice>
      <mc:Fallback>
        <xdr:sp macro="" textlink="">
          <xdr:nvSpPr>
            <xdr:cNvPr id="0" name=""/>
            <xdr:cNvSpPr>
              <a:spLocks noTextEdit="1"/>
            </xdr:cNvSpPr>
          </xdr:nvSpPr>
          <xdr:spPr>
            <a:xfrm>
              <a:off x="7513320" y="2179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137160</xdr:rowOff>
    </xdr:from>
    <xdr:to>
      <xdr:col>2</xdr:col>
      <xdr:colOff>228600</xdr:colOff>
      <xdr:row>15</xdr:row>
      <xdr:rowOff>160020</xdr:rowOff>
    </xdr:to>
    <xdr:sp macro="" textlink="">
      <xdr:nvSpPr>
        <xdr:cNvPr id="7" name="Rectangle: Rounded Corners 6">
          <a:extLst>
            <a:ext uri="{FF2B5EF4-FFF2-40B4-BE49-F238E27FC236}">
              <a16:creationId xmlns:a16="http://schemas.microsoft.com/office/drawing/2014/main" id="{8D364199-B8CB-4992-9AE1-5AD05B213808}"/>
            </a:ext>
          </a:extLst>
        </xdr:cNvPr>
        <xdr:cNvSpPr/>
      </xdr:nvSpPr>
      <xdr:spPr>
        <a:xfrm>
          <a:off x="0" y="1417320"/>
          <a:ext cx="1958340" cy="1668780"/>
        </a:xfrm>
        <a:prstGeom prst="round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137160</xdr:colOff>
      <xdr:row>0</xdr:row>
      <xdr:rowOff>53340</xdr:rowOff>
    </xdr:from>
    <xdr:to>
      <xdr:col>11</xdr:col>
      <xdr:colOff>175260</xdr:colOff>
      <xdr:row>5</xdr:row>
      <xdr:rowOff>129540</xdr:rowOff>
    </xdr:to>
    <xdr:sp macro="" textlink="">
      <xdr:nvSpPr>
        <xdr:cNvPr id="2" name="Rectangle: Rounded Corners 1">
          <a:extLst>
            <a:ext uri="{FF2B5EF4-FFF2-40B4-BE49-F238E27FC236}">
              <a16:creationId xmlns:a16="http://schemas.microsoft.com/office/drawing/2014/main" id="{59FE43FB-A792-350E-80E3-3D42BD853247}"/>
            </a:ext>
          </a:extLst>
        </xdr:cNvPr>
        <xdr:cNvSpPr/>
      </xdr:nvSpPr>
      <xdr:spPr>
        <a:xfrm>
          <a:off x="137160" y="53340"/>
          <a:ext cx="7254240" cy="990600"/>
        </a:xfrm>
        <a:prstGeom prst="round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365760</xdr:colOff>
      <xdr:row>1</xdr:row>
      <xdr:rowOff>160020</xdr:rowOff>
    </xdr:from>
    <xdr:to>
      <xdr:col>7</xdr:col>
      <xdr:colOff>586740</xdr:colOff>
      <xdr:row>4</xdr:row>
      <xdr:rowOff>45720</xdr:rowOff>
    </xdr:to>
    <xdr:sp macro="" textlink="">
      <xdr:nvSpPr>
        <xdr:cNvPr id="3" name="TextBox 2">
          <a:extLst>
            <a:ext uri="{FF2B5EF4-FFF2-40B4-BE49-F238E27FC236}">
              <a16:creationId xmlns:a16="http://schemas.microsoft.com/office/drawing/2014/main" id="{010020CE-1CE9-D4F1-8FA8-AB3E16398C34}"/>
            </a:ext>
          </a:extLst>
        </xdr:cNvPr>
        <xdr:cNvSpPr txBox="1"/>
      </xdr:nvSpPr>
      <xdr:spPr>
        <a:xfrm>
          <a:off x="365760" y="342900"/>
          <a:ext cx="49987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Hakuna Matata</a:t>
          </a:r>
          <a:r>
            <a:rPr lang="en-US" sz="2400" b="1" baseline="0">
              <a:solidFill>
                <a:schemeClr val="bg1"/>
              </a:solidFill>
            </a:rPr>
            <a:t> Supermarket 2023</a:t>
          </a:r>
          <a:endParaRPr lang="en-US" sz="2400" b="1">
            <a:solidFill>
              <a:schemeClr val="bg1"/>
            </a:solidFill>
          </a:endParaRPr>
        </a:p>
      </xdr:txBody>
    </xdr:sp>
    <xdr:clientData/>
  </xdr:twoCellAnchor>
  <xdr:twoCellAnchor editAs="oneCell">
    <xdr:from>
      <xdr:col>7</xdr:col>
      <xdr:colOff>335280</xdr:colOff>
      <xdr:row>1</xdr:row>
      <xdr:rowOff>0</xdr:rowOff>
    </xdr:from>
    <xdr:to>
      <xdr:col>10</xdr:col>
      <xdr:colOff>259080</xdr:colOff>
      <xdr:row>4</xdr:row>
      <xdr:rowOff>167640</xdr:rowOff>
    </xdr:to>
    <xdr:pic>
      <xdr:nvPicPr>
        <xdr:cNvPr id="5" name="Picture 4">
          <a:extLst>
            <a:ext uri="{FF2B5EF4-FFF2-40B4-BE49-F238E27FC236}">
              <a16:creationId xmlns:a16="http://schemas.microsoft.com/office/drawing/2014/main" id="{1EC24466-A4C3-2141-3247-AAC20A8C07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3020" y="182880"/>
          <a:ext cx="1752600" cy="716280"/>
        </a:xfrm>
        <a:prstGeom prst="rect">
          <a:avLst/>
        </a:prstGeom>
      </xdr:spPr>
    </xdr:pic>
    <xdr:clientData/>
  </xdr:twoCellAnchor>
  <xdr:twoCellAnchor>
    <xdr:from>
      <xdr:col>11</xdr:col>
      <xdr:colOff>38100</xdr:colOff>
      <xdr:row>7</xdr:row>
      <xdr:rowOff>15240</xdr:rowOff>
    </xdr:from>
    <xdr:to>
      <xdr:col>18</xdr:col>
      <xdr:colOff>419100</xdr:colOff>
      <xdr:row>16</xdr:row>
      <xdr:rowOff>114300</xdr:rowOff>
    </xdr:to>
    <xdr:sp macro="" textlink="">
      <xdr:nvSpPr>
        <xdr:cNvPr id="9" name="Rectangle 8">
          <a:extLst>
            <a:ext uri="{FF2B5EF4-FFF2-40B4-BE49-F238E27FC236}">
              <a16:creationId xmlns:a16="http://schemas.microsoft.com/office/drawing/2014/main" id="{D734A441-B4EF-42BD-BAE0-92BB3083C595}"/>
            </a:ext>
          </a:extLst>
        </xdr:cNvPr>
        <xdr:cNvSpPr/>
      </xdr:nvSpPr>
      <xdr:spPr>
        <a:xfrm>
          <a:off x="7254240" y="1295400"/>
          <a:ext cx="4648200" cy="1927860"/>
        </a:xfrm>
        <a:prstGeom prst="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167640</xdr:colOff>
      <xdr:row>16</xdr:row>
      <xdr:rowOff>129540</xdr:rowOff>
    </xdr:from>
    <xdr:to>
      <xdr:col>18</xdr:col>
      <xdr:colOff>419100</xdr:colOff>
      <xdr:row>32</xdr:row>
      <xdr:rowOff>0</xdr:rowOff>
    </xdr:to>
    <xdr:sp macro="" textlink="">
      <xdr:nvSpPr>
        <xdr:cNvPr id="12" name="Rectangle 11">
          <a:extLst>
            <a:ext uri="{FF2B5EF4-FFF2-40B4-BE49-F238E27FC236}">
              <a16:creationId xmlns:a16="http://schemas.microsoft.com/office/drawing/2014/main" id="{79E8CC24-DFAD-5031-DFC8-A1A161793EA7}"/>
            </a:ext>
          </a:extLst>
        </xdr:cNvPr>
        <xdr:cNvSpPr/>
      </xdr:nvSpPr>
      <xdr:spPr>
        <a:xfrm>
          <a:off x="167640" y="3238500"/>
          <a:ext cx="11734800" cy="2796540"/>
        </a:xfrm>
        <a:prstGeom prst="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175260</xdr:colOff>
      <xdr:row>12</xdr:row>
      <xdr:rowOff>22860</xdr:rowOff>
    </xdr:from>
    <xdr:to>
      <xdr:col>1</xdr:col>
      <xdr:colOff>556260</xdr:colOff>
      <xdr:row>14</xdr:row>
      <xdr:rowOff>167640</xdr:rowOff>
    </xdr:to>
    <xdr:sp macro="" textlink="Sheet3!B4">
      <xdr:nvSpPr>
        <xdr:cNvPr id="14" name="TextBox 13">
          <a:extLst>
            <a:ext uri="{FF2B5EF4-FFF2-40B4-BE49-F238E27FC236}">
              <a16:creationId xmlns:a16="http://schemas.microsoft.com/office/drawing/2014/main" id="{EF8B782D-3F60-FFC2-4592-AF0379DD89AE}"/>
            </a:ext>
          </a:extLst>
        </xdr:cNvPr>
        <xdr:cNvSpPr txBox="1"/>
      </xdr:nvSpPr>
      <xdr:spPr>
        <a:xfrm>
          <a:off x="175260" y="2217420"/>
          <a:ext cx="1501140" cy="693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92294F-44F9-4DE3-8814-A4E210FF91F9}" type="TxLink">
            <a:rPr lang="en-US" sz="1400" b="0" i="0" u="none" strike="noStrike">
              <a:solidFill>
                <a:schemeClr val="bg1"/>
              </a:solidFill>
              <a:latin typeface="Calibri"/>
              <a:ea typeface="Calibri"/>
              <a:cs typeface="Calibri"/>
            </a:rPr>
            <a:pPr algn="ctr"/>
            <a:t> $15,379.37 </a:t>
          </a:fld>
          <a:endParaRPr lang="en-US" sz="1400">
            <a:solidFill>
              <a:schemeClr val="bg1"/>
            </a:solidFill>
          </a:endParaRPr>
        </a:p>
      </xdr:txBody>
    </xdr:sp>
    <xdr:clientData/>
  </xdr:twoCellAnchor>
  <xdr:twoCellAnchor>
    <xdr:from>
      <xdr:col>0</xdr:col>
      <xdr:colOff>259080</xdr:colOff>
      <xdr:row>9</xdr:row>
      <xdr:rowOff>45720</xdr:rowOff>
    </xdr:from>
    <xdr:to>
      <xdr:col>2</xdr:col>
      <xdr:colOff>182880</xdr:colOff>
      <xdr:row>11</xdr:row>
      <xdr:rowOff>45720</xdr:rowOff>
    </xdr:to>
    <xdr:sp macro="" textlink="">
      <xdr:nvSpPr>
        <xdr:cNvPr id="15" name="TextBox 14">
          <a:extLst>
            <a:ext uri="{FF2B5EF4-FFF2-40B4-BE49-F238E27FC236}">
              <a16:creationId xmlns:a16="http://schemas.microsoft.com/office/drawing/2014/main" id="{0CAF5E4C-985B-C126-0933-139C7A347AC1}"/>
            </a:ext>
          </a:extLst>
        </xdr:cNvPr>
        <xdr:cNvSpPr txBox="1"/>
      </xdr:nvSpPr>
      <xdr:spPr>
        <a:xfrm>
          <a:off x="259080" y="1691640"/>
          <a:ext cx="16535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mn-lt"/>
              <a:ea typeface="+mn-ea"/>
              <a:cs typeface="+mn-cs"/>
            </a:rPr>
            <a:t>Total</a:t>
          </a:r>
          <a:r>
            <a:rPr lang="en-US" sz="1400">
              <a:solidFill>
                <a:schemeClr val="bg1"/>
              </a:solidFill>
            </a:rPr>
            <a:t> </a:t>
          </a:r>
          <a:r>
            <a:rPr lang="en-US" sz="1800">
              <a:solidFill>
                <a:schemeClr val="bg1"/>
              </a:solidFill>
              <a:latin typeface="+mn-lt"/>
              <a:ea typeface="+mn-ea"/>
              <a:cs typeface="+mn-cs"/>
            </a:rPr>
            <a:t>Revenue</a:t>
          </a:r>
        </a:p>
      </xdr:txBody>
    </xdr:sp>
    <xdr:clientData/>
  </xdr:twoCellAnchor>
  <xdr:twoCellAnchor>
    <xdr:from>
      <xdr:col>3</xdr:col>
      <xdr:colOff>106680</xdr:colOff>
      <xdr:row>7</xdr:row>
      <xdr:rowOff>137160</xdr:rowOff>
    </xdr:from>
    <xdr:to>
      <xdr:col>6</xdr:col>
      <xdr:colOff>236220</xdr:colOff>
      <xdr:row>15</xdr:row>
      <xdr:rowOff>160020</xdr:rowOff>
    </xdr:to>
    <xdr:sp macro="" textlink="">
      <xdr:nvSpPr>
        <xdr:cNvPr id="16" name="Rectangle: Rounded Corners 15">
          <a:extLst>
            <a:ext uri="{FF2B5EF4-FFF2-40B4-BE49-F238E27FC236}">
              <a16:creationId xmlns:a16="http://schemas.microsoft.com/office/drawing/2014/main" id="{FA381094-4F94-4DDD-9C6C-4F42FE91CC14}"/>
            </a:ext>
          </a:extLst>
        </xdr:cNvPr>
        <xdr:cNvSpPr/>
      </xdr:nvSpPr>
      <xdr:spPr>
        <a:xfrm>
          <a:off x="2446020" y="1417320"/>
          <a:ext cx="1958340" cy="1668780"/>
        </a:xfrm>
        <a:prstGeom prst="round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281940</xdr:colOff>
      <xdr:row>9</xdr:row>
      <xdr:rowOff>76200</xdr:rowOff>
    </xdr:from>
    <xdr:to>
      <xdr:col>6</xdr:col>
      <xdr:colOff>152400</xdr:colOff>
      <xdr:row>11</xdr:row>
      <xdr:rowOff>45720</xdr:rowOff>
    </xdr:to>
    <xdr:sp macro="" textlink="">
      <xdr:nvSpPr>
        <xdr:cNvPr id="17" name="TextBox 16">
          <a:extLst>
            <a:ext uri="{FF2B5EF4-FFF2-40B4-BE49-F238E27FC236}">
              <a16:creationId xmlns:a16="http://schemas.microsoft.com/office/drawing/2014/main" id="{199CE838-B87B-0700-01C5-5BADE8A0845B}"/>
            </a:ext>
          </a:extLst>
        </xdr:cNvPr>
        <xdr:cNvSpPr txBox="1"/>
      </xdr:nvSpPr>
      <xdr:spPr>
        <a:xfrm>
          <a:off x="2621280" y="1722120"/>
          <a:ext cx="16992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Total</a:t>
          </a:r>
          <a:r>
            <a:rPr lang="en-US" sz="1100"/>
            <a:t> </a:t>
          </a:r>
          <a:r>
            <a:rPr lang="en-US" sz="1800">
              <a:solidFill>
                <a:schemeClr val="bg1"/>
              </a:solidFill>
              <a:latin typeface="+mn-lt"/>
              <a:ea typeface="+mn-ea"/>
              <a:cs typeface="+mn-cs"/>
            </a:rPr>
            <a:t>Customers</a:t>
          </a:r>
        </a:p>
      </xdr:txBody>
    </xdr:sp>
    <xdr:clientData/>
  </xdr:twoCellAnchor>
  <xdr:twoCellAnchor>
    <xdr:from>
      <xdr:col>7</xdr:col>
      <xdr:colOff>114300</xdr:colOff>
      <xdr:row>7</xdr:row>
      <xdr:rowOff>137160</xdr:rowOff>
    </xdr:from>
    <xdr:to>
      <xdr:col>10</xdr:col>
      <xdr:colOff>243840</xdr:colOff>
      <xdr:row>15</xdr:row>
      <xdr:rowOff>160020</xdr:rowOff>
    </xdr:to>
    <xdr:sp macro="" textlink="">
      <xdr:nvSpPr>
        <xdr:cNvPr id="18" name="Rectangle: Rounded Corners 17">
          <a:extLst>
            <a:ext uri="{FF2B5EF4-FFF2-40B4-BE49-F238E27FC236}">
              <a16:creationId xmlns:a16="http://schemas.microsoft.com/office/drawing/2014/main" id="{3406AA07-2D57-4619-9AFF-F53EE3E77455}"/>
            </a:ext>
          </a:extLst>
        </xdr:cNvPr>
        <xdr:cNvSpPr/>
      </xdr:nvSpPr>
      <xdr:spPr>
        <a:xfrm>
          <a:off x="4892040" y="1417320"/>
          <a:ext cx="1958340" cy="1668780"/>
        </a:xfrm>
        <a:prstGeom prst="round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220980</xdr:colOff>
      <xdr:row>12</xdr:row>
      <xdr:rowOff>220980</xdr:rowOff>
    </xdr:from>
    <xdr:to>
      <xdr:col>6</xdr:col>
      <xdr:colOff>22860</xdr:colOff>
      <xdr:row>14</xdr:row>
      <xdr:rowOff>60960</xdr:rowOff>
    </xdr:to>
    <xdr:sp macro="" textlink="Sheet3!B71">
      <xdr:nvSpPr>
        <xdr:cNvPr id="20" name="TextBox 19">
          <a:extLst>
            <a:ext uri="{FF2B5EF4-FFF2-40B4-BE49-F238E27FC236}">
              <a16:creationId xmlns:a16="http://schemas.microsoft.com/office/drawing/2014/main" id="{1283476A-C6BD-2A0B-A09E-9BE71BE16FD1}"/>
            </a:ext>
          </a:extLst>
        </xdr:cNvPr>
        <xdr:cNvSpPr txBox="1"/>
      </xdr:nvSpPr>
      <xdr:spPr>
        <a:xfrm>
          <a:off x="2560320" y="2415540"/>
          <a:ext cx="16306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61E4C3-3FC9-44AC-BF74-B6B3DD989463}" type="TxLink">
            <a:rPr lang="en-US" sz="1600" b="0" i="0" u="none" strike="noStrike">
              <a:solidFill>
                <a:schemeClr val="bg1"/>
              </a:solidFill>
              <a:latin typeface="Calibri"/>
              <a:ea typeface="Calibri"/>
              <a:cs typeface="Calibri"/>
            </a:rPr>
            <a:pPr algn="ctr"/>
            <a:t>1000</a:t>
          </a:fld>
          <a:endParaRPr lang="en-US" sz="1600">
            <a:solidFill>
              <a:schemeClr val="bg1"/>
            </a:solidFill>
          </a:endParaRPr>
        </a:p>
      </xdr:txBody>
    </xdr:sp>
    <xdr:clientData/>
  </xdr:twoCellAnchor>
  <xdr:twoCellAnchor>
    <xdr:from>
      <xdr:col>7</xdr:col>
      <xdr:colOff>358140</xdr:colOff>
      <xdr:row>9</xdr:row>
      <xdr:rowOff>106680</xdr:rowOff>
    </xdr:from>
    <xdr:to>
      <xdr:col>9</xdr:col>
      <xdr:colOff>579120</xdr:colOff>
      <xdr:row>11</xdr:row>
      <xdr:rowOff>83820</xdr:rowOff>
    </xdr:to>
    <xdr:sp macro="" textlink="">
      <xdr:nvSpPr>
        <xdr:cNvPr id="21" name="TextBox 20">
          <a:extLst>
            <a:ext uri="{FF2B5EF4-FFF2-40B4-BE49-F238E27FC236}">
              <a16:creationId xmlns:a16="http://schemas.microsoft.com/office/drawing/2014/main" id="{05F3BA92-C660-0447-0F73-0D0A02E6F2CB}"/>
            </a:ext>
          </a:extLst>
        </xdr:cNvPr>
        <xdr:cNvSpPr txBox="1"/>
      </xdr:nvSpPr>
      <xdr:spPr>
        <a:xfrm>
          <a:off x="5135880" y="1752600"/>
          <a:ext cx="1440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Average Rating</a:t>
          </a:r>
        </a:p>
      </xdr:txBody>
    </xdr:sp>
    <xdr:clientData/>
  </xdr:twoCellAnchor>
  <xdr:twoCellAnchor>
    <xdr:from>
      <xdr:col>7</xdr:col>
      <xdr:colOff>327660</xdr:colOff>
      <xdr:row>12</xdr:row>
      <xdr:rowOff>198120</xdr:rowOff>
    </xdr:from>
    <xdr:to>
      <xdr:col>10</xdr:col>
      <xdr:colOff>152400</xdr:colOff>
      <xdr:row>14</xdr:row>
      <xdr:rowOff>83820</xdr:rowOff>
    </xdr:to>
    <xdr:sp macro="" textlink="Sheet3!B14">
      <xdr:nvSpPr>
        <xdr:cNvPr id="22" name="TextBox 21">
          <a:extLst>
            <a:ext uri="{FF2B5EF4-FFF2-40B4-BE49-F238E27FC236}">
              <a16:creationId xmlns:a16="http://schemas.microsoft.com/office/drawing/2014/main" id="{E6DCE025-88D2-70A8-A94D-A072C905C3C6}"/>
            </a:ext>
          </a:extLst>
        </xdr:cNvPr>
        <xdr:cNvSpPr txBox="1"/>
      </xdr:nvSpPr>
      <xdr:spPr>
        <a:xfrm>
          <a:off x="5105400" y="2392680"/>
          <a:ext cx="16535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B8AC15-109D-497D-AF2A-865129CD22D8}" type="TxLink">
            <a:rPr lang="en-US" sz="1600" b="0" i="0" u="none" strike="noStrike">
              <a:solidFill>
                <a:schemeClr val="bg1"/>
              </a:solidFill>
              <a:latin typeface="Calibri"/>
              <a:ea typeface="Calibri"/>
              <a:cs typeface="Calibri"/>
            </a:rPr>
            <a:pPr algn="ctr"/>
            <a:t>6.97</a:t>
          </a:fld>
          <a:endParaRPr lang="en-US" sz="1600">
            <a:solidFill>
              <a:schemeClr val="bg1"/>
            </a:solidFill>
          </a:endParaRPr>
        </a:p>
      </xdr:txBody>
    </xdr:sp>
    <xdr:clientData/>
  </xdr:twoCellAnchor>
  <xdr:twoCellAnchor>
    <xdr:from>
      <xdr:col>10</xdr:col>
      <xdr:colOff>205740</xdr:colOff>
      <xdr:row>6</xdr:row>
      <xdr:rowOff>91440</xdr:rowOff>
    </xdr:from>
    <xdr:to>
      <xdr:col>16</xdr:col>
      <xdr:colOff>205740</xdr:colOff>
      <xdr:row>16</xdr:row>
      <xdr:rowOff>99060</xdr:rowOff>
    </xdr:to>
    <xdr:graphicFrame macro="">
      <xdr:nvGraphicFramePr>
        <xdr:cNvPr id="24" name="Chart 23">
          <a:extLst>
            <a:ext uri="{FF2B5EF4-FFF2-40B4-BE49-F238E27FC236}">
              <a16:creationId xmlns:a16="http://schemas.microsoft.com/office/drawing/2014/main" id="{E042E464-DBE2-48A8-8A7E-36D0EBF15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60960</xdr:colOff>
      <xdr:row>6</xdr:row>
      <xdr:rowOff>137160</xdr:rowOff>
    </xdr:from>
    <xdr:to>
      <xdr:col>18</xdr:col>
      <xdr:colOff>449580</xdr:colOff>
      <xdr:row>16</xdr:row>
      <xdr:rowOff>53340</xdr:rowOff>
    </xdr:to>
    <xdr:graphicFrame macro="">
      <xdr:nvGraphicFramePr>
        <xdr:cNvPr id="25" name="Chart 24">
          <a:extLst>
            <a:ext uri="{FF2B5EF4-FFF2-40B4-BE49-F238E27FC236}">
              <a16:creationId xmlns:a16="http://schemas.microsoft.com/office/drawing/2014/main" id="{00279095-1EBB-42DB-94D8-CA85E2D98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167640</xdr:colOff>
      <xdr:row>16</xdr:row>
      <xdr:rowOff>129540</xdr:rowOff>
    </xdr:from>
    <xdr:to>
      <xdr:col>6</xdr:col>
      <xdr:colOff>114300</xdr:colOff>
      <xdr:row>31</xdr:row>
      <xdr:rowOff>129540</xdr:rowOff>
    </xdr:to>
    <xdr:graphicFrame macro="">
      <xdr:nvGraphicFramePr>
        <xdr:cNvPr id="26" name="Chart 25">
          <a:extLst>
            <a:ext uri="{FF2B5EF4-FFF2-40B4-BE49-F238E27FC236}">
              <a16:creationId xmlns:a16="http://schemas.microsoft.com/office/drawing/2014/main" id="{C36704E0-9871-4BB1-B1C5-5CB5DB1A9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457200</xdr:colOff>
      <xdr:row>16</xdr:row>
      <xdr:rowOff>144780</xdr:rowOff>
    </xdr:from>
    <xdr:to>
      <xdr:col>10</xdr:col>
      <xdr:colOff>571500</xdr:colOff>
      <xdr:row>31</xdr:row>
      <xdr:rowOff>144780</xdr:rowOff>
    </xdr:to>
    <xdr:graphicFrame macro="">
      <xdr:nvGraphicFramePr>
        <xdr:cNvPr id="27" name="Chart 26">
          <a:extLst>
            <a:ext uri="{FF2B5EF4-FFF2-40B4-BE49-F238E27FC236}">
              <a16:creationId xmlns:a16="http://schemas.microsoft.com/office/drawing/2014/main" id="{52E831C5-5BF1-4BBE-A60D-F669B53DD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358140</xdr:colOff>
      <xdr:row>16</xdr:row>
      <xdr:rowOff>160020</xdr:rowOff>
    </xdr:from>
    <xdr:to>
      <xdr:col>18</xdr:col>
      <xdr:colOff>510540</xdr:colOff>
      <xdr:row>31</xdr:row>
      <xdr:rowOff>160020</xdr:rowOff>
    </xdr:to>
    <xdr:graphicFrame macro="">
      <xdr:nvGraphicFramePr>
        <xdr:cNvPr id="28" name="Chart 27">
          <a:extLst>
            <a:ext uri="{FF2B5EF4-FFF2-40B4-BE49-F238E27FC236}">
              <a16:creationId xmlns:a16="http://schemas.microsoft.com/office/drawing/2014/main" id="{4B959F03-A4FD-4C36-B373-AA3233D4C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259080</xdr:colOff>
      <xdr:row>0</xdr:row>
      <xdr:rowOff>45720</xdr:rowOff>
    </xdr:from>
    <xdr:to>
      <xdr:col>18</xdr:col>
      <xdr:colOff>388620</xdr:colOff>
      <xdr:row>6</xdr:row>
      <xdr:rowOff>76200</xdr:rowOff>
    </xdr:to>
    <xdr:sp macro="" textlink="">
      <xdr:nvSpPr>
        <xdr:cNvPr id="29" name="Rectangle: Rounded Corners 28">
          <a:extLst>
            <a:ext uri="{FF2B5EF4-FFF2-40B4-BE49-F238E27FC236}">
              <a16:creationId xmlns:a16="http://schemas.microsoft.com/office/drawing/2014/main" id="{5B5B153E-2885-A45D-4675-7312961FCF5D}"/>
            </a:ext>
          </a:extLst>
        </xdr:cNvPr>
        <xdr:cNvSpPr/>
      </xdr:nvSpPr>
      <xdr:spPr>
        <a:xfrm>
          <a:off x="7475220" y="45720"/>
          <a:ext cx="4396740" cy="1127760"/>
        </a:xfrm>
        <a:prstGeom prst="round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11</xdr:col>
      <xdr:colOff>289560</xdr:colOff>
      <xdr:row>1</xdr:row>
      <xdr:rowOff>45720</xdr:rowOff>
    </xdr:from>
    <xdr:to>
      <xdr:col>13</xdr:col>
      <xdr:colOff>373380</xdr:colOff>
      <xdr:row>5</xdr:row>
      <xdr:rowOff>144780</xdr:rowOff>
    </xdr:to>
    <mc:AlternateContent xmlns:mc="http://schemas.openxmlformats.org/markup-compatibility/2006">
      <mc:Choice xmlns:a14="http://schemas.microsoft.com/office/drawing/2010/main" Requires="a14">
        <xdr:graphicFrame macro="">
          <xdr:nvGraphicFramePr>
            <xdr:cNvPr id="30" name="Branch 4">
              <a:extLst>
                <a:ext uri="{FF2B5EF4-FFF2-40B4-BE49-F238E27FC236}">
                  <a16:creationId xmlns:a16="http://schemas.microsoft.com/office/drawing/2014/main" id="{867D4811-D957-4330-8004-2A3EAF0D7F6A}"/>
                </a:ext>
              </a:extLst>
            </xdr:cNvPr>
            <xdr:cNvGraphicFramePr/>
          </xdr:nvGraphicFramePr>
          <xdr:xfrm>
            <a:off x="0" y="0"/>
            <a:ext cx="0" cy="0"/>
          </xdr:xfrm>
          <a:graphic>
            <a:graphicData uri="http://schemas.microsoft.com/office/drawing/2010/slicer">
              <sle:slicer xmlns:sle="http://schemas.microsoft.com/office/drawing/2010/slicer" name="Branch 4"/>
            </a:graphicData>
          </a:graphic>
        </xdr:graphicFrame>
      </mc:Choice>
      <mc:Fallback>
        <xdr:sp macro="" textlink="">
          <xdr:nvSpPr>
            <xdr:cNvPr id="0" name=""/>
            <xdr:cNvSpPr>
              <a:spLocks noTextEdit="1"/>
            </xdr:cNvSpPr>
          </xdr:nvSpPr>
          <xdr:spPr>
            <a:xfrm>
              <a:off x="7505700" y="228600"/>
              <a:ext cx="1303020" cy="830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502920</xdr:colOff>
      <xdr:row>1</xdr:row>
      <xdr:rowOff>91440</xdr:rowOff>
    </xdr:from>
    <xdr:to>
      <xdr:col>16</xdr:col>
      <xdr:colOff>502920</xdr:colOff>
      <xdr:row>5</xdr:row>
      <xdr:rowOff>114300</xdr:rowOff>
    </xdr:to>
    <mc:AlternateContent xmlns:mc="http://schemas.openxmlformats.org/markup-compatibility/2006">
      <mc:Choice xmlns:a14="http://schemas.microsoft.com/office/drawing/2010/main" Requires="a14">
        <xdr:graphicFrame macro="">
          <xdr:nvGraphicFramePr>
            <xdr:cNvPr id="33" name="Month 3">
              <a:extLst>
                <a:ext uri="{FF2B5EF4-FFF2-40B4-BE49-F238E27FC236}">
                  <a16:creationId xmlns:a16="http://schemas.microsoft.com/office/drawing/2014/main" id="{418A0AE0-A9F4-4E85-8450-639C75CAE7E5}"/>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8938260" y="274320"/>
              <a:ext cx="182880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5911d6f7a95ca65e/SuperMarket%20Sales%20(1).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07501504602" createdVersion="8" refreshedVersion="8" minRefreshableVersion="3" recordCount="1001" xr:uid="{00000000-000A-0000-FFFF-FFFF01000000}">
  <cacheSource type="worksheet">
    <worksheetSource ref="C6:U1007" sheet="Transformed Data (2)"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emiMixedTypes="0" containsNonDate="0" containsString="0"/>
    </cacheField>
    <cacheField name="Month" numFmtId="0">
      <sharedItems containsSemiMixedTypes="0" containsNonDate="0" containsString="0"/>
    </cacheField>
    <cacheField name="DOW" numFmtId="0">
      <sharedItems containsSemiMixedTypes="0" containsNonDate="0" containsString="0"/>
    </cacheField>
    <cacheField name="Time2" numFmtId="0">
      <sharedItems containsSemiMixedTypes="0" containsNonDate="0" containsString="0"/>
    </cacheField>
    <cacheField name="Customer type" numFmtId="0">
      <sharedItems containsSemiMixedTypes="0" containsNonDate="0" containsString="0"/>
    </cacheField>
    <cacheField name="Gender" numFmtId="0">
      <sharedItems containsSemiMixedTypes="0" containsNonDate="0" containsString="0"/>
    </cacheField>
    <cacheField name="product line" numFmtId="0">
      <sharedItems containsSemiMixedTypes="0" containsNonDate="0" containsString="0"/>
    </cacheField>
    <cacheField name="City " numFmtId="0">
      <sharedItems containsBlank="1" count="4">
        <s v="Yangon"/>
        <s v="Naypyitaw"/>
        <s v="Mandalay"/>
        <m/>
      </sharedItems>
    </cacheField>
    <cacheField name="Branch" numFmtId="0">
      <sharedItems containsSemiMixedTypes="0" containsNonDate="0" containsString="0"/>
    </cacheField>
    <cacheField name="Rating group"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freshedDate="45161.2975925926" createdVersion="8" refreshedVersion="5" minRefreshableVersion="3" recordCount="1001" xr:uid="{00000000-000A-0000-FFFF-FFFF02000000}">
  <cacheSource type="worksheet">
    <worksheetSource ref="C6:U1007" sheet="Transformed Data (3)" r:id="rId2"/>
  </cacheSource>
  <cacheFields count="19">
    <cacheField name="Invoice ID" numFmtId="0">
      <sharedItems containsBlank="1" count="1001">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m/>
      </sharedItems>
    </cacheField>
    <cacheField name="Unit price" numFmtId="0">
      <sharedItems containsString="0" containsBlank="1" containsNumber="1" minValue="10.08" maxValue="99.96" count="944">
        <n v="74.69"/>
        <n v="15.28"/>
        <n v="46.33"/>
        <n v="58.22"/>
        <n v="86.31"/>
        <n v="85.39"/>
        <n v="68.84"/>
        <n v="73.56"/>
        <n v="36.26"/>
        <n v="54.84"/>
        <n v="14.48"/>
        <n v="25.51"/>
        <n v="46.95"/>
        <n v="43.19"/>
        <n v="71.38"/>
        <n v="93.72"/>
        <n v="68.930000000000007"/>
        <n v="72.61"/>
        <n v="54.67"/>
        <n v="40.299999999999997"/>
        <n v="86.04"/>
        <n v="87.98"/>
        <n v="33.200000000000003"/>
        <n v="34.56"/>
        <n v="88.63"/>
        <n v="52.59"/>
        <n v="33.520000000000003"/>
        <n v="87.67"/>
        <n v="88.36"/>
        <n v="24.89"/>
        <n v="94.13"/>
        <n v="78.069999999999993"/>
        <n v="83.78"/>
        <n v="96.58"/>
        <n v="99.42"/>
        <n v="68.12"/>
        <n v="62.62"/>
        <n v="60.88"/>
        <n v="54.92"/>
        <n v="30.12"/>
        <n v="86.72"/>
        <n v="56.11"/>
        <n v="69.12"/>
        <n v="98.7"/>
        <n v="15.37"/>
        <n v="93.96"/>
        <n v="56.69"/>
        <n v="20.010000000000002"/>
        <n v="18.93"/>
        <n v="82.63"/>
        <n v="91.4"/>
        <n v="44.59"/>
        <n v="17.87"/>
        <n v="15.43"/>
        <n v="16.16"/>
        <n v="85.98"/>
        <n v="44.34"/>
        <n v="89.6"/>
        <n v="72.349999999999994"/>
        <n v="30.61"/>
        <n v="24.74"/>
        <n v="55.73"/>
        <n v="55.07"/>
        <n v="15.81"/>
        <n v="75.739999999999995"/>
        <n v="15.87"/>
        <n v="33.47"/>
        <n v="97.61"/>
        <n v="78.77"/>
        <n v="18.329999999999998"/>
        <n v="89.48"/>
        <n v="62.12"/>
        <n v="48.52"/>
        <n v="75.91"/>
        <n v="74.67"/>
        <n v="41.65"/>
        <n v="49.04"/>
        <n v="78.31"/>
        <n v="20.38"/>
        <n v="99.19"/>
        <n v="96.68"/>
        <n v="19.25"/>
        <n v="80.36"/>
        <n v="48.91"/>
        <n v="83.06"/>
        <n v="76.52"/>
        <n v="49.38"/>
        <n v="42.47"/>
        <n v="76.989999999999995"/>
        <n v="47.38"/>
        <n v="44.86"/>
        <n v="21.98"/>
        <n v="64.36"/>
        <n v="89.75"/>
        <n v="97.16"/>
        <n v="87.87"/>
        <n v="12.45"/>
        <n v="52.75"/>
        <n v="82.7"/>
        <n v="48.71"/>
        <n v="78.55"/>
        <n v="23.07"/>
        <n v="58.26"/>
        <n v="30.35"/>
        <n v="88.67"/>
        <n v="27.38"/>
        <n v="62.13"/>
        <n v="33.979999999999997"/>
        <n v="81.97"/>
        <n v="16.489999999999998"/>
        <n v="98.21"/>
        <n v="72.84"/>
        <n v="58.07"/>
        <n v="80.790000000000006"/>
        <n v="27.02"/>
        <n v="21.94"/>
        <n v="51.36"/>
        <n v="10.96"/>
        <n v="53.44"/>
        <n v="99.56"/>
        <n v="57.12"/>
        <n v="99.96"/>
        <n v="63.91"/>
        <n v="56.47"/>
        <n v="93.69"/>
        <n v="32.25"/>
        <n v="31.73"/>
        <n v="68.540000000000006"/>
        <n v="90.28"/>
        <n v="39.619999999999997"/>
        <n v="92.13"/>
        <n v="34.840000000000003"/>
        <n v="87.45"/>
        <n v="81.3"/>
        <n v="90.22"/>
        <n v="26.31"/>
        <n v="34.42"/>
        <n v="51.91"/>
        <n v="72.5"/>
        <n v="89.8"/>
        <n v="90.5"/>
        <n v="68.599999999999994"/>
        <n v="30.41"/>
        <n v="77.95"/>
        <n v="46.26"/>
        <n v="30.14"/>
        <n v="66.14"/>
        <n v="71.86"/>
        <n v="32.46"/>
        <n v="91.54"/>
        <n v="83.24"/>
        <n v="16.48"/>
        <n v="80.97"/>
        <n v="92.29"/>
        <n v="72.17"/>
        <n v="50.28"/>
        <n v="97.22"/>
        <n v="93.39"/>
        <n v="43.18"/>
        <n v="63.69"/>
        <n v="45.79"/>
        <n v="76.400000000000006"/>
        <n v="39.9"/>
        <n v="42.57"/>
        <n v="95.58"/>
        <n v="98.98"/>
        <n v="51.28"/>
        <n v="69.52"/>
        <n v="70.010000000000005"/>
        <n v="80.05"/>
        <n v="20.85"/>
        <n v="52.89"/>
        <n v="19.79"/>
        <n v="33.840000000000003"/>
        <n v="22.17"/>
        <n v="22.51"/>
        <n v="73.88"/>
        <n v="86.8"/>
        <n v="64.260000000000005"/>
        <n v="38.47"/>
        <n v="15.5"/>
        <n v="34.31"/>
        <n v="12.34"/>
        <n v="18.079999999999998"/>
        <n v="94.49"/>
        <n v="46.47"/>
        <n v="74.069999999999993"/>
        <n v="69.81"/>
        <n v="77.040000000000006"/>
        <n v="73.52"/>
        <n v="87.8"/>
        <n v="25.55"/>
        <n v="32.71"/>
        <n v="74.290000000000006"/>
        <n v="43.7"/>
        <n v="25.29"/>
        <n v="41.5"/>
        <n v="71.39"/>
        <n v="19.149999999999999"/>
        <n v="57.49"/>
        <n v="61.41"/>
        <n v="25.9"/>
        <n v="17.77"/>
        <n v="23.03"/>
        <n v="66.650000000000006"/>
        <n v="28.53"/>
        <n v="30.37"/>
        <n v="99.73"/>
        <n v="26.23"/>
        <n v="93.26"/>
        <n v="92.36"/>
        <n v="46.42"/>
        <n v="29.61"/>
        <n v="18.28"/>
        <n v="24.77"/>
        <n v="94.64"/>
        <n v="94.87"/>
        <n v="57.34"/>
        <n v="45.35"/>
        <n v="62.08"/>
        <n v="11.81"/>
        <n v="12.54"/>
        <n v="43.25"/>
        <n v="87.16"/>
        <n v="69.37"/>
        <n v="37.06"/>
        <n v="90.7"/>
        <n v="63.42"/>
        <n v="81.37"/>
        <n v="10.59"/>
        <n v="84.09"/>
        <n v="73.819999999999993"/>
        <n v="51.94"/>
        <n v="93.14"/>
        <n v="17.41"/>
        <n v="44.22"/>
        <n v="13.22"/>
        <n v="89.69"/>
        <n v="24.94"/>
        <n v="59.77"/>
        <n v="93.2"/>
        <n v="62.65"/>
        <n v="93.87"/>
        <n v="47.59"/>
        <n v="81.400000000000006"/>
        <n v="17.940000000000001"/>
        <n v="77.72"/>
        <n v="73.06"/>
        <n v="46.55"/>
        <n v="35.19"/>
        <n v="14.39"/>
        <n v="23.75"/>
        <n v="58.9"/>
        <n v="32.619999999999997"/>
        <n v="66.349999999999994"/>
        <n v="25.91"/>
        <n v="65.94"/>
        <n v="75.06"/>
        <n v="16.45"/>
        <n v="38.299999999999997"/>
        <n v="22.24"/>
        <n v="54.45"/>
        <n v="98.4"/>
        <n v="35.47"/>
        <n v="74.599999999999994"/>
        <n v="70.739999999999995"/>
        <n v="35.54"/>
        <n v="67.430000000000007"/>
        <n v="21.12"/>
        <n v="21.54"/>
        <n v="12.03"/>
        <n v="99.71"/>
        <n v="47.97"/>
        <n v="21.82"/>
        <n v="95.42"/>
        <n v="70.989999999999995"/>
        <n v="44.02"/>
        <n v="69.959999999999994"/>
        <n v="37"/>
        <n v="15.34"/>
        <n v="99.83"/>
        <n v="47.67"/>
        <n v="66.680000000000007"/>
        <n v="74.86"/>
        <n v="48.51"/>
        <n v="94.88"/>
        <n v="27.85"/>
        <n v="62.48"/>
        <n v="36.36"/>
        <n v="18.11"/>
        <n v="51.92"/>
        <n v="28.84"/>
        <n v="78.38"/>
        <n v="60.01"/>
        <n v="88.61"/>
        <n v="99.82"/>
        <n v="39.01"/>
        <n v="48.61"/>
        <n v="51.19"/>
        <n v="14.96"/>
        <n v="72.2"/>
        <n v="40.229999999999997"/>
        <n v="88.79"/>
        <n v="26.48"/>
        <n v="81.91"/>
        <n v="79.930000000000007"/>
        <n v="69.33"/>
        <n v="14.23"/>
        <n v="15.55"/>
        <n v="78.13"/>
        <n v="99.37"/>
        <n v="21.08"/>
        <n v="74.790000000000006"/>
        <n v="29.67"/>
        <n v="44.07"/>
        <n v="22.93"/>
        <n v="39.42"/>
        <n v="15.26"/>
        <n v="61.77"/>
        <n v="21.52"/>
        <n v="97.74"/>
        <n v="99.78"/>
        <n v="94.26"/>
        <n v="51.13"/>
        <n v="22.02"/>
        <n v="32.9"/>
        <n v="77.02"/>
        <n v="23.48"/>
        <n v="14.7"/>
        <n v="28.45"/>
        <n v="57.95"/>
        <n v="47.65"/>
        <n v="42.82"/>
        <n v="48.09"/>
        <n v="55.97"/>
        <n v="76.900000000000006"/>
        <n v="97.03"/>
        <n v="44.65"/>
        <n v="77.930000000000007"/>
        <n v="71.95"/>
        <n v="89.25"/>
        <n v="26.02"/>
        <n v="13.5"/>
        <n v="99.3"/>
        <n v="51.69"/>
        <n v="54.73"/>
        <n v="27"/>
        <n v="30.24"/>
        <n v="89.14"/>
        <n v="37.549999999999997"/>
        <n v="95.44"/>
        <n v="27.5"/>
        <n v="74.97"/>
        <n v="80.959999999999994"/>
        <n v="94.47"/>
        <n v="99.79"/>
        <n v="73.22"/>
        <n v="41.24"/>
        <n v="81.680000000000007"/>
        <n v="51.32"/>
        <n v="14.36"/>
        <n v="21.5"/>
        <n v="26.26"/>
        <n v="60.96"/>
        <n v="70.11"/>
        <n v="42.08"/>
        <n v="67.09"/>
        <n v="96.7"/>
        <n v="35.380000000000003"/>
        <n v="95.49"/>
        <n v="96.98"/>
        <n v="23.65"/>
        <n v="82.33"/>
        <n v="26.61"/>
        <n v="99.69"/>
        <n v="74.89"/>
        <n v="40.94"/>
        <n v="75.819999999999993"/>
        <n v="46.77"/>
        <n v="32.32"/>
        <n v="54.07"/>
        <n v="18.22"/>
        <n v="80.48"/>
        <n v="37.950000000000003"/>
        <n v="76.819999999999993"/>
        <n v="52.26"/>
        <n v="79.739999999999995"/>
        <n v="77.5"/>
        <n v="54.27"/>
        <n v="13.59"/>
        <n v="41.06"/>
        <n v="19.239999999999998"/>
        <n v="39.43"/>
        <n v="46.22"/>
        <n v="13.98"/>
        <n v="39.75"/>
        <n v="97.79"/>
        <n v="67.260000000000005"/>
        <n v="13.79"/>
        <n v="68.709999999999994"/>
        <n v="56.53"/>
        <n v="23.82"/>
        <n v="34.21"/>
        <n v="21.87"/>
        <n v="20.97"/>
        <n v="25.84"/>
        <n v="50.93"/>
        <n v="96.11"/>
        <n v="45.38"/>
        <n v="81.510000000000005"/>
        <n v="57.22"/>
        <n v="25.22"/>
        <n v="38.6"/>
        <n v="84.05"/>
        <n v="97.21"/>
        <n v="25.42"/>
        <n v="16.28"/>
        <n v="40.61"/>
        <n v="53.17"/>
        <n v="20.87"/>
        <n v="67.27"/>
        <n v="90.65"/>
        <n v="69.08"/>
        <n v="43.27"/>
        <n v="23.46"/>
        <n v="95.54"/>
        <n v="47.44"/>
        <n v="99.24"/>
        <n v="82.93"/>
        <n v="33.99"/>
        <n v="17.04"/>
        <n v="40.86"/>
        <n v="17.440000000000001"/>
        <n v="88.43"/>
        <n v="89.21"/>
        <n v="12.78"/>
        <n v="19.100000000000001"/>
        <n v="27.66"/>
        <n v="45.74"/>
        <n v="27.07"/>
        <n v="39.119999999999997"/>
        <n v="74.709999999999994"/>
        <n v="22.01"/>
        <n v="63.61"/>
        <n v="25"/>
        <n v="20.77"/>
        <n v="29.56"/>
        <n v="77.400000000000006"/>
        <n v="79.39"/>
        <n v="46.57"/>
        <n v="35.89"/>
        <n v="40.520000000000003"/>
        <n v="73.05"/>
        <n v="73.95"/>
        <n v="22.62"/>
        <n v="51.34"/>
        <n v="54.55"/>
        <n v="37.15"/>
        <n v="37.020000000000003"/>
        <n v="21.58"/>
        <n v="98.84"/>
        <n v="83.77"/>
        <n v="40.049999999999997"/>
        <n v="43.13"/>
        <n v="72.569999999999993"/>
        <n v="64.44"/>
        <n v="65.180000000000007"/>
        <n v="33.26"/>
        <n v="84.07"/>
        <n v="34.369999999999997"/>
        <n v="65.97"/>
        <n v="32.799999999999997"/>
        <n v="37.14"/>
        <n v="60.38"/>
        <n v="36.979999999999997"/>
        <n v="49.49"/>
        <n v="41.09"/>
        <n v="22.96"/>
        <n v="77.680000000000007"/>
        <n v="34.700000000000003"/>
        <n v="19.66"/>
        <n v="25.32"/>
        <n v="12.12"/>
        <n v="99.89"/>
        <n v="75.92"/>
        <n v="63.22"/>
        <n v="90.24"/>
        <n v="98.13"/>
        <n v="51.52"/>
        <n v="73.97"/>
        <n v="31.9"/>
        <n v="69.400000000000006"/>
        <n v="93.31"/>
        <n v="88.45"/>
        <n v="24.18"/>
        <n v="48.5"/>
        <n v="61.29"/>
        <n v="15.95"/>
        <n v="90.74"/>
        <n v="42.91"/>
        <n v="54.28"/>
        <n v="99.55"/>
        <n v="58.39"/>
        <n v="51.47"/>
        <n v="54.86"/>
        <n v="39.39"/>
        <n v="34.729999999999997"/>
        <n v="71.92"/>
        <n v="45.71"/>
        <n v="83.17"/>
        <n v="37.44"/>
        <n v="62.87"/>
        <n v="81.709999999999994"/>
        <n v="91.41"/>
        <n v="39.21"/>
        <n v="59.86"/>
        <n v="54.36"/>
        <n v="98.09"/>
        <n v="25.43"/>
        <n v="86.68"/>
        <n v="22.95"/>
        <n v="16.309999999999999"/>
        <n v="28.32"/>
        <n v="16.670000000000002"/>
        <n v="73.959999999999994"/>
        <n v="97.94"/>
        <n v="87.48"/>
        <n v="30.68"/>
        <n v="75.88"/>
        <n v="20.18"/>
        <n v="18.77"/>
        <n v="71.2"/>
        <n v="38.81"/>
        <n v="29.42"/>
        <n v="60.95"/>
        <n v="51.54"/>
        <n v="66.06"/>
        <n v="57.27"/>
        <n v="54.31"/>
        <n v="58.24"/>
        <n v="22.21"/>
        <n v="19.32"/>
        <n v="37.479999999999997"/>
        <n v="72.040000000000006"/>
        <n v="98.52"/>
        <n v="41.66"/>
        <n v="72.42"/>
        <n v="89.2"/>
        <n v="42.42"/>
        <n v="74.510000000000005"/>
        <n v="99.25"/>
        <n v="81.209999999999994"/>
        <n v="49.33"/>
        <n v="65.739999999999995"/>
        <n v="79.86"/>
        <n v="73.98"/>
        <n v="82.04"/>
        <n v="26.67"/>
        <n v="10.130000000000001"/>
        <n v="72.39"/>
        <n v="85.91"/>
        <n v="81.31"/>
        <n v="60.3"/>
        <n v="31.77"/>
        <n v="64.27"/>
        <n v="69.510000000000005"/>
        <n v="27.22"/>
        <n v="92.98"/>
        <n v="63.06"/>
        <n v="51.71"/>
        <n v="52.34"/>
        <n v="43.06"/>
        <n v="59.61"/>
        <n v="14.62"/>
        <n v="46.53"/>
        <n v="24.24"/>
        <n v="45.58"/>
        <n v="75.2"/>
        <n v="96.8"/>
        <n v="14.82"/>
        <n v="52.2"/>
        <n v="46.66"/>
        <n v="36.85"/>
        <n v="70.319999999999993"/>
        <n v="83.08"/>
        <n v="64.989999999999995"/>
        <n v="77.56"/>
        <n v="54.51"/>
        <n v="51.89"/>
        <n v="31.75"/>
        <n v="53.65"/>
        <n v="49.79"/>
        <n v="57.89"/>
        <n v="28.96"/>
        <n v="98.97"/>
        <n v="93.22"/>
        <n v="80.930000000000007"/>
        <n v="67.45"/>
        <n v="38.72"/>
        <n v="72.599999999999994"/>
        <n v="87.91"/>
        <n v="98.53"/>
        <n v="43.46"/>
        <n v="71.680000000000007"/>
        <n v="91.61"/>
        <n v="94.59"/>
        <n v="83.25"/>
        <n v="91.35"/>
        <n v="78.88"/>
        <n v="60.87"/>
        <n v="82.58"/>
        <n v="53.3"/>
        <n v="12.09"/>
        <n v="64.19"/>
        <n v="99.7"/>
        <n v="79.91"/>
        <n v="66.47"/>
        <n v="28.95"/>
        <n v="46.2"/>
        <n v="17.63"/>
        <n v="52.42"/>
        <n v="98.79"/>
        <n v="88.55"/>
        <n v="55.67"/>
        <n v="72.52"/>
        <n v="12.05"/>
        <n v="19.36"/>
        <n v="70.209999999999994"/>
        <n v="33.630000000000003"/>
        <n v="15.49"/>
        <n v="75.66"/>
        <n v="55.81"/>
        <n v="72.78"/>
        <n v="37.32"/>
        <n v="60.18"/>
        <n v="15.69"/>
        <n v="88.15"/>
        <n v="27.93"/>
        <n v="55.45"/>
        <n v="42.97"/>
        <n v="17.14"/>
        <n v="58.75"/>
        <n v="87.1"/>
        <n v="98.8"/>
        <n v="48.63"/>
        <n v="57.74"/>
        <n v="17.97"/>
        <n v="47.71"/>
        <n v="40.619999999999997"/>
        <n v="56.04"/>
        <n v="93.4"/>
        <n v="73.41"/>
        <n v="33.64"/>
        <n v="45.48"/>
        <n v="64.08"/>
        <n v="73.47"/>
        <n v="58.95"/>
        <n v="39.479999999999997"/>
        <n v="34.81"/>
        <n v="49.32"/>
        <n v="21.48"/>
        <n v="23.08"/>
        <n v="49.1"/>
        <n v="64.83"/>
        <n v="63.56"/>
        <n v="72.88"/>
        <n v="67.099999999999994"/>
        <n v="70.19"/>
        <n v="55.04"/>
        <n v="73.38"/>
        <n v="52.6"/>
        <n v="87.37"/>
        <n v="27.04"/>
        <n v="62.19"/>
        <n v="69.58"/>
        <n v="97.5"/>
        <n v="60.41"/>
        <n v="19.77"/>
        <n v="80.47"/>
        <n v="88.39"/>
        <n v="71.77"/>
        <n v="43"/>
        <n v="68.98"/>
        <n v="15.62"/>
        <n v="25.7"/>
        <n v="80.62"/>
        <n v="75.53"/>
        <n v="77.63"/>
        <n v="13.85"/>
        <n v="35.68"/>
        <n v="71.459999999999994"/>
        <n v="11.94"/>
        <n v="17.48"/>
        <n v="25.56"/>
        <n v="90.63"/>
        <n v="44.12"/>
        <n v="36.770000000000003"/>
        <n v="23.34"/>
        <n v="28.5"/>
        <n v="55.57"/>
        <n v="69.739999999999995"/>
        <n v="97.26"/>
        <n v="52.18"/>
        <n v="22.32"/>
        <n v="56"/>
        <n v="19.7"/>
        <n v="53.72"/>
        <n v="81.95"/>
        <n v="81.2"/>
        <n v="58.76"/>
        <n v="91.56"/>
        <n v="55.61"/>
        <n v="84.83"/>
        <n v="71.63"/>
        <n v="37.69"/>
        <n v="31.67"/>
        <n v="38.42"/>
        <n v="65.23"/>
        <n v="10.53"/>
        <n v="12.29"/>
        <n v="81.23"/>
        <n v="27.28"/>
        <n v="17.420000000000002"/>
        <n v="73.28"/>
        <n v="84.87"/>
        <n v="97.29"/>
        <n v="35.74"/>
        <n v="96.52"/>
        <n v="18.850000000000001"/>
        <n v="55.39"/>
        <n v="77.2"/>
        <n v="72.13"/>
        <n v="63.88"/>
        <n v="10.69"/>
        <n v="55.5"/>
        <n v="95.46"/>
        <n v="76.06"/>
        <n v="13.69"/>
        <n v="95.64"/>
        <n v="11.43"/>
        <n v="85.87"/>
        <n v="67.989999999999995"/>
        <n v="65.650000000000006"/>
        <n v="28.86"/>
        <n v="65.31"/>
        <n v="93.38"/>
        <n v="25.25"/>
        <n v="21.8"/>
        <n v="94.76"/>
        <n v="30.62"/>
        <n v="44.01"/>
        <n v="10.16"/>
        <n v="74.58"/>
        <n v="71.89"/>
        <n v="10.99"/>
        <n v="60.47"/>
        <n v="58.91"/>
        <n v="46.41"/>
        <n v="68.55"/>
        <n v="97.37"/>
        <n v="92.6"/>
        <n v="46.61"/>
        <n v="27.18"/>
        <n v="24.49"/>
        <n v="92.78"/>
        <n v="86.69"/>
        <n v="23.01"/>
        <n v="30.2"/>
        <n v="67.39"/>
        <n v="48.96"/>
        <n v="75.59"/>
        <n v="77.47"/>
        <n v="93.18"/>
        <n v="50.23"/>
        <n v="17.75"/>
        <n v="62.18"/>
        <n v="10.75"/>
        <n v="40.26"/>
        <n v="64.97"/>
        <n v="95.15"/>
        <n v="48.62"/>
        <n v="53.21"/>
        <n v="45.44"/>
        <n v="33.880000000000003"/>
        <n v="96.16"/>
        <n v="47.16"/>
        <n v="47.68"/>
        <n v="10.17"/>
        <n v="60.08"/>
        <n v="72.11"/>
        <n v="41.28"/>
        <n v="64.95"/>
        <n v="74.22"/>
        <n v="10.56"/>
        <n v="62.57"/>
        <n v="11.85"/>
        <n v="91.3"/>
        <n v="40.729999999999997"/>
        <n v="52.38"/>
        <n v="38.54"/>
        <n v="44.63"/>
        <n v="55.87"/>
        <n v="29.22"/>
        <n v="39.47"/>
        <n v="14.87"/>
        <n v="21.32"/>
        <n v="93.78"/>
        <n v="73.260000000000005"/>
        <n v="22.38"/>
        <n v="99.1"/>
        <n v="74.099999999999994"/>
        <n v="98.48"/>
        <n v="53.19"/>
        <n v="52.79"/>
        <n v="95.95"/>
        <n v="36.51"/>
        <n v="28.31"/>
        <n v="57.59"/>
        <n v="47.63"/>
        <n v="86.27"/>
        <n v="12.76"/>
        <n v="11.28"/>
        <n v="51.07"/>
        <n v="79.59"/>
        <n v="33.81"/>
        <n v="90.53"/>
        <n v="62.82"/>
        <n v="24.31"/>
        <n v="64.59"/>
        <n v="24.82"/>
        <n v="56.5"/>
        <n v="21.43"/>
        <n v="89.06"/>
        <n v="23.29"/>
        <n v="65.260000000000005"/>
        <n v="52.35"/>
        <n v="90.02"/>
        <n v="12.1"/>
        <n v="33.21"/>
        <n v="10.18"/>
        <n v="31.99"/>
        <n v="83.34"/>
        <n v="87.9"/>
        <n v="12.19"/>
        <n v="76.92"/>
        <n v="83.66"/>
        <n v="57.91"/>
        <n v="92.49"/>
        <n v="28.38"/>
        <n v="50.45"/>
        <n v="99.16"/>
        <n v="60.74"/>
        <n v="47.27"/>
        <n v="85.6"/>
        <n v="35.04"/>
        <n v="44.84"/>
        <n v="45.97"/>
        <n v="27.73"/>
        <n v="11.53"/>
        <n v="58.32"/>
        <n v="84.61"/>
        <n v="82.88"/>
        <n v="79.540000000000006"/>
        <n v="49.01"/>
        <n v="29.15"/>
        <n v="56.13"/>
        <n v="93.12"/>
        <n v="99.6"/>
        <n v="35.49"/>
        <n v="42.85"/>
        <n v="94.67"/>
        <n v="68.97"/>
        <n v="35.79"/>
        <n v="16.37"/>
        <n v="12.73"/>
        <n v="83.14"/>
        <n v="35.22"/>
        <n v="13.78"/>
        <n v="88.31"/>
        <n v="88.25"/>
        <n v="25.31"/>
        <n v="99.92"/>
        <n v="83.35"/>
        <n v="74.44"/>
        <n v="63.15"/>
        <n v="85.72"/>
        <n v="78.89"/>
        <n v="92.09"/>
        <n v="57.29"/>
        <n v="66.52"/>
        <n v="45.68"/>
        <n v="50.79"/>
        <n v="10.08"/>
        <n v="93.88"/>
        <n v="84.25"/>
        <n v="53.78"/>
        <n v="35.81"/>
        <n v="26.43"/>
        <n v="39.909999999999997"/>
        <n v="21.9"/>
        <n v="62.85"/>
        <n v="21.04"/>
        <n v="65.91"/>
        <n v="50.49"/>
        <n v="46.02"/>
        <n v="15.8"/>
        <n v="98.66"/>
        <n v="91.98"/>
        <n v="20.89"/>
        <n v="96.82"/>
        <n v="33.33"/>
        <n v="38.270000000000003"/>
        <n v="33.299999999999997"/>
        <n v="81.010000000000005"/>
        <n v="34.49"/>
        <n v="84.63"/>
        <n v="36.909999999999997"/>
        <n v="87.08"/>
        <n v="80.08"/>
        <n v="86.13"/>
        <n v="49.92"/>
        <n v="74.66"/>
        <n v="26.6"/>
        <n v="25.45"/>
        <n v="67.77"/>
        <n v="59.59"/>
        <n v="58.15"/>
        <n v="97.48"/>
        <n v="96.37"/>
        <n v="63.71"/>
        <n v="14.76"/>
        <n v="62"/>
        <n v="82.34"/>
        <n v="75.37"/>
        <n v="56.56"/>
        <n v="76.599999999999994"/>
        <n v="58.03"/>
        <n v="17.489999999999998"/>
        <n v="40.35"/>
        <n v="97.38"/>
        <n v="31.84"/>
        <n v="65.819999999999993"/>
        <n v="88.34"/>
        <m/>
      </sharedItems>
    </cacheField>
    <cacheField name="Quantity" numFmtId="0">
      <sharedItems containsString="0" containsBlank="1" containsNumber="1" containsInteger="1" minValue="1" maxValue="10" count="11">
        <n v="7"/>
        <n v="5"/>
        <n v="8"/>
        <n v="6"/>
        <n v="10"/>
        <n v="2"/>
        <n v="3"/>
        <n v="4"/>
        <n v="1"/>
        <n v="9"/>
        <m/>
      </sharedItems>
    </cacheField>
    <cacheField name="Tax 5%" numFmtId="0">
      <sharedItems containsString="0" containsBlank="1" containsNumber="1" minValue="0.50849999999999995" maxValue="49.65" count="991">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m/>
      </sharedItems>
    </cacheField>
    <cacheField name="Total" numFmtId="4">
      <sharedItems containsSemiMixedTypes="0" containsString="0" containsNumber="1" minValue="10.6785" maxValue="322966.74900000001" count="991">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n v="322966.74900000001"/>
      </sharedItems>
    </cacheField>
    <cacheField name="Date" numFmtId="0">
      <sharedItems containsNonDate="0" containsDate="1" containsString="0" containsBlank="1" minDate="2019-01-01T00:00:00" maxDate="2019-03-30T00:00:00" count="90">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m/>
      </sharedItems>
    </cacheField>
    <cacheField name="Time" numFmtId="0">
      <sharedItems containsNonDate="0" containsDate="1" containsString="0" containsBlank="1" minDate="1899-12-30T10:00:00" maxDate="1899-12-30T20:59:00" count="507">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m/>
      </sharedItems>
    </cacheField>
    <cacheField name="Payment" numFmtId="0">
      <sharedItems containsBlank="1" count="4">
        <s v="Ewallet"/>
        <s v="Cash"/>
        <s v="Credit card"/>
        <m/>
      </sharedItems>
    </cacheField>
    <cacheField name="gross income" numFmtId="0">
      <sharedItems containsString="0" containsBlank="1" containsNumber="1" minValue="0.50849999999999995" maxValue="49.65" count="991">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m/>
      </sharedItems>
    </cacheField>
    <cacheField name="Rating" numFmtId="0">
      <sharedItems containsString="0" containsBlank="1" containsNumber="1" minValue="4" maxValue="10" count="62">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m/>
      </sharedItems>
    </cacheField>
    <cacheField name="Month" numFmtId="0">
      <sharedItems containsBlank="1" count="4">
        <s v="Jan"/>
        <s v="Mar"/>
        <s v="Feb"/>
        <m/>
      </sharedItems>
    </cacheField>
    <cacheField name="DOW" numFmtId="0">
      <sharedItems containsBlank="1" count="8">
        <s v="Sat"/>
        <s v="Fri"/>
        <s v="Sun"/>
        <s v="Mon"/>
        <s v="Thu"/>
        <s v="Wed"/>
        <s v="Tue"/>
        <m/>
      </sharedItems>
    </cacheField>
    <cacheField name="Time2" numFmtId="0">
      <sharedItems containsBlank="1" count="4">
        <s v="afternoon"/>
        <s v="morning"/>
        <s v="evening"/>
        <m/>
      </sharedItems>
    </cacheField>
    <cacheField name="Customer type" numFmtId="0">
      <sharedItems containsBlank="1" count="3">
        <s v="Member"/>
        <s v="Normal"/>
        <m/>
      </sharedItems>
    </cacheField>
    <cacheField name="Gender" numFmtId="0">
      <sharedItems containsBlank="1" count="3">
        <s v="Female"/>
        <s v="Male"/>
        <m/>
      </sharedItems>
    </cacheField>
    <cacheField name="product line" numFmtId="0">
      <sharedItems containsBlank="1" count="7">
        <s v="Health and beauty"/>
        <s v="Electronic accessories"/>
        <s v="Home and lifestyle"/>
        <s v="Sports and travel"/>
        <s v="Food and beverages"/>
        <s v="Fashion accessories"/>
        <m/>
      </sharedItems>
    </cacheField>
    <cacheField name="City " numFmtId="0">
      <sharedItems containsBlank="1" count="4">
        <s v="Yangon"/>
        <s v="Naypyitaw"/>
        <s v="Mandalay"/>
        <m/>
      </sharedItems>
    </cacheField>
    <cacheField name="Branch" numFmtId="0">
      <sharedItems containsBlank="1" count="4">
        <s v="A"/>
        <s v="C"/>
        <s v="B"/>
        <m/>
      </sharedItems>
    </cacheField>
    <cacheField name="Rating group" numFmtId="0">
      <sharedItems containsBlank="1" count="4">
        <s v="Good"/>
        <s v="Average"/>
        <s v="Poor"/>
        <m/>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328085648" createdVersion="8" refreshedVersion="8" minRefreshableVersion="3" recordCount="1001" xr:uid="{00000000-000A-0000-FFFF-FFFF04000000}">
  <cacheSource type="worksheet">
    <worksheetSource ref="C6:U1007" sheet="Transformed Data (5)"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emiMixedTypes="0" containsNonDate="0" containsString="0"/>
    </cacheField>
    <cacheField name="Month" numFmtId="0">
      <sharedItems containsSemiMixedTypes="0" containsNonDate="0" containsString="0"/>
    </cacheField>
    <cacheField name="DOW" numFmtId="0">
      <sharedItems containsSemiMixedTypes="0" containsNonDate="0" containsString="0"/>
    </cacheField>
    <cacheField name="Time2" numFmtId="0">
      <sharedItems containsSemiMixedTypes="0" containsNonDate="0" containsString="0"/>
    </cacheField>
    <cacheField name="Customer type" numFmtId="0">
      <sharedItems containsBlank="1" count="3">
        <s v="Member"/>
        <s v="Normal"/>
        <m/>
      </sharedItems>
    </cacheField>
    <cacheField name="Gender" numFmtId="0">
      <sharedItems containsSemiMixedTypes="0" containsNonDate="0" containsString="0"/>
    </cacheField>
    <cacheField name="product line" numFmtId="0">
      <sharedItems containsSemiMixedTypes="0" containsNonDate="0" containsString="0"/>
    </cacheField>
    <cacheField name="City " numFmtId="0">
      <sharedItems containsSemiMixedTypes="0" containsNonDate="0" containsString="0"/>
    </cacheField>
    <cacheField name="Branch" numFmtId="0">
      <sharedItems containsSemiMixedTypes="0" containsNonDate="0" containsString="0"/>
    </cacheField>
    <cacheField name="Rating group" numFmtId="0">
      <sharedItems containsBlank="1" count="4">
        <s v="Good"/>
        <s v="Average"/>
        <s v="Poor"/>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35242708298" createdVersion="8" refreshedVersion="8" minRefreshableVersion="3" recordCount="1001" xr:uid="{00000000-000A-0000-FFFF-FFFF05000000}">
  <cacheSource type="worksheet">
    <worksheetSource ref="C6:U1007" sheet="Transformed Data (6)"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tring="0" containsBlank="1" containsNumber="1" minValue="4" maxValue="10" count="62">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m/>
      </sharedItems>
    </cacheField>
    <cacheField name="Month" numFmtId="0">
      <sharedItems containsSemiMixedTypes="0" containsNonDate="0" containsString="0"/>
    </cacheField>
    <cacheField name="DOW" numFmtId="0">
      <sharedItems containsBlank="1" count="8">
        <s v="Sat"/>
        <s v="Fri"/>
        <s v="Sun"/>
        <s v="Mon"/>
        <s v="Thu"/>
        <s v="Wed"/>
        <s v="Tue"/>
        <m/>
      </sharedItems>
    </cacheField>
    <cacheField name="Time2" numFmtId="0">
      <sharedItems containsBlank="1" count="4">
        <s v="afternoon"/>
        <s v="morning"/>
        <s v="evening"/>
        <m/>
      </sharedItems>
    </cacheField>
    <cacheField name="Customer type" numFmtId="0">
      <sharedItems containsBlank="1" count="3">
        <s v="Member"/>
        <s v="Normal"/>
        <m/>
      </sharedItems>
    </cacheField>
    <cacheField name="Gender" numFmtId="0">
      <sharedItems containsBlank="1" count="3">
        <s v="Female"/>
        <s v="Male"/>
        <m/>
      </sharedItems>
    </cacheField>
    <cacheField name="product line" numFmtId="0">
      <sharedItems containsBlank="1" count="7">
        <s v="Health and beauty"/>
        <s v="Electronic accessories"/>
        <s v="Home and lifestyle"/>
        <s v="Sports and travel"/>
        <s v="Food and beverages"/>
        <s v="Fashion accessories"/>
        <m/>
      </sharedItems>
    </cacheField>
    <cacheField name="City " numFmtId="0">
      <sharedItems containsBlank="1" count="4">
        <s v="Yangon"/>
        <s v="Naypyitaw"/>
        <s v="Mandalay"/>
        <m/>
      </sharedItems>
    </cacheField>
    <cacheField name="Branch" numFmtId="0">
      <sharedItems containsBlank="1" count="4">
        <s v="A"/>
        <s v="C"/>
        <s v="B"/>
        <m/>
      </sharedItems>
    </cacheField>
    <cacheField name="Rating group" numFmtId="0">
      <sharedItems containsBlank="1" count="4">
        <s v="Good"/>
        <s v="Average"/>
        <s v="Poor"/>
        <m/>
      </sharedItems>
    </cacheField>
  </cacheFields>
  <extLst>
    <ext xmlns:x14="http://schemas.microsoft.com/office/spreadsheetml/2009/9/main" uri="{725AE2AE-9491-48be-B2B4-4EB974FC3084}">
      <x14:pivotCacheDefinition pivotCacheId="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40984143503" createdVersion="8" refreshedVersion="8" minRefreshableVersion="3" recordCount="1001" xr:uid="{00000000-000A-0000-FFFF-FFFF06000000}">
  <cacheSource type="worksheet">
    <worksheetSource ref="C6:U1007" sheet="Transformed Data (7)"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emiMixedTypes="0" containsNonDate="0" containsString="0"/>
    </cacheField>
    <cacheField name="Month" numFmtId="0">
      <sharedItems containsSemiMixedTypes="0" containsNonDate="0" containsString="0"/>
    </cacheField>
    <cacheField name="DOW" numFmtId="0">
      <sharedItems containsBlank="1" count="8">
        <s v="Sat"/>
        <s v="Fri"/>
        <s v="Sun"/>
        <s v="Mon"/>
        <s v="Thu"/>
        <s v="Wed"/>
        <s v="Tue"/>
        <m/>
      </sharedItems>
    </cacheField>
    <cacheField name="Time2" numFmtId="0">
      <sharedItems containsBlank="1" count="4">
        <s v="afternoon"/>
        <s v="morning"/>
        <s v="evening"/>
        <m/>
      </sharedItems>
    </cacheField>
    <cacheField name="Customer type" numFmtId="0">
      <sharedItems containsSemiMixedTypes="0" containsNonDate="0" containsString="0"/>
    </cacheField>
    <cacheField name="Gender" numFmtId="0">
      <sharedItems containsSemiMixedTypes="0" containsNonDate="0" containsString="0"/>
    </cacheField>
    <cacheField name="product line" numFmtId="0">
      <sharedItems containsSemiMixedTypes="0" containsNonDate="0" containsString="0"/>
    </cacheField>
    <cacheField name="City " numFmtId="0">
      <sharedItems containsSemiMixedTypes="0" containsNonDate="0" containsString="0"/>
    </cacheField>
    <cacheField name="Branch" numFmtId="0">
      <sharedItems containsSemiMixedTypes="0" containsNonDate="0" containsString="0"/>
    </cacheField>
    <cacheField name="Rating group"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45585879598" createdVersion="8" refreshedVersion="8" minRefreshableVersion="3" recordCount="1001" xr:uid="{00000000-000A-0000-FFFF-FFFF07000000}">
  <cacheSource type="worksheet">
    <worksheetSource ref="C6:U1007" sheet="Transformed Data (8)"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emiMixedTypes="0" containsNonDate="0" containsString="0"/>
    </cacheField>
    <cacheField name="Month" numFmtId="0">
      <sharedItems containsBlank="1" count="4">
        <s v="Jan"/>
        <s v="Mar"/>
        <s v="Feb"/>
        <m/>
      </sharedItems>
    </cacheField>
    <cacheField name="DOW" numFmtId="0">
      <sharedItems containsSemiMixedTypes="0" containsNonDate="0" containsString="0"/>
    </cacheField>
    <cacheField name="Time2" numFmtId="0">
      <sharedItems containsSemiMixedTypes="0" containsNonDate="0" containsString="0"/>
    </cacheField>
    <cacheField name="Customer type" numFmtId="0">
      <sharedItems containsBlank="1" count="3">
        <s v="Member"/>
        <s v="Normal"/>
        <m/>
      </sharedItems>
    </cacheField>
    <cacheField name="Gender" numFmtId="0">
      <sharedItems containsSemiMixedTypes="0" containsNonDate="0" containsString="0"/>
    </cacheField>
    <cacheField name="product line" numFmtId="0">
      <sharedItems containsSemiMixedTypes="0" containsNonDate="0" containsString="0"/>
    </cacheField>
    <cacheField name="City " numFmtId="0">
      <sharedItems containsBlank="1" count="4">
        <s v="Yangon"/>
        <s v="Naypyitaw"/>
        <s v="Mandalay"/>
        <m/>
      </sharedItems>
    </cacheField>
    <cacheField name="Branch" numFmtId="0">
      <sharedItems containsBlank="1" count="4">
        <s v="A"/>
        <s v="C"/>
        <s v="B"/>
        <m/>
      </sharedItems>
    </cacheField>
    <cacheField name="Rating group" numFmtId="0">
      <sharedItems containsSemiMixedTypes="0" containsNonDate="0" containsString="0"/>
    </cacheField>
  </cacheFields>
  <extLst>
    <ext xmlns:x14="http://schemas.microsoft.com/office/spreadsheetml/2009/9/main" uri="{725AE2AE-9491-48be-B2B4-4EB974FC3084}">
      <x14:pivotCacheDefinition pivotCacheId="3"/>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56937036999" createdVersion="8" refreshedVersion="8" minRefreshableVersion="3" recordCount="1001" xr:uid="{00000000-000A-0000-FFFF-FFFF08000000}">
  <cacheSource type="worksheet">
    <worksheetSource ref="C6:U1007" sheet="Transformed Data (9)"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emiMixedTypes="0" containsNonDate="0" containsString="0"/>
    </cacheField>
    <cacheField name="Month" numFmtId="0">
      <sharedItems containsBlank="1" count="4">
        <s v="Jan"/>
        <s v="Mar"/>
        <s v="Feb"/>
        <m/>
      </sharedItems>
    </cacheField>
    <cacheField name="DOW" numFmtId="0">
      <sharedItems containsSemiMixedTypes="0" containsNonDate="0" containsString="0"/>
    </cacheField>
    <cacheField name="Time2" numFmtId="0">
      <sharedItems containsSemiMixedTypes="0" containsNonDate="0" containsString="0"/>
    </cacheField>
    <cacheField name="Customer type" numFmtId="0">
      <sharedItems containsBlank="1" count="3">
        <s v="Member"/>
        <s v="Normal"/>
        <m/>
      </sharedItems>
    </cacheField>
    <cacheField name="Gender" numFmtId="0">
      <sharedItems containsBlank="1" count="3">
        <s v="Female"/>
        <s v="Male"/>
        <m/>
      </sharedItems>
    </cacheField>
    <cacheField name="product line" numFmtId="0">
      <sharedItems containsBlank="1" count="7">
        <s v="Health and beauty"/>
        <s v="Electronic accessories"/>
        <s v="Home and lifestyle"/>
        <s v="Sports and travel"/>
        <s v="Food and beverages"/>
        <s v="Fashion accessories"/>
        <m/>
      </sharedItems>
    </cacheField>
    <cacheField name="City " numFmtId="0">
      <sharedItems containsBlank="1" count="4">
        <s v="Yangon"/>
        <s v="Naypyitaw"/>
        <s v="Mandalay"/>
        <m/>
      </sharedItems>
    </cacheField>
    <cacheField name="Branch" numFmtId="0">
      <sharedItems containsBlank="1" count="4">
        <s v="A"/>
        <s v="C"/>
        <s v="B"/>
        <m/>
      </sharedItems>
    </cacheField>
    <cacheField name="Rating group" numFmtId="0">
      <sharedItems containsSemiMixedTypes="0" containsNonDate="0" containsString="0"/>
    </cacheField>
  </cacheFields>
  <extLst>
    <ext xmlns:x14="http://schemas.microsoft.com/office/spreadsheetml/2009/9/main" uri="{725AE2AE-9491-48be-B2B4-4EB974FC3084}">
      <x14:pivotCacheDefinition pivotCacheId="4"/>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61.065801504599" createdVersion="8" refreshedVersion="8" minRefreshableVersion="3" recordCount="1001" xr:uid="{00000000-000A-0000-FFFF-FFFF09000000}">
  <cacheSource type="worksheet">
    <worksheetSource ref="C6:U1007" sheet="Transformed Data (10)" r:id="rId2"/>
  </cacheSource>
  <cacheFields count="19">
    <cacheField name="Invoice ID" numFmtId="0">
      <sharedItems containsSemiMixedTypes="0" containsNonDate="0" containsString="0"/>
    </cacheField>
    <cacheField name="Unit price" numFmtId="0">
      <sharedItems containsSemiMixedTypes="0" containsNonDate="0" containsString="0"/>
    </cacheField>
    <cacheField name="Quantity" numFmtId="0">
      <sharedItems containsSemiMixedTypes="0" containsNonDate="0" containsString="0"/>
    </cacheField>
    <cacheField name="Tax 5%" numFmtId="0">
      <sharedItems containsSemiMixedTypes="0" containsNonDate="0" containsString="0"/>
    </cacheField>
    <cacheField name="Total" numFmtId="4">
      <sharedItems containsSemiMixedTypes="0" containsNonDate="0" containsString="0"/>
    </cacheField>
    <cacheField name="Date" numFmtId="0">
      <sharedItems containsSemiMixedTypes="0" containsNonDate="0" containsString="0"/>
    </cacheField>
    <cacheField name="Time" numFmtId="0">
      <sharedItems containsSemiMixedTypes="0" containsNonDate="0" containsString="0"/>
    </cacheField>
    <cacheField name="Payment" numFmtId="0">
      <sharedItems containsSemiMixedTypes="0" containsNonDate="0" containsString="0"/>
    </cacheField>
    <cacheField name="gross income" numFmtId="0">
      <sharedItems containsSemiMixedTypes="0" containsNonDate="0" containsString="0"/>
    </cacheField>
    <cacheField name="Rating" numFmtId="0">
      <sharedItems containsSemiMixedTypes="0" containsNonDate="0" containsString="0"/>
    </cacheField>
    <cacheField name="Month" numFmtId="0">
      <sharedItems containsSemiMixedTypes="0" containsNonDate="0" containsString="0"/>
    </cacheField>
    <cacheField name="DOW" numFmtId="0">
      <sharedItems containsSemiMixedTypes="0" containsNonDate="0" containsString="0"/>
    </cacheField>
    <cacheField name="Time2" numFmtId="0">
      <sharedItems containsSemiMixedTypes="0" containsNonDate="0" containsString="0"/>
    </cacheField>
    <cacheField name="Customer type" numFmtId="0">
      <sharedItems containsSemiMixedTypes="0" containsNonDate="0" containsString="0"/>
    </cacheField>
    <cacheField name="Gender" numFmtId="0">
      <sharedItems containsSemiMixedTypes="0" containsNonDate="0" containsString="0"/>
    </cacheField>
    <cacheField name="product line" numFmtId="0">
      <sharedItems containsSemiMixedTypes="0" containsNonDate="0" containsString="0"/>
    </cacheField>
    <cacheField name="City " numFmtId="0">
      <sharedItems containsSemiMixedTypes="0" containsNonDate="0" containsString="0"/>
    </cacheField>
    <cacheField name="Branch" numFmtId="0">
      <sharedItems containsSemiMixedTypes="0" containsNonDate="0" containsString="0"/>
    </cacheField>
    <cacheField name="Rating group"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freshedDate="45161.0988657407" createdVersion="5" refreshedVersion="5" minRefreshableVersion="3" recordCount="1001" xr:uid="{00000000-000A-0000-FFFF-FFFF0A000000}">
  <cacheSource type="worksheet">
    <worksheetSource ref="A1:S1002" sheet="Final Data"/>
  </cacheSource>
  <cacheFields count="22">
    <cacheField name="Invoice ID" numFmtId="0">
      <sharedItems containsBlank="1" count="1001">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m/>
      </sharedItems>
    </cacheField>
    <cacheField name="Unit price" numFmtId="0">
      <sharedItems containsString="0" containsBlank="1" containsNumber="1" minValue="0" maxValue="99.96" count="944">
        <n v="74.69"/>
        <n v="15.28"/>
        <n v="46.33"/>
        <n v="58.22"/>
        <n v="86.31"/>
        <n v="85.39"/>
        <n v="68.84"/>
        <n v="73.56"/>
        <n v="36.26"/>
        <n v="54.84"/>
        <n v="14.48"/>
        <n v="25.51"/>
        <n v="46.95"/>
        <n v="43.19"/>
        <n v="71.38"/>
        <n v="93.72"/>
        <n v="68.930000000000007"/>
        <n v="72.61"/>
        <n v="54.67"/>
        <n v="40.299999999999997"/>
        <n v="86.04"/>
        <n v="87.98"/>
        <n v="33.200000000000003"/>
        <n v="34.56"/>
        <n v="88.63"/>
        <n v="52.59"/>
        <n v="33.520000000000003"/>
        <n v="87.67"/>
        <n v="88.36"/>
        <n v="24.89"/>
        <n v="94.13"/>
        <n v="78.069999999999993"/>
        <n v="83.78"/>
        <n v="96.58"/>
        <n v="99.42"/>
        <n v="68.12"/>
        <n v="62.62"/>
        <n v="60.88"/>
        <n v="54.92"/>
        <n v="30.12"/>
        <n v="86.72"/>
        <n v="56.11"/>
        <n v="69.12"/>
        <n v="98.7"/>
        <n v="15.37"/>
        <n v="93.96"/>
        <n v="56.69"/>
        <n v="20.010000000000002"/>
        <n v="18.93"/>
        <n v="82.63"/>
        <n v="91.4"/>
        <n v="44.59"/>
        <n v="17.87"/>
        <n v="15.43"/>
        <n v="16.16"/>
        <n v="85.98"/>
        <n v="44.34"/>
        <n v="89.6"/>
        <n v="72.349999999999994"/>
        <n v="30.61"/>
        <n v="24.74"/>
        <n v="55.73"/>
        <n v="55.07"/>
        <n v="15.81"/>
        <n v="75.739999999999995"/>
        <n v="15.87"/>
        <n v="33.47"/>
        <n v="97.61"/>
        <n v="78.77"/>
        <n v="18.329999999999998"/>
        <n v="89.48"/>
        <n v="62.12"/>
        <n v="48.52"/>
        <n v="75.91"/>
        <n v="74.67"/>
        <n v="41.65"/>
        <n v="49.04"/>
        <n v="78.31"/>
        <n v="20.38"/>
        <n v="99.19"/>
        <n v="96.68"/>
        <n v="19.25"/>
        <n v="80.36"/>
        <n v="48.91"/>
        <n v="83.06"/>
        <n v="76.52"/>
        <n v="49.38"/>
        <n v="42.47"/>
        <n v="76.989999999999995"/>
        <n v="47.38"/>
        <n v="44.86"/>
        <n v="21.98"/>
        <n v="64.36"/>
        <n v="89.75"/>
        <n v="97.16"/>
        <n v="87.87"/>
        <n v="12.45"/>
        <n v="52.75"/>
        <n v="82.7"/>
        <n v="48.71"/>
        <n v="78.55"/>
        <n v="23.07"/>
        <n v="58.26"/>
        <n v="30.35"/>
        <n v="88.67"/>
        <n v="27.38"/>
        <n v="62.13"/>
        <n v="33.979999999999997"/>
        <n v="81.97"/>
        <n v="16.489999999999998"/>
        <n v="98.21"/>
        <n v="72.84"/>
        <n v="58.07"/>
        <n v="80.790000000000006"/>
        <n v="27.02"/>
        <n v="21.94"/>
        <n v="51.36"/>
        <n v="10.96"/>
        <n v="53.44"/>
        <n v="99.56"/>
        <n v="57.12"/>
        <n v="99.96"/>
        <n v="63.91"/>
        <n v="56.47"/>
        <n v="93.69"/>
        <n v="32.25"/>
        <n v="31.73"/>
        <n v="68.540000000000006"/>
        <n v="90.28"/>
        <n v="39.619999999999997"/>
        <n v="92.13"/>
        <n v="34.840000000000003"/>
        <n v="87.45"/>
        <n v="81.3"/>
        <n v="90.22"/>
        <n v="26.31"/>
        <n v="34.42"/>
        <n v="51.91"/>
        <n v="72.5"/>
        <n v="89.8"/>
        <n v="90.5"/>
        <n v="68.599999999999994"/>
        <n v="30.41"/>
        <n v="77.95"/>
        <n v="46.26"/>
        <n v="30.14"/>
        <n v="66.14"/>
        <n v="71.86"/>
        <n v="32.46"/>
        <n v="91.54"/>
        <n v="83.24"/>
        <n v="16.48"/>
        <n v="80.97"/>
        <n v="92.29"/>
        <n v="72.17"/>
        <n v="50.28"/>
        <n v="97.22"/>
        <n v="93.39"/>
        <n v="43.18"/>
        <n v="63.69"/>
        <n v="45.79"/>
        <n v="76.400000000000006"/>
        <n v="39.9"/>
        <n v="42.57"/>
        <n v="95.58"/>
        <n v="98.98"/>
        <n v="51.28"/>
        <n v="69.52"/>
        <n v="70.010000000000005"/>
        <n v="80.05"/>
        <n v="20.85"/>
        <n v="52.89"/>
        <n v="19.79"/>
        <n v="33.840000000000003"/>
        <n v="22.17"/>
        <n v="22.51"/>
        <n v="73.88"/>
        <n v="86.8"/>
        <n v="64.260000000000005"/>
        <n v="38.47"/>
        <n v="15.5"/>
        <n v="34.31"/>
        <n v="12.34"/>
        <n v="18.079999999999998"/>
        <n v="94.49"/>
        <n v="46.47"/>
        <n v="74.069999999999993"/>
        <n v="69.81"/>
        <n v="77.040000000000006"/>
        <n v="73.52"/>
        <n v="87.8"/>
        <n v="25.55"/>
        <n v="32.71"/>
        <n v="74.290000000000006"/>
        <n v="43.7"/>
        <n v="25.29"/>
        <n v="41.5"/>
        <n v="71.39"/>
        <n v="19.149999999999999"/>
        <n v="57.49"/>
        <n v="61.41"/>
        <n v="25.9"/>
        <n v="17.77"/>
        <n v="23.03"/>
        <n v="66.650000000000006"/>
        <n v="28.53"/>
        <n v="30.37"/>
        <n v="99.73"/>
        <n v="26.23"/>
        <n v="93.26"/>
        <n v="92.36"/>
        <n v="46.42"/>
        <n v="29.61"/>
        <n v="18.28"/>
        <n v="24.77"/>
        <n v="94.64"/>
        <n v="94.87"/>
        <n v="57.34"/>
        <n v="45.35"/>
        <n v="62.08"/>
        <n v="11.81"/>
        <n v="12.54"/>
        <n v="43.25"/>
        <n v="87.16"/>
        <n v="69.37"/>
        <n v="37.06"/>
        <n v="90.7"/>
        <n v="63.42"/>
        <n v="81.37"/>
        <n v="10.59"/>
        <n v="84.09"/>
        <n v="73.819999999999993"/>
        <n v="51.94"/>
        <n v="93.14"/>
        <n v="17.41"/>
        <n v="44.22"/>
        <n v="13.22"/>
        <n v="89.69"/>
        <n v="24.94"/>
        <n v="59.77"/>
        <n v="93.2"/>
        <n v="62.65"/>
        <n v="93.87"/>
        <n v="47.59"/>
        <n v="81.400000000000006"/>
        <n v="17.940000000000001"/>
        <n v="77.72"/>
        <n v="73.06"/>
        <n v="46.55"/>
        <n v="35.19"/>
        <n v="14.39"/>
        <n v="23.75"/>
        <n v="58.9"/>
        <n v="32.619999999999997"/>
        <n v="66.349999999999994"/>
        <n v="25.91"/>
        <n v="65.94"/>
        <n v="75.06"/>
        <n v="16.45"/>
        <n v="38.299999999999997"/>
        <n v="22.24"/>
        <n v="54.45"/>
        <n v="98.4"/>
        <n v="35.47"/>
        <n v="74.599999999999994"/>
        <n v="70.739999999999995"/>
        <n v="35.54"/>
        <n v="67.430000000000007"/>
        <n v="21.12"/>
        <n v="21.54"/>
        <n v="12.03"/>
        <n v="99.71"/>
        <n v="47.97"/>
        <n v="21.82"/>
        <n v="95.42"/>
        <n v="70.989999999999995"/>
        <n v="44.02"/>
        <n v="69.959999999999994"/>
        <n v="37"/>
        <n v="15.34"/>
        <n v="99.83"/>
        <n v="47.67"/>
        <n v="66.680000000000007"/>
        <n v="74.86"/>
        <n v="48.51"/>
        <n v="94.88"/>
        <n v="27.85"/>
        <n v="62.48"/>
        <n v="36.36"/>
        <n v="18.11"/>
        <n v="51.92"/>
        <n v="28.84"/>
        <n v="78.38"/>
        <n v="60.01"/>
        <n v="88.61"/>
        <n v="99.82"/>
        <n v="39.01"/>
        <n v="48.61"/>
        <n v="51.19"/>
        <n v="14.96"/>
        <n v="72.2"/>
        <n v="40.229999999999997"/>
        <n v="88.79"/>
        <n v="26.48"/>
        <n v="81.91"/>
        <n v="79.930000000000007"/>
        <n v="69.33"/>
        <n v="14.23"/>
        <n v="15.55"/>
        <n v="78.13"/>
        <n v="99.37"/>
        <n v="21.08"/>
        <n v="74.790000000000006"/>
        <n v="29.67"/>
        <n v="44.07"/>
        <n v="22.93"/>
        <n v="39.42"/>
        <n v="15.26"/>
        <n v="61.77"/>
        <n v="21.52"/>
        <n v="97.74"/>
        <n v="99.78"/>
        <n v="94.26"/>
        <n v="51.13"/>
        <n v="22.02"/>
        <n v="32.9"/>
        <n v="77.02"/>
        <n v="23.48"/>
        <n v="14.7"/>
        <n v="28.45"/>
        <n v="57.95"/>
        <n v="47.65"/>
        <n v="42.82"/>
        <n v="48.09"/>
        <n v="55.97"/>
        <n v="76.900000000000006"/>
        <n v="97.03"/>
        <n v="44.65"/>
        <n v="77.930000000000007"/>
        <n v="71.95"/>
        <n v="89.25"/>
        <n v="26.02"/>
        <n v="13.5"/>
        <n v="99.3"/>
        <n v="51.69"/>
        <n v="54.73"/>
        <n v="27"/>
        <n v="30.24"/>
        <n v="89.14"/>
        <n v="37.549999999999997"/>
        <n v="95.44"/>
        <n v="27.5"/>
        <n v="74.97"/>
        <n v="80.959999999999994"/>
        <n v="94.47"/>
        <n v="99.79"/>
        <n v="73.22"/>
        <n v="41.24"/>
        <n v="81.680000000000007"/>
        <n v="51.32"/>
        <n v="14.36"/>
        <n v="21.5"/>
        <n v="26.26"/>
        <n v="60.96"/>
        <n v="70.11"/>
        <n v="42.08"/>
        <n v="67.09"/>
        <n v="96.7"/>
        <n v="35.380000000000003"/>
        <n v="95.49"/>
        <n v="96.98"/>
        <n v="23.65"/>
        <n v="82.33"/>
        <n v="26.61"/>
        <n v="99.69"/>
        <n v="74.89"/>
        <n v="40.94"/>
        <n v="75.819999999999993"/>
        <n v="46.77"/>
        <n v="32.32"/>
        <n v="54.07"/>
        <n v="18.22"/>
        <n v="80.48"/>
        <n v="37.950000000000003"/>
        <n v="76.819999999999993"/>
        <n v="52.26"/>
        <n v="79.739999999999995"/>
        <n v="77.5"/>
        <n v="54.27"/>
        <n v="13.59"/>
        <n v="41.06"/>
        <n v="19.239999999999998"/>
        <n v="39.43"/>
        <n v="46.22"/>
        <n v="13.98"/>
        <n v="39.75"/>
        <n v="97.79"/>
        <n v="67.260000000000005"/>
        <n v="13.79"/>
        <n v="68.709999999999994"/>
        <n v="56.53"/>
        <n v="23.82"/>
        <n v="34.21"/>
        <n v="21.87"/>
        <n v="20.97"/>
        <n v="25.84"/>
        <n v="50.93"/>
        <n v="96.11"/>
        <n v="45.38"/>
        <n v="81.510000000000005"/>
        <n v="57.22"/>
        <n v="25.22"/>
        <n v="38.6"/>
        <n v="84.05"/>
        <n v="97.21"/>
        <n v="25.42"/>
        <n v="16.28"/>
        <n v="40.61"/>
        <n v="53.17"/>
        <n v="20.87"/>
        <n v="67.27"/>
        <n v="90.65"/>
        <n v="69.08"/>
        <n v="43.27"/>
        <n v="23.46"/>
        <n v="95.54"/>
        <n v="47.44"/>
        <n v="99.24"/>
        <n v="82.93"/>
        <n v="33.99"/>
        <n v="17.04"/>
        <n v="40.86"/>
        <n v="17.440000000000001"/>
        <n v="88.43"/>
        <n v="89.21"/>
        <n v="12.78"/>
        <n v="19.100000000000001"/>
        <n v="27.66"/>
        <n v="45.74"/>
        <n v="27.07"/>
        <n v="39.119999999999997"/>
        <n v="74.709999999999994"/>
        <n v="22.01"/>
        <n v="63.61"/>
        <n v="25"/>
        <n v="20.77"/>
        <n v="29.56"/>
        <n v="77.400000000000006"/>
        <n v="79.39"/>
        <n v="46.57"/>
        <n v="35.89"/>
        <n v="40.520000000000003"/>
        <n v="73.05"/>
        <n v="73.95"/>
        <n v="22.62"/>
        <n v="51.34"/>
        <n v="54.55"/>
        <n v="37.15"/>
        <n v="37.020000000000003"/>
        <n v="21.58"/>
        <n v="98.84"/>
        <n v="83.77"/>
        <n v="40.049999999999997"/>
        <n v="43.13"/>
        <n v="72.569999999999993"/>
        <n v="64.44"/>
        <n v="65.180000000000007"/>
        <n v="33.26"/>
        <n v="84.07"/>
        <n v="34.369999999999997"/>
        <n v="65.97"/>
        <n v="32.799999999999997"/>
        <n v="37.14"/>
        <n v="60.38"/>
        <n v="36.979999999999997"/>
        <n v="49.49"/>
        <n v="41.09"/>
        <n v="22.96"/>
        <n v="77.680000000000007"/>
        <n v="34.700000000000003"/>
        <n v="19.66"/>
        <n v="25.32"/>
        <n v="12.12"/>
        <n v="99.89"/>
        <n v="75.92"/>
        <n v="63.22"/>
        <n v="90.24"/>
        <n v="98.13"/>
        <n v="51.52"/>
        <n v="73.97"/>
        <n v="31.9"/>
        <n v="69.400000000000006"/>
        <n v="93.31"/>
        <n v="88.45"/>
        <n v="24.18"/>
        <n v="48.5"/>
        <n v="61.29"/>
        <n v="15.95"/>
        <n v="90.74"/>
        <n v="42.91"/>
        <n v="54.28"/>
        <n v="99.55"/>
        <n v="58.39"/>
        <n v="51.47"/>
        <n v="54.86"/>
        <n v="39.39"/>
        <n v="34.729999999999997"/>
        <n v="71.92"/>
        <n v="45.71"/>
        <n v="83.17"/>
        <n v="37.44"/>
        <n v="62.87"/>
        <n v="81.709999999999994"/>
        <n v="91.41"/>
        <n v="39.21"/>
        <n v="59.86"/>
        <n v="54.36"/>
        <n v="98.09"/>
        <n v="25.43"/>
        <n v="86.68"/>
        <n v="22.95"/>
        <n v="16.309999999999999"/>
        <n v="28.32"/>
        <n v="16.670000000000002"/>
        <n v="73.959999999999994"/>
        <n v="97.94"/>
        <n v="87.48"/>
        <n v="30.68"/>
        <n v="75.88"/>
        <n v="20.18"/>
        <n v="18.77"/>
        <n v="71.2"/>
        <n v="38.81"/>
        <n v="29.42"/>
        <n v="60.95"/>
        <n v="51.54"/>
        <n v="66.06"/>
        <n v="57.27"/>
        <n v="54.31"/>
        <n v="58.24"/>
        <n v="22.21"/>
        <n v="19.32"/>
        <n v="37.479999999999997"/>
        <n v="72.040000000000006"/>
        <n v="98.52"/>
        <n v="41.66"/>
        <n v="72.42"/>
        <n v="89.2"/>
        <n v="42.42"/>
        <n v="74.510000000000005"/>
        <n v="99.25"/>
        <n v="81.209999999999994"/>
        <n v="49.33"/>
        <n v="65.739999999999995"/>
        <n v="79.86"/>
        <n v="73.98"/>
        <n v="82.04"/>
        <n v="26.67"/>
        <n v="10.130000000000001"/>
        <n v="72.39"/>
        <n v="85.91"/>
        <n v="81.31"/>
        <n v="60.3"/>
        <n v="31.77"/>
        <n v="64.27"/>
        <n v="69.510000000000005"/>
        <n v="27.22"/>
        <n v="92.98"/>
        <n v="63.06"/>
        <n v="51.71"/>
        <n v="52.34"/>
        <n v="43.06"/>
        <n v="59.61"/>
        <n v="14.62"/>
        <n v="46.53"/>
        <n v="24.24"/>
        <n v="45.58"/>
        <n v="75.2"/>
        <n v="96.8"/>
        <n v="14.82"/>
        <n v="52.2"/>
        <n v="46.66"/>
        <n v="36.85"/>
        <n v="70.319999999999993"/>
        <n v="83.08"/>
        <n v="64.989999999999995"/>
        <n v="77.56"/>
        <n v="54.51"/>
        <n v="51.89"/>
        <n v="31.75"/>
        <n v="53.65"/>
        <n v="49.79"/>
        <n v="57.89"/>
        <n v="28.96"/>
        <n v="98.97"/>
        <n v="93.22"/>
        <n v="80.930000000000007"/>
        <n v="67.45"/>
        <n v="38.72"/>
        <n v="72.599999999999994"/>
        <n v="87.91"/>
        <n v="98.53"/>
        <n v="43.46"/>
        <n v="71.680000000000007"/>
        <n v="91.61"/>
        <n v="94.59"/>
        <n v="83.25"/>
        <n v="91.35"/>
        <n v="78.88"/>
        <n v="60.87"/>
        <n v="82.58"/>
        <n v="53.3"/>
        <n v="12.09"/>
        <n v="64.19"/>
        <n v="99.7"/>
        <n v="79.91"/>
        <n v="66.47"/>
        <n v="28.95"/>
        <n v="46.2"/>
        <n v="17.63"/>
        <n v="52.42"/>
        <n v="98.79"/>
        <n v="88.55"/>
        <n v="55.67"/>
        <n v="72.52"/>
        <n v="12.05"/>
        <n v="19.36"/>
        <n v="70.209999999999994"/>
        <n v="33.630000000000003"/>
        <n v="15.49"/>
        <n v="75.66"/>
        <n v="55.81"/>
        <n v="72.78"/>
        <n v="37.32"/>
        <n v="60.18"/>
        <n v="15.69"/>
        <n v="88.15"/>
        <n v="27.93"/>
        <n v="55.45"/>
        <n v="42.97"/>
        <n v="17.14"/>
        <n v="58.75"/>
        <n v="87.1"/>
        <n v="98.8"/>
        <n v="48.63"/>
        <n v="57.74"/>
        <n v="17.97"/>
        <n v="47.71"/>
        <n v="40.619999999999997"/>
        <n v="56.04"/>
        <n v="93.4"/>
        <n v="73.41"/>
        <n v="33.64"/>
        <n v="45.48"/>
        <n v="64.08"/>
        <n v="73.47"/>
        <n v="58.95"/>
        <n v="39.479999999999997"/>
        <n v="34.81"/>
        <n v="49.32"/>
        <n v="21.48"/>
        <n v="23.08"/>
        <n v="49.1"/>
        <n v="64.83"/>
        <n v="63.56"/>
        <n v="72.88"/>
        <n v="67.099999999999994"/>
        <n v="70.19"/>
        <n v="55.04"/>
        <n v="73.38"/>
        <n v="52.6"/>
        <n v="87.37"/>
        <n v="27.04"/>
        <n v="62.19"/>
        <n v="69.58"/>
        <n v="97.5"/>
        <n v="60.41"/>
        <n v="19.77"/>
        <n v="80.47"/>
        <n v="88.39"/>
        <n v="71.77"/>
        <n v="43"/>
        <n v="68.98"/>
        <n v="15.62"/>
        <n v="25.7"/>
        <n v="80.62"/>
        <n v="75.53"/>
        <n v="77.63"/>
        <n v="13.85"/>
        <n v="35.68"/>
        <n v="71.459999999999994"/>
        <n v="11.94"/>
        <n v="17.48"/>
        <n v="25.56"/>
        <n v="90.63"/>
        <n v="44.12"/>
        <n v="36.770000000000003"/>
        <n v="23.34"/>
        <n v="28.5"/>
        <n v="55.57"/>
        <n v="69.739999999999995"/>
        <n v="97.26"/>
        <n v="52.18"/>
        <n v="22.32"/>
        <n v="56"/>
        <n v="19.7"/>
        <n v="53.72"/>
        <n v="81.95"/>
        <n v="81.2"/>
        <n v="58.76"/>
        <n v="91.56"/>
        <n v="55.61"/>
        <n v="84.83"/>
        <n v="71.63"/>
        <n v="37.69"/>
        <n v="31.67"/>
        <n v="38.42"/>
        <n v="65.23"/>
        <n v="10.53"/>
        <n v="12.29"/>
        <n v="81.23"/>
        <n v="27.28"/>
        <n v="17.420000000000002"/>
        <n v="73.28"/>
        <n v="84.87"/>
        <n v="97.29"/>
        <n v="35.74"/>
        <n v="96.52"/>
        <n v="18.850000000000001"/>
        <n v="55.39"/>
        <n v="77.2"/>
        <n v="72.13"/>
        <n v="63.88"/>
        <n v="10.69"/>
        <n v="55.5"/>
        <n v="95.46"/>
        <n v="76.06"/>
        <n v="13.69"/>
        <n v="95.64"/>
        <n v="11.43"/>
        <n v="85.87"/>
        <n v="67.989999999999995"/>
        <n v="65.650000000000006"/>
        <n v="28.86"/>
        <n v="65.31"/>
        <n v="93.38"/>
        <n v="25.25"/>
        <n v="21.8"/>
        <n v="94.76"/>
        <n v="30.62"/>
        <n v="44.01"/>
        <n v="10.16"/>
        <n v="74.58"/>
        <n v="71.89"/>
        <n v="10.99"/>
        <n v="60.47"/>
        <n v="58.91"/>
        <n v="46.41"/>
        <n v="68.55"/>
        <n v="97.37"/>
        <n v="92.6"/>
        <n v="46.61"/>
        <n v="27.18"/>
        <n v="24.49"/>
        <n v="92.78"/>
        <n v="86.69"/>
        <n v="23.01"/>
        <n v="30.2"/>
        <n v="67.39"/>
        <n v="48.96"/>
        <n v="75.59"/>
        <n v="77.47"/>
        <n v="93.18"/>
        <n v="50.23"/>
        <n v="17.75"/>
        <n v="62.18"/>
        <n v="10.75"/>
        <n v="40.26"/>
        <n v="64.97"/>
        <n v="95.15"/>
        <n v="48.62"/>
        <n v="53.21"/>
        <n v="45.44"/>
        <n v="33.880000000000003"/>
        <n v="96.16"/>
        <n v="47.16"/>
        <n v="47.68"/>
        <n v="10.17"/>
        <n v="60.08"/>
        <n v="72.11"/>
        <n v="41.28"/>
        <n v="64.95"/>
        <n v="74.22"/>
        <n v="10.56"/>
        <n v="62.57"/>
        <n v="11.85"/>
        <n v="91.3"/>
        <n v="40.729999999999997"/>
        <n v="52.38"/>
        <n v="38.54"/>
        <n v="44.63"/>
        <n v="55.87"/>
        <n v="29.22"/>
        <n v="39.47"/>
        <n v="14.87"/>
        <n v="21.32"/>
        <n v="93.78"/>
        <n v="73.260000000000005"/>
        <n v="22.38"/>
        <n v="99.1"/>
        <n v="74.099999999999994"/>
        <n v="98.48"/>
        <n v="53.19"/>
        <n v="52.79"/>
        <n v="95.95"/>
        <n v="36.51"/>
        <n v="28.31"/>
        <n v="57.59"/>
        <n v="47.63"/>
        <n v="86.27"/>
        <n v="12.76"/>
        <n v="11.28"/>
        <n v="51.07"/>
        <n v="79.59"/>
        <n v="33.81"/>
        <n v="90.53"/>
        <n v="62.82"/>
        <n v="24.31"/>
        <n v="64.59"/>
        <n v="24.82"/>
        <n v="56.5"/>
        <n v="21.43"/>
        <n v="89.06"/>
        <n v="23.29"/>
        <n v="65.260000000000005"/>
        <n v="52.35"/>
        <n v="90.02"/>
        <n v="12.1"/>
        <n v="33.21"/>
        <n v="10.18"/>
        <n v="31.99"/>
        <n v="83.34"/>
        <n v="87.9"/>
        <n v="12.19"/>
        <n v="76.92"/>
        <n v="83.66"/>
        <n v="57.91"/>
        <n v="92.49"/>
        <n v="28.38"/>
        <n v="50.45"/>
        <n v="99.16"/>
        <n v="60.74"/>
        <n v="47.27"/>
        <n v="85.6"/>
        <n v="35.04"/>
        <n v="44.84"/>
        <n v="45.97"/>
        <n v="27.73"/>
        <n v="11.53"/>
        <n v="58.32"/>
        <n v="84.61"/>
        <n v="82.88"/>
        <n v="79.540000000000006"/>
        <n v="49.01"/>
        <n v="29.15"/>
        <n v="56.13"/>
        <n v="93.12"/>
        <n v="99.6"/>
        <n v="35.49"/>
        <n v="42.85"/>
        <n v="94.67"/>
        <n v="68.97"/>
        <n v="35.79"/>
        <n v="16.37"/>
        <n v="12.73"/>
        <n v="83.14"/>
        <n v="35.22"/>
        <n v="13.78"/>
        <n v="88.31"/>
        <n v="88.25"/>
        <n v="25.31"/>
        <n v="99.92"/>
        <n v="83.35"/>
        <n v="74.44"/>
        <n v="63.15"/>
        <n v="85.72"/>
        <n v="78.89"/>
        <n v="92.09"/>
        <n v="57.29"/>
        <n v="66.52"/>
        <n v="45.68"/>
        <n v="50.79"/>
        <n v="10.08"/>
        <n v="93.88"/>
        <n v="84.25"/>
        <n v="53.78"/>
        <n v="35.81"/>
        <n v="26.43"/>
        <n v="39.909999999999997"/>
        <n v="21.9"/>
        <n v="62.85"/>
        <n v="21.04"/>
        <n v="65.91"/>
        <n v="50.49"/>
        <n v="46.02"/>
        <n v="15.8"/>
        <n v="98.66"/>
        <n v="91.98"/>
        <n v="20.89"/>
        <n v="96.82"/>
        <n v="33.33"/>
        <n v="38.270000000000003"/>
        <n v="33.299999999999997"/>
        <n v="81.010000000000005"/>
        <n v="34.49"/>
        <n v="84.63"/>
        <n v="36.909999999999997"/>
        <n v="87.08"/>
        <n v="80.08"/>
        <n v="86.13"/>
        <n v="49.92"/>
        <n v="74.66"/>
        <n v="26.6"/>
        <n v="25.45"/>
        <n v="67.77"/>
        <n v="59.59"/>
        <n v="58.15"/>
        <n v="97.48"/>
        <n v="96.37"/>
        <n v="63.71"/>
        <n v="14.76"/>
        <n v="62"/>
        <n v="82.34"/>
        <n v="75.37"/>
        <n v="56.56"/>
        <n v="76.599999999999994"/>
        <n v="58.03"/>
        <n v="17.489999999999998"/>
        <n v="40.35"/>
        <n v="97.38"/>
        <n v="31.84"/>
        <n v="65.819999999999993"/>
        <n v="88.34"/>
        <m/>
      </sharedItems>
    </cacheField>
    <cacheField name="Quantity" numFmtId="0">
      <sharedItems containsString="0" containsBlank="1" containsNumber="1" containsInteger="1" minValue="0" maxValue="10" count="11">
        <n v="7"/>
        <n v="5"/>
        <n v="8"/>
        <n v="6"/>
        <n v="10"/>
        <n v="2"/>
        <n v="3"/>
        <n v="4"/>
        <n v="1"/>
        <n v="9"/>
        <m/>
      </sharedItems>
    </cacheField>
    <cacheField name="Tax 5%" numFmtId="0">
      <sharedItems containsString="0" containsBlank="1" containsNumber="1" minValue="0" maxValue="49.65" count="991">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m/>
      </sharedItems>
    </cacheField>
    <cacheField name="Total" numFmtId="4">
      <sharedItems containsSemiMixedTypes="0" containsString="0" containsNumber="1" minValue="0" maxValue="322966.74900000001" count="991">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n v="322966.74900000001"/>
      </sharedItems>
    </cacheField>
    <cacheField name="Date" numFmtId="0">
      <sharedItems containsNonDate="0" containsDate="1" containsString="0" containsBlank="1" minDate="2019-01-01T00:00:00" maxDate="2019-03-30T00:00:00" count="90">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m/>
      </sharedItems>
      <fieldGroup par="19"/>
    </cacheField>
    <cacheField name="Time" numFmtId="0">
      <sharedItems containsNonDate="0" containsDate="1" containsString="0" containsBlank="1" minDate="1899-12-30T10:00:00" maxDate="1899-12-30T20:59:00" count="507">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m/>
      </sharedItems>
      <fieldGroup par="20"/>
    </cacheField>
    <cacheField name="Payment" numFmtId="0">
      <sharedItems containsBlank="1" count="4">
        <s v="Ewallet"/>
        <s v="Cash"/>
        <s v="Credit card"/>
        <m/>
      </sharedItems>
    </cacheField>
    <cacheField name="gross income" numFmtId="0">
      <sharedItems containsString="0" containsBlank="1" containsNumber="1" minValue="0" maxValue="49.65" count="991">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m/>
      </sharedItems>
    </cacheField>
    <cacheField name="Rating" numFmtId="0">
      <sharedItems containsString="0" containsBlank="1" containsNumber="1" minValue="0" maxValue="10" count="62">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m/>
      </sharedItems>
    </cacheField>
    <cacheField name="Month" numFmtId="0">
      <sharedItems containsBlank="1" count="4">
        <s v="Jan"/>
        <s v="Mar"/>
        <s v="Feb"/>
        <m/>
      </sharedItems>
    </cacheField>
    <cacheField name="DOW" numFmtId="0">
      <sharedItems containsBlank="1" count="8">
        <s v="Sat"/>
        <s v="Fri"/>
        <s v="Sun"/>
        <s v="Mon"/>
        <s v="Thu"/>
        <s v="Wed"/>
        <s v="Tue"/>
        <m/>
      </sharedItems>
    </cacheField>
    <cacheField name="Time2" numFmtId="0">
      <sharedItems containsBlank="1" count="4">
        <s v="afternoon"/>
        <s v="morning"/>
        <s v="evening"/>
        <m/>
      </sharedItems>
    </cacheField>
    <cacheField name="Customer type" numFmtId="0">
      <sharedItems containsBlank="1" count="3">
        <s v="Member"/>
        <s v="Normal"/>
        <m/>
      </sharedItems>
    </cacheField>
    <cacheField name="Gender" numFmtId="0">
      <sharedItems containsBlank="1" count="3">
        <s v="Female"/>
        <s v="Male"/>
        <m/>
      </sharedItems>
    </cacheField>
    <cacheField name="product line" numFmtId="0">
      <sharedItems containsBlank="1" count="7">
        <s v="Health and beauty"/>
        <s v="Electronic accessories"/>
        <s v="Home and lifestyle"/>
        <s v="Sports and travel"/>
        <s v="Food and beverages"/>
        <s v="Fashion accessories"/>
        <m/>
      </sharedItems>
    </cacheField>
    <cacheField name="City " numFmtId="0">
      <sharedItems containsBlank="1" count="4">
        <s v="Yangon"/>
        <s v="Naypyitaw"/>
        <s v="Mandalay"/>
        <m/>
      </sharedItems>
    </cacheField>
    <cacheField name="Branch" numFmtId="0">
      <sharedItems containsBlank="1" count="4">
        <s v="A"/>
        <s v="C"/>
        <s v="B"/>
        <m/>
      </sharedItems>
    </cacheField>
    <cacheField name="Rating group" numFmtId="0">
      <sharedItems containsBlank="1" count="4">
        <s v="Good"/>
        <s v="Average"/>
        <s v="Poor"/>
        <m/>
      </sharedItems>
    </cacheField>
    <cacheField name="Months (Date)" numFmtId="0" databaseField="0">
      <fieldGroup base="5">
        <rangePr groupBy="months" startDate="2019-01-01T00:00:00" endDate="2019-03-30T00:00:00"/>
        <groupItems count="14">
          <s v="&lt;01/01/2019"/>
          <s v="Jan"/>
          <s v="Feb"/>
          <s v="Mar"/>
          <s v="Apr"/>
          <s v="May"/>
          <s v="Jun"/>
          <s v="Jul"/>
          <s v="Aug"/>
          <s v="Sept"/>
          <s v="Oct"/>
          <s v="Nov"/>
          <s v="Dec"/>
          <s v="&gt;30/03/2019"/>
        </groupItems>
      </fieldGroup>
    </cacheField>
    <cacheField name="Hours (Time)" numFmtId="0" databaseField="0">
      <fieldGroup base="6">
        <rangePr groupBy="hours" startDate="1899-12-30T10:00:00" endDate="1899-12-30T20:59:00"/>
        <groupItems count="26">
          <s v="&lt;00/01/1900"/>
          <s v="00"/>
          <s v="01"/>
          <s v="02"/>
          <s v="03"/>
          <s v="04"/>
          <s v="05"/>
          <s v="06"/>
          <s v="07"/>
          <s v="08"/>
          <s v="09"/>
          <s v="10"/>
          <s v="11"/>
          <s v="12"/>
          <s v="13"/>
          <s v="14"/>
          <s v="15"/>
          <s v="16"/>
          <s v="17"/>
          <s v="18"/>
          <s v="19"/>
          <s v="20"/>
          <s v="21"/>
          <s v="22"/>
          <s v="23"/>
          <s v="&gt;00/01/1900"/>
        </groupItems>
      </fieldGroup>
    </cacheField>
    <cacheField name="ratings" numFmtId="0" formula=" IF(Rating&gt; 8, &quot;Excellent&quot;, &quot;Poor&quot;)" databaseField="0"/>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Njuguna" refreshedDate="45772.485310069445" createdVersion="8" refreshedVersion="8" minRefreshableVersion="3" recordCount="4650" xr:uid="{775F13E4-100F-4FA2-9D52-391BF00C3667}">
  <cacheSource type="worksheet">
    <worksheetSource name="Table2"/>
  </cacheSource>
  <cacheFields count="23">
    <cacheField name="Invoice ID" numFmtId="0">
      <sharedItems containsBlank="1" count="1001">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m/>
      </sharedItems>
    </cacheField>
    <cacheField name="Unit price" numFmtId="0">
      <sharedItems containsString="0" containsBlank="1" containsNumber="1" minValue="10.08" maxValue="99.96"/>
    </cacheField>
    <cacheField name="Quantity" numFmtId="0">
      <sharedItems containsString="0" containsBlank="1" containsNumber="1" containsInteger="1" minValue="1" maxValue="10"/>
    </cacheField>
    <cacheField name="Tax 5%" numFmtId="2">
      <sharedItems containsString="0" containsBlank="1" containsNumber="1" minValue="0.50849999999999995" maxValue="49.65"/>
    </cacheField>
    <cacheField name="Total" numFmtId="4">
      <sharedItems containsString="0" containsBlank="1" containsNumber="1" minValue="10.6785" maxValue="1042.6500000000001"/>
    </cacheField>
    <cacheField name="Date" numFmtId="14">
      <sharedItems containsNonDate="0" containsDate="1" containsString="0" containsBlank="1" minDate="2019-01-01T00:00:00" maxDate="2019-03-31T00:00:00" count="90">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m/>
      </sharedItems>
      <fieldGroup par="22"/>
    </cacheField>
    <cacheField name="Time" numFmtId="166">
      <sharedItems containsNonDate="0" containsDate="1" containsString="0" containsBlank="1" minDate="1899-12-30T10:00:00" maxDate="1899-12-30T20:59:00" count="507">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m/>
      </sharedItems>
      <fieldGroup par="20"/>
    </cacheField>
    <cacheField name="Payment" numFmtId="0">
      <sharedItems containsBlank="1"/>
    </cacheField>
    <cacheField name="gross income" numFmtId="4">
      <sharedItems containsString="0" containsBlank="1" containsNumber="1" minValue="0.50849999999999995" maxValue="49.65"/>
    </cacheField>
    <cacheField name="Rating" numFmtId="0">
      <sharedItems containsString="0" containsBlank="1" containsNumber="1" minValue="4" maxValue="10"/>
    </cacheField>
    <cacheField name="Month" numFmtId="0">
      <sharedItems containsBlank="1"/>
    </cacheField>
    <cacheField name="DOW" numFmtId="0">
      <sharedItems containsBlank="1" count="8">
        <s v="Sat"/>
        <s v="Fri"/>
        <s v="Sun"/>
        <s v="Mon"/>
        <s v="Thu"/>
        <s v="Wed"/>
        <s v="Tue"/>
        <m/>
      </sharedItems>
    </cacheField>
    <cacheField name="Time2" numFmtId="0">
      <sharedItems/>
    </cacheField>
    <cacheField name="Customer type" numFmtId="0">
      <sharedItems containsBlank="1"/>
    </cacheField>
    <cacheField name="Gender" numFmtId="0">
      <sharedItems containsBlank="1" count="4">
        <s v="Female"/>
        <s v="Male"/>
        <e v="#N/A"/>
        <m/>
      </sharedItems>
    </cacheField>
    <cacheField name="product line" numFmtId="0">
      <sharedItems containsBlank="1"/>
    </cacheField>
    <cacheField name="City " numFmtId="0">
      <sharedItems containsBlank="1" count="5">
        <s v="Yangon"/>
        <s v="Naypyitaw"/>
        <s v="Mandalay"/>
        <e v="#N/A"/>
        <m/>
      </sharedItems>
    </cacheField>
    <cacheField name="Branch" numFmtId="0">
      <sharedItems containsBlank="1"/>
    </cacheField>
    <cacheField name="Rating group" numFmtId="0">
      <sharedItems containsBlank="1"/>
    </cacheField>
    <cacheField name="Minutes (Time)" numFmtId="0" databaseField="0">
      <fieldGroup base="6">
        <rangePr groupBy="minutes" startDate="1899-12-30T10:00:00" endDate="1899-12-30T20: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Time)" numFmtId="0" databaseField="0">
      <fieldGroup base="6">
        <rangePr groupBy="hours" startDate="1899-12-30T10:00:00" endDate="1899-12-30T20:59:00"/>
        <groupItems count="26">
          <s v="&lt;00/01/1900"/>
          <s v="00"/>
          <s v="01"/>
          <s v="02"/>
          <s v="03"/>
          <s v="04"/>
          <s v="05"/>
          <s v="06"/>
          <s v="07"/>
          <s v="08"/>
          <s v="09"/>
          <s v="10"/>
          <s v="11"/>
          <s v="12"/>
          <s v="13"/>
          <s v="14"/>
          <s v="15"/>
          <s v="16"/>
          <s v="17"/>
          <s v="18"/>
          <s v="19"/>
          <s v="20"/>
          <s v="21"/>
          <s v="22"/>
          <s v="23"/>
          <s v="&gt;00/01/1900"/>
        </groupItems>
      </fieldGroup>
    </cacheField>
    <cacheField name="Days (Date)" numFmtId="0" databaseField="0">
      <fieldGroup base="5">
        <rangePr groupBy="days" startDate="2019-01-01T00:00:00" endDate="2019-03-31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Months (Date)" numFmtId="0" databaseField="0">
      <fieldGroup base="5">
        <rangePr groupBy="months" startDate="2019-01-01T00:00:00" endDate="2019-03-31T00:00:00"/>
        <groupItems count="14">
          <s v="&lt;01/01/2019"/>
          <s v="Jan"/>
          <s v="Feb"/>
          <s v="Mar"/>
          <s v="Apr"/>
          <s v="May"/>
          <s v="Jun"/>
          <s v="Jul"/>
          <s v="Aug"/>
          <s v="Sept"/>
          <s v="Oct"/>
          <s v="Nov"/>
          <s v="Dec"/>
          <s v="&gt;31/03/2019"/>
        </groupItems>
      </fieldGroup>
    </cacheField>
  </cacheFields>
  <extLst>
    <ext xmlns:x14="http://schemas.microsoft.com/office/spreadsheetml/2009/9/main" uri="{725AE2AE-9491-48be-B2B4-4EB974FC3084}">
      <x14:pivotCacheDefinition pivotCacheId="71749921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Njuguna" refreshedDate="45796.803181249998" createdVersion="8" refreshedVersion="8" minRefreshableVersion="3" recordCount="1000" xr:uid="{95473423-BABB-4BF2-A2DC-9416F88A6B87}">
  <cacheSource type="worksheet">
    <worksheetSource name="Table3"/>
  </cacheSource>
  <cacheFields count="21">
    <cacheField name="Invoice ID" numFmtId="0">
      <sharedItems count="1000">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2">
      <sharedItems containsSemiMixedTypes="0" containsString="0" containsNumber="1" minValue="0.50849999999999995" maxValue="49.65"/>
    </cacheField>
    <cacheField name="Total" numFmtId="4">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cacheField>
    <cacheField name="Time" numFmtId="166">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20"/>
    </cacheField>
    <cacheField name="Payment" numFmtId="0">
      <sharedItems/>
    </cacheField>
    <cacheField name="gross income" numFmtId="4">
      <sharedItems containsSemiMixedTypes="0" containsString="0" containsNumber="1" minValue="0.50849999999999995" maxValue="49.65"/>
    </cacheField>
    <cacheField name="rates" numFmtId="0">
      <sharedItems containsSemiMixedTypes="0" containsString="0" containsNumber="1" minValue="4" maxValue="10"/>
    </cacheField>
    <cacheField name="Month" numFmtId="0">
      <sharedItems count="3">
        <s v="Jan"/>
        <s v="Mar"/>
        <s v="Feb"/>
      </sharedItems>
    </cacheField>
    <cacheField name="DOW" numFmtId="0">
      <sharedItems count="7">
        <s v="Sat"/>
        <s v="Fri"/>
        <s v="Sun"/>
        <s v="Mon"/>
        <s v="Thu"/>
        <s v="Wed"/>
        <s v="Tue"/>
      </sharedItems>
    </cacheField>
    <cacheField name="Time2" numFmtId="0">
      <sharedItems count="3">
        <s v="afternoon"/>
        <s v="morning"/>
        <s v="evening"/>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City " numFmtId="0">
      <sharedItems count="3">
        <s v="Yangon"/>
        <s v="Naypyitaw"/>
        <s v="Mandalay"/>
      </sharedItems>
    </cacheField>
    <cacheField name="Branch" numFmtId="0">
      <sharedItems count="3">
        <s v="A"/>
        <s v="C"/>
        <s v="B"/>
      </sharedItems>
    </cacheField>
    <cacheField name="Rating group" numFmtId="0">
      <sharedItems/>
    </cacheField>
    <cacheField name="Minutes (Time)" numFmtId="0" databaseField="0">
      <fieldGroup base="6">
        <rangePr groupBy="minutes" startDate="1899-12-30T10:00:00" endDate="1899-12-30T20: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Time)" numFmtId="0" databaseField="0">
      <fieldGroup base="6">
        <rangePr groupBy="hours" startDate="1899-12-30T10:00:00" endDate="1899-12-30T20: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638089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750-67-8428"/>
    <n v="74.69"/>
    <n v="7"/>
    <n v="26.141500000000001"/>
    <n v="548.97149999999999"/>
    <d v="2019-01-05T00:00:00"/>
    <d v="1899-12-30T13:08:00"/>
    <s v="Ewallet"/>
    <n v="26.141500000000001"/>
    <n v="9.1"/>
    <s v="Jan"/>
    <s v="Sat"/>
    <s v="afternoon"/>
    <s v="Member"/>
    <s v="Female"/>
    <s v="Health and beauty"/>
    <x v="0"/>
    <s v="A"/>
    <s v="Good"/>
  </r>
  <r>
    <s v="226-31-3081"/>
    <n v="15.28"/>
    <n v="5"/>
    <n v="3.82"/>
    <n v="80.22"/>
    <d v="2019-03-08T00:00:00"/>
    <d v="1899-12-30T10:29:00"/>
    <s v="Cash"/>
    <n v="3.82"/>
    <n v="9.6"/>
    <s v="Mar"/>
    <s v="Fri"/>
    <s v="morning"/>
    <s v="Normal"/>
    <s v="Female"/>
    <s v="Electronic accessories"/>
    <x v="1"/>
    <s v="C"/>
    <s v="Good"/>
  </r>
  <r>
    <s v="631-41-3108"/>
    <n v="46.33"/>
    <n v="7"/>
    <n v="16.215499999999999"/>
    <n v="340.52550000000002"/>
    <d v="2019-03-03T00:00:00"/>
    <d v="1899-12-30T13:23:00"/>
    <s v="Credit card"/>
    <n v="16.215499999999999"/>
    <n v="7.4"/>
    <s v="Mar"/>
    <s v="Sun"/>
    <s v="afternoon"/>
    <s v="Normal"/>
    <s v="Male"/>
    <s v="Home and lifestyle"/>
    <x v="0"/>
    <s v="A"/>
    <s v="Average"/>
  </r>
  <r>
    <s v="123-19-1176"/>
    <n v="58.22"/>
    <n v="8"/>
    <n v="23.288"/>
    <n v="489.048"/>
    <d v="2019-01-27T00:00:00"/>
    <d v="1899-12-30T20:33:00"/>
    <s v="Ewallet"/>
    <n v="23.288"/>
    <n v="8.4"/>
    <s v="Jan"/>
    <s v="Sun"/>
    <s v="evening"/>
    <s v="Member"/>
    <s v="Male"/>
    <s v="Health and beauty"/>
    <x v="0"/>
    <s v="A"/>
    <s v="Good"/>
  </r>
  <r>
    <s v="373-73-7910"/>
    <n v="86.31"/>
    <n v="7"/>
    <n v="30.208500000000001"/>
    <n v="634.37850000000003"/>
    <d v="2019-02-08T00:00:00"/>
    <d v="1899-12-30T10:37:00"/>
    <s v="Ewallet"/>
    <n v="30.208500000000001"/>
    <n v="5.3"/>
    <s v="Feb"/>
    <s v="Fri"/>
    <s v="morning"/>
    <s v="Normal"/>
    <s v="Male"/>
    <s v="Sports and travel"/>
    <x v="0"/>
    <s v="A"/>
    <s v="Poor"/>
  </r>
  <r>
    <s v="699-14-3026"/>
    <n v="85.39"/>
    <n v="7"/>
    <n v="29.886500000000002"/>
    <n v="627.61649999999997"/>
    <d v="2019-03-25T00:00:00"/>
    <d v="1899-12-30T18:30:00"/>
    <s v="Ewallet"/>
    <n v="29.886500000000002"/>
    <n v="4.0999999999999996"/>
    <s v="Mar"/>
    <s v="Mon"/>
    <s v="evening"/>
    <s v="Normal"/>
    <s v="Male"/>
    <s v="Electronic accessories"/>
    <x v="1"/>
    <s v="C"/>
    <s v="Poor"/>
  </r>
  <r>
    <s v="355-53-5943"/>
    <n v="68.84"/>
    <n v="6"/>
    <n v="20.652000000000001"/>
    <n v="433.69200000000001"/>
    <d v="2019-02-25T00:00:00"/>
    <d v="1899-12-30T14:36:00"/>
    <s v="Ewallet"/>
    <n v="20.652000000000001"/>
    <n v="5.8"/>
    <s v="Feb"/>
    <s v="Mon"/>
    <s v="afternoon"/>
    <s v="Member"/>
    <s v="Female"/>
    <s v="Electronic accessories"/>
    <x v="0"/>
    <s v="A"/>
    <s v="Poor"/>
  </r>
  <r>
    <s v="315-22-5665"/>
    <n v="73.56"/>
    <n v="10"/>
    <n v="36.78"/>
    <n v="772.38"/>
    <d v="2019-02-24T00:00:00"/>
    <d v="1899-12-30T11:38:00"/>
    <s v="Ewallet"/>
    <n v="36.78"/>
    <n v="8"/>
    <s v="Feb"/>
    <s v="Sun"/>
    <s v="morning"/>
    <s v="Normal"/>
    <s v="Female"/>
    <s v="Home and lifestyle"/>
    <x v="1"/>
    <s v="C"/>
    <s v="Good"/>
  </r>
  <r>
    <s v="665-32-9167"/>
    <n v="36.26"/>
    <n v="2"/>
    <n v="3.6259999999999999"/>
    <n v="76.146000000000001"/>
    <d v="2019-01-10T00:00:00"/>
    <d v="1899-12-30T17:15:00"/>
    <s v="Credit card"/>
    <n v="3.6259999999999999"/>
    <n v="7.2"/>
    <s v="Jan"/>
    <s v="Thu"/>
    <s v="evening"/>
    <s v="Member"/>
    <s v="Female"/>
    <s v="Health and beauty"/>
    <x v="0"/>
    <s v="A"/>
    <s v="Average"/>
  </r>
  <r>
    <s v="692-92-5582"/>
    <n v="54.84"/>
    <n v="3"/>
    <n v="8.2260000000000009"/>
    <n v="172.74600000000001"/>
    <d v="2019-02-20T00:00:00"/>
    <d v="1899-12-30T13:27:00"/>
    <s v="Credit card"/>
    <n v="8.2260000000000009"/>
    <n v="5.9"/>
    <s v="Feb"/>
    <s v="Wed"/>
    <s v="afternoon"/>
    <s v="Member"/>
    <s v="Female"/>
    <s v="Food and beverages"/>
    <x v="2"/>
    <s v="B"/>
    <s v="Poor"/>
  </r>
  <r>
    <s v="351-62-0822"/>
    <n v="14.48"/>
    <n v="4"/>
    <n v="2.8959999999999999"/>
    <n v="60.816000000000003"/>
    <d v="2019-02-06T00:00:00"/>
    <d v="1899-12-30T18:07:00"/>
    <s v="Ewallet"/>
    <n v="2.8959999999999999"/>
    <n v="4.5"/>
    <s v="Feb"/>
    <s v="Wed"/>
    <s v="evening"/>
    <s v="Member"/>
    <s v="Female"/>
    <s v="Fashion accessories"/>
    <x v="2"/>
    <s v="B"/>
    <s v="Poor"/>
  </r>
  <r>
    <s v="529-56-3974"/>
    <n v="25.51"/>
    <n v="4"/>
    <n v="5.1020000000000003"/>
    <n v="107.142"/>
    <d v="2019-03-09T00:00:00"/>
    <d v="1899-12-30T17:03:00"/>
    <s v="Cash"/>
    <n v="5.1020000000000003"/>
    <n v="6.8"/>
    <s v="Mar"/>
    <s v="Sat"/>
    <s v="evening"/>
    <s v="Member"/>
    <s v="Male"/>
    <s v="Electronic accessories"/>
    <x v="2"/>
    <s v="B"/>
    <s v="Average"/>
  </r>
  <r>
    <s v="365-64-0515"/>
    <n v="46.95"/>
    <n v="5"/>
    <n v="11.737500000000001"/>
    <n v="246.48750000000001"/>
    <d v="2019-02-12T00:00:00"/>
    <d v="1899-12-30T10:25:00"/>
    <s v="Ewallet"/>
    <n v="11.737500000000001"/>
    <n v="7.1"/>
    <s v="Feb"/>
    <s v="Tue"/>
    <s v="morning"/>
    <s v="Normal"/>
    <s v="Female"/>
    <s v="Electronic accessories"/>
    <x v="0"/>
    <s v="A"/>
    <s v="Average"/>
  </r>
  <r>
    <s v="252-56-2699"/>
    <n v="43.19"/>
    <n v="10"/>
    <n v="21.594999999999999"/>
    <n v="453.495"/>
    <d v="2019-02-07T00:00:00"/>
    <d v="1899-12-30T16:48:00"/>
    <s v="Ewallet"/>
    <n v="21.594999999999999"/>
    <n v="8.1999999999999993"/>
    <s v="Feb"/>
    <s v="Thu"/>
    <s v="evening"/>
    <s v="Normal"/>
    <s v="Male"/>
    <s v="Food and beverages"/>
    <x v="0"/>
    <s v="A"/>
    <s v="Good"/>
  </r>
  <r>
    <s v="829-34-3910"/>
    <n v="71.38"/>
    <n v="10"/>
    <n v="35.69"/>
    <n v="749.49"/>
    <d v="2019-03-29T00:00:00"/>
    <d v="1899-12-30T19:21:00"/>
    <s v="Cash"/>
    <n v="35.69"/>
    <n v="5.7"/>
    <s v="Mar"/>
    <s v="Fri"/>
    <s v="evening"/>
    <s v="Normal"/>
    <s v="Female"/>
    <s v="Health and beauty"/>
    <x v="0"/>
    <s v="A"/>
    <s v="Poor"/>
  </r>
  <r>
    <s v="299-46-1805"/>
    <n v="93.72"/>
    <n v="6"/>
    <n v="28.116"/>
    <n v="590.43600000000004"/>
    <d v="2019-01-15T00:00:00"/>
    <d v="1899-12-30T16:19:00"/>
    <s v="Cash"/>
    <n v="28.116"/>
    <n v="4.5"/>
    <s v="Jan"/>
    <s v="Tue"/>
    <s v="evening"/>
    <s v="Member"/>
    <s v="Female"/>
    <s v="Sports and travel"/>
    <x v="2"/>
    <s v="B"/>
    <s v="Poor"/>
  </r>
  <r>
    <s v="656-95-9349"/>
    <n v="68.930000000000007"/>
    <n v="7"/>
    <n v="24.125499999999999"/>
    <n v="506.63549999999998"/>
    <d v="2019-03-11T00:00:00"/>
    <d v="1899-12-30T11:03:00"/>
    <s v="Credit card"/>
    <n v="24.125499999999999"/>
    <n v="4.5999999999999996"/>
    <s v="Mar"/>
    <s v="Mon"/>
    <s v="morning"/>
    <s v="Member"/>
    <s v="Female"/>
    <s v="Health and beauty"/>
    <x v="0"/>
    <s v="A"/>
    <s v="Poor"/>
  </r>
  <r>
    <s v="765-26-6951"/>
    <n v="72.61"/>
    <n v="6"/>
    <n v="21.783000000000001"/>
    <n v="457.44299999999998"/>
    <d v="2019-01-01T00:00:00"/>
    <d v="1899-12-30T10:39:00"/>
    <s v="Credit card"/>
    <n v="21.783000000000001"/>
    <n v="6.9"/>
    <s v="Jan"/>
    <s v="Tue"/>
    <s v="morning"/>
    <s v="Normal"/>
    <s v="Male"/>
    <s v="Sports and travel"/>
    <x v="0"/>
    <s v="A"/>
    <s v="Average"/>
  </r>
  <r>
    <s v="329-62-1586"/>
    <n v="54.67"/>
    <n v="3"/>
    <n v="8.2004999999999999"/>
    <n v="172.2105"/>
    <d v="2019-01-21T00:00:00"/>
    <d v="1899-12-30T18:00:00"/>
    <s v="Credit card"/>
    <n v="8.2004999999999999"/>
    <n v="8.6"/>
    <s v="Jan"/>
    <s v="Mon"/>
    <s v="evening"/>
    <s v="Normal"/>
    <s v="Male"/>
    <s v="Food and beverages"/>
    <x v="0"/>
    <s v="A"/>
    <s v="Good"/>
  </r>
  <r>
    <s v="319-50-3348"/>
    <n v="40.299999999999997"/>
    <n v="2"/>
    <n v="4.03"/>
    <n v="84.63"/>
    <d v="2019-03-11T00:00:00"/>
    <d v="1899-12-30T15:30:00"/>
    <s v="Ewallet"/>
    <n v="4.03"/>
    <n v="4.4000000000000004"/>
    <s v="Mar"/>
    <s v="Mon"/>
    <s v="afternoon"/>
    <s v="Normal"/>
    <s v="Female"/>
    <s v="Home and lifestyle"/>
    <x v="2"/>
    <s v="B"/>
    <s v="Poor"/>
  </r>
  <r>
    <s v="300-71-4605"/>
    <n v="86.04"/>
    <n v="5"/>
    <n v="21.51"/>
    <n v="451.71"/>
    <d v="2019-02-25T00:00:00"/>
    <d v="1899-12-30T11:24:00"/>
    <s v="Ewallet"/>
    <n v="21.51"/>
    <n v="4.8"/>
    <s v="Feb"/>
    <s v="Mon"/>
    <s v="morning"/>
    <s v="Member"/>
    <s v="Male"/>
    <s v="Electronic accessories"/>
    <x v="1"/>
    <s v="C"/>
    <s v="Poor"/>
  </r>
  <r>
    <s v="371-85-5789"/>
    <n v="87.98"/>
    <n v="3"/>
    <n v="13.196999999999999"/>
    <n v="277.137"/>
    <d v="2019-03-05T00:00:00"/>
    <d v="1899-12-30T10:40:00"/>
    <s v="Ewallet"/>
    <n v="13.196999999999999"/>
    <n v="5.0999999999999996"/>
    <s v="Mar"/>
    <s v="Tue"/>
    <s v="morning"/>
    <s v="Normal"/>
    <s v="Male"/>
    <s v="Health and beauty"/>
    <x v="2"/>
    <s v="B"/>
    <s v="Poor"/>
  </r>
  <r>
    <s v="273-16-6619"/>
    <n v="33.200000000000003"/>
    <n v="2"/>
    <n v="3.32"/>
    <n v="69.72"/>
    <d v="2019-03-15T00:00:00"/>
    <d v="1899-12-30T12:20:00"/>
    <s v="Credit card"/>
    <n v="3.32"/>
    <n v="4.4000000000000004"/>
    <s v="Mar"/>
    <s v="Fri"/>
    <s v="afternoon"/>
    <s v="Normal"/>
    <s v="Male"/>
    <s v="Home and lifestyle"/>
    <x v="2"/>
    <s v="B"/>
    <s v="Poor"/>
  </r>
  <r>
    <s v="636-48-8204"/>
    <n v="34.56"/>
    <n v="5"/>
    <n v="8.64"/>
    <n v="181.44"/>
    <d v="2019-02-17T00:00:00"/>
    <d v="1899-12-30T11:15:00"/>
    <s v="Ewallet"/>
    <n v="8.64"/>
    <n v="9.9"/>
    <s v="Feb"/>
    <s v="Sun"/>
    <s v="morning"/>
    <s v="Normal"/>
    <s v="Male"/>
    <s v="Electronic accessories"/>
    <x v="0"/>
    <s v="A"/>
    <s v="Good"/>
  </r>
  <r>
    <s v="549-59-1358"/>
    <n v="88.63"/>
    <n v="3"/>
    <n v="13.294499999999999"/>
    <n v="279.18450000000001"/>
    <d v="2019-03-02T00:00:00"/>
    <d v="1899-12-30T17:36:00"/>
    <s v="Ewallet"/>
    <n v="13.294499999999999"/>
    <n v="6"/>
    <s v="Mar"/>
    <s v="Sat"/>
    <s v="evening"/>
    <s v="Member"/>
    <s v="Male"/>
    <s v="Sports and travel"/>
    <x v="0"/>
    <s v="A"/>
    <s v="Average"/>
  </r>
  <r>
    <s v="227-03-5010"/>
    <n v="52.59"/>
    <n v="8"/>
    <n v="21.036000000000001"/>
    <n v="441.75599999999997"/>
    <d v="2019-03-22T00:00:00"/>
    <d v="1899-12-30T19:20:00"/>
    <s v="Credit card"/>
    <n v="21.036000000000001"/>
    <n v="8.5"/>
    <s v="Mar"/>
    <s v="Fri"/>
    <s v="evening"/>
    <s v="Member"/>
    <s v="Female"/>
    <s v="Home and lifestyle"/>
    <x v="0"/>
    <s v="A"/>
    <s v="Good"/>
  </r>
  <r>
    <s v="649-29-6775"/>
    <n v="33.520000000000003"/>
    <n v="1"/>
    <n v="1.6759999999999999"/>
    <n v="35.195999999999998"/>
    <d v="2019-02-08T00:00:00"/>
    <d v="1899-12-30T15:31:00"/>
    <s v="Cash"/>
    <n v="1.6759999999999999"/>
    <n v="6.7"/>
    <s v="Feb"/>
    <s v="Fri"/>
    <s v="afternoon"/>
    <s v="Normal"/>
    <s v="Male"/>
    <s v="Fashion accessories"/>
    <x v="2"/>
    <s v="B"/>
    <s v="Average"/>
  </r>
  <r>
    <s v="189-17-4241"/>
    <n v="87.67"/>
    <n v="2"/>
    <n v="8.7669999999999995"/>
    <n v="184.107"/>
    <d v="2019-03-10T00:00:00"/>
    <d v="1899-12-30T12:17:00"/>
    <s v="Credit card"/>
    <n v="8.7669999999999995"/>
    <n v="7.7"/>
    <s v="Mar"/>
    <s v="Sun"/>
    <s v="afternoon"/>
    <s v="Normal"/>
    <s v="Female"/>
    <s v="Fashion accessories"/>
    <x v="0"/>
    <s v="A"/>
    <s v="Average"/>
  </r>
  <r>
    <s v="145-94-9061"/>
    <n v="88.36"/>
    <n v="5"/>
    <n v="22.09"/>
    <n v="463.89"/>
    <d v="2019-01-25T00:00:00"/>
    <d v="1899-12-30T19:48:00"/>
    <s v="Cash"/>
    <n v="22.09"/>
    <n v="9.6"/>
    <s v="Jan"/>
    <s v="Fri"/>
    <s v="evening"/>
    <s v="Normal"/>
    <s v="Female"/>
    <s v="Food and beverages"/>
    <x v="2"/>
    <s v="B"/>
    <s v="Good"/>
  </r>
  <r>
    <s v="848-62-7243"/>
    <n v="24.89"/>
    <n v="9"/>
    <n v="11.2005"/>
    <n v="235.2105"/>
    <d v="2019-03-15T00:00:00"/>
    <d v="1899-12-30T15:36:00"/>
    <s v="Cash"/>
    <n v="11.2005"/>
    <n v="7.4"/>
    <s v="Mar"/>
    <s v="Fri"/>
    <s v="afternoon"/>
    <s v="Normal"/>
    <s v="Male"/>
    <s v="Health and beauty"/>
    <x v="0"/>
    <s v="A"/>
    <s v="Average"/>
  </r>
  <r>
    <s v="871-79-8483"/>
    <n v="94.13"/>
    <n v="5"/>
    <n v="23.532499999999999"/>
    <n v="494.1825"/>
    <d v="2019-02-25T00:00:00"/>
    <d v="1899-12-30T19:39:00"/>
    <s v="Credit card"/>
    <n v="23.532499999999999"/>
    <n v="4.8"/>
    <s v="Feb"/>
    <s v="Mon"/>
    <s v="evening"/>
    <s v="Normal"/>
    <s v="Male"/>
    <s v="Fashion accessories"/>
    <x v="2"/>
    <s v="B"/>
    <s v="Poor"/>
  </r>
  <r>
    <s v="149-71-6266"/>
    <n v="78.069999999999993"/>
    <n v="9"/>
    <n v="35.131500000000003"/>
    <n v="737.76149999999996"/>
    <d v="2019-01-28T00:00:00"/>
    <d v="1899-12-30T12:43:00"/>
    <s v="Cash"/>
    <n v="35.131500000000003"/>
    <n v="4.5"/>
    <s v="Jan"/>
    <s v="Mon"/>
    <s v="afternoon"/>
    <s v="Member"/>
    <s v="Male"/>
    <s v="Sports and travel"/>
    <x v="2"/>
    <s v="B"/>
    <s v="Poor"/>
  </r>
  <r>
    <s v="640-49-2076"/>
    <n v="83.78"/>
    <n v="8"/>
    <n v="33.512"/>
    <n v="703.75199999999995"/>
    <d v="2019-01-10T00:00:00"/>
    <d v="1899-12-30T14:49:00"/>
    <s v="Cash"/>
    <n v="33.512"/>
    <n v="5.0999999999999996"/>
    <s v="Jan"/>
    <s v="Thu"/>
    <s v="afternoon"/>
    <s v="Normal"/>
    <s v="Male"/>
    <s v="Sports and travel"/>
    <x v="2"/>
    <s v="B"/>
    <s v="Poor"/>
  </r>
  <r>
    <s v="595-11-5460"/>
    <n v="96.58"/>
    <n v="2"/>
    <n v="9.6579999999999995"/>
    <n v="202.81800000000001"/>
    <d v="2019-03-15T00:00:00"/>
    <d v="1899-12-30T10:12:00"/>
    <s v="Credit card"/>
    <n v="9.6579999999999995"/>
    <n v="5.0999999999999996"/>
    <s v="Mar"/>
    <s v="Fri"/>
    <s v="morning"/>
    <s v="Normal"/>
    <s v="Male"/>
    <s v="Health and beauty"/>
    <x v="0"/>
    <s v="A"/>
    <s v="Poor"/>
  </r>
  <r>
    <s v="183-56-6882"/>
    <n v="99.42"/>
    <n v="4"/>
    <n v="19.884"/>
    <n v="417.56400000000002"/>
    <d v="2019-02-06T00:00:00"/>
    <d v="1899-12-30T10:42:00"/>
    <s v="Ewallet"/>
    <n v="19.884"/>
    <n v="7.5"/>
    <s v="Feb"/>
    <s v="Wed"/>
    <s v="morning"/>
    <s v="Member"/>
    <s v="Female"/>
    <s v="Food and beverages"/>
    <x v="1"/>
    <s v="C"/>
    <s v="Average"/>
  </r>
  <r>
    <s v="232-16-2483"/>
    <n v="68.12"/>
    <n v="1"/>
    <n v="3.4060000000000001"/>
    <n v="71.525999999999996"/>
    <d v="2019-01-07T00:00:00"/>
    <d v="1899-12-30T12:28:00"/>
    <s v="Ewallet"/>
    <n v="3.4060000000000001"/>
    <n v="6.8"/>
    <s v="Jan"/>
    <s v="Mon"/>
    <s v="afternoon"/>
    <s v="Member"/>
    <s v="Female"/>
    <s v="Sports and travel"/>
    <x v="1"/>
    <s v="C"/>
    <s v="Average"/>
  </r>
  <r>
    <s v="129-29-8530"/>
    <n v="62.62"/>
    <n v="5"/>
    <n v="15.654999999999999"/>
    <n v="328.755"/>
    <d v="2019-03-10T00:00:00"/>
    <d v="1899-12-30T19:15:00"/>
    <s v="Ewallet"/>
    <n v="15.654999999999999"/>
    <n v="7"/>
    <s v="Mar"/>
    <s v="Sun"/>
    <s v="evening"/>
    <s v="Member"/>
    <s v="Male"/>
    <s v="Sports and travel"/>
    <x v="0"/>
    <s v="A"/>
    <s v="Average"/>
  </r>
  <r>
    <s v="272-65-1806"/>
    <n v="60.88"/>
    <n v="9"/>
    <n v="27.396000000000001"/>
    <n v="575.31600000000003"/>
    <d v="2019-01-15T00:00:00"/>
    <d v="1899-12-30T17:17:00"/>
    <s v="Ewallet"/>
    <n v="27.396000000000001"/>
    <n v="4.7"/>
    <s v="Jan"/>
    <s v="Tue"/>
    <s v="evening"/>
    <s v="Normal"/>
    <s v="Female"/>
    <s v="Electronic accessories"/>
    <x v="0"/>
    <s v="A"/>
    <s v="Poor"/>
  </r>
  <r>
    <s v="333-73-7901"/>
    <n v="54.92"/>
    <n v="8"/>
    <n v="21.968"/>
    <n v="461.32799999999997"/>
    <d v="2019-03-23T00:00:00"/>
    <d v="1899-12-30T13:24:00"/>
    <s v="Ewallet"/>
    <n v="21.968"/>
    <n v="7.6"/>
    <s v="Mar"/>
    <s v="Sat"/>
    <s v="afternoon"/>
    <s v="Normal"/>
    <s v="Female"/>
    <s v="Health and beauty"/>
    <x v="1"/>
    <s v="C"/>
    <s v="Average"/>
  </r>
  <r>
    <s v="777-82-7220"/>
    <n v="30.12"/>
    <n v="8"/>
    <n v="12.048"/>
    <n v="253.00800000000001"/>
    <d v="2019-03-03T00:00:00"/>
    <d v="1899-12-30T13:01:00"/>
    <s v="Cash"/>
    <n v="12.048"/>
    <n v="7.7"/>
    <s v="Mar"/>
    <s v="Sun"/>
    <s v="afternoon"/>
    <s v="Member"/>
    <s v="Male"/>
    <s v="Home and lifestyle"/>
    <x v="2"/>
    <s v="B"/>
    <s v="Average"/>
  </r>
  <r>
    <s v="280-35-5823"/>
    <n v="86.72"/>
    <n v="1"/>
    <n v="4.3360000000000003"/>
    <n v="91.055999999999997"/>
    <d v="2019-01-17T00:00:00"/>
    <d v="1899-12-30T18:45:00"/>
    <s v="Ewallet"/>
    <n v="4.3360000000000003"/>
    <n v="7.9"/>
    <s v="Jan"/>
    <s v="Thu"/>
    <s v="evening"/>
    <s v="Member"/>
    <s v="Female"/>
    <s v="Home and lifestyle"/>
    <x v="2"/>
    <s v="B"/>
    <s v="Average"/>
  </r>
  <r>
    <s v="554-53-8700"/>
    <n v="56.11"/>
    <n v="2"/>
    <n v="5.6109999999999998"/>
    <n v="117.831"/>
    <d v="2019-02-02T00:00:00"/>
    <d v="1899-12-30T10:11:00"/>
    <s v="Cash"/>
    <n v="5.6109999999999998"/>
    <n v="6.3"/>
    <s v="Feb"/>
    <s v="Sat"/>
    <s v="morning"/>
    <s v="Member"/>
    <s v="Male"/>
    <s v="Home and lifestyle"/>
    <x v="1"/>
    <s v="C"/>
    <s v="Average"/>
  </r>
  <r>
    <s v="354-25-5821"/>
    <n v="69.12"/>
    <n v="6"/>
    <n v="20.736000000000001"/>
    <n v="435.45600000000002"/>
    <d v="2019-02-08T00:00:00"/>
    <d v="1899-12-30T13:03:00"/>
    <s v="Cash"/>
    <n v="20.736000000000001"/>
    <n v="5.6"/>
    <s v="Feb"/>
    <s v="Fri"/>
    <s v="afternoon"/>
    <s v="Member"/>
    <s v="Female"/>
    <s v="Sports and travel"/>
    <x v="2"/>
    <s v="B"/>
    <s v="Poor"/>
  </r>
  <r>
    <s v="228-96-1411"/>
    <n v="98.7"/>
    <n v="8"/>
    <n v="39.479999999999997"/>
    <n v="829.08"/>
    <d v="2019-03-04T00:00:00"/>
    <d v="1899-12-30T20:39:00"/>
    <s v="Cash"/>
    <n v="39.479999999999997"/>
    <n v="7.6"/>
    <s v="Mar"/>
    <s v="Mon"/>
    <s v="evening"/>
    <s v="Member"/>
    <s v="Female"/>
    <s v="Food and beverages"/>
    <x v="1"/>
    <s v="C"/>
    <s v="Average"/>
  </r>
  <r>
    <s v="617-15-4209"/>
    <n v="15.37"/>
    <n v="2"/>
    <n v="1.5369999999999999"/>
    <n v="32.277000000000001"/>
    <d v="2019-03-16T00:00:00"/>
    <d v="1899-12-30T19:47:00"/>
    <s v="Cash"/>
    <n v="1.5369999999999999"/>
    <n v="7.2"/>
    <s v="Mar"/>
    <s v="Sat"/>
    <s v="evening"/>
    <s v="Member"/>
    <s v="Male"/>
    <s v="Health and beauty"/>
    <x v="1"/>
    <s v="C"/>
    <s v="Average"/>
  </r>
  <r>
    <s v="132-32-9879"/>
    <n v="93.96"/>
    <n v="4"/>
    <n v="18.792000000000002"/>
    <n v="394.63200000000001"/>
    <d v="2019-03-09T00:00:00"/>
    <d v="1899-12-30T18:00:00"/>
    <s v="Cash"/>
    <n v="18.792000000000002"/>
    <n v="9.5"/>
    <s v="Mar"/>
    <s v="Sat"/>
    <s v="evening"/>
    <s v="Member"/>
    <s v="Female"/>
    <s v="Electronic accessories"/>
    <x v="2"/>
    <s v="B"/>
    <s v="Good"/>
  </r>
  <r>
    <s v="370-41-7321"/>
    <n v="56.69"/>
    <n v="9"/>
    <n v="25.5105"/>
    <n v="535.72050000000002"/>
    <d v="2019-02-27T00:00:00"/>
    <d v="1899-12-30T17:24:00"/>
    <s v="Credit card"/>
    <n v="25.5105"/>
    <n v="8.4"/>
    <s v="Feb"/>
    <s v="Wed"/>
    <s v="evening"/>
    <s v="Member"/>
    <s v="Male"/>
    <s v="Health and beauty"/>
    <x v="2"/>
    <s v="B"/>
    <s v="Good"/>
  </r>
  <r>
    <s v="727-46-3608"/>
    <n v="20.010000000000002"/>
    <n v="9"/>
    <n v="9.0045000000000002"/>
    <n v="189.09450000000001"/>
    <d v="2019-02-06T00:00:00"/>
    <d v="1899-12-30T15:47:00"/>
    <s v="Ewallet"/>
    <n v="9.0045000000000002"/>
    <n v="4.0999999999999996"/>
    <s v="Feb"/>
    <s v="Wed"/>
    <s v="afternoon"/>
    <s v="Member"/>
    <s v="Female"/>
    <s v="Food and beverages"/>
    <x v="2"/>
    <s v="B"/>
    <s v="Poor"/>
  </r>
  <r>
    <s v="669-54-1719"/>
    <n v="18.93"/>
    <n v="6"/>
    <n v="5.6790000000000003"/>
    <n v="119.259"/>
    <d v="2019-02-10T00:00:00"/>
    <d v="1899-12-30T12:45:00"/>
    <s v="Credit card"/>
    <n v="5.6790000000000003"/>
    <n v="8.1"/>
    <s v="Feb"/>
    <s v="Sun"/>
    <s v="afternoon"/>
    <s v="Member"/>
    <s v="Male"/>
    <s v="Electronic accessories"/>
    <x v="2"/>
    <s v="B"/>
    <s v="Good"/>
  </r>
  <r>
    <s v="574-22-5561"/>
    <n v="82.63"/>
    <n v="10"/>
    <n v="41.314999999999998"/>
    <n v="867.61500000000001"/>
    <d v="2019-03-19T00:00:00"/>
    <d v="1899-12-30T17:08:00"/>
    <s v="Ewallet"/>
    <n v="41.314999999999998"/>
    <n v="7.9"/>
    <s v="Mar"/>
    <s v="Tue"/>
    <s v="evening"/>
    <s v="Member"/>
    <s v="Female"/>
    <s v="Fashion accessories"/>
    <x v="1"/>
    <s v="C"/>
    <s v="Average"/>
  </r>
  <r>
    <s v="326-78-5178"/>
    <n v="91.4"/>
    <n v="7"/>
    <n v="31.99"/>
    <n v="671.79"/>
    <d v="2019-02-03T00:00:00"/>
    <d v="1899-12-30T10:19:00"/>
    <s v="Cash"/>
    <n v="31.99"/>
    <n v="9.5"/>
    <s v="Feb"/>
    <s v="Sun"/>
    <s v="morning"/>
    <s v="Member"/>
    <s v="Male"/>
    <s v="Food and beverages"/>
    <x v="1"/>
    <s v="C"/>
    <s v="Good"/>
  </r>
  <r>
    <s v="162-48-8011"/>
    <n v="44.59"/>
    <n v="5"/>
    <n v="11.147500000000001"/>
    <n v="234.0975"/>
    <d v="2019-02-10T00:00:00"/>
    <d v="1899-12-30T15:10:00"/>
    <s v="Cash"/>
    <n v="11.147500000000001"/>
    <n v="8.5"/>
    <s v="Feb"/>
    <s v="Sun"/>
    <s v="afternoon"/>
    <s v="Member"/>
    <s v="Female"/>
    <s v="Food and beverages"/>
    <x v="0"/>
    <s v="A"/>
    <s v="Good"/>
  </r>
  <r>
    <s v="616-24-2851"/>
    <n v="17.87"/>
    <n v="4"/>
    <n v="3.5739999999999998"/>
    <n v="75.054000000000002"/>
    <d v="2019-03-22T00:00:00"/>
    <d v="1899-12-30T14:42:00"/>
    <s v="Ewallet"/>
    <n v="3.5739999999999998"/>
    <n v="6.5"/>
    <s v="Mar"/>
    <s v="Fri"/>
    <s v="afternoon"/>
    <s v="Member"/>
    <s v="Female"/>
    <s v="Fashion accessories"/>
    <x v="2"/>
    <s v="B"/>
    <s v="Average"/>
  </r>
  <r>
    <s v="778-71-5554"/>
    <n v="15.43"/>
    <n v="1"/>
    <n v="0.77149999999999996"/>
    <n v="16.201499999999999"/>
    <d v="2019-01-25T00:00:00"/>
    <d v="1899-12-30T15:46:00"/>
    <s v="Credit card"/>
    <n v="0.77149999999999996"/>
    <n v="6.1"/>
    <s v="Jan"/>
    <s v="Fri"/>
    <s v="afternoon"/>
    <s v="Member"/>
    <s v="Male"/>
    <s v="Fashion accessories"/>
    <x v="1"/>
    <s v="C"/>
    <s v="Average"/>
  </r>
  <r>
    <s v="242-55-6721"/>
    <n v="16.16"/>
    <n v="2"/>
    <n v="1.6160000000000001"/>
    <n v="33.936"/>
    <d v="2019-03-07T00:00:00"/>
    <d v="1899-12-30T11:49:00"/>
    <s v="Ewallet"/>
    <n v="1.6160000000000001"/>
    <n v="6.5"/>
    <s v="Mar"/>
    <s v="Thu"/>
    <s v="morning"/>
    <s v="Normal"/>
    <s v="Male"/>
    <s v="Home and lifestyle"/>
    <x v="2"/>
    <s v="B"/>
    <s v="Average"/>
  </r>
  <r>
    <s v="399-46-5918"/>
    <n v="85.98"/>
    <n v="8"/>
    <n v="34.392000000000003"/>
    <n v="722.23199999999997"/>
    <d v="2019-02-28T00:00:00"/>
    <d v="1899-12-30T19:01:00"/>
    <s v="Cash"/>
    <n v="34.392000000000003"/>
    <n v="8.1999999999999993"/>
    <s v="Feb"/>
    <s v="Thu"/>
    <s v="evening"/>
    <s v="Normal"/>
    <s v="Female"/>
    <s v="Electronic accessories"/>
    <x v="1"/>
    <s v="C"/>
    <s v="Good"/>
  </r>
  <r>
    <s v="106-35-6779"/>
    <n v="44.34"/>
    <n v="2"/>
    <n v="4.4340000000000002"/>
    <n v="93.114000000000004"/>
    <d v="2019-03-27T00:00:00"/>
    <d v="1899-12-30T11:26:00"/>
    <s v="Cash"/>
    <n v="4.4340000000000002"/>
    <n v="5.8"/>
    <s v="Mar"/>
    <s v="Wed"/>
    <s v="morning"/>
    <s v="Member"/>
    <s v="Male"/>
    <s v="Home and lifestyle"/>
    <x v="0"/>
    <s v="A"/>
    <s v="Poor"/>
  </r>
  <r>
    <s v="635-40-6220"/>
    <n v="89.6"/>
    <n v="8"/>
    <n v="35.840000000000003"/>
    <n v="752.64"/>
    <d v="2019-02-07T00:00:00"/>
    <d v="1899-12-30T11:28:00"/>
    <s v="Ewallet"/>
    <n v="35.840000000000003"/>
    <n v="6.6"/>
    <s v="Feb"/>
    <s v="Thu"/>
    <s v="morning"/>
    <s v="Normal"/>
    <s v="Male"/>
    <s v="Health and beauty"/>
    <x v="0"/>
    <s v="A"/>
    <s v="Average"/>
  </r>
  <r>
    <s v="817-48-8732"/>
    <n v="72.349999999999994"/>
    <n v="10"/>
    <n v="36.174999999999997"/>
    <n v="759.67499999999995"/>
    <d v="2019-01-20T00:00:00"/>
    <d v="1899-12-30T15:55:00"/>
    <s v="Cash"/>
    <n v="36.174999999999997"/>
    <n v="5.4"/>
    <s v="Jan"/>
    <s v="Sun"/>
    <s v="afternoon"/>
    <s v="Member"/>
    <s v="Female"/>
    <s v="Home and lifestyle"/>
    <x v="0"/>
    <s v="A"/>
    <s v="Poor"/>
  </r>
  <r>
    <s v="120-06-4233"/>
    <n v="30.61"/>
    <n v="6"/>
    <n v="9.1829999999999998"/>
    <n v="192.84299999999999"/>
    <d v="2019-03-12T00:00:00"/>
    <d v="1899-12-30T20:36:00"/>
    <s v="Cash"/>
    <n v="9.1829999999999998"/>
    <n v="9.3000000000000007"/>
    <s v="Mar"/>
    <s v="Tue"/>
    <s v="evening"/>
    <s v="Normal"/>
    <s v="Male"/>
    <s v="Electronic accessories"/>
    <x v="1"/>
    <s v="C"/>
    <s v="Good"/>
  </r>
  <r>
    <s v="285-68-5083"/>
    <n v="24.74"/>
    <n v="3"/>
    <n v="3.7109999999999999"/>
    <n v="77.930999999999997"/>
    <d v="2019-02-15T00:00:00"/>
    <d v="1899-12-30T17:47:00"/>
    <s v="Credit card"/>
    <n v="3.7109999999999999"/>
    <n v="10"/>
    <s v="Feb"/>
    <s v="Fri"/>
    <s v="evening"/>
    <s v="Member"/>
    <s v="Female"/>
    <s v="Sports and travel"/>
    <x v="1"/>
    <s v="C"/>
    <s v="Good"/>
  </r>
  <r>
    <s v="803-83-5989"/>
    <n v="55.73"/>
    <n v="6"/>
    <n v="16.719000000000001"/>
    <n v="351.09899999999999"/>
    <d v="2019-02-24T00:00:00"/>
    <d v="1899-12-30T10:55:00"/>
    <s v="Ewallet"/>
    <n v="16.719000000000001"/>
    <n v="7"/>
    <s v="Feb"/>
    <s v="Sun"/>
    <s v="morning"/>
    <s v="Normal"/>
    <s v="Male"/>
    <s v="Home and lifestyle"/>
    <x v="1"/>
    <s v="C"/>
    <s v="Average"/>
  </r>
  <r>
    <s v="347-34-2234"/>
    <n v="55.07"/>
    <n v="9"/>
    <n v="24.781500000000001"/>
    <n v="520.41150000000005"/>
    <d v="2019-02-03T00:00:00"/>
    <d v="1899-12-30T13:40:00"/>
    <s v="Ewallet"/>
    <n v="24.781500000000001"/>
    <n v="10"/>
    <s v="Feb"/>
    <s v="Sun"/>
    <s v="afternoon"/>
    <s v="Member"/>
    <s v="Female"/>
    <s v="Sports and travel"/>
    <x v="2"/>
    <s v="B"/>
    <s v="Good"/>
  </r>
  <r>
    <s v="199-75-8169"/>
    <n v="15.81"/>
    <n v="10"/>
    <n v="7.9050000000000002"/>
    <n v="166.005"/>
    <d v="2019-03-06T00:00:00"/>
    <d v="1899-12-30T12:27:00"/>
    <s v="Credit card"/>
    <n v="7.9050000000000002"/>
    <n v="8.6"/>
    <s v="Mar"/>
    <s v="Wed"/>
    <s v="afternoon"/>
    <s v="Member"/>
    <s v="Male"/>
    <s v="Sports and travel"/>
    <x v="0"/>
    <s v="A"/>
    <s v="Good"/>
  </r>
  <r>
    <s v="853-23-2453"/>
    <n v="75.739999999999995"/>
    <n v="4"/>
    <n v="15.148"/>
    <n v="318.108"/>
    <d v="2019-02-14T00:00:00"/>
    <d v="1899-12-30T14:35:00"/>
    <s v="Cash"/>
    <n v="15.148"/>
    <n v="7.6"/>
    <s v="Feb"/>
    <s v="Thu"/>
    <s v="afternoon"/>
    <s v="Member"/>
    <s v="Male"/>
    <s v="Health and beauty"/>
    <x v="2"/>
    <s v="B"/>
    <s v="Average"/>
  </r>
  <r>
    <s v="877-22-3308"/>
    <n v="15.87"/>
    <n v="10"/>
    <n v="7.9349999999999996"/>
    <n v="166.63499999999999"/>
    <d v="2019-03-13T00:00:00"/>
    <d v="1899-12-30T16:40:00"/>
    <s v="Cash"/>
    <n v="7.9349999999999996"/>
    <n v="5.8"/>
    <s v="Mar"/>
    <s v="Wed"/>
    <s v="evening"/>
    <s v="Member"/>
    <s v="Male"/>
    <s v="Health and beauty"/>
    <x v="0"/>
    <s v="A"/>
    <s v="Poor"/>
  </r>
  <r>
    <s v="838-78-4295"/>
    <n v="33.47"/>
    <n v="2"/>
    <n v="3.347"/>
    <n v="70.287000000000006"/>
    <d v="2019-02-10T00:00:00"/>
    <d v="1899-12-30T15:43:00"/>
    <s v="Ewallet"/>
    <n v="3.347"/>
    <n v="6.7"/>
    <s v="Feb"/>
    <s v="Sun"/>
    <s v="afternoon"/>
    <s v="Normal"/>
    <s v="Female"/>
    <s v="Health and beauty"/>
    <x v="1"/>
    <s v="C"/>
    <s v="Average"/>
  </r>
  <r>
    <s v="109-28-2512"/>
    <n v="97.61"/>
    <n v="6"/>
    <n v="29.283000000000001"/>
    <n v="614.94299999999998"/>
    <d v="2019-01-07T00:00:00"/>
    <d v="1899-12-30T15:01:00"/>
    <s v="Ewallet"/>
    <n v="29.283000000000001"/>
    <n v="9.9"/>
    <s v="Jan"/>
    <s v="Mon"/>
    <s v="afternoon"/>
    <s v="Member"/>
    <s v="Female"/>
    <s v="Fashion accessories"/>
    <x v="2"/>
    <s v="B"/>
    <s v="Good"/>
  </r>
  <r>
    <s v="232-11-3025"/>
    <n v="78.77"/>
    <n v="10"/>
    <n v="39.384999999999998"/>
    <n v="827.08500000000004"/>
    <d v="2019-01-24T00:00:00"/>
    <d v="1899-12-30T10:04:00"/>
    <s v="Cash"/>
    <n v="39.384999999999998"/>
    <n v="6.4"/>
    <s v="Jan"/>
    <s v="Thu"/>
    <s v="morning"/>
    <s v="Normal"/>
    <s v="Male"/>
    <s v="Sports and travel"/>
    <x v="0"/>
    <s v="A"/>
    <s v="Average"/>
  </r>
  <r>
    <s v="382-03-4532"/>
    <n v="18.329999999999998"/>
    <n v="1"/>
    <n v="0.91649999999999998"/>
    <n v="19.246500000000001"/>
    <d v="2019-02-02T00:00:00"/>
    <d v="1899-12-30T18:50:00"/>
    <s v="Cash"/>
    <n v="0.91649999999999998"/>
    <n v="4.3"/>
    <s v="Feb"/>
    <s v="Sat"/>
    <s v="evening"/>
    <s v="Member"/>
    <s v="Female"/>
    <s v="Health and beauty"/>
    <x v="0"/>
    <s v="A"/>
    <s v="Poor"/>
  </r>
  <r>
    <s v="393-65-2792"/>
    <n v="89.48"/>
    <n v="10"/>
    <n v="44.74"/>
    <n v="939.54"/>
    <d v="2019-01-06T00:00:00"/>
    <d v="1899-12-30T12:46:00"/>
    <s v="Credit card"/>
    <n v="44.74"/>
    <n v="9.6"/>
    <s v="Jan"/>
    <s v="Sun"/>
    <s v="afternoon"/>
    <s v="Normal"/>
    <s v="Male"/>
    <s v="Food and beverages"/>
    <x v="1"/>
    <s v="C"/>
    <s v="Good"/>
  </r>
  <r>
    <s v="796-12-2025"/>
    <n v="62.12"/>
    <n v="10"/>
    <n v="31.06"/>
    <n v="652.26"/>
    <d v="2019-02-11T00:00:00"/>
    <d v="1899-12-30T16:19:00"/>
    <s v="Cash"/>
    <n v="31.06"/>
    <n v="5.9"/>
    <s v="Feb"/>
    <s v="Mon"/>
    <s v="evening"/>
    <s v="Normal"/>
    <s v="Male"/>
    <s v="Fashion accessories"/>
    <x v="1"/>
    <s v="C"/>
    <s v="Poor"/>
  </r>
  <r>
    <s v="510-95-6347"/>
    <n v="48.52"/>
    <n v="3"/>
    <n v="7.2779999999999996"/>
    <n v="152.83799999999999"/>
    <d v="2019-03-05T00:00:00"/>
    <d v="1899-12-30T18:17:00"/>
    <s v="Ewallet"/>
    <n v="7.2779999999999996"/>
    <n v="4"/>
    <s v="Mar"/>
    <s v="Tue"/>
    <s v="evening"/>
    <s v="Member"/>
    <s v="Female"/>
    <s v="Food and beverages"/>
    <x v="2"/>
    <s v="B"/>
    <s v="Poor"/>
  </r>
  <r>
    <s v="841-35-6630"/>
    <n v="75.91"/>
    <n v="6"/>
    <n v="22.773"/>
    <n v="478.233"/>
    <d v="2019-03-09T00:00:00"/>
    <d v="1899-12-30T18:21:00"/>
    <s v="Cash"/>
    <n v="22.773"/>
    <n v="8.6999999999999993"/>
    <s v="Mar"/>
    <s v="Sat"/>
    <s v="evening"/>
    <s v="Normal"/>
    <s v="Female"/>
    <s v="Electronic accessories"/>
    <x v="1"/>
    <s v="C"/>
    <s v="Good"/>
  </r>
  <r>
    <s v="287-21-9091"/>
    <n v="74.67"/>
    <n v="9"/>
    <n v="33.601500000000001"/>
    <n v="705.63149999999996"/>
    <d v="2019-01-22T00:00:00"/>
    <d v="1899-12-30T10:55:00"/>
    <s v="Ewallet"/>
    <n v="33.601500000000001"/>
    <n v="9.4"/>
    <s v="Jan"/>
    <s v="Tue"/>
    <s v="morning"/>
    <s v="Normal"/>
    <s v="Male"/>
    <s v="Home and lifestyle"/>
    <x v="0"/>
    <s v="A"/>
    <s v="Good"/>
  </r>
  <r>
    <s v="732-94-0499"/>
    <n v="41.65"/>
    <n v="10"/>
    <n v="20.824999999999999"/>
    <n v="437.32499999999999"/>
    <d v="2019-01-13T00:00:00"/>
    <d v="1899-12-30T17:04:00"/>
    <s v="Credit card"/>
    <n v="20.824999999999999"/>
    <n v="5.4"/>
    <s v="Jan"/>
    <s v="Sun"/>
    <s v="evening"/>
    <s v="Normal"/>
    <s v="Female"/>
    <s v="Electronic accessories"/>
    <x v="1"/>
    <s v="C"/>
    <s v="Poor"/>
  </r>
  <r>
    <s v="263-10-3913"/>
    <n v="49.04"/>
    <n v="9"/>
    <n v="22.068000000000001"/>
    <n v="463.428"/>
    <d v="2019-01-09T00:00:00"/>
    <d v="1899-12-30T14:20:00"/>
    <s v="Credit card"/>
    <n v="22.068000000000001"/>
    <n v="8.6"/>
    <s v="Jan"/>
    <s v="Wed"/>
    <s v="afternoon"/>
    <s v="Member"/>
    <s v="Male"/>
    <s v="Fashion accessories"/>
    <x v="1"/>
    <s v="C"/>
    <s v="Good"/>
  </r>
  <r>
    <s v="381-20-0914"/>
    <n v="20.010000000000002"/>
    <n v="9"/>
    <n v="9.0045000000000002"/>
    <n v="189.09450000000001"/>
    <d v="2019-01-12T00:00:00"/>
    <d v="1899-12-30T15:48:00"/>
    <s v="Credit card"/>
    <n v="9.0045000000000002"/>
    <n v="5.7"/>
    <s v="Jan"/>
    <s v="Sat"/>
    <s v="afternoon"/>
    <s v="Member"/>
    <s v="Female"/>
    <s v="Fashion accessories"/>
    <x v="0"/>
    <s v="A"/>
    <s v="Poor"/>
  </r>
  <r>
    <s v="829-49-1914"/>
    <n v="78.31"/>
    <n v="10"/>
    <n v="39.155000000000001"/>
    <n v="822.255"/>
    <d v="2019-03-05T00:00:00"/>
    <d v="1899-12-30T16:24:00"/>
    <s v="Ewallet"/>
    <n v="39.155000000000001"/>
    <n v="6.6"/>
    <s v="Mar"/>
    <s v="Tue"/>
    <s v="evening"/>
    <s v="Member"/>
    <s v="Female"/>
    <s v="Food and beverages"/>
    <x v="1"/>
    <s v="C"/>
    <s v="Average"/>
  </r>
  <r>
    <s v="756-01-7507"/>
    <n v="20.38"/>
    <n v="5"/>
    <n v="5.0949999999999998"/>
    <n v="106.995"/>
    <d v="2019-01-22T00:00:00"/>
    <d v="1899-12-30T18:56:00"/>
    <s v="Cash"/>
    <n v="5.0949999999999998"/>
    <n v="6"/>
    <s v="Jan"/>
    <s v="Tue"/>
    <s v="evening"/>
    <s v="Normal"/>
    <s v="Female"/>
    <s v="Health and beauty"/>
    <x v="1"/>
    <s v="C"/>
    <s v="Average"/>
  </r>
  <r>
    <s v="870-72-4431"/>
    <n v="99.19"/>
    <n v="6"/>
    <n v="29.757000000000001"/>
    <n v="624.89700000000005"/>
    <d v="2019-01-21T00:00:00"/>
    <d v="1899-12-30T14:42:00"/>
    <s v="Credit card"/>
    <n v="29.757000000000001"/>
    <n v="5.5"/>
    <s v="Jan"/>
    <s v="Mon"/>
    <s v="afternoon"/>
    <s v="Normal"/>
    <s v="Female"/>
    <s v="Health and beauty"/>
    <x v="1"/>
    <s v="C"/>
    <s v="Poor"/>
  </r>
  <r>
    <s v="847-38-7188"/>
    <n v="96.68"/>
    <n v="3"/>
    <n v="14.502000000000001"/>
    <n v="304.54199999999997"/>
    <d v="2019-01-26T00:00:00"/>
    <d v="1899-12-30T19:56:00"/>
    <s v="Ewallet"/>
    <n v="14.502000000000001"/>
    <n v="6.4"/>
    <s v="Jan"/>
    <s v="Sat"/>
    <s v="evening"/>
    <s v="Normal"/>
    <s v="Female"/>
    <s v="Food and beverages"/>
    <x v="2"/>
    <s v="B"/>
    <s v="Average"/>
  </r>
  <r>
    <s v="480-63-2856"/>
    <n v="19.25"/>
    <n v="8"/>
    <n v="7.7"/>
    <n v="161.69999999999999"/>
    <d v="2019-01-23T00:00:00"/>
    <d v="1899-12-30T18:37:00"/>
    <s v="Ewallet"/>
    <n v="7.7"/>
    <n v="6.6"/>
    <s v="Jan"/>
    <s v="Wed"/>
    <s v="evening"/>
    <s v="Normal"/>
    <s v="Male"/>
    <s v="Food and beverages"/>
    <x v="1"/>
    <s v="C"/>
    <s v="Average"/>
  </r>
  <r>
    <s v="787-56-0757"/>
    <n v="80.36"/>
    <n v="4"/>
    <n v="16.071999999999999"/>
    <n v="337.512"/>
    <d v="2019-02-23T00:00:00"/>
    <d v="1899-12-30T18:45:00"/>
    <s v="Credit card"/>
    <n v="16.071999999999999"/>
    <n v="8.3000000000000007"/>
    <s v="Feb"/>
    <s v="Sat"/>
    <s v="evening"/>
    <s v="Member"/>
    <s v="Female"/>
    <s v="Food and beverages"/>
    <x v="1"/>
    <s v="C"/>
    <s v="Good"/>
  </r>
  <r>
    <s v="360-39-5055"/>
    <n v="48.91"/>
    <n v="5"/>
    <n v="12.227499999999999"/>
    <n v="256.77749999999997"/>
    <d v="2019-03-09T00:00:00"/>
    <d v="1899-12-30T10:17:00"/>
    <s v="Cash"/>
    <n v="12.227499999999999"/>
    <n v="6.6"/>
    <s v="Mar"/>
    <s v="Sat"/>
    <s v="morning"/>
    <s v="Member"/>
    <s v="Male"/>
    <s v="Sports and travel"/>
    <x v="1"/>
    <s v="C"/>
    <s v="Average"/>
  </r>
  <r>
    <s v="730-50-9884"/>
    <n v="83.06"/>
    <n v="7"/>
    <n v="29.071000000000002"/>
    <n v="610.49099999999999"/>
    <d v="2019-03-05T00:00:00"/>
    <d v="1899-12-30T14:31:00"/>
    <s v="Ewallet"/>
    <n v="29.071000000000002"/>
    <n v="4"/>
    <s v="Mar"/>
    <s v="Tue"/>
    <s v="afternoon"/>
    <s v="Normal"/>
    <s v="Female"/>
    <s v="Sports and travel"/>
    <x v="1"/>
    <s v="C"/>
    <s v="Poor"/>
  </r>
  <r>
    <s v="362-58-8315"/>
    <n v="76.52"/>
    <n v="5"/>
    <n v="19.13"/>
    <n v="401.73"/>
    <d v="2019-03-25T00:00:00"/>
    <d v="1899-12-30T10:23:00"/>
    <s v="Cash"/>
    <n v="19.13"/>
    <n v="9.9"/>
    <s v="Mar"/>
    <s v="Mon"/>
    <s v="morning"/>
    <s v="Normal"/>
    <s v="Male"/>
    <s v="Fashion accessories"/>
    <x v="1"/>
    <s v="C"/>
    <s v="Good"/>
  </r>
  <r>
    <s v="633-44-8566"/>
    <n v="49.38"/>
    <n v="7"/>
    <n v="17.283000000000001"/>
    <n v="362.94299999999998"/>
    <d v="2019-03-27T00:00:00"/>
    <d v="1899-12-30T20:35:00"/>
    <s v="Credit card"/>
    <n v="17.283000000000001"/>
    <n v="7.3"/>
    <s v="Mar"/>
    <s v="Wed"/>
    <s v="evening"/>
    <s v="Member"/>
    <s v="Male"/>
    <s v="Food and beverages"/>
    <x v="0"/>
    <s v="A"/>
    <s v="Average"/>
  </r>
  <r>
    <s v="504-35-8843"/>
    <n v="42.47"/>
    <n v="1"/>
    <n v="2.1234999999999999"/>
    <n v="44.593499999999999"/>
    <d v="2019-01-02T00:00:00"/>
    <d v="1899-12-30T16:57:00"/>
    <s v="Cash"/>
    <n v="2.1234999999999999"/>
    <n v="5.7"/>
    <s v="Jan"/>
    <s v="Wed"/>
    <s v="evening"/>
    <s v="Normal"/>
    <s v="Male"/>
    <s v="Sports and travel"/>
    <x v="0"/>
    <s v="A"/>
    <s v="Poor"/>
  </r>
  <r>
    <s v="318-68-5053"/>
    <n v="76.989999999999995"/>
    <n v="6"/>
    <n v="23.097000000000001"/>
    <n v="485.03699999999998"/>
    <d v="2019-02-27T00:00:00"/>
    <d v="1899-12-30T17:55:00"/>
    <s v="Cash"/>
    <n v="23.097000000000001"/>
    <n v="6.1"/>
    <s v="Feb"/>
    <s v="Wed"/>
    <s v="evening"/>
    <s v="Normal"/>
    <s v="Female"/>
    <s v="Health and beauty"/>
    <x v="2"/>
    <s v="B"/>
    <s v="Average"/>
  </r>
  <r>
    <s v="565-80-5980"/>
    <n v="47.38"/>
    <n v="4"/>
    <n v="9.4760000000000009"/>
    <n v="198.99600000000001"/>
    <d v="2019-01-23T00:00:00"/>
    <d v="1899-12-30T10:25:00"/>
    <s v="Cash"/>
    <n v="9.4760000000000009"/>
    <n v="7.1"/>
    <s v="Jan"/>
    <s v="Wed"/>
    <s v="morning"/>
    <s v="Member"/>
    <s v="Female"/>
    <s v="Home and lifestyle"/>
    <x v="1"/>
    <s v="C"/>
    <s v="Average"/>
  </r>
  <r>
    <s v="225-32-0908"/>
    <n v="44.86"/>
    <n v="10"/>
    <n v="22.43"/>
    <n v="471.03"/>
    <d v="2019-01-26T00:00:00"/>
    <d v="1899-12-30T19:54:00"/>
    <s v="Ewallet"/>
    <n v="22.43"/>
    <n v="8.1999999999999993"/>
    <s v="Jan"/>
    <s v="Sat"/>
    <s v="evening"/>
    <s v="Normal"/>
    <s v="Female"/>
    <s v="Sports and travel"/>
    <x v="1"/>
    <s v="C"/>
    <s v="Good"/>
  </r>
  <r>
    <s v="873-51-0671"/>
    <n v="21.98"/>
    <n v="7"/>
    <n v="7.6929999999999996"/>
    <n v="161.553"/>
    <d v="2019-01-10T00:00:00"/>
    <d v="1899-12-30T16:42:00"/>
    <s v="Ewallet"/>
    <n v="7.6929999999999996"/>
    <n v="5.0999999999999996"/>
    <s v="Jan"/>
    <s v="Thu"/>
    <s v="evening"/>
    <s v="Member"/>
    <s v="Female"/>
    <s v="Sports and travel"/>
    <x v="0"/>
    <s v="A"/>
    <s v="Poor"/>
  </r>
  <r>
    <s v="152-08-9985"/>
    <n v="64.36"/>
    <n v="9"/>
    <n v="28.962"/>
    <n v="608.202"/>
    <d v="2019-03-12T00:00:00"/>
    <d v="1899-12-30T12:09:00"/>
    <s v="Credit card"/>
    <n v="28.962"/>
    <n v="8.6"/>
    <s v="Mar"/>
    <s v="Tue"/>
    <s v="afternoon"/>
    <s v="Member"/>
    <s v="Male"/>
    <s v="Health and beauty"/>
    <x v="2"/>
    <s v="B"/>
    <s v="Good"/>
  </r>
  <r>
    <s v="512-91-0811"/>
    <n v="89.75"/>
    <n v="1"/>
    <n v="4.4874999999999998"/>
    <n v="94.237499999999997"/>
    <d v="2019-02-06T00:00:00"/>
    <d v="1899-12-30T20:05:00"/>
    <s v="Credit card"/>
    <n v="4.4874999999999998"/>
    <n v="6.6"/>
    <s v="Feb"/>
    <s v="Wed"/>
    <s v="evening"/>
    <s v="Normal"/>
    <s v="Male"/>
    <s v="Health and beauty"/>
    <x v="1"/>
    <s v="C"/>
    <s v="Average"/>
  </r>
  <r>
    <s v="594-34-4444"/>
    <n v="97.16"/>
    <n v="1"/>
    <n v="4.8579999999999997"/>
    <n v="102.018"/>
    <d v="2019-03-08T00:00:00"/>
    <d v="1899-12-30T20:38:00"/>
    <s v="Ewallet"/>
    <n v="4.8579999999999997"/>
    <n v="7.2"/>
    <s v="Mar"/>
    <s v="Fri"/>
    <s v="evening"/>
    <s v="Normal"/>
    <s v="Male"/>
    <s v="Electronic accessories"/>
    <x v="0"/>
    <s v="A"/>
    <s v="Average"/>
  </r>
  <r>
    <s v="766-85-7061"/>
    <n v="87.87"/>
    <n v="10"/>
    <n v="43.935000000000002"/>
    <n v="922.63499999999999"/>
    <d v="2019-03-29T00:00:00"/>
    <d v="1899-12-30T10:25:00"/>
    <s v="Ewallet"/>
    <n v="43.935000000000002"/>
    <n v="5.0999999999999996"/>
    <s v="Mar"/>
    <s v="Fri"/>
    <s v="morning"/>
    <s v="Normal"/>
    <s v="Male"/>
    <s v="Health and beauty"/>
    <x v="2"/>
    <s v="B"/>
    <s v="Poor"/>
  </r>
  <r>
    <s v="871-39-9221"/>
    <n v="12.45"/>
    <n v="6"/>
    <n v="3.7349999999999999"/>
    <n v="78.435000000000002"/>
    <d v="2019-02-09T00:00:00"/>
    <d v="1899-12-30T13:11:00"/>
    <s v="Cash"/>
    <n v="3.7349999999999999"/>
    <n v="4.0999999999999996"/>
    <s v="Feb"/>
    <s v="Sat"/>
    <s v="afternoon"/>
    <s v="Normal"/>
    <s v="Female"/>
    <s v="Electronic accessories"/>
    <x v="1"/>
    <s v="C"/>
    <s v="Poor"/>
  </r>
  <r>
    <s v="865-92-6136"/>
    <n v="52.75"/>
    <n v="3"/>
    <n v="7.9124999999999996"/>
    <n v="166.16249999999999"/>
    <d v="2019-03-23T00:00:00"/>
    <d v="1899-12-30T10:16:00"/>
    <s v="Ewallet"/>
    <n v="7.9124999999999996"/>
    <n v="9.3000000000000007"/>
    <s v="Mar"/>
    <s v="Sat"/>
    <s v="morning"/>
    <s v="Normal"/>
    <s v="Male"/>
    <s v="Food and beverages"/>
    <x v="0"/>
    <s v="A"/>
    <s v="Good"/>
  </r>
  <r>
    <s v="733-01-9107"/>
    <n v="82.7"/>
    <n v="6"/>
    <n v="24.81"/>
    <n v="521.01"/>
    <d v="2019-03-05T00:00:00"/>
    <d v="1899-12-30T18:14:00"/>
    <s v="Cash"/>
    <n v="24.81"/>
    <n v="7.4"/>
    <s v="Mar"/>
    <s v="Tue"/>
    <s v="evening"/>
    <s v="Normal"/>
    <s v="Male"/>
    <s v="Home and lifestyle"/>
    <x v="2"/>
    <s v="B"/>
    <s v="Average"/>
  </r>
  <r>
    <s v="163-56-7055"/>
    <n v="48.71"/>
    <n v="1"/>
    <n v="2.4355000000000002"/>
    <n v="51.145499999999998"/>
    <d v="2019-03-26T00:00:00"/>
    <d v="1899-12-30T19:20:00"/>
    <s v="Cash"/>
    <n v="2.4355000000000002"/>
    <n v="4.0999999999999996"/>
    <s v="Mar"/>
    <s v="Tue"/>
    <s v="evening"/>
    <s v="Member"/>
    <s v="Male"/>
    <s v="Fashion accessories"/>
    <x v="1"/>
    <s v="C"/>
    <s v="Poor"/>
  </r>
  <r>
    <s v="189-98-2939"/>
    <n v="78.55"/>
    <n v="9"/>
    <n v="35.347499999999997"/>
    <n v="742.29750000000001"/>
    <d v="2019-03-01T00:00:00"/>
    <d v="1899-12-30T13:22:00"/>
    <s v="Cash"/>
    <n v="35.347499999999997"/>
    <n v="7.2"/>
    <s v="Mar"/>
    <s v="Fri"/>
    <s v="afternoon"/>
    <s v="Normal"/>
    <s v="Male"/>
    <s v="Fashion accessories"/>
    <x v="1"/>
    <s v="C"/>
    <s v="Average"/>
  </r>
  <r>
    <s v="551-21-3069"/>
    <n v="23.07"/>
    <n v="9"/>
    <n v="10.381500000000001"/>
    <n v="218.01150000000001"/>
    <d v="2019-02-01T00:00:00"/>
    <d v="1899-12-30T11:27:00"/>
    <s v="Cash"/>
    <n v="10.381500000000001"/>
    <n v="4.9000000000000004"/>
    <s v="Feb"/>
    <s v="Fri"/>
    <s v="morning"/>
    <s v="Normal"/>
    <s v="Female"/>
    <s v="Electronic accessories"/>
    <x v="1"/>
    <s v="C"/>
    <s v="Poor"/>
  </r>
  <r>
    <s v="212-62-1842"/>
    <n v="58.26"/>
    <n v="6"/>
    <n v="17.478000000000002"/>
    <n v="367.03800000000001"/>
    <d v="2019-03-28T00:00:00"/>
    <d v="1899-12-30T16:44:00"/>
    <s v="Cash"/>
    <n v="17.478000000000002"/>
    <n v="9.9"/>
    <s v="Mar"/>
    <s v="Thu"/>
    <s v="evening"/>
    <s v="Normal"/>
    <s v="Male"/>
    <s v="Food and beverages"/>
    <x v="0"/>
    <s v="A"/>
    <s v="Good"/>
  </r>
  <r>
    <s v="716-39-1409"/>
    <n v="30.35"/>
    <n v="7"/>
    <n v="10.6225"/>
    <n v="223.07249999999999"/>
    <d v="2019-03-19T00:00:00"/>
    <d v="1899-12-30T18:19:00"/>
    <s v="Cash"/>
    <n v="10.6225"/>
    <n v="8"/>
    <s v="Mar"/>
    <s v="Tue"/>
    <s v="evening"/>
    <s v="Normal"/>
    <s v="Male"/>
    <s v="Health and beauty"/>
    <x v="2"/>
    <s v="B"/>
    <s v="Good"/>
  </r>
  <r>
    <s v="704-48-3927"/>
    <n v="88.67"/>
    <n v="10"/>
    <n v="44.335000000000001"/>
    <n v="931.03499999999997"/>
    <d v="2019-01-12T00:00:00"/>
    <d v="1899-12-30T14:50:00"/>
    <s v="Ewallet"/>
    <n v="44.335000000000001"/>
    <n v="7.3"/>
    <s v="Jan"/>
    <s v="Sat"/>
    <s v="afternoon"/>
    <s v="Member"/>
    <s v="Male"/>
    <s v="Electronic accessories"/>
    <x v="0"/>
    <s v="A"/>
    <s v="Average"/>
  </r>
  <r>
    <s v="628-34-3388"/>
    <n v="27.38"/>
    <n v="6"/>
    <n v="8.2140000000000004"/>
    <n v="172.494"/>
    <d v="2019-01-05T00:00:00"/>
    <d v="1899-12-30T20:54:00"/>
    <s v="Credit card"/>
    <n v="8.2140000000000004"/>
    <n v="7.9"/>
    <s v="Jan"/>
    <s v="Sat"/>
    <s v="evening"/>
    <s v="Normal"/>
    <s v="Male"/>
    <s v="Fashion accessories"/>
    <x v="1"/>
    <s v="C"/>
    <s v="Average"/>
  </r>
  <r>
    <s v="630-74-5166"/>
    <n v="62.13"/>
    <n v="6"/>
    <n v="18.638999999999999"/>
    <n v="391.41899999999998"/>
    <d v="2019-03-22T00:00:00"/>
    <d v="1899-12-30T20:19:00"/>
    <s v="Cash"/>
    <n v="18.638999999999999"/>
    <n v="7.4"/>
    <s v="Mar"/>
    <s v="Fri"/>
    <s v="evening"/>
    <s v="Normal"/>
    <s v="Male"/>
    <s v="Sports and travel"/>
    <x v="0"/>
    <s v="A"/>
    <s v="Average"/>
  </r>
  <r>
    <s v="588-01-7461"/>
    <n v="33.979999999999997"/>
    <n v="9"/>
    <n v="15.291"/>
    <n v="321.11099999999999"/>
    <d v="2019-03-24T00:00:00"/>
    <d v="1899-12-30T10:43:00"/>
    <s v="Cash"/>
    <n v="15.291"/>
    <n v="4.2"/>
    <s v="Mar"/>
    <s v="Sun"/>
    <s v="morning"/>
    <s v="Normal"/>
    <s v="Female"/>
    <s v="Food and beverages"/>
    <x v="1"/>
    <s v="C"/>
    <s v="Poor"/>
  </r>
  <r>
    <s v="861-77-0145"/>
    <n v="81.97"/>
    <n v="10"/>
    <n v="40.984999999999999"/>
    <n v="860.68499999999995"/>
    <d v="2019-03-03T00:00:00"/>
    <d v="1899-12-30T14:30:00"/>
    <s v="Cash"/>
    <n v="40.984999999999999"/>
    <n v="9.1999999999999993"/>
    <s v="Mar"/>
    <s v="Sun"/>
    <s v="afternoon"/>
    <s v="Member"/>
    <s v="Male"/>
    <s v="Electronic accessories"/>
    <x v="1"/>
    <s v="C"/>
    <s v="Good"/>
  </r>
  <r>
    <s v="479-26-8945"/>
    <n v="16.489999999999998"/>
    <n v="2"/>
    <n v="1.649"/>
    <n v="34.628999999999998"/>
    <d v="2019-02-05T00:00:00"/>
    <d v="1899-12-30T11:32:00"/>
    <s v="Ewallet"/>
    <n v="1.649"/>
    <n v="4.5999999999999996"/>
    <s v="Feb"/>
    <s v="Tue"/>
    <s v="morning"/>
    <s v="Member"/>
    <s v="Female"/>
    <s v="Sports and travel"/>
    <x v="2"/>
    <s v="B"/>
    <s v="Poor"/>
  </r>
  <r>
    <s v="210-67-5886"/>
    <n v="98.21"/>
    <n v="3"/>
    <n v="14.7315"/>
    <n v="309.36149999999998"/>
    <d v="2019-02-05T00:00:00"/>
    <d v="1899-12-30T10:41:00"/>
    <s v="Credit card"/>
    <n v="14.7315"/>
    <n v="7.8"/>
    <s v="Feb"/>
    <s v="Tue"/>
    <s v="morning"/>
    <s v="Member"/>
    <s v="Female"/>
    <s v="Health and beauty"/>
    <x v="1"/>
    <s v="C"/>
    <s v="Average"/>
  </r>
  <r>
    <s v="227-78-1148"/>
    <n v="72.84"/>
    <n v="7"/>
    <n v="25.494"/>
    <n v="535.37400000000002"/>
    <d v="2019-02-15T00:00:00"/>
    <d v="1899-12-30T12:44:00"/>
    <s v="Cash"/>
    <n v="25.494"/>
    <n v="8.4"/>
    <s v="Feb"/>
    <s v="Fri"/>
    <s v="afternoon"/>
    <s v="Normal"/>
    <s v="Female"/>
    <s v="Fashion accessories"/>
    <x v="2"/>
    <s v="B"/>
    <s v="Good"/>
  </r>
  <r>
    <s v="645-44-1170"/>
    <n v="58.07"/>
    <n v="9"/>
    <n v="26.131499999999999"/>
    <n v="548.76149999999996"/>
    <d v="2019-01-19T00:00:00"/>
    <d v="1899-12-30T20:07:00"/>
    <s v="Ewallet"/>
    <n v="26.131499999999999"/>
    <n v="4.3"/>
    <s v="Jan"/>
    <s v="Sat"/>
    <s v="evening"/>
    <s v="Member"/>
    <s v="Male"/>
    <s v="Home and lifestyle"/>
    <x v="0"/>
    <s v="A"/>
    <s v="Poor"/>
  </r>
  <r>
    <s v="237-01-6122"/>
    <n v="80.790000000000006"/>
    <n v="9"/>
    <n v="36.355499999999999"/>
    <n v="763.46550000000002"/>
    <d v="2019-02-01T00:00:00"/>
    <d v="1899-12-30T20:31:00"/>
    <s v="Credit card"/>
    <n v="36.355499999999999"/>
    <n v="9.5"/>
    <s v="Feb"/>
    <s v="Fri"/>
    <s v="evening"/>
    <s v="Member"/>
    <s v="Female"/>
    <s v="Home and lifestyle"/>
    <x v="1"/>
    <s v="C"/>
    <s v="Good"/>
  </r>
  <r>
    <s v="225-98-1496"/>
    <n v="27.02"/>
    <n v="3"/>
    <n v="4.0529999999999999"/>
    <n v="85.113"/>
    <d v="2019-03-02T00:00:00"/>
    <d v="1899-12-30T13:01:00"/>
    <s v="Credit card"/>
    <n v="4.0529999999999999"/>
    <n v="7.1"/>
    <s v="Mar"/>
    <s v="Sat"/>
    <s v="afternoon"/>
    <s v="Normal"/>
    <s v="Female"/>
    <s v="Fashion accessories"/>
    <x v="1"/>
    <s v="C"/>
    <s v="Average"/>
  </r>
  <r>
    <s v="291-32-1427"/>
    <n v="21.94"/>
    <n v="5"/>
    <n v="5.4850000000000003"/>
    <n v="115.185"/>
    <d v="2019-03-05T00:00:00"/>
    <d v="1899-12-30T12:29:00"/>
    <s v="Ewallet"/>
    <n v="5.4850000000000003"/>
    <n v="5.3"/>
    <s v="Mar"/>
    <s v="Tue"/>
    <s v="afternoon"/>
    <s v="Member"/>
    <s v="Male"/>
    <s v="Fashion accessories"/>
    <x v="2"/>
    <s v="B"/>
    <s v="Poor"/>
  </r>
  <r>
    <s v="659-65-8956"/>
    <n v="51.36"/>
    <n v="1"/>
    <n v="2.5680000000000001"/>
    <n v="53.927999999999997"/>
    <d v="2019-01-16T00:00:00"/>
    <d v="1899-12-30T15:26:00"/>
    <s v="Ewallet"/>
    <n v="2.5680000000000001"/>
    <n v="5.2"/>
    <s v="Jan"/>
    <s v="Wed"/>
    <s v="afternoon"/>
    <s v="Member"/>
    <s v="Male"/>
    <s v="Fashion accessories"/>
    <x v="2"/>
    <s v="B"/>
    <s v="Poor"/>
  </r>
  <r>
    <s v="642-32-2990"/>
    <n v="10.96"/>
    <n v="10"/>
    <n v="5.48"/>
    <n v="115.08"/>
    <d v="2019-02-02T00:00:00"/>
    <d v="1899-12-30T20:48:00"/>
    <s v="Ewallet"/>
    <n v="5.48"/>
    <n v="6"/>
    <s v="Feb"/>
    <s v="Sat"/>
    <s v="evening"/>
    <s v="Normal"/>
    <s v="Female"/>
    <s v="Food and beverages"/>
    <x v="0"/>
    <s v="A"/>
    <s v="Average"/>
  </r>
  <r>
    <s v="378-24-2715"/>
    <n v="53.44"/>
    <n v="2"/>
    <n v="5.3440000000000003"/>
    <n v="112.224"/>
    <d v="2019-01-20T00:00:00"/>
    <d v="1899-12-30T20:38:00"/>
    <s v="Ewallet"/>
    <n v="5.3440000000000003"/>
    <n v="4.0999999999999996"/>
    <s v="Jan"/>
    <s v="Sun"/>
    <s v="evening"/>
    <s v="Normal"/>
    <s v="Male"/>
    <s v="Home and lifestyle"/>
    <x v="2"/>
    <s v="B"/>
    <s v="Poor"/>
  </r>
  <r>
    <s v="638-60-7125"/>
    <n v="99.56"/>
    <n v="8"/>
    <n v="39.823999999999998"/>
    <n v="836.30399999999997"/>
    <d v="2019-02-14T00:00:00"/>
    <d v="1899-12-30T17:03:00"/>
    <s v="Credit card"/>
    <n v="39.823999999999998"/>
    <n v="5.2"/>
    <s v="Feb"/>
    <s v="Thu"/>
    <s v="evening"/>
    <s v="Normal"/>
    <s v="Female"/>
    <s v="Electronic accessories"/>
    <x v="0"/>
    <s v="A"/>
    <s v="Poor"/>
  </r>
  <r>
    <s v="659-36-1684"/>
    <n v="57.12"/>
    <n v="7"/>
    <n v="19.992000000000001"/>
    <n v="419.83199999999999"/>
    <d v="2019-01-12T00:00:00"/>
    <d v="1899-12-30T12:02:00"/>
    <s v="Credit card"/>
    <n v="19.992000000000001"/>
    <n v="6.5"/>
    <s v="Jan"/>
    <s v="Sat"/>
    <s v="afternoon"/>
    <s v="Member"/>
    <s v="Male"/>
    <s v="Sports and travel"/>
    <x v="1"/>
    <s v="C"/>
    <s v="Average"/>
  </r>
  <r>
    <s v="219-22-9386"/>
    <n v="99.96"/>
    <n v="9"/>
    <n v="44.981999999999999"/>
    <n v="944.62199999999996"/>
    <d v="2019-03-09T00:00:00"/>
    <d v="1899-12-30T17:26:00"/>
    <s v="Credit card"/>
    <n v="44.981999999999999"/>
    <n v="4.2"/>
    <s v="Mar"/>
    <s v="Sat"/>
    <s v="evening"/>
    <s v="Member"/>
    <s v="Male"/>
    <s v="Sports and travel"/>
    <x v="2"/>
    <s v="B"/>
    <s v="Poor"/>
  </r>
  <r>
    <s v="336-78-2147"/>
    <n v="63.91"/>
    <n v="8"/>
    <n v="25.564"/>
    <n v="536.84400000000005"/>
    <d v="2019-03-13T00:00:00"/>
    <d v="1899-12-30T19:52:00"/>
    <s v="Credit card"/>
    <n v="25.564"/>
    <n v="4.5999999999999996"/>
    <s v="Mar"/>
    <s v="Wed"/>
    <s v="evening"/>
    <s v="Member"/>
    <s v="Male"/>
    <s v="Home and lifestyle"/>
    <x v="1"/>
    <s v="C"/>
    <s v="Poor"/>
  </r>
  <r>
    <s v="268-27-6179"/>
    <n v="56.47"/>
    <n v="8"/>
    <n v="22.588000000000001"/>
    <n v="474.34800000000001"/>
    <d v="2019-03-09T00:00:00"/>
    <d v="1899-12-30T14:57:00"/>
    <s v="Ewallet"/>
    <n v="22.588000000000001"/>
    <n v="7.3"/>
    <s v="Mar"/>
    <s v="Sat"/>
    <s v="afternoon"/>
    <s v="Member"/>
    <s v="Female"/>
    <s v="Fashion accessories"/>
    <x v="2"/>
    <s v="B"/>
    <s v="Average"/>
  </r>
  <r>
    <s v="668-90-8900"/>
    <n v="93.69"/>
    <n v="7"/>
    <n v="32.791499999999999"/>
    <n v="688.62149999999997"/>
    <d v="2019-03-10T00:00:00"/>
    <d v="1899-12-30T18:44:00"/>
    <s v="Credit card"/>
    <n v="32.791499999999999"/>
    <n v="4.5"/>
    <s v="Mar"/>
    <s v="Sun"/>
    <s v="evening"/>
    <s v="Normal"/>
    <s v="Female"/>
    <s v="Home and lifestyle"/>
    <x v="0"/>
    <s v="A"/>
    <s v="Poor"/>
  </r>
  <r>
    <s v="870-54-3162"/>
    <n v="32.25"/>
    <n v="5"/>
    <n v="8.0625"/>
    <n v="169.3125"/>
    <d v="2019-01-27T00:00:00"/>
    <d v="1899-12-30T13:26:00"/>
    <s v="Cash"/>
    <n v="8.0625"/>
    <n v="9"/>
    <s v="Jan"/>
    <s v="Sun"/>
    <s v="afternoon"/>
    <s v="Normal"/>
    <s v="Female"/>
    <s v="Sports and travel"/>
    <x v="0"/>
    <s v="A"/>
    <s v="Good"/>
  </r>
  <r>
    <s v="189-08-9157"/>
    <n v="31.73"/>
    <n v="9"/>
    <n v="14.278499999999999"/>
    <n v="299.8485"/>
    <d v="2019-01-08T00:00:00"/>
    <d v="1899-12-30T16:17:00"/>
    <s v="Credit card"/>
    <n v="14.278499999999999"/>
    <n v="5.9"/>
    <s v="Jan"/>
    <s v="Tue"/>
    <s v="evening"/>
    <s v="Normal"/>
    <s v="Female"/>
    <s v="Fashion accessories"/>
    <x v="1"/>
    <s v="C"/>
    <s v="Poor"/>
  </r>
  <r>
    <s v="663-86-9076"/>
    <n v="68.540000000000006"/>
    <n v="8"/>
    <n v="27.416"/>
    <n v="575.73599999999999"/>
    <d v="2019-01-08T00:00:00"/>
    <d v="1899-12-30T15:57:00"/>
    <s v="Ewallet"/>
    <n v="27.416"/>
    <n v="8.5"/>
    <s v="Jan"/>
    <s v="Tue"/>
    <s v="afternoon"/>
    <s v="Member"/>
    <s v="Female"/>
    <s v="Food and beverages"/>
    <x v="1"/>
    <s v="C"/>
    <s v="Good"/>
  </r>
  <r>
    <s v="549-84-7482"/>
    <n v="90.28"/>
    <n v="9"/>
    <n v="40.625999999999998"/>
    <n v="853.14599999999996"/>
    <d v="2019-02-08T00:00:00"/>
    <d v="1899-12-30T11:15:00"/>
    <s v="Ewallet"/>
    <n v="40.625999999999998"/>
    <n v="7.2"/>
    <s v="Feb"/>
    <s v="Fri"/>
    <s v="morning"/>
    <s v="Normal"/>
    <s v="Female"/>
    <s v="Sports and travel"/>
    <x v="2"/>
    <s v="B"/>
    <s v="Average"/>
  </r>
  <r>
    <s v="191-10-6171"/>
    <n v="39.619999999999997"/>
    <n v="7"/>
    <n v="13.867000000000001"/>
    <n v="291.20699999999999"/>
    <d v="2019-01-25T00:00:00"/>
    <d v="1899-12-30T13:18:00"/>
    <s v="Cash"/>
    <n v="13.867000000000001"/>
    <n v="7.5"/>
    <s v="Jan"/>
    <s v="Fri"/>
    <s v="afternoon"/>
    <s v="Normal"/>
    <s v="Female"/>
    <s v="Fashion accessories"/>
    <x v="2"/>
    <s v="B"/>
    <s v="Average"/>
  </r>
  <r>
    <s v="802-70-5316"/>
    <n v="92.13"/>
    <n v="6"/>
    <n v="27.638999999999999"/>
    <n v="580.41899999999998"/>
    <d v="2019-03-06T00:00:00"/>
    <d v="1899-12-30T20:34:00"/>
    <s v="Cash"/>
    <n v="27.638999999999999"/>
    <n v="8.3000000000000007"/>
    <s v="Mar"/>
    <s v="Wed"/>
    <s v="evening"/>
    <s v="Member"/>
    <s v="Female"/>
    <s v="Sports and travel"/>
    <x v="0"/>
    <s v="A"/>
    <s v="Good"/>
  </r>
  <r>
    <s v="695-51-0018"/>
    <n v="34.840000000000003"/>
    <n v="4"/>
    <n v="6.968"/>
    <n v="146.328"/>
    <d v="2019-02-10T00:00:00"/>
    <d v="1899-12-30T18:36:00"/>
    <s v="Cash"/>
    <n v="6.968"/>
    <n v="7.4"/>
    <s v="Feb"/>
    <s v="Sun"/>
    <s v="evening"/>
    <s v="Normal"/>
    <s v="Female"/>
    <s v="Sports and travel"/>
    <x v="2"/>
    <s v="B"/>
    <s v="Average"/>
  </r>
  <r>
    <s v="590-83-4591"/>
    <n v="87.45"/>
    <n v="6"/>
    <n v="26.234999999999999"/>
    <n v="550.93499999999995"/>
    <d v="2019-02-17T00:00:00"/>
    <d v="1899-12-30T14:40:00"/>
    <s v="Credit card"/>
    <n v="26.234999999999999"/>
    <n v="8.8000000000000007"/>
    <s v="Feb"/>
    <s v="Sun"/>
    <s v="afternoon"/>
    <s v="Member"/>
    <s v="Male"/>
    <s v="Electronic accessories"/>
    <x v="2"/>
    <s v="B"/>
    <s v="Good"/>
  </r>
  <r>
    <s v="483-71-1164"/>
    <n v="81.3"/>
    <n v="6"/>
    <n v="24.39"/>
    <n v="512.19000000000005"/>
    <d v="2019-03-08T00:00:00"/>
    <d v="1899-12-30T16:43:00"/>
    <s v="Ewallet"/>
    <n v="24.39"/>
    <n v="5.3"/>
    <s v="Mar"/>
    <s v="Fri"/>
    <s v="evening"/>
    <s v="Normal"/>
    <s v="Female"/>
    <s v="Health and beauty"/>
    <x v="1"/>
    <s v="C"/>
    <s v="Poor"/>
  </r>
  <r>
    <s v="597-78-7908"/>
    <n v="90.22"/>
    <n v="3"/>
    <n v="13.532999999999999"/>
    <n v="284.19299999999998"/>
    <d v="2019-02-18T00:00:00"/>
    <d v="1899-12-30T19:39:00"/>
    <s v="Cash"/>
    <n v="13.532999999999999"/>
    <n v="6.2"/>
    <s v="Feb"/>
    <s v="Mon"/>
    <s v="evening"/>
    <s v="Normal"/>
    <s v="Male"/>
    <s v="Fashion accessories"/>
    <x v="1"/>
    <s v="C"/>
    <s v="Average"/>
  </r>
  <r>
    <s v="700-81-1757"/>
    <n v="26.31"/>
    <n v="5"/>
    <n v="6.5774999999999997"/>
    <n v="138.1275"/>
    <d v="2019-01-18T00:00:00"/>
    <d v="1899-12-30T20:59:00"/>
    <s v="Credit card"/>
    <n v="6.5774999999999997"/>
    <n v="8.8000000000000007"/>
    <s v="Jan"/>
    <s v="Fri"/>
    <s v="evening"/>
    <s v="Normal"/>
    <s v="Female"/>
    <s v="Electronic accessories"/>
    <x v="0"/>
    <s v="A"/>
    <s v="Good"/>
  </r>
  <r>
    <s v="354-39-5160"/>
    <n v="34.42"/>
    <n v="6"/>
    <n v="10.326000000000001"/>
    <n v="216.846"/>
    <d v="2019-02-18T00:00:00"/>
    <d v="1899-12-30T15:39:00"/>
    <s v="Cash"/>
    <n v="10.326000000000001"/>
    <n v="9.8000000000000007"/>
    <s v="Feb"/>
    <s v="Mon"/>
    <s v="afternoon"/>
    <s v="Member"/>
    <s v="Female"/>
    <s v="Home and lifestyle"/>
    <x v="0"/>
    <s v="A"/>
    <s v="Good"/>
  </r>
  <r>
    <s v="241-72-9525"/>
    <n v="51.91"/>
    <n v="10"/>
    <n v="25.954999999999998"/>
    <n v="545.05499999999995"/>
    <d v="2019-02-16T00:00:00"/>
    <d v="1899-12-30T12:21:00"/>
    <s v="Cash"/>
    <n v="25.954999999999998"/>
    <n v="8.1999999999999993"/>
    <s v="Feb"/>
    <s v="Sat"/>
    <s v="afternoon"/>
    <s v="Normal"/>
    <s v="Male"/>
    <s v="Sports and travel"/>
    <x v="2"/>
    <s v="B"/>
    <s v="Good"/>
  </r>
  <r>
    <s v="575-30-8091"/>
    <n v="72.5"/>
    <n v="8"/>
    <n v="29"/>
    <n v="609"/>
    <d v="2019-03-16T00:00:00"/>
    <d v="1899-12-30T19:25:00"/>
    <s v="Ewallet"/>
    <n v="29"/>
    <n v="9.1999999999999993"/>
    <s v="Mar"/>
    <s v="Sat"/>
    <s v="evening"/>
    <s v="Normal"/>
    <s v="Male"/>
    <s v="Sports and travel"/>
    <x v="0"/>
    <s v="A"/>
    <s v="Good"/>
  </r>
  <r>
    <s v="731-81-9469"/>
    <n v="89.8"/>
    <n v="10"/>
    <n v="44.9"/>
    <n v="942.9"/>
    <d v="2019-01-23T00:00:00"/>
    <d v="1899-12-30T13:00:00"/>
    <s v="Credit card"/>
    <n v="44.9"/>
    <n v="5.4"/>
    <s v="Jan"/>
    <s v="Wed"/>
    <s v="afternoon"/>
    <s v="Member"/>
    <s v="Female"/>
    <s v="Sports and travel"/>
    <x v="1"/>
    <s v="C"/>
    <s v="Poor"/>
  </r>
  <r>
    <s v="280-17-4359"/>
    <n v="90.5"/>
    <n v="10"/>
    <n v="45.25"/>
    <n v="950.25"/>
    <d v="2019-01-25T00:00:00"/>
    <d v="1899-12-30T13:48:00"/>
    <s v="Cash"/>
    <n v="45.25"/>
    <n v="8.1"/>
    <s v="Jan"/>
    <s v="Fri"/>
    <s v="afternoon"/>
    <s v="Member"/>
    <s v="Male"/>
    <s v="Health and beauty"/>
    <x v="1"/>
    <s v="C"/>
    <s v="Good"/>
  </r>
  <r>
    <s v="338-65-2210"/>
    <n v="68.599999999999994"/>
    <n v="10"/>
    <n v="34.299999999999997"/>
    <n v="720.3"/>
    <d v="2019-02-05T00:00:00"/>
    <d v="1899-12-30T19:57:00"/>
    <s v="Cash"/>
    <n v="34.299999999999997"/>
    <n v="9.1"/>
    <s v="Feb"/>
    <s v="Tue"/>
    <s v="evening"/>
    <s v="Member"/>
    <s v="Female"/>
    <s v="Health and beauty"/>
    <x v="1"/>
    <s v="C"/>
    <s v="Good"/>
  </r>
  <r>
    <s v="488-25-4221"/>
    <n v="30.41"/>
    <n v="1"/>
    <n v="1.5205"/>
    <n v="31.930499999999999"/>
    <d v="2019-02-22T00:00:00"/>
    <d v="1899-12-30T10:36:00"/>
    <s v="Credit card"/>
    <n v="1.5205"/>
    <n v="8.4"/>
    <s v="Feb"/>
    <s v="Fri"/>
    <s v="morning"/>
    <s v="Member"/>
    <s v="Female"/>
    <s v="Food and beverages"/>
    <x v="1"/>
    <s v="C"/>
    <s v="Good"/>
  </r>
  <r>
    <s v="239-10-7476"/>
    <n v="77.95"/>
    <n v="6"/>
    <n v="23.385000000000002"/>
    <n v="491.08499999999998"/>
    <d v="2019-01-21T00:00:00"/>
    <d v="1899-12-30T16:37:00"/>
    <s v="Ewallet"/>
    <n v="23.385000000000002"/>
    <n v="8"/>
    <s v="Jan"/>
    <s v="Mon"/>
    <s v="evening"/>
    <s v="Normal"/>
    <s v="Female"/>
    <s v="Home and lifestyle"/>
    <x v="0"/>
    <s v="A"/>
    <s v="Good"/>
  </r>
  <r>
    <s v="458-41-1477"/>
    <n v="46.26"/>
    <n v="6"/>
    <n v="13.878"/>
    <n v="291.43799999999999"/>
    <d v="2019-03-08T00:00:00"/>
    <d v="1899-12-30T17:11:00"/>
    <s v="Credit card"/>
    <n v="13.878"/>
    <n v="9.5"/>
    <s v="Mar"/>
    <s v="Fri"/>
    <s v="evening"/>
    <s v="Normal"/>
    <s v="Female"/>
    <s v="Health and beauty"/>
    <x v="1"/>
    <s v="C"/>
    <s v="Good"/>
  </r>
  <r>
    <s v="685-64-1609"/>
    <n v="30.14"/>
    <n v="10"/>
    <n v="15.07"/>
    <n v="316.47000000000003"/>
    <d v="2019-02-10T00:00:00"/>
    <d v="1899-12-30T12:28:00"/>
    <s v="Ewallet"/>
    <n v="15.07"/>
    <n v="9.1999999999999993"/>
    <s v="Feb"/>
    <s v="Sun"/>
    <s v="afternoon"/>
    <s v="Member"/>
    <s v="Female"/>
    <s v="Fashion accessories"/>
    <x v="0"/>
    <s v="A"/>
    <s v="Good"/>
  </r>
  <r>
    <s v="568-90-5112"/>
    <n v="66.14"/>
    <n v="4"/>
    <n v="13.228"/>
    <n v="277.78800000000001"/>
    <d v="2019-03-19T00:00:00"/>
    <d v="1899-12-30T12:46:00"/>
    <s v="Credit card"/>
    <n v="13.228"/>
    <n v="5.6"/>
    <s v="Mar"/>
    <s v="Tue"/>
    <s v="afternoon"/>
    <s v="Normal"/>
    <s v="Male"/>
    <s v="Health and beauty"/>
    <x v="1"/>
    <s v="C"/>
    <s v="Poor"/>
  </r>
  <r>
    <s v="262-47-2794"/>
    <n v="71.86"/>
    <n v="8"/>
    <n v="28.744"/>
    <n v="603.62400000000002"/>
    <d v="2019-03-06T00:00:00"/>
    <d v="1899-12-30T15:07:00"/>
    <s v="Credit card"/>
    <n v="28.744"/>
    <n v="6.2"/>
    <s v="Mar"/>
    <s v="Wed"/>
    <s v="afternoon"/>
    <s v="Member"/>
    <s v="Male"/>
    <s v="Home and lifestyle"/>
    <x v="2"/>
    <s v="B"/>
    <s v="Average"/>
  </r>
  <r>
    <s v="238-49-0436"/>
    <n v="32.46"/>
    <n v="8"/>
    <n v="12.984"/>
    <n v="272.66399999999999"/>
    <d v="2019-03-27T00:00:00"/>
    <d v="1899-12-30T13:48:00"/>
    <s v="Credit card"/>
    <n v="12.984"/>
    <n v="4.9000000000000004"/>
    <s v="Mar"/>
    <s v="Wed"/>
    <s v="afternoon"/>
    <s v="Normal"/>
    <s v="Male"/>
    <s v="Health and beauty"/>
    <x v="0"/>
    <s v="A"/>
    <s v="Poor"/>
  </r>
  <r>
    <s v="608-96-3517"/>
    <n v="91.54"/>
    <n v="4"/>
    <n v="18.308"/>
    <n v="384.46800000000002"/>
    <d v="2019-03-23T00:00:00"/>
    <d v="1899-12-30T19:20:00"/>
    <s v="Credit card"/>
    <n v="18.308"/>
    <n v="4.8"/>
    <s v="Mar"/>
    <s v="Sat"/>
    <s v="evening"/>
    <s v="Member"/>
    <s v="Female"/>
    <s v="Fashion accessories"/>
    <x v="2"/>
    <s v="B"/>
    <s v="Poor"/>
  </r>
  <r>
    <s v="584-86-7256"/>
    <n v="34.56"/>
    <n v="7"/>
    <n v="12.096"/>
    <n v="254.01599999999999"/>
    <d v="2019-03-11T00:00:00"/>
    <d v="1899-12-30T16:07:00"/>
    <s v="Credit card"/>
    <n v="12.096"/>
    <n v="7.3"/>
    <s v="Mar"/>
    <s v="Mon"/>
    <s v="evening"/>
    <s v="Member"/>
    <s v="Male"/>
    <s v="Sports and travel"/>
    <x v="1"/>
    <s v="C"/>
    <s v="Average"/>
  </r>
  <r>
    <s v="746-94-0204"/>
    <n v="83.24"/>
    <n v="9"/>
    <n v="37.457999999999998"/>
    <n v="786.61800000000005"/>
    <d v="2019-01-29T00:00:00"/>
    <d v="1899-12-30T11:56:00"/>
    <s v="Credit card"/>
    <n v="37.457999999999998"/>
    <n v="7.4"/>
    <s v="Jan"/>
    <s v="Tue"/>
    <s v="morning"/>
    <s v="Normal"/>
    <s v="Male"/>
    <s v="Fashion accessories"/>
    <x v="0"/>
    <s v="A"/>
    <s v="Average"/>
  </r>
  <r>
    <s v="214-17-6927"/>
    <n v="16.48"/>
    <n v="6"/>
    <n v="4.944"/>
    <n v="103.824"/>
    <d v="2019-02-07T00:00:00"/>
    <d v="1899-12-30T18:23:00"/>
    <s v="Ewallet"/>
    <n v="4.944"/>
    <n v="9.9"/>
    <s v="Feb"/>
    <s v="Thu"/>
    <s v="evening"/>
    <s v="Normal"/>
    <s v="Female"/>
    <s v="Food and beverages"/>
    <x v="1"/>
    <s v="C"/>
    <s v="Good"/>
  </r>
  <r>
    <s v="400-89-4171"/>
    <n v="80.97"/>
    <n v="8"/>
    <n v="32.387999999999998"/>
    <n v="680.14800000000002"/>
    <d v="2019-01-28T00:00:00"/>
    <d v="1899-12-30T13:05:00"/>
    <s v="Cash"/>
    <n v="32.387999999999998"/>
    <n v="9.3000000000000007"/>
    <s v="Jan"/>
    <s v="Mon"/>
    <s v="afternoon"/>
    <s v="Normal"/>
    <s v="Female"/>
    <s v="Sports and travel"/>
    <x v="1"/>
    <s v="C"/>
    <s v="Good"/>
  </r>
  <r>
    <s v="782-95-9291"/>
    <n v="92.29"/>
    <n v="5"/>
    <n v="23.072500000000002"/>
    <n v="484.52249999999998"/>
    <d v="2019-02-20T00:00:00"/>
    <d v="1899-12-30T15:55:00"/>
    <s v="Credit card"/>
    <n v="23.072500000000002"/>
    <n v="9"/>
    <s v="Feb"/>
    <s v="Wed"/>
    <s v="afternoon"/>
    <s v="Member"/>
    <s v="Male"/>
    <s v="Food and beverages"/>
    <x v="0"/>
    <s v="A"/>
    <s v="Good"/>
  </r>
  <r>
    <s v="279-74-2924"/>
    <n v="72.17"/>
    <n v="1"/>
    <n v="3.6084999999999998"/>
    <n v="75.778499999999994"/>
    <d v="2019-01-04T00:00:00"/>
    <d v="1899-12-30T19:40:00"/>
    <s v="Cash"/>
    <n v="3.6084999999999998"/>
    <n v="6.1"/>
    <s v="Jan"/>
    <s v="Fri"/>
    <s v="evening"/>
    <s v="Member"/>
    <s v="Male"/>
    <s v="Electronic accessories"/>
    <x v="2"/>
    <s v="B"/>
    <s v="Average"/>
  </r>
  <r>
    <s v="307-85-2293"/>
    <n v="50.28"/>
    <n v="5"/>
    <n v="12.57"/>
    <n v="263.97000000000003"/>
    <d v="2019-03-07T00:00:00"/>
    <d v="1899-12-30T13:58:00"/>
    <s v="Ewallet"/>
    <n v="12.57"/>
    <n v="9.6999999999999993"/>
    <s v="Mar"/>
    <s v="Thu"/>
    <s v="afternoon"/>
    <s v="Normal"/>
    <s v="Male"/>
    <s v="Home and lifestyle"/>
    <x v="2"/>
    <s v="B"/>
    <s v="Good"/>
  </r>
  <r>
    <s v="743-04-1105"/>
    <n v="97.22"/>
    <n v="9"/>
    <n v="43.749000000000002"/>
    <n v="918.72900000000004"/>
    <d v="2019-03-30T00:00:00"/>
    <d v="1899-12-30T14:43:00"/>
    <s v="Ewallet"/>
    <n v="43.749000000000002"/>
    <n v="6"/>
    <s v="Mar"/>
    <s v="Sat"/>
    <s v="afternoon"/>
    <s v="Member"/>
    <s v="Male"/>
    <s v="Health and beauty"/>
    <x v="2"/>
    <s v="B"/>
    <s v="Average"/>
  </r>
  <r>
    <s v="423-57-2993"/>
    <n v="93.39"/>
    <n v="6"/>
    <n v="28.016999999999999"/>
    <n v="588.35699999999997"/>
    <d v="2019-03-27T00:00:00"/>
    <d v="1899-12-30T19:18:00"/>
    <s v="Ewallet"/>
    <n v="28.016999999999999"/>
    <n v="10"/>
    <s v="Mar"/>
    <s v="Wed"/>
    <s v="evening"/>
    <s v="Normal"/>
    <s v="Male"/>
    <s v="Sports and travel"/>
    <x v="2"/>
    <s v="B"/>
    <s v="Good"/>
  </r>
  <r>
    <s v="894-41-5205"/>
    <n v="43.18"/>
    <n v="8"/>
    <n v="17.271999999999998"/>
    <n v="362.71199999999999"/>
    <d v="2019-01-19T00:00:00"/>
    <d v="1899-12-30T19:39:00"/>
    <s v="Credit card"/>
    <n v="17.271999999999998"/>
    <n v="8.3000000000000007"/>
    <s v="Jan"/>
    <s v="Sat"/>
    <s v="evening"/>
    <s v="Normal"/>
    <s v="Female"/>
    <s v="Food and beverages"/>
    <x v="1"/>
    <s v="C"/>
    <s v="Good"/>
  </r>
  <r>
    <s v="275-28-0149"/>
    <n v="63.69"/>
    <n v="1"/>
    <n v="3.1844999999999999"/>
    <n v="66.874499999999998"/>
    <d v="2019-02-25T00:00:00"/>
    <d v="1899-12-30T16:21:00"/>
    <s v="Cash"/>
    <n v="3.1844999999999999"/>
    <n v="6"/>
    <s v="Feb"/>
    <s v="Mon"/>
    <s v="evening"/>
    <s v="Normal"/>
    <s v="Male"/>
    <s v="Sports and travel"/>
    <x v="0"/>
    <s v="A"/>
    <s v="Average"/>
  </r>
  <r>
    <s v="101-17-6199"/>
    <n v="45.79"/>
    <n v="7"/>
    <n v="16.026499999999999"/>
    <n v="336.55650000000003"/>
    <d v="2019-03-13T00:00:00"/>
    <d v="1899-12-30T19:44:00"/>
    <s v="Credit card"/>
    <n v="16.026499999999999"/>
    <n v="7"/>
    <s v="Mar"/>
    <s v="Wed"/>
    <s v="evening"/>
    <s v="Normal"/>
    <s v="Male"/>
    <s v="Food and beverages"/>
    <x v="0"/>
    <s v="A"/>
    <s v="Average"/>
  </r>
  <r>
    <s v="423-80-0988"/>
    <n v="76.400000000000006"/>
    <n v="2"/>
    <n v="7.64"/>
    <n v="160.44"/>
    <d v="2019-01-30T00:00:00"/>
    <d v="1899-12-30T19:42:00"/>
    <s v="Ewallet"/>
    <n v="7.64"/>
    <n v="6.5"/>
    <s v="Jan"/>
    <s v="Wed"/>
    <s v="evening"/>
    <s v="Normal"/>
    <s v="Male"/>
    <s v="Sports and travel"/>
    <x v="1"/>
    <s v="C"/>
    <s v="Average"/>
  </r>
  <r>
    <s v="548-46-9322"/>
    <n v="39.9"/>
    <n v="10"/>
    <n v="19.95"/>
    <n v="418.95"/>
    <d v="2019-02-20T00:00:00"/>
    <d v="1899-12-30T15:24:00"/>
    <s v="Credit card"/>
    <n v="19.95"/>
    <n v="5.9"/>
    <s v="Feb"/>
    <s v="Wed"/>
    <s v="afternoon"/>
    <s v="Normal"/>
    <s v="Male"/>
    <s v="Food and beverages"/>
    <x v="2"/>
    <s v="B"/>
    <s v="Poor"/>
  </r>
  <r>
    <s v="505-02-0892"/>
    <n v="42.57"/>
    <n v="8"/>
    <n v="17.027999999999999"/>
    <n v="357.58800000000002"/>
    <d v="2019-02-25T00:00:00"/>
    <d v="1899-12-30T14:12:00"/>
    <s v="Ewallet"/>
    <n v="17.027999999999999"/>
    <n v="5.6"/>
    <s v="Feb"/>
    <s v="Mon"/>
    <s v="afternoon"/>
    <s v="Member"/>
    <s v="Male"/>
    <s v="Health and beauty"/>
    <x v="2"/>
    <s v="B"/>
    <s v="Poor"/>
  </r>
  <r>
    <s v="234-65-2137"/>
    <n v="95.58"/>
    <n v="10"/>
    <n v="47.79"/>
    <n v="1003.59"/>
    <d v="2019-01-16T00:00:00"/>
    <d v="1899-12-30T13:32:00"/>
    <s v="Cash"/>
    <n v="47.79"/>
    <n v="4.8"/>
    <s v="Jan"/>
    <s v="Wed"/>
    <s v="afternoon"/>
    <s v="Normal"/>
    <s v="Male"/>
    <s v="Home and lifestyle"/>
    <x v="1"/>
    <s v="C"/>
    <s v="Poor"/>
  </r>
  <r>
    <s v="687-47-8271"/>
    <n v="98.98"/>
    <n v="10"/>
    <n v="49.49"/>
    <n v="1039.29"/>
    <d v="2019-02-08T00:00:00"/>
    <d v="1899-12-30T16:20:00"/>
    <s v="Credit card"/>
    <n v="49.49"/>
    <n v="8.6999999999999993"/>
    <s v="Feb"/>
    <s v="Fri"/>
    <s v="evening"/>
    <s v="Normal"/>
    <s v="Male"/>
    <s v="Fashion accessories"/>
    <x v="0"/>
    <s v="A"/>
    <s v="Good"/>
  </r>
  <r>
    <s v="796-32-9050"/>
    <n v="51.28"/>
    <n v="6"/>
    <n v="15.384"/>
    <n v="323.06400000000002"/>
    <d v="2019-01-19T00:00:00"/>
    <d v="1899-12-30T16:31:00"/>
    <s v="Cash"/>
    <n v="15.384"/>
    <n v="6.5"/>
    <s v="Jan"/>
    <s v="Sat"/>
    <s v="evening"/>
    <s v="Normal"/>
    <s v="Male"/>
    <s v="Food and beverages"/>
    <x v="0"/>
    <s v="A"/>
    <s v="Average"/>
  </r>
  <r>
    <s v="105-31-1824"/>
    <n v="69.52"/>
    <n v="7"/>
    <n v="24.332000000000001"/>
    <n v="510.97199999999998"/>
    <d v="2019-02-01T00:00:00"/>
    <d v="1899-12-30T15:10:00"/>
    <s v="Credit card"/>
    <n v="24.332000000000001"/>
    <n v="8.5"/>
    <s v="Feb"/>
    <s v="Fri"/>
    <s v="afternoon"/>
    <s v="Member"/>
    <s v="Male"/>
    <s v="Sports and travel"/>
    <x v="0"/>
    <s v="A"/>
    <s v="Good"/>
  </r>
  <r>
    <s v="249-42-3782"/>
    <n v="70.010000000000005"/>
    <n v="5"/>
    <n v="17.502500000000001"/>
    <n v="367.55250000000001"/>
    <d v="2019-01-03T00:00:00"/>
    <d v="1899-12-30T11:36:00"/>
    <s v="Ewallet"/>
    <n v="17.502500000000001"/>
    <n v="5.5"/>
    <s v="Jan"/>
    <s v="Thu"/>
    <s v="morning"/>
    <s v="Normal"/>
    <s v="Male"/>
    <s v="Health and beauty"/>
    <x v="0"/>
    <s v="A"/>
    <s v="Poor"/>
  </r>
  <r>
    <s v="316-55-4634"/>
    <n v="80.05"/>
    <n v="5"/>
    <n v="20.012499999999999"/>
    <n v="420.26249999999999"/>
    <d v="2019-01-26T00:00:00"/>
    <d v="1899-12-30T12:45:00"/>
    <s v="Credit card"/>
    <n v="20.012499999999999"/>
    <n v="9.4"/>
    <s v="Jan"/>
    <s v="Sat"/>
    <s v="afternoon"/>
    <s v="Member"/>
    <s v="Male"/>
    <s v="Food and beverages"/>
    <x v="2"/>
    <s v="B"/>
    <s v="Good"/>
  </r>
  <r>
    <s v="733-33-4967"/>
    <n v="20.85"/>
    <n v="8"/>
    <n v="8.34"/>
    <n v="175.14"/>
    <d v="2019-03-03T00:00:00"/>
    <d v="1899-12-30T19:17:00"/>
    <s v="Cash"/>
    <n v="8.34"/>
    <n v="6.3"/>
    <s v="Mar"/>
    <s v="Sun"/>
    <s v="evening"/>
    <s v="Normal"/>
    <s v="Male"/>
    <s v="Electronic accessories"/>
    <x v="1"/>
    <s v="C"/>
    <s v="Average"/>
  </r>
  <r>
    <s v="608-27-6295"/>
    <n v="52.89"/>
    <n v="6"/>
    <n v="15.867000000000001"/>
    <n v="333.20699999999999"/>
    <d v="2019-01-19T00:00:00"/>
    <d v="1899-12-30T17:34:00"/>
    <s v="Credit card"/>
    <n v="15.867000000000001"/>
    <n v="9.8000000000000007"/>
    <s v="Jan"/>
    <s v="Sat"/>
    <s v="evening"/>
    <s v="Member"/>
    <s v="Male"/>
    <s v="Electronic accessories"/>
    <x v="2"/>
    <s v="B"/>
    <s v="Good"/>
  </r>
  <r>
    <s v="414-12-7047"/>
    <n v="19.79"/>
    <n v="8"/>
    <n v="7.9160000000000004"/>
    <n v="166.23599999999999"/>
    <d v="2019-01-18T00:00:00"/>
    <d v="1899-12-30T12:04:00"/>
    <s v="Ewallet"/>
    <n v="7.9160000000000004"/>
    <n v="8.6999999999999993"/>
    <s v="Jan"/>
    <s v="Fri"/>
    <s v="afternoon"/>
    <s v="Normal"/>
    <s v="Male"/>
    <s v="Food and beverages"/>
    <x v="2"/>
    <s v="B"/>
    <s v="Good"/>
  </r>
  <r>
    <s v="827-26-2100"/>
    <n v="33.840000000000003"/>
    <n v="9"/>
    <n v="15.228"/>
    <n v="319.78800000000001"/>
    <d v="2019-03-21T00:00:00"/>
    <d v="1899-12-30T16:21:00"/>
    <s v="Ewallet"/>
    <n v="15.228"/>
    <n v="8.8000000000000007"/>
    <s v="Mar"/>
    <s v="Thu"/>
    <s v="evening"/>
    <s v="Member"/>
    <s v="Male"/>
    <s v="Home and lifestyle"/>
    <x v="0"/>
    <s v="A"/>
    <s v="Good"/>
  </r>
  <r>
    <s v="175-54-2529"/>
    <n v="22.17"/>
    <n v="8"/>
    <n v="8.8680000000000003"/>
    <n v="186.22800000000001"/>
    <d v="2019-03-03T00:00:00"/>
    <d v="1899-12-30T17:01:00"/>
    <s v="Credit card"/>
    <n v="8.8680000000000003"/>
    <n v="9.6"/>
    <s v="Mar"/>
    <s v="Sun"/>
    <s v="evening"/>
    <s v="Member"/>
    <s v="Male"/>
    <s v="Food and beverages"/>
    <x v="0"/>
    <s v="A"/>
    <s v="Good"/>
  </r>
  <r>
    <s v="139-52-2867"/>
    <n v="22.51"/>
    <n v="7"/>
    <n v="7.8784999999999998"/>
    <n v="165.4485"/>
    <d v="2019-02-13T00:00:00"/>
    <d v="1899-12-30T10:50:00"/>
    <s v="Credit card"/>
    <n v="7.8784999999999998"/>
    <n v="4.8"/>
    <s v="Feb"/>
    <s v="Wed"/>
    <s v="morning"/>
    <s v="Normal"/>
    <s v="Female"/>
    <s v="Fashion accessories"/>
    <x v="1"/>
    <s v="C"/>
    <s v="Poor"/>
  </r>
  <r>
    <s v="407-63-8975"/>
    <n v="73.88"/>
    <n v="6"/>
    <n v="22.164000000000001"/>
    <n v="465.44400000000002"/>
    <d v="2019-03-23T00:00:00"/>
    <d v="1899-12-30T19:16:00"/>
    <s v="Ewallet"/>
    <n v="22.164000000000001"/>
    <n v="4.4000000000000004"/>
    <s v="Mar"/>
    <s v="Sat"/>
    <s v="evening"/>
    <s v="Normal"/>
    <s v="Male"/>
    <s v="Food and beverages"/>
    <x v="0"/>
    <s v="A"/>
    <s v="Poor"/>
  </r>
  <r>
    <s v="342-65-4817"/>
    <n v="86.8"/>
    <n v="3"/>
    <n v="13.02"/>
    <n v="273.42"/>
    <d v="2019-01-28T00:00:00"/>
    <d v="1899-12-30T16:47:00"/>
    <s v="Ewallet"/>
    <n v="13.02"/>
    <n v="9.9"/>
    <s v="Jan"/>
    <s v="Mon"/>
    <s v="evening"/>
    <s v="Member"/>
    <s v="Male"/>
    <s v="Health and beauty"/>
    <x v="1"/>
    <s v="C"/>
    <s v="Good"/>
  </r>
  <r>
    <s v="130-98-8941"/>
    <n v="64.260000000000005"/>
    <n v="7"/>
    <n v="22.491"/>
    <n v="472.31099999999998"/>
    <d v="2019-02-09T00:00:00"/>
    <d v="1899-12-30T10:00:00"/>
    <s v="Cash"/>
    <n v="22.491"/>
    <n v="5.7"/>
    <s v="Feb"/>
    <s v="Sat"/>
    <s v="morning"/>
    <s v="Normal"/>
    <s v="Male"/>
    <s v="Fashion accessories"/>
    <x v="1"/>
    <s v="C"/>
    <s v="Poor"/>
  </r>
  <r>
    <s v="434-83-9547"/>
    <n v="38.47"/>
    <n v="8"/>
    <n v="15.388"/>
    <n v="323.14800000000002"/>
    <d v="2019-01-23T00:00:00"/>
    <d v="1899-12-30T11:51:00"/>
    <s v="Cash"/>
    <n v="15.388"/>
    <n v="7.7"/>
    <s v="Jan"/>
    <s v="Wed"/>
    <s v="morning"/>
    <s v="Member"/>
    <s v="Male"/>
    <s v="Food and beverages"/>
    <x v="1"/>
    <s v="C"/>
    <s v="Average"/>
  </r>
  <r>
    <s v="851-28-6367"/>
    <n v="15.5"/>
    <n v="10"/>
    <n v="7.75"/>
    <n v="162.75"/>
    <d v="2019-03-23T00:00:00"/>
    <d v="1899-12-30T10:55:00"/>
    <s v="Ewallet"/>
    <n v="7.75"/>
    <n v="8"/>
    <s v="Mar"/>
    <s v="Sat"/>
    <s v="morning"/>
    <s v="Member"/>
    <s v="Male"/>
    <s v="Sports and travel"/>
    <x v="0"/>
    <s v="A"/>
    <s v="Good"/>
  </r>
  <r>
    <s v="824-88-3614"/>
    <n v="34.31"/>
    <n v="8"/>
    <n v="13.724"/>
    <n v="288.20400000000001"/>
    <d v="2019-01-25T00:00:00"/>
    <d v="1899-12-30T15:00:00"/>
    <s v="Ewallet"/>
    <n v="13.724"/>
    <n v="5.7"/>
    <s v="Jan"/>
    <s v="Fri"/>
    <s v="afternoon"/>
    <s v="Normal"/>
    <s v="Male"/>
    <s v="Health and beauty"/>
    <x v="1"/>
    <s v="C"/>
    <s v="Poor"/>
  </r>
  <r>
    <s v="586-25-0848"/>
    <n v="12.34"/>
    <n v="7"/>
    <n v="4.319"/>
    <n v="90.698999999999998"/>
    <d v="2019-03-04T00:00:00"/>
    <d v="1899-12-30T11:19:00"/>
    <s v="Credit card"/>
    <n v="4.319"/>
    <n v="6.7"/>
    <s v="Mar"/>
    <s v="Mon"/>
    <s v="morning"/>
    <s v="Normal"/>
    <s v="Female"/>
    <s v="Sports and travel"/>
    <x v="0"/>
    <s v="A"/>
    <s v="Average"/>
  </r>
  <r>
    <s v="895-66-0685"/>
    <n v="18.079999999999998"/>
    <n v="3"/>
    <n v="2.7120000000000002"/>
    <n v="56.951999999999998"/>
    <d v="2019-03-05T00:00:00"/>
    <d v="1899-12-30T19:46:00"/>
    <s v="Ewallet"/>
    <n v="2.7120000000000002"/>
    <n v="8"/>
    <s v="Mar"/>
    <s v="Tue"/>
    <s v="evening"/>
    <s v="Member"/>
    <s v="Male"/>
    <s v="Food and beverages"/>
    <x v="2"/>
    <s v="B"/>
    <s v="Good"/>
  </r>
  <r>
    <s v="305-14-0245"/>
    <n v="94.49"/>
    <n v="8"/>
    <n v="37.795999999999999"/>
    <n v="793.71600000000001"/>
    <d v="2019-03-03T00:00:00"/>
    <d v="1899-12-30T19:00:00"/>
    <s v="Ewallet"/>
    <n v="37.795999999999999"/>
    <n v="7.5"/>
    <s v="Mar"/>
    <s v="Sun"/>
    <s v="evening"/>
    <s v="Member"/>
    <s v="Female"/>
    <s v="Home and lifestyle"/>
    <x v="2"/>
    <s v="B"/>
    <s v="Average"/>
  </r>
  <r>
    <s v="732-04-5373"/>
    <n v="46.47"/>
    <n v="4"/>
    <n v="9.2940000000000005"/>
    <n v="195.17400000000001"/>
    <d v="2019-02-08T00:00:00"/>
    <d v="1899-12-30T10:53:00"/>
    <s v="Cash"/>
    <n v="9.2940000000000005"/>
    <n v="7"/>
    <s v="Feb"/>
    <s v="Fri"/>
    <s v="morning"/>
    <s v="Member"/>
    <s v="Male"/>
    <s v="Home and lifestyle"/>
    <x v="2"/>
    <s v="B"/>
    <s v="Average"/>
  </r>
  <r>
    <s v="400-60-7251"/>
    <n v="74.069999999999993"/>
    <n v="1"/>
    <n v="3.7035"/>
    <n v="77.773499999999999"/>
    <d v="2019-02-10T00:00:00"/>
    <d v="1899-12-30T12:50:00"/>
    <s v="Ewallet"/>
    <n v="3.7035"/>
    <n v="9.9"/>
    <s v="Feb"/>
    <s v="Sun"/>
    <s v="afternoon"/>
    <s v="Normal"/>
    <s v="Male"/>
    <s v="Home and lifestyle"/>
    <x v="0"/>
    <s v="A"/>
    <s v="Good"/>
  </r>
  <r>
    <s v="593-65-1552"/>
    <n v="69.81"/>
    <n v="4"/>
    <n v="13.962"/>
    <n v="293.202"/>
    <d v="2019-01-28T00:00:00"/>
    <d v="1899-12-30T20:50:00"/>
    <s v="Credit card"/>
    <n v="13.962"/>
    <n v="5.9"/>
    <s v="Jan"/>
    <s v="Mon"/>
    <s v="evening"/>
    <s v="Normal"/>
    <s v="Female"/>
    <s v="Home and lifestyle"/>
    <x v="1"/>
    <s v="C"/>
    <s v="Poor"/>
  </r>
  <r>
    <s v="284-34-9626"/>
    <n v="77.040000000000006"/>
    <n v="3"/>
    <n v="11.555999999999999"/>
    <n v="242.67599999999999"/>
    <d v="2019-02-11T00:00:00"/>
    <d v="1899-12-30T10:39:00"/>
    <s v="Credit card"/>
    <n v="11.555999999999999"/>
    <n v="7.2"/>
    <s v="Feb"/>
    <s v="Mon"/>
    <s v="morning"/>
    <s v="Normal"/>
    <s v="Female"/>
    <s v="Home and lifestyle"/>
    <x v="2"/>
    <s v="B"/>
    <s v="Average"/>
  </r>
  <r>
    <s v="437-58-8131"/>
    <n v="73.52"/>
    <n v="2"/>
    <n v="7.3520000000000003"/>
    <n v="154.392"/>
    <d v="2019-01-15T00:00:00"/>
    <d v="1899-12-30T13:41:00"/>
    <s v="Ewallet"/>
    <n v="7.3520000000000003"/>
    <n v="4.5999999999999996"/>
    <s v="Jan"/>
    <s v="Tue"/>
    <s v="afternoon"/>
    <s v="Normal"/>
    <s v="Female"/>
    <s v="Fashion accessories"/>
    <x v="2"/>
    <s v="B"/>
    <s v="Poor"/>
  </r>
  <r>
    <s v="286-43-6208"/>
    <n v="87.8"/>
    <n v="9"/>
    <n v="39.51"/>
    <n v="829.71"/>
    <d v="2019-03-16T00:00:00"/>
    <d v="1899-12-30T19:08:00"/>
    <s v="Cash"/>
    <n v="39.51"/>
    <n v="9.1999999999999993"/>
    <s v="Mar"/>
    <s v="Sat"/>
    <s v="evening"/>
    <s v="Normal"/>
    <s v="Female"/>
    <s v="Food and beverages"/>
    <x v="1"/>
    <s v="C"/>
    <s v="Good"/>
  </r>
  <r>
    <s v="641-43-2399"/>
    <n v="25.55"/>
    <n v="4"/>
    <n v="5.1100000000000003"/>
    <n v="107.31"/>
    <d v="2019-01-26T00:00:00"/>
    <d v="1899-12-30T20:23:00"/>
    <s v="Ewallet"/>
    <n v="5.1100000000000003"/>
    <n v="5.7"/>
    <s v="Jan"/>
    <s v="Sat"/>
    <s v="evening"/>
    <s v="Normal"/>
    <s v="Male"/>
    <s v="Home and lifestyle"/>
    <x v="2"/>
    <s v="B"/>
    <s v="Poor"/>
  </r>
  <r>
    <s v="831-07-6050"/>
    <n v="32.71"/>
    <n v="5"/>
    <n v="8.1775000000000002"/>
    <n v="171.72749999999999"/>
    <d v="2019-03-19T00:00:00"/>
    <d v="1899-12-30T11:30:00"/>
    <s v="Credit card"/>
    <n v="8.1775000000000002"/>
    <n v="9.9"/>
    <s v="Mar"/>
    <s v="Tue"/>
    <s v="morning"/>
    <s v="Normal"/>
    <s v="Male"/>
    <s v="Electronic accessories"/>
    <x v="0"/>
    <s v="A"/>
    <s v="Good"/>
  </r>
  <r>
    <s v="556-86-3144"/>
    <n v="74.290000000000006"/>
    <n v="1"/>
    <n v="3.7145000000000001"/>
    <n v="78.004499999999993"/>
    <d v="2019-01-13T00:00:00"/>
    <d v="1899-12-30T19:30:00"/>
    <s v="Cash"/>
    <n v="3.7145000000000001"/>
    <n v="5"/>
    <s v="Jan"/>
    <s v="Sun"/>
    <s v="evening"/>
    <s v="Member"/>
    <s v="Female"/>
    <s v="Fashion accessories"/>
    <x v="1"/>
    <s v="C"/>
    <s v="Poor"/>
  </r>
  <r>
    <s v="848-24-9445"/>
    <n v="43.7"/>
    <n v="2"/>
    <n v="4.37"/>
    <n v="91.77"/>
    <d v="2019-03-26T00:00:00"/>
    <d v="1899-12-30T18:03:00"/>
    <s v="Cash"/>
    <n v="4.37"/>
    <n v="4.9000000000000004"/>
    <s v="Mar"/>
    <s v="Tue"/>
    <s v="evening"/>
    <s v="Member"/>
    <s v="Male"/>
    <s v="Health and beauty"/>
    <x v="1"/>
    <s v="C"/>
    <s v="Poor"/>
  </r>
  <r>
    <s v="856-22-8149"/>
    <n v="25.29"/>
    <n v="1"/>
    <n v="1.2645"/>
    <n v="26.554500000000001"/>
    <d v="2019-03-23T00:00:00"/>
    <d v="1899-12-30T10:13:00"/>
    <s v="Ewallet"/>
    <n v="1.2645"/>
    <n v="6.1"/>
    <s v="Mar"/>
    <s v="Sat"/>
    <s v="morning"/>
    <s v="Normal"/>
    <s v="Female"/>
    <s v="Home and lifestyle"/>
    <x v="0"/>
    <s v="A"/>
    <s v="Average"/>
  </r>
  <r>
    <s v="699-01-4164"/>
    <n v="41.5"/>
    <n v="4"/>
    <n v="8.3000000000000007"/>
    <n v="174.3"/>
    <d v="2019-03-12T00:00:00"/>
    <d v="1899-12-30T19:58:00"/>
    <s v="Credit card"/>
    <n v="8.3000000000000007"/>
    <n v="8.1999999999999993"/>
    <s v="Mar"/>
    <s v="Tue"/>
    <s v="evening"/>
    <s v="Normal"/>
    <s v="Male"/>
    <s v="Health and beauty"/>
    <x v="1"/>
    <s v="C"/>
    <s v="Good"/>
  </r>
  <r>
    <s v="420-11-4919"/>
    <n v="71.39"/>
    <n v="5"/>
    <n v="17.8475"/>
    <n v="374.79750000000001"/>
    <d v="2019-02-17T00:00:00"/>
    <d v="1899-12-30T19:57:00"/>
    <s v="Credit card"/>
    <n v="17.8475"/>
    <n v="5.5"/>
    <s v="Feb"/>
    <s v="Sun"/>
    <s v="evening"/>
    <s v="Member"/>
    <s v="Female"/>
    <s v="Food and beverages"/>
    <x v="1"/>
    <s v="C"/>
    <s v="Poor"/>
  </r>
  <r>
    <s v="606-80-4905"/>
    <n v="19.149999999999999"/>
    <n v="6"/>
    <n v="5.7450000000000001"/>
    <n v="120.645"/>
    <d v="2019-01-29T00:00:00"/>
    <d v="1899-12-30T10:01:00"/>
    <s v="Credit card"/>
    <n v="5.7450000000000001"/>
    <n v="6.8"/>
    <s v="Jan"/>
    <s v="Tue"/>
    <s v="morning"/>
    <s v="Member"/>
    <s v="Female"/>
    <s v="Sports and travel"/>
    <x v="1"/>
    <s v="C"/>
    <s v="Average"/>
  </r>
  <r>
    <s v="542-41-0513"/>
    <n v="57.49"/>
    <n v="4"/>
    <n v="11.497999999999999"/>
    <n v="241.458"/>
    <d v="2019-03-15T00:00:00"/>
    <d v="1899-12-30T11:57:00"/>
    <s v="Cash"/>
    <n v="11.497999999999999"/>
    <n v="6.6"/>
    <s v="Mar"/>
    <s v="Fri"/>
    <s v="morning"/>
    <s v="Member"/>
    <s v="Female"/>
    <s v="Electronic accessories"/>
    <x v="2"/>
    <s v="B"/>
    <s v="Average"/>
  </r>
  <r>
    <s v="426-39-2418"/>
    <n v="61.41"/>
    <n v="7"/>
    <n v="21.493500000000001"/>
    <n v="451.36349999999999"/>
    <d v="2019-01-14T00:00:00"/>
    <d v="1899-12-30T10:02:00"/>
    <s v="Cash"/>
    <n v="21.493500000000001"/>
    <n v="9.8000000000000007"/>
    <s v="Jan"/>
    <s v="Mon"/>
    <s v="morning"/>
    <s v="Normal"/>
    <s v="Male"/>
    <s v="Electronic accessories"/>
    <x v="1"/>
    <s v="C"/>
    <s v="Good"/>
  </r>
  <r>
    <s v="875-46-5808"/>
    <n v="25.9"/>
    <n v="10"/>
    <n v="12.95"/>
    <n v="271.95"/>
    <d v="2019-02-06T00:00:00"/>
    <d v="1899-12-30T14:51:00"/>
    <s v="Ewallet"/>
    <n v="12.95"/>
    <n v="8.6999999999999993"/>
    <s v="Feb"/>
    <s v="Wed"/>
    <s v="afternoon"/>
    <s v="Member"/>
    <s v="Male"/>
    <s v="Health and beauty"/>
    <x v="2"/>
    <s v="B"/>
    <s v="Good"/>
  </r>
  <r>
    <s v="394-43-4238"/>
    <n v="17.77"/>
    <n v="5"/>
    <n v="4.4424999999999999"/>
    <n v="93.292500000000004"/>
    <d v="2019-02-15T00:00:00"/>
    <d v="1899-12-30T12:42:00"/>
    <s v="Credit card"/>
    <n v="4.4424999999999999"/>
    <n v="5.4"/>
    <s v="Feb"/>
    <s v="Fri"/>
    <s v="afternoon"/>
    <s v="Member"/>
    <s v="Male"/>
    <s v="Home and lifestyle"/>
    <x v="2"/>
    <s v="B"/>
    <s v="Poor"/>
  </r>
  <r>
    <s v="749-24-1565"/>
    <n v="23.03"/>
    <n v="9"/>
    <n v="10.3635"/>
    <n v="217.6335"/>
    <d v="2019-01-03T00:00:00"/>
    <d v="1899-12-30T12:02:00"/>
    <s v="Ewallet"/>
    <n v="10.3635"/>
    <n v="7.9"/>
    <s v="Jan"/>
    <s v="Thu"/>
    <s v="afternoon"/>
    <s v="Normal"/>
    <s v="Female"/>
    <s v="Health and beauty"/>
    <x v="0"/>
    <s v="A"/>
    <s v="Average"/>
  </r>
  <r>
    <s v="672-51-8681"/>
    <n v="66.650000000000006"/>
    <n v="9"/>
    <n v="29.9925"/>
    <n v="629.84249999999997"/>
    <d v="2019-01-04T00:00:00"/>
    <d v="1899-12-30T18:19:00"/>
    <s v="Credit card"/>
    <n v="29.9925"/>
    <n v="9.6999999999999993"/>
    <s v="Jan"/>
    <s v="Fri"/>
    <s v="evening"/>
    <s v="Member"/>
    <s v="Female"/>
    <s v="Electronic accessories"/>
    <x v="1"/>
    <s v="C"/>
    <s v="Good"/>
  </r>
  <r>
    <s v="263-87-5680"/>
    <n v="28.53"/>
    <n v="10"/>
    <n v="14.265000000000001"/>
    <n v="299.565"/>
    <d v="2019-03-18T00:00:00"/>
    <d v="1899-12-30T17:38:00"/>
    <s v="Ewallet"/>
    <n v="14.265000000000001"/>
    <n v="7.8"/>
    <s v="Mar"/>
    <s v="Mon"/>
    <s v="evening"/>
    <s v="Member"/>
    <s v="Female"/>
    <s v="Home and lifestyle"/>
    <x v="1"/>
    <s v="C"/>
    <s v="Average"/>
  </r>
  <r>
    <s v="573-58-9734"/>
    <n v="30.37"/>
    <n v="3"/>
    <n v="4.5555000000000003"/>
    <n v="95.665499999999994"/>
    <d v="2019-03-28T00:00:00"/>
    <d v="1899-12-30T13:41:00"/>
    <s v="Ewallet"/>
    <n v="4.5555000000000003"/>
    <n v="5.0999999999999996"/>
    <s v="Mar"/>
    <s v="Thu"/>
    <s v="afternoon"/>
    <s v="Normal"/>
    <s v="Female"/>
    <s v="Fashion accessories"/>
    <x v="2"/>
    <s v="B"/>
    <s v="Poor"/>
  </r>
  <r>
    <s v="817-69-8206"/>
    <n v="99.73"/>
    <n v="9"/>
    <n v="44.878500000000003"/>
    <n v="942.44849999999997"/>
    <d v="2019-03-02T00:00:00"/>
    <d v="1899-12-30T19:42:00"/>
    <s v="Credit card"/>
    <n v="44.878500000000003"/>
    <n v="6.5"/>
    <s v="Mar"/>
    <s v="Sat"/>
    <s v="evening"/>
    <s v="Normal"/>
    <s v="Female"/>
    <s v="Electronic accessories"/>
    <x v="2"/>
    <s v="B"/>
    <s v="Average"/>
  </r>
  <r>
    <s v="888-02-0338"/>
    <n v="26.23"/>
    <n v="9"/>
    <n v="11.8035"/>
    <n v="247.87350000000001"/>
    <d v="2019-01-25T00:00:00"/>
    <d v="1899-12-30T20:24:00"/>
    <s v="Ewallet"/>
    <n v="11.8035"/>
    <n v="5.9"/>
    <s v="Jan"/>
    <s v="Fri"/>
    <s v="evening"/>
    <s v="Normal"/>
    <s v="Male"/>
    <s v="Electronic accessories"/>
    <x v="0"/>
    <s v="A"/>
    <s v="Poor"/>
  </r>
  <r>
    <s v="677-11-0152"/>
    <n v="93.26"/>
    <n v="9"/>
    <n v="41.966999999999999"/>
    <n v="881.30700000000002"/>
    <d v="2019-01-16T00:00:00"/>
    <d v="1899-12-30T18:08:00"/>
    <s v="Cash"/>
    <n v="41.966999999999999"/>
    <n v="8.8000000000000007"/>
    <s v="Jan"/>
    <s v="Wed"/>
    <s v="evening"/>
    <s v="Normal"/>
    <s v="Female"/>
    <s v="Food and beverages"/>
    <x v="1"/>
    <s v="C"/>
    <s v="Good"/>
  </r>
  <r>
    <s v="142-63-6033"/>
    <n v="92.36"/>
    <n v="5"/>
    <n v="23.09"/>
    <n v="484.89"/>
    <d v="2019-03-20T00:00:00"/>
    <d v="1899-12-30T19:17:00"/>
    <s v="Ewallet"/>
    <n v="23.09"/>
    <n v="4.9000000000000004"/>
    <s v="Mar"/>
    <s v="Wed"/>
    <s v="evening"/>
    <s v="Normal"/>
    <s v="Male"/>
    <s v="Home and lifestyle"/>
    <x v="2"/>
    <s v="B"/>
    <s v="Poor"/>
  </r>
  <r>
    <s v="656-16-1063"/>
    <n v="46.42"/>
    <n v="3"/>
    <n v="6.9630000000000001"/>
    <n v="146.22300000000001"/>
    <d v="2019-01-04T00:00:00"/>
    <d v="1899-12-30T13:24:00"/>
    <s v="Credit card"/>
    <n v="6.9630000000000001"/>
    <n v="4.4000000000000004"/>
    <s v="Jan"/>
    <s v="Fri"/>
    <s v="afternoon"/>
    <s v="Normal"/>
    <s v="Male"/>
    <s v="Sports and travel"/>
    <x v="2"/>
    <s v="B"/>
    <s v="Poor"/>
  </r>
  <r>
    <s v="891-58-8335"/>
    <n v="29.61"/>
    <n v="7"/>
    <n v="10.3635"/>
    <n v="217.6335"/>
    <d v="2019-03-11T00:00:00"/>
    <d v="1899-12-30T15:53:00"/>
    <s v="Cash"/>
    <n v="10.3635"/>
    <n v="6.5"/>
    <s v="Mar"/>
    <s v="Mon"/>
    <s v="afternoon"/>
    <s v="Member"/>
    <s v="Female"/>
    <s v="Sports and travel"/>
    <x v="2"/>
    <s v="B"/>
    <s v="Average"/>
  </r>
  <r>
    <s v="802-43-8934"/>
    <n v="18.28"/>
    <n v="1"/>
    <n v="0.91400000000000003"/>
    <n v="19.193999999999999"/>
    <d v="2019-03-22T00:00:00"/>
    <d v="1899-12-30T15:05:00"/>
    <s v="Credit card"/>
    <n v="0.91400000000000003"/>
    <n v="8.3000000000000007"/>
    <s v="Mar"/>
    <s v="Fri"/>
    <s v="afternoon"/>
    <s v="Normal"/>
    <s v="Male"/>
    <s v="Home and lifestyle"/>
    <x v="0"/>
    <s v="A"/>
    <s v="Good"/>
  </r>
  <r>
    <s v="560-30-5617"/>
    <n v="24.77"/>
    <n v="5"/>
    <n v="6.1924999999999999"/>
    <n v="130.04249999999999"/>
    <d v="2019-03-24T00:00:00"/>
    <d v="1899-12-30T18:27:00"/>
    <s v="Cash"/>
    <n v="6.1924999999999999"/>
    <n v="8.5"/>
    <s v="Mar"/>
    <s v="Sun"/>
    <s v="evening"/>
    <s v="Normal"/>
    <s v="Female"/>
    <s v="Sports and travel"/>
    <x v="2"/>
    <s v="B"/>
    <s v="Good"/>
  </r>
  <r>
    <s v="319-74-2561"/>
    <n v="94.64"/>
    <n v="3"/>
    <n v="14.196"/>
    <n v="298.11599999999999"/>
    <d v="2019-02-21T00:00:00"/>
    <d v="1899-12-30T16:55:00"/>
    <s v="Cash"/>
    <n v="14.196"/>
    <n v="5.5"/>
    <s v="Feb"/>
    <s v="Thu"/>
    <s v="evening"/>
    <s v="Member"/>
    <s v="Female"/>
    <s v="Electronic accessories"/>
    <x v="0"/>
    <s v="A"/>
    <s v="Poor"/>
  </r>
  <r>
    <s v="549-03-9315"/>
    <n v="94.87"/>
    <n v="8"/>
    <n v="37.948"/>
    <n v="796.90800000000002"/>
    <d v="2019-02-12T00:00:00"/>
    <d v="1899-12-30T12:58:00"/>
    <s v="Ewallet"/>
    <n v="37.948"/>
    <n v="8.6999999999999993"/>
    <s v="Feb"/>
    <s v="Tue"/>
    <s v="afternoon"/>
    <s v="Normal"/>
    <s v="Male"/>
    <s v="Fashion accessories"/>
    <x v="2"/>
    <s v="B"/>
    <s v="Good"/>
  </r>
  <r>
    <s v="790-29-1172"/>
    <n v="57.34"/>
    <n v="3"/>
    <n v="8.6010000000000009"/>
    <n v="180.62100000000001"/>
    <d v="2019-03-10T00:00:00"/>
    <d v="1899-12-30T18:59:00"/>
    <s v="Credit card"/>
    <n v="8.6010000000000009"/>
    <n v="7.9"/>
    <s v="Mar"/>
    <s v="Sun"/>
    <s v="evening"/>
    <s v="Normal"/>
    <s v="Female"/>
    <s v="Food and beverages"/>
    <x v="2"/>
    <s v="B"/>
    <s v="Average"/>
  </r>
  <r>
    <s v="239-36-3640"/>
    <n v="45.35"/>
    <n v="6"/>
    <n v="13.605"/>
    <n v="285.70499999999998"/>
    <d v="2019-01-31T00:00:00"/>
    <d v="1899-12-30T13:44:00"/>
    <s v="Ewallet"/>
    <n v="13.605"/>
    <n v="6.1"/>
    <s v="Jan"/>
    <s v="Thu"/>
    <s v="afternoon"/>
    <s v="Normal"/>
    <s v="Male"/>
    <s v="Electronic accessories"/>
    <x v="2"/>
    <s v="B"/>
    <s v="Average"/>
  </r>
  <r>
    <s v="468-01-2051"/>
    <n v="62.08"/>
    <n v="7"/>
    <n v="21.728000000000002"/>
    <n v="456.28800000000001"/>
    <d v="2019-03-06T00:00:00"/>
    <d v="1899-12-30T13:46:00"/>
    <s v="Ewallet"/>
    <n v="21.728000000000002"/>
    <n v="5.4"/>
    <s v="Mar"/>
    <s v="Wed"/>
    <s v="afternoon"/>
    <s v="Normal"/>
    <s v="Male"/>
    <s v="Food and beverages"/>
    <x v="2"/>
    <s v="B"/>
    <s v="Poor"/>
  </r>
  <r>
    <s v="389-25-3394"/>
    <n v="11.81"/>
    <n v="5"/>
    <n v="2.9525000000000001"/>
    <n v="62.002499999999998"/>
    <d v="2019-02-17T00:00:00"/>
    <d v="1899-12-30T18:06:00"/>
    <s v="Cash"/>
    <n v="2.9525000000000001"/>
    <n v="9.4"/>
    <s v="Feb"/>
    <s v="Sun"/>
    <s v="evening"/>
    <s v="Normal"/>
    <s v="Male"/>
    <s v="Electronic accessories"/>
    <x v="1"/>
    <s v="C"/>
    <s v="Good"/>
  </r>
  <r>
    <s v="279-62-1445"/>
    <n v="12.54"/>
    <n v="1"/>
    <n v="0.627"/>
    <n v="13.167"/>
    <d v="2019-02-21T00:00:00"/>
    <d v="1899-12-30T12:38:00"/>
    <s v="Cash"/>
    <n v="0.627"/>
    <n v="8.1999999999999993"/>
    <s v="Feb"/>
    <s v="Thu"/>
    <s v="afternoon"/>
    <s v="Member"/>
    <s v="Female"/>
    <s v="Fashion accessories"/>
    <x v="1"/>
    <s v="C"/>
    <s v="Good"/>
  </r>
  <r>
    <s v="213-72-6612"/>
    <n v="43.25"/>
    <n v="2"/>
    <n v="4.3250000000000002"/>
    <n v="90.825000000000003"/>
    <d v="2019-03-20T00:00:00"/>
    <d v="1899-12-30T15:56:00"/>
    <s v="Cash"/>
    <n v="4.3250000000000002"/>
    <n v="6.2"/>
    <s v="Mar"/>
    <s v="Wed"/>
    <s v="afternoon"/>
    <s v="Normal"/>
    <s v="Male"/>
    <s v="Food and beverages"/>
    <x v="0"/>
    <s v="A"/>
    <s v="Average"/>
  </r>
  <r>
    <s v="746-68-6593"/>
    <n v="87.16"/>
    <n v="2"/>
    <n v="8.7159999999999993"/>
    <n v="183.036"/>
    <d v="2019-01-11T00:00:00"/>
    <d v="1899-12-30T14:29:00"/>
    <s v="Credit card"/>
    <n v="8.7159999999999993"/>
    <n v="9.6999999999999993"/>
    <s v="Jan"/>
    <s v="Fri"/>
    <s v="afternoon"/>
    <s v="Member"/>
    <s v="Female"/>
    <s v="Sports and travel"/>
    <x v="1"/>
    <s v="C"/>
    <s v="Good"/>
  </r>
  <r>
    <s v="836-82-5858"/>
    <n v="69.37"/>
    <n v="9"/>
    <n v="31.2165"/>
    <n v="655.54650000000004"/>
    <d v="2019-01-26T00:00:00"/>
    <d v="1899-12-30T19:14:00"/>
    <s v="Ewallet"/>
    <n v="31.2165"/>
    <n v="4"/>
    <s v="Jan"/>
    <s v="Sat"/>
    <s v="evening"/>
    <s v="Member"/>
    <s v="Male"/>
    <s v="Health and beauty"/>
    <x v="2"/>
    <s v="B"/>
    <s v="Poor"/>
  </r>
  <r>
    <s v="583-72-1480"/>
    <n v="37.06"/>
    <n v="4"/>
    <n v="7.4119999999999999"/>
    <n v="155.65199999999999"/>
    <d v="2019-01-31T00:00:00"/>
    <d v="1899-12-30T16:24:00"/>
    <s v="Ewallet"/>
    <n v="7.4119999999999999"/>
    <n v="9.6999999999999993"/>
    <s v="Jan"/>
    <s v="Thu"/>
    <s v="evening"/>
    <s v="Member"/>
    <s v="Male"/>
    <s v="Electronic accessories"/>
    <x v="1"/>
    <s v="C"/>
    <s v="Good"/>
  </r>
  <r>
    <s v="466-61-5506"/>
    <n v="90.7"/>
    <n v="6"/>
    <n v="27.21"/>
    <n v="571.41"/>
    <d v="2019-02-26T00:00:00"/>
    <d v="1899-12-30T10:52:00"/>
    <s v="Cash"/>
    <n v="27.21"/>
    <n v="5.3"/>
    <s v="Feb"/>
    <s v="Tue"/>
    <s v="morning"/>
    <s v="Member"/>
    <s v="Female"/>
    <s v="Electronic accessories"/>
    <x v="2"/>
    <s v="B"/>
    <s v="Poor"/>
  </r>
  <r>
    <s v="721-86-6247"/>
    <n v="63.42"/>
    <n v="8"/>
    <n v="25.367999999999999"/>
    <n v="532.72799999999995"/>
    <d v="2019-03-11T00:00:00"/>
    <d v="1899-12-30T12:55:00"/>
    <s v="Ewallet"/>
    <n v="25.367999999999999"/>
    <n v="7.4"/>
    <s v="Mar"/>
    <s v="Mon"/>
    <s v="afternoon"/>
    <s v="Normal"/>
    <s v="Female"/>
    <s v="Home and lifestyle"/>
    <x v="0"/>
    <s v="A"/>
    <s v="Average"/>
  </r>
  <r>
    <s v="289-65-5721"/>
    <n v="81.37"/>
    <n v="2"/>
    <n v="8.1370000000000005"/>
    <n v="170.87700000000001"/>
    <d v="2019-01-26T00:00:00"/>
    <d v="1899-12-30T19:28:00"/>
    <s v="Cash"/>
    <n v="8.1370000000000005"/>
    <n v="6.5"/>
    <s v="Jan"/>
    <s v="Sat"/>
    <s v="evening"/>
    <s v="Normal"/>
    <s v="Female"/>
    <s v="Fashion accessories"/>
    <x v="2"/>
    <s v="B"/>
    <s v="Average"/>
  </r>
  <r>
    <s v="545-46-3100"/>
    <n v="10.59"/>
    <n v="3"/>
    <n v="1.5885"/>
    <n v="33.358499999999999"/>
    <d v="2019-03-12T00:00:00"/>
    <d v="1899-12-30T13:52:00"/>
    <s v="Credit card"/>
    <n v="1.5885"/>
    <n v="8.6999999999999993"/>
    <s v="Mar"/>
    <s v="Tue"/>
    <s v="afternoon"/>
    <s v="Member"/>
    <s v="Female"/>
    <s v="Electronic accessories"/>
    <x v="2"/>
    <s v="B"/>
    <s v="Good"/>
  </r>
  <r>
    <s v="418-02-5978"/>
    <n v="84.09"/>
    <n v="9"/>
    <n v="37.840499999999999"/>
    <n v="794.65049999999997"/>
    <d v="2019-02-11T00:00:00"/>
    <d v="1899-12-30T10:54:00"/>
    <s v="Cash"/>
    <n v="37.840499999999999"/>
    <n v="8"/>
    <s v="Feb"/>
    <s v="Mon"/>
    <s v="morning"/>
    <s v="Normal"/>
    <s v="Female"/>
    <s v="Health and beauty"/>
    <x v="2"/>
    <s v="B"/>
    <s v="Good"/>
  </r>
  <r>
    <s v="269-04-5750"/>
    <n v="73.819999999999993"/>
    <n v="4"/>
    <n v="14.763999999999999"/>
    <n v="310.04399999999998"/>
    <d v="2019-02-21T00:00:00"/>
    <d v="1899-12-30T18:31:00"/>
    <s v="Cash"/>
    <n v="14.763999999999999"/>
    <n v="6.7"/>
    <s v="Feb"/>
    <s v="Thu"/>
    <s v="evening"/>
    <s v="Member"/>
    <s v="Male"/>
    <s v="Fashion accessories"/>
    <x v="2"/>
    <s v="B"/>
    <s v="Average"/>
  </r>
  <r>
    <s v="157-13-5295"/>
    <n v="51.94"/>
    <n v="10"/>
    <n v="25.97"/>
    <n v="545.37"/>
    <d v="2019-03-09T00:00:00"/>
    <d v="1899-12-30T18:24:00"/>
    <s v="Ewallet"/>
    <n v="25.97"/>
    <n v="6.5"/>
    <s v="Mar"/>
    <s v="Sat"/>
    <s v="evening"/>
    <s v="Member"/>
    <s v="Male"/>
    <s v="Health and beauty"/>
    <x v="0"/>
    <s v="A"/>
    <s v="Average"/>
  </r>
  <r>
    <s v="645-78-8093"/>
    <n v="93.14"/>
    <n v="2"/>
    <n v="9.3140000000000001"/>
    <n v="195.59399999999999"/>
    <d v="2019-01-20T00:00:00"/>
    <d v="1899-12-30T18:09:00"/>
    <s v="Ewallet"/>
    <n v="9.3140000000000001"/>
    <n v="4.0999999999999996"/>
    <s v="Jan"/>
    <s v="Sun"/>
    <s v="evening"/>
    <s v="Normal"/>
    <s v="Female"/>
    <s v="Sports and travel"/>
    <x v="0"/>
    <s v="A"/>
    <s v="Poor"/>
  </r>
  <r>
    <s v="211-30-9270"/>
    <n v="17.41"/>
    <n v="5"/>
    <n v="4.3525"/>
    <n v="91.402500000000003"/>
    <d v="2019-01-28T00:00:00"/>
    <d v="1899-12-30T15:16:00"/>
    <s v="Credit card"/>
    <n v="4.3525"/>
    <n v="4.9000000000000004"/>
    <s v="Jan"/>
    <s v="Mon"/>
    <s v="afternoon"/>
    <s v="Normal"/>
    <s v="Male"/>
    <s v="Health and beauty"/>
    <x v="1"/>
    <s v="C"/>
    <s v="Poor"/>
  </r>
  <r>
    <s v="755-12-3214"/>
    <n v="44.22"/>
    <n v="5"/>
    <n v="11.055"/>
    <n v="232.155"/>
    <d v="2019-03-05T00:00:00"/>
    <d v="1899-12-30T17:07:00"/>
    <s v="Credit card"/>
    <n v="11.055"/>
    <n v="8.6"/>
    <s v="Mar"/>
    <s v="Tue"/>
    <s v="evening"/>
    <s v="Member"/>
    <s v="Female"/>
    <s v="Fashion accessories"/>
    <x v="1"/>
    <s v="C"/>
    <s v="Good"/>
  </r>
  <r>
    <s v="346-84-3103"/>
    <n v="13.22"/>
    <n v="5"/>
    <n v="3.3050000000000002"/>
    <n v="69.405000000000001"/>
    <d v="2019-03-02T00:00:00"/>
    <d v="1899-12-30T19:26:00"/>
    <s v="Cash"/>
    <n v="3.3050000000000002"/>
    <n v="4.3"/>
    <s v="Mar"/>
    <s v="Sat"/>
    <s v="evening"/>
    <s v="Member"/>
    <s v="Female"/>
    <s v="Electronic accessories"/>
    <x v="2"/>
    <s v="B"/>
    <s v="Poor"/>
  </r>
  <r>
    <s v="478-06-7835"/>
    <n v="89.69"/>
    <n v="1"/>
    <n v="4.4844999999999997"/>
    <n v="94.174499999999995"/>
    <d v="2019-01-11T00:00:00"/>
    <d v="1899-12-30T11:20:00"/>
    <s v="Ewallet"/>
    <n v="4.4844999999999997"/>
    <n v="4.9000000000000004"/>
    <s v="Jan"/>
    <s v="Fri"/>
    <s v="morning"/>
    <s v="Normal"/>
    <s v="Male"/>
    <s v="Fashion accessories"/>
    <x v="0"/>
    <s v="A"/>
    <s v="Poor"/>
  </r>
  <r>
    <s v="540-11-4336"/>
    <n v="24.94"/>
    <n v="9"/>
    <n v="11.223000000000001"/>
    <n v="235.68299999999999"/>
    <d v="2019-01-11T00:00:00"/>
    <d v="1899-12-30T16:49:00"/>
    <s v="Credit card"/>
    <n v="11.223000000000001"/>
    <n v="5.6"/>
    <s v="Jan"/>
    <s v="Fri"/>
    <s v="evening"/>
    <s v="Normal"/>
    <s v="Male"/>
    <s v="Food and beverages"/>
    <x v="0"/>
    <s v="A"/>
    <s v="Poor"/>
  </r>
  <r>
    <s v="448-81-5016"/>
    <n v="59.77"/>
    <n v="2"/>
    <n v="5.9770000000000003"/>
    <n v="125.517"/>
    <d v="2019-03-11T00:00:00"/>
    <d v="1899-12-30T12:01:00"/>
    <s v="Credit card"/>
    <n v="5.9770000000000003"/>
    <n v="5.8"/>
    <s v="Mar"/>
    <s v="Mon"/>
    <s v="afternoon"/>
    <s v="Normal"/>
    <s v="Male"/>
    <s v="Health and beauty"/>
    <x v="0"/>
    <s v="A"/>
    <s v="Poor"/>
  </r>
  <r>
    <s v="142-72-4741"/>
    <n v="93.2"/>
    <n v="2"/>
    <n v="9.32"/>
    <n v="195.72"/>
    <d v="2019-02-28T00:00:00"/>
    <d v="1899-12-30T18:37:00"/>
    <s v="Credit card"/>
    <n v="9.32"/>
    <n v="6"/>
    <s v="Feb"/>
    <s v="Thu"/>
    <s v="evening"/>
    <s v="Member"/>
    <s v="Male"/>
    <s v="Fashion accessories"/>
    <x v="1"/>
    <s v="C"/>
    <s v="Average"/>
  </r>
  <r>
    <s v="217-58-1179"/>
    <n v="62.65"/>
    <n v="4"/>
    <n v="12.53"/>
    <n v="263.13"/>
    <d v="2019-01-05T00:00:00"/>
    <d v="1899-12-30T11:25:00"/>
    <s v="Cash"/>
    <n v="12.53"/>
    <n v="4.2"/>
    <s v="Jan"/>
    <s v="Sat"/>
    <s v="morning"/>
    <s v="Member"/>
    <s v="Male"/>
    <s v="Home and lifestyle"/>
    <x v="0"/>
    <s v="A"/>
    <s v="Poor"/>
  </r>
  <r>
    <s v="376-02-8238"/>
    <n v="93.87"/>
    <n v="8"/>
    <n v="37.548000000000002"/>
    <n v="788.50800000000004"/>
    <d v="2019-02-02T00:00:00"/>
    <d v="1899-12-30T18:42:00"/>
    <s v="Credit card"/>
    <n v="37.548000000000002"/>
    <n v="8.3000000000000007"/>
    <s v="Feb"/>
    <s v="Sat"/>
    <s v="evening"/>
    <s v="Normal"/>
    <s v="Male"/>
    <s v="Home and lifestyle"/>
    <x v="2"/>
    <s v="B"/>
    <s v="Good"/>
  </r>
  <r>
    <s v="530-90-9855"/>
    <n v="47.59"/>
    <n v="8"/>
    <n v="19.036000000000001"/>
    <n v="399.75599999999997"/>
    <d v="2019-01-01T00:00:00"/>
    <d v="1899-12-30T14:47:00"/>
    <s v="Cash"/>
    <n v="19.036000000000001"/>
    <n v="5.7"/>
    <s v="Jan"/>
    <s v="Tue"/>
    <s v="afternoon"/>
    <s v="Member"/>
    <s v="Male"/>
    <s v="Home and lifestyle"/>
    <x v="0"/>
    <s v="A"/>
    <s v="Poor"/>
  </r>
  <r>
    <s v="866-05-7563"/>
    <n v="81.400000000000006"/>
    <n v="3"/>
    <n v="12.21"/>
    <n v="256.41000000000003"/>
    <d v="2019-02-09T00:00:00"/>
    <d v="1899-12-30T19:43:00"/>
    <s v="Cash"/>
    <n v="12.21"/>
    <n v="4.8"/>
    <s v="Feb"/>
    <s v="Sat"/>
    <s v="evening"/>
    <s v="Member"/>
    <s v="Female"/>
    <s v="Electronic accessories"/>
    <x v="2"/>
    <s v="B"/>
    <s v="Poor"/>
  </r>
  <r>
    <s v="604-70-6476"/>
    <n v="17.940000000000001"/>
    <n v="5"/>
    <n v="4.4850000000000003"/>
    <n v="94.185000000000002"/>
    <d v="2019-01-23T00:00:00"/>
    <d v="1899-12-30T14:04:00"/>
    <s v="Ewallet"/>
    <n v="4.4850000000000003"/>
    <n v="6.8"/>
    <s v="Jan"/>
    <s v="Wed"/>
    <s v="afternoon"/>
    <s v="Member"/>
    <s v="Male"/>
    <s v="Fashion accessories"/>
    <x v="0"/>
    <s v="A"/>
    <s v="Average"/>
  </r>
  <r>
    <s v="799-71-1548"/>
    <n v="77.72"/>
    <n v="4"/>
    <n v="15.544"/>
    <n v="326.42399999999998"/>
    <d v="2019-01-07T00:00:00"/>
    <d v="1899-12-30T16:11:00"/>
    <s v="Credit card"/>
    <n v="15.544"/>
    <n v="8.8000000000000007"/>
    <s v="Jan"/>
    <s v="Mon"/>
    <s v="evening"/>
    <s v="Member"/>
    <s v="Male"/>
    <s v="Electronic accessories"/>
    <x v="0"/>
    <s v="A"/>
    <s v="Good"/>
  </r>
  <r>
    <s v="785-13-7708"/>
    <n v="73.06"/>
    <n v="7"/>
    <n v="25.571000000000002"/>
    <n v="536.99099999999999"/>
    <d v="2019-01-14T00:00:00"/>
    <d v="1899-12-30T19:06:00"/>
    <s v="Credit card"/>
    <n v="25.571000000000002"/>
    <n v="4.2"/>
    <s v="Jan"/>
    <s v="Mon"/>
    <s v="evening"/>
    <s v="Normal"/>
    <s v="Male"/>
    <s v="Food and beverages"/>
    <x v="2"/>
    <s v="B"/>
    <s v="Poor"/>
  </r>
  <r>
    <s v="845-51-0542"/>
    <n v="46.55"/>
    <n v="9"/>
    <n v="20.947500000000002"/>
    <n v="439.89749999999998"/>
    <d v="2019-02-02T00:00:00"/>
    <d v="1899-12-30T15:34:00"/>
    <s v="Ewallet"/>
    <n v="20.947500000000002"/>
    <n v="6.4"/>
    <s v="Feb"/>
    <s v="Sat"/>
    <s v="afternoon"/>
    <s v="Member"/>
    <s v="Male"/>
    <s v="Food and beverages"/>
    <x v="2"/>
    <s v="B"/>
    <s v="Average"/>
  </r>
  <r>
    <s v="662-47-5456"/>
    <n v="35.19"/>
    <n v="10"/>
    <n v="17.594999999999999"/>
    <n v="369.495"/>
    <d v="2019-03-17T00:00:00"/>
    <d v="1899-12-30T19:06:00"/>
    <s v="Credit card"/>
    <n v="17.594999999999999"/>
    <n v="8.4"/>
    <s v="Mar"/>
    <s v="Sun"/>
    <s v="evening"/>
    <s v="Member"/>
    <s v="Male"/>
    <s v="Fashion accessories"/>
    <x v="1"/>
    <s v="C"/>
    <s v="Good"/>
  </r>
  <r>
    <s v="883-17-4236"/>
    <n v="14.39"/>
    <n v="2"/>
    <n v="1.4390000000000001"/>
    <n v="30.219000000000001"/>
    <d v="2019-03-02T00:00:00"/>
    <d v="1899-12-30T19:44:00"/>
    <s v="Credit card"/>
    <n v="1.4390000000000001"/>
    <n v="7.2"/>
    <s v="Mar"/>
    <s v="Sat"/>
    <s v="evening"/>
    <s v="Normal"/>
    <s v="Female"/>
    <s v="Sports and travel"/>
    <x v="1"/>
    <s v="C"/>
    <s v="Average"/>
  </r>
  <r>
    <s v="290-68-2984"/>
    <n v="23.75"/>
    <n v="4"/>
    <n v="4.75"/>
    <n v="99.75"/>
    <d v="2019-03-16T00:00:00"/>
    <d v="1899-12-30T11:22:00"/>
    <s v="Cash"/>
    <n v="4.75"/>
    <n v="5.2"/>
    <s v="Mar"/>
    <s v="Sat"/>
    <s v="morning"/>
    <s v="Normal"/>
    <s v="Male"/>
    <s v="Home and lifestyle"/>
    <x v="0"/>
    <s v="A"/>
    <s v="Poor"/>
  </r>
  <r>
    <s v="704-11-6354"/>
    <n v="58.9"/>
    <n v="8"/>
    <n v="23.56"/>
    <n v="494.76"/>
    <d v="2019-01-06T00:00:00"/>
    <d v="1899-12-30T11:23:00"/>
    <s v="Cash"/>
    <n v="23.56"/>
    <n v="8.9"/>
    <s v="Jan"/>
    <s v="Sun"/>
    <s v="morning"/>
    <s v="Member"/>
    <s v="Male"/>
    <s v="Home and lifestyle"/>
    <x v="0"/>
    <s v="A"/>
    <s v="Good"/>
  </r>
  <r>
    <s v="110-48-7033"/>
    <n v="32.619999999999997"/>
    <n v="4"/>
    <n v="6.524"/>
    <n v="137.00399999999999"/>
    <d v="2019-01-29T00:00:00"/>
    <d v="1899-12-30T14:12:00"/>
    <s v="Cash"/>
    <n v="6.524"/>
    <n v="9"/>
    <s v="Jan"/>
    <s v="Tue"/>
    <s v="afternoon"/>
    <s v="Member"/>
    <s v="Male"/>
    <s v="Fashion accessories"/>
    <x v="2"/>
    <s v="B"/>
    <s v="Good"/>
  </r>
  <r>
    <s v="366-93-0948"/>
    <n v="66.349999999999994"/>
    <n v="1"/>
    <n v="3.3174999999999999"/>
    <n v="69.667500000000004"/>
    <d v="2019-01-31T00:00:00"/>
    <d v="1899-12-30T10:46:00"/>
    <s v="Credit card"/>
    <n v="3.3174999999999999"/>
    <n v="9.6999999999999993"/>
    <s v="Jan"/>
    <s v="Thu"/>
    <s v="morning"/>
    <s v="Member"/>
    <s v="Male"/>
    <s v="Electronic accessories"/>
    <x v="0"/>
    <s v="A"/>
    <s v="Good"/>
  </r>
  <r>
    <s v="729-09-9681"/>
    <n v="25.91"/>
    <n v="6"/>
    <n v="7.7729999999999997"/>
    <n v="163.233"/>
    <d v="2019-02-05T00:00:00"/>
    <d v="1899-12-30T10:16:00"/>
    <s v="Ewallet"/>
    <n v="7.7729999999999997"/>
    <n v="8.6999999999999993"/>
    <s v="Feb"/>
    <s v="Tue"/>
    <s v="morning"/>
    <s v="Member"/>
    <s v="Male"/>
    <s v="Home and lifestyle"/>
    <x v="0"/>
    <s v="A"/>
    <s v="Good"/>
  </r>
  <r>
    <s v="151-16-1484"/>
    <n v="32.25"/>
    <n v="4"/>
    <n v="6.45"/>
    <n v="135.44999999999999"/>
    <d v="2019-02-13T00:00:00"/>
    <d v="1899-12-30T12:38:00"/>
    <s v="Ewallet"/>
    <n v="6.45"/>
    <n v="6.5"/>
    <s v="Feb"/>
    <s v="Wed"/>
    <s v="afternoon"/>
    <s v="Member"/>
    <s v="Male"/>
    <s v="Electronic accessories"/>
    <x v="0"/>
    <s v="A"/>
    <s v="Average"/>
  </r>
  <r>
    <s v="380-94-4661"/>
    <n v="65.94"/>
    <n v="4"/>
    <n v="13.188000000000001"/>
    <n v="276.94799999999998"/>
    <d v="2019-02-07T00:00:00"/>
    <d v="1899-12-30T13:05:00"/>
    <s v="Credit card"/>
    <n v="13.188000000000001"/>
    <n v="6.9"/>
    <s v="Feb"/>
    <s v="Thu"/>
    <s v="afternoon"/>
    <s v="Member"/>
    <s v="Male"/>
    <s v="Electronic accessories"/>
    <x v="1"/>
    <s v="C"/>
    <s v="Average"/>
  </r>
  <r>
    <s v="850-41-9669"/>
    <n v="75.06"/>
    <n v="9"/>
    <n v="33.777000000000001"/>
    <n v="709.31700000000001"/>
    <d v="2019-03-19T00:00:00"/>
    <d v="1899-12-30T13:25:00"/>
    <s v="Ewallet"/>
    <n v="33.777000000000001"/>
    <n v="6.2"/>
    <s v="Mar"/>
    <s v="Tue"/>
    <s v="afternoon"/>
    <s v="Normal"/>
    <s v="Female"/>
    <s v="Electronic accessories"/>
    <x v="0"/>
    <s v="A"/>
    <s v="Average"/>
  </r>
  <r>
    <s v="821-07-3596"/>
    <n v="16.45"/>
    <n v="4"/>
    <n v="3.29"/>
    <n v="69.09"/>
    <d v="2019-03-07T00:00:00"/>
    <d v="1899-12-30T14:53:00"/>
    <s v="Ewallet"/>
    <n v="3.29"/>
    <n v="5.6"/>
    <s v="Mar"/>
    <s v="Thu"/>
    <s v="afternoon"/>
    <s v="Normal"/>
    <s v="Female"/>
    <s v="Fashion accessories"/>
    <x v="1"/>
    <s v="C"/>
    <s v="Poor"/>
  </r>
  <r>
    <s v="655-85-5130"/>
    <n v="38.299999999999997"/>
    <n v="4"/>
    <n v="7.66"/>
    <n v="160.86000000000001"/>
    <d v="2019-03-13T00:00:00"/>
    <d v="1899-12-30T19:22:00"/>
    <s v="Cash"/>
    <n v="7.66"/>
    <n v="5.7"/>
    <s v="Mar"/>
    <s v="Wed"/>
    <s v="evening"/>
    <s v="Member"/>
    <s v="Female"/>
    <s v="Fashion accessories"/>
    <x v="2"/>
    <s v="B"/>
    <s v="Poor"/>
  </r>
  <r>
    <s v="447-15-7839"/>
    <n v="22.24"/>
    <n v="10"/>
    <n v="11.12"/>
    <n v="233.52"/>
    <d v="2019-02-09T00:00:00"/>
    <d v="1899-12-30T11:00:00"/>
    <s v="Cash"/>
    <n v="11.12"/>
    <n v="4.2"/>
    <s v="Feb"/>
    <s v="Sat"/>
    <s v="morning"/>
    <s v="Member"/>
    <s v="Female"/>
    <s v="Sports and travel"/>
    <x v="0"/>
    <s v="A"/>
    <s v="Poor"/>
  </r>
  <r>
    <s v="154-74-7179"/>
    <n v="54.45"/>
    <n v="1"/>
    <n v="2.7225000000000001"/>
    <n v="57.172499999999999"/>
    <d v="2019-02-26T00:00:00"/>
    <d v="1899-12-30T19:24:00"/>
    <s v="Ewallet"/>
    <n v="2.7225000000000001"/>
    <n v="7.9"/>
    <s v="Feb"/>
    <s v="Tue"/>
    <s v="evening"/>
    <s v="Normal"/>
    <s v="Male"/>
    <s v="Sports and travel"/>
    <x v="2"/>
    <s v="B"/>
    <s v="Average"/>
  </r>
  <r>
    <s v="253-12-6086"/>
    <n v="98.4"/>
    <n v="7"/>
    <n v="34.44"/>
    <n v="723.24"/>
    <d v="2019-03-12T00:00:00"/>
    <d v="1899-12-30T12:43:00"/>
    <s v="Credit card"/>
    <n v="34.44"/>
    <n v="8.6999999999999993"/>
    <s v="Mar"/>
    <s v="Tue"/>
    <s v="afternoon"/>
    <s v="Member"/>
    <s v="Female"/>
    <s v="Sports and travel"/>
    <x v="0"/>
    <s v="A"/>
    <s v="Good"/>
  </r>
  <r>
    <s v="808-65-0703"/>
    <n v="35.47"/>
    <n v="4"/>
    <n v="7.0940000000000003"/>
    <n v="148.97399999999999"/>
    <d v="2019-03-14T00:00:00"/>
    <d v="1899-12-30T17:22:00"/>
    <s v="Credit card"/>
    <n v="7.0940000000000003"/>
    <n v="6.9"/>
    <s v="Mar"/>
    <s v="Thu"/>
    <s v="evening"/>
    <s v="Normal"/>
    <s v="Male"/>
    <s v="Home and lifestyle"/>
    <x v="1"/>
    <s v="C"/>
    <s v="Average"/>
  </r>
  <r>
    <s v="571-94-0759"/>
    <n v="74.599999999999994"/>
    <n v="10"/>
    <n v="37.299999999999997"/>
    <n v="783.3"/>
    <d v="2019-01-08T00:00:00"/>
    <d v="1899-12-30T20:55:00"/>
    <s v="Cash"/>
    <n v="37.299999999999997"/>
    <n v="9.5"/>
    <s v="Jan"/>
    <s v="Tue"/>
    <s v="evening"/>
    <s v="Member"/>
    <s v="Female"/>
    <s v="Food and beverages"/>
    <x v="2"/>
    <s v="B"/>
    <s v="Good"/>
  </r>
  <r>
    <s v="144-51-6085"/>
    <n v="70.739999999999995"/>
    <n v="4"/>
    <n v="14.148"/>
    <n v="297.108"/>
    <d v="2019-01-05T00:00:00"/>
    <d v="1899-12-30T16:05:00"/>
    <s v="Credit card"/>
    <n v="14.148"/>
    <n v="4.4000000000000004"/>
    <s v="Jan"/>
    <s v="Sat"/>
    <s v="evening"/>
    <s v="Member"/>
    <s v="Male"/>
    <s v="Home and lifestyle"/>
    <x v="0"/>
    <s v="A"/>
    <s v="Poor"/>
  </r>
  <r>
    <s v="731-14-2199"/>
    <n v="35.54"/>
    <n v="10"/>
    <n v="17.77"/>
    <n v="373.17"/>
    <d v="2019-01-04T00:00:00"/>
    <d v="1899-12-30T13:34:00"/>
    <s v="Ewallet"/>
    <n v="17.77"/>
    <n v="7"/>
    <s v="Jan"/>
    <s v="Fri"/>
    <s v="afternoon"/>
    <s v="Member"/>
    <s v="Female"/>
    <s v="Home and lifestyle"/>
    <x v="0"/>
    <s v="A"/>
    <s v="Average"/>
  </r>
  <r>
    <s v="783-09-1637"/>
    <n v="67.430000000000007"/>
    <n v="5"/>
    <n v="16.857500000000002"/>
    <n v="354.00749999999999"/>
    <d v="2019-03-06T00:00:00"/>
    <d v="1899-12-30T18:13:00"/>
    <s v="Ewallet"/>
    <n v="16.857500000000002"/>
    <n v="6.3"/>
    <s v="Mar"/>
    <s v="Wed"/>
    <s v="evening"/>
    <s v="Normal"/>
    <s v="Female"/>
    <s v="Sports and travel"/>
    <x v="2"/>
    <s v="B"/>
    <s v="Average"/>
  </r>
  <r>
    <s v="687-15-1097"/>
    <n v="21.12"/>
    <n v="2"/>
    <n v="2.1120000000000001"/>
    <n v="44.351999999999997"/>
    <d v="2019-01-03T00:00:00"/>
    <d v="1899-12-30T19:17:00"/>
    <s v="Cash"/>
    <n v="2.1120000000000001"/>
    <n v="9.6999999999999993"/>
    <s v="Jan"/>
    <s v="Thu"/>
    <s v="evening"/>
    <s v="Member"/>
    <s v="Female"/>
    <s v="Health and beauty"/>
    <x v="1"/>
    <s v="C"/>
    <s v="Good"/>
  </r>
  <r>
    <s v="126-54-1082"/>
    <n v="21.54"/>
    <n v="9"/>
    <n v="9.6929999999999996"/>
    <n v="203.553"/>
    <d v="2019-01-07T00:00:00"/>
    <d v="1899-12-30T11:44:00"/>
    <s v="Credit card"/>
    <n v="9.6929999999999996"/>
    <n v="8.8000000000000007"/>
    <s v="Jan"/>
    <s v="Mon"/>
    <s v="morning"/>
    <s v="Member"/>
    <s v="Female"/>
    <s v="Home and lifestyle"/>
    <x v="0"/>
    <s v="A"/>
    <s v="Good"/>
  </r>
  <r>
    <s v="633-91-1052"/>
    <n v="12.03"/>
    <n v="2"/>
    <n v="1.2030000000000001"/>
    <n v="25.263000000000002"/>
    <d v="2019-01-27T00:00:00"/>
    <d v="1899-12-30T15:51:00"/>
    <s v="Cash"/>
    <n v="1.2030000000000001"/>
    <n v="5.0999999999999996"/>
    <s v="Jan"/>
    <s v="Sun"/>
    <s v="afternoon"/>
    <s v="Normal"/>
    <s v="Female"/>
    <s v="Home and lifestyle"/>
    <x v="0"/>
    <s v="A"/>
    <s v="Poor"/>
  </r>
  <r>
    <s v="477-24-6490"/>
    <n v="99.71"/>
    <n v="6"/>
    <n v="29.913"/>
    <n v="628.173"/>
    <d v="2019-02-26T00:00:00"/>
    <d v="1899-12-30T16:52:00"/>
    <s v="Ewallet"/>
    <n v="29.913"/>
    <n v="7.9"/>
    <s v="Feb"/>
    <s v="Tue"/>
    <s v="evening"/>
    <s v="Normal"/>
    <s v="Female"/>
    <s v="Health and beauty"/>
    <x v="2"/>
    <s v="B"/>
    <s v="Average"/>
  </r>
  <r>
    <s v="566-19-5475"/>
    <n v="47.97"/>
    <n v="7"/>
    <n v="16.7895"/>
    <n v="352.5795"/>
    <d v="2019-01-07T00:00:00"/>
    <d v="1899-12-30T20:52:00"/>
    <s v="Cash"/>
    <n v="16.7895"/>
    <n v="6.2"/>
    <s v="Jan"/>
    <s v="Mon"/>
    <s v="evening"/>
    <s v="Normal"/>
    <s v="Male"/>
    <s v="Fashion accessories"/>
    <x v="2"/>
    <s v="B"/>
    <s v="Average"/>
  </r>
  <r>
    <s v="526-86-8552"/>
    <n v="21.82"/>
    <n v="10"/>
    <n v="10.91"/>
    <n v="229.11"/>
    <d v="2019-01-07T00:00:00"/>
    <d v="1899-12-30T17:36:00"/>
    <s v="Cash"/>
    <n v="10.91"/>
    <n v="7.1"/>
    <s v="Jan"/>
    <s v="Mon"/>
    <s v="evening"/>
    <s v="Member"/>
    <s v="Female"/>
    <s v="Home and lifestyle"/>
    <x v="1"/>
    <s v="C"/>
    <s v="Average"/>
  </r>
  <r>
    <s v="376-56-3573"/>
    <n v="95.42"/>
    <n v="4"/>
    <n v="19.084"/>
    <n v="400.76400000000001"/>
    <d v="2019-02-02T00:00:00"/>
    <d v="1899-12-30T13:23:00"/>
    <s v="Ewallet"/>
    <n v="19.084"/>
    <n v="6.4"/>
    <s v="Feb"/>
    <s v="Sat"/>
    <s v="afternoon"/>
    <s v="Normal"/>
    <s v="Female"/>
    <s v="Fashion accessories"/>
    <x v="1"/>
    <s v="C"/>
    <s v="Average"/>
  </r>
  <r>
    <s v="537-72-0426"/>
    <n v="70.989999999999995"/>
    <n v="10"/>
    <n v="35.494999999999997"/>
    <n v="745.39499999999998"/>
    <d v="2019-03-20T00:00:00"/>
    <d v="1899-12-30T16:28:00"/>
    <s v="Cash"/>
    <n v="35.494999999999997"/>
    <n v="5.7"/>
    <s v="Mar"/>
    <s v="Wed"/>
    <s v="evening"/>
    <s v="Member"/>
    <s v="Male"/>
    <s v="Fashion accessories"/>
    <x v="1"/>
    <s v="C"/>
    <s v="Poor"/>
  </r>
  <r>
    <s v="828-61-5674"/>
    <n v="44.02"/>
    <n v="10"/>
    <n v="22.01"/>
    <n v="462.21"/>
    <d v="2019-03-20T00:00:00"/>
    <d v="1899-12-30T19:57:00"/>
    <s v="Credit card"/>
    <n v="22.01"/>
    <n v="9.6"/>
    <s v="Mar"/>
    <s v="Wed"/>
    <s v="evening"/>
    <s v="Member"/>
    <s v="Male"/>
    <s v="Sports and travel"/>
    <x v="0"/>
    <s v="A"/>
    <s v="Good"/>
  </r>
  <r>
    <s v="136-08-6195"/>
    <n v="69.959999999999994"/>
    <n v="8"/>
    <n v="27.984000000000002"/>
    <n v="587.66399999999999"/>
    <d v="2019-02-15T00:00:00"/>
    <d v="1899-12-30T17:01:00"/>
    <s v="Credit card"/>
    <n v="27.984000000000002"/>
    <n v="6.4"/>
    <s v="Feb"/>
    <s v="Fri"/>
    <s v="evening"/>
    <s v="Normal"/>
    <s v="Female"/>
    <s v="Home and lifestyle"/>
    <x v="0"/>
    <s v="A"/>
    <s v="Average"/>
  </r>
  <r>
    <s v="523-38-0215"/>
    <n v="37"/>
    <n v="1"/>
    <n v="1.85"/>
    <n v="38.85"/>
    <d v="2019-03-06T00:00:00"/>
    <d v="1899-12-30T13:29:00"/>
    <s v="Credit card"/>
    <n v="1.85"/>
    <n v="7.9"/>
    <s v="Mar"/>
    <s v="Wed"/>
    <s v="afternoon"/>
    <s v="Normal"/>
    <s v="Male"/>
    <s v="Home and lifestyle"/>
    <x v="1"/>
    <s v="C"/>
    <s v="Average"/>
  </r>
  <r>
    <s v="490-29-1201"/>
    <n v="15.34"/>
    <n v="1"/>
    <n v="0.76700000000000002"/>
    <n v="16.106999999999999"/>
    <d v="2019-01-06T00:00:00"/>
    <d v="1899-12-30T11:09:00"/>
    <s v="Cash"/>
    <n v="0.76700000000000002"/>
    <n v="6.5"/>
    <s v="Jan"/>
    <s v="Sun"/>
    <s v="morning"/>
    <s v="Normal"/>
    <s v="Female"/>
    <s v="Sports and travel"/>
    <x v="0"/>
    <s v="A"/>
    <s v="Average"/>
  </r>
  <r>
    <s v="667-92-0055"/>
    <n v="99.83"/>
    <n v="6"/>
    <n v="29.949000000000002"/>
    <n v="628.92899999999997"/>
    <d v="2019-03-04T00:00:00"/>
    <d v="1899-12-30T15:02:00"/>
    <s v="Ewallet"/>
    <n v="29.949000000000002"/>
    <n v="8.5"/>
    <s v="Mar"/>
    <s v="Mon"/>
    <s v="afternoon"/>
    <s v="Member"/>
    <s v="Male"/>
    <s v="Health and beauty"/>
    <x v="0"/>
    <s v="A"/>
    <s v="Good"/>
  </r>
  <r>
    <s v="565-17-3836"/>
    <n v="47.67"/>
    <n v="4"/>
    <n v="9.5340000000000007"/>
    <n v="200.214"/>
    <d v="2019-03-12T00:00:00"/>
    <d v="1899-12-30T14:21:00"/>
    <s v="Cash"/>
    <n v="9.5340000000000007"/>
    <n v="9.1"/>
    <s v="Mar"/>
    <s v="Tue"/>
    <s v="afternoon"/>
    <s v="Member"/>
    <s v="Female"/>
    <s v="Health and beauty"/>
    <x v="0"/>
    <s v="A"/>
    <s v="Good"/>
  </r>
  <r>
    <s v="498-41-1961"/>
    <n v="66.680000000000007"/>
    <n v="5"/>
    <n v="16.670000000000002"/>
    <n v="350.07"/>
    <d v="2019-02-20T00:00:00"/>
    <d v="1899-12-30T18:01:00"/>
    <s v="Cash"/>
    <n v="16.670000000000002"/>
    <n v="7.6"/>
    <s v="Feb"/>
    <s v="Wed"/>
    <s v="evening"/>
    <s v="Normal"/>
    <s v="Male"/>
    <s v="Health and beauty"/>
    <x v="2"/>
    <s v="B"/>
    <s v="Average"/>
  </r>
  <r>
    <s v="593-95-4461"/>
    <n v="74.86"/>
    <n v="1"/>
    <n v="3.7429999999999999"/>
    <n v="78.602999999999994"/>
    <d v="2019-03-24T00:00:00"/>
    <d v="1899-12-30T14:49:00"/>
    <s v="Cash"/>
    <n v="3.7429999999999999"/>
    <n v="6.9"/>
    <s v="Mar"/>
    <s v="Sun"/>
    <s v="afternoon"/>
    <s v="Member"/>
    <s v="Male"/>
    <s v="Home and lifestyle"/>
    <x v="1"/>
    <s v="C"/>
    <s v="Average"/>
  </r>
  <r>
    <s v="226-71-3580"/>
    <n v="23.75"/>
    <n v="9"/>
    <n v="10.6875"/>
    <n v="224.4375"/>
    <d v="2019-01-31T00:00:00"/>
    <d v="1899-12-30T12:02:00"/>
    <s v="Cash"/>
    <n v="10.6875"/>
    <n v="9.5"/>
    <s v="Jan"/>
    <s v="Thu"/>
    <s v="afternoon"/>
    <s v="Normal"/>
    <s v="Female"/>
    <s v="Sports and travel"/>
    <x v="1"/>
    <s v="C"/>
    <s v="Good"/>
  </r>
  <r>
    <s v="283-79-9594"/>
    <n v="48.51"/>
    <n v="7"/>
    <n v="16.9785"/>
    <n v="356.54849999999999"/>
    <d v="2019-01-25T00:00:00"/>
    <d v="1899-12-30T13:30:00"/>
    <s v="Credit card"/>
    <n v="16.9785"/>
    <n v="5.2"/>
    <s v="Jan"/>
    <s v="Fri"/>
    <s v="afternoon"/>
    <s v="Normal"/>
    <s v="Female"/>
    <s v="Food and beverages"/>
    <x v="2"/>
    <s v="B"/>
    <s v="Poor"/>
  </r>
  <r>
    <s v="430-60-3493"/>
    <n v="94.88"/>
    <n v="7"/>
    <n v="33.207999999999998"/>
    <n v="697.36800000000005"/>
    <d v="2019-02-03T00:00:00"/>
    <d v="1899-12-30T14:38:00"/>
    <s v="Cash"/>
    <n v="33.207999999999998"/>
    <n v="4.2"/>
    <s v="Feb"/>
    <s v="Sun"/>
    <s v="afternoon"/>
    <s v="Member"/>
    <s v="Female"/>
    <s v="Home and lifestyle"/>
    <x v="0"/>
    <s v="A"/>
    <s v="Poor"/>
  </r>
  <r>
    <s v="139-20-0155"/>
    <n v="40.299999999999997"/>
    <n v="10"/>
    <n v="20.149999999999999"/>
    <n v="423.15"/>
    <d v="2019-01-24T00:00:00"/>
    <d v="1899-12-30T17:37:00"/>
    <s v="Credit card"/>
    <n v="20.149999999999999"/>
    <n v="7"/>
    <s v="Jan"/>
    <s v="Thu"/>
    <s v="evening"/>
    <s v="Member"/>
    <s v="Male"/>
    <s v="Electronic accessories"/>
    <x v="2"/>
    <s v="B"/>
    <s v="Average"/>
  </r>
  <r>
    <s v="558-80-4082"/>
    <n v="27.85"/>
    <n v="7"/>
    <n v="9.7475000000000005"/>
    <n v="204.69749999999999"/>
    <d v="2019-03-14T00:00:00"/>
    <d v="1899-12-30T17:20:00"/>
    <s v="Ewallet"/>
    <n v="9.7475000000000005"/>
    <n v="6"/>
    <s v="Mar"/>
    <s v="Thu"/>
    <s v="evening"/>
    <s v="Normal"/>
    <s v="Male"/>
    <s v="Electronic accessories"/>
    <x v="1"/>
    <s v="C"/>
    <s v="Average"/>
  </r>
  <r>
    <s v="278-97-7759"/>
    <n v="62.48"/>
    <n v="1"/>
    <n v="3.1240000000000001"/>
    <n v="65.603999999999999"/>
    <d v="2019-02-18T00:00:00"/>
    <d v="1899-12-30T20:29:00"/>
    <s v="Cash"/>
    <n v="3.1240000000000001"/>
    <n v="4.7"/>
    <s v="Feb"/>
    <s v="Mon"/>
    <s v="evening"/>
    <s v="Member"/>
    <s v="Female"/>
    <s v="Electronic accessories"/>
    <x v="0"/>
    <s v="A"/>
    <s v="Poor"/>
  </r>
  <r>
    <s v="316-68-6352"/>
    <n v="36.36"/>
    <n v="2"/>
    <n v="3.6360000000000001"/>
    <n v="76.355999999999995"/>
    <d v="2019-01-21T00:00:00"/>
    <d v="1899-12-30T10:00:00"/>
    <s v="Cash"/>
    <n v="3.6360000000000001"/>
    <n v="7.1"/>
    <s v="Jan"/>
    <s v="Mon"/>
    <s v="morning"/>
    <s v="Member"/>
    <s v="Female"/>
    <s v="Food and beverages"/>
    <x v="0"/>
    <s v="A"/>
    <s v="Average"/>
  </r>
  <r>
    <s v="585-03-5943"/>
    <n v="18.11"/>
    <n v="10"/>
    <n v="9.0549999999999997"/>
    <n v="190.155"/>
    <d v="2019-03-13T00:00:00"/>
    <d v="1899-12-30T11:46:00"/>
    <s v="Ewallet"/>
    <n v="9.0549999999999997"/>
    <n v="5.9"/>
    <s v="Mar"/>
    <s v="Wed"/>
    <s v="morning"/>
    <s v="Normal"/>
    <s v="Male"/>
    <s v="Health and beauty"/>
    <x v="2"/>
    <s v="B"/>
    <s v="Poor"/>
  </r>
  <r>
    <s v="211-05-0490"/>
    <n v="51.92"/>
    <n v="5"/>
    <n v="12.98"/>
    <n v="272.58"/>
    <d v="2019-03-03T00:00:00"/>
    <d v="1899-12-30T13:42:00"/>
    <s v="Cash"/>
    <n v="12.98"/>
    <n v="7.5"/>
    <s v="Mar"/>
    <s v="Sun"/>
    <s v="afternoon"/>
    <s v="Member"/>
    <s v="Female"/>
    <s v="Electronic accessories"/>
    <x v="1"/>
    <s v="C"/>
    <s v="Average"/>
  </r>
  <r>
    <s v="727-75-6477"/>
    <n v="28.84"/>
    <n v="4"/>
    <n v="5.7679999999999998"/>
    <n v="121.128"/>
    <d v="2019-03-29T00:00:00"/>
    <d v="1899-12-30T14:44:00"/>
    <s v="Cash"/>
    <n v="5.7679999999999998"/>
    <n v="6.4"/>
    <s v="Mar"/>
    <s v="Fri"/>
    <s v="afternoon"/>
    <s v="Normal"/>
    <s v="Male"/>
    <s v="Electronic accessories"/>
    <x v="1"/>
    <s v="C"/>
    <s v="Average"/>
  </r>
  <r>
    <s v="744-02-5987"/>
    <n v="78.38"/>
    <n v="6"/>
    <n v="23.513999999999999"/>
    <n v="493.79399999999998"/>
    <d v="2019-01-10T00:00:00"/>
    <d v="1899-12-30T14:16:00"/>
    <s v="Ewallet"/>
    <n v="23.513999999999999"/>
    <n v="5.8"/>
    <s v="Jan"/>
    <s v="Thu"/>
    <s v="afternoon"/>
    <s v="Member"/>
    <s v="Male"/>
    <s v="Home and lifestyle"/>
    <x v="0"/>
    <s v="A"/>
    <s v="Poor"/>
  </r>
  <r>
    <s v="307-83-9164"/>
    <n v="60.01"/>
    <n v="4"/>
    <n v="12.002000000000001"/>
    <n v="252.042"/>
    <d v="2019-01-25T00:00:00"/>
    <d v="1899-12-30T15:54:00"/>
    <s v="Cash"/>
    <n v="12.002000000000001"/>
    <n v="4.5"/>
    <s v="Jan"/>
    <s v="Fri"/>
    <s v="afternoon"/>
    <s v="Member"/>
    <s v="Male"/>
    <s v="Home and lifestyle"/>
    <x v="0"/>
    <s v="A"/>
    <s v="Poor"/>
  </r>
  <r>
    <s v="779-06-0012"/>
    <n v="88.61"/>
    <n v="1"/>
    <n v="4.4305000000000003"/>
    <n v="93.040499999999994"/>
    <d v="2019-01-19T00:00:00"/>
    <d v="1899-12-30T10:21:00"/>
    <s v="Cash"/>
    <n v="4.4305000000000003"/>
    <n v="7.7"/>
    <s v="Jan"/>
    <s v="Sat"/>
    <s v="morning"/>
    <s v="Member"/>
    <s v="Female"/>
    <s v="Home and lifestyle"/>
    <x v="1"/>
    <s v="C"/>
    <s v="Average"/>
  </r>
  <r>
    <s v="446-47-6729"/>
    <n v="99.82"/>
    <n v="2"/>
    <n v="9.9819999999999993"/>
    <n v="209.62200000000001"/>
    <d v="2019-01-02T00:00:00"/>
    <d v="1899-12-30T18:09:00"/>
    <s v="Credit card"/>
    <n v="9.9819999999999993"/>
    <n v="6.7"/>
    <s v="Jan"/>
    <s v="Wed"/>
    <s v="evening"/>
    <s v="Normal"/>
    <s v="Male"/>
    <s v="Fashion accessories"/>
    <x v="1"/>
    <s v="C"/>
    <s v="Average"/>
  </r>
  <r>
    <s v="573-10-3877"/>
    <n v="39.01"/>
    <n v="1"/>
    <n v="1.9504999999999999"/>
    <n v="40.960500000000003"/>
    <d v="2019-03-12T00:00:00"/>
    <d v="1899-12-30T16:46:00"/>
    <s v="Credit card"/>
    <n v="1.9504999999999999"/>
    <n v="4.7"/>
    <s v="Mar"/>
    <s v="Tue"/>
    <s v="evening"/>
    <s v="Member"/>
    <s v="Male"/>
    <s v="Health and beauty"/>
    <x v="2"/>
    <s v="B"/>
    <s v="Poor"/>
  </r>
  <r>
    <s v="735-06-4124"/>
    <n v="48.61"/>
    <n v="1"/>
    <n v="2.4304999999999999"/>
    <n v="51.040500000000002"/>
    <d v="2019-02-25T00:00:00"/>
    <d v="1899-12-30T15:31:00"/>
    <s v="Cash"/>
    <n v="2.4304999999999999"/>
    <n v="4.4000000000000004"/>
    <s v="Feb"/>
    <s v="Mon"/>
    <s v="afternoon"/>
    <s v="Normal"/>
    <s v="Male"/>
    <s v="Food and beverages"/>
    <x v="1"/>
    <s v="C"/>
    <s v="Poor"/>
  </r>
  <r>
    <s v="439-54-7422"/>
    <n v="51.19"/>
    <n v="4"/>
    <n v="10.238"/>
    <n v="214.99799999999999"/>
    <d v="2019-03-18T00:00:00"/>
    <d v="1899-12-30T17:15:00"/>
    <s v="Credit card"/>
    <n v="10.238"/>
    <n v="4.7"/>
    <s v="Mar"/>
    <s v="Mon"/>
    <s v="evening"/>
    <s v="Normal"/>
    <s v="Female"/>
    <s v="Electronic accessories"/>
    <x v="0"/>
    <s v="A"/>
    <s v="Poor"/>
  </r>
  <r>
    <s v="396-90-2219"/>
    <n v="14.96"/>
    <n v="8"/>
    <n v="5.984"/>
    <n v="125.664"/>
    <d v="2019-02-23T00:00:00"/>
    <d v="1899-12-30T12:29:00"/>
    <s v="Cash"/>
    <n v="5.984"/>
    <n v="8.6"/>
    <s v="Feb"/>
    <s v="Sat"/>
    <s v="afternoon"/>
    <s v="Normal"/>
    <s v="Female"/>
    <s v="Electronic accessories"/>
    <x v="2"/>
    <s v="B"/>
    <s v="Good"/>
  </r>
  <r>
    <s v="411-77-0180"/>
    <n v="72.2"/>
    <n v="7"/>
    <n v="25.27"/>
    <n v="530.66999999999996"/>
    <d v="2019-03-26T00:00:00"/>
    <d v="1899-12-30T20:14:00"/>
    <s v="Ewallet"/>
    <n v="25.27"/>
    <n v="4.3"/>
    <s v="Mar"/>
    <s v="Tue"/>
    <s v="evening"/>
    <s v="Member"/>
    <s v="Male"/>
    <s v="Electronic accessories"/>
    <x v="0"/>
    <s v="A"/>
    <s v="Poor"/>
  </r>
  <r>
    <s v="286-01-5402"/>
    <n v="40.229999999999997"/>
    <n v="7"/>
    <n v="14.080500000000001"/>
    <n v="295.69049999999999"/>
    <d v="2019-03-30T00:00:00"/>
    <d v="1899-12-30T13:22:00"/>
    <s v="Cash"/>
    <n v="14.080500000000001"/>
    <n v="9.6"/>
    <s v="Mar"/>
    <s v="Sat"/>
    <s v="afternoon"/>
    <s v="Normal"/>
    <s v="Female"/>
    <s v="Sports and travel"/>
    <x v="0"/>
    <s v="A"/>
    <s v="Good"/>
  </r>
  <r>
    <s v="803-17-8013"/>
    <n v="88.79"/>
    <n v="8"/>
    <n v="35.515999999999998"/>
    <n v="745.83600000000001"/>
    <d v="2019-02-17T00:00:00"/>
    <d v="1899-12-30T17:09:00"/>
    <s v="Cash"/>
    <n v="35.515999999999998"/>
    <n v="4.0999999999999996"/>
    <s v="Feb"/>
    <s v="Sun"/>
    <s v="evening"/>
    <s v="Member"/>
    <s v="Female"/>
    <s v="Home and lifestyle"/>
    <x v="0"/>
    <s v="A"/>
    <s v="Poor"/>
  </r>
  <r>
    <s v="512-98-1403"/>
    <n v="26.48"/>
    <n v="3"/>
    <n v="3.972"/>
    <n v="83.412000000000006"/>
    <d v="2019-03-21T00:00:00"/>
    <d v="1899-12-30T10:40:00"/>
    <s v="Ewallet"/>
    <n v="3.972"/>
    <n v="4.7"/>
    <s v="Mar"/>
    <s v="Thu"/>
    <s v="morning"/>
    <s v="Member"/>
    <s v="Female"/>
    <s v="Electronic accessories"/>
    <x v="0"/>
    <s v="A"/>
    <s v="Poor"/>
  </r>
  <r>
    <s v="848-42-2560"/>
    <n v="81.91"/>
    <n v="2"/>
    <n v="8.1910000000000007"/>
    <n v="172.011"/>
    <d v="2019-03-05T00:00:00"/>
    <d v="1899-12-30T17:43:00"/>
    <s v="Cash"/>
    <n v="8.1910000000000007"/>
    <n v="7.8"/>
    <s v="Mar"/>
    <s v="Tue"/>
    <s v="evening"/>
    <s v="Normal"/>
    <s v="Female"/>
    <s v="Fashion accessories"/>
    <x v="0"/>
    <s v="A"/>
    <s v="Average"/>
  </r>
  <r>
    <s v="532-59-7201"/>
    <n v="79.930000000000007"/>
    <n v="6"/>
    <n v="23.978999999999999"/>
    <n v="503.55900000000003"/>
    <d v="2019-01-31T00:00:00"/>
    <d v="1899-12-30T14:04:00"/>
    <s v="Cash"/>
    <n v="23.978999999999999"/>
    <n v="5.5"/>
    <s v="Jan"/>
    <s v="Thu"/>
    <s v="afternoon"/>
    <s v="Member"/>
    <s v="Male"/>
    <s v="Sports and travel"/>
    <x v="2"/>
    <s v="B"/>
    <s v="Poor"/>
  </r>
  <r>
    <s v="181-94-6432"/>
    <n v="69.33"/>
    <n v="2"/>
    <n v="6.9329999999999998"/>
    <n v="145.59299999999999"/>
    <d v="2019-02-05T00:00:00"/>
    <d v="1899-12-30T19:05:00"/>
    <s v="Ewallet"/>
    <n v="6.9329999999999998"/>
    <n v="9.6999999999999993"/>
    <s v="Feb"/>
    <s v="Tue"/>
    <s v="evening"/>
    <s v="Member"/>
    <s v="Male"/>
    <s v="Fashion accessories"/>
    <x v="1"/>
    <s v="C"/>
    <s v="Good"/>
  </r>
  <r>
    <s v="870-76-1733"/>
    <n v="14.23"/>
    <n v="5"/>
    <n v="3.5575000000000001"/>
    <n v="74.707499999999996"/>
    <d v="2019-02-01T00:00:00"/>
    <d v="1899-12-30T10:08:00"/>
    <s v="Credit card"/>
    <n v="3.5575000000000001"/>
    <n v="4.4000000000000004"/>
    <s v="Feb"/>
    <s v="Fri"/>
    <s v="morning"/>
    <s v="Member"/>
    <s v="Female"/>
    <s v="Food and beverages"/>
    <x v="0"/>
    <s v="A"/>
    <s v="Poor"/>
  </r>
  <r>
    <s v="423-64-4619"/>
    <n v="15.55"/>
    <n v="9"/>
    <n v="6.9974999999999996"/>
    <n v="146.94749999999999"/>
    <d v="2019-03-07T00:00:00"/>
    <d v="1899-12-30T13:12:00"/>
    <s v="Cash"/>
    <n v="6.9974999999999996"/>
    <n v="5"/>
    <s v="Mar"/>
    <s v="Thu"/>
    <s v="afternoon"/>
    <s v="Member"/>
    <s v="Female"/>
    <s v="Health and beauty"/>
    <x v="0"/>
    <s v="A"/>
    <s v="Poor"/>
  </r>
  <r>
    <s v="227-07-4446"/>
    <n v="78.13"/>
    <n v="10"/>
    <n v="39.064999999999998"/>
    <n v="820.36500000000001"/>
    <d v="2019-02-10T00:00:00"/>
    <d v="1899-12-30T20:51:00"/>
    <s v="Cash"/>
    <n v="39.064999999999998"/>
    <n v="4.4000000000000004"/>
    <s v="Feb"/>
    <s v="Sun"/>
    <s v="evening"/>
    <s v="Member"/>
    <s v="Female"/>
    <s v="Electronic accessories"/>
    <x v="1"/>
    <s v="C"/>
    <s v="Poor"/>
  </r>
  <r>
    <s v="174-36-3675"/>
    <n v="99.37"/>
    <n v="2"/>
    <n v="9.9369999999999994"/>
    <n v="208.67699999999999"/>
    <d v="2019-02-14T00:00:00"/>
    <d v="1899-12-30T17:29:00"/>
    <s v="Cash"/>
    <n v="9.9369999999999994"/>
    <n v="5.2"/>
    <s v="Feb"/>
    <s v="Thu"/>
    <s v="evening"/>
    <s v="Member"/>
    <s v="Male"/>
    <s v="Food and beverages"/>
    <x v="1"/>
    <s v="C"/>
    <s v="Poor"/>
  </r>
  <r>
    <s v="428-83-5800"/>
    <n v="21.08"/>
    <n v="3"/>
    <n v="3.1619999999999999"/>
    <n v="66.402000000000001"/>
    <d v="2019-02-09T00:00:00"/>
    <d v="1899-12-30T10:25:00"/>
    <s v="Cash"/>
    <n v="3.1619999999999999"/>
    <n v="7.3"/>
    <s v="Feb"/>
    <s v="Sat"/>
    <s v="morning"/>
    <s v="Member"/>
    <s v="Female"/>
    <s v="Food and beverages"/>
    <x v="1"/>
    <s v="C"/>
    <s v="Average"/>
  </r>
  <r>
    <s v="603-07-0961"/>
    <n v="74.790000000000006"/>
    <n v="5"/>
    <n v="18.697500000000002"/>
    <n v="392.64749999999998"/>
    <d v="2019-01-10T00:00:00"/>
    <d v="1899-12-30T11:34:00"/>
    <s v="Cash"/>
    <n v="18.697500000000002"/>
    <n v="4.9000000000000004"/>
    <s v="Jan"/>
    <s v="Thu"/>
    <s v="morning"/>
    <s v="Member"/>
    <s v="Male"/>
    <s v="Electronic accessories"/>
    <x v="1"/>
    <s v="C"/>
    <s v="Poor"/>
  </r>
  <r>
    <s v="704-20-4138"/>
    <n v="29.67"/>
    <n v="7"/>
    <n v="10.384499999999999"/>
    <n v="218.0745"/>
    <d v="2019-03-11T00:00:00"/>
    <d v="1899-12-30T18:58:00"/>
    <s v="Credit card"/>
    <n v="10.384499999999999"/>
    <n v="8.1"/>
    <s v="Mar"/>
    <s v="Mon"/>
    <s v="evening"/>
    <s v="Member"/>
    <s v="Female"/>
    <s v="Health and beauty"/>
    <x v="1"/>
    <s v="C"/>
    <s v="Good"/>
  </r>
  <r>
    <s v="787-15-1757"/>
    <n v="44.07"/>
    <n v="4"/>
    <n v="8.8140000000000001"/>
    <n v="185.09399999999999"/>
    <d v="2019-02-18T00:00:00"/>
    <d v="1899-12-30T16:28:00"/>
    <s v="Ewallet"/>
    <n v="8.8140000000000001"/>
    <n v="8.4"/>
    <s v="Feb"/>
    <s v="Mon"/>
    <s v="evening"/>
    <s v="Member"/>
    <s v="Male"/>
    <s v="Health and beauty"/>
    <x v="1"/>
    <s v="C"/>
    <s v="Good"/>
  </r>
  <r>
    <s v="649-11-3678"/>
    <n v="22.93"/>
    <n v="9"/>
    <n v="10.3185"/>
    <n v="216.6885"/>
    <d v="2019-02-26T00:00:00"/>
    <d v="1899-12-30T20:26:00"/>
    <s v="Cash"/>
    <n v="10.3185"/>
    <n v="5.5"/>
    <s v="Feb"/>
    <s v="Tue"/>
    <s v="evening"/>
    <s v="Normal"/>
    <s v="Female"/>
    <s v="Food and beverages"/>
    <x v="1"/>
    <s v="C"/>
    <s v="Poor"/>
  </r>
  <r>
    <s v="622-20-1945"/>
    <n v="39.42"/>
    <n v="1"/>
    <n v="1.9710000000000001"/>
    <n v="41.390999999999998"/>
    <d v="2019-01-18T00:00:00"/>
    <d v="1899-12-30T15:08:00"/>
    <s v="Cash"/>
    <n v="1.9710000000000001"/>
    <n v="8.4"/>
    <s v="Jan"/>
    <s v="Fri"/>
    <s v="afternoon"/>
    <s v="Normal"/>
    <s v="Female"/>
    <s v="Health and beauty"/>
    <x v="1"/>
    <s v="C"/>
    <s v="Good"/>
  </r>
  <r>
    <s v="372-94-8041"/>
    <n v="15.26"/>
    <n v="6"/>
    <n v="4.5780000000000003"/>
    <n v="96.138000000000005"/>
    <d v="2019-02-15T00:00:00"/>
    <d v="1899-12-30T18:03:00"/>
    <s v="Ewallet"/>
    <n v="4.5780000000000003"/>
    <n v="9.8000000000000007"/>
    <s v="Feb"/>
    <s v="Fri"/>
    <s v="evening"/>
    <s v="Normal"/>
    <s v="Male"/>
    <s v="Health and beauty"/>
    <x v="0"/>
    <s v="A"/>
    <s v="Good"/>
  </r>
  <r>
    <s v="563-91-7120"/>
    <n v="61.77"/>
    <n v="5"/>
    <n v="15.442500000000001"/>
    <n v="324.29250000000002"/>
    <d v="2019-03-08T00:00:00"/>
    <d v="1899-12-30T13:21:00"/>
    <s v="Cash"/>
    <n v="15.442500000000001"/>
    <n v="6.7"/>
    <s v="Mar"/>
    <s v="Fri"/>
    <s v="afternoon"/>
    <s v="Normal"/>
    <s v="Female"/>
    <s v="Fashion accessories"/>
    <x v="0"/>
    <s v="A"/>
    <s v="Average"/>
  </r>
  <r>
    <s v="746-54-5508"/>
    <n v="21.52"/>
    <n v="6"/>
    <n v="6.4560000000000004"/>
    <n v="135.57599999999999"/>
    <d v="2019-01-17T00:00:00"/>
    <d v="1899-12-30T12:48:00"/>
    <s v="Credit card"/>
    <n v="6.4560000000000004"/>
    <n v="9.4"/>
    <s v="Jan"/>
    <s v="Thu"/>
    <s v="afternoon"/>
    <s v="Normal"/>
    <s v="Male"/>
    <s v="Home and lifestyle"/>
    <x v="0"/>
    <s v="A"/>
    <s v="Good"/>
  </r>
  <r>
    <s v="276-54-0879"/>
    <n v="97.74"/>
    <n v="4"/>
    <n v="19.547999999999998"/>
    <n v="410.50799999999998"/>
    <d v="2019-03-12T00:00:00"/>
    <d v="1899-12-30T19:53:00"/>
    <s v="Ewallet"/>
    <n v="19.547999999999998"/>
    <n v="6.4"/>
    <s v="Mar"/>
    <s v="Tue"/>
    <s v="evening"/>
    <s v="Normal"/>
    <s v="Male"/>
    <s v="Sports and travel"/>
    <x v="2"/>
    <s v="B"/>
    <s v="Average"/>
  </r>
  <r>
    <s v="815-11-1168"/>
    <n v="99.78"/>
    <n v="5"/>
    <n v="24.945"/>
    <n v="523.84500000000003"/>
    <d v="2019-03-09T00:00:00"/>
    <d v="1899-12-30T19:09:00"/>
    <s v="Cash"/>
    <n v="24.945"/>
    <n v="5.4"/>
    <s v="Mar"/>
    <s v="Sat"/>
    <s v="evening"/>
    <s v="Member"/>
    <s v="Male"/>
    <s v="Food and beverages"/>
    <x v="0"/>
    <s v="A"/>
    <s v="Poor"/>
  </r>
  <r>
    <s v="719-76-3868"/>
    <n v="94.26"/>
    <n v="4"/>
    <n v="18.852"/>
    <n v="395.892"/>
    <d v="2019-03-12T00:00:00"/>
    <d v="1899-12-30T16:30:00"/>
    <s v="Cash"/>
    <n v="18.852"/>
    <n v="8.6"/>
    <s v="Mar"/>
    <s v="Tue"/>
    <s v="evening"/>
    <s v="Member"/>
    <s v="Male"/>
    <s v="Food and beverages"/>
    <x v="1"/>
    <s v="C"/>
    <s v="Good"/>
  </r>
  <r>
    <s v="730-61-8757"/>
    <n v="51.13"/>
    <n v="4"/>
    <n v="10.226000000000001"/>
    <n v="214.74600000000001"/>
    <d v="2019-01-25T00:00:00"/>
    <d v="1899-12-30T10:11:00"/>
    <s v="Credit card"/>
    <n v="10.226000000000001"/>
    <n v="4"/>
    <s v="Jan"/>
    <s v="Fri"/>
    <s v="morning"/>
    <s v="Member"/>
    <s v="Male"/>
    <s v="Health and beauty"/>
    <x v="2"/>
    <s v="B"/>
    <s v="Poor"/>
  </r>
  <r>
    <s v="340-66-0321"/>
    <n v="36.36"/>
    <n v="4"/>
    <n v="7.2720000000000002"/>
    <n v="152.71199999999999"/>
    <d v="2019-03-25T00:00:00"/>
    <d v="1899-12-30T13:07:00"/>
    <s v="Cash"/>
    <n v="7.2720000000000002"/>
    <n v="7.6"/>
    <s v="Mar"/>
    <s v="Mon"/>
    <s v="afternoon"/>
    <s v="Member"/>
    <s v="Male"/>
    <s v="Electronic accessories"/>
    <x v="0"/>
    <s v="A"/>
    <s v="Average"/>
  </r>
  <r>
    <s v="868-81-1752"/>
    <n v="22.02"/>
    <n v="9"/>
    <n v="9.9090000000000007"/>
    <n v="208.089"/>
    <d v="2019-02-07T00:00:00"/>
    <d v="1899-12-30T18:48:00"/>
    <s v="Cash"/>
    <n v="9.9090000000000007"/>
    <n v="6.8"/>
    <s v="Feb"/>
    <s v="Thu"/>
    <s v="evening"/>
    <s v="Normal"/>
    <s v="Male"/>
    <s v="Home and lifestyle"/>
    <x v="2"/>
    <s v="B"/>
    <s v="Average"/>
  </r>
  <r>
    <s v="634-97-8956"/>
    <n v="32.9"/>
    <n v="3"/>
    <n v="4.9349999999999996"/>
    <n v="103.63500000000001"/>
    <d v="2019-02-17T00:00:00"/>
    <d v="1899-12-30T17:27:00"/>
    <s v="Credit card"/>
    <n v="4.9349999999999996"/>
    <n v="9.1"/>
    <s v="Feb"/>
    <s v="Sun"/>
    <s v="evening"/>
    <s v="Normal"/>
    <s v="Male"/>
    <s v="Food and beverages"/>
    <x v="0"/>
    <s v="A"/>
    <s v="Good"/>
  </r>
  <r>
    <s v="566-71-1091"/>
    <n v="77.02"/>
    <n v="5"/>
    <n v="19.254999999999999"/>
    <n v="404.35500000000002"/>
    <d v="2019-02-03T00:00:00"/>
    <d v="1899-12-30T15:59:00"/>
    <s v="Cash"/>
    <n v="19.254999999999999"/>
    <n v="5.5"/>
    <s v="Feb"/>
    <s v="Sun"/>
    <s v="afternoon"/>
    <s v="Normal"/>
    <s v="Male"/>
    <s v="Fashion accessories"/>
    <x v="0"/>
    <s v="A"/>
    <s v="Poor"/>
  </r>
  <r>
    <s v="442-48-3607"/>
    <n v="23.48"/>
    <n v="2"/>
    <n v="2.3479999999999999"/>
    <n v="49.308"/>
    <d v="2019-03-14T00:00:00"/>
    <d v="1899-12-30T11:21:00"/>
    <s v="Credit card"/>
    <n v="2.3479999999999999"/>
    <n v="7.9"/>
    <s v="Mar"/>
    <s v="Thu"/>
    <s v="morning"/>
    <s v="Member"/>
    <s v="Male"/>
    <s v="Food and beverages"/>
    <x v="0"/>
    <s v="A"/>
    <s v="Average"/>
  </r>
  <r>
    <s v="835-16-0096"/>
    <n v="14.7"/>
    <n v="5"/>
    <n v="3.6749999999999998"/>
    <n v="77.174999999999997"/>
    <d v="2019-03-24T00:00:00"/>
    <d v="1899-12-30T13:48:00"/>
    <s v="Ewallet"/>
    <n v="3.6749999999999998"/>
    <n v="8.5"/>
    <s v="Mar"/>
    <s v="Sun"/>
    <s v="afternoon"/>
    <s v="Member"/>
    <s v="Male"/>
    <s v="Sports and travel"/>
    <x v="1"/>
    <s v="C"/>
    <s v="Good"/>
  </r>
  <r>
    <s v="527-09-6272"/>
    <n v="28.45"/>
    <n v="5"/>
    <n v="7.1124999999999998"/>
    <n v="149.36250000000001"/>
    <d v="2019-03-21T00:00:00"/>
    <d v="1899-12-30T10:17:00"/>
    <s v="Credit card"/>
    <n v="7.1124999999999998"/>
    <n v="9.1"/>
    <s v="Mar"/>
    <s v="Thu"/>
    <s v="morning"/>
    <s v="Member"/>
    <s v="Female"/>
    <s v="Electronic accessories"/>
    <x v="0"/>
    <s v="A"/>
    <s v="Good"/>
  </r>
  <r>
    <s v="898-04-2717"/>
    <n v="76.400000000000006"/>
    <n v="9"/>
    <n v="34.380000000000003"/>
    <n v="721.98"/>
    <d v="2019-03-19T00:00:00"/>
    <d v="1899-12-30T15:49:00"/>
    <s v="Ewallet"/>
    <n v="34.380000000000003"/>
    <n v="7.5"/>
    <s v="Mar"/>
    <s v="Tue"/>
    <s v="afternoon"/>
    <s v="Normal"/>
    <s v="Male"/>
    <s v="Fashion accessories"/>
    <x v="0"/>
    <s v="A"/>
    <s v="Average"/>
  </r>
  <r>
    <s v="692-27-8933"/>
    <n v="57.95"/>
    <n v="6"/>
    <n v="17.385000000000002"/>
    <n v="365.08499999999998"/>
    <d v="2019-02-24T00:00:00"/>
    <d v="1899-12-30T13:02:00"/>
    <s v="Cash"/>
    <n v="17.385000000000002"/>
    <n v="5.2"/>
    <s v="Feb"/>
    <s v="Sun"/>
    <s v="afternoon"/>
    <s v="Normal"/>
    <s v="Female"/>
    <s v="Sports and travel"/>
    <x v="2"/>
    <s v="B"/>
    <s v="Poor"/>
  </r>
  <r>
    <s v="633-09-3463"/>
    <n v="47.65"/>
    <n v="3"/>
    <n v="7.1475"/>
    <n v="150.0975"/>
    <d v="2019-03-28T00:00:00"/>
    <d v="1899-12-30T12:58:00"/>
    <s v="Credit card"/>
    <n v="7.1475"/>
    <n v="9.5"/>
    <s v="Mar"/>
    <s v="Thu"/>
    <s v="afternoon"/>
    <s v="Normal"/>
    <s v="Female"/>
    <s v="Electronic accessories"/>
    <x v="1"/>
    <s v="C"/>
    <s v="Good"/>
  </r>
  <r>
    <s v="374-17-3652"/>
    <n v="42.82"/>
    <n v="9"/>
    <n v="19.268999999999998"/>
    <n v="404.649"/>
    <d v="2019-02-05T00:00:00"/>
    <d v="1899-12-30T15:26:00"/>
    <s v="Credit card"/>
    <n v="19.268999999999998"/>
    <n v="8.9"/>
    <s v="Feb"/>
    <s v="Tue"/>
    <s v="afternoon"/>
    <s v="Member"/>
    <s v="Female"/>
    <s v="Food and beverages"/>
    <x v="2"/>
    <s v="B"/>
    <s v="Good"/>
  </r>
  <r>
    <s v="378-07-7001"/>
    <n v="48.09"/>
    <n v="3"/>
    <n v="7.2134999999999998"/>
    <n v="151.48349999999999"/>
    <d v="2019-02-10T00:00:00"/>
    <d v="1899-12-30T18:23:00"/>
    <s v="Credit card"/>
    <n v="7.2134999999999998"/>
    <n v="7.8"/>
    <s v="Feb"/>
    <s v="Sun"/>
    <s v="evening"/>
    <s v="Member"/>
    <s v="Male"/>
    <s v="Electronic accessories"/>
    <x v="2"/>
    <s v="B"/>
    <s v="Average"/>
  </r>
  <r>
    <s v="433-75-6987"/>
    <n v="55.97"/>
    <n v="7"/>
    <n v="19.589500000000001"/>
    <n v="411.37950000000001"/>
    <d v="2019-03-05T00:00:00"/>
    <d v="1899-12-30T19:06:00"/>
    <s v="Ewallet"/>
    <n v="19.589500000000001"/>
    <n v="8.9"/>
    <s v="Mar"/>
    <s v="Tue"/>
    <s v="evening"/>
    <s v="Member"/>
    <s v="Female"/>
    <s v="Health and beauty"/>
    <x v="2"/>
    <s v="B"/>
    <s v="Good"/>
  </r>
  <r>
    <s v="873-95-4984"/>
    <n v="76.900000000000006"/>
    <n v="7"/>
    <n v="26.914999999999999"/>
    <n v="565.21500000000003"/>
    <d v="2019-02-15T00:00:00"/>
    <d v="1899-12-30T20:21:00"/>
    <s v="Cash"/>
    <n v="26.914999999999999"/>
    <n v="7.7"/>
    <s v="Feb"/>
    <s v="Fri"/>
    <s v="evening"/>
    <s v="Member"/>
    <s v="Female"/>
    <s v="Health and beauty"/>
    <x v="2"/>
    <s v="B"/>
    <s v="Average"/>
  </r>
  <r>
    <s v="416-13-5917"/>
    <n v="97.03"/>
    <n v="5"/>
    <n v="24.2575"/>
    <n v="509.40750000000003"/>
    <d v="2019-01-30T00:00:00"/>
    <d v="1899-12-30T16:24:00"/>
    <s v="Ewallet"/>
    <n v="24.2575"/>
    <n v="9.3000000000000007"/>
    <s v="Jan"/>
    <s v="Wed"/>
    <s v="evening"/>
    <s v="Normal"/>
    <s v="Female"/>
    <s v="Food and beverages"/>
    <x v="1"/>
    <s v="C"/>
    <s v="Good"/>
  </r>
  <r>
    <s v="150-89-8043"/>
    <n v="44.65"/>
    <n v="3"/>
    <n v="6.6974999999999998"/>
    <n v="140.64750000000001"/>
    <d v="2019-02-14T00:00:00"/>
    <d v="1899-12-30T15:04:00"/>
    <s v="Cash"/>
    <n v="6.6974999999999998"/>
    <n v="6.2"/>
    <s v="Feb"/>
    <s v="Thu"/>
    <s v="afternoon"/>
    <s v="Normal"/>
    <s v="Male"/>
    <s v="Sports and travel"/>
    <x v="0"/>
    <s v="A"/>
    <s v="Average"/>
  </r>
  <r>
    <s v="135-84-8019"/>
    <n v="77.930000000000007"/>
    <n v="9"/>
    <n v="35.0685"/>
    <n v="736.43849999999998"/>
    <d v="2019-02-27T00:00:00"/>
    <d v="1899-12-30T16:10:00"/>
    <s v="Ewallet"/>
    <n v="35.0685"/>
    <n v="7.6"/>
    <s v="Feb"/>
    <s v="Wed"/>
    <s v="evening"/>
    <s v="Normal"/>
    <s v="Female"/>
    <s v="Fashion accessories"/>
    <x v="0"/>
    <s v="A"/>
    <s v="Average"/>
  </r>
  <r>
    <s v="441-94-7118"/>
    <n v="71.95"/>
    <n v="1"/>
    <n v="3.5975000000000001"/>
    <n v="75.547499999999999"/>
    <d v="2019-02-04T00:00:00"/>
    <d v="1899-12-30T12:14:00"/>
    <s v="Cash"/>
    <n v="3.5975000000000001"/>
    <n v="7.3"/>
    <s v="Feb"/>
    <s v="Mon"/>
    <s v="afternoon"/>
    <s v="Member"/>
    <s v="Male"/>
    <s v="Electronic accessories"/>
    <x v="0"/>
    <s v="A"/>
    <s v="Average"/>
  </r>
  <r>
    <s v="725-96-3778"/>
    <n v="89.25"/>
    <n v="8"/>
    <n v="35.700000000000003"/>
    <n v="749.7"/>
    <d v="2019-01-20T00:00:00"/>
    <d v="1899-12-30T10:13:00"/>
    <s v="Cash"/>
    <n v="35.700000000000003"/>
    <n v="4.7"/>
    <s v="Jan"/>
    <s v="Sun"/>
    <s v="morning"/>
    <s v="Member"/>
    <s v="Female"/>
    <s v="Home and lifestyle"/>
    <x v="1"/>
    <s v="C"/>
    <s v="Poor"/>
  </r>
  <r>
    <s v="531-80-1784"/>
    <n v="26.02"/>
    <n v="7"/>
    <n v="9.1069999999999993"/>
    <n v="191.24700000000001"/>
    <d v="2019-03-28T00:00:00"/>
    <d v="1899-12-30T17:38:00"/>
    <s v="Cash"/>
    <n v="9.1069999999999993"/>
    <n v="5.0999999999999996"/>
    <s v="Mar"/>
    <s v="Thu"/>
    <s v="evening"/>
    <s v="Normal"/>
    <s v="Male"/>
    <s v="Electronic accessories"/>
    <x v="0"/>
    <s v="A"/>
    <s v="Poor"/>
  </r>
  <r>
    <s v="400-45-1220"/>
    <n v="13.5"/>
    <n v="10"/>
    <n v="6.75"/>
    <n v="141.75"/>
    <d v="2019-02-27T00:00:00"/>
    <d v="1899-12-30T11:06:00"/>
    <s v="Credit card"/>
    <n v="6.75"/>
    <n v="4.8"/>
    <s v="Feb"/>
    <s v="Wed"/>
    <s v="morning"/>
    <s v="Normal"/>
    <s v="Female"/>
    <s v="Health and beauty"/>
    <x v="2"/>
    <s v="B"/>
    <s v="Poor"/>
  </r>
  <r>
    <s v="860-79-0874"/>
    <n v="99.3"/>
    <n v="10"/>
    <n v="49.65"/>
    <n v="1042.6500000000001"/>
    <d v="2019-02-15T00:00:00"/>
    <d v="1899-12-30T14:53:00"/>
    <s v="Credit card"/>
    <n v="49.65"/>
    <n v="6.6"/>
    <s v="Feb"/>
    <s v="Fri"/>
    <s v="afternoon"/>
    <s v="Member"/>
    <s v="Female"/>
    <s v="Fashion accessories"/>
    <x v="1"/>
    <s v="C"/>
    <s v="Average"/>
  </r>
  <r>
    <s v="834-61-8124"/>
    <n v="51.69"/>
    <n v="7"/>
    <n v="18.0915"/>
    <n v="379.92149999999998"/>
    <d v="2019-01-26T00:00:00"/>
    <d v="1899-12-30T18:22:00"/>
    <s v="Cash"/>
    <n v="18.0915"/>
    <n v="5.5"/>
    <s v="Jan"/>
    <s v="Sat"/>
    <s v="evening"/>
    <s v="Normal"/>
    <s v="Male"/>
    <s v="Electronic accessories"/>
    <x v="0"/>
    <s v="A"/>
    <s v="Poor"/>
  </r>
  <r>
    <s v="115-99-4379"/>
    <n v="54.73"/>
    <n v="7"/>
    <n v="19.1555"/>
    <n v="402.26549999999997"/>
    <d v="2019-03-14T00:00:00"/>
    <d v="1899-12-30T19:02:00"/>
    <s v="Credit card"/>
    <n v="19.1555"/>
    <n v="8.5"/>
    <s v="Mar"/>
    <s v="Thu"/>
    <s v="evening"/>
    <s v="Member"/>
    <s v="Female"/>
    <s v="Fashion accessories"/>
    <x v="2"/>
    <s v="B"/>
    <s v="Good"/>
  </r>
  <r>
    <s v="565-67-6697"/>
    <n v="27"/>
    <n v="9"/>
    <n v="12.15"/>
    <n v="255.15"/>
    <d v="2019-03-02T00:00:00"/>
    <d v="1899-12-30T14:16:00"/>
    <s v="Cash"/>
    <n v="12.15"/>
    <n v="4.8"/>
    <s v="Mar"/>
    <s v="Sat"/>
    <s v="afternoon"/>
    <s v="Member"/>
    <s v="Male"/>
    <s v="Home and lifestyle"/>
    <x v="2"/>
    <s v="B"/>
    <s v="Poor"/>
  </r>
  <r>
    <s v="320-49-6392"/>
    <n v="30.24"/>
    <n v="1"/>
    <n v="1.512"/>
    <n v="31.751999999999999"/>
    <d v="2019-03-04T00:00:00"/>
    <d v="1899-12-30T15:44:00"/>
    <s v="Cash"/>
    <n v="1.512"/>
    <n v="8.4"/>
    <s v="Mar"/>
    <s v="Mon"/>
    <s v="afternoon"/>
    <s v="Normal"/>
    <s v="Female"/>
    <s v="Electronic accessories"/>
    <x v="1"/>
    <s v="C"/>
    <s v="Good"/>
  </r>
  <r>
    <s v="889-04-9723"/>
    <n v="89.14"/>
    <n v="4"/>
    <n v="17.827999999999999"/>
    <n v="374.38799999999998"/>
    <d v="2019-01-07T00:00:00"/>
    <d v="1899-12-30T12:20:00"/>
    <s v="Credit card"/>
    <n v="17.827999999999999"/>
    <n v="7.8"/>
    <s v="Jan"/>
    <s v="Mon"/>
    <s v="afternoon"/>
    <s v="Member"/>
    <s v="Female"/>
    <s v="Food and beverages"/>
    <x v="2"/>
    <s v="B"/>
    <s v="Average"/>
  </r>
  <r>
    <s v="632-90-0281"/>
    <n v="37.549999999999997"/>
    <n v="10"/>
    <n v="18.774999999999999"/>
    <n v="394.27499999999998"/>
    <d v="2019-03-08T00:00:00"/>
    <d v="1899-12-30T20:01:00"/>
    <s v="Credit card"/>
    <n v="18.774999999999999"/>
    <n v="9.3000000000000007"/>
    <s v="Mar"/>
    <s v="Fri"/>
    <s v="evening"/>
    <s v="Normal"/>
    <s v="Female"/>
    <s v="Fashion accessories"/>
    <x v="1"/>
    <s v="C"/>
    <s v="Good"/>
  </r>
  <r>
    <s v="554-42-2417"/>
    <n v="95.44"/>
    <n v="10"/>
    <n v="47.72"/>
    <n v="1002.12"/>
    <d v="2019-01-09T00:00:00"/>
    <d v="1899-12-30T13:45:00"/>
    <s v="Cash"/>
    <n v="47.72"/>
    <n v="5.2"/>
    <s v="Jan"/>
    <s v="Wed"/>
    <s v="afternoon"/>
    <s v="Normal"/>
    <s v="Female"/>
    <s v="Sports and travel"/>
    <x v="1"/>
    <s v="C"/>
    <s v="Poor"/>
  </r>
  <r>
    <s v="453-63-6187"/>
    <n v="27.5"/>
    <n v="3"/>
    <n v="4.125"/>
    <n v="86.625"/>
    <d v="2019-03-01T00:00:00"/>
    <d v="1899-12-30T15:40:00"/>
    <s v="Ewallet"/>
    <n v="4.125"/>
    <n v="6.5"/>
    <s v="Mar"/>
    <s v="Fri"/>
    <s v="afternoon"/>
    <s v="Normal"/>
    <s v="Male"/>
    <s v="Electronic accessories"/>
    <x v="2"/>
    <s v="B"/>
    <s v="Average"/>
  </r>
  <r>
    <s v="578-80-7669"/>
    <n v="74.97"/>
    <n v="1"/>
    <n v="3.7484999999999999"/>
    <n v="78.718500000000006"/>
    <d v="2019-03-16T00:00:00"/>
    <d v="1899-12-30T16:58:00"/>
    <s v="Cash"/>
    <n v="3.7484999999999999"/>
    <n v="5.6"/>
    <s v="Mar"/>
    <s v="Sat"/>
    <s v="evening"/>
    <s v="Normal"/>
    <s v="Male"/>
    <s v="Sports and travel"/>
    <x v="2"/>
    <s v="B"/>
    <s v="Poor"/>
  </r>
  <r>
    <s v="612-36-5536"/>
    <n v="80.959999999999994"/>
    <n v="8"/>
    <n v="32.384"/>
    <n v="680.06399999999996"/>
    <d v="2019-02-17T00:00:00"/>
    <d v="1899-12-30T11:12:00"/>
    <s v="Credit card"/>
    <n v="32.384"/>
    <n v="7.4"/>
    <s v="Feb"/>
    <s v="Sun"/>
    <s v="morning"/>
    <s v="Member"/>
    <s v="Male"/>
    <s v="Food and beverages"/>
    <x v="0"/>
    <s v="A"/>
    <s v="Average"/>
  </r>
  <r>
    <s v="605-72-4132"/>
    <n v="94.47"/>
    <n v="8"/>
    <n v="37.787999999999997"/>
    <n v="793.548"/>
    <d v="2019-02-27T00:00:00"/>
    <d v="1899-12-30T15:12:00"/>
    <s v="Cash"/>
    <n v="37.787999999999997"/>
    <n v="9.1"/>
    <s v="Feb"/>
    <s v="Wed"/>
    <s v="afternoon"/>
    <s v="Normal"/>
    <s v="Female"/>
    <s v="Food and beverages"/>
    <x v="1"/>
    <s v="C"/>
    <s v="Good"/>
  </r>
  <r>
    <s v="471-41-2823"/>
    <n v="99.79"/>
    <n v="2"/>
    <n v="9.9789999999999992"/>
    <n v="209.559"/>
    <d v="2019-03-07T00:00:00"/>
    <d v="1899-12-30T20:37:00"/>
    <s v="Ewallet"/>
    <n v="9.9789999999999992"/>
    <n v="8"/>
    <s v="Mar"/>
    <s v="Thu"/>
    <s v="evening"/>
    <s v="Normal"/>
    <s v="Male"/>
    <s v="Food and beverages"/>
    <x v="1"/>
    <s v="C"/>
    <s v="Good"/>
  </r>
  <r>
    <s v="462-67-9126"/>
    <n v="73.22"/>
    <n v="6"/>
    <n v="21.966000000000001"/>
    <n v="461.286"/>
    <d v="2019-01-21T00:00:00"/>
    <d v="1899-12-30T17:44:00"/>
    <s v="Cash"/>
    <n v="21.966000000000001"/>
    <n v="7.2"/>
    <s v="Jan"/>
    <s v="Mon"/>
    <s v="evening"/>
    <s v="Normal"/>
    <s v="Male"/>
    <s v="Home and lifestyle"/>
    <x v="0"/>
    <s v="A"/>
    <s v="Average"/>
  </r>
  <r>
    <s v="272-27-9238"/>
    <n v="41.24"/>
    <n v="4"/>
    <n v="8.2479999999999993"/>
    <n v="173.208"/>
    <d v="2019-02-19T00:00:00"/>
    <d v="1899-12-30T16:23:00"/>
    <s v="Cash"/>
    <n v="8.2479999999999993"/>
    <n v="7.1"/>
    <s v="Feb"/>
    <s v="Tue"/>
    <s v="evening"/>
    <s v="Normal"/>
    <s v="Female"/>
    <s v="Food and beverages"/>
    <x v="1"/>
    <s v="C"/>
    <s v="Average"/>
  </r>
  <r>
    <s v="834-25-9262"/>
    <n v="81.680000000000007"/>
    <n v="4"/>
    <n v="16.335999999999999"/>
    <n v="343.05599999999998"/>
    <d v="2019-01-06T00:00:00"/>
    <d v="1899-12-30T12:12:00"/>
    <s v="Cash"/>
    <n v="16.335999999999999"/>
    <n v="9.1"/>
    <s v="Jan"/>
    <s v="Sun"/>
    <s v="afternoon"/>
    <s v="Normal"/>
    <s v="Female"/>
    <s v="Fashion accessories"/>
    <x v="1"/>
    <s v="C"/>
    <s v="Good"/>
  </r>
  <r>
    <s v="122-61-9553"/>
    <n v="51.32"/>
    <n v="9"/>
    <n v="23.094000000000001"/>
    <n v="484.97399999999999"/>
    <d v="2019-03-14T00:00:00"/>
    <d v="1899-12-30T19:33:00"/>
    <s v="Cash"/>
    <n v="23.094000000000001"/>
    <n v="5.6"/>
    <s v="Mar"/>
    <s v="Thu"/>
    <s v="evening"/>
    <s v="Normal"/>
    <s v="Female"/>
    <s v="Electronic accessories"/>
    <x v="1"/>
    <s v="C"/>
    <s v="Poor"/>
  </r>
  <r>
    <s v="468-88-0009"/>
    <n v="65.94"/>
    <n v="4"/>
    <n v="13.188000000000001"/>
    <n v="276.94799999999998"/>
    <d v="2019-03-24T00:00:00"/>
    <d v="1899-12-30T10:29:00"/>
    <s v="Cash"/>
    <n v="13.188000000000001"/>
    <n v="6"/>
    <s v="Mar"/>
    <s v="Sun"/>
    <s v="morning"/>
    <s v="Member"/>
    <s v="Male"/>
    <s v="Home and lifestyle"/>
    <x v="0"/>
    <s v="A"/>
    <s v="Average"/>
  </r>
  <r>
    <s v="613-59-9758"/>
    <n v="14.36"/>
    <n v="10"/>
    <n v="7.18"/>
    <n v="150.78"/>
    <d v="2019-01-27T00:00:00"/>
    <d v="1899-12-30T14:28:00"/>
    <s v="Cash"/>
    <n v="7.18"/>
    <n v="5.4"/>
    <s v="Jan"/>
    <s v="Sun"/>
    <s v="afternoon"/>
    <s v="Normal"/>
    <s v="Female"/>
    <s v="Sports and travel"/>
    <x v="1"/>
    <s v="C"/>
    <s v="Poor"/>
  </r>
  <r>
    <s v="254-31-0042"/>
    <n v="21.5"/>
    <n v="9"/>
    <n v="9.6750000000000007"/>
    <n v="203.17500000000001"/>
    <d v="2019-03-06T00:00:00"/>
    <d v="1899-12-30T12:46:00"/>
    <s v="Credit card"/>
    <n v="9.6750000000000007"/>
    <n v="7.8"/>
    <s v="Mar"/>
    <s v="Wed"/>
    <s v="afternoon"/>
    <s v="Member"/>
    <s v="Male"/>
    <s v="Electronic accessories"/>
    <x v="0"/>
    <s v="A"/>
    <s v="Average"/>
  </r>
  <r>
    <s v="201-86-2184"/>
    <n v="26.26"/>
    <n v="7"/>
    <n v="9.1910000000000007"/>
    <n v="193.011"/>
    <d v="2019-02-02T00:00:00"/>
    <d v="1899-12-30T19:40:00"/>
    <s v="Cash"/>
    <n v="9.1910000000000007"/>
    <n v="9.9"/>
    <s v="Feb"/>
    <s v="Sat"/>
    <s v="evening"/>
    <s v="Member"/>
    <s v="Female"/>
    <s v="Electronic accessories"/>
    <x v="2"/>
    <s v="B"/>
    <s v="Good"/>
  </r>
  <r>
    <s v="261-12-8671"/>
    <n v="60.96"/>
    <n v="2"/>
    <n v="6.0960000000000001"/>
    <n v="128.01599999999999"/>
    <d v="2019-01-25T00:00:00"/>
    <d v="1899-12-30T19:39:00"/>
    <s v="Credit card"/>
    <n v="6.0960000000000001"/>
    <n v="4.9000000000000004"/>
    <s v="Jan"/>
    <s v="Fri"/>
    <s v="evening"/>
    <s v="Normal"/>
    <s v="Female"/>
    <s v="Fashion accessories"/>
    <x v="2"/>
    <s v="B"/>
    <s v="Poor"/>
  </r>
  <r>
    <s v="730-70-9830"/>
    <n v="70.11"/>
    <n v="6"/>
    <n v="21.033000000000001"/>
    <n v="441.69299999999998"/>
    <d v="2019-03-14T00:00:00"/>
    <d v="1899-12-30T17:54:00"/>
    <s v="Ewallet"/>
    <n v="21.033000000000001"/>
    <n v="5.2"/>
    <s v="Mar"/>
    <s v="Thu"/>
    <s v="evening"/>
    <s v="Normal"/>
    <s v="Female"/>
    <s v="Home and lifestyle"/>
    <x v="1"/>
    <s v="C"/>
    <s v="Poor"/>
  </r>
  <r>
    <s v="382-25-8917"/>
    <n v="42.08"/>
    <n v="6"/>
    <n v="12.624000000000001"/>
    <n v="265.10399999999998"/>
    <d v="2019-01-29T00:00:00"/>
    <d v="1899-12-30T12:25:00"/>
    <s v="Cash"/>
    <n v="12.624000000000001"/>
    <n v="8.9"/>
    <s v="Jan"/>
    <s v="Tue"/>
    <s v="afternoon"/>
    <s v="Normal"/>
    <s v="Male"/>
    <s v="Fashion accessories"/>
    <x v="1"/>
    <s v="C"/>
    <s v="Good"/>
  </r>
  <r>
    <s v="422-29-8786"/>
    <n v="67.09"/>
    <n v="5"/>
    <n v="16.772500000000001"/>
    <n v="352.22250000000003"/>
    <d v="2019-01-03T00:00:00"/>
    <d v="1899-12-30T16:47:00"/>
    <s v="Credit card"/>
    <n v="16.772500000000001"/>
    <n v="9.1"/>
    <s v="Jan"/>
    <s v="Thu"/>
    <s v="evening"/>
    <s v="Normal"/>
    <s v="Female"/>
    <s v="Home and lifestyle"/>
    <x v="0"/>
    <s v="A"/>
    <s v="Good"/>
  </r>
  <r>
    <s v="667-23-5919"/>
    <n v="96.7"/>
    <n v="5"/>
    <n v="24.175000000000001"/>
    <n v="507.67500000000001"/>
    <d v="2019-01-14T00:00:00"/>
    <d v="1899-12-30T12:52:00"/>
    <s v="Ewallet"/>
    <n v="24.175000000000001"/>
    <n v="7"/>
    <s v="Jan"/>
    <s v="Mon"/>
    <s v="afternoon"/>
    <s v="Member"/>
    <s v="Female"/>
    <s v="Fashion accessories"/>
    <x v="0"/>
    <s v="A"/>
    <s v="Average"/>
  </r>
  <r>
    <s v="843-01-4703"/>
    <n v="35.380000000000003"/>
    <n v="9"/>
    <n v="15.920999999999999"/>
    <n v="334.34100000000001"/>
    <d v="2019-01-05T00:00:00"/>
    <d v="1899-12-30T19:50:00"/>
    <s v="Credit card"/>
    <n v="15.920999999999999"/>
    <n v="9.6"/>
    <s v="Jan"/>
    <s v="Sat"/>
    <s v="evening"/>
    <s v="Member"/>
    <s v="Female"/>
    <s v="Home and lifestyle"/>
    <x v="2"/>
    <s v="B"/>
    <s v="Good"/>
  </r>
  <r>
    <s v="743-88-1662"/>
    <n v="95.49"/>
    <n v="7"/>
    <n v="33.421500000000002"/>
    <n v="701.85149999999999"/>
    <d v="2019-02-22T00:00:00"/>
    <d v="1899-12-30T18:17:00"/>
    <s v="Ewallet"/>
    <n v="33.421500000000002"/>
    <n v="8.6999999999999993"/>
    <s v="Feb"/>
    <s v="Fri"/>
    <s v="evening"/>
    <s v="Normal"/>
    <s v="Male"/>
    <s v="Sports and travel"/>
    <x v="1"/>
    <s v="C"/>
    <s v="Good"/>
  </r>
  <r>
    <s v="595-86-2894"/>
    <n v="96.98"/>
    <n v="4"/>
    <n v="19.396000000000001"/>
    <n v="407.31599999999997"/>
    <d v="2019-02-06T00:00:00"/>
    <d v="1899-12-30T17:20:00"/>
    <s v="Ewallet"/>
    <n v="19.396000000000001"/>
    <n v="9.4"/>
    <s v="Feb"/>
    <s v="Wed"/>
    <s v="evening"/>
    <s v="Member"/>
    <s v="Male"/>
    <s v="Fashion accessories"/>
    <x v="1"/>
    <s v="C"/>
    <s v="Good"/>
  </r>
  <r>
    <s v="182-69-8360"/>
    <n v="23.65"/>
    <n v="4"/>
    <n v="4.7300000000000004"/>
    <n v="99.33"/>
    <d v="2019-01-30T00:00:00"/>
    <d v="1899-12-30T13:32:00"/>
    <s v="Credit card"/>
    <n v="4.7300000000000004"/>
    <n v="4"/>
    <s v="Jan"/>
    <s v="Wed"/>
    <s v="afternoon"/>
    <s v="Normal"/>
    <s v="Female"/>
    <s v="Electronic accessories"/>
    <x v="2"/>
    <s v="B"/>
    <s v="Poor"/>
  </r>
  <r>
    <s v="289-15-7034"/>
    <n v="82.33"/>
    <n v="4"/>
    <n v="16.466000000000001"/>
    <n v="345.786"/>
    <d v="2019-01-11T00:00:00"/>
    <d v="1899-12-30T10:37:00"/>
    <s v="Credit card"/>
    <n v="16.466000000000001"/>
    <n v="7.5"/>
    <s v="Jan"/>
    <s v="Fri"/>
    <s v="morning"/>
    <s v="Member"/>
    <s v="Male"/>
    <s v="Sports and travel"/>
    <x v="0"/>
    <s v="A"/>
    <s v="Average"/>
  </r>
  <r>
    <s v="462-78-5240"/>
    <n v="26.61"/>
    <n v="2"/>
    <n v="2.661"/>
    <n v="55.881"/>
    <d v="2019-03-19T00:00:00"/>
    <d v="1899-12-30T14:35:00"/>
    <s v="Cash"/>
    <n v="2.661"/>
    <n v="4.2"/>
    <s v="Mar"/>
    <s v="Tue"/>
    <s v="afternoon"/>
    <s v="Normal"/>
    <s v="Female"/>
    <s v="Electronic accessories"/>
    <x v="1"/>
    <s v="C"/>
    <s v="Poor"/>
  </r>
  <r>
    <s v="868-52-7573"/>
    <n v="99.69"/>
    <n v="5"/>
    <n v="24.922499999999999"/>
    <n v="523.37249999999995"/>
    <d v="2019-01-14T00:00:00"/>
    <d v="1899-12-30T12:09:00"/>
    <s v="Cash"/>
    <n v="24.922499999999999"/>
    <n v="9.9"/>
    <s v="Jan"/>
    <s v="Mon"/>
    <s v="afternoon"/>
    <s v="Normal"/>
    <s v="Female"/>
    <s v="Food and beverages"/>
    <x v="2"/>
    <s v="B"/>
    <s v="Good"/>
  </r>
  <r>
    <s v="153-58-4872"/>
    <n v="74.89"/>
    <n v="4"/>
    <n v="14.978"/>
    <n v="314.53800000000001"/>
    <d v="2019-03-01T00:00:00"/>
    <d v="1899-12-30T15:32:00"/>
    <s v="Ewallet"/>
    <n v="14.978"/>
    <n v="4.2"/>
    <s v="Mar"/>
    <s v="Fri"/>
    <s v="afternoon"/>
    <s v="Member"/>
    <s v="Female"/>
    <s v="Food and beverages"/>
    <x v="1"/>
    <s v="C"/>
    <s v="Poor"/>
  </r>
  <r>
    <s v="662-72-2873"/>
    <n v="40.94"/>
    <n v="5"/>
    <n v="10.234999999999999"/>
    <n v="214.935"/>
    <d v="2019-01-06T00:00:00"/>
    <d v="1899-12-30T13:58:00"/>
    <s v="Ewallet"/>
    <n v="10.234999999999999"/>
    <n v="9.9"/>
    <s v="Jan"/>
    <s v="Sun"/>
    <s v="afternoon"/>
    <s v="Normal"/>
    <s v="Female"/>
    <s v="Food and beverages"/>
    <x v="0"/>
    <s v="A"/>
    <s v="Good"/>
  </r>
  <r>
    <s v="525-88-7307"/>
    <n v="75.819999999999993"/>
    <n v="1"/>
    <n v="3.7909999999999999"/>
    <n v="79.611000000000004"/>
    <d v="2019-01-31T00:00:00"/>
    <d v="1899-12-30T13:19:00"/>
    <s v="Cash"/>
    <n v="3.7909999999999999"/>
    <n v="5.8"/>
    <s v="Jan"/>
    <s v="Thu"/>
    <s v="afternoon"/>
    <s v="Member"/>
    <s v="Male"/>
    <s v="Sports and travel"/>
    <x v="2"/>
    <s v="B"/>
    <s v="Poor"/>
  </r>
  <r>
    <s v="689-16-9784"/>
    <n v="46.77"/>
    <n v="6"/>
    <n v="14.031000000000001"/>
    <n v="294.65100000000001"/>
    <d v="2019-03-11T00:00:00"/>
    <d v="1899-12-30T13:37:00"/>
    <s v="Cash"/>
    <n v="14.031000000000001"/>
    <n v="6"/>
    <s v="Mar"/>
    <s v="Mon"/>
    <s v="afternoon"/>
    <s v="Normal"/>
    <s v="Male"/>
    <s v="Food and beverages"/>
    <x v="1"/>
    <s v="C"/>
    <s v="Average"/>
  </r>
  <r>
    <s v="725-56-0833"/>
    <n v="32.32"/>
    <n v="10"/>
    <n v="16.16"/>
    <n v="339.36"/>
    <d v="2019-02-20T00:00:00"/>
    <d v="1899-12-30T16:49:00"/>
    <s v="Credit card"/>
    <n v="16.16"/>
    <n v="10"/>
    <s v="Feb"/>
    <s v="Wed"/>
    <s v="evening"/>
    <s v="Normal"/>
    <s v="Female"/>
    <s v="Health and beauty"/>
    <x v="0"/>
    <s v="A"/>
    <s v="Good"/>
  </r>
  <r>
    <s v="394-41-0748"/>
    <n v="54.07"/>
    <n v="9"/>
    <n v="24.331499999999998"/>
    <n v="510.9615"/>
    <d v="2019-01-27T00:00:00"/>
    <d v="1899-12-30T14:55:00"/>
    <s v="Ewallet"/>
    <n v="24.331499999999998"/>
    <n v="9.5"/>
    <s v="Jan"/>
    <s v="Sun"/>
    <s v="afternoon"/>
    <s v="Member"/>
    <s v="Female"/>
    <s v="Fashion accessories"/>
    <x v="1"/>
    <s v="C"/>
    <s v="Good"/>
  </r>
  <r>
    <s v="596-42-3999"/>
    <n v="18.22"/>
    <n v="7"/>
    <n v="6.3769999999999998"/>
    <n v="133.917"/>
    <d v="2019-03-10T00:00:00"/>
    <d v="1899-12-30T14:04:00"/>
    <s v="Credit card"/>
    <n v="6.3769999999999998"/>
    <n v="6.6"/>
    <s v="Mar"/>
    <s v="Sun"/>
    <s v="afternoon"/>
    <s v="Normal"/>
    <s v="Male"/>
    <s v="Food and beverages"/>
    <x v="2"/>
    <s v="B"/>
    <s v="Average"/>
  </r>
  <r>
    <s v="541-89-9860"/>
    <n v="80.48"/>
    <n v="3"/>
    <n v="12.071999999999999"/>
    <n v="253.512"/>
    <d v="2019-02-15T00:00:00"/>
    <d v="1899-12-30T12:31:00"/>
    <s v="Cash"/>
    <n v="12.071999999999999"/>
    <n v="8.1"/>
    <s v="Feb"/>
    <s v="Fri"/>
    <s v="afternoon"/>
    <s v="Member"/>
    <s v="Female"/>
    <s v="Fashion accessories"/>
    <x v="1"/>
    <s v="C"/>
    <s v="Good"/>
  </r>
  <r>
    <s v="173-82-9529"/>
    <n v="37.950000000000003"/>
    <n v="10"/>
    <n v="18.975000000000001"/>
    <n v="398.47500000000002"/>
    <d v="2019-01-26T00:00:00"/>
    <d v="1899-12-30T14:51:00"/>
    <s v="Cash"/>
    <n v="18.975000000000001"/>
    <n v="9.6999999999999993"/>
    <s v="Jan"/>
    <s v="Sat"/>
    <s v="afternoon"/>
    <s v="Normal"/>
    <s v="Female"/>
    <s v="Fashion accessories"/>
    <x v="2"/>
    <s v="B"/>
    <s v="Good"/>
  </r>
  <r>
    <s v="563-36-9814"/>
    <n v="76.819999999999993"/>
    <n v="1"/>
    <n v="3.8410000000000002"/>
    <n v="80.661000000000001"/>
    <d v="2019-02-13T00:00:00"/>
    <d v="1899-12-30T18:27:00"/>
    <s v="Ewallet"/>
    <n v="3.8410000000000002"/>
    <n v="7.2"/>
    <s v="Feb"/>
    <s v="Wed"/>
    <s v="evening"/>
    <s v="Member"/>
    <s v="Male"/>
    <s v="Electronic accessories"/>
    <x v="0"/>
    <s v="A"/>
    <s v="Average"/>
  </r>
  <r>
    <s v="308-47-4913"/>
    <n v="52.26"/>
    <n v="10"/>
    <n v="26.13"/>
    <n v="548.73"/>
    <d v="2019-03-09T00:00:00"/>
    <d v="1899-12-30T12:45:00"/>
    <s v="Credit card"/>
    <n v="26.13"/>
    <n v="6.2"/>
    <s v="Mar"/>
    <s v="Sat"/>
    <s v="afternoon"/>
    <s v="Member"/>
    <s v="Female"/>
    <s v="Sports and travel"/>
    <x v="0"/>
    <s v="A"/>
    <s v="Average"/>
  </r>
  <r>
    <s v="885-17-6250"/>
    <n v="79.739999999999995"/>
    <n v="1"/>
    <n v="3.9870000000000001"/>
    <n v="83.727000000000004"/>
    <d v="2019-03-06T00:00:00"/>
    <d v="1899-12-30T10:36:00"/>
    <s v="Ewallet"/>
    <n v="3.9870000000000001"/>
    <n v="7.3"/>
    <s v="Mar"/>
    <s v="Wed"/>
    <s v="morning"/>
    <s v="Normal"/>
    <s v="Female"/>
    <s v="Health and beauty"/>
    <x v="0"/>
    <s v="A"/>
    <s v="Average"/>
  </r>
  <r>
    <s v="726-27-2396"/>
    <n v="77.5"/>
    <n v="5"/>
    <n v="19.375"/>
    <n v="406.875"/>
    <d v="2019-01-24T00:00:00"/>
    <d v="1899-12-30T20:36:00"/>
    <s v="Ewallet"/>
    <n v="19.375"/>
    <n v="4.3"/>
    <s v="Jan"/>
    <s v="Thu"/>
    <s v="evening"/>
    <s v="Normal"/>
    <s v="Female"/>
    <s v="Health and beauty"/>
    <x v="0"/>
    <s v="A"/>
    <s v="Poor"/>
  </r>
  <r>
    <s v="316-01-3952"/>
    <n v="54.27"/>
    <n v="5"/>
    <n v="13.567500000000001"/>
    <n v="284.91750000000002"/>
    <d v="2019-03-13T00:00:00"/>
    <d v="1899-12-30T14:16:00"/>
    <s v="Ewallet"/>
    <n v="13.567500000000001"/>
    <n v="4.5999999999999996"/>
    <s v="Mar"/>
    <s v="Wed"/>
    <s v="afternoon"/>
    <s v="Normal"/>
    <s v="Female"/>
    <s v="Food and beverages"/>
    <x v="0"/>
    <s v="A"/>
    <s v="Poor"/>
  </r>
  <r>
    <s v="760-54-1821"/>
    <n v="13.59"/>
    <n v="9"/>
    <n v="6.1154999999999999"/>
    <n v="128.4255"/>
    <d v="2019-03-15T00:00:00"/>
    <d v="1899-12-30T10:26:00"/>
    <s v="Cash"/>
    <n v="6.1154999999999999"/>
    <n v="5.8"/>
    <s v="Mar"/>
    <s v="Fri"/>
    <s v="morning"/>
    <s v="Normal"/>
    <s v="Male"/>
    <s v="Home and lifestyle"/>
    <x v="2"/>
    <s v="B"/>
    <s v="Poor"/>
  </r>
  <r>
    <s v="793-10-3222"/>
    <n v="41.06"/>
    <n v="6"/>
    <n v="12.318"/>
    <n v="258.678"/>
    <d v="2019-03-05T00:00:00"/>
    <d v="1899-12-30T13:30:00"/>
    <s v="Credit card"/>
    <n v="12.318"/>
    <n v="8.3000000000000007"/>
    <s v="Mar"/>
    <s v="Tue"/>
    <s v="afternoon"/>
    <s v="Member"/>
    <s v="Female"/>
    <s v="Health and beauty"/>
    <x v="2"/>
    <s v="B"/>
    <s v="Good"/>
  </r>
  <r>
    <s v="346-12-3257"/>
    <n v="19.239999999999998"/>
    <n v="9"/>
    <n v="8.6579999999999995"/>
    <n v="181.81800000000001"/>
    <d v="2019-03-04T00:00:00"/>
    <d v="1899-12-30T16:28:00"/>
    <s v="Cash"/>
    <n v="8.6579999999999995"/>
    <n v="8"/>
    <s v="Mar"/>
    <s v="Mon"/>
    <s v="evening"/>
    <s v="Member"/>
    <s v="Male"/>
    <s v="Electronic accessories"/>
    <x v="2"/>
    <s v="B"/>
    <s v="Good"/>
  </r>
  <r>
    <s v="110-05-6330"/>
    <n v="39.43"/>
    <n v="6"/>
    <n v="11.829000000000001"/>
    <n v="248.40899999999999"/>
    <d v="2019-03-25T00:00:00"/>
    <d v="1899-12-30T20:18:00"/>
    <s v="Credit card"/>
    <n v="11.829000000000001"/>
    <n v="9.4"/>
    <s v="Mar"/>
    <s v="Mon"/>
    <s v="evening"/>
    <s v="Normal"/>
    <s v="Female"/>
    <s v="Food and beverages"/>
    <x v="1"/>
    <s v="C"/>
    <s v="Good"/>
  </r>
  <r>
    <s v="651-61-0874"/>
    <n v="46.22"/>
    <n v="4"/>
    <n v="9.2439999999999998"/>
    <n v="194.124"/>
    <d v="2019-03-12T00:00:00"/>
    <d v="1899-12-30T20:04:00"/>
    <s v="Credit card"/>
    <n v="9.2439999999999998"/>
    <n v="6.2"/>
    <s v="Mar"/>
    <s v="Tue"/>
    <s v="evening"/>
    <s v="Normal"/>
    <s v="Male"/>
    <s v="Home and lifestyle"/>
    <x v="1"/>
    <s v="C"/>
    <s v="Average"/>
  </r>
  <r>
    <s v="236-86-3015"/>
    <n v="13.98"/>
    <n v="1"/>
    <n v="0.69899999999999995"/>
    <n v="14.679"/>
    <d v="2019-02-04T00:00:00"/>
    <d v="1899-12-30T13:38:00"/>
    <s v="Ewallet"/>
    <n v="0.69899999999999995"/>
    <n v="9.8000000000000007"/>
    <s v="Feb"/>
    <s v="Mon"/>
    <s v="afternoon"/>
    <s v="Member"/>
    <s v="Male"/>
    <s v="Home and lifestyle"/>
    <x v="1"/>
    <s v="C"/>
    <s v="Good"/>
  </r>
  <r>
    <s v="831-64-0259"/>
    <n v="39.75"/>
    <n v="5"/>
    <n v="9.9375"/>
    <n v="208.6875"/>
    <d v="2019-02-22T00:00:00"/>
    <d v="1899-12-30T10:43:00"/>
    <s v="Ewallet"/>
    <n v="9.9375"/>
    <n v="9.6"/>
    <s v="Feb"/>
    <s v="Fri"/>
    <s v="morning"/>
    <s v="Normal"/>
    <s v="Female"/>
    <s v="Fashion accessories"/>
    <x v="2"/>
    <s v="B"/>
    <s v="Good"/>
  </r>
  <r>
    <s v="587-03-7455"/>
    <n v="97.79"/>
    <n v="7"/>
    <n v="34.226500000000001"/>
    <n v="718.75649999999996"/>
    <d v="2019-02-16T00:00:00"/>
    <d v="1899-12-30T17:30:00"/>
    <s v="Ewallet"/>
    <n v="34.226500000000001"/>
    <n v="4.9000000000000004"/>
    <s v="Feb"/>
    <s v="Sat"/>
    <s v="evening"/>
    <s v="Member"/>
    <s v="Female"/>
    <s v="Fashion accessories"/>
    <x v="1"/>
    <s v="C"/>
    <s v="Poor"/>
  </r>
  <r>
    <s v="882-40-4577"/>
    <n v="67.260000000000005"/>
    <n v="4"/>
    <n v="13.452"/>
    <n v="282.49200000000002"/>
    <d v="2019-01-19T00:00:00"/>
    <d v="1899-12-30T15:28:00"/>
    <s v="Credit card"/>
    <n v="13.452"/>
    <n v="8"/>
    <s v="Jan"/>
    <s v="Sat"/>
    <s v="afternoon"/>
    <s v="Member"/>
    <s v="Male"/>
    <s v="Sports and travel"/>
    <x v="0"/>
    <s v="A"/>
    <s v="Good"/>
  </r>
  <r>
    <s v="732-67-5346"/>
    <n v="13.79"/>
    <n v="5"/>
    <n v="3.4474999999999998"/>
    <n v="72.397499999999994"/>
    <d v="2019-01-11T00:00:00"/>
    <d v="1899-12-30T19:07:00"/>
    <s v="Credit card"/>
    <n v="3.4474999999999998"/>
    <n v="7.8"/>
    <s v="Jan"/>
    <s v="Fri"/>
    <s v="evening"/>
    <s v="Normal"/>
    <s v="Male"/>
    <s v="Food and beverages"/>
    <x v="0"/>
    <s v="A"/>
    <s v="Average"/>
  </r>
  <r>
    <s v="725-32-9708"/>
    <n v="68.709999999999994"/>
    <n v="4"/>
    <n v="13.742000000000001"/>
    <n v="288.58199999999999"/>
    <d v="2019-01-04T00:00:00"/>
    <d v="1899-12-30T19:01:00"/>
    <s v="Cash"/>
    <n v="13.742000000000001"/>
    <n v="4.0999999999999996"/>
    <s v="Jan"/>
    <s v="Fri"/>
    <s v="evening"/>
    <s v="Member"/>
    <s v="Female"/>
    <s v="Fashion accessories"/>
    <x v="2"/>
    <s v="B"/>
    <s v="Poor"/>
  </r>
  <r>
    <s v="256-08-8343"/>
    <n v="56.53"/>
    <n v="4"/>
    <n v="11.305999999999999"/>
    <n v="237.42599999999999"/>
    <d v="2019-03-04T00:00:00"/>
    <d v="1899-12-30T19:48:00"/>
    <s v="Ewallet"/>
    <n v="11.305999999999999"/>
    <n v="5.5"/>
    <s v="Mar"/>
    <s v="Mon"/>
    <s v="evening"/>
    <s v="Normal"/>
    <s v="Female"/>
    <s v="Home and lifestyle"/>
    <x v="0"/>
    <s v="A"/>
    <s v="Poor"/>
  </r>
  <r>
    <s v="372-26-1506"/>
    <n v="23.82"/>
    <n v="5"/>
    <n v="5.9550000000000001"/>
    <n v="125.05500000000001"/>
    <d v="2019-01-28T00:00:00"/>
    <d v="1899-12-30T19:24:00"/>
    <s v="Ewallet"/>
    <n v="5.9550000000000001"/>
    <n v="5.4"/>
    <s v="Jan"/>
    <s v="Mon"/>
    <s v="evening"/>
    <s v="Normal"/>
    <s v="Female"/>
    <s v="Fashion accessories"/>
    <x v="1"/>
    <s v="C"/>
    <s v="Poor"/>
  </r>
  <r>
    <s v="244-08-0162"/>
    <n v="34.21"/>
    <n v="10"/>
    <n v="17.105"/>
    <n v="359.20499999999998"/>
    <d v="2019-01-02T00:00:00"/>
    <d v="1899-12-30T13:00:00"/>
    <s v="Cash"/>
    <n v="17.105"/>
    <n v="5.0999999999999996"/>
    <s v="Jan"/>
    <s v="Wed"/>
    <s v="afternoon"/>
    <s v="Normal"/>
    <s v="Female"/>
    <s v="Health and beauty"/>
    <x v="2"/>
    <s v="B"/>
    <s v="Poor"/>
  </r>
  <r>
    <s v="569-71-4390"/>
    <n v="21.87"/>
    <n v="2"/>
    <n v="2.1869999999999998"/>
    <n v="45.927"/>
    <d v="2019-01-25T00:00:00"/>
    <d v="1899-12-30T14:29:00"/>
    <s v="Ewallet"/>
    <n v="2.1869999999999998"/>
    <n v="6.9"/>
    <s v="Jan"/>
    <s v="Fri"/>
    <s v="afternoon"/>
    <s v="Normal"/>
    <s v="Male"/>
    <s v="Sports and travel"/>
    <x v="2"/>
    <s v="B"/>
    <s v="Average"/>
  </r>
  <r>
    <s v="132-23-6451"/>
    <n v="20.97"/>
    <n v="5"/>
    <n v="5.2424999999999997"/>
    <n v="110.0925"/>
    <d v="2019-01-04T00:00:00"/>
    <d v="1899-12-30T13:21:00"/>
    <s v="Cash"/>
    <n v="5.2424999999999997"/>
    <n v="7.8"/>
    <s v="Jan"/>
    <s v="Fri"/>
    <s v="afternoon"/>
    <s v="Member"/>
    <s v="Male"/>
    <s v="Health and beauty"/>
    <x v="0"/>
    <s v="A"/>
    <s v="Average"/>
  </r>
  <r>
    <s v="696-90-2548"/>
    <n v="25.84"/>
    <n v="3"/>
    <n v="3.8759999999999999"/>
    <n v="81.396000000000001"/>
    <d v="2019-03-10T00:00:00"/>
    <d v="1899-12-30T18:55:00"/>
    <s v="Ewallet"/>
    <n v="3.8759999999999999"/>
    <n v="6.6"/>
    <s v="Mar"/>
    <s v="Sun"/>
    <s v="evening"/>
    <s v="Normal"/>
    <s v="Male"/>
    <s v="Sports and travel"/>
    <x v="0"/>
    <s v="A"/>
    <s v="Average"/>
  </r>
  <r>
    <s v="472-15-9636"/>
    <n v="50.93"/>
    <n v="8"/>
    <n v="20.372"/>
    <n v="427.81200000000001"/>
    <d v="2019-03-22T00:00:00"/>
    <d v="1899-12-30T19:36:00"/>
    <s v="Ewallet"/>
    <n v="20.372"/>
    <n v="9.1999999999999993"/>
    <s v="Mar"/>
    <s v="Fri"/>
    <s v="evening"/>
    <s v="Normal"/>
    <s v="Male"/>
    <s v="Home and lifestyle"/>
    <x v="0"/>
    <s v="A"/>
    <s v="Good"/>
  </r>
  <r>
    <s v="268-03-6164"/>
    <n v="96.11"/>
    <n v="1"/>
    <n v="4.8055000000000003"/>
    <n v="100.91549999999999"/>
    <d v="2019-01-25T00:00:00"/>
    <d v="1899-12-30T16:28:00"/>
    <s v="Ewallet"/>
    <n v="4.8055000000000003"/>
    <n v="7.8"/>
    <s v="Jan"/>
    <s v="Fri"/>
    <s v="evening"/>
    <s v="Normal"/>
    <s v="Male"/>
    <s v="Health and beauty"/>
    <x v="2"/>
    <s v="B"/>
    <s v="Average"/>
  </r>
  <r>
    <s v="750-57-9686"/>
    <n v="45.38"/>
    <n v="4"/>
    <n v="9.0760000000000005"/>
    <n v="190.596"/>
    <d v="2019-01-08T00:00:00"/>
    <d v="1899-12-30T13:48:00"/>
    <s v="Credit card"/>
    <n v="9.0760000000000005"/>
    <n v="8.6999999999999993"/>
    <s v="Jan"/>
    <s v="Tue"/>
    <s v="afternoon"/>
    <s v="Normal"/>
    <s v="Female"/>
    <s v="Home and lifestyle"/>
    <x v="1"/>
    <s v="C"/>
    <s v="Good"/>
  </r>
  <r>
    <s v="186-09-3669"/>
    <n v="81.510000000000005"/>
    <n v="1"/>
    <n v="4.0754999999999999"/>
    <n v="85.585499999999996"/>
    <d v="2019-01-22T00:00:00"/>
    <d v="1899-12-30T10:57:00"/>
    <s v="Ewallet"/>
    <n v="4.0754999999999999"/>
    <n v="9.1999999999999993"/>
    <s v="Jan"/>
    <s v="Tue"/>
    <s v="morning"/>
    <s v="Member"/>
    <s v="Female"/>
    <s v="Health and beauty"/>
    <x v="1"/>
    <s v="C"/>
    <s v="Good"/>
  </r>
  <r>
    <s v="848-07-1692"/>
    <n v="57.22"/>
    <n v="2"/>
    <n v="5.7220000000000004"/>
    <n v="120.16200000000001"/>
    <d v="2019-01-12T00:00:00"/>
    <d v="1899-12-30T17:13:00"/>
    <s v="Ewallet"/>
    <n v="5.7220000000000004"/>
    <n v="8.3000000000000007"/>
    <s v="Jan"/>
    <s v="Sat"/>
    <s v="evening"/>
    <s v="Normal"/>
    <s v="Female"/>
    <s v="Health and beauty"/>
    <x v="2"/>
    <s v="B"/>
    <s v="Good"/>
  </r>
  <r>
    <s v="745-71-3520"/>
    <n v="25.22"/>
    <n v="7"/>
    <n v="8.827"/>
    <n v="185.36699999999999"/>
    <d v="2019-02-04T00:00:00"/>
    <d v="1899-12-30T10:23:00"/>
    <s v="Cash"/>
    <n v="8.827"/>
    <n v="8.1999999999999993"/>
    <s v="Feb"/>
    <s v="Mon"/>
    <s v="morning"/>
    <s v="Member"/>
    <s v="Female"/>
    <s v="Electronic accessories"/>
    <x v="0"/>
    <s v="A"/>
    <s v="Good"/>
  </r>
  <r>
    <s v="266-76-6436"/>
    <n v="38.6"/>
    <n v="3"/>
    <n v="5.79"/>
    <n v="121.59"/>
    <d v="2019-03-28T00:00:00"/>
    <d v="1899-12-30T13:57:00"/>
    <s v="Ewallet"/>
    <n v="5.79"/>
    <n v="7.5"/>
    <s v="Mar"/>
    <s v="Thu"/>
    <s v="afternoon"/>
    <s v="Member"/>
    <s v="Female"/>
    <s v="Food and beverages"/>
    <x v="1"/>
    <s v="C"/>
    <s v="Average"/>
  </r>
  <r>
    <s v="740-22-2500"/>
    <n v="84.05"/>
    <n v="3"/>
    <n v="12.6075"/>
    <n v="264.75749999999999"/>
    <d v="2019-01-23T00:00:00"/>
    <d v="1899-12-30T13:29:00"/>
    <s v="Cash"/>
    <n v="12.6075"/>
    <n v="9.8000000000000007"/>
    <s v="Jan"/>
    <s v="Wed"/>
    <s v="afternoon"/>
    <s v="Normal"/>
    <s v="Female"/>
    <s v="Electronic accessories"/>
    <x v="1"/>
    <s v="C"/>
    <s v="Good"/>
  </r>
  <r>
    <s v="271-88-8734"/>
    <n v="97.21"/>
    <n v="10"/>
    <n v="48.604999999999997"/>
    <n v="1020.705"/>
    <d v="2019-02-08T00:00:00"/>
    <d v="1899-12-30T13:00:00"/>
    <s v="Credit card"/>
    <n v="48.604999999999997"/>
    <n v="8.6999999999999993"/>
    <s v="Feb"/>
    <s v="Fri"/>
    <s v="afternoon"/>
    <s v="Member"/>
    <s v="Female"/>
    <s v="Fashion accessories"/>
    <x v="1"/>
    <s v="C"/>
    <s v="Good"/>
  </r>
  <r>
    <s v="301-81-8610"/>
    <n v="25.42"/>
    <n v="8"/>
    <n v="10.167999999999999"/>
    <n v="213.52799999999999"/>
    <d v="2019-03-19T00:00:00"/>
    <d v="1899-12-30T19:42:00"/>
    <s v="Credit card"/>
    <n v="10.167999999999999"/>
    <n v="6.7"/>
    <s v="Mar"/>
    <s v="Tue"/>
    <s v="evening"/>
    <s v="Member"/>
    <s v="Male"/>
    <s v="Fashion accessories"/>
    <x v="2"/>
    <s v="B"/>
    <s v="Average"/>
  </r>
  <r>
    <s v="489-64-4354"/>
    <n v="16.28"/>
    <n v="1"/>
    <n v="0.81399999999999995"/>
    <n v="17.094000000000001"/>
    <d v="2019-03-09T00:00:00"/>
    <d v="1899-12-30T15:36:00"/>
    <s v="Cash"/>
    <n v="0.81399999999999995"/>
    <n v="5"/>
    <s v="Mar"/>
    <s v="Sat"/>
    <s v="afternoon"/>
    <s v="Normal"/>
    <s v="Male"/>
    <s v="Fashion accessories"/>
    <x v="1"/>
    <s v="C"/>
    <s v="Poor"/>
  </r>
  <r>
    <s v="198-84-7132"/>
    <n v="40.61"/>
    <n v="9"/>
    <n v="18.2745"/>
    <n v="383.7645"/>
    <d v="2019-01-02T00:00:00"/>
    <d v="1899-12-30T13:40:00"/>
    <s v="Cash"/>
    <n v="18.2745"/>
    <n v="7"/>
    <s v="Jan"/>
    <s v="Wed"/>
    <s v="afternoon"/>
    <s v="Member"/>
    <s v="Male"/>
    <s v="Fashion accessories"/>
    <x v="2"/>
    <s v="B"/>
    <s v="Average"/>
  </r>
  <r>
    <s v="269-10-8440"/>
    <n v="53.17"/>
    <n v="7"/>
    <n v="18.609500000000001"/>
    <n v="390.79950000000002"/>
    <d v="2019-01-21T00:00:00"/>
    <d v="1899-12-30T18:01:00"/>
    <s v="Cash"/>
    <n v="18.609500000000001"/>
    <n v="8.9"/>
    <s v="Jan"/>
    <s v="Mon"/>
    <s v="evening"/>
    <s v="Member"/>
    <s v="Male"/>
    <s v="Health and beauty"/>
    <x v="0"/>
    <s v="A"/>
    <s v="Good"/>
  </r>
  <r>
    <s v="650-98-6268"/>
    <n v="20.87"/>
    <n v="3"/>
    <n v="3.1305000000000001"/>
    <n v="65.740499999999997"/>
    <d v="2019-03-20T00:00:00"/>
    <d v="1899-12-30T13:53:00"/>
    <s v="Credit card"/>
    <n v="3.1305000000000001"/>
    <n v="8"/>
    <s v="Mar"/>
    <s v="Wed"/>
    <s v="afternoon"/>
    <s v="Member"/>
    <s v="Female"/>
    <s v="Food and beverages"/>
    <x v="2"/>
    <s v="B"/>
    <s v="Good"/>
  </r>
  <r>
    <s v="741-73-3559"/>
    <n v="67.27"/>
    <n v="5"/>
    <n v="16.817499999999999"/>
    <n v="353.16750000000002"/>
    <d v="2019-02-27T00:00:00"/>
    <d v="1899-12-30T17:27:00"/>
    <s v="Cash"/>
    <n v="16.817499999999999"/>
    <n v="6.9"/>
    <s v="Feb"/>
    <s v="Wed"/>
    <s v="evening"/>
    <s v="Normal"/>
    <s v="Male"/>
    <s v="Sports and travel"/>
    <x v="2"/>
    <s v="B"/>
    <s v="Average"/>
  </r>
  <r>
    <s v="325-77-6186"/>
    <n v="90.65"/>
    <n v="10"/>
    <n v="45.325000000000003"/>
    <n v="951.82500000000005"/>
    <d v="2019-03-08T00:00:00"/>
    <d v="1899-12-30T10:53:00"/>
    <s v="Ewallet"/>
    <n v="45.325000000000003"/>
    <n v="7.3"/>
    <s v="Mar"/>
    <s v="Fri"/>
    <s v="morning"/>
    <s v="Member"/>
    <s v="Female"/>
    <s v="Home and lifestyle"/>
    <x v="0"/>
    <s v="A"/>
    <s v="Average"/>
  </r>
  <r>
    <s v="286-75-7818"/>
    <n v="69.08"/>
    <n v="2"/>
    <n v="6.9080000000000004"/>
    <n v="145.06800000000001"/>
    <d v="2019-01-31T00:00:00"/>
    <d v="1899-12-30T19:48:00"/>
    <s v="Credit card"/>
    <n v="6.9080000000000004"/>
    <n v="6.9"/>
    <s v="Jan"/>
    <s v="Thu"/>
    <s v="evening"/>
    <s v="Normal"/>
    <s v="Male"/>
    <s v="Fashion accessories"/>
    <x v="2"/>
    <s v="B"/>
    <s v="Average"/>
  </r>
  <r>
    <s v="574-57-9721"/>
    <n v="43.27"/>
    <n v="2"/>
    <n v="4.327"/>
    <n v="90.867000000000004"/>
    <d v="2019-03-08T00:00:00"/>
    <d v="1899-12-30T16:53:00"/>
    <s v="Ewallet"/>
    <n v="4.327"/>
    <n v="5.7"/>
    <s v="Mar"/>
    <s v="Fri"/>
    <s v="evening"/>
    <s v="Normal"/>
    <s v="Male"/>
    <s v="Food and beverages"/>
    <x v="1"/>
    <s v="C"/>
    <s v="Poor"/>
  </r>
  <r>
    <s v="459-50-7686"/>
    <n v="23.46"/>
    <n v="6"/>
    <n v="7.0380000000000003"/>
    <n v="147.798"/>
    <d v="2019-01-13T00:00:00"/>
    <d v="1899-12-30T19:14:00"/>
    <s v="Ewallet"/>
    <n v="7.0380000000000003"/>
    <n v="6.4"/>
    <s v="Jan"/>
    <s v="Sun"/>
    <s v="evening"/>
    <s v="Normal"/>
    <s v="Female"/>
    <s v="Electronic accessories"/>
    <x v="0"/>
    <s v="A"/>
    <s v="Average"/>
  </r>
  <r>
    <s v="616-87-0016"/>
    <n v="95.54"/>
    <n v="7"/>
    <n v="33.439"/>
    <n v="702.21900000000005"/>
    <d v="2019-03-09T00:00:00"/>
    <d v="1899-12-30T14:36:00"/>
    <s v="Credit card"/>
    <n v="33.439"/>
    <n v="9.6"/>
    <s v="Mar"/>
    <s v="Sat"/>
    <s v="afternoon"/>
    <s v="Normal"/>
    <s v="Male"/>
    <s v="Fashion accessories"/>
    <x v="2"/>
    <s v="B"/>
    <s v="Good"/>
  </r>
  <r>
    <s v="837-55-7229"/>
    <n v="47.44"/>
    <n v="1"/>
    <n v="2.3719999999999999"/>
    <n v="49.811999999999998"/>
    <d v="2019-02-22T00:00:00"/>
    <d v="1899-12-30T18:19:00"/>
    <s v="Credit card"/>
    <n v="2.3719999999999999"/>
    <n v="6.8"/>
    <s v="Feb"/>
    <s v="Fri"/>
    <s v="evening"/>
    <s v="Normal"/>
    <s v="Female"/>
    <s v="Fashion accessories"/>
    <x v="2"/>
    <s v="B"/>
    <s v="Average"/>
  </r>
  <r>
    <s v="751-69-0068"/>
    <n v="99.24"/>
    <n v="9"/>
    <n v="44.658000000000001"/>
    <n v="937.81799999999998"/>
    <d v="2019-03-19T00:00:00"/>
    <d v="1899-12-30T19:09:00"/>
    <s v="Ewallet"/>
    <n v="44.658000000000001"/>
    <n v="9"/>
    <s v="Mar"/>
    <s v="Tue"/>
    <s v="evening"/>
    <s v="Normal"/>
    <s v="Male"/>
    <s v="Sports and travel"/>
    <x v="1"/>
    <s v="C"/>
    <s v="Good"/>
  </r>
  <r>
    <s v="257-73-1380"/>
    <n v="82.93"/>
    <n v="4"/>
    <n v="16.585999999999999"/>
    <n v="348.30599999999998"/>
    <d v="2019-01-20T00:00:00"/>
    <d v="1899-12-30T16:51:00"/>
    <s v="Ewallet"/>
    <n v="16.585999999999999"/>
    <n v="9.6"/>
    <s v="Jan"/>
    <s v="Sun"/>
    <s v="evening"/>
    <s v="Member"/>
    <s v="Male"/>
    <s v="Sports and travel"/>
    <x v="1"/>
    <s v="C"/>
    <s v="Good"/>
  </r>
  <r>
    <s v="345-08-4992"/>
    <n v="33.99"/>
    <n v="6"/>
    <n v="10.196999999999999"/>
    <n v="214.137"/>
    <d v="2019-03-08T00:00:00"/>
    <d v="1899-12-30T15:37:00"/>
    <s v="Credit card"/>
    <n v="10.196999999999999"/>
    <n v="7.7"/>
    <s v="Mar"/>
    <s v="Fri"/>
    <s v="afternoon"/>
    <s v="Normal"/>
    <s v="Male"/>
    <s v="Home and lifestyle"/>
    <x v="0"/>
    <s v="A"/>
    <s v="Average"/>
  </r>
  <r>
    <s v="549-96-4200"/>
    <n v="17.04"/>
    <n v="4"/>
    <n v="3.4079999999999999"/>
    <n v="71.567999999999998"/>
    <d v="2019-03-08T00:00:00"/>
    <d v="1899-12-30T20:15:00"/>
    <s v="Ewallet"/>
    <n v="3.4079999999999999"/>
    <n v="7"/>
    <s v="Mar"/>
    <s v="Fri"/>
    <s v="evening"/>
    <s v="Member"/>
    <s v="Male"/>
    <s v="Food and beverages"/>
    <x v="1"/>
    <s v="C"/>
    <s v="Average"/>
  </r>
  <r>
    <s v="810-60-6344"/>
    <n v="40.86"/>
    <n v="8"/>
    <n v="16.344000000000001"/>
    <n v="343.22399999999999"/>
    <d v="2019-02-07T00:00:00"/>
    <d v="1899-12-30T14:38:00"/>
    <s v="Credit card"/>
    <n v="16.344000000000001"/>
    <n v="6.5"/>
    <s v="Feb"/>
    <s v="Thu"/>
    <s v="afternoon"/>
    <s v="Normal"/>
    <s v="Female"/>
    <s v="Electronic accessories"/>
    <x v="1"/>
    <s v="C"/>
    <s v="Average"/>
  </r>
  <r>
    <s v="450-28-2866"/>
    <n v="17.440000000000001"/>
    <n v="5"/>
    <n v="4.3600000000000003"/>
    <n v="91.56"/>
    <d v="2019-01-15T00:00:00"/>
    <d v="1899-12-30T19:25:00"/>
    <s v="Cash"/>
    <n v="4.3600000000000003"/>
    <n v="8.1"/>
    <s v="Jan"/>
    <s v="Tue"/>
    <s v="evening"/>
    <s v="Member"/>
    <s v="Male"/>
    <s v="Food and beverages"/>
    <x v="1"/>
    <s v="C"/>
    <s v="Good"/>
  </r>
  <r>
    <s v="394-30-3170"/>
    <n v="88.43"/>
    <n v="8"/>
    <n v="35.372"/>
    <n v="742.81200000000001"/>
    <d v="2019-03-22T00:00:00"/>
    <d v="1899-12-30T19:35:00"/>
    <s v="Credit card"/>
    <n v="35.372"/>
    <n v="4.3"/>
    <s v="Mar"/>
    <s v="Fri"/>
    <s v="evening"/>
    <s v="Member"/>
    <s v="Female"/>
    <s v="Sports and travel"/>
    <x v="2"/>
    <s v="B"/>
    <s v="Poor"/>
  </r>
  <r>
    <s v="138-17-5109"/>
    <n v="89.21"/>
    <n v="9"/>
    <n v="40.144500000000001"/>
    <n v="843.03449999999998"/>
    <d v="2019-01-15T00:00:00"/>
    <d v="1899-12-30T15:42:00"/>
    <s v="Credit card"/>
    <n v="40.144500000000001"/>
    <n v="6.5"/>
    <s v="Jan"/>
    <s v="Tue"/>
    <s v="afternoon"/>
    <s v="Member"/>
    <s v="Female"/>
    <s v="Home and lifestyle"/>
    <x v="0"/>
    <s v="A"/>
    <s v="Average"/>
  </r>
  <r>
    <s v="192-98-7397"/>
    <n v="12.78"/>
    <n v="1"/>
    <n v="0.63900000000000001"/>
    <n v="13.419"/>
    <d v="2019-01-08T00:00:00"/>
    <d v="1899-12-30T14:11:00"/>
    <s v="Ewallet"/>
    <n v="0.63900000000000001"/>
    <n v="9.5"/>
    <s v="Jan"/>
    <s v="Tue"/>
    <s v="afternoon"/>
    <s v="Normal"/>
    <s v="Male"/>
    <s v="Fashion accessories"/>
    <x v="1"/>
    <s v="C"/>
    <s v="Good"/>
  </r>
  <r>
    <s v="301-11-9629"/>
    <n v="19.100000000000001"/>
    <n v="7"/>
    <n v="6.6849999999999996"/>
    <n v="140.38499999999999"/>
    <d v="2019-01-15T00:00:00"/>
    <d v="1899-12-30T10:43:00"/>
    <s v="Cash"/>
    <n v="6.6849999999999996"/>
    <n v="9.6999999999999993"/>
    <s v="Jan"/>
    <s v="Tue"/>
    <s v="morning"/>
    <s v="Normal"/>
    <s v="Female"/>
    <s v="Sports and travel"/>
    <x v="0"/>
    <s v="A"/>
    <s v="Good"/>
  </r>
  <r>
    <s v="390-80-5128"/>
    <n v="19.149999999999999"/>
    <n v="1"/>
    <n v="0.95750000000000002"/>
    <n v="20.107500000000002"/>
    <d v="2019-01-28T00:00:00"/>
    <d v="1899-12-30T17:58:00"/>
    <s v="Credit card"/>
    <n v="0.95750000000000002"/>
    <n v="9.5"/>
    <s v="Jan"/>
    <s v="Mon"/>
    <s v="evening"/>
    <s v="Member"/>
    <s v="Female"/>
    <s v="Health and beauty"/>
    <x v="2"/>
    <s v="B"/>
    <s v="Good"/>
  </r>
  <r>
    <s v="235-46-8343"/>
    <n v="27.66"/>
    <n v="10"/>
    <n v="13.83"/>
    <n v="290.43"/>
    <d v="2019-02-14T00:00:00"/>
    <d v="1899-12-30T11:26:00"/>
    <s v="Credit card"/>
    <n v="13.83"/>
    <n v="8.9"/>
    <s v="Feb"/>
    <s v="Thu"/>
    <s v="morning"/>
    <s v="Member"/>
    <s v="Male"/>
    <s v="Food and beverages"/>
    <x v="1"/>
    <s v="C"/>
    <s v="Good"/>
  </r>
  <r>
    <s v="453-12-7053"/>
    <n v="45.74"/>
    <n v="3"/>
    <n v="6.8609999999999998"/>
    <n v="144.08099999999999"/>
    <d v="2019-03-10T00:00:00"/>
    <d v="1899-12-30T17:38:00"/>
    <s v="Credit card"/>
    <n v="6.8609999999999998"/>
    <n v="6.5"/>
    <s v="Mar"/>
    <s v="Sun"/>
    <s v="evening"/>
    <s v="Normal"/>
    <s v="Male"/>
    <s v="Fashion accessories"/>
    <x v="1"/>
    <s v="C"/>
    <s v="Average"/>
  </r>
  <r>
    <s v="296-11-7041"/>
    <n v="27.07"/>
    <n v="1"/>
    <n v="1.3534999999999999"/>
    <n v="28.423500000000001"/>
    <d v="2019-01-12T00:00:00"/>
    <d v="1899-12-30T20:07:00"/>
    <s v="Credit card"/>
    <n v="1.3534999999999999"/>
    <n v="5.3"/>
    <s v="Jan"/>
    <s v="Sat"/>
    <s v="evening"/>
    <s v="Member"/>
    <s v="Female"/>
    <s v="Health and beauty"/>
    <x v="2"/>
    <s v="B"/>
    <s v="Poor"/>
  </r>
  <r>
    <s v="449-27-2918"/>
    <n v="39.119999999999997"/>
    <n v="1"/>
    <n v="1.956"/>
    <n v="41.076000000000001"/>
    <d v="2019-03-26T00:00:00"/>
    <d v="1899-12-30T11:02:00"/>
    <s v="Credit card"/>
    <n v="1.956"/>
    <n v="9.6"/>
    <s v="Mar"/>
    <s v="Tue"/>
    <s v="morning"/>
    <s v="Member"/>
    <s v="Female"/>
    <s v="Sports and travel"/>
    <x v="2"/>
    <s v="B"/>
    <s v="Good"/>
  </r>
  <r>
    <s v="891-01-7034"/>
    <n v="74.709999999999994"/>
    <n v="6"/>
    <n v="22.413"/>
    <n v="470.673"/>
    <d v="2019-01-01T00:00:00"/>
    <d v="1899-12-30T19:07:00"/>
    <s v="Cash"/>
    <n v="22.413"/>
    <n v="6.7"/>
    <s v="Jan"/>
    <s v="Tue"/>
    <s v="evening"/>
    <s v="Normal"/>
    <s v="Female"/>
    <s v="Electronic accessories"/>
    <x v="2"/>
    <s v="B"/>
    <s v="Average"/>
  </r>
  <r>
    <s v="744-09-5786"/>
    <n v="22.01"/>
    <n v="6"/>
    <n v="6.6029999999999998"/>
    <n v="138.66300000000001"/>
    <d v="2019-01-02T00:00:00"/>
    <d v="1899-12-30T18:50:00"/>
    <s v="Cash"/>
    <n v="6.6029999999999998"/>
    <n v="7.6"/>
    <s v="Jan"/>
    <s v="Wed"/>
    <s v="evening"/>
    <s v="Normal"/>
    <s v="Male"/>
    <s v="Electronic accessories"/>
    <x v="2"/>
    <s v="B"/>
    <s v="Average"/>
  </r>
  <r>
    <s v="727-17-0390"/>
    <n v="63.61"/>
    <n v="5"/>
    <n v="15.9025"/>
    <n v="333.95249999999999"/>
    <d v="2019-03-16T00:00:00"/>
    <d v="1899-12-30T12:43:00"/>
    <s v="Ewallet"/>
    <n v="15.9025"/>
    <n v="4.8"/>
    <s v="Mar"/>
    <s v="Sat"/>
    <s v="afternoon"/>
    <s v="Normal"/>
    <s v="Female"/>
    <s v="Food and beverages"/>
    <x v="0"/>
    <s v="A"/>
    <s v="Poor"/>
  </r>
  <r>
    <s v="568-88-3448"/>
    <n v="25"/>
    <n v="1"/>
    <n v="1.25"/>
    <n v="26.25"/>
    <d v="2019-03-03T00:00:00"/>
    <d v="1899-12-30T15:09:00"/>
    <s v="Ewallet"/>
    <n v="1.25"/>
    <n v="5.5"/>
    <s v="Mar"/>
    <s v="Sun"/>
    <s v="afternoon"/>
    <s v="Normal"/>
    <s v="Male"/>
    <s v="Health and beauty"/>
    <x v="0"/>
    <s v="A"/>
    <s v="Poor"/>
  </r>
  <r>
    <s v="187-83-5490"/>
    <n v="20.77"/>
    <n v="4"/>
    <n v="4.1539999999999999"/>
    <n v="87.233999999999995"/>
    <d v="2019-01-31T00:00:00"/>
    <d v="1899-12-30T13:47:00"/>
    <s v="Cash"/>
    <n v="4.1539999999999999"/>
    <n v="4.7"/>
    <s v="Jan"/>
    <s v="Thu"/>
    <s v="afternoon"/>
    <s v="Member"/>
    <s v="Male"/>
    <s v="Electronic accessories"/>
    <x v="0"/>
    <s v="A"/>
    <s v="Poor"/>
  </r>
  <r>
    <s v="767-54-1907"/>
    <n v="29.56"/>
    <n v="5"/>
    <n v="7.39"/>
    <n v="155.19"/>
    <d v="2019-02-13T00:00:00"/>
    <d v="1899-12-30T16:59:00"/>
    <s v="Cash"/>
    <n v="7.39"/>
    <n v="6.9"/>
    <s v="Feb"/>
    <s v="Wed"/>
    <s v="evening"/>
    <s v="Member"/>
    <s v="Female"/>
    <s v="Fashion accessories"/>
    <x v="2"/>
    <s v="B"/>
    <s v="Average"/>
  </r>
  <r>
    <s v="710-46-4433"/>
    <n v="77.400000000000006"/>
    <n v="9"/>
    <n v="34.83"/>
    <n v="731.43"/>
    <d v="2019-02-15T00:00:00"/>
    <d v="1899-12-30T14:15:00"/>
    <s v="Credit card"/>
    <n v="34.83"/>
    <n v="4.5"/>
    <s v="Feb"/>
    <s v="Fri"/>
    <s v="afternoon"/>
    <s v="Member"/>
    <s v="Female"/>
    <s v="Food and beverages"/>
    <x v="2"/>
    <s v="B"/>
    <s v="Poor"/>
  </r>
  <r>
    <s v="533-33-5337"/>
    <n v="79.39"/>
    <n v="10"/>
    <n v="39.695"/>
    <n v="833.59500000000003"/>
    <d v="2019-02-07T00:00:00"/>
    <d v="1899-12-30T20:24:00"/>
    <s v="Cash"/>
    <n v="39.695"/>
    <n v="6.2"/>
    <s v="Feb"/>
    <s v="Thu"/>
    <s v="evening"/>
    <s v="Normal"/>
    <s v="Male"/>
    <s v="Electronic accessories"/>
    <x v="2"/>
    <s v="B"/>
    <s v="Average"/>
  </r>
  <r>
    <s v="325-90-8763"/>
    <n v="46.57"/>
    <n v="10"/>
    <n v="23.285"/>
    <n v="488.98500000000001"/>
    <d v="2019-01-27T00:00:00"/>
    <d v="1899-12-30T13:58:00"/>
    <s v="Cash"/>
    <n v="23.285"/>
    <n v="7.6"/>
    <s v="Jan"/>
    <s v="Sun"/>
    <s v="afternoon"/>
    <s v="Member"/>
    <s v="Female"/>
    <s v="Electronic accessories"/>
    <x v="1"/>
    <s v="C"/>
    <s v="Average"/>
  </r>
  <r>
    <s v="729-46-7422"/>
    <n v="35.89"/>
    <n v="1"/>
    <n v="1.7945"/>
    <n v="37.6845"/>
    <d v="2019-02-23T00:00:00"/>
    <d v="1899-12-30T16:52:00"/>
    <s v="Credit card"/>
    <n v="1.7945"/>
    <n v="7.9"/>
    <s v="Feb"/>
    <s v="Sat"/>
    <s v="evening"/>
    <s v="Normal"/>
    <s v="Male"/>
    <s v="Food and beverages"/>
    <x v="1"/>
    <s v="C"/>
    <s v="Average"/>
  </r>
  <r>
    <s v="639-76-1242"/>
    <n v="40.520000000000003"/>
    <n v="5"/>
    <n v="10.130000000000001"/>
    <n v="212.73"/>
    <d v="2019-02-03T00:00:00"/>
    <d v="1899-12-30T15:19:00"/>
    <s v="Cash"/>
    <n v="10.130000000000001"/>
    <n v="4.5"/>
    <s v="Feb"/>
    <s v="Sun"/>
    <s v="afternoon"/>
    <s v="Normal"/>
    <s v="Male"/>
    <s v="Food and beverages"/>
    <x v="1"/>
    <s v="C"/>
    <s v="Poor"/>
  </r>
  <r>
    <s v="234-03-4040"/>
    <n v="73.05"/>
    <n v="10"/>
    <n v="36.524999999999999"/>
    <n v="767.02499999999998"/>
    <d v="2019-03-03T00:00:00"/>
    <d v="1899-12-30T12:25:00"/>
    <s v="Credit card"/>
    <n v="36.524999999999999"/>
    <n v="8.6999999999999993"/>
    <s v="Mar"/>
    <s v="Sun"/>
    <s v="afternoon"/>
    <s v="Member"/>
    <s v="Female"/>
    <s v="Food and beverages"/>
    <x v="2"/>
    <s v="B"/>
    <s v="Good"/>
  </r>
  <r>
    <s v="326-71-2155"/>
    <n v="73.95"/>
    <n v="4"/>
    <n v="14.79"/>
    <n v="310.58999999999997"/>
    <d v="2019-02-03T00:00:00"/>
    <d v="1899-12-30T10:02:00"/>
    <s v="Cash"/>
    <n v="14.79"/>
    <n v="6.1"/>
    <s v="Feb"/>
    <s v="Sun"/>
    <s v="morning"/>
    <s v="Normal"/>
    <s v="Female"/>
    <s v="Sports and travel"/>
    <x v="1"/>
    <s v="C"/>
    <s v="Average"/>
  </r>
  <r>
    <s v="320-32-8842"/>
    <n v="22.62"/>
    <n v="1"/>
    <n v="1.131"/>
    <n v="23.751000000000001"/>
    <d v="2019-03-17T00:00:00"/>
    <d v="1899-12-30T18:58:00"/>
    <s v="Cash"/>
    <n v="1.131"/>
    <n v="6.4"/>
    <s v="Mar"/>
    <s v="Sun"/>
    <s v="evening"/>
    <s v="Member"/>
    <s v="Female"/>
    <s v="Food and beverages"/>
    <x v="1"/>
    <s v="C"/>
    <s v="Average"/>
  </r>
  <r>
    <s v="470-32-9057"/>
    <n v="51.34"/>
    <n v="5"/>
    <n v="12.835000000000001"/>
    <n v="269.53500000000003"/>
    <d v="2019-03-28T00:00:00"/>
    <d v="1899-12-30T15:31:00"/>
    <s v="Credit card"/>
    <n v="12.835000000000001"/>
    <n v="9.1"/>
    <s v="Mar"/>
    <s v="Thu"/>
    <s v="afternoon"/>
    <s v="Member"/>
    <s v="Male"/>
    <s v="Food and beverages"/>
    <x v="0"/>
    <s v="A"/>
    <s v="Good"/>
  </r>
  <r>
    <s v="878-30-2331"/>
    <n v="54.55"/>
    <n v="10"/>
    <n v="27.274999999999999"/>
    <n v="572.77499999999998"/>
    <d v="2019-03-02T00:00:00"/>
    <d v="1899-12-30T11:22:00"/>
    <s v="Credit card"/>
    <n v="27.274999999999999"/>
    <n v="7.1"/>
    <s v="Mar"/>
    <s v="Sat"/>
    <s v="morning"/>
    <s v="Member"/>
    <s v="Female"/>
    <s v="Sports and travel"/>
    <x v="1"/>
    <s v="C"/>
    <s v="Average"/>
  </r>
  <r>
    <s v="440-59-5691"/>
    <n v="37.15"/>
    <n v="7"/>
    <n v="13.0025"/>
    <n v="273.05250000000001"/>
    <d v="2019-02-08T00:00:00"/>
    <d v="1899-12-30T13:12:00"/>
    <s v="Credit card"/>
    <n v="13.0025"/>
    <n v="7.7"/>
    <s v="Feb"/>
    <s v="Fri"/>
    <s v="afternoon"/>
    <s v="Member"/>
    <s v="Female"/>
    <s v="Health and beauty"/>
    <x v="1"/>
    <s v="C"/>
    <s v="Average"/>
  </r>
  <r>
    <s v="554-53-3790"/>
    <n v="37.020000000000003"/>
    <n v="6"/>
    <n v="11.106"/>
    <n v="233.226"/>
    <d v="2019-03-22T00:00:00"/>
    <d v="1899-12-30T18:33:00"/>
    <s v="Cash"/>
    <n v="11.106"/>
    <n v="4.5"/>
    <s v="Mar"/>
    <s v="Fri"/>
    <s v="evening"/>
    <s v="Normal"/>
    <s v="Male"/>
    <s v="Sports and travel"/>
    <x v="2"/>
    <s v="B"/>
    <s v="Poor"/>
  </r>
  <r>
    <s v="746-19-0921"/>
    <n v="21.58"/>
    <n v="1"/>
    <n v="1.079"/>
    <n v="22.658999999999999"/>
    <d v="2019-02-09T00:00:00"/>
    <d v="1899-12-30T10:02:00"/>
    <s v="Ewallet"/>
    <n v="1.079"/>
    <n v="7.2"/>
    <s v="Feb"/>
    <s v="Sat"/>
    <s v="morning"/>
    <s v="Normal"/>
    <s v="Male"/>
    <s v="Food and beverages"/>
    <x v="1"/>
    <s v="C"/>
    <s v="Average"/>
  </r>
  <r>
    <s v="233-34-0817"/>
    <n v="98.84"/>
    <n v="1"/>
    <n v="4.9420000000000002"/>
    <n v="103.782"/>
    <d v="2019-02-15T00:00:00"/>
    <d v="1899-12-30T11:21:00"/>
    <s v="Cash"/>
    <n v="4.9420000000000002"/>
    <n v="8.4"/>
    <s v="Feb"/>
    <s v="Fri"/>
    <s v="morning"/>
    <s v="Member"/>
    <s v="Female"/>
    <s v="Electronic accessories"/>
    <x v="1"/>
    <s v="C"/>
    <s v="Good"/>
  </r>
  <r>
    <s v="767-05-1286"/>
    <n v="83.77"/>
    <n v="6"/>
    <n v="25.131"/>
    <n v="527.75099999999998"/>
    <d v="2019-01-23T00:00:00"/>
    <d v="1899-12-30T12:10:00"/>
    <s v="Ewallet"/>
    <n v="25.131"/>
    <n v="5.4"/>
    <s v="Jan"/>
    <s v="Wed"/>
    <s v="afternoon"/>
    <s v="Member"/>
    <s v="Female"/>
    <s v="Home and lifestyle"/>
    <x v="1"/>
    <s v="C"/>
    <s v="Poor"/>
  </r>
  <r>
    <s v="340-21-9136"/>
    <n v="40.049999999999997"/>
    <n v="4"/>
    <n v="8.01"/>
    <n v="168.21"/>
    <d v="2019-01-25T00:00:00"/>
    <d v="1899-12-30T11:40:00"/>
    <s v="Cash"/>
    <n v="8.01"/>
    <n v="9.6999999999999993"/>
    <s v="Jan"/>
    <s v="Fri"/>
    <s v="morning"/>
    <s v="Member"/>
    <s v="Female"/>
    <s v="Sports and travel"/>
    <x v="0"/>
    <s v="A"/>
    <s v="Good"/>
  </r>
  <r>
    <s v="405-31-3305"/>
    <n v="43.13"/>
    <n v="10"/>
    <n v="21.565000000000001"/>
    <n v="452.86500000000001"/>
    <d v="2019-02-02T00:00:00"/>
    <d v="1899-12-30T18:31:00"/>
    <s v="Credit card"/>
    <n v="21.565000000000001"/>
    <n v="5.5"/>
    <s v="Feb"/>
    <s v="Sat"/>
    <s v="evening"/>
    <s v="Member"/>
    <s v="Male"/>
    <s v="Fashion accessories"/>
    <x v="0"/>
    <s v="A"/>
    <s v="Poor"/>
  </r>
  <r>
    <s v="731-59-7531"/>
    <n v="72.569999999999993"/>
    <n v="8"/>
    <n v="29.027999999999999"/>
    <n v="609.58799999999997"/>
    <d v="2019-03-30T00:00:00"/>
    <d v="1899-12-30T17:58:00"/>
    <s v="Cash"/>
    <n v="29.027999999999999"/>
    <n v="4.5999999999999996"/>
    <s v="Mar"/>
    <s v="Sat"/>
    <s v="evening"/>
    <s v="Member"/>
    <s v="Male"/>
    <s v="Health and beauty"/>
    <x v="2"/>
    <s v="B"/>
    <s v="Poor"/>
  </r>
  <r>
    <s v="676-39-6028"/>
    <n v="64.44"/>
    <n v="5"/>
    <n v="16.11"/>
    <n v="338.31"/>
    <d v="2019-03-30T00:00:00"/>
    <d v="1899-12-30T17:04:00"/>
    <s v="Cash"/>
    <n v="16.11"/>
    <n v="6.6"/>
    <s v="Mar"/>
    <s v="Sat"/>
    <s v="evening"/>
    <s v="Member"/>
    <s v="Female"/>
    <s v="Electronic accessories"/>
    <x v="0"/>
    <s v="A"/>
    <s v="Average"/>
  </r>
  <r>
    <s v="502-05-1910"/>
    <n v="65.180000000000007"/>
    <n v="3"/>
    <n v="9.7769999999999992"/>
    <n v="205.31700000000001"/>
    <d v="2019-02-25T00:00:00"/>
    <d v="1899-12-30T20:35:00"/>
    <s v="Credit card"/>
    <n v="9.7769999999999992"/>
    <n v="6.3"/>
    <s v="Feb"/>
    <s v="Mon"/>
    <s v="evening"/>
    <s v="Normal"/>
    <s v="Male"/>
    <s v="Health and beauty"/>
    <x v="0"/>
    <s v="A"/>
    <s v="Average"/>
  </r>
  <r>
    <s v="485-30-8700"/>
    <n v="33.26"/>
    <n v="5"/>
    <n v="8.3149999999999995"/>
    <n v="174.61500000000001"/>
    <d v="2019-03-18T00:00:00"/>
    <d v="1899-12-30T16:10:00"/>
    <s v="Credit card"/>
    <n v="8.3149999999999995"/>
    <n v="4.2"/>
    <s v="Mar"/>
    <s v="Mon"/>
    <s v="evening"/>
    <s v="Normal"/>
    <s v="Female"/>
    <s v="Sports and travel"/>
    <x v="0"/>
    <s v="A"/>
    <s v="Poor"/>
  </r>
  <r>
    <s v="598-47-9715"/>
    <n v="84.07"/>
    <n v="4"/>
    <n v="16.814"/>
    <n v="353.09399999999999"/>
    <d v="2019-03-07T00:00:00"/>
    <d v="1899-12-30T16:54:00"/>
    <s v="Ewallet"/>
    <n v="16.814"/>
    <n v="4.4000000000000004"/>
    <s v="Mar"/>
    <s v="Thu"/>
    <s v="evening"/>
    <s v="Normal"/>
    <s v="Male"/>
    <s v="Electronic accessories"/>
    <x v="1"/>
    <s v="C"/>
    <s v="Poor"/>
  </r>
  <r>
    <s v="701-69-8742"/>
    <n v="34.369999999999997"/>
    <n v="10"/>
    <n v="17.184999999999999"/>
    <n v="360.88499999999999"/>
    <d v="2019-03-16T00:00:00"/>
    <d v="1899-12-30T10:11:00"/>
    <s v="Ewallet"/>
    <n v="17.184999999999999"/>
    <n v="6.7"/>
    <s v="Mar"/>
    <s v="Sat"/>
    <s v="morning"/>
    <s v="Normal"/>
    <s v="Male"/>
    <s v="Sports and travel"/>
    <x v="2"/>
    <s v="B"/>
    <s v="Average"/>
  </r>
  <r>
    <s v="575-67-1508"/>
    <n v="38.6"/>
    <n v="1"/>
    <n v="1.93"/>
    <n v="40.53"/>
    <d v="2019-01-29T00:00:00"/>
    <d v="1899-12-30T11:26:00"/>
    <s v="Ewallet"/>
    <n v="1.93"/>
    <n v="6.7"/>
    <s v="Jan"/>
    <s v="Tue"/>
    <s v="morning"/>
    <s v="Normal"/>
    <s v="Male"/>
    <s v="Electronic accessories"/>
    <x v="0"/>
    <s v="A"/>
    <s v="Average"/>
  </r>
  <r>
    <s v="541-08-3113"/>
    <n v="65.97"/>
    <n v="8"/>
    <n v="26.388000000000002"/>
    <n v="554.14800000000002"/>
    <d v="2019-02-02T00:00:00"/>
    <d v="1899-12-30T20:29:00"/>
    <s v="Cash"/>
    <n v="26.388000000000002"/>
    <n v="8.4"/>
    <s v="Feb"/>
    <s v="Sat"/>
    <s v="evening"/>
    <s v="Normal"/>
    <s v="Male"/>
    <s v="Food and beverages"/>
    <x v="1"/>
    <s v="C"/>
    <s v="Good"/>
  </r>
  <r>
    <s v="246-11-3901"/>
    <n v="32.799999999999997"/>
    <n v="10"/>
    <n v="16.399999999999999"/>
    <n v="344.4"/>
    <d v="2019-02-15T00:00:00"/>
    <d v="1899-12-30T12:12:00"/>
    <s v="Cash"/>
    <n v="16.399999999999999"/>
    <n v="6.2"/>
    <s v="Feb"/>
    <s v="Fri"/>
    <s v="afternoon"/>
    <s v="Normal"/>
    <s v="Female"/>
    <s v="Electronic accessories"/>
    <x v="1"/>
    <s v="C"/>
    <s v="Average"/>
  </r>
  <r>
    <s v="674-15-9296"/>
    <n v="37.14"/>
    <n v="5"/>
    <n v="9.2850000000000001"/>
    <n v="194.98500000000001"/>
    <d v="2019-01-08T00:00:00"/>
    <d v="1899-12-30T13:05:00"/>
    <s v="Ewallet"/>
    <n v="9.2850000000000001"/>
    <n v="5"/>
    <s v="Jan"/>
    <s v="Tue"/>
    <s v="afternoon"/>
    <s v="Normal"/>
    <s v="Male"/>
    <s v="Sports and travel"/>
    <x v="0"/>
    <s v="A"/>
    <s v="Poor"/>
  </r>
  <r>
    <s v="305-18-3552"/>
    <n v="60.38"/>
    <n v="10"/>
    <n v="30.19"/>
    <n v="633.99"/>
    <d v="2019-02-12T00:00:00"/>
    <d v="1899-12-30T16:19:00"/>
    <s v="Cash"/>
    <n v="30.19"/>
    <n v="6"/>
    <s v="Feb"/>
    <s v="Tue"/>
    <s v="evening"/>
    <s v="Member"/>
    <s v="Male"/>
    <s v="Home and lifestyle"/>
    <x v="2"/>
    <s v="B"/>
    <s v="Average"/>
  </r>
  <r>
    <s v="493-65-6248"/>
    <n v="36.979999999999997"/>
    <n v="10"/>
    <n v="18.489999999999998"/>
    <n v="388.29"/>
    <d v="2019-01-01T00:00:00"/>
    <d v="1899-12-30T19:48:00"/>
    <s v="Credit card"/>
    <n v="18.489999999999998"/>
    <n v="7"/>
    <s v="Jan"/>
    <s v="Tue"/>
    <s v="evening"/>
    <s v="Member"/>
    <s v="Female"/>
    <s v="Sports and travel"/>
    <x v="1"/>
    <s v="C"/>
    <s v="Average"/>
  </r>
  <r>
    <s v="438-01-4015"/>
    <n v="49.49"/>
    <n v="4"/>
    <n v="9.8979999999999997"/>
    <n v="207.858"/>
    <d v="2019-03-21T00:00:00"/>
    <d v="1899-12-30T15:25:00"/>
    <s v="Ewallet"/>
    <n v="9.8979999999999997"/>
    <n v="6.6"/>
    <s v="Mar"/>
    <s v="Thu"/>
    <s v="afternoon"/>
    <s v="Member"/>
    <s v="Female"/>
    <s v="Sports and travel"/>
    <x v="2"/>
    <s v="B"/>
    <s v="Average"/>
  </r>
  <r>
    <s v="709-58-4068"/>
    <n v="41.09"/>
    <n v="10"/>
    <n v="20.545000000000002"/>
    <n v="431.44499999999999"/>
    <d v="2019-02-28T00:00:00"/>
    <d v="1899-12-30T14:42:00"/>
    <s v="Cash"/>
    <n v="20.545000000000002"/>
    <n v="7.3"/>
    <s v="Feb"/>
    <s v="Thu"/>
    <s v="afternoon"/>
    <s v="Normal"/>
    <s v="Female"/>
    <s v="Fashion accessories"/>
    <x v="2"/>
    <s v="B"/>
    <s v="Average"/>
  </r>
  <r>
    <s v="795-49-7276"/>
    <n v="37.15"/>
    <n v="4"/>
    <n v="7.43"/>
    <n v="156.03"/>
    <d v="2019-03-23T00:00:00"/>
    <d v="1899-12-30T18:59:00"/>
    <s v="Ewallet"/>
    <n v="7.43"/>
    <n v="8.3000000000000007"/>
    <s v="Mar"/>
    <s v="Sat"/>
    <s v="evening"/>
    <s v="Normal"/>
    <s v="Male"/>
    <s v="Fashion accessories"/>
    <x v="0"/>
    <s v="A"/>
    <s v="Good"/>
  </r>
  <r>
    <s v="556-72-8512"/>
    <n v="22.96"/>
    <n v="1"/>
    <n v="1.1479999999999999"/>
    <n v="24.108000000000001"/>
    <d v="2019-01-30T00:00:00"/>
    <d v="1899-12-30T20:47:00"/>
    <s v="Cash"/>
    <n v="1.1479999999999999"/>
    <n v="4.3"/>
    <s v="Jan"/>
    <s v="Wed"/>
    <s v="evening"/>
    <s v="Normal"/>
    <s v="Male"/>
    <s v="Home and lifestyle"/>
    <x v="1"/>
    <s v="C"/>
    <s v="Poor"/>
  </r>
  <r>
    <s v="627-95-3243"/>
    <n v="77.680000000000007"/>
    <n v="9"/>
    <n v="34.956000000000003"/>
    <n v="734.07600000000002"/>
    <d v="2019-02-04T00:00:00"/>
    <d v="1899-12-30T13:21:00"/>
    <s v="Ewallet"/>
    <n v="34.956000000000003"/>
    <n v="9.8000000000000007"/>
    <s v="Feb"/>
    <s v="Mon"/>
    <s v="afternoon"/>
    <s v="Member"/>
    <s v="Female"/>
    <s v="Home and lifestyle"/>
    <x v="2"/>
    <s v="B"/>
    <s v="Good"/>
  </r>
  <r>
    <s v="686-41-0932"/>
    <n v="34.700000000000003"/>
    <n v="2"/>
    <n v="3.47"/>
    <n v="72.87"/>
    <d v="2019-03-13T00:00:00"/>
    <d v="1899-12-30T19:48:00"/>
    <s v="Ewallet"/>
    <n v="3.47"/>
    <n v="8.1999999999999993"/>
    <s v="Mar"/>
    <s v="Wed"/>
    <s v="evening"/>
    <s v="Normal"/>
    <s v="Female"/>
    <s v="Fashion accessories"/>
    <x v="2"/>
    <s v="B"/>
    <s v="Good"/>
  </r>
  <r>
    <s v="510-09-5628"/>
    <n v="19.66"/>
    <n v="10"/>
    <n v="9.83"/>
    <n v="206.43"/>
    <d v="2019-03-15T00:00:00"/>
    <d v="1899-12-30T18:20:00"/>
    <s v="Credit card"/>
    <n v="9.83"/>
    <n v="7.2"/>
    <s v="Mar"/>
    <s v="Fri"/>
    <s v="evening"/>
    <s v="Member"/>
    <s v="Female"/>
    <s v="Fashion accessories"/>
    <x v="0"/>
    <s v="A"/>
    <s v="Average"/>
  </r>
  <r>
    <s v="608-04-3797"/>
    <n v="25.32"/>
    <n v="8"/>
    <n v="10.128"/>
    <n v="212.68799999999999"/>
    <d v="2019-03-05T00:00:00"/>
    <d v="1899-12-30T20:24:00"/>
    <s v="Ewallet"/>
    <n v="10.128"/>
    <n v="8.6999999999999993"/>
    <s v="Mar"/>
    <s v="Tue"/>
    <s v="evening"/>
    <s v="Member"/>
    <s v="Female"/>
    <s v="Health and beauty"/>
    <x v="2"/>
    <s v="B"/>
    <s v="Good"/>
  </r>
  <r>
    <s v="148-82-2527"/>
    <n v="12.12"/>
    <n v="10"/>
    <n v="6.06"/>
    <n v="127.26"/>
    <d v="2019-03-05T00:00:00"/>
    <d v="1899-12-30T13:44:00"/>
    <s v="Credit card"/>
    <n v="6.06"/>
    <n v="8.4"/>
    <s v="Mar"/>
    <s v="Tue"/>
    <s v="afternoon"/>
    <s v="Member"/>
    <s v="Female"/>
    <s v="Home and lifestyle"/>
    <x v="1"/>
    <s v="C"/>
    <s v="Good"/>
  </r>
  <r>
    <s v="437-53-3084"/>
    <n v="99.89"/>
    <n v="2"/>
    <n v="9.9890000000000008"/>
    <n v="209.76900000000001"/>
    <d v="2019-02-26T00:00:00"/>
    <d v="1899-12-30T11:48:00"/>
    <s v="Ewallet"/>
    <n v="9.9890000000000008"/>
    <n v="7.1"/>
    <s v="Feb"/>
    <s v="Tue"/>
    <s v="morning"/>
    <s v="Normal"/>
    <s v="Male"/>
    <s v="Fashion accessories"/>
    <x v="2"/>
    <s v="B"/>
    <s v="Average"/>
  </r>
  <r>
    <s v="632-32-4574"/>
    <n v="75.92"/>
    <n v="8"/>
    <n v="30.367999999999999"/>
    <n v="637.72799999999995"/>
    <d v="2019-03-20T00:00:00"/>
    <d v="1899-12-30T14:14:00"/>
    <s v="Cash"/>
    <n v="30.367999999999999"/>
    <n v="5.5"/>
    <s v="Mar"/>
    <s v="Wed"/>
    <s v="afternoon"/>
    <s v="Normal"/>
    <s v="Male"/>
    <s v="Sports and travel"/>
    <x v="2"/>
    <s v="B"/>
    <s v="Poor"/>
  </r>
  <r>
    <s v="556-97-7101"/>
    <n v="63.22"/>
    <n v="2"/>
    <n v="6.3220000000000001"/>
    <n v="132.762"/>
    <d v="2019-01-01T00:00:00"/>
    <d v="1899-12-30T15:51:00"/>
    <s v="Cash"/>
    <n v="6.3220000000000001"/>
    <n v="8.5"/>
    <s v="Jan"/>
    <s v="Tue"/>
    <s v="afternoon"/>
    <s v="Normal"/>
    <s v="Female"/>
    <s v="Electronic accessories"/>
    <x v="1"/>
    <s v="C"/>
    <s v="Good"/>
  </r>
  <r>
    <s v="862-59-8517"/>
    <n v="90.24"/>
    <n v="6"/>
    <n v="27.071999999999999"/>
    <n v="568.51199999999994"/>
    <d v="2019-01-27T00:00:00"/>
    <d v="1899-12-30T11:17:00"/>
    <s v="Cash"/>
    <n v="27.071999999999999"/>
    <n v="6.2"/>
    <s v="Jan"/>
    <s v="Sun"/>
    <s v="morning"/>
    <s v="Normal"/>
    <s v="Female"/>
    <s v="Food and beverages"/>
    <x v="1"/>
    <s v="C"/>
    <s v="Average"/>
  </r>
  <r>
    <s v="401-18-8016"/>
    <n v="98.13"/>
    <n v="1"/>
    <n v="4.9065000000000003"/>
    <n v="103.0365"/>
    <d v="2019-01-21T00:00:00"/>
    <d v="1899-12-30T17:36:00"/>
    <s v="Cash"/>
    <n v="4.9065000000000003"/>
    <n v="8.9"/>
    <s v="Jan"/>
    <s v="Mon"/>
    <s v="evening"/>
    <s v="Member"/>
    <s v="Female"/>
    <s v="Sports and travel"/>
    <x v="2"/>
    <s v="B"/>
    <s v="Good"/>
  </r>
  <r>
    <s v="420-18-8989"/>
    <n v="51.52"/>
    <n v="8"/>
    <n v="20.608000000000001"/>
    <n v="432.76799999999997"/>
    <d v="2019-02-02T00:00:00"/>
    <d v="1899-12-30T15:47:00"/>
    <s v="Cash"/>
    <n v="20.608000000000001"/>
    <n v="9.6"/>
    <s v="Feb"/>
    <s v="Sat"/>
    <s v="afternoon"/>
    <s v="Member"/>
    <s v="Female"/>
    <s v="Sports and travel"/>
    <x v="0"/>
    <s v="A"/>
    <s v="Good"/>
  </r>
  <r>
    <s v="277-63-2961"/>
    <n v="73.97"/>
    <n v="1"/>
    <n v="3.6985000000000001"/>
    <n v="77.668499999999995"/>
    <d v="2019-02-03T00:00:00"/>
    <d v="1899-12-30T15:53:00"/>
    <s v="Credit card"/>
    <n v="3.6985000000000001"/>
    <n v="5.4"/>
    <s v="Feb"/>
    <s v="Sun"/>
    <s v="afternoon"/>
    <s v="Member"/>
    <s v="Male"/>
    <s v="Sports and travel"/>
    <x v="2"/>
    <s v="B"/>
    <s v="Poor"/>
  </r>
  <r>
    <s v="573-98-8548"/>
    <n v="31.9"/>
    <n v="1"/>
    <n v="1.595"/>
    <n v="33.494999999999997"/>
    <d v="2019-01-05T00:00:00"/>
    <d v="1899-12-30T12:40:00"/>
    <s v="Ewallet"/>
    <n v="1.595"/>
    <n v="9.1"/>
    <s v="Jan"/>
    <s v="Sat"/>
    <s v="afternoon"/>
    <s v="Member"/>
    <s v="Female"/>
    <s v="Fashion accessories"/>
    <x v="1"/>
    <s v="C"/>
    <s v="Good"/>
  </r>
  <r>
    <s v="620-02-2046"/>
    <n v="69.400000000000006"/>
    <n v="2"/>
    <n v="6.94"/>
    <n v="145.74"/>
    <d v="2019-01-27T00:00:00"/>
    <d v="1899-12-30T19:48:00"/>
    <s v="Ewallet"/>
    <n v="6.94"/>
    <n v="9"/>
    <s v="Jan"/>
    <s v="Sun"/>
    <s v="evening"/>
    <s v="Normal"/>
    <s v="Male"/>
    <s v="Home and lifestyle"/>
    <x v="1"/>
    <s v="C"/>
    <s v="Good"/>
  </r>
  <r>
    <s v="282-35-2475"/>
    <n v="93.31"/>
    <n v="2"/>
    <n v="9.3309999999999995"/>
    <n v="195.95099999999999"/>
    <d v="2019-03-25T00:00:00"/>
    <d v="1899-12-30T17:53:00"/>
    <s v="Cash"/>
    <n v="9.3309999999999995"/>
    <n v="6.3"/>
    <s v="Mar"/>
    <s v="Mon"/>
    <s v="evening"/>
    <s v="Normal"/>
    <s v="Female"/>
    <s v="Sports and travel"/>
    <x v="2"/>
    <s v="B"/>
    <s v="Average"/>
  </r>
  <r>
    <s v="511-54-3087"/>
    <n v="88.45"/>
    <n v="1"/>
    <n v="4.4225000000000003"/>
    <n v="92.872500000000002"/>
    <d v="2019-02-25T00:00:00"/>
    <d v="1899-12-30T16:36:00"/>
    <s v="Credit card"/>
    <n v="4.4225000000000003"/>
    <n v="9.5"/>
    <s v="Feb"/>
    <s v="Mon"/>
    <s v="evening"/>
    <s v="Normal"/>
    <s v="Male"/>
    <s v="Sports and travel"/>
    <x v="2"/>
    <s v="B"/>
    <s v="Good"/>
  </r>
  <r>
    <s v="726-29-6793"/>
    <n v="24.18"/>
    <n v="8"/>
    <n v="9.6720000000000006"/>
    <n v="203.11199999999999"/>
    <d v="2019-01-28T00:00:00"/>
    <d v="1899-12-30T20:54:00"/>
    <s v="Ewallet"/>
    <n v="9.6720000000000006"/>
    <n v="9.8000000000000007"/>
    <s v="Jan"/>
    <s v="Mon"/>
    <s v="evening"/>
    <s v="Member"/>
    <s v="Male"/>
    <s v="Electronic accessories"/>
    <x v="0"/>
    <s v="A"/>
    <s v="Good"/>
  </r>
  <r>
    <s v="387-49-4215"/>
    <n v="48.5"/>
    <n v="3"/>
    <n v="7.2750000000000004"/>
    <n v="152.77500000000001"/>
    <d v="2019-01-08T00:00:00"/>
    <d v="1899-12-30T12:50:00"/>
    <s v="Cash"/>
    <n v="7.2750000000000004"/>
    <n v="6.7"/>
    <s v="Jan"/>
    <s v="Tue"/>
    <s v="afternoon"/>
    <s v="Member"/>
    <s v="Female"/>
    <s v="Sports and travel"/>
    <x v="2"/>
    <s v="B"/>
    <s v="Average"/>
  </r>
  <r>
    <s v="862-17-9201"/>
    <n v="84.05"/>
    <n v="6"/>
    <n v="25.215"/>
    <n v="529.51499999999999"/>
    <d v="2019-01-29T00:00:00"/>
    <d v="1899-12-30T10:48:00"/>
    <s v="Credit card"/>
    <n v="25.215"/>
    <n v="7.7"/>
    <s v="Jan"/>
    <s v="Tue"/>
    <s v="morning"/>
    <s v="Normal"/>
    <s v="Female"/>
    <s v="Food and beverages"/>
    <x v="2"/>
    <s v="B"/>
    <s v="Average"/>
  </r>
  <r>
    <s v="291-21-5991"/>
    <n v="61.29"/>
    <n v="5"/>
    <n v="15.3225"/>
    <n v="321.77249999999998"/>
    <d v="2019-03-29T00:00:00"/>
    <d v="1899-12-30T14:28:00"/>
    <s v="Cash"/>
    <n v="15.3225"/>
    <n v="7"/>
    <s v="Mar"/>
    <s v="Fri"/>
    <s v="afternoon"/>
    <s v="Member"/>
    <s v="Male"/>
    <s v="Health and beauty"/>
    <x v="2"/>
    <s v="B"/>
    <s v="Average"/>
  </r>
  <r>
    <s v="602-80-9671"/>
    <n v="15.95"/>
    <n v="6"/>
    <n v="4.7850000000000001"/>
    <n v="100.485"/>
    <d v="2019-02-09T00:00:00"/>
    <d v="1899-12-30T17:15:00"/>
    <s v="Credit card"/>
    <n v="4.7850000000000001"/>
    <n v="5.0999999999999996"/>
    <s v="Feb"/>
    <s v="Sat"/>
    <s v="evening"/>
    <s v="Member"/>
    <s v="Female"/>
    <s v="Home and lifestyle"/>
    <x v="1"/>
    <s v="C"/>
    <s v="Poor"/>
  </r>
  <r>
    <s v="347-72-6115"/>
    <n v="90.74"/>
    <n v="7"/>
    <n v="31.759"/>
    <n v="666.93899999999996"/>
    <d v="2019-01-16T00:00:00"/>
    <d v="1899-12-30T18:03:00"/>
    <s v="Credit card"/>
    <n v="31.759"/>
    <n v="6.2"/>
    <s v="Jan"/>
    <s v="Wed"/>
    <s v="evening"/>
    <s v="Member"/>
    <s v="Female"/>
    <s v="Sports and travel"/>
    <x v="2"/>
    <s v="B"/>
    <s v="Average"/>
  </r>
  <r>
    <s v="209-61-0206"/>
    <n v="42.91"/>
    <n v="5"/>
    <n v="10.727499999999999"/>
    <n v="225.2775"/>
    <d v="2019-01-05T00:00:00"/>
    <d v="1899-12-30T17:29:00"/>
    <s v="Ewallet"/>
    <n v="10.727499999999999"/>
    <n v="6.1"/>
    <s v="Jan"/>
    <s v="Sat"/>
    <s v="evening"/>
    <s v="Normal"/>
    <s v="Female"/>
    <s v="Home and lifestyle"/>
    <x v="0"/>
    <s v="A"/>
    <s v="Average"/>
  </r>
  <r>
    <s v="595-27-4851"/>
    <n v="54.28"/>
    <n v="7"/>
    <n v="18.998000000000001"/>
    <n v="398.95800000000003"/>
    <d v="2019-01-27T00:00:00"/>
    <d v="1899-12-30T18:05:00"/>
    <s v="Ewallet"/>
    <n v="18.998000000000001"/>
    <n v="9.3000000000000007"/>
    <s v="Jan"/>
    <s v="Sun"/>
    <s v="evening"/>
    <s v="Normal"/>
    <s v="Female"/>
    <s v="Fashion accessories"/>
    <x v="0"/>
    <s v="A"/>
    <s v="Good"/>
  </r>
  <r>
    <s v="189-52-0236"/>
    <n v="99.55"/>
    <n v="7"/>
    <n v="34.842500000000001"/>
    <n v="731.6925"/>
    <d v="2019-03-14T00:00:00"/>
    <d v="1899-12-30T12:07:00"/>
    <s v="Cash"/>
    <n v="34.842500000000001"/>
    <n v="7.6"/>
    <s v="Mar"/>
    <s v="Thu"/>
    <s v="afternoon"/>
    <s v="Normal"/>
    <s v="Male"/>
    <s v="Electronic accessories"/>
    <x v="0"/>
    <s v="A"/>
    <s v="Average"/>
  </r>
  <r>
    <s v="503-07-0930"/>
    <n v="58.39"/>
    <n v="7"/>
    <n v="20.436499999999999"/>
    <n v="429.16649999999998"/>
    <d v="2019-02-23T00:00:00"/>
    <d v="1899-12-30T19:49:00"/>
    <s v="Credit card"/>
    <n v="20.436499999999999"/>
    <n v="8.1999999999999993"/>
    <s v="Feb"/>
    <s v="Sat"/>
    <s v="evening"/>
    <s v="Member"/>
    <s v="Male"/>
    <s v="Sports and travel"/>
    <x v="1"/>
    <s v="C"/>
    <s v="Good"/>
  </r>
  <r>
    <s v="413-20-6708"/>
    <n v="51.47"/>
    <n v="1"/>
    <n v="2.5735000000000001"/>
    <n v="54.043500000000002"/>
    <d v="2019-03-18T00:00:00"/>
    <d v="1899-12-30T15:52:00"/>
    <s v="Ewallet"/>
    <n v="2.5735000000000001"/>
    <n v="8.5"/>
    <s v="Mar"/>
    <s v="Mon"/>
    <s v="afternoon"/>
    <s v="Member"/>
    <s v="Female"/>
    <s v="Fashion accessories"/>
    <x v="1"/>
    <s v="C"/>
    <s v="Good"/>
  </r>
  <r>
    <s v="425-85-2085"/>
    <n v="54.86"/>
    <n v="5"/>
    <n v="13.715"/>
    <n v="288.01499999999999"/>
    <d v="2019-03-29T00:00:00"/>
    <d v="1899-12-30T16:48:00"/>
    <s v="Ewallet"/>
    <n v="13.715"/>
    <n v="9.8000000000000007"/>
    <s v="Mar"/>
    <s v="Fri"/>
    <s v="evening"/>
    <s v="Member"/>
    <s v="Male"/>
    <s v="Health and beauty"/>
    <x v="2"/>
    <s v="B"/>
    <s v="Good"/>
  </r>
  <r>
    <s v="521-18-7827"/>
    <n v="39.39"/>
    <n v="5"/>
    <n v="9.8475000000000001"/>
    <n v="206.79750000000001"/>
    <d v="2019-01-22T00:00:00"/>
    <d v="1899-12-30T20:46:00"/>
    <s v="Credit card"/>
    <n v="9.8475000000000001"/>
    <n v="8.6999999999999993"/>
    <s v="Jan"/>
    <s v="Tue"/>
    <s v="evening"/>
    <s v="Member"/>
    <s v="Male"/>
    <s v="Home and lifestyle"/>
    <x v="1"/>
    <s v="C"/>
    <s v="Good"/>
  </r>
  <r>
    <s v="220-28-1851"/>
    <n v="34.729999999999997"/>
    <n v="2"/>
    <n v="3.4729999999999999"/>
    <n v="72.933000000000007"/>
    <d v="2019-03-01T00:00:00"/>
    <d v="1899-12-30T18:14:00"/>
    <s v="Ewallet"/>
    <n v="3.4729999999999999"/>
    <n v="9.6999999999999993"/>
    <s v="Mar"/>
    <s v="Fri"/>
    <s v="evening"/>
    <s v="Normal"/>
    <s v="Male"/>
    <s v="Home and lifestyle"/>
    <x v="0"/>
    <s v="A"/>
    <s v="Good"/>
  </r>
  <r>
    <s v="600-38-9738"/>
    <n v="71.92"/>
    <n v="5"/>
    <n v="17.98"/>
    <n v="377.58"/>
    <d v="2019-01-17T00:00:00"/>
    <d v="1899-12-30T15:05:00"/>
    <s v="Credit card"/>
    <n v="17.98"/>
    <n v="4.3"/>
    <s v="Jan"/>
    <s v="Thu"/>
    <s v="afternoon"/>
    <s v="Member"/>
    <s v="Male"/>
    <s v="Sports and travel"/>
    <x v="1"/>
    <s v="C"/>
    <s v="Poor"/>
  </r>
  <r>
    <s v="734-91-1155"/>
    <n v="45.71"/>
    <n v="3"/>
    <n v="6.8564999999999996"/>
    <n v="143.98650000000001"/>
    <d v="2019-03-26T00:00:00"/>
    <d v="1899-12-30T10:34:00"/>
    <s v="Credit card"/>
    <n v="6.8564999999999996"/>
    <n v="7.7"/>
    <s v="Mar"/>
    <s v="Tue"/>
    <s v="morning"/>
    <s v="Normal"/>
    <s v="Female"/>
    <s v="Electronic accessories"/>
    <x v="2"/>
    <s v="B"/>
    <s v="Average"/>
  </r>
  <r>
    <s v="451-28-5717"/>
    <n v="83.17"/>
    <n v="6"/>
    <n v="24.951000000000001"/>
    <n v="523.971"/>
    <d v="2019-03-20T00:00:00"/>
    <d v="1899-12-30T11:23:00"/>
    <s v="Cash"/>
    <n v="24.951000000000001"/>
    <n v="7.3"/>
    <s v="Mar"/>
    <s v="Wed"/>
    <s v="morning"/>
    <s v="Member"/>
    <s v="Female"/>
    <s v="Home and lifestyle"/>
    <x v="1"/>
    <s v="C"/>
    <s v="Average"/>
  </r>
  <r>
    <s v="609-81-8548"/>
    <n v="37.44"/>
    <n v="6"/>
    <n v="11.231999999999999"/>
    <n v="235.87200000000001"/>
    <d v="2019-02-06T00:00:00"/>
    <d v="1899-12-30T13:55:00"/>
    <s v="Credit card"/>
    <n v="11.231999999999999"/>
    <n v="5.9"/>
    <s v="Feb"/>
    <s v="Wed"/>
    <s v="afternoon"/>
    <s v="Member"/>
    <s v="Female"/>
    <s v="Home and lifestyle"/>
    <x v="0"/>
    <s v="A"/>
    <s v="Poor"/>
  </r>
  <r>
    <s v="133-14-7229"/>
    <n v="62.87"/>
    <n v="2"/>
    <n v="6.2869999999999999"/>
    <n v="132.02699999999999"/>
    <d v="2019-01-01T00:00:00"/>
    <d v="1899-12-30T11:43:00"/>
    <s v="Cash"/>
    <n v="6.2869999999999999"/>
    <n v="5"/>
    <s v="Jan"/>
    <s v="Tue"/>
    <s v="morning"/>
    <s v="Normal"/>
    <s v="Male"/>
    <s v="Health and beauty"/>
    <x v="1"/>
    <s v="C"/>
    <s v="Poor"/>
  </r>
  <r>
    <s v="534-01-4457"/>
    <n v="81.709999999999994"/>
    <n v="6"/>
    <n v="24.513000000000002"/>
    <n v="514.77300000000002"/>
    <d v="2019-01-27T00:00:00"/>
    <d v="1899-12-30T14:36:00"/>
    <s v="Credit card"/>
    <n v="24.513000000000002"/>
    <n v="8"/>
    <s v="Jan"/>
    <s v="Sun"/>
    <s v="afternoon"/>
    <s v="Normal"/>
    <s v="Male"/>
    <s v="Food and beverages"/>
    <x v="0"/>
    <s v="A"/>
    <s v="Good"/>
  </r>
  <r>
    <s v="719-89-8991"/>
    <n v="91.41"/>
    <n v="5"/>
    <n v="22.852499999999999"/>
    <n v="479.90249999999997"/>
    <d v="2019-02-25T00:00:00"/>
    <d v="1899-12-30T16:03:00"/>
    <s v="Ewallet"/>
    <n v="22.852499999999999"/>
    <n v="7.1"/>
    <s v="Feb"/>
    <s v="Mon"/>
    <s v="evening"/>
    <s v="Member"/>
    <s v="Female"/>
    <s v="Sports and travel"/>
    <x v="0"/>
    <s v="A"/>
    <s v="Average"/>
  </r>
  <r>
    <s v="286-62-6248"/>
    <n v="39.21"/>
    <n v="4"/>
    <n v="7.8419999999999996"/>
    <n v="164.68199999999999"/>
    <d v="2019-01-16T00:00:00"/>
    <d v="1899-12-30T20:03:00"/>
    <s v="Credit card"/>
    <n v="7.8419999999999996"/>
    <n v="9"/>
    <s v="Jan"/>
    <s v="Wed"/>
    <s v="evening"/>
    <s v="Normal"/>
    <s v="Male"/>
    <s v="Fashion accessories"/>
    <x v="2"/>
    <s v="B"/>
    <s v="Good"/>
  </r>
  <r>
    <s v="339-38-9982"/>
    <n v="59.86"/>
    <n v="2"/>
    <n v="5.9859999999999998"/>
    <n v="125.706"/>
    <d v="2019-01-13T00:00:00"/>
    <d v="1899-12-30T14:55:00"/>
    <s v="Ewallet"/>
    <n v="5.9859999999999998"/>
    <n v="6.7"/>
    <s v="Jan"/>
    <s v="Sun"/>
    <s v="afternoon"/>
    <s v="Member"/>
    <s v="Male"/>
    <s v="Fashion accessories"/>
    <x v="2"/>
    <s v="B"/>
    <s v="Average"/>
  </r>
  <r>
    <s v="827-44-5872"/>
    <n v="54.36"/>
    <n v="10"/>
    <n v="27.18"/>
    <n v="570.78"/>
    <d v="2019-02-07T00:00:00"/>
    <d v="1899-12-30T11:28:00"/>
    <s v="Credit card"/>
    <n v="27.18"/>
    <n v="6.1"/>
    <s v="Feb"/>
    <s v="Thu"/>
    <s v="morning"/>
    <s v="Member"/>
    <s v="Female"/>
    <s v="Food and beverages"/>
    <x v="2"/>
    <s v="B"/>
    <s v="Average"/>
  </r>
  <r>
    <s v="827-77-7633"/>
    <n v="98.09"/>
    <n v="9"/>
    <n v="44.140500000000003"/>
    <n v="926.95050000000003"/>
    <d v="2019-02-17T00:00:00"/>
    <d v="1899-12-30T19:41:00"/>
    <s v="Cash"/>
    <n v="44.140500000000003"/>
    <n v="9.3000000000000007"/>
    <s v="Feb"/>
    <s v="Sun"/>
    <s v="evening"/>
    <s v="Normal"/>
    <s v="Male"/>
    <s v="Sports and travel"/>
    <x v="0"/>
    <s v="A"/>
    <s v="Good"/>
  </r>
  <r>
    <s v="287-83-1405"/>
    <n v="25.43"/>
    <n v="6"/>
    <n v="7.6289999999999996"/>
    <n v="160.209"/>
    <d v="2019-02-12T00:00:00"/>
    <d v="1899-12-30T19:01:00"/>
    <s v="Ewallet"/>
    <n v="7.6289999999999996"/>
    <n v="7"/>
    <s v="Feb"/>
    <s v="Tue"/>
    <s v="evening"/>
    <s v="Normal"/>
    <s v="Male"/>
    <s v="Health and beauty"/>
    <x v="0"/>
    <s v="A"/>
    <s v="Average"/>
  </r>
  <r>
    <s v="435-13-4908"/>
    <n v="86.68"/>
    <n v="8"/>
    <n v="34.671999999999997"/>
    <n v="728.11199999999997"/>
    <d v="2019-01-24T00:00:00"/>
    <d v="1899-12-30T18:04:00"/>
    <s v="Credit card"/>
    <n v="34.671999999999997"/>
    <n v="7.2"/>
    <s v="Jan"/>
    <s v="Thu"/>
    <s v="evening"/>
    <s v="Member"/>
    <s v="Male"/>
    <s v="Fashion accessories"/>
    <x v="0"/>
    <s v="A"/>
    <s v="Average"/>
  </r>
  <r>
    <s v="857-67-9057"/>
    <n v="22.95"/>
    <n v="10"/>
    <n v="11.475"/>
    <n v="240.97499999999999"/>
    <d v="2019-02-06T00:00:00"/>
    <d v="1899-12-30T19:20:00"/>
    <s v="Ewallet"/>
    <n v="11.475"/>
    <n v="8.1999999999999993"/>
    <s v="Feb"/>
    <s v="Wed"/>
    <s v="evening"/>
    <s v="Normal"/>
    <s v="Male"/>
    <s v="Electronic accessories"/>
    <x v="2"/>
    <s v="B"/>
    <s v="Good"/>
  </r>
  <r>
    <s v="236-27-1144"/>
    <n v="16.309999999999999"/>
    <n v="9"/>
    <n v="7.3395000000000001"/>
    <n v="154.12950000000001"/>
    <d v="2019-03-26T00:00:00"/>
    <d v="1899-12-30T10:31:00"/>
    <s v="Ewallet"/>
    <n v="7.3395000000000001"/>
    <n v="8.4"/>
    <s v="Mar"/>
    <s v="Tue"/>
    <s v="morning"/>
    <s v="Normal"/>
    <s v="Female"/>
    <s v="Food and beverages"/>
    <x v="1"/>
    <s v="C"/>
    <s v="Good"/>
  </r>
  <r>
    <s v="892-05-6689"/>
    <n v="28.32"/>
    <n v="5"/>
    <n v="7.08"/>
    <n v="148.68"/>
    <d v="2019-03-11T00:00:00"/>
    <d v="1899-12-30T13:28:00"/>
    <s v="Ewallet"/>
    <n v="7.08"/>
    <n v="6.2"/>
    <s v="Mar"/>
    <s v="Mon"/>
    <s v="afternoon"/>
    <s v="Normal"/>
    <s v="Female"/>
    <s v="Home and lifestyle"/>
    <x v="0"/>
    <s v="A"/>
    <s v="Average"/>
  </r>
  <r>
    <s v="583-41-4548"/>
    <n v="16.670000000000002"/>
    <n v="7"/>
    <n v="5.8345000000000002"/>
    <n v="122.5245"/>
    <d v="2019-02-07T00:00:00"/>
    <d v="1899-12-30T11:36:00"/>
    <s v="Ewallet"/>
    <n v="5.8345000000000002"/>
    <n v="7.4"/>
    <s v="Feb"/>
    <s v="Thu"/>
    <s v="morning"/>
    <s v="Normal"/>
    <s v="Male"/>
    <s v="Home and lifestyle"/>
    <x v="1"/>
    <s v="C"/>
    <s v="Average"/>
  </r>
  <r>
    <s v="339-12-4827"/>
    <n v="73.959999999999994"/>
    <n v="1"/>
    <n v="3.698"/>
    <n v="77.658000000000001"/>
    <d v="2019-01-05T00:00:00"/>
    <d v="1899-12-30T11:32:00"/>
    <s v="Credit card"/>
    <n v="3.698"/>
    <n v="5"/>
    <s v="Jan"/>
    <s v="Sat"/>
    <s v="morning"/>
    <s v="Member"/>
    <s v="Female"/>
    <s v="Fashion accessories"/>
    <x v="2"/>
    <s v="B"/>
    <s v="Poor"/>
  </r>
  <r>
    <s v="643-38-7867"/>
    <n v="97.94"/>
    <n v="1"/>
    <n v="4.8970000000000002"/>
    <n v="102.837"/>
    <d v="2019-03-07T00:00:00"/>
    <d v="1899-12-30T11:44:00"/>
    <s v="Ewallet"/>
    <n v="4.8970000000000002"/>
    <n v="6.9"/>
    <s v="Mar"/>
    <s v="Thu"/>
    <s v="morning"/>
    <s v="Normal"/>
    <s v="Male"/>
    <s v="Home and lifestyle"/>
    <x v="0"/>
    <s v="A"/>
    <s v="Average"/>
  </r>
  <r>
    <s v="308-81-0538"/>
    <n v="73.05"/>
    <n v="4"/>
    <n v="14.61"/>
    <n v="306.81"/>
    <d v="2019-02-25T00:00:00"/>
    <d v="1899-12-30T17:16:00"/>
    <s v="Credit card"/>
    <n v="14.61"/>
    <n v="4.9000000000000004"/>
    <s v="Feb"/>
    <s v="Mon"/>
    <s v="evening"/>
    <s v="Normal"/>
    <s v="Female"/>
    <s v="Fashion accessories"/>
    <x v="0"/>
    <s v="A"/>
    <s v="Poor"/>
  </r>
  <r>
    <s v="358-88-9262"/>
    <n v="87.48"/>
    <n v="6"/>
    <n v="26.244"/>
    <n v="551.12400000000002"/>
    <d v="2019-02-01T00:00:00"/>
    <d v="1899-12-30T18:43:00"/>
    <s v="Ewallet"/>
    <n v="26.244"/>
    <n v="5.0999999999999996"/>
    <s v="Feb"/>
    <s v="Fri"/>
    <s v="evening"/>
    <s v="Member"/>
    <s v="Female"/>
    <s v="Food and beverages"/>
    <x v="1"/>
    <s v="C"/>
    <s v="Poor"/>
  </r>
  <r>
    <s v="460-35-4390"/>
    <n v="30.68"/>
    <n v="3"/>
    <n v="4.6020000000000003"/>
    <n v="96.641999999999996"/>
    <d v="2019-01-22T00:00:00"/>
    <d v="1899-12-30T11:00:00"/>
    <s v="Ewallet"/>
    <n v="4.6020000000000003"/>
    <n v="9.1"/>
    <s v="Jan"/>
    <s v="Tue"/>
    <s v="morning"/>
    <s v="Normal"/>
    <s v="Male"/>
    <s v="Home and lifestyle"/>
    <x v="0"/>
    <s v="A"/>
    <s v="Good"/>
  </r>
  <r>
    <s v="343-87-0864"/>
    <n v="75.88"/>
    <n v="1"/>
    <n v="3.794"/>
    <n v="79.674000000000007"/>
    <d v="2019-01-03T00:00:00"/>
    <d v="1899-12-30T10:30:00"/>
    <s v="Credit card"/>
    <n v="3.794"/>
    <n v="7.1"/>
    <s v="Jan"/>
    <s v="Thu"/>
    <s v="morning"/>
    <s v="Member"/>
    <s v="Male"/>
    <s v="Health and beauty"/>
    <x v="1"/>
    <s v="C"/>
    <s v="Average"/>
  </r>
  <r>
    <s v="173-50-1108"/>
    <n v="20.18"/>
    <n v="4"/>
    <n v="4.0359999999999996"/>
    <n v="84.756"/>
    <d v="2019-02-13T00:00:00"/>
    <d v="1899-12-30T12:14:00"/>
    <s v="Credit card"/>
    <n v="4.0359999999999996"/>
    <n v="5"/>
    <s v="Feb"/>
    <s v="Wed"/>
    <s v="afternoon"/>
    <s v="Member"/>
    <s v="Female"/>
    <s v="Sports and travel"/>
    <x v="2"/>
    <s v="B"/>
    <s v="Poor"/>
  </r>
  <r>
    <s v="243-47-2663"/>
    <n v="18.77"/>
    <n v="6"/>
    <n v="5.6310000000000002"/>
    <n v="118.251"/>
    <d v="2019-01-28T00:00:00"/>
    <d v="1899-12-30T16:43:00"/>
    <s v="Credit card"/>
    <n v="5.6310000000000002"/>
    <n v="5.5"/>
    <s v="Jan"/>
    <s v="Mon"/>
    <s v="evening"/>
    <s v="Member"/>
    <s v="Male"/>
    <s v="Electronic accessories"/>
    <x v="1"/>
    <s v="C"/>
    <s v="Poor"/>
  </r>
  <r>
    <s v="841-18-8232"/>
    <n v="71.2"/>
    <n v="1"/>
    <n v="3.56"/>
    <n v="74.760000000000005"/>
    <d v="2019-01-05T00:00:00"/>
    <d v="1899-12-30T20:40:00"/>
    <s v="Credit card"/>
    <n v="3.56"/>
    <n v="9.1999999999999993"/>
    <s v="Jan"/>
    <s v="Sat"/>
    <s v="evening"/>
    <s v="Normal"/>
    <s v="Female"/>
    <s v="Food and beverages"/>
    <x v="2"/>
    <s v="B"/>
    <s v="Good"/>
  </r>
  <r>
    <s v="701-23-5550"/>
    <n v="38.81"/>
    <n v="4"/>
    <n v="7.7619999999999996"/>
    <n v="163.00200000000001"/>
    <d v="2019-03-19T00:00:00"/>
    <d v="1899-12-30T13:40:00"/>
    <s v="Ewallet"/>
    <n v="7.7619999999999996"/>
    <n v="4.9000000000000004"/>
    <s v="Mar"/>
    <s v="Tue"/>
    <s v="afternoon"/>
    <s v="Member"/>
    <s v="Male"/>
    <s v="Home and lifestyle"/>
    <x v="2"/>
    <s v="B"/>
    <s v="Poor"/>
  </r>
  <r>
    <s v="647-50-1224"/>
    <n v="29.42"/>
    <n v="10"/>
    <n v="14.71"/>
    <n v="308.91000000000003"/>
    <d v="2019-01-12T00:00:00"/>
    <d v="1899-12-30T16:23:00"/>
    <s v="Ewallet"/>
    <n v="14.71"/>
    <n v="8.9"/>
    <s v="Jan"/>
    <s v="Sat"/>
    <s v="evening"/>
    <s v="Normal"/>
    <s v="Female"/>
    <s v="Fashion accessories"/>
    <x v="0"/>
    <s v="A"/>
    <s v="Good"/>
  </r>
  <r>
    <s v="541-48-8554"/>
    <n v="60.95"/>
    <n v="9"/>
    <n v="27.427499999999998"/>
    <n v="575.97749999999996"/>
    <d v="2019-01-07T00:00:00"/>
    <d v="1899-12-30T12:08:00"/>
    <s v="Credit card"/>
    <n v="27.427499999999998"/>
    <n v="6"/>
    <s v="Jan"/>
    <s v="Mon"/>
    <s v="afternoon"/>
    <s v="Normal"/>
    <s v="Male"/>
    <s v="Sports and travel"/>
    <x v="0"/>
    <s v="A"/>
    <s v="Average"/>
  </r>
  <r>
    <s v="539-21-7227"/>
    <n v="51.54"/>
    <n v="5"/>
    <n v="12.885"/>
    <n v="270.58499999999998"/>
    <d v="2019-01-26T00:00:00"/>
    <d v="1899-12-30T17:45:00"/>
    <s v="Cash"/>
    <n v="12.885"/>
    <n v="4.2"/>
    <s v="Jan"/>
    <s v="Sat"/>
    <s v="evening"/>
    <s v="Normal"/>
    <s v="Female"/>
    <s v="Sports and travel"/>
    <x v="2"/>
    <s v="B"/>
    <s v="Poor"/>
  </r>
  <r>
    <s v="213-32-1216"/>
    <n v="66.06"/>
    <n v="6"/>
    <n v="19.818000000000001"/>
    <n v="416.178"/>
    <d v="2019-01-23T00:00:00"/>
    <d v="1899-12-30T10:28:00"/>
    <s v="Cash"/>
    <n v="19.818000000000001"/>
    <n v="7.3"/>
    <s v="Jan"/>
    <s v="Wed"/>
    <s v="morning"/>
    <s v="Normal"/>
    <s v="Female"/>
    <s v="Electronic accessories"/>
    <x v="0"/>
    <s v="A"/>
    <s v="Average"/>
  </r>
  <r>
    <s v="747-58-7183"/>
    <n v="57.27"/>
    <n v="3"/>
    <n v="8.5905000000000005"/>
    <n v="180.40049999999999"/>
    <d v="2019-02-09T00:00:00"/>
    <d v="1899-12-30T20:31:00"/>
    <s v="Ewallet"/>
    <n v="8.5905000000000005"/>
    <n v="6.5"/>
    <s v="Feb"/>
    <s v="Sat"/>
    <s v="evening"/>
    <s v="Normal"/>
    <s v="Male"/>
    <s v="Fashion accessories"/>
    <x v="2"/>
    <s v="B"/>
    <s v="Average"/>
  </r>
  <r>
    <s v="582-52-8065"/>
    <n v="54.31"/>
    <n v="9"/>
    <n v="24.439499999999999"/>
    <n v="513.22950000000003"/>
    <d v="2019-02-22T00:00:00"/>
    <d v="1899-12-30T10:49:00"/>
    <s v="Cash"/>
    <n v="24.439499999999999"/>
    <n v="8.9"/>
    <s v="Feb"/>
    <s v="Fri"/>
    <s v="morning"/>
    <s v="Normal"/>
    <s v="Female"/>
    <s v="Fashion accessories"/>
    <x v="2"/>
    <s v="B"/>
    <s v="Good"/>
  </r>
  <r>
    <s v="210-57-1719"/>
    <n v="58.24"/>
    <n v="9"/>
    <n v="26.207999999999998"/>
    <n v="550.36800000000005"/>
    <d v="2019-02-05T00:00:00"/>
    <d v="1899-12-30T12:34:00"/>
    <s v="Cash"/>
    <n v="26.207999999999998"/>
    <n v="9.6999999999999993"/>
    <s v="Feb"/>
    <s v="Tue"/>
    <s v="afternoon"/>
    <s v="Normal"/>
    <s v="Female"/>
    <s v="Health and beauty"/>
    <x v="2"/>
    <s v="B"/>
    <s v="Good"/>
  </r>
  <r>
    <s v="399-69-4630"/>
    <n v="22.21"/>
    <n v="6"/>
    <n v="6.6630000000000003"/>
    <n v="139.923"/>
    <d v="2019-03-07T00:00:00"/>
    <d v="1899-12-30T10:23:00"/>
    <s v="Credit card"/>
    <n v="6.6630000000000003"/>
    <n v="8.6"/>
    <s v="Mar"/>
    <s v="Thu"/>
    <s v="morning"/>
    <s v="Normal"/>
    <s v="Male"/>
    <s v="Electronic accessories"/>
    <x v="1"/>
    <s v="C"/>
    <s v="Good"/>
  </r>
  <r>
    <s v="134-75-2619"/>
    <n v="19.32"/>
    <n v="7"/>
    <n v="6.7619999999999996"/>
    <n v="142.00200000000001"/>
    <d v="2019-03-25T00:00:00"/>
    <d v="1899-12-30T18:51:00"/>
    <s v="Cash"/>
    <n v="6.7619999999999996"/>
    <n v="6.9"/>
    <s v="Mar"/>
    <s v="Mon"/>
    <s v="evening"/>
    <s v="Member"/>
    <s v="Male"/>
    <s v="Electronic accessories"/>
    <x v="0"/>
    <s v="A"/>
    <s v="Average"/>
  </r>
  <r>
    <s v="356-44-8813"/>
    <n v="37.479999999999997"/>
    <n v="3"/>
    <n v="5.6219999999999999"/>
    <n v="118.062"/>
    <d v="2019-01-20T00:00:00"/>
    <d v="1899-12-30T13:45:00"/>
    <s v="Credit card"/>
    <n v="5.6219999999999999"/>
    <n v="7.7"/>
    <s v="Jan"/>
    <s v="Sun"/>
    <s v="afternoon"/>
    <s v="Normal"/>
    <s v="Male"/>
    <s v="Home and lifestyle"/>
    <x v="2"/>
    <s v="B"/>
    <s v="Average"/>
  </r>
  <r>
    <s v="198-66-9832"/>
    <n v="72.040000000000006"/>
    <n v="2"/>
    <n v="7.2039999999999997"/>
    <n v="151.28399999999999"/>
    <d v="2019-02-04T00:00:00"/>
    <d v="1899-12-30T19:38:00"/>
    <s v="Cash"/>
    <n v="7.2039999999999997"/>
    <n v="9.5"/>
    <s v="Feb"/>
    <s v="Mon"/>
    <s v="evening"/>
    <s v="Member"/>
    <s v="Female"/>
    <s v="Fashion accessories"/>
    <x v="2"/>
    <s v="B"/>
    <s v="Good"/>
  </r>
  <r>
    <s v="283-26-5248"/>
    <n v="98.52"/>
    <n v="10"/>
    <n v="49.26"/>
    <n v="1034.46"/>
    <d v="2019-01-30T00:00:00"/>
    <d v="1899-12-30T20:23:00"/>
    <s v="Ewallet"/>
    <n v="49.26"/>
    <n v="4.5"/>
    <s v="Jan"/>
    <s v="Wed"/>
    <s v="evening"/>
    <s v="Member"/>
    <s v="Female"/>
    <s v="Food and beverages"/>
    <x v="1"/>
    <s v="C"/>
    <s v="Poor"/>
  </r>
  <r>
    <s v="712-39-0363"/>
    <n v="41.66"/>
    <n v="6"/>
    <n v="12.497999999999999"/>
    <n v="262.45800000000003"/>
    <d v="2019-01-02T00:00:00"/>
    <d v="1899-12-30T15:24:00"/>
    <s v="Ewallet"/>
    <n v="12.497999999999999"/>
    <n v="5.6"/>
    <s v="Jan"/>
    <s v="Wed"/>
    <s v="afternoon"/>
    <s v="Member"/>
    <s v="Male"/>
    <s v="Food and beverages"/>
    <x v="0"/>
    <s v="A"/>
    <s v="Poor"/>
  </r>
  <r>
    <s v="218-59-9410"/>
    <n v="72.42"/>
    <n v="3"/>
    <n v="10.863"/>
    <n v="228.12299999999999"/>
    <d v="2019-03-29T00:00:00"/>
    <d v="1899-12-30T16:54:00"/>
    <s v="Ewallet"/>
    <n v="10.863"/>
    <n v="8.1999999999999993"/>
    <s v="Mar"/>
    <s v="Fri"/>
    <s v="evening"/>
    <s v="Member"/>
    <s v="Female"/>
    <s v="Home and lifestyle"/>
    <x v="0"/>
    <s v="A"/>
    <s v="Good"/>
  </r>
  <r>
    <s v="174-75-0888"/>
    <n v="21.58"/>
    <n v="9"/>
    <n v="9.7110000000000003"/>
    <n v="203.93100000000001"/>
    <d v="2019-03-14T00:00:00"/>
    <d v="1899-12-30T12:32:00"/>
    <s v="Cash"/>
    <n v="9.7110000000000003"/>
    <n v="7.3"/>
    <s v="Mar"/>
    <s v="Thu"/>
    <s v="afternoon"/>
    <s v="Normal"/>
    <s v="Male"/>
    <s v="Electronic accessories"/>
    <x v="2"/>
    <s v="B"/>
    <s v="Average"/>
  </r>
  <r>
    <s v="866-99-7614"/>
    <n v="89.2"/>
    <n v="10"/>
    <n v="44.6"/>
    <n v="936.6"/>
    <d v="2019-02-11T00:00:00"/>
    <d v="1899-12-30T15:42:00"/>
    <s v="Credit card"/>
    <n v="44.6"/>
    <n v="4.4000000000000004"/>
    <s v="Feb"/>
    <s v="Mon"/>
    <s v="afternoon"/>
    <s v="Normal"/>
    <s v="Male"/>
    <s v="Food and beverages"/>
    <x v="1"/>
    <s v="C"/>
    <s v="Poor"/>
  </r>
  <r>
    <s v="134-54-4720"/>
    <n v="42.42"/>
    <n v="8"/>
    <n v="16.968"/>
    <n v="356.32799999999997"/>
    <d v="2019-01-30T00:00:00"/>
    <d v="1899-12-30T13:58:00"/>
    <s v="Ewallet"/>
    <n v="16.968"/>
    <n v="5.7"/>
    <s v="Jan"/>
    <s v="Wed"/>
    <s v="afternoon"/>
    <s v="Normal"/>
    <s v="Female"/>
    <s v="Electronic accessories"/>
    <x v="2"/>
    <s v="B"/>
    <s v="Poor"/>
  </r>
  <r>
    <s v="760-90-2357"/>
    <n v="74.510000000000005"/>
    <n v="6"/>
    <n v="22.353000000000002"/>
    <n v="469.41300000000001"/>
    <d v="2019-03-20T00:00:00"/>
    <d v="1899-12-30T15:08:00"/>
    <s v="Ewallet"/>
    <n v="22.353000000000002"/>
    <n v="5"/>
    <s v="Mar"/>
    <s v="Wed"/>
    <s v="afternoon"/>
    <s v="Member"/>
    <s v="Male"/>
    <s v="Electronic accessories"/>
    <x v="0"/>
    <s v="A"/>
    <s v="Poor"/>
  </r>
  <r>
    <s v="514-37-2845"/>
    <n v="99.25"/>
    <n v="2"/>
    <n v="9.9250000000000007"/>
    <n v="208.42500000000001"/>
    <d v="2019-03-20T00:00:00"/>
    <d v="1899-12-30T13:02:00"/>
    <s v="Cash"/>
    <n v="9.9250000000000007"/>
    <n v="9"/>
    <s v="Mar"/>
    <s v="Wed"/>
    <s v="afternoon"/>
    <s v="Normal"/>
    <s v="Male"/>
    <s v="Fashion accessories"/>
    <x v="2"/>
    <s v="B"/>
    <s v="Good"/>
  </r>
  <r>
    <s v="698-98-5964"/>
    <n v="81.209999999999994"/>
    <n v="10"/>
    <n v="40.604999999999997"/>
    <n v="852.70500000000004"/>
    <d v="2019-01-17T00:00:00"/>
    <d v="1899-12-30T13:01:00"/>
    <s v="Credit card"/>
    <n v="40.604999999999997"/>
    <n v="6.3"/>
    <s v="Jan"/>
    <s v="Thu"/>
    <s v="afternoon"/>
    <s v="Normal"/>
    <s v="Female"/>
    <s v="Food and beverages"/>
    <x v="0"/>
    <s v="A"/>
    <s v="Average"/>
  </r>
  <r>
    <s v="718-57-9773"/>
    <n v="49.33"/>
    <n v="10"/>
    <n v="24.664999999999999"/>
    <n v="517.96500000000003"/>
    <d v="2019-02-03T00:00:00"/>
    <d v="1899-12-30T16:40:00"/>
    <s v="Credit card"/>
    <n v="24.664999999999999"/>
    <n v="9.4"/>
    <s v="Feb"/>
    <s v="Sun"/>
    <s v="evening"/>
    <s v="Normal"/>
    <s v="Female"/>
    <s v="Sports and travel"/>
    <x v="1"/>
    <s v="C"/>
    <s v="Good"/>
  </r>
  <r>
    <s v="651-88-7328"/>
    <n v="65.739999999999995"/>
    <n v="9"/>
    <n v="29.582999999999998"/>
    <n v="621.24300000000005"/>
    <d v="2019-01-01T00:00:00"/>
    <d v="1899-12-30T13:55:00"/>
    <s v="Cash"/>
    <n v="29.582999999999998"/>
    <n v="7.7"/>
    <s v="Jan"/>
    <s v="Tue"/>
    <s v="afternoon"/>
    <s v="Normal"/>
    <s v="Female"/>
    <s v="Fashion accessories"/>
    <x v="0"/>
    <s v="A"/>
    <s v="Average"/>
  </r>
  <r>
    <s v="241-11-2261"/>
    <n v="79.86"/>
    <n v="7"/>
    <n v="27.951000000000001"/>
    <n v="586.971"/>
    <d v="2019-01-10T00:00:00"/>
    <d v="1899-12-30T10:33:00"/>
    <s v="Credit card"/>
    <n v="27.951000000000001"/>
    <n v="5.5"/>
    <s v="Jan"/>
    <s v="Thu"/>
    <s v="morning"/>
    <s v="Normal"/>
    <s v="Female"/>
    <s v="Fashion accessories"/>
    <x v="2"/>
    <s v="B"/>
    <s v="Poor"/>
  </r>
  <r>
    <s v="408-26-9866"/>
    <n v="73.98"/>
    <n v="7"/>
    <n v="25.893000000000001"/>
    <n v="543.75300000000004"/>
    <d v="2019-03-02T00:00:00"/>
    <d v="1899-12-30T16:42:00"/>
    <s v="Ewallet"/>
    <n v="25.893000000000001"/>
    <n v="4.0999999999999996"/>
    <s v="Mar"/>
    <s v="Sat"/>
    <s v="evening"/>
    <s v="Normal"/>
    <s v="Female"/>
    <s v="Sports and travel"/>
    <x v="1"/>
    <s v="C"/>
    <s v="Poor"/>
  </r>
  <r>
    <s v="834-83-1826"/>
    <n v="82.04"/>
    <n v="5"/>
    <n v="20.51"/>
    <n v="430.71"/>
    <d v="2019-02-25T00:00:00"/>
    <d v="1899-12-30T17:16:00"/>
    <s v="Credit card"/>
    <n v="20.51"/>
    <n v="7.6"/>
    <s v="Feb"/>
    <s v="Mon"/>
    <s v="evening"/>
    <s v="Member"/>
    <s v="Female"/>
    <s v="Home and lifestyle"/>
    <x v="2"/>
    <s v="B"/>
    <s v="Average"/>
  </r>
  <r>
    <s v="343-61-3544"/>
    <n v="26.67"/>
    <n v="10"/>
    <n v="13.335000000000001"/>
    <n v="280.03500000000003"/>
    <d v="2019-01-29T00:00:00"/>
    <d v="1899-12-30T11:48:00"/>
    <s v="Cash"/>
    <n v="13.335000000000001"/>
    <n v="8.6"/>
    <s v="Jan"/>
    <s v="Tue"/>
    <s v="morning"/>
    <s v="Member"/>
    <s v="Male"/>
    <s v="Sports and travel"/>
    <x v="2"/>
    <s v="B"/>
    <s v="Good"/>
  </r>
  <r>
    <s v="239-48-4278"/>
    <n v="10.130000000000001"/>
    <n v="7"/>
    <n v="3.5455000000000001"/>
    <n v="74.455500000000001"/>
    <d v="2019-03-10T00:00:00"/>
    <d v="1899-12-30T19:35:00"/>
    <s v="Ewallet"/>
    <n v="3.5455000000000001"/>
    <n v="8.3000000000000007"/>
    <s v="Mar"/>
    <s v="Sun"/>
    <s v="evening"/>
    <s v="Member"/>
    <s v="Male"/>
    <s v="Food and beverages"/>
    <x v="0"/>
    <s v="A"/>
    <s v="Good"/>
  </r>
  <r>
    <s v="355-34-6244"/>
    <n v="72.39"/>
    <n v="2"/>
    <n v="7.2389999999999999"/>
    <n v="152.01900000000001"/>
    <d v="2019-01-13T00:00:00"/>
    <d v="1899-12-30T19:55:00"/>
    <s v="Credit card"/>
    <n v="7.2389999999999999"/>
    <n v="8.1"/>
    <s v="Jan"/>
    <s v="Sun"/>
    <s v="evening"/>
    <s v="Normal"/>
    <s v="Male"/>
    <s v="Food and beverages"/>
    <x v="2"/>
    <s v="B"/>
    <s v="Good"/>
  </r>
  <r>
    <s v="550-84-8664"/>
    <n v="85.91"/>
    <n v="5"/>
    <n v="21.477499999999999"/>
    <n v="451.02749999999997"/>
    <d v="2019-03-22T00:00:00"/>
    <d v="1899-12-30T14:33:00"/>
    <s v="Credit card"/>
    <n v="21.477499999999999"/>
    <n v="8.6"/>
    <s v="Mar"/>
    <s v="Fri"/>
    <s v="afternoon"/>
    <s v="Normal"/>
    <s v="Male"/>
    <s v="Sports and travel"/>
    <x v="0"/>
    <s v="A"/>
    <s v="Good"/>
  </r>
  <r>
    <s v="339-96-8318"/>
    <n v="81.31"/>
    <n v="7"/>
    <n v="28.458500000000001"/>
    <n v="597.62850000000003"/>
    <d v="2019-03-01T00:00:00"/>
    <d v="1899-12-30T19:49:00"/>
    <s v="Ewallet"/>
    <n v="28.458500000000001"/>
    <n v="6.3"/>
    <s v="Mar"/>
    <s v="Fri"/>
    <s v="evening"/>
    <s v="Member"/>
    <s v="Male"/>
    <s v="Fashion accessories"/>
    <x v="2"/>
    <s v="B"/>
    <s v="Average"/>
  </r>
  <r>
    <s v="458-61-0011"/>
    <n v="60.3"/>
    <n v="4"/>
    <n v="12.06"/>
    <n v="253.26"/>
    <d v="2019-02-20T00:00:00"/>
    <d v="1899-12-30T18:43:00"/>
    <s v="Cash"/>
    <n v="12.06"/>
    <n v="5.8"/>
    <s v="Feb"/>
    <s v="Wed"/>
    <s v="evening"/>
    <s v="Normal"/>
    <s v="Male"/>
    <s v="Food and beverages"/>
    <x v="2"/>
    <s v="B"/>
    <s v="Poor"/>
  </r>
  <r>
    <s v="592-34-6155"/>
    <n v="31.77"/>
    <n v="4"/>
    <n v="6.3540000000000001"/>
    <n v="133.434"/>
    <d v="2019-01-14T00:00:00"/>
    <d v="1899-12-30T14:43:00"/>
    <s v="Ewallet"/>
    <n v="6.3540000000000001"/>
    <n v="6.2"/>
    <s v="Jan"/>
    <s v="Mon"/>
    <s v="afternoon"/>
    <s v="Normal"/>
    <s v="Male"/>
    <s v="Food and beverages"/>
    <x v="1"/>
    <s v="C"/>
    <s v="Average"/>
  </r>
  <r>
    <s v="797-88-0493"/>
    <n v="64.27"/>
    <n v="4"/>
    <n v="12.853999999999999"/>
    <n v="269.93400000000003"/>
    <d v="2019-03-26T00:00:00"/>
    <d v="1899-12-30T13:54:00"/>
    <s v="Cash"/>
    <n v="12.853999999999999"/>
    <n v="7.7"/>
    <s v="Mar"/>
    <s v="Tue"/>
    <s v="afternoon"/>
    <s v="Normal"/>
    <s v="Female"/>
    <s v="Health and beauty"/>
    <x v="0"/>
    <s v="A"/>
    <s v="Average"/>
  </r>
  <r>
    <s v="207-73-1363"/>
    <n v="69.510000000000005"/>
    <n v="2"/>
    <n v="6.9509999999999996"/>
    <n v="145.971"/>
    <d v="2019-03-01T00:00:00"/>
    <d v="1899-12-30T12:15:00"/>
    <s v="Ewallet"/>
    <n v="6.9509999999999996"/>
    <n v="8.1"/>
    <s v="Mar"/>
    <s v="Fri"/>
    <s v="afternoon"/>
    <s v="Normal"/>
    <s v="Male"/>
    <s v="Health and beauty"/>
    <x v="2"/>
    <s v="B"/>
    <s v="Good"/>
  </r>
  <r>
    <s v="390-31-6381"/>
    <n v="27.22"/>
    <n v="3"/>
    <n v="4.0830000000000002"/>
    <n v="85.742999999999995"/>
    <d v="2019-01-07T00:00:00"/>
    <d v="1899-12-30T12:37:00"/>
    <s v="Cash"/>
    <n v="4.0830000000000002"/>
    <n v="7.3"/>
    <s v="Jan"/>
    <s v="Mon"/>
    <s v="afternoon"/>
    <s v="Normal"/>
    <s v="Male"/>
    <s v="Food and beverages"/>
    <x v="1"/>
    <s v="C"/>
    <s v="Average"/>
  </r>
  <r>
    <s v="443-82-0585"/>
    <n v="77.680000000000007"/>
    <n v="4"/>
    <n v="15.536"/>
    <n v="326.25599999999997"/>
    <d v="2019-02-01T00:00:00"/>
    <d v="1899-12-30T19:54:00"/>
    <s v="Cash"/>
    <n v="15.536"/>
    <n v="8.4"/>
    <s v="Feb"/>
    <s v="Fri"/>
    <s v="evening"/>
    <s v="Member"/>
    <s v="Female"/>
    <s v="Health and beauty"/>
    <x v="0"/>
    <s v="A"/>
    <s v="Good"/>
  </r>
  <r>
    <s v="339-18-7061"/>
    <n v="92.98"/>
    <n v="2"/>
    <n v="9.298"/>
    <n v="195.25800000000001"/>
    <d v="2019-02-13T00:00:00"/>
    <d v="1899-12-30T15:06:00"/>
    <s v="Credit card"/>
    <n v="9.298"/>
    <n v="8"/>
    <s v="Feb"/>
    <s v="Wed"/>
    <s v="afternoon"/>
    <s v="Member"/>
    <s v="Female"/>
    <s v="Fashion accessories"/>
    <x v="1"/>
    <s v="C"/>
    <s v="Good"/>
  </r>
  <r>
    <s v="359-90-3665"/>
    <n v="18.079999999999998"/>
    <n v="4"/>
    <n v="3.6160000000000001"/>
    <n v="75.936000000000007"/>
    <d v="2019-01-14T00:00:00"/>
    <d v="1899-12-30T18:03:00"/>
    <s v="Credit card"/>
    <n v="3.6160000000000001"/>
    <n v="9.5"/>
    <s v="Jan"/>
    <s v="Mon"/>
    <s v="evening"/>
    <s v="Member"/>
    <s v="Female"/>
    <s v="Fashion accessories"/>
    <x v="2"/>
    <s v="B"/>
    <s v="Good"/>
  </r>
  <r>
    <s v="375-72-3056"/>
    <n v="63.06"/>
    <n v="3"/>
    <n v="9.4589999999999996"/>
    <n v="198.63900000000001"/>
    <d v="2019-01-19T00:00:00"/>
    <d v="1899-12-30T15:58:00"/>
    <s v="Ewallet"/>
    <n v="9.4589999999999996"/>
    <n v="7"/>
    <s v="Jan"/>
    <s v="Sat"/>
    <s v="afternoon"/>
    <s v="Normal"/>
    <s v="Male"/>
    <s v="Sports and travel"/>
    <x v="2"/>
    <s v="B"/>
    <s v="Average"/>
  </r>
  <r>
    <s v="127-47-6963"/>
    <n v="51.71"/>
    <n v="4"/>
    <n v="10.342000000000001"/>
    <n v="217.18199999999999"/>
    <d v="2019-03-09T00:00:00"/>
    <d v="1899-12-30T13:53:00"/>
    <s v="Credit card"/>
    <n v="10.342000000000001"/>
    <n v="9.8000000000000007"/>
    <s v="Mar"/>
    <s v="Sat"/>
    <s v="afternoon"/>
    <s v="Normal"/>
    <s v="Male"/>
    <s v="Health and beauty"/>
    <x v="0"/>
    <s v="A"/>
    <s v="Good"/>
  </r>
  <r>
    <s v="278-86-2735"/>
    <n v="52.34"/>
    <n v="3"/>
    <n v="7.851"/>
    <n v="164.87100000000001"/>
    <d v="2019-03-27T00:00:00"/>
    <d v="1899-12-30T14:03:00"/>
    <s v="Cash"/>
    <n v="7.851"/>
    <n v="9.1999999999999993"/>
    <s v="Mar"/>
    <s v="Wed"/>
    <s v="afternoon"/>
    <s v="Normal"/>
    <s v="Female"/>
    <s v="Food and beverages"/>
    <x v="0"/>
    <s v="A"/>
    <s v="Good"/>
  </r>
  <r>
    <s v="695-28-6250"/>
    <n v="43.06"/>
    <n v="5"/>
    <n v="10.765000000000001"/>
    <n v="226.065"/>
    <d v="2019-02-04T00:00:00"/>
    <d v="1899-12-30T16:38:00"/>
    <s v="Ewallet"/>
    <n v="10.765000000000001"/>
    <n v="7.7"/>
    <s v="Feb"/>
    <s v="Mon"/>
    <s v="evening"/>
    <s v="Normal"/>
    <s v="Female"/>
    <s v="Sports and travel"/>
    <x v="0"/>
    <s v="A"/>
    <s v="Average"/>
  </r>
  <r>
    <s v="379-17-6588"/>
    <n v="59.61"/>
    <n v="10"/>
    <n v="29.805"/>
    <n v="625.90499999999997"/>
    <d v="2019-03-14T00:00:00"/>
    <d v="1899-12-30T11:07:00"/>
    <s v="Cash"/>
    <n v="29.805"/>
    <n v="5.3"/>
    <s v="Mar"/>
    <s v="Thu"/>
    <s v="morning"/>
    <s v="Normal"/>
    <s v="Male"/>
    <s v="Fashion accessories"/>
    <x v="1"/>
    <s v="C"/>
    <s v="Poor"/>
  </r>
  <r>
    <s v="227-50-3718"/>
    <n v="14.62"/>
    <n v="5"/>
    <n v="3.6549999999999998"/>
    <n v="76.754999999999995"/>
    <d v="2019-03-04T00:00:00"/>
    <d v="1899-12-30T12:23:00"/>
    <s v="Cash"/>
    <n v="3.6549999999999998"/>
    <n v="4.4000000000000004"/>
    <s v="Mar"/>
    <s v="Mon"/>
    <s v="afternoon"/>
    <s v="Normal"/>
    <s v="Male"/>
    <s v="Health and beauty"/>
    <x v="0"/>
    <s v="A"/>
    <s v="Poor"/>
  </r>
  <r>
    <s v="302-15-2162"/>
    <n v="46.53"/>
    <n v="6"/>
    <n v="13.959"/>
    <n v="293.13900000000001"/>
    <d v="2019-03-03T00:00:00"/>
    <d v="1899-12-30T10:54:00"/>
    <s v="Credit card"/>
    <n v="13.959"/>
    <n v="4.3"/>
    <s v="Mar"/>
    <s v="Sun"/>
    <s v="morning"/>
    <s v="Member"/>
    <s v="Male"/>
    <s v="Health and beauty"/>
    <x v="1"/>
    <s v="C"/>
    <s v="Poor"/>
  </r>
  <r>
    <s v="788-07-8452"/>
    <n v="24.24"/>
    <n v="7"/>
    <n v="8.484"/>
    <n v="178.16399999999999"/>
    <d v="2019-01-27T00:00:00"/>
    <d v="1899-12-30T17:38:00"/>
    <s v="Ewallet"/>
    <n v="8.484"/>
    <n v="9.4"/>
    <s v="Jan"/>
    <s v="Sun"/>
    <s v="evening"/>
    <s v="Member"/>
    <s v="Female"/>
    <s v="Home and lifestyle"/>
    <x v="1"/>
    <s v="C"/>
    <s v="Good"/>
  </r>
  <r>
    <s v="560-49-6611"/>
    <n v="45.58"/>
    <n v="1"/>
    <n v="2.2789999999999999"/>
    <n v="47.859000000000002"/>
    <d v="2019-02-07T00:00:00"/>
    <d v="1899-12-30T14:13:00"/>
    <s v="Cash"/>
    <n v="2.2789999999999999"/>
    <n v="9.8000000000000007"/>
    <s v="Feb"/>
    <s v="Thu"/>
    <s v="afternoon"/>
    <s v="Member"/>
    <s v="Female"/>
    <s v="Sports and travel"/>
    <x v="0"/>
    <s v="A"/>
    <s v="Good"/>
  </r>
  <r>
    <s v="880-35-0356"/>
    <n v="75.2"/>
    <n v="3"/>
    <n v="11.28"/>
    <n v="236.88"/>
    <d v="2019-02-05T00:00:00"/>
    <d v="1899-12-30T11:51:00"/>
    <s v="Ewallet"/>
    <n v="11.28"/>
    <n v="4.8"/>
    <s v="Feb"/>
    <s v="Tue"/>
    <s v="morning"/>
    <s v="Member"/>
    <s v="Female"/>
    <s v="Sports and travel"/>
    <x v="0"/>
    <s v="A"/>
    <s v="Poor"/>
  </r>
  <r>
    <s v="585-11-6748"/>
    <n v="96.8"/>
    <n v="3"/>
    <n v="14.52"/>
    <n v="304.92"/>
    <d v="2019-03-15T00:00:00"/>
    <d v="1899-12-30T13:05:00"/>
    <s v="Cash"/>
    <n v="14.52"/>
    <n v="5.3"/>
    <s v="Mar"/>
    <s v="Fri"/>
    <s v="afternoon"/>
    <s v="Member"/>
    <s v="Male"/>
    <s v="Sports and travel"/>
    <x v="2"/>
    <s v="B"/>
    <s v="Poor"/>
  </r>
  <r>
    <s v="470-31-3286"/>
    <n v="14.82"/>
    <n v="3"/>
    <n v="2.2229999999999999"/>
    <n v="46.683"/>
    <d v="2019-03-01T00:00:00"/>
    <d v="1899-12-30T11:30:00"/>
    <s v="Credit card"/>
    <n v="2.2229999999999999"/>
    <n v="8.6999999999999993"/>
    <s v="Mar"/>
    <s v="Fri"/>
    <s v="morning"/>
    <s v="Normal"/>
    <s v="Male"/>
    <s v="Health and beauty"/>
    <x v="2"/>
    <s v="B"/>
    <s v="Good"/>
  </r>
  <r>
    <s v="152-68-2907"/>
    <n v="52.2"/>
    <n v="3"/>
    <n v="7.83"/>
    <n v="164.43"/>
    <d v="2019-02-15T00:00:00"/>
    <d v="1899-12-30T13:30:00"/>
    <s v="Credit card"/>
    <n v="7.83"/>
    <n v="9.5"/>
    <s v="Feb"/>
    <s v="Fri"/>
    <s v="afternoon"/>
    <s v="Normal"/>
    <s v="Male"/>
    <s v="Food and beverages"/>
    <x v="0"/>
    <s v="A"/>
    <s v="Good"/>
  </r>
  <r>
    <s v="123-35-4896"/>
    <n v="46.66"/>
    <n v="9"/>
    <n v="20.997"/>
    <n v="440.93700000000001"/>
    <d v="2019-02-17T00:00:00"/>
    <d v="1899-12-30T19:11:00"/>
    <s v="Ewallet"/>
    <n v="20.997"/>
    <n v="5.3"/>
    <s v="Feb"/>
    <s v="Sun"/>
    <s v="evening"/>
    <s v="Normal"/>
    <s v="Female"/>
    <s v="Sports and travel"/>
    <x v="1"/>
    <s v="C"/>
    <s v="Poor"/>
  </r>
  <r>
    <s v="258-69-7810"/>
    <n v="36.85"/>
    <n v="5"/>
    <n v="9.2125000000000004"/>
    <n v="193.46250000000001"/>
    <d v="2019-01-26T00:00:00"/>
    <d v="1899-12-30T18:53:00"/>
    <s v="Cash"/>
    <n v="9.2125000000000004"/>
    <n v="9.1999999999999993"/>
    <s v="Jan"/>
    <s v="Sat"/>
    <s v="evening"/>
    <s v="Normal"/>
    <s v="Female"/>
    <s v="Fashion accessories"/>
    <x v="1"/>
    <s v="C"/>
    <s v="Good"/>
  </r>
  <r>
    <s v="334-64-2006"/>
    <n v="70.319999999999993"/>
    <n v="2"/>
    <n v="7.032"/>
    <n v="147.672"/>
    <d v="2019-03-24T00:00:00"/>
    <d v="1899-12-30T14:22:00"/>
    <s v="Ewallet"/>
    <n v="7.032"/>
    <n v="9.6"/>
    <s v="Mar"/>
    <s v="Sun"/>
    <s v="afternoon"/>
    <s v="Member"/>
    <s v="Female"/>
    <s v="Home and lifestyle"/>
    <x v="0"/>
    <s v="A"/>
    <s v="Good"/>
  </r>
  <r>
    <s v="219-61-4139"/>
    <n v="83.08"/>
    <n v="1"/>
    <n v="4.1539999999999999"/>
    <n v="87.233999999999995"/>
    <d v="2019-01-23T00:00:00"/>
    <d v="1899-12-30T17:16:00"/>
    <s v="Ewallet"/>
    <n v="4.1539999999999999"/>
    <n v="6.4"/>
    <s v="Jan"/>
    <s v="Wed"/>
    <s v="evening"/>
    <s v="Normal"/>
    <s v="Male"/>
    <s v="Electronic accessories"/>
    <x v="1"/>
    <s v="C"/>
    <s v="Average"/>
  </r>
  <r>
    <s v="881-41-7302"/>
    <n v="64.989999999999995"/>
    <n v="1"/>
    <n v="3.2494999999999998"/>
    <n v="68.239500000000007"/>
    <d v="2019-01-26T00:00:00"/>
    <d v="1899-12-30T10:06:00"/>
    <s v="Credit card"/>
    <n v="3.2494999999999998"/>
    <n v="4.5"/>
    <s v="Jan"/>
    <s v="Sat"/>
    <s v="morning"/>
    <s v="Normal"/>
    <s v="Female"/>
    <s v="Fashion accessories"/>
    <x v="1"/>
    <s v="C"/>
    <s v="Poor"/>
  </r>
  <r>
    <s v="373-09-4567"/>
    <n v="77.56"/>
    <n v="10"/>
    <n v="38.78"/>
    <n v="814.38"/>
    <d v="2019-03-14T00:00:00"/>
    <d v="1899-12-30T20:35:00"/>
    <s v="Ewallet"/>
    <n v="38.78"/>
    <n v="6.9"/>
    <s v="Mar"/>
    <s v="Thu"/>
    <s v="evening"/>
    <s v="Normal"/>
    <s v="Male"/>
    <s v="Food and beverages"/>
    <x v="1"/>
    <s v="C"/>
    <s v="Average"/>
  </r>
  <r>
    <s v="642-30-6693"/>
    <n v="54.51"/>
    <n v="6"/>
    <n v="16.353000000000002"/>
    <n v="343.41300000000001"/>
    <d v="2019-03-17T00:00:00"/>
    <d v="1899-12-30T13:54:00"/>
    <s v="Ewallet"/>
    <n v="16.353000000000002"/>
    <n v="7.8"/>
    <s v="Mar"/>
    <s v="Sun"/>
    <s v="afternoon"/>
    <s v="Normal"/>
    <s v="Female"/>
    <s v="Sports and travel"/>
    <x v="2"/>
    <s v="B"/>
    <s v="Average"/>
  </r>
  <r>
    <s v="484-22-8230"/>
    <n v="51.89"/>
    <n v="7"/>
    <n v="18.1615"/>
    <n v="381.39150000000001"/>
    <d v="2019-01-08T00:00:00"/>
    <d v="1899-12-30T20:08:00"/>
    <s v="Cash"/>
    <n v="18.1615"/>
    <n v="4.5"/>
    <s v="Jan"/>
    <s v="Tue"/>
    <s v="evening"/>
    <s v="Member"/>
    <s v="Female"/>
    <s v="Fashion accessories"/>
    <x v="1"/>
    <s v="C"/>
    <s v="Poor"/>
  </r>
  <r>
    <s v="830-58-2383"/>
    <n v="31.75"/>
    <n v="4"/>
    <n v="6.35"/>
    <n v="133.35"/>
    <d v="2019-02-08T00:00:00"/>
    <d v="1899-12-30T15:26:00"/>
    <s v="Cash"/>
    <n v="6.35"/>
    <n v="8.6"/>
    <s v="Feb"/>
    <s v="Fri"/>
    <s v="afternoon"/>
    <s v="Normal"/>
    <s v="Male"/>
    <s v="Home and lifestyle"/>
    <x v="2"/>
    <s v="B"/>
    <s v="Good"/>
  </r>
  <r>
    <s v="559-98-9873"/>
    <n v="53.65"/>
    <n v="7"/>
    <n v="18.7775"/>
    <n v="394.32749999999999"/>
    <d v="2019-02-10T00:00:00"/>
    <d v="1899-12-30T12:56:00"/>
    <s v="Ewallet"/>
    <n v="18.7775"/>
    <n v="5.2"/>
    <s v="Feb"/>
    <s v="Sun"/>
    <s v="afternoon"/>
    <s v="Member"/>
    <s v="Female"/>
    <s v="Fashion accessories"/>
    <x v="0"/>
    <s v="A"/>
    <s v="Poor"/>
  </r>
  <r>
    <s v="544-32-5024"/>
    <n v="49.79"/>
    <n v="4"/>
    <n v="9.9580000000000002"/>
    <n v="209.11799999999999"/>
    <d v="2019-03-28T00:00:00"/>
    <d v="1899-12-30T19:16:00"/>
    <s v="Credit card"/>
    <n v="9.9580000000000002"/>
    <n v="6.4"/>
    <s v="Mar"/>
    <s v="Thu"/>
    <s v="evening"/>
    <s v="Member"/>
    <s v="Female"/>
    <s v="Food and beverages"/>
    <x v="1"/>
    <s v="C"/>
    <s v="Average"/>
  </r>
  <r>
    <s v="318-12-0304"/>
    <n v="30.61"/>
    <n v="1"/>
    <n v="1.5305"/>
    <n v="32.140500000000003"/>
    <d v="2019-01-23T00:00:00"/>
    <d v="1899-12-30T12:20:00"/>
    <s v="Ewallet"/>
    <n v="1.5305"/>
    <n v="5.2"/>
    <s v="Jan"/>
    <s v="Wed"/>
    <s v="afternoon"/>
    <s v="Normal"/>
    <s v="Male"/>
    <s v="Fashion accessories"/>
    <x v="0"/>
    <s v="A"/>
    <s v="Poor"/>
  </r>
  <r>
    <s v="349-97-8902"/>
    <n v="57.89"/>
    <n v="2"/>
    <n v="5.7889999999999997"/>
    <n v="121.569"/>
    <d v="2019-01-17T00:00:00"/>
    <d v="1899-12-30T10:37:00"/>
    <s v="Ewallet"/>
    <n v="5.7889999999999997"/>
    <n v="8.9"/>
    <s v="Jan"/>
    <s v="Thu"/>
    <s v="morning"/>
    <s v="Member"/>
    <s v="Male"/>
    <s v="Food and beverages"/>
    <x v="2"/>
    <s v="B"/>
    <s v="Good"/>
  </r>
  <r>
    <s v="421-95-9805"/>
    <n v="28.96"/>
    <n v="1"/>
    <n v="1.448"/>
    <n v="30.408000000000001"/>
    <d v="2019-02-07T00:00:00"/>
    <d v="1899-12-30T10:18:00"/>
    <s v="Credit card"/>
    <n v="1.448"/>
    <n v="6.2"/>
    <s v="Feb"/>
    <s v="Thu"/>
    <s v="morning"/>
    <s v="Normal"/>
    <s v="Female"/>
    <s v="Electronic accessories"/>
    <x v="0"/>
    <s v="A"/>
    <s v="Average"/>
  </r>
  <r>
    <s v="277-35-5865"/>
    <n v="98.97"/>
    <n v="9"/>
    <n v="44.536499999999997"/>
    <n v="935.26649999999995"/>
    <d v="2019-03-09T00:00:00"/>
    <d v="1899-12-30T11:23:00"/>
    <s v="Cash"/>
    <n v="44.536499999999997"/>
    <n v="6.7"/>
    <s v="Mar"/>
    <s v="Sat"/>
    <s v="morning"/>
    <s v="Member"/>
    <s v="Female"/>
    <s v="Food and beverages"/>
    <x v="1"/>
    <s v="C"/>
    <s v="Average"/>
  </r>
  <r>
    <s v="789-23-8625"/>
    <n v="93.22"/>
    <n v="3"/>
    <n v="13.983000000000001"/>
    <n v="293.64299999999997"/>
    <d v="2019-01-24T00:00:00"/>
    <d v="1899-12-30T11:45:00"/>
    <s v="Cash"/>
    <n v="13.983000000000001"/>
    <n v="7.2"/>
    <s v="Jan"/>
    <s v="Thu"/>
    <s v="morning"/>
    <s v="Member"/>
    <s v="Male"/>
    <s v="Fashion accessories"/>
    <x v="2"/>
    <s v="B"/>
    <s v="Average"/>
  </r>
  <r>
    <s v="284-54-4231"/>
    <n v="80.930000000000007"/>
    <n v="1"/>
    <n v="4.0465"/>
    <n v="84.976500000000001"/>
    <d v="2019-01-19T00:00:00"/>
    <d v="1899-12-30T16:08:00"/>
    <s v="Credit card"/>
    <n v="4.0465"/>
    <n v="9"/>
    <s v="Jan"/>
    <s v="Sat"/>
    <s v="evening"/>
    <s v="Member"/>
    <s v="Male"/>
    <s v="Sports and travel"/>
    <x v="1"/>
    <s v="C"/>
    <s v="Good"/>
  </r>
  <r>
    <s v="443-59-0061"/>
    <n v="67.45"/>
    <n v="10"/>
    <n v="33.725000000000001"/>
    <n v="708.22500000000002"/>
    <d v="2019-02-03T00:00:00"/>
    <d v="1899-12-30T11:25:00"/>
    <s v="Ewallet"/>
    <n v="33.725000000000001"/>
    <n v="4.2"/>
    <s v="Feb"/>
    <s v="Sun"/>
    <s v="morning"/>
    <s v="Member"/>
    <s v="Male"/>
    <s v="Food and beverages"/>
    <x v="0"/>
    <s v="A"/>
    <s v="Poor"/>
  </r>
  <r>
    <s v="509-29-3912"/>
    <n v="38.72"/>
    <n v="9"/>
    <n v="17.423999999999999"/>
    <n v="365.904"/>
    <d v="2019-03-20T00:00:00"/>
    <d v="1899-12-30T12:24:00"/>
    <s v="Ewallet"/>
    <n v="17.423999999999999"/>
    <n v="4.2"/>
    <s v="Mar"/>
    <s v="Wed"/>
    <s v="afternoon"/>
    <s v="Member"/>
    <s v="Female"/>
    <s v="Sports and travel"/>
    <x v="0"/>
    <s v="A"/>
    <s v="Poor"/>
  </r>
  <r>
    <s v="327-40-9673"/>
    <n v="72.599999999999994"/>
    <n v="6"/>
    <n v="21.78"/>
    <n v="457.38"/>
    <d v="2019-01-13T00:00:00"/>
    <d v="1899-12-30T19:51:00"/>
    <s v="Cash"/>
    <n v="21.78"/>
    <n v="6.9"/>
    <s v="Jan"/>
    <s v="Sun"/>
    <s v="evening"/>
    <s v="Member"/>
    <s v="Male"/>
    <s v="Sports and travel"/>
    <x v="2"/>
    <s v="B"/>
    <s v="Average"/>
  </r>
  <r>
    <s v="840-19-2096"/>
    <n v="87.91"/>
    <n v="5"/>
    <n v="21.977499999999999"/>
    <n v="461.52749999999997"/>
    <d v="2019-03-14T00:00:00"/>
    <d v="1899-12-30T18:10:00"/>
    <s v="Ewallet"/>
    <n v="21.977499999999999"/>
    <n v="4.4000000000000004"/>
    <s v="Mar"/>
    <s v="Thu"/>
    <s v="evening"/>
    <s v="Member"/>
    <s v="Male"/>
    <s v="Electronic accessories"/>
    <x v="1"/>
    <s v="C"/>
    <s v="Poor"/>
  </r>
  <r>
    <s v="828-46-6863"/>
    <n v="98.53"/>
    <n v="6"/>
    <n v="29.559000000000001"/>
    <n v="620.73900000000003"/>
    <d v="2019-01-23T00:00:00"/>
    <d v="1899-12-30T11:22:00"/>
    <s v="Credit card"/>
    <n v="29.559000000000001"/>
    <n v="4"/>
    <s v="Jan"/>
    <s v="Wed"/>
    <s v="morning"/>
    <s v="Member"/>
    <s v="Male"/>
    <s v="Food and beverages"/>
    <x v="0"/>
    <s v="A"/>
    <s v="Poor"/>
  </r>
  <r>
    <s v="641-96-3695"/>
    <n v="43.46"/>
    <n v="6"/>
    <n v="13.038"/>
    <n v="273.798"/>
    <d v="2019-02-07T00:00:00"/>
    <d v="1899-12-30T17:55:00"/>
    <s v="Ewallet"/>
    <n v="13.038"/>
    <n v="8.5"/>
    <s v="Feb"/>
    <s v="Thu"/>
    <s v="evening"/>
    <s v="Member"/>
    <s v="Female"/>
    <s v="Fashion accessories"/>
    <x v="1"/>
    <s v="C"/>
    <s v="Good"/>
  </r>
  <r>
    <s v="420-97-3340"/>
    <n v="71.680000000000007"/>
    <n v="3"/>
    <n v="10.752000000000001"/>
    <n v="225.792"/>
    <d v="2019-03-28T00:00:00"/>
    <d v="1899-12-30T15:30:00"/>
    <s v="Credit card"/>
    <n v="10.752000000000001"/>
    <n v="9.1999999999999993"/>
    <s v="Mar"/>
    <s v="Thu"/>
    <s v="afternoon"/>
    <s v="Normal"/>
    <s v="Female"/>
    <s v="Food and beverages"/>
    <x v="0"/>
    <s v="A"/>
    <s v="Good"/>
  </r>
  <r>
    <s v="436-54-4512"/>
    <n v="91.61"/>
    <n v="1"/>
    <n v="4.5804999999999998"/>
    <n v="96.1905"/>
    <d v="2019-03-20T00:00:00"/>
    <d v="1899-12-30T19:44:00"/>
    <s v="Cash"/>
    <n v="4.5804999999999998"/>
    <n v="9.8000000000000007"/>
    <s v="Mar"/>
    <s v="Wed"/>
    <s v="evening"/>
    <s v="Member"/>
    <s v="Female"/>
    <s v="Food and beverages"/>
    <x v="0"/>
    <s v="A"/>
    <s v="Good"/>
  </r>
  <r>
    <s v="670-79-6321"/>
    <n v="94.59"/>
    <n v="7"/>
    <n v="33.106499999999997"/>
    <n v="695.23649999999998"/>
    <d v="2019-01-17T00:00:00"/>
    <d v="1899-12-30T15:27:00"/>
    <s v="Credit card"/>
    <n v="33.106499999999997"/>
    <n v="4.9000000000000004"/>
    <s v="Jan"/>
    <s v="Thu"/>
    <s v="afternoon"/>
    <s v="Member"/>
    <s v="Female"/>
    <s v="Home and lifestyle"/>
    <x v="2"/>
    <s v="B"/>
    <s v="Poor"/>
  </r>
  <r>
    <s v="852-62-7105"/>
    <n v="83.25"/>
    <n v="10"/>
    <n v="41.625"/>
    <n v="874.125"/>
    <d v="2019-01-12T00:00:00"/>
    <d v="1899-12-30T11:25:00"/>
    <s v="Credit card"/>
    <n v="41.625"/>
    <n v="4.4000000000000004"/>
    <s v="Jan"/>
    <s v="Sat"/>
    <s v="morning"/>
    <s v="Normal"/>
    <s v="Female"/>
    <s v="Fashion accessories"/>
    <x v="2"/>
    <s v="B"/>
    <s v="Poor"/>
  </r>
  <r>
    <s v="598-06-7312"/>
    <n v="91.35"/>
    <n v="1"/>
    <n v="4.5674999999999999"/>
    <n v="95.917500000000004"/>
    <d v="2019-02-16T00:00:00"/>
    <d v="1899-12-30T15:42:00"/>
    <s v="Cash"/>
    <n v="4.5674999999999999"/>
    <n v="6.8"/>
    <s v="Feb"/>
    <s v="Sat"/>
    <s v="afternoon"/>
    <s v="Member"/>
    <s v="Male"/>
    <s v="Fashion accessories"/>
    <x v="2"/>
    <s v="B"/>
    <s v="Average"/>
  </r>
  <r>
    <s v="135-13-8269"/>
    <n v="78.88"/>
    <n v="2"/>
    <n v="7.8879999999999999"/>
    <n v="165.648"/>
    <d v="2019-01-26T00:00:00"/>
    <d v="1899-12-30T16:04:00"/>
    <s v="Cash"/>
    <n v="7.8879999999999999"/>
    <n v="9.1"/>
    <s v="Jan"/>
    <s v="Sat"/>
    <s v="evening"/>
    <s v="Member"/>
    <s v="Female"/>
    <s v="Food and beverages"/>
    <x v="2"/>
    <s v="B"/>
    <s v="Good"/>
  </r>
  <r>
    <s v="816-57-2053"/>
    <n v="60.87"/>
    <n v="2"/>
    <n v="6.0869999999999997"/>
    <n v="127.827"/>
    <d v="2019-03-09T00:00:00"/>
    <d v="1899-12-30T12:37:00"/>
    <s v="Ewallet"/>
    <n v="6.0869999999999997"/>
    <n v="8.6999999999999993"/>
    <s v="Mar"/>
    <s v="Sat"/>
    <s v="afternoon"/>
    <s v="Normal"/>
    <s v="Male"/>
    <s v="Sports and travel"/>
    <x v="0"/>
    <s v="A"/>
    <s v="Good"/>
  </r>
  <r>
    <s v="628-90-8624"/>
    <n v="82.58"/>
    <n v="10"/>
    <n v="41.29"/>
    <n v="867.09"/>
    <d v="2019-03-14T00:00:00"/>
    <d v="1899-12-30T14:41:00"/>
    <s v="Cash"/>
    <n v="41.29"/>
    <n v="5"/>
    <s v="Mar"/>
    <s v="Thu"/>
    <s v="afternoon"/>
    <s v="Member"/>
    <s v="Male"/>
    <s v="Health and beauty"/>
    <x v="2"/>
    <s v="B"/>
    <s v="Poor"/>
  </r>
  <r>
    <s v="856-66-2701"/>
    <n v="53.3"/>
    <n v="3"/>
    <n v="7.9950000000000001"/>
    <n v="167.89500000000001"/>
    <d v="2019-01-25T00:00:00"/>
    <d v="1899-12-30T14:19:00"/>
    <s v="Ewallet"/>
    <n v="7.9950000000000001"/>
    <n v="7.5"/>
    <s v="Jan"/>
    <s v="Fri"/>
    <s v="afternoon"/>
    <s v="Member"/>
    <s v="Male"/>
    <s v="Home and lifestyle"/>
    <x v="0"/>
    <s v="A"/>
    <s v="Average"/>
  </r>
  <r>
    <s v="308-39-1707"/>
    <n v="12.09"/>
    <n v="1"/>
    <n v="0.60450000000000004"/>
    <n v="12.6945"/>
    <d v="2019-01-26T00:00:00"/>
    <d v="1899-12-30T18:19:00"/>
    <s v="Credit card"/>
    <n v="0.60450000000000004"/>
    <n v="8.1999999999999993"/>
    <s v="Jan"/>
    <s v="Sat"/>
    <s v="evening"/>
    <s v="Normal"/>
    <s v="Female"/>
    <s v="Fashion accessories"/>
    <x v="0"/>
    <s v="A"/>
    <s v="Good"/>
  </r>
  <r>
    <s v="149-61-1929"/>
    <n v="64.19"/>
    <n v="10"/>
    <n v="32.094999999999999"/>
    <n v="673.995"/>
    <d v="2019-01-19T00:00:00"/>
    <d v="1899-12-30T14:08:00"/>
    <s v="Credit card"/>
    <n v="32.094999999999999"/>
    <n v="6.7"/>
    <s v="Jan"/>
    <s v="Sat"/>
    <s v="afternoon"/>
    <s v="Normal"/>
    <s v="Male"/>
    <s v="Sports and travel"/>
    <x v="0"/>
    <s v="A"/>
    <s v="Average"/>
  </r>
  <r>
    <s v="655-07-2265"/>
    <n v="78.31"/>
    <n v="3"/>
    <n v="11.746499999999999"/>
    <n v="246.6765"/>
    <d v="2019-03-05T00:00:00"/>
    <d v="1899-12-30T16:38:00"/>
    <s v="Ewallet"/>
    <n v="11.746499999999999"/>
    <n v="5.4"/>
    <s v="Mar"/>
    <s v="Tue"/>
    <s v="evening"/>
    <s v="Normal"/>
    <s v="Male"/>
    <s v="Electronic accessories"/>
    <x v="0"/>
    <s v="A"/>
    <s v="Poor"/>
  </r>
  <r>
    <s v="589-02-8023"/>
    <n v="83.77"/>
    <n v="2"/>
    <n v="8.3770000000000007"/>
    <n v="175.917"/>
    <d v="2019-01-15T00:00:00"/>
    <d v="1899-12-30T10:54:00"/>
    <s v="Credit card"/>
    <n v="8.3770000000000007"/>
    <n v="7"/>
    <s v="Jan"/>
    <s v="Tue"/>
    <s v="morning"/>
    <s v="Member"/>
    <s v="Male"/>
    <s v="Food and beverages"/>
    <x v="0"/>
    <s v="A"/>
    <s v="Average"/>
  </r>
  <r>
    <s v="420-04-7590"/>
    <n v="99.7"/>
    <n v="3"/>
    <n v="14.955"/>
    <n v="314.05500000000001"/>
    <d v="2019-03-18T00:00:00"/>
    <d v="1899-12-30T11:29:00"/>
    <s v="Ewallet"/>
    <n v="14.955"/>
    <n v="4.7"/>
    <s v="Mar"/>
    <s v="Mon"/>
    <s v="morning"/>
    <s v="Normal"/>
    <s v="Male"/>
    <s v="Home and lifestyle"/>
    <x v="2"/>
    <s v="B"/>
    <s v="Poor"/>
  </r>
  <r>
    <s v="182-88-2763"/>
    <n v="79.91"/>
    <n v="3"/>
    <n v="11.986499999999999"/>
    <n v="251.7165"/>
    <d v="2019-03-20T00:00:00"/>
    <d v="1899-12-30T19:28:00"/>
    <s v="Credit card"/>
    <n v="11.986499999999999"/>
    <n v="5"/>
    <s v="Mar"/>
    <s v="Wed"/>
    <s v="evening"/>
    <s v="Member"/>
    <s v="Male"/>
    <s v="Food and beverages"/>
    <x v="2"/>
    <s v="B"/>
    <s v="Poor"/>
  </r>
  <r>
    <s v="188-55-0967"/>
    <n v="66.47"/>
    <n v="10"/>
    <n v="33.234999999999999"/>
    <n v="697.93499999999995"/>
    <d v="2019-01-15T00:00:00"/>
    <d v="1899-12-30T15:01:00"/>
    <s v="Credit card"/>
    <n v="33.234999999999999"/>
    <n v="5"/>
    <s v="Jan"/>
    <s v="Tue"/>
    <s v="afternoon"/>
    <s v="Member"/>
    <s v="Male"/>
    <s v="Health and beauty"/>
    <x v="2"/>
    <s v="B"/>
    <s v="Poor"/>
  </r>
  <r>
    <s v="610-46-4100"/>
    <n v="28.95"/>
    <n v="7"/>
    <n v="10.1325"/>
    <n v="212.7825"/>
    <d v="2019-03-03T00:00:00"/>
    <d v="1899-12-30T20:31:00"/>
    <s v="Credit card"/>
    <n v="10.1325"/>
    <n v="6"/>
    <s v="Mar"/>
    <s v="Sun"/>
    <s v="evening"/>
    <s v="Normal"/>
    <s v="Male"/>
    <s v="Health and beauty"/>
    <x v="0"/>
    <s v="A"/>
    <s v="Average"/>
  </r>
  <r>
    <s v="318-81-2368"/>
    <n v="46.2"/>
    <n v="1"/>
    <n v="2.31"/>
    <n v="48.51"/>
    <d v="2019-03-19T00:00:00"/>
    <d v="1899-12-30T12:16:00"/>
    <s v="Cash"/>
    <n v="2.31"/>
    <n v="6.3"/>
    <s v="Mar"/>
    <s v="Tue"/>
    <s v="afternoon"/>
    <s v="Normal"/>
    <s v="Female"/>
    <s v="Electronic accessories"/>
    <x v="1"/>
    <s v="C"/>
    <s v="Average"/>
  </r>
  <r>
    <s v="364-33-8584"/>
    <n v="17.63"/>
    <n v="5"/>
    <n v="4.4074999999999998"/>
    <n v="92.557500000000005"/>
    <d v="2019-03-08T00:00:00"/>
    <d v="1899-12-30T15:27:00"/>
    <s v="Cash"/>
    <n v="4.4074999999999998"/>
    <n v="8.5"/>
    <s v="Mar"/>
    <s v="Fri"/>
    <s v="afternoon"/>
    <s v="Member"/>
    <s v="Female"/>
    <s v="Food and beverages"/>
    <x v="2"/>
    <s v="B"/>
    <s v="Good"/>
  </r>
  <r>
    <s v="665-63-9737"/>
    <n v="52.42"/>
    <n v="3"/>
    <n v="7.8630000000000004"/>
    <n v="165.12299999999999"/>
    <d v="2019-02-27T00:00:00"/>
    <d v="1899-12-30T17:36:00"/>
    <s v="Ewallet"/>
    <n v="7.8630000000000004"/>
    <n v="7.5"/>
    <s v="Feb"/>
    <s v="Wed"/>
    <s v="evening"/>
    <s v="Normal"/>
    <s v="Male"/>
    <s v="Fashion accessories"/>
    <x v="2"/>
    <s v="B"/>
    <s v="Average"/>
  </r>
  <r>
    <s v="695-09-5146"/>
    <n v="98.79"/>
    <n v="3"/>
    <n v="14.8185"/>
    <n v="311.18849999999998"/>
    <d v="2019-02-23T00:00:00"/>
    <d v="1899-12-30T20:00:00"/>
    <s v="Ewallet"/>
    <n v="14.8185"/>
    <n v="6.4"/>
    <s v="Feb"/>
    <s v="Sat"/>
    <s v="evening"/>
    <s v="Member"/>
    <s v="Female"/>
    <s v="Food and beverages"/>
    <x v="2"/>
    <s v="B"/>
    <s v="Average"/>
  </r>
  <r>
    <s v="155-45-3814"/>
    <n v="88.55"/>
    <n v="8"/>
    <n v="35.42"/>
    <n v="743.82"/>
    <d v="2019-03-19T00:00:00"/>
    <d v="1899-12-30T15:29:00"/>
    <s v="Ewallet"/>
    <n v="35.42"/>
    <n v="4.7"/>
    <s v="Mar"/>
    <s v="Tue"/>
    <s v="afternoon"/>
    <s v="Member"/>
    <s v="Female"/>
    <s v="Electronic accessories"/>
    <x v="1"/>
    <s v="C"/>
    <s v="Poor"/>
  </r>
  <r>
    <s v="794-32-2436"/>
    <n v="55.67"/>
    <n v="2"/>
    <n v="5.5670000000000002"/>
    <n v="116.907"/>
    <d v="2019-03-27T00:00:00"/>
    <d v="1899-12-30T15:08:00"/>
    <s v="Ewallet"/>
    <n v="5.5670000000000002"/>
    <n v="6"/>
    <s v="Mar"/>
    <s v="Wed"/>
    <s v="afternoon"/>
    <s v="Member"/>
    <s v="Male"/>
    <s v="Electronic accessories"/>
    <x v="2"/>
    <s v="B"/>
    <s v="Average"/>
  </r>
  <r>
    <s v="131-15-8856"/>
    <n v="72.52"/>
    <n v="8"/>
    <n v="29.007999999999999"/>
    <n v="609.16800000000001"/>
    <d v="2019-03-30T00:00:00"/>
    <d v="1899-12-30T19:26:00"/>
    <s v="Credit card"/>
    <n v="29.007999999999999"/>
    <n v="4"/>
    <s v="Mar"/>
    <s v="Sat"/>
    <s v="evening"/>
    <s v="Member"/>
    <s v="Female"/>
    <s v="Food and beverages"/>
    <x v="1"/>
    <s v="C"/>
    <s v="Poor"/>
  </r>
  <r>
    <s v="273-84-2164"/>
    <n v="12.05"/>
    <n v="5"/>
    <n v="3.0125000000000002"/>
    <n v="63.262500000000003"/>
    <d v="2019-02-16T00:00:00"/>
    <d v="1899-12-30T15:53:00"/>
    <s v="Ewallet"/>
    <n v="3.0125000000000002"/>
    <n v="5.5"/>
    <s v="Feb"/>
    <s v="Sat"/>
    <s v="afternoon"/>
    <s v="Member"/>
    <s v="Male"/>
    <s v="Electronic accessories"/>
    <x v="1"/>
    <s v="C"/>
    <s v="Poor"/>
  </r>
  <r>
    <s v="706-36-6154"/>
    <n v="19.36"/>
    <n v="9"/>
    <n v="8.7119999999999997"/>
    <n v="182.952"/>
    <d v="2019-01-18T00:00:00"/>
    <d v="1899-12-30T18:43:00"/>
    <s v="Ewallet"/>
    <n v="8.7119999999999997"/>
    <n v="8.6999999999999993"/>
    <s v="Jan"/>
    <s v="Fri"/>
    <s v="evening"/>
    <s v="Member"/>
    <s v="Male"/>
    <s v="Home and lifestyle"/>
    <x v="0"/>
    <s v="A"/>
    <s v="Good"/>
  </r>
  <r>
    <s v="778-89-7974"/>
    <n v="70.209999999999994"/>
    <n v="6"/>
    <n v="21.062999999999999"/>
    <n v="442.32299999999998"/>
    <d v="2019-03-30T00:00:00"/>
    <d v="1899-12-30T14:58:00"/>
    <s v="Cash"/>
    <n v="21.062999999999999"/>
    <n v="7.4"/>
    <s v="Mar"/>
    <s v="Sat"/>
    <s v="afternoon"/>
    <s v="Normal"/>
    <s v="Male"/>
    <s v="Health and beauty"/>
    <x v="1"/>
    <s v="C"/>
    <s v="Average"/>
  </r>
  <r>
    <s v="574-31-8277"/>
    <n v="33.630000000000003"/>
    <n v="1"/>
    <n v="1.6815"/>
    <n v="35.311500000000002"/>
    <d v="2019-03-20T00:00:00"/>
    <d v="1899-12-30T19:55:00"/>
    <s v="Cash"/>
    <n v="1.6815"/>
    <n v="5.6"/>
    <s v="Mar"/>
    <s v="Wed"/>
    <s v="evening"/>
    <s v="Member"/>
    <s v="Male"/>
    <s v="Fashion accessories"/>
    <x v="2"/>
    <s v="B"/>
    <s v="Poor"/>
  </r>
  <r>
    <s v="859-71-0933"/>
    <n v="15.49"/>
    <n v="2"/>
    <n v="1.5489999999999999"/>
    <n v="32.529000000000003"/>
    <d v="2019-01-16T00:00:00"/>
    <d v="1899-12-30T15:10:00"/>
    <s v="Cash"/>
    <n v="1.5489999999999999"/>
    <n v="6.3"/>
    <s v="Jan"/>
    <s v="Wed"/>
    <s v="afternoon"/>
    <s v="Member"/>
    <s v="Female"/>
    <s v="Sports and travel"/>
    <x v="1"/>
    <s v="C"/>
    <s v="Average"/>
  </r>
  <r>
    <s v="740-11-5257"/>
    <n v="24.74"/>
    <n v="10"/>
    <n v="12.37"/>
    <n v="259.77"/>
    <d v="2019-02-24T00:00:00"/>
    <d v="1899-12-30T16:44:00"/>
    <s v="Cash"/>
    <n v="12.37"/>
    <n v="7.1"/>
    <s v="Feb"/>
    <s v="Sun"/>
    <s v="evening"/>
    <s v="Normal"/>
    <s v="Male"/>
    <s v="Electronic accessories"/>
    <x v="1"/>
    <s v="C"/>
    <s v="Average"/>
  </r>
  <r>
    <s v="369-82-2676"/>
    <n v="75.66"/>
    <n v="5"/>
    <n v="18.914999999999999"/>
    <n v="397.21499999999997"/>
    <d v="2019-01-15T00:00:00"/>
    <d v="1899-12-30T18:22:00"/>
    <s v="Ewallet"/>
    <n v="18.914999999999999"/>
    <n v="7.8"/>
    <s v="Jan"/>
    <s v="Tue"/>
    <s v="evening"/>
    <s v="Normal"/>
    <s v="Male"/>
    <s v="Electronic accessories"/>
    <x v="2"/>
    <s v="B"/>
    <s v="Average"/>
  </r>
  <r>
    <s v="563-47-4072"/>
    <n v="55.81"/>
    <n v="6"/>
    <n v="16.742999999999999"/>
    <n v="351.60300000000001"/>
    <d v="2019-01-22T00:00:00"/>
    <d v="1899-12-30T11:52:00"/>
    <s v="Cash"/>
    <n v="16.742999999999999"/>
    <n v="9.9"/>
    <s v="Jan"/>
    <s v="Tue"/>
    <s v="morning"/>
    <s v="Normal"/>
    <s v="Female"/>
    <s v="Health and beauty"/>
    <x v="2"/>
    <s v="B"/>
    <s v="Good"/>
  </r>
  <r>
    <s v="742-04-5161"/>
    <n v="72.78"/>
    <n v="10"/>
    <n v="36.39"/>
    <n v="764.19"/>
    <d v="2019-02-03T00:00:00"/>
    <d v="1899-12-30T17:24:00"/>
    <s v="Cash"/>
    <n v="36.39"/>
    <n v="7.3"/>
    <s v="Feb"/>
    <s v="Sun"/>
    <s v="evening"/>
    <s v="Member"/>
    <s v="Male"/>
    <s v="Home and lifestyle"/>
    <x v="0"/>
    <s v="A"/>
    <s v="Average"/>
  </r>
  <r>
    <s v="149-15-7606"/>
    <n v="37.32"/>
    <n v="9"/>
    <n v="16.794"/>
    <n v="352.67399999999998"/>
    <d v="2019-03-06T00:00:00"/>
    <d v="1899-12-30T15:31:00"/>
    <s v="Ewallet"/>
    <n v="16.794"/>
    <n v="5.0999999999999996"/>
    <s v="Mar"/>
    <s v="Wed"/>
    <s v="afternoon"/>
    <s v="Member"/>
    <s v="Male"/>
    <s v="Sports and travel"/>
    <x v="2"/>
    <s v="B"/>
    <s v="Poor"/>
  </r>
  <r>
    <s v="133-77-3154"/>
    <n v="60.18"/>
    <n v="4"/>
    <n v="12.036"/>
    <n v="252.756"/>
    <d v="2019-02-16T00:00:00"/>
    <d v="1899-12-30T18:04:00"/>
    <s v="Credit card"/>
    <n v="12.036"/>
    <n v="9.4"/>
    <s v="Feb"/>
    <s v="Sat"/>
    <s v="evening"/>
    <s v="Member"/>
    <s v="Male"/>
    <s v="Fashion accessories"/>
    <x v="2"/>
    <s v="B"/>
    <s v="Good"/>
  </r>
  <r>
    <s v="169-52-4504"/>
    <n v="15.69"/>
    <n v="3"/>
    <n v="2.3534999999999999"/>
    <n v="49.423499999999997"/>
    <d v="2019-03-14T00:00:00"/>
    <d v="1899-12-30T14:13:00"/>
    <s v="Credit card"/>
    <n v="2.3534999999999999"/>
    <n v="5.8"/>
    <s v="Mar"/>
    <s v="Thu"/>
    <s v="afternoon"/>
    <s v="Normal"/>
    <s v="Female"/>
    <s v="Electronic accessories"/>
    <x v="0"/>
    <s v="A"/>
    <s v="Poor"/>
  </r>
  <r>
    <s v="250-81-7186"/>
    <n v="99.69"/>
    <n v="1"/>
    <n v="4.9844999999999997"/>
    <n v="104.67449999999999"/>
    <d v="2019-02-27T00:00:00"/>
    <d v="1899-12-30T10:23:00"/>
    <s v="Credit card"/>
    <n v="4.9844999999999997"/>
    <n v="8"/>
    <s v="Feb"/>
    <s v="Wed"/>
    <s v="morning"/>
    <s v="Normal"/>
    <s v="Female"/>
    <s v="Electronic accessories"/>
    <x v="1"/>
    <s v="C"/>
    <s v="Good"/>
  </r>
  <r>
    <s v="562-12-5430"/>
    <n v="88.15"/>
    <n v="3"/>
    <n v="13.2225"/>
    <n v="277.67250000000001"/>
    <d v="2019-01-18T00:00:00"/>
    <d v="1899-12-30T10:11:00"/>
    <s v="Ewallet"/>
    <n v="13.2225"/>
    <n v="7.9"/>
    <s v="Jan"/>
    <s v="Fri"/>
    <s v="morning"/>
    <s v="Member"/>
    <s v="Female"/>
    <s v="Fashion accessories"/>
    <x v="0"/>
    <s v="A"/>
    <s v="Average"/>
  </r>
  <r>
    <s v="816-72-8853"/>
    <n v="27.93"/>
    <n v="5"/>
    <n v="6.9824999999999999"/>
    <n v="146.63249999999999"/>
    <d v="2019-01-29T00:00:00"/>
    <d v="1899-12-30T15:48:00"/>
    <s v="Cash"/>
    <n v="6.9824999999999999"/>
    <n v="5.9"/>
    <s v="Jan"/>
    <s v="Tue"/>
    <s v="afternoon"/>
    <s v="Member"/>
    <s v="Female"/>
    <s v="Sports and travel"/>
    <x v="0"/>
    <s v="A"/>
    <s v="Poor"/>
  </r>
  <r>
    <s v="491-38-3499"/>
    <n v="55.45"/>
    <n v="1"/>
    <n v="2.7725"/>
    <n v="58.222499999999997"/>
    <d v="2019-02-26T00:00:00"/>
    <d v="1899-12-30T17:46:00"/>
    <s v="Credit card"/>
    <n v="2.7725"/>
    <n v="4.9000000000000004"/>
    <s v="Feb"/>
    <s v="Tue"/>
    <s v="evening"/>
    <s v="Member"/>
    <s v="Male"/>
    <s v="Fashion accessories"/>
    <x v="0"/>
    <s v="A"/>
    <s v="Poor"/>
  </r>
  <r>
    <s v="322-02-2271"/>
    <n v="42.97"/>
    <n v="3"/>
    <n v="6.4455"/>
    <n v="135.35550000000001"/>
    <d v="2019-02-03T00:00:00"/>
    <d v="1899-12-30T11:46:00"/>
    <s v="Cash"/>
    <n v="6.4455"/>
    <n v="9.3000000000000007"/>
    <s v="Feb"/>
    <s v="Sun"/>
    <s v="morning"/>
    <s v="Normal"/>
    <s v="Female"/>
    <s v="Sports and travel"/>
    <x v="2"/>
    <s v="B"/>
    <s v="Good"/>
  </r>
  <r>
    <s v="842-29-4695"/>
    <n v="17.14"/>
    <n v="7"/>
    <n v="5.9989999999999997"/>
    <n v="125.979"/>
    <d v="2019-01-16T00:00:00"/>
    <d v="1899-12-30T12:07:00"/>
    <s v="Credit card"/>
    <n v="5.9989999999999997"/>
    <n v="7.9"/>
    <s v="Jan"/>
    <s v="Wed"/>
    <s v="afternoon"/>
    <s v="Member"/>
    <s v="Male"/>
    <s v="Sports and travel"/>
    <x v="1"/>
    <s v="C"/>
    <s v="Average"/>
  </r>
  <r>
    <s v="725-67-2480"/>
    <n v="58.75"/>
    <n v="6"/>
    <n v="17.625"/>
    <n v="370.125"/>
    <d v="2019-03-24T00:00:00"/>
    <d v="1899-12-30T18:14:00"/>
    <s v="Credit card"/>
    <n v="17.625"/>
    <n v="5.9"/>
    <s v="Mar"/>
    <s v="Sun"/>
    <s v="evening"/>
    <s v="Member"/>
    <s v="Female"/>
    <s v="Fashion accessories"/>
    <x v="2"/>
    <s v="B"/>
    <s v="Poor"/>
  </r>
  <r>
    <s v="641-51-2661"/>
    <n v="87.1"/>
    <n v="10"/>
    <n v="43.55"/>
    <n v="914.55"/>
    <d v="2019-02-12T00:00:00"/>
    <d v="1899-12-30T14:45:00"/>
    <s v="Credit card"/>
    <n v="43.55"/>
    <n v="9.9"/>
    <s v="Feb"/>
    <s v="Tue"/>
    <s v="afternoon"/>
    <s v="Member"/>
    <s v="Female"/>
    <s v="Food and beverages"/>
    <x v="1"/>
    <s v="C"/>
    <s v="Good"/>
  </r>
  <r>
    <s v="714-02-3114"/>
    <n v="98.8"/>
    <n v="2"/>
    <n v="9.8800000000000008"/>
    <n v="207.48"/>
    <d v="2019-02-21T00:00:00"/>
    <d v="1899-12-30T11:39:00"/>
    <s v="Cash"/>
    <n v="9.8800000000000008"/>
    <n v="7.7"/>
    <s v="Feb"/>
    <s v="Thu"/>
    <s v="morning"/>
    <s v="Normal"/>
    <s v="Female"/>
    <s v="Sports and travel"/>
    <x v="1"/>
    <s v="C"/>
    <s v="Average"/>
  </r>
  <r>
    <s v="518-17-2983"/>
    <n v="48.63"/>
    <n v="4"/>
    <n v="9.7260000000000009"/>
    <n v="204.24600000000001"/>
    <d v="2019-02-04T00:00:00"/>
    <d v="1899-12-30T15:44:00"/>
    <s v="Ewallet"/>
    <n v="9.7260000000000009"/>
    <n v="7.6"/>
    <s v="Feb"/>
    <s v="Mon"/>
    <s v="afternoon"/>
    <s v="Normal"/>
    <s v="Female"/>
    <s v="Fashion accessories"/>
    <x v="0"/>
    <s v="A"/>
    <s v="Average"/>
  </r>
  <r>
    <s v="779-42-2410"/>
    <n v="57.74"/>
    <n v="3"/>
    <n v="8.6609999999999996"/>
    <n v="181.881"/>
    <d v="2019-02-20T00:00:00"/>
    <d v="1899-12-30T13:06:00"/>
    <s v="Ewallet"/>
    <n v="8.6609999999999996"/>
    <n v="7.7"/>
    <s v="Feb"/>
    <s v="Wed"/>
    <s v="afternoon"/>
    <s v="Member"/>
    <s v="Male"/>
    <s v="Food and beverages"/>
    <x v="2"/>
    <s v="B"/>
    <s v="Average"/>
  </r>
  <r>
    <s v="190-14-3147"/>
    <n v="17.97"/>
    <n v="4"/>
    <n v="3.5939999999999999"/>
    <n v="75.474000000000004"/>
    <d v="2019-02-23T00:00:00"/>
    <d v="1899-12-30T20:43:00"/>
    <s v="Ewallet"/>
    <n v="3.5939999999999999"/>
    <n v="6.4"/>
    <s v="Feb"/>
    <s v="Sat"/>
    <s v="evening"/>
    <s v="Normal"/>
    <s v="Female"/>
    <s v="Health and beauty"/>
    <x v="2"/>
    <s v="B"/>
    <s v="Average"/>
  </r>
  <r>
    <s v="408-66-6712"/>
    <n v="47.71"/>
    <n v="6"/>
    <n v="14.313000000000001"/>
    <n v="300.57299999999998"/>
    <d v="2019-02-16T00:00:00"/>
    <d v="1899-12-30T14:19:00"/>
    <s v="Ewallet"/>
    <n v="14.313000000000001"/>
    <n v="4.4000000000000004"/>
    <s v="Feb"/>
    <s v="Sat"/>
    <s v="afternoon"/>
    <s v="Member"/>
    <s v="Female"/>
    <s v="Health and beauty"/>
    <x v="1"/>
    <s v="C"/>
    <s v="Poor"/>
  </r>
  <r>
    <s v="679-22-6530"/>
    <n v="40.619999999999997"/>
    <n v="2"/>
    <n v="4.0620000000000003"/>
    <n v="85.302000000000007"/>
    <d v="2019-01-17T00:00:00"/>
    <d v="1899-12-30T10:01:00"/>
    <s v="Credit card"/>
    <n v="4.0620000000000003"/>
    <n v="4.0999999999999996"/>
    <s v="Jan"/>
    <s v="Thu"/>
    <s v="morning"/>
    <s v="Normal"/>
    <s v="Female"/>
    <s v="Sports and travel"/>
    <x v="2"/>
    <s v="B"/>
    <s v="Poor"/>
  </r>
  <r>
    <s v="588-47-8641"/>
    <n v="56.04"/>
    <n v="10"/>
    <n v="28.02"/>
    <n v="588.41999999999996"/>
    <d v="2019-01-14T00:00:00"/>
    <d v="1899-12-30T19:30:00"/>
    <s v="Ewallet"/>
    <n v="28.02"/>
    <n v="4.4000000000000004"/>
    <s v="Jan"/>
    <s v="Mon"/>
    <s v="evening"/>
    <s v="Member"/>
    <s v="Male"/>
    <s v="Fashion accessories"/>
    <x v="0"/>
    <s v="A"/>
    <s v="Poor"/>
  </r>
  <r>
    <s v="642-61-4706"/>
    <n v="93.4"/>
    <n v="2"/>
    <n v="9.34"/>
    <n v="196.14"/>
    <d v="2019-03-30T00:00:00"/>
    <d v="1899-12-30T16:34:00"/>
    <s v="Cash"/>
    <n v="9.34"/>
    <n v="5.5"/>
    <s v="Mar"/>
    <s v="Sat"/>
    <s v="evening"/>
    <s v="Member"/>
    <s v="Male"/>
    <s v="Food and beverages"/>
    <x v="2"/>
    <s v="B"/>
    <s v="Poor"/>
  </r>
  <r>
    <s v="576-31-4774"/>
    <n v="73.41"/>
    <n v="3"/>
    <n v="11.0115"/>
    <n v="231.2415"/>
    <d v="2019-03-02T00:00:00"/>
    <d v="1899-12-30T13:10:00"/>
    <s v="Ewallet"/>
    <n v="11.0115"/>
    <n v="4"/>
    <s v="Mar"/>
    <s v="Sat"/>
    <s v="afternoon"/>
    <s v="Normal"/>
    <s v="Female"/>
    <s v="Health and beauty"/>
    <x v="2"/>
    <s v="B"/>
    <s v="Poor"/>
  </r>
  <r>
    <s v="556-41-6224"/>
    <n v="33.64"/>
    <n v="8"/>
    <n v="13.456"/>
    <n v="282.57600000000002"/>
    <d v="2019-02-15T00:00:00"/>
    <d v="1899-12-30T17:10:00"/>
    <s v="Credit card"/>
    <n v="13.456"/>
    <n v="9.3000000000000007"/>
    <s v="Feb"/>
    <s v="Fri"/>
    <s v="evening"/>
    <s v="Normal"/>
    <s v="Male"/>
    <s v="Health and beauty"/>
    <x v="1"/>
    <s v="C"/>
    <s v="Good"/>
  </r>
  <r>
    <s v="811-03-8790"/>
    <n v="45.48"/>
    <n v="10"/>
    <n v="22.74"/>
    <n v="477.54"/>
    <d v="2019-03-01T00:00:00"/>
    <d v="1899-12-30T10:22:00"/>
    <s v="Credit card"/>
    <n v="22.74"/>
    <n v="4.8"/>
    <s v="Mar"/>
    <s v="Fri"/>
    <s v="morning"/>
    <s v="Normal"/>
    <s v="Female"/>
    <s v="Electronic accessories"/>
    <x v="0"/>
    <s v="A"/>
    <s v="Poor"/>
  </r>
  <r>
    <s v="242-11-3142"/>
    <n v="83.77"/>
    <n v="2"/>
    <n v="8.3770000000000007"/>
    <n v="175.917"/>
    <d v="2019-02-24T00:00:00"/>
    <d v="1899-12-30T19:57:00"/>
    <s v="Cash"/>
    <n v="8.3770000000000007"/>
    <n v="4.5999999999999996"/>
    <s v="Feb"/>
    <s v="Sun"/>
    <s v="evening"/>
    <s v="Member"/>
    <s v="Male"/>
    <s v="Fashion accessories"/>
    <x v="2"/>
    <s v="B"/>
    <s v="Poor"/>
  </r>
  <r>
    <s v="752-23-3760"/>
    <n v="64.08"/>
    <n v="7"/>
    <n v="22.428000000000001"/>
    <n v="470.988"/>
    <d v="2019-02-19T00:00:00"/>
    <d v="1899-12-30T19:29:00"/>
    <s v="Credit card"/>
    <n v="22.428000000000001"/>
    <n v="7.3"/>
    <s v="Feb"/>
    <s v="Tue"/>
    <s v="evening"/>
    <s v="Member"/>
    <s v="Female"/>
    <s v="Sports and travel"/>
    <x v="2"/>
    <s v="B"/>
    <s v="Average"/>
  </r>
  <r>
    <s v="274-05-5470"/>
    <n v="73.47"/>
    <n v="4"/>
    <n v="14.694000000000001"/>
    <n v="308.57400000000001"/>
    <d v="2019-02-23T00:00:00"/>
    <d v="1899-12-30T18:30:00"/>
    <s v="Cash"/>
    <n v="14.694000000000001"/>
    <n v="6"/>
    <s v="Feb"/>
    <s v="Sat"/>
    <s v="evening"/>
    <s v="Member"/>
    <s v="Female"/>
    <s v="Food and beverages"/>
    <x v="0"/>
    <s v="A"/>
    <s v="Average"/>
  </r>
  <r>
    <s v="648-94-3045"/>
    <n v="58.95"/>
    <n v="10"/>
    <n v="29.475000000000001"/>
    <n v="618.97500000000002"/>
    <d v="2019-02-07T00:00:00"/>
    <d v="1899-12-30T14:27:00"/>
    <s v="Ewallet"/>
    <n v="29.475000000000001"/>
    <n v="8.1"/>
    <s v="Feb"/>
    <s v="Thu"/>
    <s v="afternoon"/>
    <s v="Normal"/>
    <s v="Male"/>
    <s v="Health and beauty"/>
    <x v="1"/>
    <s v="C"/>
    <s v="Good"/>
  </r>
  <r>
    <s v="130-67-4723"/>
    <n v="48.5"/>
    <n v="6"/>
    <n v="14.55"/>
    <n v="305.55"/>
    <d v="2019-01-11T00:00:00"/>
    <d v="1899-12-30T13:57:00"/>
    <s v="Ewallet"/>
    <n v="14.55"/>
    <n v="9.4"/>
    <s v="Jan"/>
    <s v="Fri"/>
    <s v="afternoon"/>
    <s v="Member"/>
    <s v="Male"/>
    <s v="Food and beverages"/>
    <x v="0"/>
    <s v="A"/>
    <s v="Good"/>
  </r>
  <r>
    <s v="528-87-5606"/>
    <n v="39.479999999999997"/>
    <n v="1"/>
    <n v="1.974"/>
    <n v="41.454000000000001"/>
    <d v="2019-02-12T00:00:00"/>
    <d v="1899-12-30T19:43:00"/>
    <s v="Cash"/>
    <n v="1.974"/>
    <n v="6.5"/>
    <s v="Feb"/>
    <s v="Tue"/>
    <s v="evening"/>
    <s v="Member"/>
    <s v="Female"/>
    <s v="Electronic accessories"/>
    <x v="2"/>
    <s v="B"/>
    <s v="Average"/>
  </r>
  <r>
    <s v="320-85-2052"/>
    <n v="34.81"/>
    <n v="1"/>
    <n v="1.7404999999999999"/>
    <n v="36.5505"/>
    <d v="2019-01-14T00:00:00"/>
    <d v="1899-12-30T10:11:00"/>
    <s v="Credit card"/>
    <n v="1.7404999999999999"/>
    <n v="7"/>
    <s v="Jan"/>
    <s v="Mon"/>
    <s v="morning"/>
    <s v="Normal"/>
    <s v="Female"/>
    <s v="Sports and travel"/>
    <x v="2"/>
    <s v="B"/>
    <s v="Average"/>
  </r>
  <r>
    <s v="370-96-0655"/>
    <n v="49.32"/>
    <n v="6"/>
    <n v="14.795999999999999"/>
    <n v="310.71600000000001"/>
    <d v="2019-01-09T00:00:00"/>
    <d v="1899-12-30T13:46:00"/>
    <s v="Ewallet"/>
    <n v="14.795999999999999"/>
    <n v="7.1"/>
    <s v="Jan"/>
    <s v="Wed"/>
    <s v="afternoon"/>
    <s v="Normal"/>
    <s v="Female"/>
    <s v="Fashion accessories"/>
    <x v="1"/>
    <s v="C"/>
    <s v="Average"/>
  </r>
  <r>
    <s v="105-10-6182"/>
    <n v="21.48"/>
    <n v="2"/>
    <n v="2.1480000000000001"/>
    <n v="45.107999999999997"/>
    <d v="2019-02-27T00:00:00"/>
    <d v="1899-12-30T12:22:00"/>
    <s v="Ewallet"/>
    <n v="2.1480000000000001"/>
    <n v="6.6"/>
    <s v="Feb"/>
    <s v="Wed"/>
    <s v="afternoon"/>
    <s v="Member"/>
    <s v="Male"/>
    <s v="Fashion accessories"/>
    <x v="0"/>
    <s v="A"/>
    <s v="Average"/>
  </r>
  <r>
    <s v="510-79-0415"/>
    <n v="23.08"/>
    <n v="6"/>
    <n v="6.9240000000000004"/>
    <n v="145.404"/>
    <d v="2019-01-24T00:00:00"/>
    <d v="1899-12-30T19:20:00"/>
    <s v="Ewallet"/>
    <n v="6.9240000000000004"/>
    <n v="4.9000000000000004"/>
    <s v="Jan"/>
    <s v="Thu"/>
    <s v="evening"/>
    <s v="Member"/>
    <s v="Female"/>
    <s v="Sports and travel"/>
    <x v="2"/>
    <s v="B"/>
    <s v="Poor"/>
  </r>
  <r>
    <s v="241-96-5076"/>
    <n v="49.1"/>
    <n v="2"/>
    <n v="4.91"/>
    <n v="103.11"/>
    <d v="2019-01-08T00:00:00"/>
    <d v="1899-12-30T12:58:00"/>
    <s v="Credit card"/>
    <n v="4.91"/>
    <n v="6.4"/>
    <s v="Jan"/>
    <s v="Tue"/>
    <s v="afternoon"/>
    <s v="Member"/>
    <s v="Female"/>
    <s v="Home and lifestyle"/>
    <x v="2"/>
    <s v="B"/>
    <s v="Average"/>
  </r>
  <r>
    <s v="767-97-4650"/>
    <n v="64.83"/>
    <n v="2"/>
    <n v="6.4829999999999997"/>
    <n v="136.143"/>
    <d v="2019-01-08T00:00:00"/>
    <d v="1899-12-30T11:59:00"/>
    <s v="Credit card"/>
    <n v="6.4829999999999997"/>
    <n v="8"/>
    <s v="Jan"/>
    <s v="Tue"/>
    <s v="morning"/>
    <s v="Member"/>
    <s v="Female"/>
    <s v="Sports and travel"/>
    <x v="2"/>
    <s v="B"/>
    <s v="Good"/>
  </r>
  <r>
    <s v="648-83-1321"/>
    <n v="63.56"/>
    <n v="10"/>
    <n v="31.78"/>
    <n v="667.38"/>
    <d v="2019-01-16T00:00:00"/>
    <d v="1899-12-30T17:59:00"/>
    <s v="Cash"/>
    <n v="31.78"/>
    <n v="4.3"/>
    <s v="Jan"/>
    <s v="Wed"/>
    <s v="evening"/>
    <s v="Member"/>
    <s v="Male"/>
    <s v="Home and lifestyle"/>
    <x v="0"/>
    <s v="A"/>
    <s v="Poor"/>
  </r>
  <r>
    <s v="173-57-2300"/>
    <n v="72.88"/>
    <n v="2"/>
    <n v="7.2880000000000003"/>
    <n v="153.048"/>
    <d v="2019-03-13T00:00:00"/>
    <d v="1899-12-30T12:51:00"/>
    <s v="Cash"/>
    <n v="7.2880000000000003"/>
    <n v="6.1"/>
    <s v="Mar"/>
    <s v="Wed"/>
    <s v="afternoon"/>
    <s v="Member"/>
    <s v="Male"/>
    <s v="Sports and travel"/>
    <x v="1"/>
    <s v="C"/>
    <s v="Average"/>
  </r>
  <r>
    <s v="305-03-2383"/>
    <n v="67.099999999999994"/>
    <n v="3"/>
    <n v="10.065"/>
    <n v="211.36500000000001"/>
    <d v="2019-02-15T00:00:00"/>
    <d v="1899-12-30T10:36:00"/>
    <s v="Cash"/>
    <n v="10.065"/>
    <n v="7.5"/>
    <s v="Feb"/>
    <s v="Fri"/>
    <s v="morning"/>
    <s v="Normal"/>
    <s v="Female"/>
    <s v="Food and beverages"/>
    <x v="0"/>
    <s v="A"/>
    <s v="Average"/>
  </r>
  <r>
    <s v="394-55-6384"/>
    <n v="70.19"/>
    <n v="9"/>
    <n v="31.5855"/>
    <n v="663.29549999999995"/>
    <d v="2019-01-25T00:00:00"/>
    <d v="1899-12-30T13:38:00"/>
    <s v="Cash"/>
    <n v="31.5855"/>
    <n v="6.7"/>
    <s v="Jan"/>
    <s v="Fri"/>
    <s v="afternoon"/>
    <s v="Member"/>
    <s v="Female"/>
    <s v="Sports and travel"/>
    <x v="1"/>
    <s v="C"/>
    <s v="Average"/>
  </r>
  <r>
    <s v="266-20-6657"/>
    <n v="55.04"/>
    <n v="7"/>
    <n v="19.263999999999999"/>
    <n v="404.54399999999998"/>
    <d v="2019-03-12T00:00:00"/>
    <d v="1899-12-30T19:39:00"/>
    <s v="Ewallet"/>
    <n v="19.263999999999999"/>
    <n v="5.2"/>
    <s v="Mar"/>
    <s v="Tue"/>
    <s v="evening"/>
    <s v="Member"/>
    <s v="Male"/>
    <s v="Food and beverages"/>
    <x v="1"/>
    <s v="C"/>
    <s v="Poor"/>
  </r>
  <r>
    <s v="689-05-1884"/>
    <n v="48.63"/>
    <n v="10"/>
    <n v="24.315000000000001"/>
    <n v="510.61500000000001"/>
    <d v="2019-03-04T00:00:00"/>
    <d v="1899-12-30T12:44:00"/>
    <s v="Cash"/>
    <n v="24.315000000000001"/>
    <n v="8.8000000000000007"/>
    <s v="Mar"/>
    <s v="Mon"/>
    <s v="afternoon"/>
    <s v="Member"/>
    <s v="Male"/>
    <s v="Health and beauty"/>
    <x v="0"/>
    <s v="A"/>
    <s v="Good"/>
  </r>
  <r>
    <s v="196-01-2849"/>
    <n v="73.38"/>
    <n v="7"/>
    <n v="25.683"/>
    <n v="539.34299999999996"/>
    <d v="2019-02-10T00:00:00"/>
    <d v="1899-12-30T13:56:00"/>
    <s v="Cash"/>
    <n v="25.683"/>
    <n v="9.5"/>
    <s v="Feb"/>
    <s v="Sun"/>
    <s v="afternoon"/>
    <s v="Member"/>
    <s v="Female"/>
    <s v="Fashion accessories"/>
    <x v="1"/>
    <s v="C"/>
    <s v="Good"/>
  </r>
  <r>
    <s v="372-62-5264"/>
    <n v="52.6"/>
    <n v="9"/>
    <n v="23.67"/>
    <n v="497.07"/>
    <d v="2019-01-16T00:00:00"/>
    <d v="1899-12-30T14:42:00"/>
    <s v="Cash"/>
    <n v="23.67"/>
    <n v="7.6"/>
    <s v="Jan"/>
    <s v="Wed"/>
    <s v="afternoon"/>
    <s v="Normal"/>
    <s v="Female"/>
    <s v="Food and beverages"/>
    <x v="1"/>
    <s v="C"/>
    <s v="Average"/>
  </r>
  <r>
    <s v="800-09-8606"/>
    <n v="87.37"/>
    <n v="5"/>
    <n v="21.842500000000001"/>
    <n v="458.6925"/>
    <d v="2019-01-29T00:00:00"/>
    <d v="1899-12-30T19:45:00"/>
    <s v="Cash"/>
    <n v="21.842500000000001"/>
    <n v="6.6"/>
    <s v="Jan"/>
    <s v="Tue"/>
    <s v="evening"/>
    <s v="Member"/>
    <s v="Female"/>
    <s v="Home and lifestyle"/>
    <x v="0"/>
    <s v="A"/>
    <s v="Average"/>
  </r>
  <r>
    <s v="182-52-7000"/>
    <n v="27.04"/>
    <n v="4"/>
    <n v="5.4080000000000004"/>
    <n v="113.568"/>
    <d v="2019-01-01T00:00:00"/>
    <d v="1899-12-30T20:26:00"/>
    <s v="Ewallet"/>
    <n v="5.4080000000000004"/>
    <n v="6.9"/>
    <s v="Jan"/>
    <s v="Tue"/>
    <s v="evening"/>
    <s v="Member"/>
    <s v="Female"/>
    <s v="Sports and travel"/>
    <x v="0"/>
    <s v="A"/>
    <s v="Average"/>
  </r>
  <r>
    <s v="826-58-8051"/>
    <n v="62.19"/>
    <n v="4"/>
    <n v="12.438000000000001"/>
    <n v="261.19799999999998"/>
    <d v="2019-01-06T00:00:00"/>
    <d v="1899-12-30T19:46:00"/>
    <s v="Ewallet"/>
    <n v="12.438000000000001"/>
    <n v="4.3"/>
    <s v="Jan"/>
    <s v="Sun"/>
    <s v="evening"/>
    <s v="Normal"/>
    <s v="Male"/>
    <s v="Home and lifestyle"/>
    <x v="2"/>
    <s v="B"/>
    <s v="Poor"/>
  </r>
  <r>
    <s v="868-06-0466"/>
    <n v="69.58"/>
    <n v="9"/>
    <n v="31.311"/>
    <n v="657.53099999999995"/>
    <d v="2019-02-19T00:00:00"/>
    <d v="1899-12-30T19:38:00"/>
    <s v="Credit card"/>
    <n v="31.311"/>
    <n v="7.8"/>
    <s v="Feb"/>
    <s v="Tue"/>
    <s v="evening"/>
    <s v="Member"/>
    <s v="Male"/>
    <s v="Electronic accessories"/>
    <x v="0"/>
    <s v="A"/>
    <s v="Average"/>
  </r>
  <r>
    <s v="751-41-9720"/>
    <n v="97.5"/>
    <n v="10"/>
    <n v="48.75"/>
    <n v="1023.75"/>
    <d v="2019-01-12T00:00:00"/>
    <d v="1899-12-30T16:18:00"/>
    <s v="Ewallet"/>
    <n v="48.75"/>
    <n v="8"/>
    <s v="Jan"/>
    <s v="Sat"/>
    <s v="evening"/>
    <s v="Normal"/>
    <s v="Male"/>
    <s v="Home and lifestyle"/>
    <x v="1"/>
    <s v="C"/>
    <s v="Good"/>
  </r>
  <r>
    <s v="626-43-7888"/>
    <n v="60.41"/>
    <n v="8"/>
    <n v="24.164000000000001"/>
    <n v="507.44400000000002"/>
    <d v="2019-02-07T00:00:00"/>
    <d v="1899-12-30T12:23:00"/>
    <s v="Ewallet"/>
    <n v="24.164000000000001"/>
    <n v="9.6"/>
    <s v="Feb"/>
    <s v="Thu"/>
    <s v="afternoon"/>
    <s v="Normal"/>
    <s v="Female"/>
    <s v="Fashion accessories"/>
    <x v="1"/>
    <s v="C"/>
    <s v="Good"/>
  </r>
  <r>
    <s v="176-64-7711"/>
    <n v="32.32"/>
    <n v="3"/>
    <n v="4.8479999999999999"/>
    <n v="101.80800000000001"/>
    <d v="2019-03-27T00:00:00"/>
    <d v="1899-12-30T19:11:00"/>
    <s v="Credit card"/>
    <n v="4.8479999999999999"/>
    <n v="4.3"/>
    <s v="Mar"/>
    <s v="Wed"/>
    <s v="evening"/>
    <s v="Normal"/>
    <s v="Male"/>
    <s v="Food and beverages"/>
    <x v="2"/>
    <s v="B"/>
    <s v="Poor"/>
  </r>
  <r>
    <s v="191-29-0321"/>
    <n v="19.77"/>
    <n v="10"/>
    <n v="9.8849999999999998"/>
    <n v="207.58500000000001"/>
    <d v="2019-02-27T00:00:00"/>
    <d v="1899-12-30T18:57:00"/>
    <s v="Credit card"/>
    <n v="9.8849999999999998"/>
    <n v="5"/>
    <s v="Feb"/>
    <s v="Wed"/>
    <s v="evening"/>
    <s v="Member"/>
    <s v="Female"/>
    <s v="Fashion accessories"/>
    <x v="2"/>
    <s v="B"/>
    <s v="Poor"/>
  </r>
  <r>
    <s v="729-06-2010"/>
    <n v="80.47"/>
    <n v="9"/>
    <n v="36.211500000000001"/>
    <n v="760.44150000000002"/>
    <d v="2019-01-06T00:00:00"/>
    <d v="1899-12-30T11:18:00"/>
    <s v="Cash"/>
    <n v="36.211500000000001"/>
    <n v="9.1999999999999993"/>
    <s v="Jan"/>
    <s v="Sun"/>
    <s v="morning"/>
    <s v="Member"/>
    <s v="Male"/>
    <s v="Health and beauty"/>
    <x v="2"/>
    <s v="B"/>
    <s v="Good"/>
  </r>
  <r>
    <s v="640-48-5028"/>
    <n v="88.39"/>
    <n v="9"/>
    <n v="39.775500000000001"/>
    <n v="835.28549999999996"/>
    <d v="2019-03-02T00:00:00"/>
    <d v="1899-12-30T12:40:00"/>
    <s v="Cash"/>
    <n v="39.775500000000001"/>
    <n v="6.3"/>
    <s v="Mar"/>
    <s v="Sat"/>
    <s v="afternoon"/>
    <s v="Member"/>
    <s v="Female"/>
    <s v="Home and lifestyle"/>
    <x v="2"/>
    <s v="B"/>
    <s v="Average"/>
  </r>
  <r>
    <s v="186-79-9562"/>
    <n v="71.77"/>
    <n v="7"/>
    <n v="25.119499999999999"/>
    <n v="527.5095"/>
    <d v="2019-03-29T00:00:00"/>
    <d v="1899-12-30T14:06:00"/>
    <s v="Cash"/>
    <n v="25.119499999999999"/>
    <n v="8.9"/>
    <s v="Mar"/>
    <s v="Fri"/>
    <s v="afternoon"/>
    <s v="Normal"/>
    <s v="Male"/>
    <s v="Health and beauty"/>
    <x v="2"/>
    <s v="B"/>
    <s v="Good"/>
  </r>
  <r>
    <s v="834-45-5519"/>
    <n v="43"/>
    <n v="4"/>
    <n v="8.6"/>
    <n v="180.6"/>
    <d v="2019-01-31T00:00:00"/>
    <d v="1899-12-30T20:48:00"/>
    <s v="Ewallet"/>
    <n v="8.6"/>
    <n v="7.6"/>
    <s v="Jan"/>
    <s v="Thu"/>
    <s v="evening"/>
    <s v="Normal"/>
    <s v="Female"/>
    <s v="Electronic accessories"/>
    <x v="2"/>
    <s v="B"/>
    <s v="Average"/>
  </r>
  <r>
    <s v="162-65-8559"/>
    <n v="68.98"/>
    <n v="1"/>
    <n v="3.4489999999999998"/>
    <n v="72.429000000000002"/>
    <d v="2019-01-21T00:00:00"/>
    <d v="1899-12-30T20:13:00"/>
    <s v="Cash"/>
    <n v="3.4489999999999998"/>
    <n v="4.8"/>
    <s v="Jan"/>
    <s v="Mon"/>
    <s v="evening"/>
    <s v="Member"/>
    <s v="Male"/>
    <s v="Food and beverages"/>
    <x v="1"/>
    <s v="C"/>
    <s v="Poor"/>
  </r>
  <r>
    <s v="760-27-5490"/>
    <n v="15.62"/>
    <n v="8"/>
    <n v="6.2480000000000002"/>
    <n v="131.208"/>
    <d v="2019-01-20T00:00:00"/>
    <d v="1899-12-30T20:37:00"/>
    <s v="Ewallet"/>
    <n v="6.2480000000000002"/>
    <n v="9.1"/>
    <s v="Jan"/>
    <s v="Sun"/>
    <s v="evening"/>
    <s v="Normal"/>
    <s v="Male"/>
    <s v="Fashion accessories"/>
    <x v="1"/>
    <s v="C"/>
    <s v="Good"/>
  </r>
  <r>
    <s v="445-30-9252"/>
    <n v="25.7"/>
    <n v="3"/>
    <n v="3.855"/>
    <n v="80.954999999999998"/>
    <d v="2019-01-17T00:00:00"/>
    <d v="1899-12-30T17:59:00"/>
    <s v="Ewallet"/>
    <n v="3.855"/>
    <n v="6.1"/>
    <s v="Jan"/>
    <s v="Thu"/>
    <s v="evening"/>
    <s v="Normal"/>
    <s v="Male"/>
    <s v="Sports and travel"/>
    <x v="0"/>
    <s v="A"/>
    <s v="Average"/>
  </r>
  <r>
    <s v="786-94-2700"/>
    <n v="80.62"/>
    <n v="6"/>
    <n v="24.186"/>
    <n v="507.90600000000001"/>
    <d v="2019-02-28T00:00:00"/>
    <d v="1899-12-30T20:18:00"/>
    <s v="Cash"/>
    <n v="24.186"/>
    <n v="9.1"/>
    <s v="Feb"/>
    <s v="Thu"/>
    <s v="evening"/>
    <s v="Member"/>
    <s v="Male"/>
    <s v="Food and beverages"/>
    <x v="0"/>
    <s v="A"/>
    <s v="Good"/>
  </r>
  <r>
    <s v="728-88-7867"/>
    <n v="75.53"/>
    <n v="4"/>
    <n v="15.106"/>
    <n v="317.226"/>
    <d v="2019-03-19T00:00:00"/>
    <d v="1899-12-30T15:52:00"/>
    <s v="Ewallet"/>
    <n v="15.106"/>
    <n v="8.3000000000000007"/>
    <s v="Mar"/>
    <s v="Tue"/>
    <s v="afternoon"/>
    <s v="Member"/>
    <s v="Female"/>
    <s v="Home and lifestyle"/>
    <x v="1"/>
    <s v="C"/>
    <s v="Good"/>
  </r>
  <r>
    <s v="183-21-3799"/>
    <n v="77.63"/>
    <n v="9"/>
    <n v="34.933500000000002"/>
    <n v="733.60350000000005"/>
    <d v="2019-02-19T00:00:00"/>
    <d v="1899-12-30T15:14:00"/>
    <s v="Ewallet"/>
    <n v="34.933500000000002"/>
    <n v="7.2"/>
    <s v="Feb"/>
    <s v="Tue"/>
    <s v="afternoon"/>
    <s v="Normal"/>
    <s v="Female"/>
    <s v="Electronic accessories"/>
    <x v="1"/>
    <s v="C"/>
    <s v="Average"/>
  </r>
  <r>
    <s v="268-20-3585"/>
    <n v="13.85"/>
    <n v="9"/>
    <n v="6.2324999999999999"/>
    <n v="130.88249999999999"/>
    <d v="2019-02-04T00:00:00"/>
    <d v="1899-12-30T12:50:00"/>
    <s v="Ewallet"/>
    <n v="6.2324999999999999"/>
    <n v="6"/>
    <s v="Feb"/>
    <s v="Mon"/>
    <s v="afternoon"/>
    <s v="Normal"/>
    <s v="Female"/>
    <s v="Health and beauty"/>
    <x v="1"/>
    <s v="C"/>
    <s v="Average"/>
  </r>
  <r>
    <s v="735-32-9839"/>
    <n v="98.7"/>
    <n v="8"/>
    <n v="39.479999999999997"/>
    <n v="829.08"/>
    <d v="2019-01-31T00:00:00"/>
    <d v="1899-12-30T10:36:00"/>
    <s v="Ewallet"/>
    <n v="39.479999999999997"/>
    <n v="8.5"/>
    <s v="Jan"/>
    <s v="Thu"/>
    <s v="morning"/>
    <s v="Member"/>
    <s v="Male"/>
    <s v="Fashion accessories"/>
    <x v="1"/>
    <s v="C"/>
    <s v="Good"/>
  </r>
  <r>
    <s v="258-92-7466"/>
    <n v="35.68"/>
    <n v="5"/>
    <n v="8.92"/>
    <n v="187.32"/>
    <d v="2019-02-06T00:00:00"/>
    <d v="1899-12-30T18:33:00"/>
    <s v="Credit card"/>
    <n v="8.92"/>
    <n v="6.6"/>
    <s v="Feb"/>
    <s v="Wed"/>
    <s v="evening"/>
    <s v="Normal"/>
    <s v="Female"/>
    <s v="Health and beauty"/>
    <x v="0"/>
    <s v="A"/>
    <s v="Average"/>
  </r>
  <r>
    <s v="857-16-3520"/>
    <n v="71.459999999999994"/>
    <n v="7"/>
    <n v="25.010999999999999"/>
    <n v="525.23099999999999"/>
    <d v="2019-03-28T00:00:00"/>
    <d v="1899-12-30T16:06:00"/>
    <s v="Ewallet"/>
    <n v="25.010999999999999"/>
    <n v="4.5"/>
    <s v="Mar"/>
    <s v="Thu"/>
    <s v="evening"/>
    <s v="Member"/>
    <s v="Female"/>
    <s v="Fashion accessories"/>
    <x v="0"/>
    <s v="A"/>
    <s v="Poor"/>
  </r>
  <r>
    <s v="482-17-1179"/>
    <n v="11.94"/>
    <n v="3"/>
    <n v="1.7909999999999999"/>
    <n v="37.610999999999997"/>
    <d v="2019-01-19T00:00:00"/>
    <d v="1899-12-30T12:47:00"/>
    <s v="Credit card"/>
    <n v="1.7909999999999999"/>
    <n v="8.1"/>
    <s v="Jan"/>
    <s v="Sat"/>
    <s v="afternoon"/>
    <s v="Member"/>
    <s v="Male"/>
    <s v="Electronic accessories"/>
    <x v="0"/>
    <s v="A"/>
    <s v="Good"/>
  </r>
  <r>
    <s v="788-21-5741"/>
    <n v="45.38"/>
    <n v="3"/>
    <n v="6.8070000000000004"/>
    <n v="142.947"/>
    <d v="2019-02-17T00:00:00"/>
    <d v="1899-12-30T13:34:00"/>
    <s v="Credit card"/>
    <n v="6.8070000000000004"/>
    <n v="7.2"/>
    <s v="Feb"/>
    <s v="Sun"/>
    <s v="afternoon"/>
    <s v="Normal"/>
    <s v="Male"/>
    <s v="Fashion accessories"/>
    <x v="0"/>
    <s v="A"/>
    <s v="Average"/>
  </r>
  <r>
    <s v="821-14-9046"/>
    <n v="17.48"/>
    <n v="6"/>
    <n v="5.2439999999999998"/>
    <n v="110.124"/>
    <d v="2019-01-18T00:00:00"/>
    <d v="1899-12-30T15:04:00"/>
    <s v="Credit card"/>
    <n v="5.2439999999999998"/>
    <n v="6.1"/>
    <s v="Jan"/>
    <s v="Fri"/>
    <s v="afternoon"/>
    <s v="Member"/>
    <s v="Female"/>
    <s v="Fashion accessories"/>
    <x v="2"/>
    <s v="B"/>
    <s v="Average"/>
  </r>
  <r>
    <s v="418-05-0656"/>
    <n v="25.56"/>
    <n v="7"/>
    <n v="8.9459999999999997"/>
    <n v="187.86600000000001"/>
    <d v="2019-02-02T00:00:00"/>
    <d v="1899-12-30T20:42:00"/>
    <s v="Cash"/>
    <n v="8.9459999999999997"/>
    <n v="7.1"/>
    <s v="Feb"/>
    <s v="Sat"/>
    <s v="evening"/>
    <s v="Normal"/>
    <s v="Female"/>
    <s v="Fashion accessories"/>
    <x v="2"/>
    <s v="B"/>
    <s v="Average"/>
  </r>
  <r>
    <s v="678-79-0726"/>
    <n v="90.63"/>
    <n v="9"/>
    <n v="40.783499999999997"/>
    <n v="856.45349999999996"/>
    <d v="2019-01-18T00:00:00"/>
    <d v="1899-12-30T15:28:00"/>
    <s v="Cash"/>
    <n v="40.783499999999997"/>
    <n v="5.0999999999999996"/>
    <s v="Jan"/>
    <s v="Fri"/>
    <s v="afternoon"/>
    <s v="Member"/>
    <s v="Female"/>
    <s v="Sports and travel"/>
    <x v="1"/>
    <s v="C"/>
    <s v="Poor"/>
  </r>
  <r>
    <s v="776-68-1096"/>
    <n v="44.12"/>
    <n v="3"/>
    <n v="6.6180000000000003"/>
    <n v="138.97800000000001"/>
    <d v="2019-03-18T00:00:00"/>
    <d v="1899-12-30T13:45:00"/>
    <s v="Credit card"/>
    <n v="6.6180000000000003"/>
    <n v="7.9"/>
    <s v="Mar"/>
    <s v="Mon"/>
    <s v="afternoon"/>
    <s v="Normal"/>
    <s v="Male"/>
    <s v="Home and lifestyle"/>
    <x v="2"/>
    <s v="B"/>
    <s v="Average"/>
  </r>
  <r>
    <s v="592-46-1692"/>
    <n v="36.770000000000003"/>
    <n v="7"/>
    <n v="12.8695"/>
    <n v="270.2595"/>
    <d v="2019-01-11T00:00:00"/>
    <d v="1899-12-30T20:10:00"/>
    <s v="Cash"/>
    <n v="12.8695"/>
    <n v="7.4"/>
    <s v="Jan"/>
    <s v="Fri"/>
    <s v="evening"/>
    <s v="Member"/>
    <s v="Female"/>
    <s v="Food and beverages"/>
    <x v="1"/>
    <s v="C"/>
    <s v="Average"/>
  </r>
  <r>
    <s v="434-35-9162"/>
    <n v="23.34"/>
    <n v="4"/>
    <n v="4.6680000000000001"/>
    <n v="98.028000000000006"/>
    <d v="2019-02-04T00:00:00"/>
    <d v="1899-12-30T18:53:00"/>
    <s v="Ewallet"/>
    <n v="4.6680000000000001"/>
    <n v="7.4"/>
    <s v="Feb"/>
    <s v="Mon"/>
    <s v="evening"/>
    <s v="Member"/>
    <s v="Male"/>
    <s v="Food and beverages"/>
    <x v="2"/>
    <s v="B"/>
    <s v="Average"/>
  </r>
  <r>
    <s v="149-14-0304"/>
    <n v="28.5"/>
    <n v="8"/>
    <n v="11.4"/>
    <n v="239.4"/>
    <d v="2019-02-06T00:00:00"/>
    <d v="1899-12-30T14:24:00"/>
    <s v="Cash"/>
    <n v="11.4"/>
    <n v="6.6"/>
    <s v="Feb"/>
    <s v="Wed"/>
    <s v="afternoon"/>
    <s v="Member"/>
    <s v="Female"/>
    <s v="Health and beauty"/>
    <x v="1"/>
    <s v="C"/>
    <s v="Average"/>
  </r>
  <r>
    <s v="442-44-6497"/>
    <n v="55.57"/>
    <n v="3"/>
    <n v="8.3354999999999997"/>
    <n v="175.0455"/>
    <d v="2019-01-08T00:00:00"/>
    <d v="1899-12-30T11:42:00"/>
    <s v="Credit card"/>
    <n v="8.3354999999999997"/>
    <n v="5.9"/>
    <s v="Jan"/>
    <s v="Tue"/>
    <s v="morning"/>
    <s v="Member"/>
    <s v="Male"/>
    <s v="Home and lifestyle"/>
    <x v="1"/>
    <s v="C"/>
    <s v="Poor"/>
  </r>
  <r>
    <s v="174-64-0215"/>
    <n v="69.739999999999995"/>
    <n v="10"/>
    <n v="34.869999999999997"/>
    <n v="732.27"/>
    <d v="2019-03-05T00:00:00"/>
    <d v="1899-12-30T17:49:00"/>
    <s v="Credit card"/>
    <n v="34.869999999999997"/>
    <n v="8.9"/>
    <s v="Mar"/>
    <s v="Tue"/>
    <s v="evening"/>
    <s v="Normal"/>
    <s v="Male"/>
    <s v="Sports and travel"/>
    <x v="2"/>
    <s v="B"/>
    <s v="Good"/>
  </r>
  <r>
    <s v="210-74-9613"/>
    <n v="97.26"/>
    <n v="4"/>
    <n v="19.452000000000002"/>
    <n v="408.49200000000002"/>
    <d v="2019-03-16T00:00:00"/>
    <d v="1899-12-30T15:33:00"/>
    <s v="Ewallet"/>
    <n v="19.452000000000002"/>
    <n v="6.8"/>
    <s v="Mar"/>
    <s v="Sat"/>
    <s v="afternoon"/>
    <s v="Normal"/>
    <s v="Male"/>
    <s v="Fashion accessories"/>
    <x v="1"/>
    <s v="C"/>
    <s v="Average"/>
  </r>
  <r>
    <s v="299-29-0180"/>
    <n v="52.18"/>
    <n v="7"/>
    <n v="18.263000000000002"/>
    <n v="383.52300000000002"/>
    <d v="2019-03-09T00:00:00"/>
    <d v="1899-12-30T10:54:00"/>
    <s v="Cash"/>
    <n v="18.263000000000002"/>
    <n v="9.3000000000000007"/>
    <s v="Mar"/>
    <s v="Sat"/>
    <s v="morning"/>
    <s v="Member"/>
    <s v="Female"/>
    <s v="Home and lifestyle"/>
    <x v="2"/>
    <s v="B"/>
    <s v="Good"/>
  </r>
  <r>
    <s v="247-11-2470"/>
    <n v="22.32"/>
    <n v="4"/>
    <n v="4.4640000000000004"/>
    <n v="93.744"/>
    <d v="2019-03-01T00:00:00"/>
    <d v="1899-12-30T16:23:00"/>
    <s v="Credit card"/>
    <n v="4.4640000000000004"/>
    <n v="4.4000000000000004"/>
    <s v="Mar"/>
    <s v="Fri"/>
    <s v="evening"/>
    <s v="Member"/>
    <s v="Female"/>
    <s v="Fashion accessories"/>
    <x v="0"/>
    <s v="A"/>
    <s v="Poor"/>
  </r>
  <r>
    <s v="635-28-5728"/>
    <n v="56"/>
    <n v="3"/>
    <n v="8.4"/>
    <n v="176.4"/>
    <d v="2019-02-28T00:00:00"/>
    <d v="1899-12-30T19:33:00"/>
    <s v="Ewallet"/>
    <n v="8.4"/>
    <n v="4.8"/>
    <s v="Feb"/>
    <s v="Thu"/>
    <s v="evening"/>
    <s v="Normal"/>
    <s v="Male"/>
    <s v="Health and beauty"/>
    <x v="0"/>
    <s v="A"/>
    <s v="Poor"/>
  </r>
  <r>
    <s v="756-49-0168"/>
    <n v="19.7"/>
    <n v="1"/>
    <n v="0.98499999999999999"/>
    <n v="20.684999999999999"/>
    <d v="2019-02-08T00:00:00"/>
    <d v="1899-12-30T11:39:00"/>
    <s v="Ewallet"/>
    <n v="0.98499999999999999"/>
    <n v="9.5"/>
    <s v="Feb"/>
    <s v="Fri"/>
    <s v="morning"/>
    <s v="Member"/>
    <s v="Male"/>
    <s v="Fashion accessories"/>
    <x v="0"/>
    <s v="A"/>
    <s v="Good"/>
  </r>
  <r>
    <s v="438-23-1242"/>
    <n v="75.88"/>
    <n v="7"/>
    <n v="26.558"/>
    <n v="557.71799999999996"/>
    <d v="2019-01-24T00:00:00"/>
    <d v="1899-12-30T10:38:00"/>
    <s v="Ewallet"/>
    <n v="26.558"/>
    <n v="8.9"/>
    <s v="Jan"/>
    <s v="Thu"/>
    <s v="morning"/>
    <s v="Normal"/>
    <s v="Male"/>
    <s v="Electronic accessories"/>
    <x v="2"/>
    <s v="B"/>
    <s v="Good"/>
  </r>
  <r>
    <s v="238-45-6950"/>
    <n v="53.72"/>
    <n v="1"/>
    <n v="2.6859999999999999"/>
    <n v="56.405999999999999"/>
    <d v="2019-03-01T00:00:00"/>
    <d v="1899-12-30T20:03:00"/>
    <s v="Ewallet"/>
    <n v="2.6859999999999999"/>
    <n v="6.4"/>
    <s v="Mar"/>
    <s v="Fri"/>
    <s v="evening"/>
    <s v="Member"/>
    <s v="Male"/>
    <s v="Food and beverages"/>
    <x v="2"/>
    <s v="B"/>
    <s v="Average"/>
  </r>
  <r>
    <s v="607-65-2441"/>
    <n v="81.95"/>
    <n v="10"/>
    <n v="40.975000000000001"/>
    <n v="860.47500000000002"/>
    <d v="2019-03-10T00:00:00"/>
    <d v="1899-12-30T12:39:00"/>
    <s v="Credit card"/>
    <n v="40.975000000000001"/>
    <n v="6"/>
    <s v="Mar"/>
    <s v="Sun"/>
    <s v="afternoon"/>
    <s v="Member"/>
    <s v="Male"/>
    <s v="Health and beauty"/>
    <x v="1"/>
    <s v="C"/>
    <s v="Average"/>
  </r>
  <r>
    <s v="386-27-7606"/>
    <n v="81.2"/>
    <n v="7"/>
    <n v="28.42"/>
    <n v="596.82000000000005"/>
    <d v="2019-03-23T00:00:00"/>
    <d v="1899-12-30T15:59:00"/>
    <s v="Credit card"/>
    <n v="28.42"/>
    <n v="8.1"/>
    <s v="Mar"/>
    <s v="Sat"/>
    <s v="afternoon"/>
    <s v="Member"/>
    <s v="Female"/>
    <s v="Home and lifestyle"/>
    <x v="1"/>
    <s v="C"/>
    <s v="Good"/>
  </r>
  <r>
    <s v="137-63-5492"/>
    <n v="58.76"/>
    <n v="10"/>
    <n v="29.38"/>
    <n v="616.98"/>
    <d v="2019-01-29T00:00:00"/>
    <d v="1899-12-30T14:26:00"/>
    <s v="Ewallet"/>
    <n v="29.38"/>
    <n v="9"/>
    <s v="Jan"/>
    <s v="Tue"/>
    <s v="afternoon"/>
    <s v="Normal"/>
    <s v="Male"/>
    <s v="Electronic accessories"/>
    <x v="1"/>
    <s v="C"/>
    <s v="Good"/>
  </r>
  <r>
    <s v="197-77-7132"/>
    <n v="91.56"/>
    <n v="8"/>
    <n v="36.624000000000002"/>
    <n v="769.10400000000004"/>
    <d v="2019-01-12T00:00:00"/>
    <d v="1899-12-30T18:22:00"/>
    <s v="Ewallet"/>
    <n v="36.624000000000002"/>
    <n v="6"/>
    <s v="Jan"/>
    <s v="Sat"/>
    <s v="evening"/>
    <s v="Member"/>
    <s v="Male"/>
    <s v="Electronic accessories"/>
    <x v="2"/>
    <s v="B"/>
    <s v="Average"/>
  </r>
  <r>
    <s v="805-86-0265"/>
    <n v="93.96"/>
    <n v="9"/>
    <n v="42.281999999999996"/>
    <n v="887.92200000000003"/>
    <d v="2019-03-20T00:00:00"/>
    <d v="1899-12-30T11:32:00"/>
    <s v="Cash"/>
    <n v="42.281999999999996"/>
    <n v="9.8000000000000007"/>
    <s v="Mar"/>
    <s v="Wed"/>
    <s v="morning"/>
    <s v="Normal"/>
    <s v="Male"/>
    <s v="Home and lifestyle"/>
    <x v="0"/>
    <s v="A"/>
    <s v="Good"/>
  </r>
  <r>
    <s v="733-29-1227"/>
    <n v="55.61"/>
    <n v="7"/>
    <n v="19.4635"/>
    <n v="408.73349999999999"/>
    <d v="2019-03-23T00:00:00"/>
    <d v="1899-12-30T12:41:00"/>
    <s v="Cash"/>
    <n v="19.4635"/>
    <n v="8.5"/>
    <s v="Mar"/>
    <s v="Sat"/>
    <s v="afternoon"/>
    <s v="Normal"/>
    <s v="Male"/>
    <s v="Home and lifestyle"/>
    <x v="1"/>
    <s v="C"/>
    <s v="Good"/>
  </r>
  <r>
    <s v="451-73-2711"/>
    <n v="84.83"/>
    <n v="1"/>
    <n v="4.2415000000000003"/>
    <n v="89.0715"/>
    <d v="2019-01-14T00:00:00"/>
    <d v="1899-12-30T15:20:00"/>
    <s v="Ewallet"/>
    <n v="4.2415000000000003"/>
    <n v="8.8000000000000007"/>
    <s v="Jan"/>
    <s v="Mon"/>
    <s v="afternoon"/>
    <s v="Normal"/>
    <s v="Male"/>
    <s v="Food and beverages"/>
    <x v="1"/>
    <s v="C"/>
    <s v="Good"/>
  </r>
  <r>
    <s v="373-14-0504"/>
    <n v="71.63"/>
    <n v="2"/>
    <n v="7.1630000000000003"/>
    <n v="150.423"/>
    <d v="2019-02-12T00:00:00"/>
    <d v="1899-12-30T14:33:00"/>
    <s v="Ewallet"/>
    <n v="7.1630000000000003"/>
    <n v="8.8000000000000007"/>
    <s v="Feb"/>
    <s v="Tue"/>
    <s v="afternoon"/>
    <s v="Member"/>
    <s v="Female"/>
    <s v="Sports and travel"/>
    <x v="0"/>
    <s v="A"/>
    <s v="Good"/>
  </r>
  <r>
    <s v="546-80-2899"/>
    <n v="37.69"/>
    <n v="2"/>
    <n v="3.7690000000000001"/>
    <n v="79.149000000000001"/>
    <d v="2019-02-20T00:00:00"/>
    <d v="1899-12-30T15:29:00"/>
    <s v="Ewallet"/>
    <n v="3.7690000000000001"/>
    <n v="9.5"/>
    <s v="Feb"/>
    <s v="Wed"/>
    <s v="afternoon"/>
    <s v="Member"/>
    <s v="Male"/>
    <s v="Home and lifestyle"/>
    <x v="0"/>
    <s v="A"/>
    <s v="Good"/>
  </r>
  <r>
    <s v="345-68-9016"/>
    <n v="31.67"/>
    <n v="8"/>
    <n v="12.667999999999999"/>
    <n v="266.02800000000002"/>
    <d v="2019-01-02T00:00:00"/>
    <d v="1899-12-30T16:19:00"/>
    <s v="Credit card"/>
    <n v="12.667999999999999"/>
    <n v="5.6"/>
    <s v="Jan"/>
    <s v="Wed"/>
    <s v="evening"/>
    <s v="Member"/>
    <s v="Female"/>
    <s v="Sports and travel"/>
    <x v="1"/>
    <s v="C"/>
    <s v="Poor"/>
  </r>
  <r>
    <s v="390-17-5806"/>
    <n v="38.42"/>
    <n v="1"/>
    <n v="1.921"/>
    <n v="40.341000000000001"/>
    <d v="2019-02-02T00:00:00"/>
    <d v="1899-12-30T16:33:00"/>
    <s v="Cash"/>
    <n v="1.921"/>
    <n v="8.6"/>
    <s v="Feb"/>
    <s v="Sat"/>
    <s v="evening"/>
    <s v="Member"/>
    <s v="Female"/>
    <s v="Food and beverages"/>
    <x v="1"/>
    <s v="C"/>
    <s v="Good"/>
  </r>
  <r>
    <s v="457-13-1708"/>
    <n v="65.23"/>
    <n v="10"/>
    <n v="32.615000000000002"/>
    <n v="684.91499999999996"/>
    <d v="2019-01-08T00:00:00"/>
    <d v="1899-12-30T19:07:00"/>
    <s v="Credit card"/>
    <n v="32.615000000000002"/>
    <n v="5.2"/>
    <s v="Jan"/>
    <s v="Tue"/>
    <s v="evening"/>
    <s v="Member"/>
    <s v="Male"/>
    <s v="Fashion accessories"/>
    <x v="2"/>
    <s v="B"/>
    <s v="Poor"/>
  </r>
  <r>
    <s v="664-14-2882"/>
    <n v="10.53"/>
    <n v="5"/>
    <n v="2.6324999999999998"/>
    <n v="55.282499999999999"/>
    <d v="2019-01-30T00:00:00"/>
    <d v="1899-12-30T14:43:00"/>
    <s v="Credit card"/>
    <n v="2.6324999999999998"/>
    <n v="5.8"/>
    <s v="Jan"/>
    <s v="Wed"/>
    <s v="afternoon"/>
    <s v="Member"/>
    <s v="Female"/>
    <s v="Home and lifestyle"/>
    <x v="1"/>
    <s v="C"/>
    <s v="Poor"/>
  </r>
  <r>
    <s v="487-79-6868"/>
    <n v="12.29"/>
    <n v="9"/>
    <n v="5.5305"/>
    <n v="116.1405"/>
    <d v="2019-03-26T00:00:00"/>
    <d v="1899-12-30T19:28:00"/>
    <s v="Credit card"/>
    <n v="5.5305"/>
    <n v="8"/>
    <s v="Mar"/>
    <s v="Tue"/>
    <s v="evening"/>
    <s v="Member"/>
    <s v="Female"/>
    <s v="Home and lifestyle"/>
    <x v="2"/>
    <s v="B"/>
    <s v="Good"/>
  </r>
  <r>
    <s v="314-23-4520"/>
    <n v="81.23"/>
    <n v="7"/>
    <n v="28.430499999999999"/>
    <n v="597.04049999999995"/>
    <d v="2019-01-15T00:00:00"/>
    <d v="1899-12-30T20:44:00"/>
    <s v="Cash"/>
    <n v="28.430499999999999"/>
    <n v="9"/>
    <s v="Jan"/>
    <s v="Tue"/>
    <s v="evening"/>
    <s v="Member"/>
    <s v="Male"/>
    <s v="Health and beauty"/>
    <x v="1"/>
    <s v="C"/>
    <s v="Good"/>
  </r>
  <r>
    <s v="210-30-7976"/>
    <n v="22.32"/>
    <n v="4"/>
    <n v="4.4640000000000004"/>
    <n v="93.744"/>
    <d v="2019-03-14T00:00:00"/>
    <d v="1899-12-30T11:16:00"/>
    <s v="Ewallet"/>
    <n v="4.4640000000000004"/>
    <n v="4.0999999999999996"/>
    <s v="Mar"/>
    <s v="Thu"/>
    <s v="morning"/>
    <s v="Member"/>
    <s v="Female"/>
    <s v="Fashion accessories"/>
    <x v="2"/>
    <s v="B"/>
    <s v="Poor"/>
  </r>
  <r>
    <s v="585-86-8361"/>
    <n v="27.28"/>
    <n v="5"/>
    <n v="6.82"/>
    <n v="143.22"/>
    <d v="2019-02-03T00:00:00"/>
    <d v="1899-12-30T10:31:00"/>
    <s v="Credit card"/>
    <n v="6.82"/>
    <n v="8.6"/>
    <s v="Feb"/>
    <s v="Sun"/>
    <s v="morning"/>
    <s v="Normal"/>
    <s v="Female"/>
    <s v="Food and beverages"/>
    <x v="0"/>
    <s v="A"/>
    <s v="Good"/>
  </r>
  <r>
    <s v="807-14-7833"/>
    <n v="17.420000000000002"/>
    <n v="10"/>
    <n v="8.7100000000000009"/>
    <n v="182.91"/>
    <d v="2019-02-22T00:00:00"/>
    <d v="1899-12-30T12:30:00"/>
    <s v="Ewallet"/>
    <n v="8.7100000000000009"/>
    <n v="7"/>
    <s v="Feb"/>
    <s v="Fri"/>
    <s v="afternoon"/>
    <s v="Member"/>
    <s v="Female"/>
    <s v="Electronic accessories"/>
    <x v="0"/>
    <s v="A"/>
    <s v="Average"/>
  </r>
  <r>
    <s v="775-72-1988"/>
    <n v="73.28"/>
    <n v="5"/>
    <n v="18.32"/>
    <n v="384.72"/>
    <d v="2019-01-24T00:00:00"/>
    <d v="1899-12-30T15:05:00"/>
    <s v="Ewallet"/>
    <n v="18.32"/>
    <n v="8.4"/>
    <s v="Jan"/>
    <s v="Thu"/>
    <s v="afternoon"/>
    <s v="Normal"/>
    <s v="Male"/>
    <s v="Home and lifestyle"/>
    <x v="2"/>
    <s v="B"/>
    <s v="Good"/>
  </r>
  <r>
    <s v="288-38-3758"/>
    <n v="84.87"/>
    <n v="3"/>
    <n v="12.730499999999999"/>
    <n v="267.34050000000002"/>
    <d v="2019-01-25T00:00:00"/>
    <d v="1899-12-30T18:30:00"/>
    <s v="Ewallet"/>
    <n v="12.730499999999999"/>
    <n v="7.4"/>
    <s v="Jan"/>
    <s v="Fri"/>
    <s v="evening"/>
    <s v="Member"/>
    <s v="Female"/>
    <s v="Fashion accessories"/>
    <x v="1"/>
    <s v="C"/>
    <s v="Average"/>
  </r>
  <r>
    <s v="652-43-6591"/>
    <n v="97.29"/>
    <n v="8"/>
    <n v="38.915999999999997"/>
    <n v="817.23599999999999"/>
    <d v="2019-03-09T00:00:00"/>
    <d v="1899-12-30T13:18:00"/>
    <s v="Credit card"/>
    <n v="38.915999999999997"/>
    <n v="6.2"/>
    <s v="Mar"/>
    <s v="Sat"/>
    <s v="afternoon"/>
    <s v="Normal"/>
    <s v="Female"/>
    <s v="Fashion accessories"/>
    <x v="0"/>
    <s v="A"/>
    <s v="Average"/>
  </r>
  <r>
    <s v="785-96-0615"/>
    <n v="35.74"/>
    <n v="8"/>
    <n v="14.295999999999999"/>
    <n v="300.21600000000001"/>
    <d v="2019-02-17T00:00:00"/>
    <d v="1899-12-30T15:28:00"/>
    <s v="Ewallet"/>
    <n v="14.295999999999999"/>
    <n v="4.9000000000000004"/>
    <s v="Feb"/>
    <s v="Sun"/>
    <s v="afternoon"/>
    <s v="Member"/>
    <s v="Female"/>
    <s v="Electronic accessories"/>
    <x v="2"/>
    <s v="B"/>
    <s v="Poor"/>
  </r>
  <r>
    <s v="406-46-7107"/>
    <n v="96.52"/>
    <n v="6"/>
    <n v="28.956"/>
    <n v="608.07600000000002"/>
    <d v="2019-01-11T00:00:00"/>
    <d v="1899-12-30T11:52:00"/>
    <s v="Cash"/>
    <n v="28.956"/>
    <n v="4.5"/>
    <s v="Jan"/>
    <s v="Fri"/>
    <s v="morning"/>
    <s v="Normal"/>
    <s v="Female"/>
    <s v="Home and lifestyle"/>
    <x v="0"/>
    <s v="A"/>
    <s v="Poor"/>
  </r>
  <r>
    <s v="250-17-5703"/>
    <n v="18.850000000000001"/>
    <n v="10"/>
    <n v="9.4250000000000007"/>
    <n v="197.92500000000001"/>
    <d v="2019-02-27T00:00:00"/>
    <d v="1899-12-30T18:24:00"/>
    <s v="Ewallet"/>
    <n v="9.4250000000000007"/>
    <n v="5.6"/>
    <s v="Feb"/>
    <s v="Wed"/>
    <s v="evening"/>
    <s v="Member"/>
    <s v="Male"/>
    <s v="Food and beverages"/>
    <x v="0"/>
    <s v="A"/>
    <s v="Poor"/>
  </r>
  <r>
    <s v="156-95-3964"/>
    <n v="55.39"/>
    <n v="4"/>
    <n v="11.077999999999999"/>
    <n v="232.63800000000001"/>
    <d v="2019-03-25T00:00:00"/>
    <d v="1899-12-30T15:19:00"/>
    <s v="Ewallet"/>
    <n v="11.077999999999999"/>
    <n v="8"/>
    <s v="Mar"/>
    <s v="Mon"/>
    <s v="afternoon"/>
    <s v="Normal"/>
    <s v="Female"/>
    <s v="Food and beverages"/>
    <x v="0"/>
    <s v="A"/>
    <s v="Good"/>
  </r>
  <r>
    <s v="842-40-8179"/>
    <n v="77.2"/>
    <n v="10"/>
    <n v="38.6"/>
    <n v="810.6"/>
    <d v="2019-02-11T00:00:00"/>
    <d v="1899-12-30T10:38:00"/>
    <s v="Credit card"/>
    <n v="38.6"/>
    <n v="5.6"/>
    <s v="Feb"/>
    <s v="Mon"/>
    <s v="morning"/>
    <s v="Member"/>
    <s v="Female"/>
    <s v="Food and beverages"/>
    <x v="2"/>
    <s v="B"/>
    <s v="Poor"/>
  </r>
  <r>
    <s v="525-09-8450"/>
    <n v="72.13"/>
    <n v="10"/>
    <n v="36.064999999999998"/>
    <n v="757.36500000000001"/>
    <d v="2019-01-31T00:00:00"/>
    <d v="1899-12-30T15:12:00"/>
    <s v="Credit card"/>
    <n v="36.064999999999998"/>
    <n v="4.2"/>
    <s v="Jan"/>
    <s v="Thu"/>
    <s v="afternoon"/>
    <s v="Normal"/>
    <s v="Male"/>
    <s v="Electronic accessories"/>
    <x v="2"/>
    <s v="B"/>
    <s v="Poor"/>
  </r>
  <r>
    <s v="410-67-1709"/>
    <n v="63.88"/>
    <n v="8"/>
    <n v="25.552"/>
    <n v="536.59199999999998"/>
    <d v="2019-01-20T00:00:00"/>
    <d v="1899-12-30T17:48:00"/>
    <s v="Ewallet"/>
    <n v="25.552"/>
    <n v="9.9"/>
    <s v="Jan"/>
    <s v="Sun"/>
    <s v="evening"/>
    <s v="Member"/>
    <s v="Female"/>
    <s v="Fashion accessories"/>
    <x v="0"/>
    <s v="A"/>
    <s v="Good"/>
  </r>
  <r>
    <s v="587-73-4862"/>
    <n v="10.69"/>
    <n v="5"/>
    <n v="2.6724999999999999"/>
    <n v="56.122500000000002"/>
    <d v="2019-03-26T00:00:00"/>
    <d v="1899-12-30T11:07:00"/>
    <s v="Ewallet"/>
    <n v="2.6724999999999999"/>
    <n v="7.6"/>
    <s v="Mar"/>
    <s v="Tue"/>
    <s v="morning"/>
    <s v="Member"/>
    <s v="Female"/>
    <s v="Health and beauty"/>
    <x v="0"/>
    <s v="A"/>
    <s v="Average"/>
  </r>
  <r>
    <s v="787-87-2010"/>
    <n v="55.5"/>
    <n v="4"/>
    <n v="11.1"/>
    <n v="233.1"/>
    <d v="2019-01-20T00:00:00"/>
    <d v="1899-12-30T15:48:00"/>
    <s v="Credit card"/>
    <n v="11.1"/>
    <n v="6.6"/>
    <s v="Jan"/>
    <s v="Sun"/>
    <s v="afternoon"/>
    <s v="Member"/>
    <s v="Male"/>
    <s v="Health and beauty"/>
    <x v="0"/>
    <s v="A"/>
    <s v="Average"/>
  </r>
  <r>
    <s v="593-14-4239"/>
    <n v="95.46"/>
    <n v="8"/>
    <n v="38.183999999999997"/>
    <n v="801.86400000000003"/>
    <d v="2019-03-05T00:00:00"/>
    <d v="1899-12-30T19:40:00"/>
    <s v="Ewallet"/>
    <n v="38.183999999999997"/>
    <n v="4.7"/>
    <s v="Mar"/>
    <s v="Tue"/>
    <s v="evening"/>
    <s v="Normal"/>
    <s v="Female"/>
    <s v="Home and lifestyle"/>
    <x v="2"/>
    <s v="B"/>
    <s v="Poor"/>
  </r>
  <r>
    <s v="801-88-0346"/>
    <n v="76.06"/>
    <n v="3"/>
    <n v="11.409000000000001"/>
    <n v="239.589"/>
    <d v="2019-01-05T00:00:00"/>
    <d v="1899-12-30T20:30:00"/>
    <s v="Credit card"/>
    <n v="11.409000000000001"/>
    <n v="9.8000000000000007"/>
    <s v="Jan"/>
    <s v="Sat"/>
    <s v="evening"/>
    <s v="Normal"/>
    <s v="Female"/>
    <s v="Fashion accessories"/>
    <x v="1"/>
    <s v="C"/>
    <s v="Good"/>
  </r>
  <r>
    <s v="388-76-2555"/>
    <n v="13.69"/>
    <n v="6"/>
    <n v="4.1070000000000002"/>
    <n v="86.247"/>
    <d v="2019-02-13T00:00:00"/>
    <d v="1899-12-30T13:59:00"/>
    <s v="Cash"/>
    <n v="4.1070000000000002"/>
    <n v="6.3"/>
    <s v="Feb"/>
    <s v="Wed"/>
    <s v="afternoon"/>
    <s v="Normal"/>
    <s v="Male"/>
    <s v="Sports and travel"/>
    <x v="2"/>
    <s v="B"/>
    <s v="Average"/>
  </r>
  <r>
    <s v="711-31-1234"/>
    <n v="95.64"/>
    <n v="4"/>
    <n v="19.128"/>
    <n v="401.68799999999999"/>
    <d v="2019-03-16T00:00:00"/>
    <d v="1899-12-30T18:51:00"/>
    <s v="Cash"/>
    <n v="19.128"/>
    <n v="7.9"/>
    <s v="Mar"/>
    <s v="Sat"/>
    <s v="evening"/>
    <s v="Normal"/>
    <s v="Female"/>
    <s v="Electronic accessories"/>
    <x v="2"/>
    <s v="B"/>
    <s v="Average"/>
  </r>
  <r>
    <s v="886-54-6089"/>
    <n v="11.43"/>
    <n v="6"/>
    <n v="3.4289999999999998"/>
    <n v="72.009"/>
    <d v="2019-01-15T00:00:00"/>
    <d v="1899-12-30T17:24:00"/>
    <s v="Cash"/>
    <n v="3.4289999999999998"/>
    <n v="7.7"/>
    <s v="Jan"/>
    <s v="Tue"/>
    <s v="evening"/>
    <s v="Normal"/>
    <s v="Female"/>
    <s v="Home and lifestyle"/>
    <x v="0"/>
    <s v="A"/>
    <s v="Average"/>
  </r>
  <r>
    <s v="707-32-7409"/>
    <n v="95.54"/>
    <n v="4"/>
    <n v="19.108000000000001"/>
    <n v="401.26799999999997"/>
    <d v="2019-02-26T00:00:00"/>
    <d v="1899-12-30T11:58:00"/>
    <s v="Ewallet"/>
    <n v="19.108000000000001"/>
    <n v="4.5"/>
    <s v="Feb"/>
    <s v="Tue"/>
    <s v="morning"/>
    <s v="Member"/>
    <s v="Female"/>
    <s v="Sports and travel"/>
    <x v="2"/>
    <s v="B"/>
    <s v="Poor"/>
  </r>
  <r>
    <s v="759-98-4285"/>
    <n v="85.87"/>
    <n v="7"/>
    <n v="30.054500000000001"/>
    <n v="631.14449999999999"/>
    <d v="2019-02-27T00:00:00"/>
    <d v="1899-12-30T19:01:00"/>
    <s v="Credit card"/>
    <n v="30.054500000000001"/>
    <n v="8"/>
    <s v="Feb"/>
    <s v="Wed"/>
    <s v="evening"/>
    <s v="Member"/>
    <s v="Female"/>
    <s v="Health and beauty"/>
    <x v="1"/>
    <s v="C"/>
    <s v="Good"/>
  </r>
  <r>
    <s v="201-63-8275"/>
    <n v="67.989999999999995"/>
    <n v="7"/>
    <n v="23.796500000000002"/>
    <n v="499.72649999999999"/>
    <d v="2019-02-17T00:00:00"/>
    <d v="1899-12-30T16:50:00"/>
    <s v="Ewallet"/>
    <n v="23.796500000000002"/>
    <n v="5.7"/>
    <s v="Feb"/>
    <s v="Sun"/>
    <s v="evening"/>
    <s v="Member"/>
    <s v="Female"/>
    <s v="Sports and travel"/>
    <x v="1"/>
    <s v="C"/>
    <s v="Poor"/>
  </r>
  <r>
    <s v="471-06-8611"/>
    <n v="52.42"/>
    <n v="1"/>
    <n v="2.621"/>
    <n v="55.040999999999997"/>
    <d v="2019-02-06T00:00:00"/>
    <d v="1899-12-30T10:22:00"/>
    <s v="Credit card"/>
    <n v="2.621"/>
    <n v="6.3"/>
    <s v="Feb"/>
    <s v="Wed"/>
    <s v="morning"/>
    <s v="Normal"/>
    <s v="Female"/>
    <s v="Food and beverages"/>
    <x v="1"/>
    <s v="C"/>
    <s v="Average"/>
  </r>
  <r>
    <s v="200-16-5952"/>
    <n v="65.650000000000006"/>
    <n v="2"/>
    <n v="6.5650000000000004"/>
    <n v="137.86500000000001"/>
    <d v="2019-01-17T00:00:00"/>
    <d v="1899-12-30T16:46:00"/>
    <s v="Cash"/>
    <n v="6.5650000000000004"/>
    <n v="6"/>
    <s v="Jan"/>
    <s v="Thu"/>
    <s v="evening"/>
    <s v="Member"/>
    <s v="Male"/>
    <s v="Food and beverages"/>
    <x v="1"/>
    <s v="C"/>
    <s v="Average"/>
  </r>
  <r>
    <s v="120-54-2248"/>
    <n v="28.86"/>
    <n v="5"/>
    <n v="7.2149999999999999"/>
    <n v="151.51499999999999"/>
    <d v="2019-01-22T00:00:00"/>
    <d v="1899-12-30T18:08:00"/>
    <s v="Credit card"/>
    <n v="7.2149999999999999"/>
    <n v="8"/>
    <s v="Jan"/>
    <s v="Tue"/>
    <s v="evening"/>
    <s v="Normal"/>
    <s v="Female"/>
    <s v="Food and beverages"/>
    <x v="2"/>
    <s v="B"/>
    <s v="Good"/>
  </r>
  <r>
    <s v="102-77-2261"/>
    <n v="65.31"/>
    <n v="7"/>
    <n v="22.858499999999999"/>
    <n v="480.02850000000001"/>
    <d v="2019-03-05T00:00:00"/>
    <d v="1899-12-30T18:02:00"/>
    <s v="Credit card"/>
    <n v="22.858499999999999"/>
    <n v="4.2"/>
    <s v="Mar"/>
    <s v="Tue"/>
    <s v="evening"/>
    <s v="Member"/>
    <s v="Male"/>
    <s v="Health and beauty"/>
    <x v="1"/>
    <s v="C"/>
    <s v="Poor"/>
  </r>
  <r>
    <s v="875-31-8302"/>
    <n v="93.38"/>
    <n v="1"/>
    <n v="4.6689999999999996"/>
    <n v="98.049000000000007"/>
    <d v="2019-01-03T00:00:00"/>
    <d v="1899-12-30T13:07:00"/>
    <s v="Cash"/>
    <n v="4.6689999999999996"/>
    <n v="9.6"/>
    <s v="Jan"/>
    <s v="Thu"/>
    <s v="afternoon"/>
    <s v="Normal"/>
    <s v="Male"/>
    <s v="Sports and travel"/>
    <x v="2"/>
    <s v="B"/>
    <s v="Good"/>
  </r>
  <r>
    <s v="102-06-2002"/>
    <n v="25.25"/>
    <n v="5"/>
    <n v="6.3125"/>
    <n v="132.5625"/>
    <d v="2019-03-20T00:00:00"/>
    <d v="1899-12-30T17:52:00"/>
    <s v="Cash"/>
    <n v="6.3125"/>
    <n v="6.1"/>
    <s v="Mar"/>
    <s v="Wed"/>
    <s v="evening"/>
    <s v="Member"/>
    <s v="Male"/>
    <s v="Sports and travel"/>
    <x v="1"/>
    <s v="C"/>
    <s v="Average"/>
  </r>
  <r>
    <s v="457-94-0464"/>
    <n v="87.87"/>
    <n v="9"/>
    <n v="39.541499999999999"/>
    <n v="830.37149999999997"/>
    <d v="2019-01-31T00:00:00"/>
    <d v="1899-12-30T20:32:00"/>
    <s v="Ewallet"/>
    <n v="39.541499999999999"/>
    <n v="5.6"/>
    <s v="Jan"/>
    <s v="Thu"/>
    <s v="evening"/>
    <s v="Member"/>
    <s v="Male"/>
    <s v="Electronic accessories"/>
    <x v="2"/>
    <s v="B"/>
    <s v="Poor"/>
  </r>
  <r>
    <s v="629-42-4133"/>
    <n v="21.8"/>
    <n v="8"/>
    <n v="8.7200000000000006"/>
    <n v="183.12"/>
    <d v="2019-02-19T00:00:00"/>
    <d v="1899-12-30T19:24:00"/>
    <s v="Cash"/>
    <n v="8.7200000000000006"/>
    <n v="8.3000000000000007"/>
    <s v="Feb"/>
    <s v="Tue"/>
    <s v="evening"/>
    <s v="Normal"/>
    <s v="Male"/>
    <s v="Health and beauty"/>
    <x v="1"/>
    <s v="C"/>
    <s v="Good"/>
  </r>
  <r>
    <s v="534-53-3526"/>
    <n v="94.76"/>
    <n v="4"/>
    <n v="18.952000000000002"/>
    <n v="397.99200000000002"/>
    <d v="2019-02-11T00:00:00"/>
    <d v="1899-12-30T16:06:00"/>
    <s v="Ewallet"/>
    <n v="18.952000000000002"/>
    <n v="7.8"/>
    <s v="Feb"/>
    <s v="Mon"/>
    <s v="evening"/>
    <s v="Normal"/>
    <s v="Female"/>
    <s v="Sports and travel"/>
    <x v="0"/>
    <s v="A"/>
    <s v="Average"/>
  </r>
  <r>
    <s v="307-04-2070"/>
    <n v="30.62"/>
    <n v="1"/>
    <n v="1.5309999999999999"/>
    <n v="32.151000000000003"/>
    <d v="2019-02-05T00:00:00"/>
    <d v="1899-12-30T14:14:00"/>
    <s v="Credit card"/>
    <n v="1.5309999999999999"/>
    <n v="4.0999999999999996"/>
    <s v="Feb"/>
    <s v="Tue"/>
    <s v="afternoon"/>
    <s v="Member"/>
    <s v="Female"/>
    <s v="Fashion accessories"/>
    <x v="0"/>
    <s v="A"/>
    <s v="Poor"/>
  </r>
  <r>
    <s v="468-99-7231"/>
    <n v="44.01"/>
    <n v="8"/>
    <n v="17.603999999999999"/>
    <n v="369.68400000000003"/>
    <d v="2019-03-03T00:00:00"/>
    <d v="1899-12-30T17:36:00"/>
    <s v="Cash"/>
    <n v="17.603999999999999"/>
    <n v="8.8000000000000007"/>
    <s v="Mar"/>
    <s v="Sun"/>
    <s v="evening"/>
    <s v="Normal"/>
    <s v="Female"/>
    <s v="Home and lifestyle"/>
    <x v="1"/>
    <s v="C"/>
    <s v="Good"/>
  </r>
  <r>
    <s v="516-77-6464"/>
    <n v="10.16"/>
    <n v="5"/>
    <n v="2.54"/>
    <n v="53.34"/>
    <d v="2019-02-24T00:00:00"/>
    <d v="1899-12-30T13:08:00"/>
    <s v="Ewallet"/>
    <n v="2.54"/>
    <n v="4.0999999999999996"/>
    <s v="Feb"/>
    <s v="Sun"/>
    <s v="afternoon"/>
    <s v="Member"/>
    <s v="Female"/>
    <s v="Health and beauty"/>
    <x v="1"/>
    <s v="C"/>
    <s v="Poor"/>
  </r>
  <r>
    <s v="404-91-5964"/>
    <n v="74.58"/>
    <n v="7"/>
    <n v="26.103000000000002"/>
    <n v="548.16300000000001"/>
    <d v="2019-02-04T00:00:00"/>
    <d v="1899-12-30T16:09:00"/>
    <s v="Credit card"/>
    <n v="26.103000000000002"/>
    <n v="9"/>
    <s v="Feb"/>
    <s v="Mon"/>
    <s v="evening"/>
    <s v="Normal"/>
    <s v="Male"/>
    <s v="Electronic accessories"/>
    <x v="0"/>
    <s v="A"/>
    <s v="Good"/>
  </r>
  <r>
    <s v="886-77-9084"/>
    <n v="71.89"/>
    <n v="8"/>
    <n v="28.756"/>
    <n v="603.87599999999998"/>
    <d v="2019-02-19T00:00:00"/>
    <d v="1899-12-30T11:33:00"/>
    <s v="Ewallet"/>
    <n v="28.756"/>
    <n v="5.5"/>
    <s v="Feb"/>
    <s v="Tue"/>
    <s v="morning"/>
    <s v="Normal"/>
    <s v="Male"/>
    <s v="Electronic accessories"/>
    <x v="1"/>
    <s v="C"/>
    <s v="Poor"/>
  </r>
  <r>
    <s v="790-38-4466"/>
    <n v="10.99"/>
    <n v="5"/>
    <n v="2.7475000000000001"/>
    <n v="57.697499999999998"/>
    <d v="2019-01-23T00:00:00"/>
    <d v="1899-12-30T10:18:00"/>
    <s v="Credit card"/>
    <n v="2.7475000000000001"/>
    <n v="9.3000000000000007"/>
    <s v="Jan"/>
    <s v="Wed"/>
    <s v="morning"/>
    <s v="Normal"/>
    <s v="Female"/>
    <s v="Health and beauty"/>
    <x v="1"/>
    <s v="C"/>
    <s v="Good"/>
  </r>
  <r>
    <s v="704-10-4056"/>
    <n v="60.47"/>
    <n v="3"/>
    <n v="9.0704999999999991"/>
    <n v="190.48050000000001"/>
    <d v="2019-01-14T00:00:00"/>
    <d v="1899-12-30T10:55:00"/>
    <s v="Credit card"/>
    <n v="9.0704999999999991"/>
    <n v="5.6"/>
    <s v="Jan"/>
    <s v="Mon"/>
    <s v="morning"/>
    <s v="Member"/>
    <s v="Male"/>
    <s v="Health and beauty"/>
    <x v="1"/>
    <s v="C"/>
    <s v="Poor"/>
  </r>
  <r>
    <s v="497-37-6538"/>
    <n v="58.91"/>
    <n v="7"/>
    <n v="20.618500000000001"/>
    <n v="432.98849999999999"/>
    <d v="2019-01-17T00:00:00"/>
    <d v="1899-12-30T15:15:00"/>
    <s v="Ewallet"/>
    <n v="20.618500000000001"/>
    <n v="9.6999999999999993"/>
    <s v="Jan"/>
    <s v="Thu"/>
    <s v="afternoon"/>
    <s v="Normal"/>
    <s v="Male"/>
    <s v="Sports and travel"/>
    <x v="0"/>
    <s v="A"/>
    <s v="Good"/>
  </r>
  <r>
    <s v="651-96-5970"/>
    <n v="46.41"/>
    <n v="1"/>
    <n v="2.3205"/>
    <n v="48.730499999999999"/>
    <d v="2019-03-03T00:00:00"/>
    <d v="1899-12-30T20:06:00"/>
    <s v="Credit card"/>
    <n v="2.3205"/>
    <n v="4"/>
    <s v="Mar"/>
    <s v="Sun"/>
    <s v="evening"/>
    <s v="Normal"/>
    <s v="Male"/>
    <s v="Fashion accessories"/>
    <x v="0"/>
    <s v="A"/>
    <s v="Poor"/>
  </r>
  <r>
    <s v="400-80-4065"/>
    <n v="68.55"/>
    <n v="4"/>
    <n v="13.71"/>
    <n v="287.91000000000003"/>
    <d v="2019-02-15T00:00:00"/>
    <d v="1899-12-30T20:21:00"/>
    <s v="Credit card"/>
    <n v="13.71"/>
    <n v="9.1999999999999993"/>
    <s v="Feb"/>
    <s v="Fri"/>
    <s v="evening"/>
    <s v="Member"/>
    <s v="Male"/>
    <s v="Health and beauty"/>
    <x v="1"/>
    <s v="C"/>
    <s v="Good"/>
  </r>
  <r>
    <s v="744-16-7898"/>
    <n v="97.37"/>
    <n v="10"/>
    <n v="48.685000000000002"/>
    <n v="1022.385"/>
    <d v="2019-01-15T00:00:00"/>
    <d v="1899-12-30T13:48:00"/>
    <s v="Credit card"/>
    <n v="48.685000000000002"/>
    <n v="4.9000000000000004"/>
    <s v="Jan"/>
    <s v="Tue"/>
    <s v="afternoon"/>
    <s v="Normal"/>
    <s v="Female"/>
    <s v="Home and lifestyle"/>
    <x v="2"/>
    <s v="B"/>
    <s v="Poor"/>
  </r>
  <r>
    <s v="263-12-5321"/>
    <n v="92.6"/>
    <n v="7"/>
    <n v="32.409999999999997"/>
    <n v="680.61"/>
    <d v="2019-02-27T00:00:00"/>
    <d v="1899-12-30T12:52:00"/>
    <s v="Credit card"/>
    <n v="32.409999999999997"/>
    <n v="9.3000000000000007"/>
    <s v="Feb"/>
    <s v="Wed"/>
    <s v="afternoon"/>
    <s v="Member"/>
    <s v="Male"/>
    <s v="Electronic accessories"/>
    <x v="0"/>
    <s v="A"/>
    <s v="Good"/>
  </r>
  <r>
    <s v="702-72-0487"/>
    <n v="46.61"/>
    <n v="2"/>
    <n v="4.6609999999999996"/>
    <n v="97.881"/>
    <d v="2019-02-26T00:00:00"/>
    <d v="1899-12-30T12:28:00"/>
    <s v="Credit card"/>
    <n v="4.6609999999999996"/>
    <n v="6.6"/>
    <s v="Feb"/>
    <s v="Tue"/>
    <s v="afternoon"/>
    <s v="Normal"/>
    <s v="Female"/>
    <s v="Electronic accessories"/>
    <x v="0"/>
    <s v="A"/>
    <s v="Average"/>
  </r>
  <r>
    <s v="605-83-1050"/>
    <n v="27.18"/>
    <n v="2"/>
    <n v="2.718"/>
    <n v="57.078000000000003"/>
    <d v="2019-03-15T00:00:00"/>
    <d v="1899-12-30T16:26:00"/>
    <s v="Ewallet"/>
    <n v="2.718"/>
    <n v="4.3"/>
    <s v="Mar"/>
    <s v="Fri"/>
    <s v="evening"/>
    <s v="Normal"/>
    <s v="Male"/>
    <s v="Fashion accessories"/>
    <x v="2"/>
    <s v="B"/>
    <s v="Poor"/>
  </r>
  <r>
    <s v="443-60-9639"/>
    <n v="60.87"/>
    <n v="1"/>
    <n v="3.0434999999999999"/>
    <n v="63.913499999999999"/>
    <d v="2019-01-24T00:00:00"/>
    <d v="1899-12-30T13:24:00"/>
    <s v="Cash"/>
    <n v="3.0434999999999999"/>
    <n v="5.5"/>
    <s v="Jan"/>
    <s v="Thu"/>
    <s v="afternoon"/>
    <s v="Member"/>
    <s v="Female"/>
    <s v="Home and lifestyle"/>
    <x v="1"/>
    <s v="C"/>
    <s v="Poor"/>
  </r>
  <r>
    <s v="864-24-7918"/>
    <n v="24.49"/>
    <n v="10"/>
    <n v="12.244999999999999"/>
    <n v="257.14499999999998"/>
    <d v="2019-02-22T00:00:00"/>
    <d v="1899-12-30T15:15:00"/>
    <s v="Cash"/>
    <n v="12.244999999999999"/>
    <n v="8.1"/>
    <s v="Feb"/>
    <s v="Fri"/>
    <s v="afternoon"/>
    <s v="Member"/>
    <s v="Female"/>
    <s v="Sports and travel"/>
    <x v="0"/>
    <s v="A"/>
    <s v="Good"/>
  </r>
  <r>
    <s v="359-94-5395"/>
    <n v="92.78"/>
    <n v="1"/>
    <n v="4.6390000000000002"/>
    <n v="97.418999999999997"/>
    <d v="2019-03-15T00:00:00"/>
    <d v="1899-12-30T10:50:00"/>
    <s v="Credit card"/>
    <n v="4.6390000000000002"/>
    <n v="9.8000000000000007"/>
    <s v="Mar"/>
    <s v="Fri"/>
    <s v="morning"/>
    <s v="Normal"/>
    <s v="Male"/>
    <s v="Health and beauty"/>
    <x v="2"/>
    <s v="B"/>
    <s v="Good"/>
  </r>
  <r>
    <s v="401-09-4232"/>
    <n v="86.69"/>
    <n v="5"/>
    <n v="21.672499999999999"/>
    <n v="455.1225"/>
    <d v="2019-02-11T00:00:00"/>
    <d v="1899-12-30T18:38:00"/>
    <s v="Ewallet"/>
    <n v="21.672499999999999"/>
    <n v="9.4"/>
    <s v="Feb"/>
    <s v="Mon"/>
    <s v="evening"/>
    <s v="Member"/>
    <s v="Male"/>
    <s v="Home and lifestyle"/>
    <x v="1"/>
    <s v="C"/>
    <s v="Good"/>
  </r>
  <r>
    <s v="751-15-6198"/>
    <n v="23.01"/>
    <n v="6"/>
    <n v="6.9029999999999996"/>
    <n v="144.96299999999999"/>
    <d v="2019-01-12T00:00:00"/>
    <d v="1899-12-30T16:45:00"/>
    <s v="Ewallet"/>
    <n v="6.9029999999999996"/>
    <n v="7.9"/>
    <s v="Jan"/>
    <s v="Sat"/>
    <s v="evening"/>
    <s v="Normal"/>
    <s v="Male"/>
    <s v="Sports and travel"/>
    <x v="2"/>
    <s v="B"/>
    <s v="Average"/>
  </r>
  <r>
    <s v="324-41-6833"/>
    <n v="30.2"/>
    <n v="8"/>
    <n v="12.08"/>
    <n v="253.68"/>
    <d v="2019-03-03T00:00:00"/>
    <d v="1899-12-30T19:30:00"/>
    <s v="Ewallet"/>
    <n v="12.08"/>
    <n v="5.0999999999999996"/>
    <s v="Mar"/>
    <s v="Sun"/>
    <s v="evening"/>
    <s v="Member"/>
    <s v="Female"/>
    <s v="Electronic accessories"/>
    <x v="1"/>
    <s v="C"/>
    <s v="Poor"/>
  </r>
  <r>
    <s v="474-33-8305"/>
    <n v="67.39"/>
    <n v="7"/>
    <n v="23.586500000000001"/>
    <n v="495.31650000000002"/>
    <d v="2019-03-23T00:00:00"/>
    <d v="1899-12-30T13:23:00"/>
    <s v="Ewallet"/>
    <n v="23.586500000000001"/>
    <n v="6.9"/>
    <s v="Mar"/>
    <s v="Sat"/>
    <s v="afternoon"/>
    <s v="Member"/>
    <s v="Male"/>
    <s v="Fashion accessories"/>
    <x v="1"/>
    <s v="C"/>
    <s v="Average"/>
  </r>
  <r>
    <s v="759-29-9521"/>
    <n v="48.96"/>
    <n v="9"/>
    <n v="22.032"/>
    <n v="462.67200000000003"/>
    <d v="2019-03-04T00:00:00"/>
    <d v="1899-12-30T11:27:00"/>
    <s v="Cash"/>
    <n v="22.032"/>
    <n v="8"/>
    <s v="Mar"/>
    <s v="Mon"/>
    <s v="morning"/>
    <s v="Member"/>
    <s v="Female"/>
    <s v="Fashion accessories"/>
    <x v="0"/>
    <s v="A"/>
    <s v="Good"/>
  </r>
  <r>
    <s v="831-81-6575"/>
    <n v="75.59"/>
    <n v="9"/>
    <n v="34.015500000000003"/>
    <n v="714.32550000000003"/>
    <d v="2019-02-23T00:00:00"/>
    <d v="1899-12-30T11:12:00"/>
    <s v="Cash"/>
    <n v="34.015500000000003"/>
    <n v="8"/>
    <s v="Feb"/>
    <s v="Sat"/>
    <s v="morning"/>
    <s v="Member"/>
    <s v="Female"/>
    <s v="Electronic accessories"/>
    <x v="2"/>
    <s v="B"/>
    <s v="Good"/>
  </r>
  <r>
    <s v="220-68-6701"/>
    <n v="77.47"/>
    <n v="4"/>
    <n v="15.494"/>
    <n v="325.37400000000002"/>
    <d v="2019-03-17T00:00:00"/>
    <d v="1899-12-30T16:36:00"/>
    <s v="Cash"/>
    <n v="15.494"/>
    <n v="4.2"/>
    <s v="Mar"/>
    <s v="Sun"/>
    <s v="evening"/>
    <s v="Normal"/>
    <s v="Female"/>
    <s v="Home and lifestyle"/>
    <x v="0"/>
    <s v="A"/>
    <s v="Poor"/>
  </r>
  <r>
    <s v="618-34-8551"/>
    <n v="93.18"/>
    <n v="2"/>
    <n v="9.3179999999999996"/>
    <n v="195.678"/>
    <d v="2019-01-16T00:00:00"/>
    <d v="1899-12-30T18:41:00"/>
    <s v="Credit card"/>
    <n v="9.3179999999999996"/>
    <n v="8.5"/>
    <s v="Jan"/>
    <s v="Wed"/>
    <s v="evening"/>
    <s v="Normal"/>
    <s v="Female"/>
    <s v="Sports and travel"/>
    <x v="0"/>
    <s v="A"/>
    <s v="Good"/>
  </r>
  <r>
    <s v="257-60-7754"/>
    <n v="50.23"/>
    <n v="4"/>
    <n v="10.045999999999999"/>
    <n v="210.96600000000001"/>
    <d v="2019-01-08T00:00:00"/>
    <d v="1899-12-30T17:12:00"/>
    <s v="Cash"/>
    <n v="10.045999999999999"/>
    <n v="9"/>
    <s v="Jan"/>
    <s v="Tue"/>
    <s v="evening"/>
    <s v="Normal"/>
    <s v="Female"/>
    <s v="Electronic accessories"/>
    <x v="0"/>
    <s v="A"/>
    <s v="Good"/>
  </r>
  <r>
    <s v="559-61-5987"/>
    <n v="17.75"/>
    <n v="1"/>
    <n v="0.88749999999999996"/>
    <n v="18.637499999999999"/>
    <d v="2019-01-14T00:00:00"/>
    <d v="1899-12-30T10:38:00"/>
    <s v="Cash"/>
    <n v="0.88749999999999996"/>
    <n v="8.6"/>
    <s v="Jan"/>
    <s v="Mon"/>
    <s v="morning"/>
    <s v="Normal"/>
    <s v="Female"/>
    <s v="Health and beauty"/>
    <x v="2"/>
    <s v="B"/>
    <s v="Good"/>
  </r>
  <r>
    <s v="189-55-2313"/>
    <n v="62.18"/>
    <n v="10"/>
    <n v="31.09"/>
    <n v="652.89"/>
    <d v="2019-01-31T00:00:00"/>
    <d v="1899-12-30T10:33:00"/>
    <s v="Ewallet"/>
    <n v="31.09"/>
    <n v="6"/>
    <s v="Jan"/>
    <s v="Thu"/>
    <s v="morning"/>
    <s v="Normal"/>
    <s v="Female"/>
    <s v="Fashion accessories"/>
    <x v="1"/>
    <s v="C"/>
    <s v="Average"/>
  </r>
  <r>
    <s v="565-91-4567"/>
    <n v="10.75"/>
    <n v="8"/>
    <n v="4.3"/>
    <n v="90.3"/>
    <d v="2019-03-15T00:00:00"/>
    <d v="1899-12-30T14:38:00"/>
    <s v="Ewallet"/>
    <n v="4.3"/>
    <n v="6.2"/>
    <s v="Mar"/>
    <s v="Fri"/>
    <s v="afternoon"/>
    <s v="Normal"/>
    <s v="Male"/>
    <s v="Health and beauty"/>
    <x v="2"/>
    <s v="B"/>
    <s v="Average"/>
  </r>
  <r>
    <s v="380-60-5336"/>
    <n v="40.26"/>
    <n v="10"/>
    <n v="20.13"/>
    <n v="422.73"/>
    <d v="2019-02-24T00:00:00"/>
    <d v="1899-12-30T18:06:00"/>
    <s v="Credit card"/>
    <n v="20.13"/>
    <n v="5"/>
    <s v="Feb"/>
    <s v="Sun"/>
    <s v="evening"/>
    <s v="Normal"/>
    <s v="Female"/>
    <s v="Electronic accessories"/>
    <x v="0"/>
    <s v="A"/>
    <s v="Poor"/>
  </r>
  <r>
    <s v="815-04-6282"/>
    <n v="64.97"/>
    <n v="5"/>
    <n v="16.2425"/>
    <n v="341.09249999999997"/>
    <d v="2019-02-08T00:00:00"/>
    <d v="1899-12-30T12:52:00"/>
    <s v="Credit card"/>
    <n v="16.2425"/>
    <n v="6.5"/>
    <s v="Feb"/>
    <s v="Fri"/>
    <s v="afternoon"/>
    <s v="Member"/>
    <s v="Female"/>
    <s v="Sports and travel"/>
    <x v="1"/>
    <s v="C"/>
    <s v="Average"/>
  </r>
  <r>
    <s v="674-56-6360"/>
    <n v="95.15"/>
    <n v="1"/>
    <n v="4.7575000000000003"/>
    <n v="99.907499999999999"/>
    <d v="2019-03-22T00:00:00"/>
    <d v="1899-12-30T14:00:00"/>
    <s v="Cash"/>
    <n v="4.7575000000000003"/>
    <n v="6"/>
    <s v="Mar"/>
    <s v="Fri"/>
    <s v="afternoon"/>
    <s v="Normal"/>
    <s v="Male"/>
    <s v="Electronic accessories"/>
    <x v="0"/>
    <s v="A"/>
    <s v="Average"/>
  </r>
  <r>
    <s v="778-34-2523"/>
    <n v="48.62"/>
    <n v="8"/>
    <n v="19.448"/>
    <n v="408.40800000000002"/>
    <d v="2019-01-24T00:00:00"/>
    <d v="1899-12-30T10:57:00"/>
    <s v="Cash"/>
    <n v="19.448"/>
    <n v="5"/>
    <s v="Jan"/>
    <s v="Thu"/>
    <s v="morning"/>
    <s v="Member"/>
    <s v="Female"/>
    <s v="Electronic accessories"/>
    <x v="0"/>
    <s v="A"/>
    <s v="Poor"/>
  </r>
  <r>
    <s v="499-27-7781"/>
    <n v="53.21"/>
    <n v="8"/>
    <n v="21.283999999999999"/>
    <n v="446.964"/>
    <d v="2019-03-14T00:00:00"/>
    <d v="1899-12-30T16:45:00"/>
    <s v="Ewallet"/>
    <n v="21.283999999999999"/>
    <n v="5"/>
    <s v="Mar"/>
    <s v="Thu"/>
    <s v="evening"/>
    <s v="Normal"/>
    <s v="Female"/>
    <s v="Food and beverages"/>
    <x v="2"/>
    <s v="B"/>
    <s v="Poor"/>
  </r>
  <r>
    <s v="477-59-2456"/>
    <n v="45.44"/>
    <n v="7"/>
    <n v="15.904"/>
    <n v="333.98399999999998"/>
    <d v="2019-01-23T00:00:00"/>
    <d v="1899-12-30T11:15:00"/>
    <s v="Cash"/>
    <n v="15.904"/>
    <n v="9.1999999999999993"/>
    <s v="Jan"/>
    <s v="Wed"/>
    <s v="morning"/>
    <s v="Normal"/>
    <s v="Female"/>
    <s v="Fashion accessories"/>
    <x v="1"/>
    <s v="C"/>
    <s v="Good"/>
  </r>
  <r>
    <s v="832-51-6761"/>
    <n v="33.880000000000003"/>
    <n v="8"/>
    <n v="13.552"/>
    <n v="284.59199999999998"/>
    <d v="2019-01-19T00:00:00"/>
    <d v="1899-12-30T20:29:00"/>
    <s v="Ewallet"/>
    <n v="13.552"/>
    <n v="9.6"/>
    <s v="Jan"/>
    <s v="Sat"/>
    <s v="evening"/>
    <s v="Normal"/>
    <s v="Male"/>
    <s v="Food and beverages"/>
    <x v="0"/>
    <s v="A"/>
    <s v="Good"/>
  </r>
  <r>
    <s v="869-11-3082"/>
    <n v="96.16"/>
    <n v="4"/>
    <n v="19.231999999999999"/>
    <n v="403.87200000000001"/>
    <d v="2019-01-27T00:00:00"/>
    <d v="1899-12-30T20:03:00"/>
    <s v="Credit card"/>
    <n v="19.231999999999999"/>
    <n v="8.4"/>
    <s v="Jan"/>
    <s v="Sun"/>
    <s v="evening"/>
    <s v="Member"/>
    <s v="Male"/>
    <s v="Health and beauty"/>
    <x v="2"/>
    <s v="B"/>
    <s v="Good"/>
  </r>
  <r>
    <s v="190-59-3964"/>
    <n v="47.16"/>
    <n v="5"/>
    <n v="11.79"/>
    <n v="247.59"/>
    <d v="2019-02-03T00:00:00"/>
    <d v="1899-12-30T14:35:00"/>
    <s v="Credit card"/>
    <n v="11.79"/>
    <n v="6"/>
    <s v="Feb"/>
    <s v="Sun"/>
    <s v="afternoon"/>
    <s v="Member"/>
    <s v="Male"/>
    <s v="Food and beverages"/>
    <x v="2"/>
    <s v="B"/>
    <s v="Average"/>
  </r>
  <r>
    <s v="366-43-6862"/>
    <n v="52.89"/>
    <n v="4"/>
    <n v="10.577999999999999"/>
    <n v="222.13800000000001"/>
    <d v="2019-03-25T00:00:00"/>
    <d v="1899-12-30T16:32:00"/>
    <s v="Ewallet"/>
    <n v="10.577999999999999"/>
    <n v="6.7"/>
    <s v="Mar"/>
    <s v="Mon"/>
    <s v="evening"/>
    <s v="Normal"/>
    <s v="Male"/>
    <s v="Electronic accessories"/>
    <x v="2"/>
    <s v="B"/>
    <s v="Average"/>
  </r>
  <r>
    <s v="186-43-8965"/>
    <n v="47.68"/>
    <n v="2"/>
    <n v="4.7679999999999998"/>
    <n v="100.128"/>
    <d v="2019-02-24T00:00:00"/>
    <d v="1899-12-30T10:10:00"/>
    <s v="Credit card"/>
    <n v="4.7679999999999998"/>
    <n v="4.0999999999999996"/>
    <s v="Feb"/>
    <s v="Sun"/>
    <s v="morning"/>
    <s v="Member"/>
    <s v="Female"/>
    <s v="Home and lifestyle"/>
    <x v="0"/>
    <s v="A"/>
    <s v="Poor"/>
  </r>
  <r>
    <s v="784-21-9238"/>
    <n v="10.17"/>
    <n v="1"/>
    <n v="0.50849999999999995"/>
    <n v="10.6785"/>
    <d v="2019-02-07T00:00:00"/>
    <d v="1899-12-30T14:15:00"/>
    <s v="Cash"/>
    <n v="0.50849999999999995"/>
    <n v="5.9"/>
    <s v="Feb"/>
    <s v="Thu"/>
    <s v="afternoon"/>
    <s v="Member"/>
    <s v="Male"/>
    <s v="Sports and travel"/>
    <x v="1"/>
    <s v="C"/>
    <s v="Poor"/>
  </r>
  <r>
    <s v="276-75-6884"/>
    <n v="68.709999999999994"/>
    <n v="3"/>
    <n v="10.3065"/>
    <n v="216.4365"/>
    <d v="2019-03-04T00:00:00"/>
    <d v="1899-12-30T10:05:00"/>
    <s v="Cash"/>
    <n v="10.3065"/>
    <n v="8.6999999999999993"/>
    <s v="Mar"/>
    <s v="Mon"/>
    <s v="morning"/>
    <s v="Normal"/>
    <s v="Female"/>
    <s v="Health and beauty"/>
    <x v="0"/>
    <s v="A"/>
    <s v="Good"/>
  </r>
  <r>
    <s v="109-86-4363"/>
    <n v="60.08"/>
    <n v="7"/>
    <n v="21.027999999999999"/>
    <n v="441.58800000000002"/>
    <d v="2019-02-14T00:00:00"/>
    <d v="1899-12-30T11:36:00"/>
    <s v="Credit card"/>
    <n v="21.027999999999999"/>
    <n v="4.5"/>
    <s v="Feb"/>
    <s v="Thu"/>
    <s v="morning"/>
    <s v="Member"/>
    <s v="Female"/>
    <s v="Sports and travel"/>
    <x v="2"/>
    <s v="B"/>
    <s v="Poor"/>
  </r>
  <r>
    <s v="569-76-2760"/>
    <n v="22.01"/>
    <n v="4"/>
    <n v="4.4020000000000001"/>
    <n v="92.441999999999993"/>
    <d v="2019-01-29T00:00:00"/>
    <d v="1899-12-30T18:15:00"/>
    <s v="Credit card"/>
    <n v="4.4020000000000001"/>
    <n v="6.6"/>
    <s v="Jan"/>
    <s v="Tue"/>
    <s v="evening"/>
    <s v="Member"/>
    <s v="Female"/>
    <s v="Sports and travel"/>
    <x v="0"/>
    <s v="A"/>
    <s v="Average"/>
  </r>
  <r>
    <s v="222-42-0244"/>
    <n v="72.11"/>
    <n v="9"/>
    <n v="32.4495"/>
    <n v="681.43949999999995"/>
    <d v="2019-01-28T00:00:00"/>
    <d v="1899-12-30T13:53:00"/>
    <s v="Credit card"/>
    <n v="32.4495"/>
    <n v="7.7"/>
    <s v="Jan"/>
    <s v="Mon"/>
    <s v="afternoon"/>
    <s v="Member"/>
    <s v="Female"/>
    <s v="Health and beauty"/>
    <x v="2"/>
    <s v="B"/>
    <s v="Average"/>
  </r>
  <r>
    <s v="760-53-9233"/>
    <n v="41.28"/>
    <n v="3"/>
    <n v="6.1920000000000002"/>
    <n v="130.03200000000001"/>
    <d v="2019-03-26T00:00:00"/>
    <d v="1899-12-30T18:37:00"/>
    <s v="Credit card"/>
    <n v="6.1920000000000002"/>
    <n v="8.5"/>
    <s v="Mar"/>
    <s v="Tue"/>
    <s v="evening"/>
    <s v="Member"/>
    <s v="Male"/>
    <s v="Fashion accessories"/>
    <x v="0"/>
    <s v="A"/>
    <s v="Good"/>
  </r>
  <r>
    <s v="538-22-0304"/>
    <n v="64.95"/>
    <n v="10"/>
    <n v="32.475000000000001"/>
    <n v="681.97500000000002"/>
    <d v="2019-03-24T00:00:00"/>
    <d v="1899-12-30T18:27:00"/>
    <s v="Cash"/>
    <n v="32.475000000000001"/>
    <n v="5.2"/>
    <s v="Mar"/>
    <s v="Sun"/>
    <s v="evening"/>
    <s v="Normal"/>
    <s v="Male"/>
    <s v="Electronic accessories"/>
    <x v="1"/>
    <s v="C"/>
    <s v="Poor"/>
  </r>
  <r>
    <s v="416-17-9926"/>
    <n v="74.22"/>
    <n v="10"/>
    <n v="37.11"/>
    <n v="779.31"/>
    <d v="2019-01-01T00:00:00"/>
    <d v="1899-12-30T14:42:00"/>
    <s v="Credit card"/>
    <n v="37.11"/>
    <n v="4.3"/>
    <s v="Jan"/>
    <s v="Tue"/>
    <s v="afternoon"/>
    <s v="Member"/>
    <s v="Female"/>
    <s v="Electronic accessories"/>
    <x v="0"/>
    <s v="A"/>
    <s v="Poor"/>
  </r>
  <r>
    <s v="237-44-6163"/>
    <n v="10.56"/>
    <n v="8"/>
    <n v="4.2240000000000002"/>
    <n v="88.703999999999994"/>
    <d v="2019-01-24T00:00:00"/>
    <d v="1899-12-30T17:43:00"/>
    <s v="Cash"/>
    <n v="4.2240000000000002"/>
    <n v="7.6"/>
    <s v="Jan"/>
    <s v="Thu"/>
    <s v="evening"/>
    <s v="Normal"/>
    <s v="Male"/>
    <s v="Electronic accessories"/>
    <x v="0"/>
    <s v="A"/>
    <s v="Average"/>
  </r>
  <r>
    <s v="636-17-0325"/>
    <n v="62.57"/>
    <n v="4"/>
    <n v="12.513999999999999"/>
    <n v="262.79399999999998"/>
    <d v="2019-02-25T00:00:00"/>
    <d v="1899-12-30T18:37:00"/>
    <s v="Cash"/>
    <n v="12.513999999999999"/>
    <n v="9.5"/>
    <s v="Feb"/>
    <s v="Mon"/>
    <s v="evening"/>
    <s v="Normal"/>
    <s v="Male"/>
    <s v="Health and beauty"/>
    <x v="2"/>
    <s v="B"/>
    <s v="Good"/>
  </r>
  <r>
    <s v="343-75-9322"/>
    <n v="11.85"/>
    <n v="8"/>
    <n v="4.74"/>
    <n v="99.54"/>
    <d v="2019-01-09T00:00:00"/>
    <d v="1899-12-30T16:34:00"/>
    <s v="Cash"/>
    <n v="4.74"/>
    <n v="4.0999999999999996"/>
    <s v="Jan"/>
    <s v="Wed"/>
    <s v="evening"/>
    <s v="Member"/>
    <s v="Female"/>
    <s v="Sports and travel"/>
    <x v="2"/>
    <s v="B"/>
    <s v="Poor"/>
  </r>
  <r>
    <s v="528-14-9470"/>
    <n v="91.3"/>
    <n v="1"/>
    <n v="4.5650000000000004"/>
    <n v="95.864999999999995"/>
    <d v="2019-02-14T00:00:00"/>
    <d v="1899-12-30T14:42:00"/>
    <s v="Ewallet"/>
    <n v="4.5650000000000004"/>
    <n v="9.1999999999999993"/>
    <s v="Feb"/>
    <s v="Thu"/>
    <s v="afternoon"/>
    <s v="Member"/>
    <s v="Male"/>
    <s v="Health and beauty"/>
    <x v="0"/>
    <s v="A"/>
    <s v="Good"/>
  </r>
  <r>
    <s v="427-45-9297"/>
    <n v="40.729999999999997"/>
    <n v="7"/>
    <n v="14.2555"/>
    <n v="299.3655"/>
    <d v="2019-03-12T00:00:00"/>
    <d v="1899-12-30T11:01:00"/>
    <s v="Ewallet"/>
    <n v="14.2555"/>
    <n v="5.4"/>
    <s v="Mar"/>
    <s v="Tue"/>
    <s v="morning"/>
    <s v="Member"/>
    <s v="Female"/>
    <s v="Home and lifestyle"/>
    <x v="2"/>
    <s v="B"/>
    <s v="Poor"/>
  </r>
  <r>
    <s v="807-34-3742"/>
    <n v="52.38"/>
    <n v="1"/>
    <n v="2.6190000000000002"/>
    <n v="54.999000000000002"/>
    <d v="2019-03-26T00:00:00"/>
    <d v="1899-12-30T19:44:00"/>
    <s v="Cash"/>
    <n v="2.6190000000000002"/>
    <n v="5.8"/>
    <s v="Mar"/>
    <s v="Tue"/>
    <s v="evening"/>
    <s v="Normal"/>
    <s v="Male"/>
    <s v="Fashion accessories"/>
    <x v="0"/>
    <s v="A"/>
    <s v="Poor"/>
  </r>
  <r>
    <s v="288-62-1085"/>
    <n v="38.54"/>
    <n v="5"/>
    <n v="9.6349999999999998"/>
    <n v="202.33500000000001"/>
    <d v="2019-01-09T00:00:00"/>
    <d v="1899-12-30T13:34:00"/>
    <s v="Ewallet"/>
    <n v="9.6349999999999998"/>
    <n v="5.6"/>
    <s v="Jan"/>
    <s v="Wed"/>
    <s v="afternoon"/>
    <s v="Member"/>
    <s v="Male"/>
    <s v="Fashion accessories"/>
    <x v="0"/>
    <s v="A"/>
    <s v="Poor"/>
  </r>
  <r>
    <s v="670-71-7306"/>
    <n v="44.63"/>
    <n v="6"/>
    <n v="13.388999999999999"/>
    <n v="281.16899999999998"/>
    <d v="2019-01-02T00:00:00"/>
    <d v="1899-12-30T20:08:00"/>
    <s v="Credit card"/>
    <n v="13.388999999999999"/>
    <n v="5.0999999999999996"/>
    <s v="Jan"/>
    <s v="Wed"/>
    <s v="evening"/>
    <s v="Normal"/>
    <s v="Male"/>
    <s v="Sports and travel"/>
    <x v="2"/>
    <s v="B"/>
    <s v="Poor"/>
  </r>
  <r>
    <s v="660-29-7083"/>
    <n v="55.87"/>
    <n v="10"/>
    <n v="27.934999999999999"/>
    <n v="586.63499999999999"/>
    <d v="2019-01-15T00:00:00"/>
    <d v="1899-12-30T15:01:00"/>
    <s v="Cash"/>
    <n v="27.934999999999999"/>
    <n v="5.8"/>
    <s v="Jan"/>
    <s v="Tue"/>
    <s v="afternoon"/>
    <s v="Normal"/>
    <s v="Male"/>
    <s v="Electronic accessories"/>
    <x v="1"/>
    <s v="C"/>
    <s v="Poor"/>
  </r>
  <r>
    <s v="271-77-8740"/>
    <n v="29.22"/>
    <n v="6"/>
    <n v="8.766"/>
    <n v="184.08600000000001"/>
    <d v="2019-01-01T00:00:00"/>
    <d v="1899-12-30T11:40:00"/>
    <s v="Ewallet"/>
    <n v="8.766"/>
    <n v="5"/>
    <s v="Jan"/>
    <s v="Tue"/>
    <s v="morning"/>
    <s v="Member"/>
    <s v="Female"/>
    <s v="Sports and travel"/>
    <x v="1"/>
    <s v="C"/>
    <s v="Poor"/>
  </r>
  <r>
    <s v="497-36-0989"/>
    <n v="51.94"/>
    <n v="3"/>
    <n v="7.7910000000000004"/>
    <n v="163.61099999999999"/>
    <d v="2019-02-15T00:00:00"/>
    <d v="1899-12-30T15:21:00"/>
    <s v="Cash"/>
    <n v="7.7910000000000004"/>
    <n v="7.9"/>
    <s v="Feb"/>
    <s v="Fri"/>
    <s v="afternoon"/>
    <s v="Normal"/>
    <s v="Male"/>
    <s v="Fashion accessories"/>
    <x v="0"/>
    <s v="A"/>
    <s v="Average"/>
  </r>
  <r>
    <s v="291-59-1384"/>
    <n v="60.3"/>
    <n v="1"/>
    <n v="3.0150000000000001"/>
    <n v="63.314999999999998"/>
    <d v="2019-02-28T00:00:00"/>
    <d v="1899-12-30T17:38:00"/>
    <s v="Cash"/>
    <n v="3.0150000000000001"/>
    <n v="6"/>
    <s v="Feb"/>
    <s v="Thu"/>
    <s v="evening"/>
    <s v="Normal"/>
    <s v="Male"/>
    <s v="Electronic accessories"/>
    <x v="2"/>
    <s v="B"/>
    <s v="Average"/>
  </r>
  <r>
    <s v="860-73-6466"/>
    <n v="39.47"/>
    <n v="2"/>
    <n v="3.9470000000000001"/>
    <n v="82.887"/>
    <d v="2019-03-02T00:00:00"/>
    <d v="1899-12-30T16:16:00"/>
    <s v="Credit card"/>
    <n v="3.9470000000000001"/>
    <n v="5"/>
    <s v="Mar"/>
    <s v="Sat"/>
    <s v="evening"/>
    <s v="Member"/>
    <s v="Female"/>
    <s v="Sports and travel"/>
    <x v="0"/>
    <s v="A"/>
    <s v="Poor"/>
  </r>
  <r>
    <s v="549-23-9016"/>
    <n v="14.87"/>
    <n v="2"/>
    <n v="1.4870000000000001"/>
    <n v="31.227"/>
    <d v="2019-02-13T00:00:00"/>
    <d v="1899-12-30T18:15:00"/>
    <s v="Credit card"/>
    <n v="1.4870000000000001"/>
    <n v="8.9"/>
    <s v="Feb"/>
    <s v="Wed"/>
    <s v="evening"/>
    <s v="Member"/>
    <s v="Female"/>
    <s v="Food and beverages"/>
    <x v="1"/>
    <s v="C"/>
    <s v="Good"/>
  </r>
  <r>
    <s v="896-34-0956"/>
    <n v="21.32"/>
    <n v="1"/>
    <n v="1.0660000000000001"/>
    <n v="22.385999999999999"/>
    <d v="2019-01-26T00:00:00"/>
    <d v="1899-12-30T12:43:00"/>
    <s v="Cash"/>
    <n v="1.0660000000000001"/>
    <n v="5.9"/>
    <s v="Jan"/>
    <s v="Sat"/>
    <s v="afternoon"/>
    <s v="Normal"/>
    <s v="Male"/>
    <s v="Fashion accessories"/>
    <x v="0"/>
    <s v="A"/>
    <s v="Poor"/>
  </r>
  <r>
    <s v="804-38-3935"/>
    <n v="93.78"/>
    <n v="3"/>
    <n v="14.067"/>
    <n v="295.40699999999998"/>
    <d v="2019-01-30T00:00:00"/>
    <d v="1899-12-30T11:32:00"/>
    <s v="Credit card"/>
    <n v="14.067"/>
    <n v="5.9"/>
    <s v="Jan"/>
    <s v="Wed"/>
    <s v="morning"/>
    <s v="Member"/>
    <s v="Male"/>
    <s v="Electronic accessories"/>
    <x v="0"/>
    <s v="A"/>
    <s v="Poor"/>
  </r>
  <r>
    <s v="585-90-0249"/>
    <n v="73.260000000000005"/>
    <n v="1"/>
    <n v="3.6629999999999998"/>
    <n v="76.923000000000002"/>
    <d v="2019-01-27T00:00:00"/>
    <d v="1899-12-30T18:08:00"/>
    <s v="Ewallet"/>
    <n v="3.6629999999999998"/>
    <n v="9.6999999999999993"/>
    <s v="Jan"/>
    <s v="Sun"/>
    <s v="evening"/>
    <s v="Member"/>
    <s v="Male"/>
    <s v="Electronic accessories"/>
    <x v="0"/>
    <s v="A"/>
    <s v="Good"/>
  </r>
  <r>
    <s v="862-29-5914"/>
    <n v="22.38"/>
    <n v="1"/>
    <n v="1.119"/>
    <n v="23.498999999999999"/>
    <d v="2019-01-30T00:00:00"/>
    <d v="1899-12-30T17:08:00"/>
    <s v="Credit card"/>
    <n v="1.119"/>
    <n v="8.6"/>
    <s v="Jan"/>
    <s v="Wed"/>
    <s v="evening"/>
    <s v="Normal"/>
    <s v="Female"/>
    <s v="Sports and travel"/>
    <x v="1"/>
    <s v="C"/>
    <s v="Good"/>
  </r>
  <r>
    <s v="845-94-6841"/>
    <n v="72.88"/>
    <n v="9"/>
    <n v="32.795999999999999"/>
    <n v="688.71600000000001"/>
    <d v="2019-01-08T00:00:00"/>
    <d v="1899-12-30T19:38:00"/>
    <s v="Cash"/>
    <n v="32.795999999999999"/>
    <n v="4"/>
    <s v="Jan"/>
    <s v="Tue"/>
    <s v="evening"/>
    <s v="Member"/>
    <s v="Female"/>
    <s v="Food and beverages"/>
    <x v="1"/>
    <s v="C"/>
    <s v="Poor"/>
  </r>
  <r>
    <s v="125-45-2293"/>
    <n v="99.1"/>
    <n v="6"/>
    <n v="29.73"/>
    <n v="624.33000000000004"/>
    <d v="2019-01-19T00:00:00"/>
    <d v="1899-12-30T13:11:00"/>
    <s v="Cash"/>
    <n v="29.73"/>
    <n v="4.2"/>
    <s v="Jan"/>
    <s v="Sat"/>
    <s v="afternoon"/>
    <s v="Normal"/>
    <s v="Female"/>
    <s v="Fashion accessories"/>
    <x v="0"/>
    <s v="A"/>
    <s v="Poor"/>
  </r>
  <r>
    <s v="843-73-4724"/>
    <n v="74.099999999999994"/>
    <n v="1"/>
    <n v="3.7050000000000001"/>
    <n v="77.805000000000007"/>
    <d v="2019-01-25T00:00:00"/>
    <d v="1899-12-30T11:05:00"/>
    <s v="Cash"/>
    <n v="3.7050000000000001"/>
    <n v="9.1999999999999993"/>
    <s v="Jan"/>
    <s v="Fri"/>
    <s v="morning"/>
    <s v="Normal"/>
    <s v="Male"/>
    <s v="Fashion accessories"/>
    <x v="0"/>
    <s v="A"/>
    <s v="Good"/>
  </r>
  <r>
    <s v="409-33-9708"/>
    <n v="98.48"/>
    <n v="2"/>
    <n v="9.8480000000000008"/>
    <n v="206.80799999999999"/>
    <d v="2019-02-19T00:00:00"/>
    <d v="1899-12-30T10:12:00"/>
    <s v="Ewallet"/>
    <n v="9.8480000000000008"/>
    <n v="9.1999999999999993"/>
    <s v="Feb"/>
    <s v="Tue"/>
    <s v="morning"/>
    <s v="Normal"/>
    <s v="Female"/>
    <s v="Fashion accessories"/>
    <x v="0"/>
    <s v="A"/>
    <s v="Good"/>
  </r>
  <r>
    <s v="658-66-3967"/>
    <n v="53.19"/>
    <n v="7"/>
    <n v="18.616499999999998"/>
    <n v="390.94650000000001"/>
    <d v="2019-01-14T00:00:00"/>
    <d v="1899-12-30T15:42:00"/>
    <s v="Ewallet"/>
    <n v="18.616499999999998"/>
    <n v="5"/>
    <s v="Jan"/>
    <s v="Mon"/>
    <s v="afternoon"/>
    <s v="Normal"/>
    <s v="Male"/>
    <s v="Health and beauty"/>
    <x v="1"/>
    <s v="C"/>
    <s v="Poor"/>
  </r>
  <r>
    <s v="866-70-2814"/>
    <n v="52.79"/>
    <n v="10"/>
    <n v="26.395"/>
    <n v="554.29499999999996"/>
    <d v="2019-02-25T00:00:00"/>
    <d v="1899-12-30T11:58:00"/>
    <s v="Ewallet"/>
    <n v="26.395"/>
    <n v="10"/>
    <s v="Feb"/>
    <s v="Mon"/>
    <s v="morning"/>
    <s v="Normal"/>
    <s v="Female"/>
    <s v="Electronic accessories"/>
    <x v="2"/>
    <s v="B"/>
    <s v="Good"/>
  </r>
  <r>
    <s v="160-22-2687"/>
    <n v="95.95"/>
    <n v="5"/>
    <n v="23.987500000000001"/>
    <n v="503.73750000000001"/>
    <d v="2019-01-23T00:00:00"/>
    <d v="1899-12-30T14:21:00"/>
    <s v="Ewallet"/>
    <n v="23.987500000000001"/>
    <n v="8.8000000000000007"/>
    <s v="Jan"/>
    <s v="Wed"/>
    <s v="afternoon"/>
    <s v="Member"/>
    <s v="Female"/>
    <s v="Health and beauty"/>
    <x v="0"/>
    <s v="A"/>
    <s v="Good"/>
  </r>
  <r>
    <s v="895-03-6665"/>
    <n v="36.51"/>
    <n v="9"/>
    <n v="16.429500000000001"/>
    <n v="345.01949999999999"/>
    <d v="2019-02-16T00:00:00"/>
    <d v="1899-12-30T10:52:00"/>
    <s v="Cash"/>
    <n v="16.429500000000001"/>
    <n v="4.2"/>
    <s v="Feb"/>
    <s v="Sat"/>
    <s v="morning"/>
    <s v="Normal"/>
    <s v="Female"/>
    <s v="Fashion accessories"/>
    <x v="2"/>
    <s v="B"/>
    <s v="Poor"/>
  </r>
  <r>
    <s v="770-42-8960"/>
    <n v="21.12"/>
    <n v="8"/>
    <n v="8.4480000000000004"/>
    <n v="177.40799999999999"/>
    <d v="2019-01-01T00:00:00"/>
    <d v="1899-12-30T19:31:00"/>
    <s v="Cash"/>
    <n v="8.4480000000000004"/>
    <n v="6.3"/>
    <s v="Jan"/>
    <s v="Tue"/>
    <s v="evening"/>
    <s v="Normal"/>
    <s v="Male"/>
    <s v="Food and beverages"/>
    <x v="2"/>
    <s v="B"/>
    <s v="Average"/>
  </r>
  <r>
    <s v="748-45-2862"/>
    <n v="28.31"/>
    <n v="4"/>
    <n v="5.6619999999999999"/>
    <n v="118.902"/>
    <d v="2019-03-07T00:00:00"/>
    <d v="1899-12-30T18:35:00"/>
    <s v="Cash"/>
    <n v="5.6619999999999999"/>
    <n v="8.1999999999999993"/>
    <s v="Mar"/>
    <s v="Thu"/>
    <s v="evening"/>
    <s v="Member"/>
    <s v="Female"/>
    <s v="Home and lifestyle"/>
    <x v="0"/>
    <s v="A"/>
    <s v="Good"/>
  </r>
  <r>
    <s v="234-36-2483"/>
    <n v="57.59"/>
    <n v="6"/>
    <n v="17.277000000000001"/>
    <n v="362.81700000000001"/>
    <d v="2019-02-15T00:00:00"/>
    <d v="1899-12-30T13:51:00"/>
    <s v="Cash"/>
    <n v="17.277000000000001"/>
    <n v="5.0999999999999996"/>
    <s v="Feb"/>
    <s v="Fri"/>
    <s v="afternoon"/>
    <s v="Normal"/>
    <s v="Male"/>
    <s v="Health and beauty"/>
    <x v="2"/>
    <s v="B"/>
    <s v="Poor"/>
  </r>
  <r>
    <s v="316-66-3011"/>
    <n v="47.63"/>
    <n v="9"/>
    <n v="21.433499999999999"/>
    <n v="450.1035"/>
    <d v="2019-01-23T00:00:00"/>
    <d v="1899-12-30T12:35:00"/>
    <s v="Cash"/>
    <n v="21.433499999999999"/>
    <n v="5"/>
    <s v="Jan"/>
    <s v="Wed"/>
    <s v="afternoon"/>
    <s v="Member"/>
    <s v="Female"/>
    <s v="Food and beverages"/>
    <x v="0"/>
    <s v="A"/>
    <s v="Poor"/>
  </r>
  <r>
    <s v="848-95-6252"/>
    <n v="86.27"/>
    <n v="1"/>
    <n v="4.3135000000000003"/>
    <n v="90.583500000000001"/>
    <d v="2019-02-20T00:00:00"/>
    <d v="1899-12-30T13:24:00"/>
    <s v="Ewallet"/>
    <n v="4.3135000000000003"/>
    <n v="7"/>
    <s v="Feb"/>
    <s v="Wed"/>
    <s v="afternoon"/>
    <s v="Member"/>
    <s v="Female"/>
    <s v="Home and lifestyle"/>
    <x v="1"/>
    <s v="C"/>
    <s v="Average"/>
  </r>
  <r>
    <s v="840-76-5966"/>
    <n v="12.76"/>
    <n v="2"/>
    <n v="1.276"/>
    <n v="26.795999999999999"/>
    <d v="2019-01-08T00:00:00"/>
    <d v="1899-12-30T18:06:00"/>
    <s v="Ewallet"/>
    <n v="1.276"/>
    <n v="7.8"/>
    <s v="Jan"/>
    <s v="Tue"/>
    <s v="evening"/>
    <s v="Member"/>
    <s v="Male"/>
    <s v="Sports and travel"/>
    <x v="0"/>
    <s v="A"/>
    <s v="Average"/>
  </r>
  <r>
    <s v="152-03-4217"/>
    <n v="11.28"/>
    <n v="9"/>
    <n v="5.0759999999999996"/>
    <n v="106.596"/>
    <d v="2019-03-17T00:00:00"/>
    <d v="1899-12-30T11:55:00"/>
    <s v="Credit card"/>
    <n v="5.0759999999999996"/>
    <n v="4.3"/>
    <s v="Mar"/>
    <s v="Sun"/>
    <s v="morning"/>
    <s v="Normal"/>
    <s v="Female"/>
    <s v="Home and lifestyle"/>
    <x v="2"/>
    <s v="B"/>
    <s v="Poor"/>
  </r>
  <r>
    <s v="533-66-5566"/>
    <n v="51.07"/>
    <n v="7"/>
    <n v="17.874500000000001"/>
    <n v="375.36450000000002"/>
    <d v="2019-01-12T00:00:00"/>
    <d v="1899-12-30T11:42:00"/>
    <s v="Cash"/>
    <n v="17.874500000000001"/>
    <n v="7"/>
    <s v="Jan"/>
    <s v="Sat"/>
    <s v="morning"/>
    <s v="Normal"/>
    <s v="Female"/>
    <s v="Home and lifestyle"/>
    <x v="2"/>
    <s v="B"/>
    <s v="Average"/>
  </r>
  <r>
    <s v="124-31-1458"/>
    <n v="79.59"/>
    <n v="3"/>
    <n v="11.938499999999999"/>
    <n v="250.70849999999999"/>
    <d v="2019-01-08T00:00:00"/>
    <d v="1899-12-30T14:30:00"/>
    <s v="Cash"/>
    <n v="11.938499999999999"/>
    <n v="6.6"/>
    <s v="Jan"/>
    <s v="Tue"/>
    <s v="afternoon"/>
    <s v="Member"/>
    <s v="Female"/>
    <s v="Electronic accessories"/>
    <x v="0"/>
    <s v="A"/>
    <s v="Average"/>
  </r>
  <r>
    <s v="176-78-1170"/>
    <n v="33.81"/>
    <n v="3"/>
    <n v="5.0715000000000003"/>
    <n v="106.50149999999999"/>
    <d v="2019-01-26T00:00:00"/>
    <d v="1899-12-30T15:11:00"/>
    <s v="Ewallet"/>
    <n v="5.0715000000000003"/>
    <n v="7.3"/>
    <s v="Jan"/>
    <s v="Sat"/>
    <s v="afternoon"/>
    <s v="Member"/>
    <s v="Male"/>
    <s v="Health and beauty"/>
    <x v="1"/>
    <s v="C"/>
    <s v="Average"/>
  </r>
  <r>
    <s v="361-59-0574"/>
    <n v="90.53"/>
    <n v="8"/>
    <n v="36.212000000000003"/>
    <n v="760.452"/>
    <d v="2019-03-15T00:00:00"/>
    <d v="1899-12-30T14:48:00"/>
    <s v="Credit card"/>
    <n v="36.212000000000003"/>
    <n v="6.5"/>
    <s v="Mar"/>
    <s v="Fri"/>
    <s v="afternoon"/>
    <s v="Member"/>
    <s v="Male"/>
    <s v="Sports and travel"/>
    <x v="2"/>
    <s v="B"/>
    <s v="Average"/>
  </r>
  <r>
    <s v="101-81-4070"/>
    <n v="62.82"/>
    <n v="2"/>
    <n v="6.282"/>
    <n v="131.922"/>
    <d v="2019-01-17T00:00:00"/>
    <d v="1899-12-30T12:36:00"/>
    <s v="Ewallet"/>
    <n v="6.282"/>
    <n v="4.9000000000000004"/>
    <s v="Jan"/>
    <s v="Thu"/>
    <s v="afternoon"/>
    <s v="Member"/>
    <s v="Female"/>
    <s v="Health and beauty"/>
    <x v="1"/>
    <s v="C"/>
    <s v="Poor"/>
  </r>
  <r>
    <s v="631-34-1880"/>
    <n v="24.31"/>
    <n v="3"/>
    <n v="3.6465000000000001"/>
    <n v="76.576499999999996"/>
    <d v="2019-01-08T00:00:00"/>
    <d v="1899-12-30T19:09:00"/>
    <s v="Credit card"/>
    <n v="3.6465000000000001"/>
    <n v="4.3"/>
    <s v="Jan"/>
    <s v="Tue"/>
    <s v="evening"/>
    <s v="Member"/>
    <s v="Male"/>
    <s v="Food and beverages"/>
    <x v="1"/>
    <s v="C"/>
    <s v="Poor"/>
  </r>
  <r>
    <s v="852-82-2749"/>
    <n v="64.59"/>
    <n v="4"/>
    <n v="12.917999999999999"/>
    <n v="271.27800000000002"/>
    <d v="2019-01-06T00:00:00"/>
    <d v="1899-12-30T13:35:00"/>
    <s v="Ewallet"/>
    <n v="12.917999999999999"/>
    <n v="9.3000000000000007"/>
    <s v="Jan"/>
    <s v="Sun"/>
    <s v="afternoon"/>
    <s v="Normal"/>
    <s v="Male"/>
    <s v="Sports and travel"/>
    <x v="0"/>
    <s v="A"/>
    <s v="Good"/>
  </r>
  <r>
    <s v="873-14-6353"/>
    <n v="24.82"/>
    <n v="7"/>
    <n v="8.6869999999999994"/>
    <n v="182.42699999999999"/>
    <d v="2019-02-16T00:00:00"/>
    <d v="1899-12-30T10:33:00"/>
    <s v="Credit card"/>
    <n v="8.6869999999999994"/>
    <n v="7.1"/>
    <s v="Feb"/>
    <s v="Sat"/>
    <s v="morning"/>
    <s v="Member"/>
    <s v="Male"/>
    <s v="Food and beverages"/>
    <x v="0"/>
    <s v="A"/>
    <s v="Average"/>
  </r>
  <r>
    <s v="584-66-4073"/>
    <n v="56.5"/>
    <n v="1"/>
    <n v="2.8250000000000002"/>
    <n v="59.325000000000003"/>
    <d v="2019-03-13T00:00:00"/>
    <d v="1899-12-30T15:45:00"/>
    <s v="Ewallet"/>
    <n v="2.8250000000000002"/>
    <n v="9.6"/>
    <s v="Mar"/>
    <s v="Wed"/>
    <s v="afternoon"/>
    <s v="Normal"/>
    <s v="Male"/>
    <s v="Fashion accessories"/>
    <x v="1"/>
    <s v="C"/>
    <s v="Good"/>
  </r>
  <r>
    <s v="544-55-9589"/>
    <n v="21.43"/>
    <n v="10"/>
    <n v="10.715"/>
    <n v="225.01499999999999"/>
    <d v="2019-01-28T00:00:00"/>
    <d v="1899-12-30T11:51:00"/>
    <s v="Cash"/>
    <n v="10.715"/>
    <n v="6.2"/>
    <s v="Jan"/>
    <s v="Mon"/>
    <s v="morning"/>
    <s v="Member"/>
    <s v="Female"/>
    <s v="Electronic accessories"/>
    <x v="2"/>
    <s v="B"/>
    <s v="Average"/>
  </r>
  <r>
    <s v="166-19-2553"/>
    <n v="89.06"/>
    <n v="6"/>
    <n v="26.718"/>
    <n v="561.07799999999997"/>
    <d v="2019-01-18T00:00:00"/>
    <d v="1899-12-30T17:26:00"/>
    <s v="Cash"/>
    <n v="26.718"/>
    <n v="9.9"/>
    <s v="Jan"/>
    <s v="Fri"/>
    <s v="evening"/>
    <s v="Member"/>
    <s v="Male"/>
    <s v="Sports and travel"/>
    <x v="0"/>
    <s v="A"/>
    <s v="Good"/>
  </r>
  <r>
    <s v="737-88-5876"/>
    <n v="23.29"/>
    <n v="4"/>
    <n v="4.6580000000000004"/>
    <n v="97.817999999999998"/>
    <d v="2019-03-19T00:00:00"/>
    <d v="1899-12-30T11:52:00"/>
    <s v="Credit card"/>
    <n v="4.6580000000000004"/>
    <n v="5.9"/>
    <s v="Mar"/>
    <s v="Tue"/>
    <s v="morning"/>
    <s v="Member"/>
    <s v="Male"/>
    <s v="Home and lifestyle"/>
    <x v="0"/>
    <s v="A"/>
    <s v="Poor"/>
  </r>
  <r>
    <s v="154-87-7367"/>
    <n v="65.260000000000005"/>
    <n v="8"/>
    <n v="26.103999999999999"/>
    <n v="548.18399999999997"/>
    <d v="2019-03-15T00:00:00"/>
    <d v="1899-12-30T14:04:00"/>
    <s v="Ewallet"/>
    <n v="26.103999999999999"/>
    <n v="6.3"/>
    <s v="Mar"/>
    <s v="Fri"/>
    <s v="afternoon"/>
    <s v="Normal"/>
    <s v="Male"/>
    <s v="Home and lifestyle"/>
    <x v="1"/>
    <s v="C"/>
    <s v="Average"/>
  </r>
  <r>
    <s v="885-56-0389"/>
    <n v="52.35"/>
    <n v="1"/>
    <n v="2.6175000000000002"/>
    <n v="54.967500000000001"/>
    <d v="2019-02-12T00:00:00"/>
    <d v="1899-12-30T17:49:00"/>
    <s v="Cash"/>
    <n v="2.6175000000000002"/>
    <n v="4"/>
    <s v="Feb"/>
    <s v="Tue"/>
    <s v="evening"/>
    <s v="Member"/>
    <s v="Male"/>
    <s v="Fashion accessories"/>
    <x v="1"/>
    <s v="C"/>
    <s v="Poor"/>
  </r>
  <r>
    <s v="608-05-3804"/>
    <n v="39.75"/>
    <n v="1"/>
    <n v="1.9875"/>
    <n v="41.737499999999997"/>
    <d v="2019-02-25T00:00:00"/>
    <d v="1899-12-30T20:19:00"/>
    <s v="Cash"/>
    <n v="1.9875"/>
    <n v="6.1"/>
    <s v="Feb"/>
    <s v="Mon"/>
    <s v="evening"/>
    <s v="Member"/>
    <s v="Male"/>
    <s v="Electronic accessories"/>
    <x v="2"/>
    <s v="B"/>
    <s v="Average"/>
  </r>
  <r>
    <s v="448-61-3783"/>
    <n v="90.02"/>
    <n v="8"/>
    <n v="36.008000000000003"/>
    <n v="756.16800000000001"/>
    <d v="2019-03-21T00:00:00"/>
    <d v="1899-12-30T16:08:00"/>
    <s v="Credit card"/>
    <n v="36.008000000000003"/>
    <n v="4.5"/>
    <s v="Mar"/>
    <s v="Thu"/>
    <s v="evening"/>
    <s v="Normal"/>
    <s v="Female"/>
    <s v="Electronic accessories"/>
    <x v="0"/>
    <s v="A"/>
    <s v="Poor"/>
  </r>
  <r>
    <s v="761-49-0439"/>
    <n v="12.1"/>
    <n v="8"/>
    <n v="4.84"/>
    <n v="101.64"/>
    <d v="2019-01-19T00:00:00"/>
    <d v="1899-12-30T10:17:00"/>
    <s v="Ewallet"/>
    <n v="4.84"/>
    <n v="8.6"/>
    <s v="Jan"/>
    <s v="Sat"/>
    <s v="morning"/>
    <s v="Member"/>
    <s v="Female"/>
    <s v="Electronic accessories"/>
    <x v="2"/>
    <s v="B"/>
    <s v="Good"/>
  </r>
  <r>
    <s v="490-95-0021"/>
    <n v="33.21"/>
    <n v="10"/>
    <n v="16.605"/>
    <n v="348.70499999999998"/>
    <d v="2019-01-08T00:00:00"/>
    <d v="1899-12-30T14:25:00"/>
    <s v="Ewallet"/>
    <n v="16.605"/>
    <n v="6"/>
    <s v="Jan"/>
    <s v="Tue"/>
    <s v="afternoon"/>
    <s v="Member"/>
    <s v="Female"/>
    <s v="Food and beverages"/>
    <x v="2"/>
    <s v="B"/>
    <s v="Average"/>
  </r>
  <r>
    <s v="115-38-7388"/>
    <n v="10.18"/>
    <n v="8"/>
    <n v="4.0720000000000001"/>
    <n v="85.512"/>
    <d v="2019-03-30T00:00:00"/>
    <d v="1899-12-30T12:51:00"/>
    <s v="Credit card"/>
    <n v="4.0720000000000001"/>
    <n v="9.5"/>
    <s v="Mar"/>
    <s v="Sat"/>
    <s v="afternoon"/>
    <s v="Member"/>
    <s v="Female"/>
    <s v="Fashion accessories"/>
    <x v="1"/>
    <s v="C"/>
    <s v="Good"/>
  </r>
  <r>
    <s v="311-13-6971"/>
    <n v="31.99"/>
    <n v="10"/>
    <n v="15.994999999999999"/>
    <n v="335.89499999999998"/>
    <d v="2019-02-20T00:00:00"/>
    <d v="1899-12-30T15:18:00"/>
    <s v="Credit card"/>
    <n v="15.994999999999999"/>
    <n v="9.9"/>
    <s v="Feb"/>
    <s v="Wed"/>
    <s v="afternoon"/>
    <s v="Member"/>
    <s v="Male"/>
    <s v="Sports and travel"/>
    <x v="2"/>
    <s v="B"/>
    <s v="Good"/>
  </r>
  <r>
    <s v="291-55-6563"/>
    <n v="34.42"/>
    <n v="6"/>
    <n v="10.326000000000001"/>
    <n v="216.846"/>
    <d v="2019-03-30T00:00:00"/>
    <d v="1899-12-30T12:45:00"/>
    <s v="Ewallet"/>
    <n v="10.326000000000001"/>
    <n v="7.5"/>
    <s v="Mar"/>
    <s v="Sat"/>
    <s v="afternoon"/>
    <s v="Member"/>
    <s v="Female"/>
    <s v="Home and lifestyle"/>
    <x v="0"/>
    <s v="A"/>
    <s v="Average"/>
  </r>
  <r>
    <s v="548-48-3156"/>
    <n v="83.34"/>
    <n v="2"/>
    <n v="8.3339999999999996"/>
    <n v="175.01400000000001"/>
    <d v="2019-03-19T00:00:00"/>
    <d v="1899-12-30T13:37:00"/>
    <s v="Cash"/>
    <n v="8.3339999999999996"/>
    <n v="7.6"/>
    <s v="Mar"/>
    <s v="Tue"/>
    <s v="afternoon"/>
    <s v="Member"/>
    <s v="Female"/>
    <s v="Food and beverages"/>
    <x v="0"/>
    <s v="A"/>
    <s v="Average"/>
  </r>
  <r>
    <s v="460-93-5834"/>
    <n v="45.58"/>
    <n v="7"/>
    <n v="15.952999999999999"/>
    <n v="335.01299999999998"/>
    <d v="2019-01-13T00:00:00"/>
    <d v="1899-12-30T10:03:00"/>
    <s v="Cash"/>
    <n v="15.952999999999999"/>
    <n v="5"/>
    <s v="Jan"/>
    <s v="Sun"/>
    <s v="morning"/>
    <s v="Normal"/>
    <s v="Male"/>
    <s v="Sports and travel"/>
    <x v="0"/>
    <s v="A"/>
    <s v="Poor"/>
  </r>
  <r>
    <s v="325-89-4209"/>
    <n v="87.9"/>
    <n v="1"/>
    <n v="4.3949999999999996"/>
    <n v="92.295000000000002"/>
    <d v="2019-02-05T00:00:00"/>
    <d v="1899-12-30T19:42:00"/>
    <s v="Ewallet"/>
    <n v="4.3949999999999996"/>
    <n v="6.7"/>
    <s v="Feb"/>
    <s v="Tue"/>
    <s v="evening"/>
    <s v="Member"/>
    <s v="Male"/>
    <s v="Food and beverages"/>
    <x v="0"/>
    <s v="A"/>
    <s v="Average"/>
  </r>
  <r>
    <s v="884-80-6021"/>
    <n v="73.47"/>
    <n v="10"/>
    <n v="36.734999999999999"/>
    <n v="771.43499999999995"/>
    <d v="2019-03-23T00:00:00"/>
    <d v="1899-12-30T13:14:00"/>
    <s v="Ewallet"/>
    <n v="36.734999999999999"/>
    <n v="9.5"/>
    <s v="Mar"/>
    <s v="Sat"/>
    <s v="afternoon"/>
    <s v="Member"/>
    <s v="Female"/>
    <s v="Electronic accessories"/>
    <x v="0"/>
    <s v="A"/>
    <s v="Good"/>
  </r>
  <r>
    <s v="137-74-8729"/>
    <n v="12.19"/>
    <n v="8"/>
    <n v="4.8760000000000003"/>
    <n v="102.396"/>
    <d v="2019-03-13T00:00:00"/>
    <d v="1899-12-30T12:47:00"/>
    <s v="Ewallet"/>
    <n v="4.8760000000000003"/>
    <n v="6.8"/>
    <s v="Mar"/>
    <s v="Wed"/>
    <s v="afternoon"/>
    <s v="Normal"/>
    <s v="Female"/>
    <s v="Fashion accessories"/>
    <x v="1"/>
    <s v="C"/>
    <s v="Average"/>
  </r>
  <r>
    <s v="880-46-5796"/>
    <n v="76.92"/>
    <n v="10"/>
    <n v="38.46"/>
    <n v="807.66"/>
    <d v="2019-03-17T00:00:00"/>
    <d v="1899-12-30T19:53:00"/>
    <s v="Ewallet"/>
    <n v="38.46"/>
    <n v="5.6"/>
    <s v="Mar"/>
    <s v="Sun"/>
    <s v="evening"/>
    <s v="Member"/>
    <s v="Male"/>
    <s v="Sports and travel"/>
    <x v="0"/>
    <s v="A"/>
    <s v="Poor"/>
  </r>
  <r>
    <s v="389-70-2397"/>
    <n v="83.66"/>
    <n v="5"/>
    <n v="20.914999999999999"/>
    <n v="439.21499999999997"/>
    <d v="2019-02-21T00:00:00"/>
    <d v="1899-12-30T10:26:00"/>
    <s v="Cash"/>
    <n v="20.914999999999999"/>
    <n v="7.2"/>
    <s v="Feb"/>
    <s v="Thu"/>
    <s v="morning"/>
    <s v="Normal"/>
    <s v="Female"/>
    <s v="Health and beauty"/>
    <x v="1"/>
    <s v="C"/>
    <s v="Average"/>
  </r>
  <r>
    <s v="114-35-5271"/>
    <n v="57.91"/>
    <n v="8"/>
    <n v="23.164000000000001"/>
    <n v="486.44400000000002"/>
    <d v="2019-02-07T00:00:00"/>
    <d v="1899-12-30T15:06:00"/>
    <s v="Cash"/>
    <n v="23.164000000000001"/>
    <n v="8.1"/>
    <s v="Feb"/>
    <s v="Thu"/>
    <s v="afternoon"/>
    <s v="Normal"/>
    <s v="Female"/>
    <s v="Electronic accessories"/>
    <x v="2"/>
    <s v="B"/>
    <s v="Good"/>
  </r>
  <r>
    <s v="607-76-6216"/>
    <n v="92.49"/>
    <n v="5"/>
    <n v="23.122499999999999"/>
    <n v="485.57249999999999"/>
    <d v="2019-03-02T00:00:00"/>
    <d v="1899-12-30T16:35:00"/>
    <s v="Credit card"/>
    <n v="23.122499999999999"/>
    <n v="8.6"/>
    <s v="Mar"/>
    <s v="Sat"/>
    <s v="evening"/>
    <s v="Member"/>
    <s v="Female"/>
    <s v="Fashion accessories"/>
    <x v="1"/>
    <s v="C"/>
    <s v="Good"/>
  </r>
  <r>
    <s v="715-20-1673"/>
    <n v="28.38"/>
    <n v="5"/>
    <n v="7.0949999999999998"/>
    <n v="148.995"/>
    <d v="2019-03-06T00:00:00"/>
    <d v="1899-12-30T20:57:00"/>
    <s v="Cash"/>
    <n v="7.0949999999999998"/>
    <n v="9.4"/>
    <s v="Mar"/>
    <s v="Wed"/>
    <s v="evening"/>
    <s v="Normal"/>
    <s v="Male"/>
    <s v="Electronic accessories"/>
    <x v="2"/>
    <s v="B"/>
    <s v="Good"/>
  </r>
  <r>
    <s v="811-35-1094"/>
    <n v="50.45"/>
    <n v="6"/>
    <n v="15.135"/>
    <n v="317.83499999999998"/>
    <d v="2019-02-06T00:00:00"/>
    <d v="1899-12-30T15:16:00"/>
    <s v="Credit card"/>
    <n v="15.135"/>
    <n v="8.9"/>
    <s v="Feb"/>
    <s v="Wed"/>
    <s v="afternoon"/>
    <s v="Member"/>
    <s v="Male"/>
    <s v="Electronic accessories"/>
    <x v="2"/>
    <s v="B"/>
    <s v="Good"/>
  </r>
  <r>
    <s v="699-88-1972"/>
    <n v="99.16"/>
    <n v="8"/>
    <n v="39.664000000000001"/>
    <n v="832.94399999999996"/>
    <d v="2019-01-28T00:00:00"/>
    <d v="1899-12-30T17:47:00"/>
    <s v="Credit card"/>
    <n v="39.664000000000001"/>
    <n v="4.2"/>
    <s v="Jan"/>
    <s v="Mon"/>
    <s v="evening"/>
    <s v="Normal"/>
    <s v="Male"/>
    <s v="Health and beauty"/>
    <x v="2"/>
    <s v="B"/>
    <s v="Poor"/>
  </r>
  <r>
    <s v="781-84-8059"/>
    <n v="60.74"/>
    <n v="7"/>
    <n v="21.259"/>
    <n v="446.43900000000002"/>
    <d v="2019-01-18T00:00:00"/>
    <d v="1899-12-30T16:23:00"/>
    <s v="Ewallet"/>
    <n v="21.259"/>
    <n v="5"/>
    <s v="Jan"/>
    <s v="Fri"/>
    <s v="evening"/>
    <s v="Normal"/>
    <s v="Male"/>
    <s v="Fashion accessories"/>
    <x v="1"/>
    <s v="C"/>
    <s v="Poor"/>
  </r>
  <r>
    <s v="409-49-6995"/>
    <n v="47.27"/>
    <n v="6"/>
    <n v="14.180999999999999"/>
    <n v="297.80099999999999"/>
    <d v="2019-02-05T00:00:00"/>
    <d v="1899-12-30T10:17:00"/>
    <s v="Cash"/>
    <n v="14.180999999999999"/>
    <n v="8.8000000000000007"/>
    <s v="Feb"/>
    <s v="Tue"/>
    <s v="morning"/>
    <s v="Member"/>
    <s v="Female"/>
    <s v="Food and beverages"/>
    <x v="1"/>
    <s v="C"/>
    <s v="Good"/>
  </r>
  <r>
    <s v="725-54-0677"/>
    <n v="85.6"/>
    <n v="7"/>
    <n v="29.96"/>
    <n v="629.16"/>
    <d v="2019-03-02T00:00:00"/>
    <d v="1899-12-30T13:50:00"/>
    <s v="Cash"/>
    <n v="29.96"/>
    <n v="5.3"/>
    <s v="Mar"/>
    <s v="Sat"/>
    <s v="afternoon"/>
    <s v="Member"/>
    <s v="Male"/>
    <s v="Health and beauty"/>
    <x v="1"/>
    <s v="C"/>
    <s v="Poor"/>
  </r>
  <r>
    <s v="146-09-5432"/>
    <n v="35.04"/>
    <n v="9"/>
    <n v="15.768000000000001"/>
    <n v="331.12799999999999"/>
    <d v="2019-02-09T00:00:00"/>
    <d v="1899-12-30T19:17:00"/>
    <s v="Ewallet"/>
    <n v="15.768000000000001"/>
    <n v="4.5999999999999996"/>
    <s v="Feb"/>
    <s v="Sat"/>
    <s v="evening"/>
    <s v="Member"/>
    <s v="Male"/>
    <s v="Food and beverages"/>
    <x v="0"/>
    <s v="A"/>
    <s v="Poor"/>
  </r>
  <r>
    <s v="377-79-7592"/>
    <n v="44.84"/>
    <n v="9"/>
    <n v="20.178000000000001"/>
    <n v="423.738"/>
    <d v="2019-01-14T00:00:00"/>
    <d v="1899-12-30T14:00:00"/>
    <s v="Credit card"/>
    <n v="20.178000000000001"/>
    <n v="7.5"/>
    <s v="Jan"/>
    <s v="Mon"/>
    <s v="afternoon"/>
    <s v="Member"/>
    <s v="Female"/>
    <s v="Electronic accessories"/>
    <x v="1"/>
    <s v="C"/>
    <s v="Average"/>
  </r>
  <r>
    <s v="509-10-0516"/>
    <n v="45.97"/>
    <n v="4"/>
    <n v="9.1940000000000008"/>
    <n v="193.07400000000001"/>
    <d v="2019-02-09T00:00:00"/>
    <d v="1899-12-30T12:02:00"/>
    <s v="Ewallet"/>
    <n v="9.1940000000000008"/>
    <n v="5.0999999999999996"/>
    <s v="Feb"/>
    <s v="Sat"/>
    <s v="afternoon"/>
    <s v="Normal"/>
    <s v="Male"/>
    <s v="Home and lifestyle"/>
    <x v="2"/>
    <s v="B"/>
    <s v="Poor"/>
  </r>
  <r>
    <s v="595-94-9924"/>
    <n v="27.73"/>
    <n v="5"/>
    <n v="6.9325000000000001"/>
    <n v="145.58250000000001"/>
    <d v="2019-03-26T00:00:00"/>
    <d v="1899-12-30T20:21:00"/>
    <s v="Credit card"/>
    <n v="6.9325000000000001"/>
    <n v="4.2"/>
    <s v="Mar"/>
    <s v="Tue"/>
    <s v="evening"/>
    <s v="Member"/>
    <s v="Female"/>
    <s v="Health and beauty"/>
    <x v="0"/>
    <s v="A"/>
    <s v="Poor"/>
  </r>
  <r>
    <s v="865-41-9075"/>
    <n v="11.53"/>
    <n v="7"/>
    <n v="4.0354999999999999"/>
    <n v="84.745500000000007"/>
    <d v="2019-01-28T00:00:00"/>
    <d v="1899-12-30T17:35:00"/>
    <s v="Cash"/>
    <n v="4.0354999999999999"/>
    <n v="8.1"/>
    <s v="Jan"/>
    <s v="Mon"/>
    <s v="evening"/>
    <s v="Normal"/>
    <s v="Male"/>
    <s v="Food and beverages"/>
    <x v="0"/>
    <s v="A"/>
    <s v="Good"/>
  </r>
  <r>
    <s v="545-07-8534"/>
    <n v="58.32"/>
    <n v="2"/>
    <n v="5.8319999999999999"/>
    <n v="122.47199999999999"/>
    <d v="2019-02-14T00:00:00"/>
    <d v="1899-12-30T12:42:00"/>
    <s v="Ewallet"/>
    <n v="5.8319999999999999"/>
    <n v="6"/>
    <s v="Feb"/>
    <s v="Thu"/>
    <s v="afternoon"/>
    <s v="Normal"/>
    <s v="Female"/>
    <s v="Health and beauty"/>
    <x v="1"/>
    <s v="C"/>
    <s v="Average"/>
  </r>
  <r>
    <s v="118-62-1812"/>
    <n v="78.38"/>
    <n v="4"/>
    <n v="15.676"/>
    <n v="329.19600000000003"/>
    <d v="2019-03-24T00:00:00"/>
    <d v="1899-12-30T17:56:00"/>
    <s v="Cash"/>
    <n v="15.676"/>
    <n v="7.9"/>
    <s v="Mar"/>
    <s v="Sun"/>
    <s v="evening"/>
    <s v="Member"/>
    <s v="Female"/>
    <s v="Home and lifestyle"/>
    <x v="1"/>
    <s v="C"/>
    <s v="Average"/>
  </r>
  <r>
    <s v="450-42-3339"/>
    <n v="84.61"/>
    <n v="10"/>
    <n v="42.305"/>
    <n v="888.40499999999997"/>
    <d v="2019-02-09T00:00:00"/>
    <d v="1899-12-30T18:58:00"/>
    <s v="Credit card"/>
    <n v="42.305"/>
    <n v="8.8000000000000007"/>
    <s v="Feb"/>
    <s v="Sat"/>
    <s v="evening"/>
    <s v="Normal"/>
    <s v="Male"/>
    <s v="Health and beauty"/>
    <x v="1"/>
    <s v="C"/>
    <s v="Good"/>
  </r>
  <r>
    <s v="851-98-3555"/>
    <n v="82.88"/>
    <n v="5"/>
    <n v="20.72"/>
    <n v="435.12"/>
    <d v="2019-03-24T00:00:00"/>
    <d v="1899-12-30T14:08:00"/>
    <s v="Credit card"/>
    <n v="20.72"/>
    <n v="6.6"/>
    <s v="Mar"/>
    <s v="Sun"/>
    <s v="afternoon"/>
    <s v="Normal"/>
    <s v="Female"/>
    <s v="Health and beauty"/>
    <x v="2"/>
    <s v="B"/>
    <s v="Average"/>
  </r>
  <r>
    <s v="186-71-5196"/>
    <n v="79.540000000000006"/>
    <n v="2"/>
    <n v="7.9539999999999997"/>
    <n v="167.03399999999999"/>
    <d v="2019-03-27T00:00:00"/>
    <d v="1899-12-30T16:30:00"/>
    <s v="Ewallet"/>
    <n v="7.9539999999999997"/>
    <n v="6.2"/>
    <s v="Mar"/>
    <s v="Wed"/>
    <s v="evening"/>
    <s v="Member"/>
    <s v="Female"/>
    <s v="Food and beverages"/>
    <x v="0"/>
    <s v="A"/>
    <s v="Average"/>
  </r>
  <r>
    <s v="624-01-8356"/>
    <n v="49.01"/>
    <n v="10"/>
    <n v="24.504999999999999"/>
    <n v="514.60500000000002"/>
    <d v="2019-01-27T00:00:00"/>
    <d v="1899-12-30T10:44:00"/>
    <s v="Credit card"/>
    <n v="24.504999999999999"/>
    <n v="4.2"/>
    <s v="Jan"/>
    <s v="Sun"/>
    <s v="morning"/>
    <s v="Normal"/>
    <s v="Female"/>
    <s v="Home and lifestyle"/>
    <x v="2"/>
    <s v="B"/>
    <s v="Poor"/>
  </r>
  <r>
    <s v="313-66-9943"/>
    <n v="29.15"/>
    <n v="3"/>
    <n v="4.3724999999999996"/>
    <n v="91.822500000000005"/>
    <d v="2019-03-27T00:00:00"/>
    <d v="1899-12-30T20:29:00"/>
    <s v="Credit card"/>
    <n v="4.3724999999999996"/>
    <n v="7.3"/>
    <s v="Mar"/>
    <s v="Wed"/>
    <s v="evening"/>
    <s v="Member"/>
    <s v="Female"/>
    <s v="Food and beverages"/>
    <x v="2"/>
    <s v="B"/>
    <s v="Average"/>
  </r>
  <r>
    <s v="151-27-8496"/>
    <n v="56.13"/>
    <n v="4"/>
    <n v="11.226000000000001"/>
    <n v="235.74600000000001"/>
    <d v="2019-01-19T00:00:00"/>
    <d v="1899-12-30T11:43:00"/>
    <s v="Ewallet"/>
    <n v="11.226000000000001"/>
    <n v="8.6"/>
    <s v="Jan"/>
    <s v="Sat"/>
    <s v="morning"/>
    <s v="Normal"/>
    <s v="Female"/>
    <s v="Electronic accessories"/>
    <x v="1"/>
    <s v="C"/>
    <s v="Good"/>
  </r>
  <r>
    <s v="453-33-6436"/>
    <n v="93.12"/>
    <n v="8"/>
    <n v="37.247999999999998"/>
    <n v="782.20799999999997"/>
    <d v="2019-02-07T00:00:00"/>
    <d v="1899-12-30T10:09:00"/>
    <s v="Cash"/>
    <n v="37.247999999999998"/>
    <n v="6.8"/>
    <s v="Feb"/>
    <s v="Thu"/>
    <s v="morning"/>
    <s v="Normal"/>
    <s v="Female"/>
    <s v="Home and lifestyle"/>
    <x v="0"/>
    <s v="A"/>
    <s v="Average"/>
  </r>
  <r>
    <s v="522-57-8364"/>
    <n v="51.34"/>
    <n v="8"/>
    <n v="20.536000000000001"/>
    <n v="431.25599999999997"/>
    <d v="2019-01-31T00:00:00"/>
    <d v="1899-12-30T10:00:00"/>
    <s v="Ewallet"/>
    <n v="20.536000000000001"/>
    <n v="7.6"/>
    <s v="Jan"/>
    <s v="Thu"/>
    <s v="morning"/>
    <s v="Member"/>
    <s v="Male"/>
    <s v="Fashion accessories"/>
    <x v="0"/>
    <s v="A"/>
    <s v="Average"/>
  </r>
  <r>
    <s v="459-45-2396"/>
    <n v="99.6"/>
    <n v="3"/>
    <n v="14.94"/>
    <n v="313.74"/>
    <d v="2019-02-25T00:00:00"/>
    <d v="1899-12-30T18:45:00"/>
    <s v="Cash"/>
    <n v="14.94"/>
    <n v="5.8"/>
    <s v="Feb"/>
    <s v="Mon"/>
    <s v="evening"/>
    <s v="Member"/>
    <s v="Female"/>
    <s v="Food and beverages"/>
    <x v="0"/>
    <s v="A"/>
    <s v="Poor"/>
  </r>
  <r>
    <s v="717-96-4189"/>
    <n v="35.49"/>
    <n v="6"/>
    <n v="10.647"/>
    <n v="223.58699999999999"/>
    <d v="2019-02-02T00:00:00"/>
    <d v="1899-12-30T12:40:00"/>
    <s v="Cash"/>
    <n v="10.647"/>
    <n v="4.0999999999999996"/>
    <s v="Feb"/>
    <s v="Sat"/>
    <s v="afternoon"/>
    <s v="Normal"/>
    <s v="Female"/>
    <s v="Electronic accessories"/>
    <x v="1"/>
    <s v="C"/>
    <s v="Poor"/>
  </r>
  <r>
    <s v="722-13-2115"/>
    <n v="42.85"/>
    <n v="1"/>
    <n v="2.1425000000000001"/>
    <n v="44.9925"/>
    <d v="2019-03-14T00:00:00"/>
    <d v="1899-12-30T15:36:00"/>
    <s v="Credit card"/>
    <n v="2.1425000000000001"/>
    <n v="9.3000000000000007"/>
    <s v="Mar"/>
    <s v="Thu"/>
    <s v="afternoon"/>
    <s v="Member"/>
    <s v="Male"/>
    <s v="Sports and travel"/>
    <x v="1"/>
    <s v="C"/>
    <s v="Good"/>
  </r>
  <r>
    <s v="749-81-8133"/>
    <n v="94.67"/>
    <n v="4"/>
    <n v="18.934000000000001"/>
    <n v="397.61399999999998"/>
    <d v="2019-03-11T00:00:00"/>
    <d v="1899-12-30T12:04:00"/>
    <s v="Cash"/>
    <n v="18.934000000000001"/>
    <n v="6.8"/>
    <s v="Mar"/>
    <s v="Mon"/>
    <s v="afternoon"/>
    <s v="Normal"/>
    <s v="Female"/>
    <s v="Fashion accessories"/>
    <x v="0"/>
    <s v="A"/>
    <s v="Average"/>
  </r>
  <r>
    <s v="777-67-2495"/>
    <n v="68.97"/>
    <n v="3"/>
    <n v="10.345499999999999"/>
    <n v="217.25550000000001"/>
    <d v="2019-02-22T00:00:00"/>
    <d v="1899-12-30T11:26:00"/>
    <s v="Ewallet"/>
    <n v="10.345499999999999"/>
    <n v="8.6999999999999993"/>
    <s v="Feb"/>
    <s v="Fri"/>
    <s v="morning"/>
    <s v="Normal"/>
    <s v="Male"/>
    <s v="Home and lifestyle"/>
    <x v="2"/>
    <s v="B"/>
    <s v="Good"/>
  </r>
  <r>
    <s v="636-98-3364"/>
    <n v="26.26"/>
    <n v="3"/>
    <n v="3.9390000000000001"/>
    <n v="82.718999999999994"/>
    <d v="2019-03-02T00:00:00"/>
    <d v="1899-12-30T12:36:00"/>
    <s v="Ewallet"/>
    <n v="3.9390000000000001"/>
    <n v="6.3"/>
    <s v="Mar"/>
    <s v="Sat"/>
    <s v="afternoon"/>
    <s v="Member"/>
    <s v="Female"/>
    <s v="Electronic accessories"/>
    <x v="2"/>
    <s v="B"/>
    <s v="Average"/>
  </r>
  <r>
    <s v="246-55-6923"/>
    <n v="35.79"/>
    <n v="9"/>
    <n v="16.105499999999999"/>
    <n v="338.21550000000002"/>
    <d v="2019-03-10T00:00:00"/>
    <d v="1899-12-30T15:06:00"/>
    <s v="Credit card"/>
    <n v="16.105499999999999"/>
    <n v="5.0999999999999996"/>
    <s v="Mar"/>
    <s v="Sun"/>
    <s v="afternoon"/>
    <s v="Member"/>
    <s v="Female"/>
    <s v="Home and lifestyle"/>
    <x v="1"/>
    <s v="C"/>
    <s v="Poor"/>
  </r>
  <r>
    <s v="181-82-6255"/>
    <n v="16.37"/>
    <n v="6"/>
    <n v="4.9109999999999996"/>
    <n v="103.131"/>
    <d v="2019-02-08T00:00:00"/>
    <d v="1899-12-30T10:58:00"/>
    <s v="Cash"/>
    <n v="4.9109999999999996"/>
    <n v="7"/>
    <s v="Feb"/>
    <s v="Fri"/>
    <s v="morning"/>
    <s v="Normal"/>
    <s v="Female"/>
    <s v="Home and lifestyle"/>
    <x v="2"/>
    <s v="B"/>
    <s v="Average"/>
  </r>
  <r>
    <s v="838-02-1821"/>
    <n v="12.73"/>
    <n v="2"/>
    <n v="1.2729999999999999"/>
    <n v="26.733000000000001"/>
    <d v="2019-02-22T00:00:00"/>
    <d v="1899-12-30T12:10:00"/>
    <s v="Credit card"/>
    <n v="1.2729999999999999"/>
    <n v="5.2"/>
    <s v="Feb"/>
    <s v="Fri"/>
    <s v="afternoon"/>
    <s v="Member"/>
    <s v="Female"/>
    <s v="Home and lifestyle"/>
    <x v="1"/>
    <s v="C"/>
    <s v="Poor"/>
  </r>
  <r>
    <s v="887-42-0517"/>
    <n v="83.14"/>
    <n v="7"/>
    <n v="29.099"/>
    <n v="611.07899999999995"/>
    <d v="2019-01-10T00:00:00"/>
    <d v="1899-12-30T10:31:00"/>
    <s v="Credit card"/>
    <n v="29.099"/>
    <n v="6.6"/>
    <s v="Jan"/>
    <s v="Thu"/>
    <s v="morning"/>
    <s v="Normal"/>
    <s v="Female"/>
    <s v="Sports and travel"/>
    <x v="1"/>
    <s v="C"/>
    <s v="Average"/>
  </r>
  <r>
    <s v="457-12-0244"/>
    <n v="35.22"/>
    <n v="6"/>
    <n v="10.566000000000001"/>
    <n v="221.886"/>
    <d v="2019-03-14T00:00:00"/>
    <d v="1899-12-30T13:49:00"/>
    <s v="Ewallet"/>
    <n v="10.566000000000001"/>
    <n v="6.5"/>
    <s v="Mar"/>
    <s v="Thu"/>
    <s v="afternoon"/>
    <s v="Member"/>
    <s v="Female"/>
    <s v="Sports and travel"/>
    <x v="1"/>
    <s v="C"/>
    <s v="Average"/>
  </r>
  <r>
    <s v="226-34-0034"/>
    <n v="13.78"/>
    <n v="4"/>
    <n v="2.7559999999999998"/>
    <n v="57.875999999999998"/>
    <d v="2019-01-10T00:00:00"/>
    <d v="1899-12-30T11:10:00"/>
    <s v="Ewallet"/>
    <n v="2.7559999999999998"/>
    <n v="9"/>
    <s v="Jan"/>
    <s v="Thu"/>
    <s v="morning"/>
    <s v="Normal"/>
    <s v="Female"/>
    <s v="Electronic accessories"/>
    <x v="2"/>
    <s v="B"/>
    <s v="Good"/>
  </r>
  <r>
    <s v="321-49-7382"/>
    <n v="88.31"/>
    <n v="1"/>
    <n v="4.4154999999999998"/>
    <n v="92.725499999999997"/>
    <d v="2019-02-15T00:00:00"/>
    <d v="1899-12-30T17:38:00"/>
    <s v="Credit card"/>
    <n v="4.4154999999999998"/>
    <n v="5.2"/>
    <s v="Feb"/>
    <s v="Fri"/>
    <s v="evening"/>
    <s v="Member"/>
    <s v="Male"/>
    <s v="Sports and travel"/>
    <x v="2"/>
    <s v="B"/>
    <s v="Poor"/>
  </r>
  <r>
    <s v="397-25-8725"/>
    <n v="39.619999999999997"/>
    <n v="9"/>
    <n v="17.829000000000001"/>
    <n v="374.40899999999999"/>
    <d v="2019-01-13T00:00:00"/>
    <d v="1899-12-30T17:54:00"/>
    <s v="Credit card"/>
    <n v="17.829000000000001"/>
    <n v="6.8"/>
    <s v="Jan"/>
    <s v="Sun"/>
    <s v="evening"/>
    <s v="Member"/>
    <s v="Female"/>
    <s v="Health and beauty"/>
    <x v="0"/>
    <s v="A"/>
    <s v="Average"/>
  </r>
  <r>
    <s v="431-66-2305"/>
    <n v="88.25"/>
    <n v="9"/>
    <n v="39.712499999999999"/>
    <n v="833.96249999999998"/>
    <d v="2019-02-15T00:00:00"/>
    <d v="1899-12-30T20:51:00"/>
    <s v="Credit card"/>
    <n v="39.712499999999999"/>
    <n v="7.6"/>
    <s v="Feb"/>
    <s v="Fri"/>
    <s v="evening"/>
    <s v="Normal"/>
    <s v="Female"/>
    <s v="Electronic accessories"/>
    <x v="2"/>
    <s v="B"/>
    <s v="Average"/>
  </r>
  <r>
    <s v="825-94-5922"/>
    <n v="25.31"/>
    <n v="2"/>
    <n v="2.5310000000000001"/>
    <n v="53.151000000000003"/>
    <d v="2019-03-02T00:00:00"/>
    <d v="1899-12-30T19:26:00"/>
    <s v="Ewallet"/>
    <n v="2.5310000000000001"/>
    <n v="7.2"/>
    <s v="Mar"/>
    <s v="Sat"/>
    <s v="evening"/>
    <s v="Normal"/>
    <s v="Male"/>
    <s v="Sports and travel"/>
    <x v="2"/>
    <s v="B"/>
    <s v="Average"/>
  </r>
  <r>
    <s v="641-62-7288"/>
    <n v="99.92"/>
    <n v="6"/>
    <n v="29.975999999999999"/>
    <n v="629.49599999999998"/>
    <d v="2019-03-24T00:00:00"/>
    <d v="1899-12-30T13:33:00"/>
    <s v="Ewallet"/>
    <n v="29.975999999999999"/>
    <n v="7.1"/>
    <s v="Mar"/>
    <s v="Sun"/>
    <s v="afternoon"/>
    <s v="Normal"/>
    <s v="Male"/>
    <s v="Home and lifestyle"/>
    <x v="2"/>
    <s v="B"/>
    <s v="Average"/>
  </r>
  <r>
    <s v="756-93-1854"/>
    <n v="83.35"/>
    <n v="2"/>
    <n v="8.3350000000000009"/>
    <n v="175.035"/>
    <d v="2019-02-02T00:00:00"/>
    <d v="1899-12-30T14:05:00"/>
    <s v="Credit card"/>
    <n v="8.3350000000000009"/>
    <n v="9.5"/>
    <s v="Feb"/>
    <s v="Sat"/>
    <s v="afternoon"/>
    <s v="Member"/>
    <s v="Female"/>
    <s v="Fashion accessories"/>
    <x v="1"/>
    <s v="C"/>
    <s v="Good"/>
  </r>
  <r>
    <s v="243-55-8457"/>
    <n v="74.44"/>
    <n v="10"/>
    <n v="37.22"/>
    <n v="781.62"/>
    <d v="2019-02-27T00:00:00"/>
    <d v="1899-12-30T11:40:00"/>
    <s v="Ewallet"/>
    <n v="37.22"/>
    <n v="5.0999999999999996"/>
    <s v="Feb"/>
    <s v="Wed"/>
    <s v="morning"/>
    <s v="Normal"/>
    <s v="Female"/>
    <s v="Food and beverages"/>
    <x v="0"/>
    <s v="A"/>
    <s v="Poor"/>
  </r>
  <r>
    <s v="458-10-8612"/>
    <n v="64.08"/>
    <n v="7"/>
    <n v="22.428000000000001"/>
    <n v="470.988"/>
    <d v="2019-01-20T00:00:00"/>
    <d v="1899-12-30T12:27:00"/>
    <s v="Ewallet"/>
    <n v="22.428000000000001"/>
    <n v="7.6"/>
    <s v="Jan"/>
    <s v="Sun"/>
    <s v="afternoon"/>
    <s v="Normal"/>
    <s v="Male"/>
    <s v="Health and beauty"/>
    <x v="1"/>
    <s v="C"/>
    <s v="Average"/>
  </r>
  <r>
    <s v="501-61-1753"/>
    <n v="63.15"/>
    <n v="6"/>
    <n v="18.945"/>
    <n v="397.84500000000003"/>
    <d v="2019-01-03T00:00:00"/>
    <d v="1899-12-30T20:24:00"/>
    <s v="Ewallet"/>
    <n v="18.945"/>
    <n v="9.8000000000000007"/>
    <s v="Jan"/>
    <s v="Thu"/>
    <s v="evening"/>
    <s v="Normal"/>
    <s v="Female"/>
    <s v="Home and lifestyle"/>
    <x v="2"/>
    <s v="B"/>
    <s v="Good"/>
  </r>
  <r>
    <s v="235-06-8510"/>
    <n v="85.72"/>
    <n v="3"/>
    <n v="12.858000000000001"/>
    <n v="270.01799999999997"/>
    <d v="2019-01-24T00:00:00"/>
    <d v="1899-12-30T20:59:00"/>
    <s v="Ewallet"/>
    <n v="12.858000000000001"/>
    <n v="5.0999999999999996"/>
    <s v="Jan"/>
    <s v="Thu"/>
    <s v="evening"/>
    <s v="Member"/>
    <s v="Male"/>
    <s v="Home and lifestyle"/>
    <x v="1"/>
    <s v="C"/>
    <s v="Poor"/>
  </r>
  <r>
    <s v="433-08-7822"/>
    <n v="78.89"/>
    <n v="7"/>
    <n v="27.611499999999999"/>
    <n v="579.8415"/>
    <d v="2019-01-05T00:00:00"/>
    <d v="1899-12-30T19:48:00"/>
    <s v="Ewallet"/>
    <n v="27.611499999999999"/>
    <n v="7.5"/>
    <s v="Jan"/>
    <s v="Sat"/>
    <s v="evening"/>
    <s v="Normal"/>
    <s v="Female"/>
    <s v="Health and beauty"/>
    <x v="1"/>
    <s v="C"/>
    <s v="Average"/>
  </r>
  <r>
    <s v="361-85-2571"/>
    <n v="89.48"/>
    <n v="5"/>
    <n v="22.37"/>
    <n v="469.77"/>
    <d v="2019-03-30T00:00:00"/>
    <d v="1899-12-30T10:18:00"/>
    <s v="Cash"/>
    <n v="22.37"/>
    <n v="7.4"/>
    <s v="Mar"/>
    <s v="Sat"/>
    <s v="morning"/>
    <s v="Normal"/>
    <s v="Female"/>
    <s v="Sports and travel"/>
    <x v="0"/>
    <s v="A"/>
    <s v="Average"/>
  </r>
  <r>
    <s v="131-70-8179"/>
    <n v="92.09"/>
    <n v="3"/>
    <n v="13.813499999999999"/>
    <n v="290.08350000000002"/>
    <d v="2019-02-17T00:00:00"/>
    <d v="1899-12-30T16:27:00"/>
    <s v="Cash"/>
    <n v="13.813499999999999"/>
    <n v="4.2"/>
    <s v="Feb"/>
    <s v="Sun"/>
    <s v="evening"/>
    <s v="Member"/>
    <s v="Female"/>
    <s v="Health and beauty"/>
    <x v="0"/>
    <s v="A"/>
    <s v="Poor"/>
  </r>
  <r>
    <s v="500-02-2261"/>
    <n v="57.29"/>
    <n v="6"/>
    <n v="17.187000000000001"/>
    <n v="360.92700000000002"/>
    <d v="2019-03-21T00:00:00"/>
    <d v="1899-12-30T17:04:00"/>
    <s v="Ewallet"/>
    <n v="17.187000000000001"/>
    <n v="5.9"/>
    <s v="Mar"/>
    <s v="Thu"/>
    <s v="evening"/>
    <s v="Normal"/>
    <s v="Female"/>
    <s v="Food and beverages"/>
    <x v="1"/>
    <s v="C"/>
    <s v="Poor"/>
  </r>
  <r>
    <s v="720-72-2436"/>
    <n v="66.52"/>
    <n v="4"/>
    <n v="13.304"/>
    <n v="279.38400000000001"/>
    <d v="2019-03-02T00:00:00"/>
    <d v="1899-12-30T18:14:00"/>
    <s v="Ewallet"/>
    <n v="13.304"/>
    <n v="6.9"/>
    <s v="Mar"/>
    <s v="Sat"/>
    <s v="evening"/>
    <s v="Normal"/>
    <s v="Male"/>
    <s v="Food and beverages"/>
    <x v="0"/>
    <s v="A"/>
    <s v="Average"/>
  </r>
  <r>
    <s v="702-83-5291"/>
    <n v="99.82"/>
    <n v="9"/>
    <n v="44.918999999999997"/>
    <n v="943.29899999999998"/>
    <d v="2019-03-27T00:00:00"/>
    <d v="1899-12-30T10:43:00"/>
    <s v="Cash"/>
    <n v="44.918999999999997"/>
    <n v="6.6"/>
    <s v="Mar"/>
    <s v="Wed"/>
    <s v="morning"/>
    <s v="Member"/>
    <s v="Male"/>
    <s v="Fashion accessories"/>
    <x v="1"/>
    <s v="C"/>
    <s v="Average"/>
  </r>
  <r>
    <s v="809-69-9497"/>
    <n v="45.68"/>
    <n v="10"/>
    <n v="22.84"/>
    <n v="479.64"/>
    <d v="2019-01-19T00:00:00"/>
    <d v="1899-12-30T19:30:00"/>
    <s v="Ewallet"/>
    <n v="22.84"/>
    <n v="5.7"/>
    <s v="Jan"/>
    <s v="Sat"/>
    <s v="evening"/>
    <s v="Normal"/>
    <s v="Female"/>
    <s v="Home and lifestyle"/>
    <x v="0"/>
    <s v="A"/>
    <s v="Poor"/>
  </r>
  <r>
    <s v="449-16-6770"/>
    <n v="50.79"/>
    <n v="5"/>
    <n v="12.6975"/>
    <n v="266.64749999999998"/>
    <d v="2019-02-19T00:00:00"/>
    <d v="1899-12-30T14:53:00"/>
    <s v="Credit card"/>
    <n v="12.6975"/>
    <n v="5.3"/>
    <s v="Feb"/>
    <s v="Tue"/>
    <s v="afternoon"/>
    <s v="Normal"/>
    <s v="Male"/>
    <s v="Health and beauty"/>
    <x v="0"/>
    <s v="A"/>
    <s v="Poor"/>
  </r>
  <r>
    <s v="333-23-2632"/>
    <n v="10.08"/>
    <n v="7"/>
    <n v="3.528"/>
    <n v="74.087999999999994"/>
    <d v="2019-03-28T00:00:00"/>
    <d v="1899-12-30T20:14:00"/>
    <s v="Cash"/>
    <n v="3.528"/>
    <n v="4.2"/>
    <s v="Mar"/>
    <s v="Thu"/>
    <s v="evening"/>
    <s v="Member"/>
    <s v="Male"/>
    <s v="Health and beauty"/>
    <x v="0"/>
    <s v="A"/>
    <s v="Poor"/>
  </r>
  <r>
    <s v="489-82-1237"/>
    <n v="93.88"/>
    <n v="7"/>
    <n v="32.857999999999997"/>
    <n v="690.01800000000003"/>
    <d v="2019-01-05T00:00:00"/>
    <d v="1899-12-30T11:51:00"/>
    <s v="Credit card"/>
    <n v="32.857999999999997"/>
    <n v="7.3"/>
    <s v="Jan"/>
    <s v="Sat"/>
    <s v="morning"/>
    <s v="Normal"/>
    <s v="Female"/>
    <s v="Electronic accessories"/>
    <x v="0"/>
    <s v="A"/>
    <s v="Average"/>
  </r>
  <r>
    <s v="859-97-6048"/>
    <n v="84.25"/>
    <n v="2"/>
    <n v="8.4250000000000007"/>
    <n v="176.92500000000001"/>
    <d v="2019-03-26T00:00:00"/>
    <d v="1899-12-30T14:13:00"/>
    <s v="Credit card"/>
    <n v="8.4250000000000007"/>
    <n v="5.3"/>
    <s v="Mar"/>
    <s v="Tue"/>
    <s v="afternoon"/>
    <s v="Member"/>
    <s v="Male"/>
    <s v="Electronic accessories"/>
    <x v="1"/>
    <s v="C"/>
    <s v="Poor"/>
  </r>
  <r>
    <s v="676-10-2200"/>
    <n v="53.78"/>
    <n v="1"/>
    <n v="2.6890000000000001"/>
    <n v="56.469000000000001"/>
    <d v="2019-02-03T00:00:00"/>
    <d v="1899-12-30T20:13:00"/>
    <s v="Ewallet"/>
    <n v="2.6890000000000001"/>
    <n v="4.7"/>
    <s v="Feb"/>
    <s v="Sun"/>
    <s v="evening"/>
    <s v="Member"/>
    <s v="Male"/>
    <s v="Fashion accessories"/>
    <x v="2"/>
    <s v="B"/>
    <s v="Poor"/>
  </r>
  <r>
    <s v="373-88-1424"/>
    <n v="35.81"/>
    <n v="5"/>
    <n v="8.9525000000000006"/>
    <n v="188.0025"/>
    <d v="2019-02-06T00:00:00"/>
    <d v="1899-12-30T18:44:00"/>
    <s v="Ewallet"/>
    <n v="8.9525000000000006"/>
    <n v="7.9"/>
    <s v="Feb"/>
    <s v="Wed"/>
    <s v="evening"/>
    <s v="Member"/>
    <s v="Male"/>
    <s v="Home and lifestyle"/>
    <x v="1"/>
    <s v="C"/>
    <s v="Average"/>
  </r>
  <r>
    <s v="365-16-4334"/>
    <n v="26.43"/>
    <n v="8"/>
    <n v="10.571999999999999"/>
    <n v="222.012"/>
    <d v="2019-02-24T00:00:00"/>
    <d v="1899-12-30T14:26:00"/>
    <s v="Ewallet"/>
    <n v="10.571999999999999"/>
    <n v="8.9"/>
    <s v="Feb"/>
    <s v="Sun"/>
    <s v="afternoon"/>
    <s v="Normal"/>
    <s v="Female"/>
    <s v="Food and beverages"/>
    <x v="2"/>
    <s v="B"/>
    <s v="Good"/>
  </r>
  <r>
    <s v="503-21-4385"/>
    <n v="39.909999999999997"/>
    <n v="3"/>
    <n v="5.9865000000000004"/>
    <n v="125.7165"/>
    <d v="2019-02-21T00:00:00"/>
    <d v="1899-12-30T12:40:00"/>
    <s v="Ewallet"/>
    <n v="5.9865000000000004"/>
    <n v="9.3000000000000007"/>
    <s v="Feb"/>
    <s v="Thu"/>
    <s v="afternoon"/>
    <s v="Member"/>
    <s v="Male"/>
    <s v="Health and beauty"/>
    <x v="2"/>
    <s v="B"/>
    <s v="Good"/>
  </r>
  <r>
    <s v="305-89-2768"/>
    <n v="21.9"/>
    <n v="3"/>
    <n v="3.2850000000000001"/>
    <n v="68.984999999999999"/>
    <d v="2019-01-09T00:00:00"/>
    <d v="1899-12-30T18:43:00"/>
    <s v="Ewallet"/>
    <n v="3.2850000000000001"/>
    <n v="4.7"/>
    <s v="Jan"/>
    <s v="Wed"/>
    <s v="evening"/>
    <s v="Member"/>
    <s v="Female"/>
    <s v="Home and lifestyle"/>
    <x v="2"/>
    <s v="B"/>
    <s v="Poor"/>
  </r>
  <r>
    <s v="574-80-1489"/>
    <n v="62.85"/>
    <n v="4"/>
    <n v="12.57"/>
    <n v="263.97000000000003"/>
    <d v="2019-02-25T00:00:00"/>
    <d v="1899-12-30T13:22:00"/>
    <s v="Ewallet"/>
    <n v="12.57"/>
    <n v="8.6999999999999993"/>
    <s v="Feb"/>
    <s v="Mon"/>
    <s v="afternoon"/>
    <s v="Member"/>
    <s v="Female"/>
    <s v="Food and beverages"/>
    <x v="2"/>
    <s v="B"/>
    <s v="Good"/>
  </r>
  <r>
    <s v="784-08-0310"/>
    <n v="21.04"/>
    <n v="4"/>
    <n v="4.2080000000000002"/>
    <n v="88.367999999999995"/>
    <d v="2019-01-13T00:00:00"/>
    <d v="1899-12-30T13:58:00"/>
    <s v="Cash"/>
    <n v="4.2080000000000002"/>
    <n v="7.6"/>
    <s v="Jan"/>
    <s v="Sun"/>
    <s v="afternoon"/>
    <s v="Member"/>
    <s v="Female"/>
    <s v="Food and beverages"/>
    <x v="1"/>
    <s v="C"/>
    <s v="Average"/>
  </r>
  <r>
    <s v="200-40-6154"/>
    <n v="65.91"/>
    <n v="6"/>
    <n v="19.773"/>
    <n v="415.233"/>
    <d v="2019-02-09T00:00:00"/>
    <d v="1899-12-30T11:45:00"/>
    <s v="Cash"/>
    <n v="19.773"/>
    <n v="5.7"/>
    <s v="Feb"/>
    <s v="Sat"/>
    <s v="morning"/>
    <s v="Member"/>
    <s v="Male"/>
    <s v="Home and lifestyle"/>
    <x v="2"/>
    <s v="B"/>
    <s v="Poor"/>
  </r>
  <r>
    <s v="846-10-0341"/>
    <n v="42.57"/>
    <n v="7"/>
    <n v="14.8995"/>
    <n v="312.8895"/>
    <d v="2019-01-06T00:00:00"/>
    <d v="1899-12-30T11:51:00"/>
    <s v="Cash"/>
    <n v="14.8995"/>
    <n v="6.8"/>
    <s v="Jan"/>
    <s v="Sun"/>
    <s v="morning"/>
    <s v="Normal"/>
    <s v="Female"/>
    <s v="Fashion accessories"/>
    <x v="0"/>
    <s v="A"/>
    <s v="Average"/>
  </r>
  <r>
    <s v="577-34-7579"/>
    <n v="50.49"/>
    <n v="9"/>
    <n v="22.720500000000001"/>
    <n v="477.13049999999998"/>
    <d v="2019-01-10T00:00:00"/>
    <d v="1899-12-30T17:16:00"/>
    <s v="Cash"/>
    <n v="22.720500000000001"/>
    <n v="5.4"/>
    <s v="Jan"/>
    <s v="Thu"/>
    <s v="evening"/>
    <s v="Member"/>
    <s v="Male"/>
    <s v="Food and beverages"/>
    <x v="1"/>
    <s v="C"/>
    <s v="Poor"/>
  </r>
  <r>
    <s v="430-02-3888"/>
    <n v="46.02"/>
    <n v="6"/>
    <n v="13.805999999999999"/>
    <n v="289.92599999999999"/>
    <d v="2019-02-07T00:00:00"/>
    <d v="1899-12-30T15:55:00"/>
    <s v="Cash"/>
    <n v="13.805999999999999"/>
    <n v="7.1"/>
    <s v="Feb"/>
    <s v="Thu"/>
    <s v="afternoon"/>
    <s v="Normal"/>
    <s v="Male"/>
    <s v="Electronic accessories"/>
    <x v="2"/>
    <s v="B"/>
    <s v="Average"/>
  </r>
  <r>
    <s v="867-47-1948"/>
    <n v="15.8"/>
    <n v="10"/>
    <n v="7.9"/>
    <n v="165.9"/>
    <d v="2019-01-09T00:00:00"/>
    <d v="1899-12-30T12:07:00"/>
    <s v="Cash"/>
    <n v="7.9"/>
    <n v="7.8"/>
    <s v="Jan"/>
    <s v="Wed"/>
    <s v="afternoon"/>
    <s v="Normal"/>
    <s v="Female"/>
    <s v="Home and lifestyle"/>
    <x v="1"/>
    <s v="C"/>
    <s v="Average"/>
  </r>
  <r>
    <s v="384-59-6655"/>
    <n v="98.66"/>
    <n v="9"/>
    <n v="44.396999999999998"/>
    <n v="932.33699999999999"/>
    <d v="2019-02-19T00:00:00"/>
    <d v="1899-12-30T15:07:00"/>
    <s v="Cash"/>
    <n v="44.396999999999998"/>
    <n v="8.4"/>
    <s v="Feb"/>
    <s v="Tue"/>
    <s v="afternoon"/>
    <s v="Member"/>
    <s v="Female"/>
    <s v="Food and beverages"/>
    <x v="0"/>
    <s v="A"/>
    <s v="Good"/>
  </r>
  <r>
    <s v="256-58-3609"/>
    <n v="91.98"/>
    <n v="1"/>
    <n v="4.5990000000000002"/>
    <n v="96.578999999999994"/>
    <d v="2019-03-18T00:00:00"/>
    <d v="1899-12-30T15:29:00"/>
    <s v="Cash"/>
    <n v="4.5990000000000002"/>
    <n v="9.8000000000000007"/>
    <s v="Mar"/>
    <s v="Mon"/>
    <s v="afternoon"/>
    <s v="Member"/>
    <s v="Male"/>
    <s v="Fashion accessories"/>
    <x v="1"/>
    <s v="C"/>
    <s v="Good"/>
  </r>
  <r>
    <s v="324-92-3863"/>
    <n v="20.89"/>
    <n v="2"/>
    <n v="2.089"/>
    <n v="43.869"/>
    <d v="2019-02-05T00:00:00"/>
    <d v="1899-12-30T18:45:00"/>
    <s v="Cash"/>
    <n v="2.089"/>
    <n v="9.8000000000000007"/>
    <s v="Feb"/>
    <s v="Tue"/>
    <s v="evening"/>
    <s v="Member"/>
    <s v="Male"/>
    <s v="Electronic accessories"/>
    <x v="0"/>
    <s v="A"/>
    <s v="Good"/>
  </r>
  <r>
    <s v="593-08-5916"/>
    <n v="15.5"/>
    <n v="1"/>
    <n v="0.77500000000000002"/>
    <n v="16.274999999999999"/>
    <d v="2019-03-19T00:00:00"/>
    <d v="1899-12-30T15:23:00"/>
    <s v="Credit card"/>
    <n v="0.77500000000000002"/>
    <n v="7.4"/>
    <s v="Mar"/>
    <s v="Tue"/>
    <s v="afternoon"/>
    <s v="Normal"/>
    <s v="Female"/>
    <s v="Fashion accessories"/>
    <x v="0"/>
    <s v="A"/>
    <s v="Average"/>
  </r>
  <r>
    <s v="364-34-2972"/>
    <n v="96.82"/>
    <n v="3"/>
    <n v="14.523"/>
    <n v="304.983"/>
    <d v="2019-03-30T00:00:00"/>
    <d v="1899-12-30T20:37:00"/>
    <s v="Cash"/>
    <n v="14.523"/>
    <n v="6.7"/>
    <s v="Mar"/>
    <s v="Sat"/>
    <s v="evening"/>
    <s v="Member"/>
    <s v="Male"/>
    <s v="Electronic accessories"/>
    <x v="1"/>
    <s v="C"/>
    <s v="Average"/>
  </r>
  <r>
    <s v="794-42-3736"/>
    <n v="33.33"/>
    <n v="2"/>
    <n v="3.3330000000000002"/>
    <n v="69.992999999999995"/>
    <d v="2019-01-26T00:00:00"/>
    <d v="1899-12-30T14:41:00"/>
    <s v="Credit card"/>
    <n v="3.3330000000000002"/>
    <n v="6.4"/>
    <s v="Jan"/>
    <s v="Sat"/>
    <s v="afternoon"/>
    <s v="Normal"/>
    <s v="Male"/>
    <s v="Food and beverages"/>
    <x v="2"/>
    <s v="B"/>
    <s v="Average"/>
  </r>
  <r>
    <s v="172-42-8274"/>
    <n v="38.270000000000003"/>
    <n v="2"/>
    <n v="3.827"/>
    <n v="80.367000000000004"/>
    <d v="2019-03-02T00:00:00"/>
    <d v="1899-12-30T18:18:00"/>
    <s v="Credit card"/>
    <n v="3.827"/>
    <n v="5.8"/>
    <s v="Mar"/>
    <s v="Sat"/>
    <s v="evening"/>
    <s v="Normal"/>
    <s v="Female"/>
    <s v="Electronic accessories"/>
    <x v="2"/>
    <s v="B"/>
    <s v="Poor"/>
  </r>
  <r>
    <s v="558-60-5016"/>
    <n v="33.299999999999997"/>
    <n v="9"/>
    <n v="14.984999999999999"/>
    <n v="314.685"/>
    <d v="2019-03-04T00:00:00"/>
    <d v="1899-12-30T15:27:00"/>
    <s v="Ewallet"/>
    <n v="14.984999999999999"/>
    <n v="7.2"/>
    <s v="Mar"/>
    <s v="Mon"/>
    <s v="afternoon"/>
    <s v="Normal"/>
    <s v="Female"/>
    <s v="Home and lifestyle"/>
    <x v="0"/>
    <s v="A"/>
    <s v="Average"/>
  </r>
  <r>
    <s v="195-06-0432"/>
    <n v="81.010000000000005"/>
    <n v="3"/>
    <n v="12.1515"/>
    <n v="255.1815"/>
    <d v="2019-01-13T00:00:00"/>
    <d v="1899-12-30T12:55:00"/>
    <s v="Credit card"/>
    <n v="12.1515"/>
    <n v="9.3000000000000007"/>
    <s v="Jan"/>
    <s v="Sun"/>
    <s v="afternoon"/>
    <s v="Member"/>
    <s v="Male"/>
    <s v="Home and lifestyle"/>
    <x v="0"/>
    <s v="A"/>
    <s v="Good"/>
  </r>
  <r>
    <s v="605-03-2706"/>
    <n v="15.8"/>
    <n v="3"/>
    <n v="2.37"/>
    <n v="49.77"/>
    <d v="2019-03-25T00:00:00"/>
    <d v="1899-12-30T18:02:00"/>
    <s v="Cash"/>
    <n v="2.37"/>
    <n v="9.5"/>
    <s v="Mar"/>
    <s v="Mon"/>
    <s v="evening"/>
    <s v="Normal"/>
    <s v="Female"/>
    <s v="Health and beauty"/>
    <x v="0"/>
    <s v="A"/>
    <s v="Good"/>
  </r>
  <r>
    <s v="214-30-2776"/>
    <n v="34.49"/>
    <n v="5"/>
    <n v="8.6225000000000005"/>
    <n v="181.07249999999999"/>
    <d v="2019-03-11T00:00:00"/>
    <d v="1899-12-30T19:44:00"/>
    <s v="Credit card"/>
    <n v="8.6225000000000005"/>
    <n v="9"/>
    <s v="Mar"/>
    <s v="Mon"/>
    <s v="evening"/>
    <s v="Member"/>
    <s v="Female"/>
    <s v="Electronic accessories"/>
    <x v="2"/>
    <s v="B"/>
    <s v="Good"/>
  </r>
  <r>
    <s v="746-04-1077"/>
    <n v="84.63"/>
    <n v="10"/>
    <n v="42.314999999999998"/>
    <n v="888.61500000000001"/>
    <d v="2019-01-01T00:00:00"/>
    <d v="1899-12-30T11:36:00"/>
    <s v="Credit card"/>
    <n v="42.314999999999998"/>
    <n v="9"/>
    <s v="Jan"/>
    <s v="Tue"/>
    <s v="morning"/>
    <s v="Member"/>
    <s v="Female"/>
    <s v="Food and beverages"/>
    <x v="2"/>
    <s v="B"/>
    <s v="Good"/>
  </r>
  <r>
    <s v="448-34-8700"/>
    <n v="36.909999999999997"/>
    <n v="7"/>
    <n v="12.9185"/>
    <n v="271.2885"/>
    <d v="2019-02-10T00:00:00"/>
    <d v="1899-12-30T13:51:00"/>
    <s v="Ewallet"/>
    <n v="12.9185"/>
    <n v="6.7"/>
    <s v="Feb"/>
    <s v="Sun"/>
    <s v="afternoon"/>
    <s v="Member"/>
    <s v="Male"/>
    <s v="Home and lifestyle"/>
    <x v="2"/>
    <s v="B"/>
    <s v="Average"/>
  </r>
  <r>
    <s v="452-04-8808"/>
    <n v="87.08"/>
    <n v="7"/>
    <n v="30.478000000000002"/>
    <n v="640.03800000000001"/>
    <d v="2019-01-26T00:00:00"/>
    <d v="1899-12-30T15:17:00"/>
    <s v="Cash"/>
    <n v="30.478000000000002"/>
    <n v="5.5"/>
    <s v="Jan"/>
    <s v="Sat"/>
    <s v="afternoon"/>
    <s v="Normal"/>
    <s v="Male"/>
    <s v="Electronic accessories"/>
    <x v="2"/>
    <s v="B"/>
    <s v="Poor"/>
  </r>
  <r>
    <s v="531-56-4728"/>
    <n v="80.08"/>
    <n v="3"/>
    <n v="12.012"/>
    <n v="252.25200000000001"/>
    <d v="2019-02-11T00:00:00"/>
    <d v="1899-12-30T15:29:00"/>
    <s v="Cash"/>
    <n v="12.012"/>
    <n v="5.4"/>
    <s v="Feb"/>
    <s v="Mon"/>
    <s v="afternoon"/>
    <s v="Normal"/>
    <s v="Male"/>
    <s v="Home and lifestyle"/>
    <x v="0"/>
    <s v="A"/>
    <s v="Poor"/>
  </r>
  <r>
    <s v="744-82-9138"/>
    <n v="86.13"/>
    <n v="2"/>
    <n v="8.6129999999999995"/>
    <n v="180.87299999999999"/>
    <d v="2019-02-07T00:00:00"/>
    <d v="1899-12-30T17:59:00"/>
    <s v="Cash"/>
    <n v="8.6129999999999995"/>
    <n v="8.1999999999999993"/>
    <s v="Feb"/>
    <s v="Thu"/>
    <s v="evening"/>
    <s v="Normal"/>
    <s v="Male"/>
    <s v="Fashion accessories"/>
    <x v="1"/>
    <s v="C"/>
    <s v="Good"/>
  </r>
  <r>
    <s v="883-69-1285"/>
    <n v="49.92"/>
    <n v="2"/>
    <n v="4.992"/>
    <n v="104.83199999999999"/>
    <d v="2019-03-06T00:00:00"/>
    <d v="1899-12-30T11:55:00"/>
    <s v="Credit card"/>
    <n v="4.992"/>
    <n v="7"/>
    <s v="Mar"/>
    <s v="Wed"/>
    <s v="morning"/>
    <s v="Member"/>
    <s v="Male"/>
    <s v="Fashion accessories"/>
    <x v="2"/>
    <s v="B"/>
    <s v="Average"/>
  </r>
  <r>
    <s v="221-25-5073"/>
    <n v="74.66"/>
    <n v="4"/>
    <n v="14.932"/>
    <n v="313.572"/>
    <d v="2019-03-04T00:00:00"/>
    <d v="1899-12-30T10:39:00"/>
    <s v="Cash"/>
    <n v="14.932"/>
    <n v="8.5"/>
    <s v="Mar"/>
    <s v="Mon"/>
    <s v="morning"/>
    <s v="Normal"/>
    <s v="Female"/>
    <s v="Food and beverages"/>
    <x v="0"/>
    <s v="A"/>
    <s v="Good"/>
  </r>
  <r>
    <s v="518-71-6847"/>
    <n v="26.6"/>
    <n v="6"/>
    <n v="7.98"/>
    <n v="167.58"/>
    <d v="2019-02-26T00:00:00"/>
    <d v="1899-12-30T15:10:00"/>
    <s v="Ewallet"/>
    <n v="7.98"/>
    <n v="4.9000000000000004"/>
    <s v="Feb"/>
    <s v="Tue"/>
    <s v="afternoon"/>
    <s v="Member"/>
    <s v="Male"/>
    <s v="Food and beverages"/>
    <x v="2"/>
    <s v="B"/>
    <s v="Poor"/>
  </r>
  <r>
    <s v="156-20-0370"/>
    <n v="25.45"/>
    <n v="1"/>
    <n v="1.2725"/>
    <n v="26.7225"/>
    <d v="2019-03-10T00:00:00"/>
    <d v="1899-12-30T18:10:00"/>
    <s v="Credit card"/>
    <n v="1.2725"/>
    <n v="5.0999999999999996"/>
    <s v="Mar"/>
    <s v="Sun"/>
    <s v="evening"/>
    <s v="Normal"/>
    <s v="Female"/>
    <s v="Electronic accessories"/>
    <x v="2"/>
    <s v="B"/>
    <s v="Poor"/>
  </r>
  <r>
    <s v="151-33-7434"/>
    <n v="67.77"/>
    <n v="1"/>
    <n v="3.3885000000000001"/>
    <n v="71.158500000000004"/>
    <d v="2019-02-04T00:00:00"/>
    <d v="1899-12-30T20:43:00"/>
    <s v="Credit card"/>
    <n v="3.3885000000000001"/>
    <n v="6.5"/>
    <s v="Feb"/>
    <s v="Mon"/>
    <s v="evening"/>
    <s v="Normal"/>
    <s v="Female"/>
    <s v="Food and beverages"/>
    <x v="2"/>
    <s v="B"/>
    <s v="Average"/>
  </r>
  <r>
    <s v="728-47-9078"/>
    <n v="59.59"/>
    <n v="4"/>
    <n v="11.917999999999999"/>
    <n v="250.27799999999999"/>
    <d v="2019-01-19T00:00:00"/>
    <d v="1899-12-30T12:46:00"/>
    <s v="Cash"/>
    <n v="11.917999999999999"/>
    <n v="9.8000000000000007"/>
    <s v="Jan"/>
    <s v="Sat"/>
    <s v="afternoon"/>
    <s v="Member"/>
    <s v="Male"/>
    <s v="Food and beverages"/>
    <x v="1"/>
    <s v="C"/>
    <s v="Good"/>
  </r>
  <r>
    <s v="809-46-1866"/>
    <n v="58.15"/>
    <n v="4"/>
    <n v="11.63"/>
    <n v="244.23"/>
    <d v="2019-01-23T00:00:00"/>
    <d v="1899-12-30T17:44:00"/>
    <s v="Cash"/>
    <n v="11.63"/>
    <n v="8.4"/>
    <s v="Jan"/>
    <s v="Wed"/>
    <s v="evening"/>
    <s v="Normal"/>
    <s v="Male"/>
    <s v="Health and beauty"/>
    <x v="0"/>
    <s v="A"/>
    <s v="Good"/>
  </r>
  <r>
    <s v="139-32-4183"/>
    <n v="97.48"/>
    <n v="9"/>
    <n v="43.866"/>
    <n v="921.18600000000004"/>
    <d v="2019-03-14T00:00:00"/>
    <d v="1899-12-30T14:19:00"/>
    <s v="Ewallet"/>
    <n v="43.866"/>
    <n v="7.4"/>
    <s v="Mar"/>
    <s v="Thu"/>
    <s v="afternoon"/>
    <s v="Member"/>
    <s v="Female"/>
    <s v="Sports and travel"/>
    <x v="0"/>
    <s v="A"/>
    <s v="Average"/>
  </r>
  <r>
    <s v="148-41-7930"/>
    <n v="99.96"/>
    <n v="7"/>
    <n v="34.985999999999997"/>
    <n v="734.70600000000002"/>
    <d v="2019-01-23T00:00:00"/>
    <d v="1899-12-30T10:33:00"/>
    <s v="Cash"/>
    <n v="34.985999999999997"/>
    <n v="6.1"/>
    <s v="Jan"/>
    <s v="Wed"/>
    <s v="morning"/>
    <s v="Normal"/>
    <s v="Male"/>
    <s v="Health and beauty"/>
    <x v="1"/>
    <s v="C"/>
    <s v="Average"/>
  </r>
  <r>
    <s v="189-40-5216"/>
    <n v="96.37"/>
    <n v="7"/>
    <n v="33.729500000000002"/>
    <n v="708.31949999999995"/>
    <d v="2019-01-09T00:00:00"/>
    <d v="1899-12-30T11:40:00"/>
    <s v="Cash"/>
    <n v="33.729500000000002"/>
    <n v="6"/>
    <s v="Jan"/>
    <s v="Wed"/>
    <s v="morning"/>
    <s v="Normal"/>
    <s v="Male"/>
    <s v="Electronic accessories"/>
    <x v="1"/>
    <s v="C"/>
    <s v="Average"/>
  </r>
  <r>
    <s v="374-38-5555"/>
    <n v="63.71"/>
    <n v="5"/>
    <n v="15.9275"/>
    <n v="334.47750000000002"/>
    <d v="2019-02-07T00:00:00"/>
    <d v="1899-12-30T19:30:00"/>
    <s v="Ewallet"/>
    <n v="15.9275"/>
    <n v="8.5"/>
    <s v="Feb"/>
    <s v="Thu"/>
    <s v="evening"/>
    <s v="Normal"/>
    <s v="Female"/>
    <s v="Fashion accessories"/>
    <x v="2"/>
    <s v="B"/>
    <s v="Good"/>
  </r>
  <r>
    <s v="764-44-8999"/>
    <n v="14.76"/>
    <n v="2"/>
    <n v="1.476"/>
    <n v="30.995999999999999"/>
    <d v="2019-02-18T00:00:00"/>
    <d v="1899-12-30T14:42:00"/>
    <s v="Ewallet"/>
    <n v="1.476"/>
    <n v="4.3"/>
    <s v="Feb"/>
    <s v="Mon"/>
    <s v="afternoon"/>
    <s v="Normal"/>
    <s v="Female"/>
    <s v="Health and beauty"/>
    <x v="2"/>
    <s v="B"/>
    <s v="Poor"/>
  </r>
  <r>
    <s v="552-44-5977"/>
    <n v="62"/>
    <n v="8"/>
    <n v="24.8"/>
    <n v="520.79999999999995"/>
    <d v="2019-01-03T00:00:00"/>
    <d v="1899-12-30T19:08:00"/>
    <s v="Credit card"/>
    <n v="24.8"/>
    <n v="6.2"/>
    <s v="Jan"/>
    <s v="Thu"/>
    <s v="evening"/>
    <s v="Member"/>
    <s v="Male"/>
    <s v="Health and beauty"/>
    <x v="2"/>
    <s v="B"/>
    <s v="Average"/>
  </r>
  <r>
    <s v="267-62-7380"/>
    <n v="82.34"/>
    <n v="10"/>
    <n v="41.17"/>
    <n v="864.57"/>
    <d v="2019-03-29T00:00:00"/>
    <d v="1899-12-30T19:12:00"/>
    <s v="Ewallet"/>
    <n v="41.17"/>
    <n v="4.3"/>
    <s v="Mar"/>
    <s v="Fri"/>
    <s v="evening"/>
    <s v="Member"/>
    <s v="Male"/>
    <s v="Electronic accessories"/>
    <x v="1"/>
    <s v="C"/>
    <s v="Poor"/>
  </r>
  <r>
    <s v="430-53-4718"/>
    <n v="75.37"/>
    <n v="8"/>
    <n v="30.148"/>
    <n v="633.10799999999995"/>
    <d v="2019-01-28T00:00:00"/>
    <d v="1899-12-30T15:46:00"/>
    <s v="Credit card"/>
    <n v="30.148"/>
    <n v="8.4"/>
    <s v="Jan"/>
    <s v="Mon"/>
    <s v="afternoon"/>
    <s v="Member"/>
    <s v="Male"/>
    <s v="Health and beauty"/>
    <x v="2"/>
    <s v="B"/>
    <s v="Good"/>
  </r>
  <r>
    <s v="886-18-2897"/>
    <n v="56.56"/>
    <n v="5"/>
    <n v="14.14"/>
    <n v="296.94"/>
    <d v="2019-03-22T00:00:00"/>
    <d v="1899-12-30T19:06:00"/>
    <s v="Credit card"/>
    <n v="14.14"/>
    <n v="4.5"/>
    <s v="Mar"/>
    <s v="Fri"/>
    <s v="evening"/>
    <s v="Normal"/>
    <s v="Female"/>
    <s v="Food and beverages"/>
    <x v="0"/>
    <s v="A"/>
    <s v="Poor"/>
  </r>
  <r>
    <s v="602-16-6955"/>
    <n v="76.599999999999994"/>
    <n v="10"/>
    <n v="38.299999999999997"/>
    <n v="804.3"/>
    <d v="2019-01-24T00:00:00"/>
    <d v="1899-12-30T18:10:00"/>
    <s v="Ewallet"/>
    <n v="38.299999999999997"/>
    <n v="6"/>
    <s v="Jan"/>
    <s v="Thu"/>
    <s v="evening"/>
    <s v="Normal"/>
    <s v="Female"/>
    <s v="Sports and travel"/>
    <x v="2"/>
    <s v="B"/>
    <s v="Average"/>
  </r>
  <r>
    <s v="745-74-0715"/>
    <n v="58.03"/>
    <n v="2"/>
    <n v="5.8029999999999999"/>
    <n v="121.863"/>
    <d v="2019-03-10T00:00:00"/>
    <d v="1899-12-30T20:46:00"/>
    <s v="Ewallet"/>
    <n v="5.8029999999999999"/>
    <n v="8.8000000000000007"/>
    <s v="Mar"/>
    <s v="Sun"/>
    <s v="evening"/>
    <s v="Normal"/>
    <s v="Male"/>
    <s v="Electronic accessories"/>
    <x v="0"/>
    <s v="A"/>
    <s v="Good"/>
  </r>
  <r>
    <s v="690-01-6631"/>
    <n v="17.489999999999998"/>
    <n v="10"/>
    <n v="8.7449999999999992"/>
    <n v="183.64500000000001"/>
    <d v="2019-02-22T00:00:00"/>
    <d v="1899-12-30T18:35:00"/>
    <s v="Ewallet"/>
    <n v="8.7449999999999992"/>
    <n v="6.6"/>
    <s v="Feb"/>
    <s v="Fri"/>
    <s v="evening"/>
    <s v="Normal"/>
    <s v="Male"/>
    <s v="Fashion accessories"/>
    <x v="2"/>
    <s v="B"/>
    <s v="Average"/>
  </r>
  <r>
    <s v="652-49-6720"/>
    <n v="60.95"/>
    <n v="1"/>
    <n v="3.0474999999999999"/>
    <n v="63.997500000000002"/>
    <d v="2019-02-18T00:00:00"/>
    <d v="1899-12-30T11:40:00"/>
    <s v="Ewallet"/>
    <n v="3.0474999999999999"/>
    <n v="5.9"/>
    <s v="Feb"/>
    <s v="Mon"/>
    <s v="morning"/>
    <s v="Member"/>
    <s v="Female"/>
    <s v="Electronic accessories"/>
    <x v="1"/>
    <s v="C"/>
    <s v="Poor"/>
  </r>
  <r>
    <s v="233-67-5758"/>
    <n v="40.35"/>
    <n v="1"/>
    <n v="2.0175000000000001"/>
    <n v="42.3675"/>
    <d v="2019-01-29T00:00:00"/>
    <d v="1899-12-30T13:46:00"/>
    <s v="Ewallet"/>
    <n v="2.0175000000000001"/>
    <n v="6.2"/>
    <s v="Jan"/>
    <s v="Tue"/>
    <s v="afternoon"/>
    <s v="Normal"/>
    <s v="Male"/>
    <s v="Health and beauty"/>
    <x v="1"/>
    <s v="C"/>
    <s v="Average"/>
  </r>
  <r>
    <s v="303-96-2227"/>
    <n v="97.38"/>
    <n v="10"/>
    <n v="48.69"/>
    <n v="1022.49"/>
    <d v="2019-03-02T00:00:00"/>
    <d v="1899-12-30T17:16:00"/>
    <s v="Ewallet"/>
    <n v="48.69"/>
    <n v="4.4000000000000004"/>
    <s v="Mar"/>
    <s v="Sat"/>
    <s v="evening"/>
    <s v="Normal"/>
    <s v="Female"/>
    <s v="Home and lifestyle"/>
    <x v="2"/>
    <s v="B"/>
    <s v="Poor"/>
  </r>
  <r>
    <s v="727-02-1313"/>
    <n v="31.84"/>
    <n v="1"/>
    <n v="1.5920000000000001"/>
    <n v="33.432000000000002"/>
    <d v="2019-02-09T00:00:00"/>
    <d v="1899-12-30T13:22:00"/>
    <s v="Cash"/>
    <n v="1.5920000000000001"/>
    <n v="7.7"/>
    <s v="Feb"/>
    <s v="Sat"/>
    <s v="afternoon"/>
    <s v="Member"/>
    <s v="Male"/>
    <s v="Food and beverages"/>
    <x v="0"/>
    <s v="A"/>
    <s v="Average"/>
  </r>
  <r>
    <s v="347-56-2442"/>
    <n v="65.819999999999993"/>
    <n v="1"/>
    <n v="3.2909999999999999"/>
    <n v="69.111000000000004"/>
    <d v="2019-02-22T00:00:00"/>
    <d v="1899-12-30T15:33:00"/>
    <s v="Cash"/>
    <n v="3.2909999999999999"/>
    <n v="4.0999999999999996"/>
    <s v="Feb"/>
    <s v="Fri"/>
    <s v="afternoon"/>
    <s v="Normal"/>
    <s v="Male"/>
    <s v="Home and lifestyle"/>
    <x v="0"/>
    <s v="A"/>
    <s v="Poor"/>
  </r>
  <r>
    <s v="849-09-3807"/>
    <n v="88.34"/>
    <n v="7"/>
    <n v="30.919"/>
    <n v="649.29899999999998"/>
    <d v="2019-02-18T00:00:00"/>
    <d v="1899-12-30T13:28:00"/>
    <s v="Cash"/>
    <n v="30.919"/>
    <n v="6.6"/>
    <s v="Feb"/>
    <s v="Mon"/>
    <s v="afternoon"/>
    <s v="Member"/>
    <s v="Female"/>
    <s v="Fashion accessories"/>
    <x v="0"/>
    <s v="A"/>
    <s v="Average"/>
  </r>
  <r>
    <m/>
    <m/>
    <m/>
    <m/>
    <n v="322966.74900000001"/>
    <m/>
    <m/>
    <m/>
    <m/>
    <m/>
    <m/>
    <m/>
    <m/>
    <m/>
    <m/>
    <m/>
    <x v="3"/>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x v="0"/>
    <x v="0"/>
    <x v="0"/>
    <x v="0"/>
    <x v="0"/>
    <x v="0"/>
    <x v="0"/>
    <x v="0"/>
    <x v="0"/>
    <x v="0"/>
    <x v="0"/>
    <x v="0"/>
    <x v="0"/>
    <x v="0"/>
    <x v="0"/>
    <x v="0"/>
    <x v="0"/>
    <x v="0"/>
  </r>
  <r>
    <x v="1"/>
    <x v="1"/>
    <x v="1"/>
    <x v="1"/>
    <x v="1"/>
    <x v="1"/>
    <x v="1"/>
    <x v="1"/>
    <x v="1"/>
    <x v="1"/>
    <x v="1"/>
    <x v="1"/>
    <x v="1"/>
    <x v="1"/>
    <x v="0"/>
    <x v="1"/>
    <x v="1"/>
    <x v="1"/>
    <x v="0"/>
  </r>
  <r>
    <x v="2"/>
    <x v="2"/>
    <x v="0"/>
    <x v="2"/>
    <x v="2"/>
    <x v="2"/>
    <x v="2"/>
    <x v="2"/>
    <x v="2"/>
    <x v="2"/>
    <x v="1"/>
    <x v="2"/>
    <x v="0"/>
    <x v="1"/>
    <x v="1"/>
    <x v="2"/>
    <x v="0"/>
    <x v="0"/>
    <x v="1"/>
  </r>
  <r>
    <x v="3"/>
    <x v="3"/>
    <x v="2"/>
    <x v="3"/>
    <x v="3"/>
    <x v="3"/>
    <x v="3"/>
    <x v="0"/>
    <x v="3"/>
    <x v="3"/>
    <x v="0"/>
    <x v="2"/>
    <x v="2"/>
    <x v="0"/>
    <x v="1"/>
    <x v="0"/>
    <x v="0"/>
    <x v="0"/>
    <x v="0"/>
  </r>
  <r>
    <x v="4"/>
    <x v="4"/>
    <x v="0"/>
    <x v="4"/>
    <x v="4"/>
    <x v="4"/>
    <x v="4"/>
    <x v="0"/>
    <x v="4"/>
    <x v="4"/>
    <x v="2"/>
    <x v="1"/>
    <x v="1"/>
    <x v="1"/>
    <x v="1"/>
    <x v="3"/>
    <x v="0"/>
    <x v="0"/>
    <x v="2"/>
  </r>
  <r>
    <x v="5"/>
    <x v="5"/>
    <x v="0"/>
    <x v="5"/>
    <x v="5"/>
    <x v="5"/>
    <x v="5"/>
    <x v="0"/>
    <x v="5"/>
    <x v="5"/>
    <x v="1"/>
    <x v="3"/>
    <x v="2"/>
    <x v="1"/>
    <x v="1"/>
    <x v="1"/>
    <x v="1"/>
    <x v="1"/>
    <x v="2"/>
  </r>
  <r>
    <x v="6"/>
    <x v="6"/>
    <x v="3"/>
    <x v="6"/>
    <x v="6"/>
    <x v="6"/>
    <x v="6"/>
    <x v="0"/>
    <x v="6"/>
    <x v="6"/>
    <x v="2"/>
    <x v="3"/>
    <x v="0"/>
    <x v="0"/>
    <x v="0"/>
    <x v="1"/>
    <x v="0"/>
    <x v="0"/>
    <x v="2"/>
  </r>
  <r>
    <x v="7"/>
    <x v="7"/>
    <x v="4"/>
    <x v="7"/>
    <x v="7"/>
    <x v="7"/>
    <x v="7"/>
    <x v="0"/>
    <x v="7"/>
    <x v="7"/>
    <x v="2"/>
    <x v="2"/>
    <x v="1"/>
    <x v="1"/>
    <x v="0"/>
    <x v="2"/>
    <x v="1"/>
    <x v="1"/>
    <x v="0"/>
  </r>
  <r>
    <x v="8"/>
    <x v="8"/>
    <x v="5"/>
    <x v="8"/>
    <x v="8"/>
    <x v="8"/>
    <x v="8"/>
    <x v="2"/>
    <x v="8"/>
    <x v="8"/>
    <x v="0"/>
    <x v="4"/>
    <x v="2"/>
    <x v="0"/>
    <x v="0"/>
    <x v="0"/>
    <x v="0"/>
    <x v="0"/>
    <x v="1"/>
  </r>
  <r>
    <x v="9"/>
    <x v="9"/>
    <x v="6"/>
    <x v="9"/>
    <x v="9"/>
    <x v="9"/>
    <x v="9"/>
    <x v="2"/>
    <x v="9"/>
    <x v="9"/>
    <x v="2"/>
    <x v="5"/>
    <x v="0"/>
    <x v="0"/>
    <x v="0"/>
    <x v="4"/>
    <x v="2"/>
    <x v="2"/>
    <x v="2"/>
  </r>
  <r>
    <x v="10"/>
    <x v="10"/>
    <x v="7"/>
    <x v="10"/>
    <x v="10"/>
    <x v="10"/>
    <x v="10"/>
    <x v="0"/>
    <x v="10"/>
    <x v="10"/>
    <x v="2"/>
    <x v="5"/>
    <x v="2"/>
    <x v="0"/>
    <x v="0"/>
    <x v="5"/>
    <x v="2"/>
    <x v="2"/>
    <x v="2"/>
  </r>
  <r>
    <x v="11"/>
    <x v="11"/>
    <x v="7"/>
    <x v="11"/>
    <x v="11"/>
    <x v="11"/>
    <x v="11"/>
    <x v="1"/>
    <x v="11"/>
    <x v="11"/>
    <x v="1"/>
    <x v="0"/>
    <x v="2"/>
    <x v="0"/>
    <x v="1"/>
    <x v="1"/>
    <x v="2"/>
    <x v="2"/>
    <x v="1"/>
  </r>
  <r>
    <x v="12"/>
    <x v="12"/>
    <x v="1"/>
    <x v="12"/>
    <x v="12"/>
    <x v="12"/>
    <x v="12"/>
    <x v="0"/>
    <x v="12"/>
    <x v="12"/>
    <x v="2"/>
    <x v="6"/>
    <x v="1"/>
    <x v="1"/>
    <x v="0"/>
    <x v="1"/>
    <x v="0"/>
    <x v="0"/>
    <x v="1"/>
  </r>
  <r>
    <x v="13"/>
    <x v="13"/>
    <x v="4"/>
    <x v="13"/>
    <x v="13"/>
    <x v="13"/>
    <x v="13"/>
    <x v="0"/>
    <x v="13"/>
    <x v="13"/>
    <x v="2"/>
    <x v="4"/>
    <x v="2"/>
    <x v="1"/>
    <x v="1"/>
    <x v="4"/>
    <x v="0"/>
    <x v="0"/>
    <x v="0"/>
  </r>
  <r>
    <x v="14"/>
    <x v="14"/>
    <x v="4"/>
    <x v="14"/>
    <x v="14"/>
    <x v="14"/>
    <x v="14"/>
    <x v="1"/>
    <x v="14"/>
    <x v="14"/>
    <x v="1"/>
    <x v="1"/>
    <x v="2"/>
    <x v="1"/>
    <x v="0"/>
    <x v="0"/>
    <x v="0"/>
    <x v="0"/>
    <x v="2"/>
  </r>
  <r>
    <x v="15"/>
    <x v="15"/>
    <x v="3"/>
    <x v="15"/>
    <x v="15"/>
    <x v="15"/>
    <x v="15"/>
    <x v="1"/>
    <x v="15"/>
    <x v="10"/>
    <x v="0"/>
    <x v="6"/>
    <x v="2"/>
    <x v="0"/>
    <x v="0"/>
    <x v="3"/>
    <x v="2"/>
    <x v="2"/>
    <x v="2"/>
  </r>
  <r>
    <x v="16"/>
    <x v="16"/>
    <x v="0"/>
    <x v="16"/>
    <x v="16"/>
    <x v="16"/>
    <x v="16"/>
    <x v="2"/>
    <x v="16"/>
    <x v="15"/>
    <x v="1"/>
    <x v="3"/>
    <x v="1"/>
    <x v="0"/>
    <x v="0"/>
    <x v="0"/>
    <x v="0"/>
    <x v="0"/>
    <x v="2"/>
  </r>
  <r>
    <x v="17"/>
    <x v="17"/>
    <x v="3"/>
    <x v="17"/>
    <x v="17"/>
    <x v="17"/>
    <x v="17"/>
    <x v="2"/>
    <x v="17"/>
    <x v="16"/>
    <x v="0"/>
    <x v="6"/>
    <x v="1"/>
    <x v="1"/>
    <x v="1"/>
    <x v="3"/>
    <x v="0"/>
    <x v="0"/>
    <x v="1"/>
  </r>
  <r>
    <x v="18"/>
    <x v="18"/>
    <x v="6"/>
    <x v="18"/>
    <x v="18"/>
    <x v="18"/>
    <x v="18"/>
    <x v="2"/>
    <x v="18"/>
    <x v="17"/>
    <x v="0"/>
    <x v="3"/>
    <x v="2"/>
    <x v="1"/>
    <x v="1"/>
    <x v="4"/>
    <x v="0"/>
    <x v="0"/>
    <x v="0"/>
  </r>
  <r>
    <x v="19"/>
    <x v="19"/>
    <x v="5"/>
    <x v="19"/>
    <x v="19"/>
    <x v="16"/>
    <x v="19"/>
    <x v="0"/>
    <x v="19"/>
    <x v="18"/>
    <x v="1"/>
    <x v="3"/>
    <x v="0"/>
    <x v="1"/>
    <x v="0"/>
    <x v="2"/>
    <x v="2"/>
    <x v="2"/>
    <x v="2"/>
  </r>
  <r>
    <x v="20"/>
    <x v="20"/>
    <x v="1"/>
    <x v="20"/>
    <x v="20"/>
    <x v="6"/>
    <x v="20"/>
    <x v="0"/>
    <x v="20"/>
    <x v="19"/>
    <x v="2"/>
    <x v="3"/>
    <x v="1"/>
    <x v="0"/>
    <x v="1"/>
    <x v="1"/>
    <x v="1"/>
    <x v="1"/>
    <x v="2"/>
  </r>
  <r>
    <x v="21"/>
    <x v="21"/>
    <x v="6"/>
    <x v="21"/>
    <x v="21"/>
    <x v="19"/>
    <x v="21"/>
    <x v="0"/>
    <x v="21"/>
    <x v="20"/>
    <x v="1"/>
    <x v="6"/>
    <x v="1"/>
    <x v="1"/>
    <x v="1"/>
    <x v="0"/>
    <x v="2"/>
    <x v="2"/>
    <x v="2"/>
  </r>
  <r>
    <x v="22"/>
    <x v="22"/>
    <x v="5"/>
    <x v="22"/>
    <x v="22"/>
    <x v="20"/>
    <x v="22"/>
    <x v="2"/>
    <x v="22"/>
    <x v="18"/>
    <x v="1"/>
    <x v="1"/>
    <x v="0"/>
    <x v="1"/>
    <x v="1"/>
    <x v="2"/>
    <x v="2"/>
    <x v="2"/>
    <x v="2"/>
  </r>
  <r>
    <x v="23"/>
    <x v="23"/>
    <x v="1"/>
    <x v="23"/>
    <x v="23"/>
    <x v="21"/>
    <x v="23"/>
    <x v="0"/>
    <x v="23"/>
    <x v="21"/>
    <x v="2"/>
    <x v="2"/>
    <x v="1"/>
    <x v="1"/>
    <x v="1"/>
    <x v="1"/>
    <x v="0"/>
    <x v="0"/>
    <x v="0"/>
  </r>
  <r>
    <x v="24"/>
    <x v="24"/>
    <x v="6"/>
    <x v="24"/>
    <x v="24"/>
    <x v="22"/>
    <x v="24"/>
    <x v="0"/>
    <x v="24"/>
    <x v="22"/>
    <x v="1"/>
    <x v="0"/>
    <x v="2"/>
    <x v="0"/>
    <x v="1"/>
    <x v="3"/>
    <x v="0"/>
    <x v="0"/>
    <x v="1"/>
  </r>
  <r>
    <x v="25"/>
    <x v="25"/>
    <x v="2"/>
    <x v="25"/>
    <x v="25"/>
    <x v="23"/>
    <x v="25"/>
    <x v="2"/>
    <x v="25"/>
    <x v="23"/>
    <x v="1"/>
    <x v="1"/>
    <x v="2"/>
    <x v="0"/>
    <x v="0"/>
    <x v="2"/>
    <x v="0"/>
    <x v="0"/>
    <x v="0"/>
  </r>
  <r>
    <x v="26"/>
    <x v="26"/>
    <x v="8"/>
    <x v="26"/>
    <x v="26"/>
    <x v="4"/>
    <x v="26"/>
    <x v="1"/>
    <x v="26"/>
    <x v="24"/>
    <x v="2"/>
    <x v="1"/>
    <x v="0"/>
    <x v="1"/>
    <x v="1"/>
    <x v="5"/>
    <x v="2"/>
    <x v="2"/>
    <x v="1"/>
  </r>
  <r>
    <x v="27"/>
    <x v="27"/>
    <x v="5"/>
    <x v="27"/>
    <x v="27"/>
    <x v="24"/>
    <x v="27"/>
    <x v="2"/>
    <x v="27"/>
    <x v="25"/>
    <x v="1"/>
    <x v="2"/>
    <x v="0"/>
    <x v="1"/>
    <x v="0"/>
    <x v="5"/>
    <x v="0"/>
    <x v="0"/>
    <x v="1"/>
  </r>
  <r>
    <x v="28"/>
    <x v="28"/>
    <x v="1"/>
    <x v="28"/>
    <x v="28"/>
    <x v="25"/>
    <x v="28"/>
    <x v="1"/>
    <x v="28"/>
    <x v="1"/>
    <x v="0"/>
    <x v="1"/>
    <x v="2"/>
    <x v="1"/>
    <x v="0"/>
    <x v="4"/>
    <x v="2"/>
    <x v="2"/>
    <x v="0"/>
  </r>
  <r>
    <x v="29"/>
    <x v="29"/>
    <x v="9"/>
    <x v="29"/>
    <x v="29"/>
    <x v="20"/>
    <x v="29"/>
    <x v="1"/>
    <x v="29"/>
    <x v="2"/>
    <x v="1"/>
    <x v="1"/>
    <x v="0"/>
    <x v="1"/>
    <x v="1"/>
    <x v="0"/>
    <x v="0"/>
    <x v="0"/>
    <x v="1"/>
  </r>
  <r>
    <x v="30"/>
    <x v="30"/>
    <x v="1"/>
    <x v="30"/>
    <x v="30"/>
    <x v="6"/>
    <x v="30"/>
    <x v="2"/>
    <x v="30"/>
    <x v="19"/>
    <x v="2"/>
    <x v="3"/>
    <x v="2"/>
    <x v="1"/>
    <x v="1"/>
    <x v="5"/>
    <x v="2"/>
    <x v="2"/>
    <x v="2"/>
  </r>
  <r>
    <x v="31"/>
    <x v="31"/>
    <x v="9"/>
    <x v="31"/>
    <x v="31"/>
    <x v="26"/>
    <x v="31"/>
    <x v="1"/>
    <x v="31"/>
    <x v="10"/>
    <x v="0"/>
    <x v="3"/>
    <x v="0"/>
    <x v="0"/>
    <x v="1"/>
    <x v="3"/>
    <x v="2"/>
    <x v="2"/>
    <x v="2"/>
  </r>
  <r>
    <x v="32"/>
    <x v="32"/>
    <x v="2"/>
    <x v="32"/>
    <x v="32"/>
    <x v="8"/>
    <x v="32"/>
    <x v="1"/>
    <x v="32"/>
    <x v="20"/>
    <x v="0"/>
    <x v="4"/>
    <x v="0"/>
    <x v="1"/>
    <x v="1"/>
    <x v="3"/>
    <x v="2"/>
    <x v="2"/>
    <x v="2"/>
  </r>
  <r>
    <x v="33"/>
    <x v="33"/>
    <x v="5"/>
    <x v="33"/>
    <x v="33"/>
    <x v="20"/>
    <x v="33"/>
    <x v="2"/>
    <x v="33"/>
    <x v="20"/>
    <x v="1"/>
    <x v="1"/>
    <x v="1"/>
    <x v="1"/>
    <x v="1"/>
    <x v="0"/>
    <x v="0"/>
    <x v="0"/>
    <x v="2"/>
  </r>
  <r>
    <x v="34"/>
    <x v="34"/>
    <x v="7"/>
    <x v="34"/>
    <x v="34"/>
    <x v="10"/>
    <x v="34"/>
    <x v="0"/>
    <x v="34"/>
    <x v="26"/>
    <x v="2"/>
    <x v="5"/>
    <x v="1"/>
    <x v="0"/>
    <x v="0"/>
    <x v="4"/>
    <x v="1"/>
    <x v="1"/>
    <x v="1"/>
  </r>
  <r>
    <x v="35"/>
    <x v="35"/>
    <x v="8"/>
    <x v="35"/>
    <x v="35"/>
    <x v="27"/>
    <x v="35"/>
    <x v="0"/>
    <x v="35"/>
    <x v="11"/>
    <x v="0"/>
    <x v="3"/>
    <x v="0"/>
    <x v="0"/>
    <x v="0"/>
    <x v="3"/>
    <x v="1"/>
    <x v="1"/>
    <x v="1"/>
  </r>
  <r>
    <x v="36"/>
    <x v="36"/>
    <x v="1"/>
    <x v="36"/>
    <x v="36"/>
    <x v="24"/>
    <x v="36"/>
    <x v="0"/>
    <x v="36"/>
    <x v="27"/>
    <x v="1"/>
    <x v="2"/>
    <x v="2"/>
    <x v="0"/>
    <x v="1"/>
    <x v="3"/>
    <x v="0"/>
    <x v="0"/>
    <x v="1"/>
  </r>
  <r>
    <x v="37"/>
    <x v="37"/>
    <x v="9"/>
    <x v="37"/>
    <x v="37"/>
    <x v="15"/>
    <x v="37"/>
    <x v="0"/>
    <x v="37"/>
    <x v="28"/>
    <x v="0"/>
    <x v="6"/>
    <x v="2"/>
    <x v="1"/>
    <x v="0"/>
    <x v="1"/>
    <x v="0"/>
    <x v="0"/>
    <x v="2"/>
  </r>
  <r>
    <x v="38"/>
    <x v="38"/>
    <x v="2"/>
    <x v="38"/>
    <x v="38"/>
    <x v="28"/>
    <x v="38"/>
    <x v="0"/>
    <x v="38"/>
    <x v="29"/>
    <x v="1"/>
    <x v="0"/>
    <x v="0"/>
    <x v="1"/>
    <x v="0"/>
    <x v="0"/>
    <x v="1"/>
    <x v="1"/>
    <x v="1"/>
  </r>
  <r>
    <x v="39"/>
    <x v="39"/>
    <x v="2"/>
    <x v="39"/>
    <x v="39"/>
    <x v="2"/>
    <x v="39"/>
    <x v="1"/>
    <x v="39"/>
    <x v="25"/>
    <x v="1"/>
    <x v="2"/>
    <x v="0"/>
    <x v="0"/>
    <x v="1"/>
    <x v="2"/>
    <x v="2"/>
    <x v="2"/>
    <x v="1"/>
  </r>
  <r>
    <x v="40"/>
    <x v="40"/>
    <x v="8"/>
    <x v="40"/>
    <x v="40"/>
    <x v="29"/>
    <x v="40"/>
    <x v="0"/>
    <x v="40"/>
    <x v="30"/>
    <x v="0"/>
    <x v="4"/>
    <x v="2"/>
    <x v="0"/>
    <x v="0"/>
    <x v="2"/>
    <x v="2"/>
    <x v="2"/>
    <x v="1"/>
  </r>
  <r>
    <x v="41"/>
    <x v="41"/>
    <x v="5"/>
    <x v="41"/>
    <x v="41"/>
    <x v="30"/>
    <x v="41"/>
    <x v="1"/>
    <x v="41"/>
    <x v="31"/>
    <x v="2"/>
    <x v="0"/>
    <x v="1"/>
    <x v="0"/>
    <x v="1"/>
    <x v="2"/>
    <x v="1"/>
    <x v="1"/>
    <x v="1"/>
  </r>
  <r>
    <x v="42"/>
    <x v="42"/>
    <x v="3"/>
    <x v="42"/>
    <x v="42"/>
    <x v="4"/>
    <x v="42"/>
    <x v="1"/>
    <x v="42"/>
    <x v="32"/>
    <x v="2"/>
    <x v="1"/>
    <x v="0"/>
    <x v="0"/>
    <x v="0"/>
    <x v="3"/>
    <x v="2"/>
    <x v="2"/>
    <x v="2"/>
  </r>
  <r>
    <x v="43"/>
    <x v="43"/>
    <x v="2"/>
    <x v="43"/>
    <x v="43"/>
    <x v="31"/>
    <x v="43"/>
    <x v="1"/>
    <x v="43"/>
    <x v="29"/>
    <x v="1"/>
    <x v="3"/>
    <x v="2"/>
    <x v="0"/>
    <x v="0"/>
    <x v="4"/>
    <x v="1"/>
    <x v="1"/>
    <x v="1"/>
  </r>
  <r>
    <x v="44"/>
    <x v="44"/>
    <x v="5"/>
    <x v="44"/>
    <x v="44"/>
    <x v="32"/>
    <x v="44"/>
    <x v="1"/>
    <x v="44"/>
    <x v="8"/>
    <x v="1"/>
    <x v="0"/>
    <x v="2"/>
    <x v="0"/>
    <x v="1"/>
    <x v="0"/>
    <x v="1"/>
    <x v="1"/>
    <x v="1"/>
  </r>
  <r>
    <x v="45"/>
    <x v="45"/>
    <x v="7"/>
    <x v="45"/>
    <x v="45"/>
    <x v="11"/>
    <x v="18"/>
    <x v="1"/>
    <x v="45"/>
    <x v="33"/>
    <x v="1"/>
    <x v="0"/>
    <x v="2"/>
    <x v="0"/>
    <x v="0"/>
    <x v="1"/>
    <x v="2"/>
    <x v="2"/>
    <x v="0"/>
  </r>
  <r>
    <x v="46"/>
    <x v="46"/>
    <x v="9"/>
    <x v="46"/>
    <x v="46"/>
    <x v="33"/>
    <x v="45"/>
    <x v="2"/>
    <x v="46"/>
    <x v="3"/>
    <x v="2"/>
    <x v="5"/>
    <x v="2"/>
    <x v="0"/>
    <x v="1"/>
    <x v="0"/>
    <x v="2"/>
    <x v="2"/>
    <x v="0"/>
  </r>
  <r>
    <x v="47"/>
    <x v="47"/>
    <x v="9"/>
    <x v="47"/>
    <x v="47"/>
    <x v="10"/>
    <x v="46"/>
    <x v="0"/>
    <x v="47"/>
    <x v="5"/>
    <x v="2"/>
    <x v="5"/>
    <x v="0"/>
    <x v="0"/>
    <x v="0"/>
    <x v="4"/>
    <x v="2"/>
    <x v="2"/>
    <x v="2"/>
  </r>
  <r>
    <x v="48"/>
    <x v="48"/>
    <x v="3"/>
    <x v="48"/>
    <x v="48"/>
    <x v="34"/>
    <x v="47"/>
    <x v="2"/>
    <x v="48"/>
    <x v="34"/>
    <x v="2"/>
    <x v="2"/>
    <x v="0"/>
    <x v="0"/>
    <x v="1"/>
    <x v="1"/>
    <x v="2"/>
    <x v="2"/>
    <x v="0"/>
  </r>
  <r>
    <x v="49"/>
    <x v="49"/>
    <x v="4"/>
    <x v="49"/>
    <x v="49"/>
    <x v="35"/>
    <x v="48"/>
    <x v="0"/>
    <x v="49"/>
    <x v="30"/>
    <x v="1"/>
    <x v="6"/>
    <x v="2"/>
    <x v="0"/>
    <x v="0"/>
    <x v="5"/>
    <x v="1"/>
    <x v="1"/>
    <x v="1"/>
  </r>
  <r>
    <x v="50"/>
    <x v="50"/>
    <x v="0"/>
    <x v="50"/>
    <x v="50"/>
    <x v="36"/>
    <x v="49"/>
    <x v="1"/>
    <x v="50"/>
    <x v="33"/>
    <x v="2"/>
    <x v="2"/>
    <x v="1"/>
    <x v="0"/>
    <x v="1"/>
    <x v="4"/>
    <x v="1"/>
    <x v="1"/>
    <x v="0"/>
  </r>
  <r>
    <x v="51"/>
    <x v="51"/>
    <x v="1"/>
    <x v="51"/>
    <x v="51"/>
    <x v="34"/>
    <x v="50"/>
    <x v="1"/>
    <x v="51"/>
    <x v="23"/>
    <x v="2"/>
    <x v="2"/>
    <x v="0"/>
    <x v="0"/>
    <x v="0"/>
    <x v="4"/>
    <x v="0"/>
    <x v="0"/>
    <x v="0"/>
  </r>
  <r>
    <x v="52"/>
    <x v="52"/>
    <x v="7"/>
    <x v="52"/>
    <x v="52"/>
    <x v="23"/>
    <x v="51"/>
    <x v="0"/>
    <x v="52"/>
    <x v="35"/>
    <x v="1"/>
    <x v="1"/>
    <x v="0"/>
    <x v="0"/>
    <x v="0"/>
    <x v="5"/>
    <x v="2"/>
    <x v="2"/>
    <x v="1"/>
  </r>
  <r>
    <x v="53"/>
    <x v="53"/>
    <x v="8"/>
    <x v="53"/>
    <x v="53"/>
    <x v="25"/>
    <x v="52"/>
    <x v="2"/>
    <x v="53"/>
    <x v="36"/>
    <x v="0"/>
    <x v="1"/>
    <x v="0"/>
    <x v="0"/>
    <x v="1"/>
    <x v="5"/>
    <x v="1"/>
    <x v="1"/>
    <x v="1"/>
  </r>
  <r>
    <x v="54"/>
    <x v="54"/>
    <x v="5"/>
    <x v="54"/>
    <x v="54"/>
    <x v="37"/>
    <x v="53"/>
    <x v="0"/>
    <x v="54"/>
    <x v="35"/>
    <x v="1"/>
    <x v="4"/>
    <x v="1"/>
    <x v="1"/>
    <x v="1"/>
    <x v="2"/>
    <x v="2"/>
    <x v="2"/>
    <x v="1"/>
  </r>
  <r>
    <x v="55"/>
    <x v="55"/>
    <x v="2"/>
    <x v="55"/>
    <x v="55"/>
    <x v="38"/>
    <x v="54"/>
    <x v="1"/>
    <x v="55"/>
    <x v="13"/>
    <x v="2"/>
    <x v="4"/>
    <x v="2"/>
    <x v="1"/>
    <x v="0"/>
    <x v="1"/>
    <x v="1"/>
    <x v="1"/>
    <x v="0"/>
  </r>
  <r>
    <x v="56"/>
    <x v="56"/>
    <x v="5"/>
    <x v="56"/>
    <x v="56"/>
    <x v="39"/>
    <x v="55"/>
    <x v="1"/>
    <x v="56"/>
    <x v="6"/>
    <x v="1"/>
    <x v="5"/>
    <x v="1"/>
    <x v="0"/>
    <x v="1"/>
    <x v="2"/>
    <x v="0"/>
    <x v="0"/>
    <x v="2"/>
  </r>
  <r>
    <x v="57"/>
    <x v="57"/>
    <x v="2"/>
    <x v="57"/>
    <x v="57"/>
    <x v="13"/>
    <x v="56"/>
    <x v="0"/>
    <x v="57"/>
    <x v="37"/>
    <x v="2"/>
    <x v="4"/>
    <x v="1"/>
    <x v="1"/>
    <x v="1"/>
    <x v="0"/>
    <x v="0"/>
    <x v="0"/>
    <x v="1"/>
  </r>
  <r>
    <x v="58"/>
    <x v="58"/>
    <x v="4"/>
    <x v="58"/>
    <x v="58"/>
    <x v="40"/>
    <x v="57"/>
    <x v="1"/>
    <x v="58"/>
    <x v="38"/>
    <x v="0"/>
    <x v="2"/>
    <x v="0"/>
    <x v="0"/>
    <x v="0"/>
    <x v="2"/>
    <x v="0"/>
    <x v="0"/>
    <x v="2"/>
  </r>
  <r>
    <x v="59"/>
    <x v="59"/>
    <x v="3"/>
    <x v="59"/>
    <x v="59"/>
    <x v="41"/>
    <x v="58"/>
    <x v="1"/>
    <x v="59"/>
    <x v="39"/>
    <x v="1"/>
    <x v="6"/>
    <x v="2"/>
    <x v="1"/>
    <x v="1"/>
    <x v="1"/>
    <x v="1"/>
    <x v="1"/>
    <x v="0"/>
  </r>
  <r>
    <x v="60"/>
    <x v="60"/>
    <x v="6"/>
    <x v="60"/>
    <x v="60"/>
    <x v="42"/>
    <x v="59"/>
    <x v="2"/>
    <x v="60"/>
    <x v="40"/>
    <x v="2"/>
    <x v="1"/>
    <x v="2"/>
    <x v="0"/>
    <x v="0"/>
    <x v="3"/>
    <x v="1"/>
    <x v="1"/>
    <x v="0"/>
  </r>
  <r>
    <x v="61"/>
    <x v="61"/>
    <x v="3"/>
    <x v="61"/>
    <x v="61"/>
    <x v="7"/>
    <x v="60"/>
    <x v="0"/>
    <x v="61"/>
    <x v="27"/>
    <x v="2"/>
    <x v="2"/>
    <x v="1"/>
    <x v="1"/>
    <x v="1"/>
    <x v="2"/>
    <x v="1"/>
    <x v="1"/>
    <x v="1"/>
  </r>
  <r>
    <x v="62"/>
    <x v="62"/>
    <x v="9"/>
    <x v="62"/>
    <x v="62"/>
    <x v="36"/>
    <x v="61"/>
    <x v="0"/>
    <x v="62"/>
    <x v="40"/>
    <x v="2"/>
    <x v="2"/>
    <x v="0"/>
    <x v="0"/>
    <x v="0"/>
    <x v="3"/>
    <x v="2"/>
    <x v="2"/>
    <x v="0"/>
  </r>
  <r>
    <x v="63"/>
    <x v="63"/>
    <x v="4"/>
    <x v="63"/>
    <x v="63"/>
    <x v="43"/>
    <x v="62"/>
    <x v="2"/>
    <x v="63"/>
    <x v="17"/>
    <x v="1"/>
    <x v="5"/>
    <x v="0"/>
    <x v="0"/>
    <x v="1"/>
    <x v="3"/>
    <x v="0"/>
    <x v="0"/>
    <x v="0"/>
  </r>
  <r>
    <x v="64"/>
    <x v="64"/>
    <x v="7"/>
    <x v="64"/>
    <x v="64"/>
    <x v="44"/>
    <x v="63"/>
    <x v="1"/>
    <x v="64"/>
    <x v="29"/>
    <x v="2"/>
    <x v="4"/>
    <x v="0"/>
    <x v="0"/>
    <x v="1"/>
    <x v="0"/>
    <x v="2"/>
    <x v="2"/>
    <x v="1"/>
  </r>
  <r>
    <x v="65"/>
    <x v="65"/>
    <x v="4"/>
    <x v="65"/>
    <x v="65"/>
    <x v="45"/>
    <x v="64"/>
    <x v="1"/>
    <x v="65"/>
    <x v="6"/>
    <x v="1"/>
    <x v="5"/>
    <x v="2"/>
    <x v="0"/>
    <x v="1"/>
    <x v="0"/>
    <x v="0"/>
    <x v="0"/>
    <x v="2"/>
  </r>
  <r>
    <x v="66"/>
    <x v="66"/>
    <x v="5"/>
    <x v="66"/>
    <x v="66"/>
    <x v="34"/>
    <x v="65"/>
    <x v="0"/>
    <x v="66"/>
    <x v="24"/>
    <x v="2"/>
    <x v="2"/>
    <x v="0"/>
    <x v="1"/>
    <x v="0"/>
    <x v="0"/>
    <x v="1"/>
    <x v="1"/>
    <x v="1"/>
  </r>
  <r>
    <x v="67"/>
    <x v="67"/>
    <x v="3"/>
    <x v="67"/>
    <x v="67"/>
    <x v="27"/>
    <x v="66"/>
    <x v="0"/>
    <x v="67"/>
    <x v="21"/>
    <x v="0"/>
    <x v="3"/>
    <x v="0"/>
    <x v="0"/>
    <x v="0"/>
    <x v="5"/>
    <x v="2"/>
    <x v="2"/>
    <x v="0"/>
  </r>
  <r>
    <x v="68"/>
    <x v="68"/>
    <x v="4"/>
    <x v="68"/>
    <x v="68"/>
    <x v="46"/>
    <x v="67"/>
    <x v="1"/>
    <x v="68"/>
    <x v="41"/>
    <x v="0"/>
    <x v="4"/>
    <x v="1"/>
    <x v="1"/>
    <x v="1"/>
    <x v="3"/>
    <x v="0"/>
    <x v="0"/>
    <x v="1"/>
  </r>
  <r>
    <x v="69"/>
    <x v="69"/>
    <x v="8"/>
    <x v="69"/>
    <x v="69"/>
    <x v="30"/>
    <x v="68"/>
    <x v="1"/>
    <x v="69"/>
    <x v="42"/>
    <x v="2"/>
    <x v="0"/>
    <x v="2"/>
    <x v="0"/>
    <x v="0"/>
    <x v="0"/>
    <x v="0"/>
    <x v="0"/>
    <x v="2"/>
  </r>
  <r>
    <x v="70"/>
    <x v="70"/>
    <x v="4"/>
    <x v="70"/>
    <x v="70"/>
    <x v="47"/>
    <x v="69"/>
    <x v="2"/>
    <x v="70"/>
    <x v="1"/>
    <x v="0"/>
    <x v="2"/>
    <x v="0"/>
    <x v="1"/>
    <x v="1"/>
    <x v="4"/>
    <x v="1"/>
    <x v="1"/>
    <x v="0"/>
  </r>
  <r>
    <x v="71"/>
    <x v="71"/>
    <x v="4"/>
    <x v="71"/>
    <x v="71"/>
    <x v="48"/>
    <x v="15"/>
    <x v="1"/>
    <x v="71"/>
    <x v="9"/>
    <x v="2"/>
    <x v="3"/>
    <x v="2"/>
    <x v="1"/>
    <x v="1"/>
    <x v="5"/>
    <x v="1"/>
    <x v="1"/>
    <x v="2"/>
  </r>
  <r>
    <x v="72"/>
    <x v="72"/>
    <x v="6"/>
    <x v="72"/>
    <x v="72"/>
    <x v="19"/>
    <x v="70"/>
    <x v="0"/>
    <x v="72"/>
    <x v="43"/>
    <x v="1"/>
    <x v="6"/>
    <x v="2"/>
    <x v="0"/>
    <x v="0"/>
    <x v="4"/>
    <x v="2"/>
    <x v="2"/>
    <x v="2"/>
  </r>
  <r>
    <x v="73"/>
    <x v="73"/>
    <x v="3"/>
    <x v="73"/>
    <x v="73"/>
    <x v="11"/>
    <x v="71"/>
    <x v="1"/>
    <x v="73"/>
    <x v="44"/>
    <x v="1"/>
    <x v="0"/>
    <x v="2"/>
    <x v="1"/>
    <x v="0"/>
    <x v="1"/>
    <x v="1"/>
    <x v="1"/>
    <x v="0"/>
  </r>
  <r>
    <x v="74"/>
    <x v="74"/>
    <x v="9"/>
    <x v="74"/>
    <x v="74"/>
    <x v="49"/>
    <x v="60"/>
    <x v="0"/>
    <x v="74"/>
    <x v="45"/>
    <x v="0"/>
    <x v="6"/>
    <x v="1"/>
    <x v="1"/>
    <x v="1"/>
    <x v="2"/>
    <x v="0"/>
    <x v="0"/>
    <x v="0"/>
  </r>
  <r>
    <x v="75"/>
    <x v="75"/>
    <x v="4"/>
    <x v="75"/>
    <x v="75"/>
    <x v="50"/>
    <x v="72"/>
    <x v="2"/>
    <x v="75"/>
    <x v="38"/>
    <x v="0"/>
    <x v="2"/>
    <x v="2"/>
    <x v="1"/>
    <x v="0"/>
    <x v="1"/>
    <x v="1"/>
    <x v="1"/>
    <x v="2"/>
  </r>
  <r>
    <x v="76"/>
    <x v="76"/>
    <x v="9"/>
    <x v="76"/>
    <x v="76"/>
    <x v="51"/>
    <x v="73"/>
    <x v="2"/>
    <x v="76"/>
    <x v="17"/>
    <x v="0"/>
    <x v="5"/>
    <x v="0"/>
    <x v="0"/>
    <x v="1"/>
    <x v="5"/>
    <x v="1"/>
    <x v="1"/>
    <x v="0"/>
  </r>
  <r>
    <x v="77"/>
    <x v="47"/>
    <x v="9"/>
    <x v="47"/>
    <x v="47"/>
    <x v="52"/>
    <x v="74"/>
    <x v="2"/>
    <x v="47"/>
    <x v="14"/>
    <x v="0"/>
    <x v="0"/>
    <x v="0"/>
    <x v="0"/>
    <x v="0"/>
    <x v="5"/>
    <x v="0"/>
    <x v="0"/>
    <x v="2"/>
  </r>
  <r>
    <x v="78"/>
    <x v="77"/>
    <x v="4"/>
    <x v="77"/>
    <x v="77"/>
    <x v="19"/>
    <x v="75"/>
    <x v="0"/>
    <x v="77"/>
    <x v="37"/>
    <x v="1"/>
    <x v="6"/>
    <x v="2"/>
    <x v="0"/>
    <x v="0"/>
    <x v="4"/>
    <x v="1"/>
    <x v="1"/>
    <x v="1"/>
  </r>
  <r>
    <x v="79"/>
    <x v="78"/>
    <x v="1"/>
    <x v="78"/>
    <x v="78"/>
    <x v="49"/>
    <x v="76"/>
    <x v="1"/>
    <x v="78"/>
    <x v="22"/>
    <x v="0"/>
    <x v="6"/>
    <x v="2"/>
    <x v="1"/>
    <x v="0"/>
    <x v="0"/>
    <x v="1"/>
    <x v="1"/>
    <x v="1"/>
  </r>
  <r>
    <x v="80"/>
    <x v="79"/>
    <x v="3"/>
    <x v="79"/>
    <x v="79"/>
    <x v="18"/>
    <x v="51"/>
    <x v="2"/>
    <x v="79"/>
    <x v="46"/>
    <x v="0"/>
    <x v="3"/>
    <x v="0"/>
    <x v="1"/>
    <x v="0"/>
    <x v="0"/>
    <x v="1"/>
    <x v="1"/>
    <x v="2"/>
  </r>
  <r>
    <x v="81"/>
    <x v="80"/>
    <x v="6"/>
    <x v="80"/>
    <x v="80"/>
    <x v="53"/>
    <x v="77"/>
    <x v="0"/>
    <x v="80"/>
    <x v="41"/>
    <x v="0"/>
    <x v="0"/>
    <x v="2"/>
    <x v="1"/>
    <x v="0"/>
    <x v="4"/>
    <x v="2"/>
    <x v="2"/>
    <x v="1"/>
  </r>
  <r>
    <x v="82"/>
    <x v="81"/>
    <x v="2"/>
    <x v="81"/>
    <x v="81"/>
    <x v="54"/>
    <x v="78"/>
    <x v="0"/>
    <x v="81"/>
    <x v="37"/>
    <x v="0"/>
    <x v="5"/>
    <x v="2"/>
    <x v="1"/>
    <x v="1"/>
    <x v="4"/>
    <x v="1"/>
    <x v="1"/>
    <x v="1"/>
  </r>
  <r>
    <x v="83"/>
    <x v="82"/>
    <x v="7"/>
    <x v="82"/>
    <x v="82"/>
    <x v="55"/>
    <x v="40"/>
    <x v="2"/>
    <x v="82"/>
    <x v="47"/>
    <x v="2"/>
    <x v="0"/>
    <x v="2"/>
    <x v="0"/>
    <x v="0"/>
    <x v="4"/>
    <x v="1"/>
    <x v="1"/>
    <x v="0"/>
  </r>
  <r>
    <x v="84"/>
    <x v="83"/>
    <x v="1"/>
    <x v="83"/>
    <x v="83"/>
    <x v="11"/>
    <x v="79"/>
    <x v="1"/>
    <x v="83"/>
    <x v="37"/>
    <x v="1"/>
    <x v="0"/>
    <x v="1"/>
    <x v="0"/>
    <x v="1"/>
    <x v="3"/>
    <x v="1"/>
    <x v="1"/>
    <x v="1"/>
  </r>
  <r>
    <x v="85"/>
    <x v="84"/>
    <x v="0"/>
    <x v="84"/>
    <x v="84"/>
    <x v="19"/>
    <x v="80"/>
    <x v="0"/>
    <x v="84"/>
    <x v="43"/>
    <x v="1"/>
    <x v="6"/>
    <x v="0"/>
    <x v="1"/>
    <x v="0"/>
    <x v="3"/>
    <x v="1"/>
    <x v="1"/>
    <x v="2"/>
  </r>
  <r>
    <x v="86"/>
    <x v="85"/>
    <x v="1"/>
    <x v="85"/>
    <x v="85"/>
    <x v="5"/>
    <x v="81"/>
    <x v="1"/>
    <x v="85"/>
    <x v="21"/>
    <x v="1"/>
    <x v="3"/>
    <x v="1"/>
    <x v="1"/>
    <x v="1"/>
    <x v="5"/>
    <x v="1"/>
    <x v="1"/>
    <x v="0"/>
  </r>
  <r>
    <x v="87"/>
    <x v="86"/>
    <x v="0"/>
    <x v="86"/>
    <x v="86"/>
    <x v="39"/>
    <x v="82"/>
    <x v="2"/>
    <x v="86"/>
    <x v="48"/>
    <x v="1"/>
    <x v="5"/>
    <x v="2"/>
    <x v="0"/>
    <x v="1"/>
    <x v="4"/>
    <x v="0"/>
    <x v="0"/>
    <x v="1"/>
  </r>
  <r>
    <x v="88"/>
    <x v="87"/>
    <x v="8"/>
    <x v="87"/>
    <x v="87"/>
    <x v="56"/>
    <x v="83"/>
    <x v="1"/>
    <x v="87"/>
    <x v="14"/>
    <x v="0"/>
    <x v="5"/>
    <x v="2"/>
    <x v="1"/>
    <x v="1"/>
    <x v="3"/>
    <x v="0"/>
    <x v="0"/>
    <x v="2"/>
  </r>
  <r>
    <x v="89"/>
    <x v="88"/>
    <x v="3"/>
    <x v="88"/>
    <x v="88"/>
    <x v="33"/>
    <x v="84"/>
    <x v="1"/>
    <x v="88"/>
    <x v="36"/>
    <x v="2"/>
    <x v="5"/>
    <x v="2"/>
    <x v="1"/>
    <x v="0"/>
    <x v="0"/>
    <x v="2"/>
    <x v="2"/>
    <x v="1"/>
  </r>
  <r>
    <x v="90"/>
    <x v="89"/>
    <x v="7"/>
    <x v="89"/>
    <x v="89"/>
    <x v="54"/>
    <x v="12"/>
    <x v="1"/>
    <x v="89"/>
    <x v="12"/>
    <x v="0"/>
    <x v="5"/>
    <x v="1"/>
    <x v="0"/>
    <x v="0"/>
    <x v="2"/>
    <x v="1"/>
    <x v="1"/>
    <x v="1"/>
  </r>
  <r>
    <x v="91"/>
    <x v="90"/>
    <x v="4"/>
    <x v="90"/>
    <x v="90"/>
    <x v="53"/>
    <x v="85"/>
    <x v="0"/>
    <x v="90"/>
    <x v="13"/>
    <x v="0"/>
    <x v="0"/>
    <x v="2"/>
    <x v="1"/>
    <x v="0"/>
    <x v="3"/>
    <x v="1"/>
    <x v="1"/>
    <x v="0"/>
  </r>
  <r>
    <x v="92"/>
    <x v="91"/>
    <x v="0"/>
    <x v="91"/>
    <x v="91"/>
    <x v="8"/>
    <x v="86"/>
    <x v="0"/>
    <x v="91"/>
    <x v="20"/>
    <x v="0"/>
    <x v="4"/>
    <x v="2"/>
    <x v="0"/>
    <x v="0"/>
    <x v="3"/>
    <x v="0"/>
    <x v="0"/>
    <x v="2"/>
  </r>
  <r>
    <x v="93"/>
    <x v="92"/>
    <x v="9"/>
    <x v="92"/>
    <x v="92"/>
    <x v="41"/>
    <x v="87"/>
    <x v="2"/>
    <x v="92"/>
    <x v="17"/>
    <x v="1"/>
    <x v="6"/>
    <x v="0"/>
    <x v="0"/>
    <x v="1"/>
    <x v="0"/>
    <x v="2"/>
    <x v="2"/>
    <x v="0"/>
  </r>
  <r>
    <x v="94"/>
    <x v="93"/>
    <x v="8"/>
    <x v="93"/>
    <x v="93"/>
    <x v="10"/>
    <x v="88"/>
    <x v="2"/>
    <x v="93"/>
    <x v="37"/>
    <x v="2"/>
    <x v="5"/>
    <x v="2"/>
    <x v="1"/>
    <x v="1"/>
    <x v="0"/>
    <x v="1"/>
    <x v="1"/>
    <x v="1"/>
  </r>
  <r>
    <x v="95"/>
    <x v="94"/>
    <x v="8"/>
    <x v="94"/>
    <x v="94"/>
    <x v="1"/>
    <x v="89"/>
    <x v="0"/>
    <x v="94"/>
    <x v="8"/>
    <x v="1"/>
    <x v="1"/>
    <x v="2"/>
    <x v="1"/>
    <x v="1"/>
    <x v="1"/>
    <x v="0"/>
    <x v="0"/>
    <x v="1"/>
  </r>
  <r>
    <x v="96"/>
    <x v="95"/>
    <x v="4"/>
    <x v="95"/>
    <x v="95"/>
    <x v="14"/>
    <x v="12"/>
    <x v="0"/>
    <x v="95"/>
    <x v="20"/>
    <x v="1"/>
    <x v="1"/>
    <x v="1"/>
    <x v="1"/>
    <x v="1"/>
    <x v="0"/>
    <x v="2"/>
    <x v="2"/>
    <x v="2"/>
  </r>
  <r>
    <x v="97"/>
    <x v="96"/>
    <x v="3"/>
    <x v="96"/>
    <x v="96"/>
    <x v="57"/>
    <x v="90"/>
    <x v="1"/>
    <x v="96"/>
    <x v="5"/>
    <x v="2"/>
    <x v="0"/>
    <x v="0"/>
    <x v="1"/>
    <x v="0"/>
    <x v="1"/>
    <x v="1"/>
    <x v="1"/>
    <x v="2"/>
  </r>
  <r>
    <x v="98"/>
    <x v="97"/>
    <x v="6"/>
    <x v="97"/>
    <x v="97"/>
    <x v="28"/>
    <x v="91"/>
    <x v="0"/>
    <x v="97"/>
    <x v="39"/>
    <x v="1"/>
    <x v="0"/>
    <x v="1"/>
    <x v="1"/>
    <x v="1"/>
    <x v="4"/>
    <x v="0"/>
    <x v="0"/>
    <x v="0"/>
  </r>
  <r>
    <x v="99"/>
    <x v="98"/>
    <x v="3"/>
    <x v="98"/>
    <x v="98"/>
    <x v="19"/>
    <x v="92"/>
    <x v="1"/>
    <x v="98"/>
    <x v="2"/>
    <x v="1"/>
    <x v="6"/>
    <x v="2"/>
    <x v="1"/>
    <x v="1"/>
    <x v="2"/>
    <x v="2"/>
    <x v="2"/>
    <x v="1"/>
  </r>
  <r>
    <x v="100"/>
    <x v="99"/>
    <x v="8"/>
    <x v="99"/>
    <x v="99"/>
    <x v="58"/>
    <x v="25"/>
    <x v="1"/>
    <x v="99"/>
    <x v="5"/>
    <x v="1"/>
    <x v="6"/>
    <x v="2"/>
    <x v="0"/>
    <x v="1"/>
    <x v="5"/>
    <x v="1"/>
    <x v="1"/>
    <x v="2"/>
  </r>
  <r>
    <x v="101"/>
    <x v="100"/>
    <x v="9"/>
    <x v="100"/>
    <x v="100"/>
    <x v="59"/>
    <x v="93"/>
    <x v="1"/>
    <x v="100"/>
    <x v="8"/>
    <x v="1"/>
    <x v="1"/>
    <x v="0"/>
    <x v="1"/>
    <x v="1"/>
    <x v="5"/>
    <x v="1"/>
    <x v="1"/>
    <x v="1"/>
  </r>
  <r>
    <x v="102"/>
    <x v="101"/>
    <x v="9"/>
    <x v="101"/>
    <x v="101"/>
    <x v="60"/>
    <x v="94"/>
    <x v="1"/>
    <x v="101"/>
    <x v="49"/>
    <x v="2"/>
    <x v="1"/>
    <x v="1"/>
    <x v="1"/>
    <x v="0"/>
    <x v="1"/>
    <x v="1"/>
    <x v="1"/>
    <x v="2"/>
  </r>
  <r>
    <x v="103"/>
    <x v="102"/>
    <x v="3"/>
    <x v="102"/>
    <x v="102"/>
    <x v="61"/>
    <x v="95"/>
    <x v="1"/>
    <x v="102"/>
    <x v="21"/>
    <x v="1"/>
    <x v="4"/>
    <x v="2"/>
    <x v="1"/>
    <x v="1"/>
    <x v="4"/>
    <x v="0"/>
    <x v="0"/>
    <x v="0"/>
  </r>
  <r>
    <x v="104"/>
    <x v="103"/>
    <x v="0"/>
    <x v="103"/>
    <x v="103"/>
    <x v="35"/>
    <x v="96"/>
    <x v="1"/>
    <x v="103"/>
    <x v="7"/>
    <x v="1"/>
    <x v="6"/>
    <x v="2"/>
    <x v="1"/>
    <x v="1"/>
    <x v="0"/>
    <x v="2"/>
    <x v="2"/>
    <x v="0"/>
  </r>
  <r>
    <x v="105"/>
    <x v="104"/>
    <x v="4"/>
    <x v="104"/>
    <x v="104"/>
    <x v="52"/>
    <x v="97"/>
    <x v="0"/>
    <x v="104"/>
    <x v="48"/>
    <x v="0"/>
    <x v="0"/>
    <x v="0"/>
    <x v="0"/>
    <x v="1"/>
    <x v="1"/>
    <x v="0"/>
    <x v="0"/>
    <x v="1"/>
  </r>
  <r>
    <x v="106"/>
    <x v="105"/>
    <x v="3"/>
    <x v="105"/>
    <x v="105"/>
    <x v="0"/>
    <x v="98"/>
    <x v="2"/>
    <x v="105"/>
    <x v="30"/>
    <x v="0"/>
    <x v="0"/>
    <x v="2"/>
    <x v="1"/>
    <x v="1"/>
    <x v="5"/>
    <x v="1"/>
    <x v="1"/>
    <x v="1"/>
  </r>
  <r>
    <x v="107"/>
    <x v="106"/>
    <x v="3"/>
    <x v="106"/>
    <x v="106"/>
    <x v="23"/>
    <x v="99"/>
    <x v="1"/>
    <x v="106"/>
    <x v="2"/>
    <x v="1"/>
    <x v="1"/>
    <x v="2"/>
    <x v="1"/>
    <x v="1"/>
    <x v="3"/>
    <x v="0"/>
    <x v="0"/>
    <x v="1"/>
  </r>
  <r>
    <x v="108"/>
    <x v="107"/>
    <x v="9"/>
    <x v="107"/>
    <x v="107"/>
    <x v="62"/>
    <x v="100"/>
    <x v="1"/>
    <x v="107"/>
    <x v="50"/>
    <x v="1"/>
    <x v="2"/>
    <x v="1"/>
    <x v="1"/>
    <x v="0"/>
    <x v="4"/>
    <x v="1"/>
    <x v="1"/>
    <x v="2"/>
  </r>
  <r>
    <x v="109"/>
    <x v="108"/>
    <x v="4"/>
    <x v="108"/>
    <x v="108"/>
    <x v="2"/>
    <x v="101"/>
    <x v="1"/>
    <x v="108"/>
    <x v="51"/>
    <x v="1"/>
    <x v="2"/>
    <x v="0"/>
    <x v="0"/>
    <x v="1"/>
    <x v="1"/>
    <x v="1"/>
    <x v="1"/>
    <x v="0"/>
  </r>
  <r>
    <x v="110"/>
    <x v="109"/>
    <x v="5"/>
    <x v="109"/>
    <x v="109"/>
    <x v="63"/>
    <x v="102"/>
    <x v="0"/>
    <x v="109"/>
    <x v="15"/>
    <x v="2"/>
    <x v="6"/>
    <x v="1"/>
    <x v="0"/>
    <x v="0"/>
    <x v="3"/>
    <x v="2"/>
    <x v="2"/>
    <x v="2"/>
  </r>
  <r>
    <x v="111"/>
    <x v="110"/>
    <x v="6"/>
    <x v="110"/>
    <x v="110"/>
    <x v="63"/>
    <x v="103"/>
    <x v="2"/>
    <x v="110"/>
    <x v="52"/>
    <x v="2"/>
    <x v="6"/>
    <x v="1"/>
    <x v="0"/>
    <x v="0"/>
    <x v="0"/>
    <x v="1"/>
    <x v="1"/>
    <x v="1"/>
  </r>
  <r>
    <x v="112"/>
    <x v="111"/>
    <x v="0"/>
    <x v="111"/>
    <x v="111"/>
    <x v="42"/>
    <x v="104"/>
    <x v="1"/>
    <x v="111"/>
    <x v="3"/>
    <x v="2"/>
    <x v="1"/>
    <x v="0"/>
    <x v="1"/>
    <x v="0"/>
    <x v="5"/>
    <x v="2"/>
    <x v="2"/>
    <x v="0"/>
  </r>
  <r>
    <x v="113"/>
    <x v="112"/>
    <x v="9"/>
    <x v="112"/>
    <x v="112"/>
    <x v="64"/>
    <x v="105"/>
    <x v="0"/>
    <x v="112"/>
    <x v="42"/>
    <x v="0"/>
    <x v="0"/>
    <x v="2"/>
    <x v="0"/>
    <x v="1"/>
    <x v="2"/>
    <x v="0"/>
    <x v="0"/>
    <x v="2"/>
  </r>
  <r>
    <x v="114"/>
    <x v="113"/>
    <x v="9"/>
    <x v="113"/>
    <x v="113"/>
    <x v="60"/>
    <x v="106"/>
    <x v="2"/>
    <x v="113"/>
    <x v="33"/>
    <x v="2"/>
    <x v="1"/>
    <x v="2"/>
    <x v="0"/>
    <x v="0"/>
    <x v="2"/>
    <x v="1"/>
    <x v="1"/>
    <x v="0"/>
  </r>
  <r>
    <x v="115"/>
    <x v="114"/>
    <x v="6"/>
    <x v="114"/>
    <x v="114"/>
    <x v="22"/>
    <x v="39"/>
    <x v="2"/>
    <x v="114"/>
    <x v="12"/>
    <x v="1"/>
    <x v="0"/>
    <x v="0"/>
    <x v="1"/>
    <x v="0"/>
    <x v="5"/>
    <x v="1"/>
    <x v="1"/>
    <x v="1"/>
  </r>
  <r>
    <x v="116"/>
    <x v="115"/>
    <x v="1"/>
    <x v="115"/>
    <x v="115"/>
    <x v="19"/>
    <x v="107"/>
    <x v="0"/>
    <x v="115"/>
    <x v="4"/>
    <x v="1"/>
    <x v="6"/>
    <x v="0"/>
    <x v="0"/>
    <x v="1"/>
    <x v="5"/>
    <x v="2"/>
    <x v="2"/>
    <x v="2"/>
  </r>
  <r>
    <x v="117"/>
    <x v="116"/>
    <x v="8"/>
    <x v="116"/>
    <x v="116"/>
    <x v="65"/>
    <x v="108"/>
    <x v="0"/>
    <x v="116"/>
    <x v="53"/>
    <x v="0"/>
    <x v="5"/>
    <x v="0"/>
    <x v="0"/>
    <x v="1"/>
    <x v="5"/>
    <x v="2"/>
    <x v="2"/>
    <x v="2"/>
  </r>
  <r>
    <x v="118"/>
    <x v="117"/>
    <x v="4"/>
    <x v="117"/>
    <x v="117"/>
    <x v="30"/>
    <x v="109"/>
    <x v="0"/>
    <x v="117"/>
    <x v="22"/>
    <x v="2"/>
    <x v="0"/>
    <x v="2"/>
    <x v="1"/>
    <x v="0"/>
    <x v="4"/>
    <x v="0"/>
    <x v="0"/>
    <x v="1"/>
  </r>
  <r>
    <x v="119"/>
    <x v="118"/>
    <x v="5"/>
    <x v="118"/>
    <x v="118"/>
    <x v="40"/>
    <x v="89"/>
    <x v="0"/>
    <x v="118"/>
    <x v="5"/>
    <x v="0"/>
    <x v="2"/>
    <x v="2"/>
    <x v="1"/>
    <x v="1"/>
    <x v="2"/>
    <x v="2"/>
    <x v="2"/>
    <x v="2"/>
  </r>
  <r>
    <x v="120"/>
    <x v="119"/>
    <x v="2"/>
    <x v="119"/>
    <x v="119"/>
    <x v="44"/>
    <x v="11"/>
    <x v="2"/>
    <x v="119"/>
    <x v="53"/>
    <x v="2"/>
    <x v="4"/>
    <x v="2"/>
    <x v="1"/>
    <x v="0"/>
    <x v="1"/>
    <x v="0"/>
    <x v="0"/>
    <x v="2"/>
  </r>
  <r>
    <x v="121"/>
    <x v="120"/>
    <x v="0"/>
    <x v="120"/>
    <x v="120"/>
    <x v="52"/>
    <x v="110"/>
    <x v="2"/>
    <x v="120"/>
    <x v="35"/>
    <x v="0"/>
    <x v="0"/>
    <x v="0"/>
    <x v="0"/>
    <x v="1"/>
    <x v="3"/>
    <x v="1"/>
    <x v="1"/>
    <x v="1"/>
  </r>
  <r>
    <x v="122"/>
    <x v="121"/>
    <x v="9"/>
    <x v="121"/>
    <x v="121"/>
    <x v="11"/>
    <x v="111"/>
    <x v="2"/>
    <x v="121"/>
    <x v="50"/>
    <x v="1"/>
    <x v="0"/>
    <x v="2"/>
    <x v="0"/>
    <x v="1"/>
    <x v="3"/>
    <x v="2"/>
    <x v="2"/>
    <x v="2"/>
  </r>
  <r>
    <x v="123"/>
    <x v="122"/>
    <x v="2"/>
    <x v="122"/>
    <x v="122"/>
    <x v="45"/>
    <x v="112"/>
    <x v="2"/>
    <x v="122"/>
    <x v="15"/>
    <x v="1"/>
    <x v="5"/>
    <x v="2"/>
    <x v="0"/>
    <x v="1"/>
    <x v="2"/>
    <x v="1"/>
    <x v="1"/>
    <x v="2"/>
  </r>
  <r>
    <x v="124"/>
    <x v="123"/>
    <x v="2"/>
    <x v="123"/>
    <x v="123"/>
    <x v="11"/>
    <x v="113"/>
    <x v="0"/>
    <x v="123"/>
    <x v="48"/>
    <x v="1"/>
    <x v="0"/>
    <x v="0"/>
    <x v="0"/>
    <x v="0"/>
    <x v="5"/>
    <x v="2"/>
    <x v="2"/>
    <x v="1"/>
  </r>
  <r>
    <x v="125"/>
    <x v="124"/>
    <x v="0"/>
    <x v="124"/>
    <x v="124"/>
    <x v="24"/>
    <x v="114"/>
    <x v="2"/>
    <x v="124"/>
    <x v="10"/>
    <x v="1"/>
    <x v="2"/>
    <x v="2"/>
    <x v="1"/>
    <x v="0"/>
    <x v="2"/>
    <x v="0"/>
    <x v="0"/>
    <x v="2"/>
  </r>
  <r>
    <x v="126"/>
    <x v="125"/>
    <x v="1"/>
    <x v="125"/>
    <x v="125"/>
    <x v="3"/>
    <x v="115"/>
    <x v="1"/>
    <x v="125"/>
    <x v="54"/>
    <x v="0"/>
    <x v="2"/>
    <x v="0"/>
    <x v="1"/>
    <x v="0"/>
    <x v="3"/>
    <x v="0"/>
    <x v="0"/>
    <x v="0"/>
  </r>
  <r>
    <x v="127"/>
    <x v="126"/>
    <x v="9"/>
    <x v="126"/>
    <x v="126"/>
    <x v="66"/>
    <x v="116"/>
    <x v="2"/>
    <x v="126"/>
    <x v="9"/>
    <x v="0"/>
    <x v="6"/>
    <x v="2"/>
    <x v="1"/>
    <x v="0"/>
    <x v="5"/>
    <x v="1"/>
    <x v="1"/>
    <x v="2"/>
  </r>
  <r>
    <x v="128"/>
    <x v="127"/>
    <x v="2"/>
    <x v="127"/>
    <x v="127"/>
    <x v="66"/>
    <x v="117"/>
    <x v="0"/>
    <x v="127"/>
    <x v="23"/>
    <x v="0"/>
    <x v="6"/>
    <x v="0"/>
    <x v="0"/>
    <x v="0"/>
    <x v="4"/>
    <x v="1"/>
    <x v="1"/>
    <x v="0"/>
  </r>
  <r>
    <x v="129"/>
    <x v="128"/>
    <x v="9"/>
    <x v="128"/>
    <x v="128"/>
    <x v="4"/>
    <x v="23"/>
    <x v="0"/>
    <x v="128"/>
    <x v="8"/>
    <x v="2"/>
    <x v="1"/>
    <x v="1"/>
    <x v="1"/>
    <x v="0"/>
    <x v="3"/>
    <x v="2"/>
    <x v="2"/>
    <x v="1"/>
  </r>
  <r>
    <x v="130"/>
    <x v="129"/>
    <x v="0"/>
    <x v="129"/>
    <x v="129"/>
    <x v="25"/>
    <x v="118"/>
    <x v="1"/>
    <x v="129"/>
    <x v="26"/>
    <x v="0"/>
    <x v="1"/>
    <x v="0"/>
    <x v="1"/>
    <x v="0"/>
    <x v="5"/>
    <x v="2"/>
    <x v="2"/>
    <x v="1"/>
  </r>
  <r>
    <x v="131"/>
    <x v="130"/>
    <x v="3"/>
    <x v="130"/>
    <x v="130"/>
    <x v="43"/>
    <x v="119"/>
    <x v="1"/>
    <x v="130"/>
    <x v="47"/>
    <x v="1"/>
    <x v="5"/>
    <x v="2"/>
    <x v="0"/>
    <x v="0"/>
    <x v="3"/>
    <x v="0"/>
    <x v="0"/>
    <x v="0"/>
  </r>
  <r>
    <x v="132"/>
    <x v="131"/>
    <x v="7"/>
    <x v="131"/>
    <x v="131"/>
    <x v="34"/>
    <x v="120"/>
    <x v="1"/>
    <x v="131"/>
    <x v="2"/>
    <x v="2"/>
    <x v="2"/>
    <x v="2"/>
    <x v="1"/>
    <x v="0"/>
    <x v="3"/>
    <x v="2"/>
    <x v="2"/>
    <x v="1"/>
  </r>
  <r>
    <x v="133"/>
    <x v="132"/>
    <x v="3"/>
    <x v="132"/>
    <x v="132"/>
    <x v="21"/>
    <x v="121"/>
    <x v="2"/>
    <x v="132"/>
    <x v="55"/>
    <x v="2"/>
    <x v="2"/>
    <x v="0"/>
    <x v="0"/>
    <x v="1"/>
    <x v="1"/>
    <x v="2"/>
    <x v="2"/>
    <x v="0"/>
  </r>
  <r>
    <x v="134"/>
    <x v="133"/>
    <x v="3"/>
    <x v="133"/>
    <x v="133"/>
    <x v="1"/>
    <x v="122"/>
    <x v="0"/>
    <x v="133"/>
    <x v="4"/>
    <x v="1"/>
    <x v="1"/>
    <x v="2"/>
    <x v="1"/>
    <x v="0"/>
    <x v="0"/>
    <x v="1"/>
    <x v="1"/>
    <x v="2"/>
  </r>
  <r>
    <x v="135"/>
    <x v="134"/>
    <x v="6"/>
    <x v="134"/>
    <x v="134"/>
    <x v="67"/>
    <x v="30"/>
    <x v="1"/>
    <x v="134"/>
    <x v="56"/>
    <x v="2"/>
    <x v="3"/>
    <x v="2"/>
    <x v="1"/>
    <x v="1"/>
    <x v="5"/>
    <x v="1"/>
    <x v="1"/>
    <x v="1"/>
  </r>
  <r>
    <x v="136"/>
    <x v="135"/>
    <x v="1"/>
    <x v="135"/>
    <x v="135"/>
    <x v="68"/>
    <x v="123"/>
    <x v="2"/>
    <x v="135"/>
    <x v="55"/>
    <x v="0"/>
    <x v="1"/>
    <x v="2"/>
    <x v="1"/>
    <x v="0"/>
    <x v="1"/>
    <x v="0"/>
    <x v="0"/>
    <x v="0"/>
  </r>
  <r>
    <x v="137"/>
    <x v="136"/>
    <x v="3"/>
    <x v="136"/>
    <x v="136"/>
    <x v="67"/>
    <x v="124"/>
    <x v="1"/>
    <x v="136"/>
    <x v="57"/>
    <x v="2"/>
    <x v="3"/>
    <x v="0"/>
    <x v="0"/>
    <x v="0"/>
    <x v="2"/>
    <x v="0"/>
    <x v="0"/>
    <x v="0"/>
  </r>
  <r>
    <x v="138"/>
    <x v="137"/>
    <x v="4"/>
    <x v="137"/>
    <x v="137"/>
    <x v="69"/>
    <x v="125"/>
    <x v="1"/>
    <x v="137"/>
    <x v="13"/>
    <x v="2"/>
    <x v="0"/>
    <x v="0"/>
    <x v="1"/>
    <x v="1"/>
    <x v="3"/>
    <x v="2"/>
    <x v="2"/>
    <x v="0"/>
  </r>
  <r>
    <x v="139"/>
    <x v="138"/>
    <x v="2"/>
    <x v="138"/>
    <x v="138"/>
    <x v="32"/>
    <x v="126"/>
    <x v="0"/>
    <x v="138"/>
    <x v="51"/>
    <x v="1"/>
    <x v="0"/>
    <x v="2"/>
    <x v="1"/>
    <x v="1"/>
    <x v="3"/>
    <x v="0"/>
    <x v="0"/>
    <x v="0"/>
  </r>
  <r>
    <x v="140"/>
    <x v="139"/>
    <x v="4"/>
    <x v="139"/>
    <x v="139"/>
    <x v="54"/>
    <x v="127"/>
    <x v="2"/>
    <x v="139"/>
    <x v="38"/>
    <x v="0"/>
    <x v="5"/>
    <x v="0"/>
    <x v="0"/>
    <x v="0"/>
    <x v="3"/>
    <x v="1"/>
    <x v="1"/>
    <x v="2"/>
  </r>
  <r>
    <x v="141"/>
    <x v="140"/>
    <x v="4"/>
    <x v="140"/>
    <x v="140"/>
    <x v="25"/>
    <x v="128"/>
    <x v="1"/>
    <x v="140"/>
    <x v="34"/>
    <x v="0"/>
    <x v="1"/>
    <x v="0"/>
    <x v="0"/>
    <x v="1"/>
    <x v="0"/>
    <x v="1"/>
    <x v="1"/>
    <x v="0"/>
  </r>
  <r>
    <x v="142"/>
    <x v="141"/>
    <x v="4"/>
    <x v="141"/>
    <x v="141"/>
    <x v="63"/>
    <x v="129"/>
    <x v="1"/>
    <x v="141"/>
    <x v="0"/>
    <x v="2"/>
    <x v="6"/>
    <x v="2"/>
    <x v="0"/>
    <x v="0"/>
    <x v="0"/>
    <x v="1"/>
    <x v="1"/>
    <x v="0"/>
  </r>
  <r>
    <x v="143"/>
    <x v="142"/>
    <x v="8"/>
    <x v="142"/>
    <x v="142"/>
    <x v="70"/>
    <x v="130"/>
    <x v="2"/>
    <x v="142"/>
    <x v="3"/>
    <x v="2"/>
    <x v="1"/>
    <x v="1"/>
    <x v="0"/>
    <x v="0"/>
    <x v="4"/>
    <x v="1"/>
    <x v="1"/>
    <x v="0"/>
  </r>
  <r>
    <x v="144"/>
    <x v="143"/>
    <x v="3"/>
    <x v="143"/>
    <x v="143"/>
    <x v="18"/>
    <x v="131"/>
    <x v="0"/>
    <x v="143"/>
    <x v="7"/>
    <x v="0"/>
    <x v="3"/>
    <x v="2"/>
    <x v="1"/>
    <x v="0"/>
    <x v="2"/>
    <x v="0"/>
    <x v="0"/>
    <x v="0"/>
  </r>
  <r>
    <x v="145"/>
    <x v="144"/>
    <x v="3"/>
    <x v="144"/>
    <x v="144"/>
    <x v="1"/>
    <x v="132"/>
    <x v="2"/>
    <x v="144"/>
    <x v="33"/>
    <x v="1"/>
    <x v="1"/>
    <x v="2"/>
    <x v="1"/>
    <x v="0"/>
    <x v="0"/>
    <x v="1"/>
    <x v="1"/>
    <x v="0"/>
  </r>
  <r>
    <x v="146"/>
    <x v="145"/>
    <x v="4"/>
    <x v="145"/>
    <x v="145"/>
    <x v="34"/>
    <x v="35"/>
    <x v="0"/>
    <x v="145"/>
    <x v="51"/>
    <x v="2"/>
    <x v="2"/>
    <x v="0"/>
    <x v="0"/>
    <x v="0"/>
    <x v="5"/>
    <x v="0"/>
    <x v="0"/>
    <x v="0"/>
  </r>
  <r>
    <x v="147"/>
    <x v="146"/>
    <x v="7"/>
    <x v="146"/>
    <x v="146"/>
    <x v="35"/>
    <x v="69"/>
    <x v="2"/>
    <x v="146"/>
    <x v="32"/>
    <x v="1"/>
    <x v="6"/>
    <x v="0"/>
    <x v="1"/>
    <x v="1"/>
    <x v="0"/>
    <x v="1"/>
    <x v="1"/>
    <x v="2"/>
  </r>
  <r>
    <x v="148"/>
    <x v="147"/>
    <x v="2"/>
    <x v="147"/>
    <x v="147"/>
    <x v="43"/>
    <x v="133"/>
    <x v="2"/>
    <x v="147"/>
    <x v="56"/>
    <x v="1"/>
    <x v="5"/>
    <x v="0"/>
    <x v="0"/>
    <x v="1"/>
    <x v="2"/>
    <x v="2"/>
    <x v="2"/>
    <x v="1"/>
  </r>
  <r>
    <x v="149"/>
    <x v="148"/>
    <x v="2"/>
    <x v="148"/>
    <x v="148"/>
    <x v="39"/>
    <x v="128"/>
    <x v="2"/>
    <x v="148"/>
    <x v="49"/>
    <x v="1"/>
    <x v="5"/>
    <x v="0"/>
    <x v="1"/>
    <x v="1"/>
    <x v="0"/>
    <x v="0"/>
    <x v="0"/>
    <x v="2"/>
  </r>
  <r>
    <x v="150"/>
    <x v="149"/>
    <x v="7"/>
    <x v="149"/>
    <x v="149"/>
    <x v="28"/>
    <x v="25"/>
    <x v="2"/>
    <x v="149"/>
    <x v="19"/>
    <x v="1"/>
    <x v="0"/>
    <x v="2"/>
    <x v="0"/>
    <x v="0"/>
    <x v="5"/>
    <x v="2"/>
    <x v="2"/>
    <x v="2"/>
  </r>
  <r>
    <x v="151"/>
    <x v="23"/>
    <x v="0"/>
    <x v="150"/>
    <x v="150"/>
    <x v="16"/>
    <x v="134"/>
    <x v="2"/>
    <x v="150"/>
    <x v="48"/>
    <x v="1"/>
    <x v="3"/>
    <x v="2"/>
    <x v="0"/>
    <x v="1"/>
    <x v="3"/>
    <x v="1"/>
    <x v="1"/>
    <x v="1"/>
  </r>
  <r>
    <x v="152"/>
    <x v="150"/>
    <x v="9"/>
    <x v="151"/>
    <x v="151"/>
    <x v="71"/>
    <x v="135"/>
    <x v="2"/>
    <x v="151"/>
    <x v="2"/>
    <x v="0"/>
    <x v="6"/>
    <x v="1"/>
    <x v="1"/>
    <x v="1"/>
    <x v="5"/>
    <x v="0"/>
    <x v="0"/>
    <x v="1"/>
  </r>
  <r>
    <x v="153"/>
    <x v="151"/>
    <x v="3"/>
    <x v="152"/>
    <x v="152"/>
    <x v="13"/>
    <x v="136"/>
    <x v="0"/>
    <x v="152"/>
    <x v="21"/>
    <x v="2"/>
    <x v="4"/>
    <x v="2"/>
    <x v="1"/>
    <x v="0"/>
    <x v="4"/>
    <x v="1"/>
    <x v="1"/>
    <x v="0"/>
  </r>
  <r>
    <x v="154"/>
    <x v="152"/>
    <x v="2"/>
    <x v="153"/>
    <x v="153"/>
    <x v="26"/>
    <x v="137"/>
    <x v="1"/>
    <x v="153"/>
    <x v="39"/>
    <x v="0"/>
    <x v="3"/>
    <x v="0"/>
    <x v="1"/>
    <x v="0"/>
    <x v="3"/>
    <x v="1"/>
    <x v="1"/>
    <x v="0"/>
  </r>
  <r>
    <x v="155"/>
    <x v="153"/>
    <x v="1"/>
    <x v="154"/>
    <x v="154"/>
    <x v="9"/>
    <x v="57"/>
    <x v="2"/>
    <x v="154"/>
    <x v="54"/>
    <x v="2"/>
    <x v="5"/>
    <x v="0"/>
    <x v="0"/>
    <x v="1"/>
    <x v="4"/>
    <x v="0"/>
    <x v="0"/>
    <x v="0"/>
  </r>
  <r>
    <x v="156"/>
    <x v="154"/>
    <x v="8"/>
    <x v="155"/>
    <x v="155"/>
    <x v="72"/>
    <x v="138"/>
    <x v="1"/>
    <x v="155"/>
    <x v="36"/>
    <x v="0"/>
    <x v="1"/>
    <x v="2"/>
    <x v="0"/>
    <x v="1"/>
    <x v="1"/>
    <x v="2"/>
    <x v="2"/>
    <x v="1"/>
  </r>
  <r>
    <x v="157"/>
    <x v="155"/>
    <x v="1"/>
    <x v="156"/>
    <x v="156"/>
    <x v="37"/>
    <x v="139"/>
    <x v="0"/>
    <x v="156"/>
    <x v="58"/>
    <x v="1"/>
    <x v="4"/>
    <x v="0"/>
    <x v="1"/>
    <x v="1"/>
    <x v="2"/>
    <x v="2"/>
    <x v="2"/>
    <x v="0"/>
  </r>
  <r>
    <x v="158"/>
    <x v="156"/>
    <x v="9"/>
    <x v="157"/>
    <x v="157"/>
    <x v="73"/>
    <x v="140"/>
    <x v="0"/>
    <x v="157"/>
    <x v="22"/>
    <x v="1"/>
    <x v="0"/>
    <x v="0"/>
    <x v="0"/>
    <x v="1"/>
    <x v="0"/>
    <x v="2"/>
    <x v="2"/>
    <x v="1"/>
  </r>
  <r>
    <x v="159"/>
    <x v="157"/>
    <x v="3"/>
    <x v="158"/>
    <x v="158"/>
    <x v="39"/>
    <x v="141"/>
    <x v="0"/>
    <x v="158"/>
    <x v="40"/>
    <x v="1"/>
    <x v="5"/>
    <x v="2"/>
    <x v="1"/>
    <x v="1"/>
    <x v="3"/>
    <x v="2"/>
    <x v="2"/>
    <x v="0"/>
  </r>
  <r>
    <x v="160"/>
    <x v="158"/>
    <x v="2"/>
    <x v="159"/>
    <x v="159"/>
    <x v="64"/>
    <x v="30"/>
    <x v="2"/>
    <x v="159"/>
    <x v="47"/>
    <x v="0"/>
    <x v="0"/>
    <x v="2"/>
    <x v="1"/>
    <x v="0"/>
    <x v="4"/>
    <x v="1"/>
    <x v="1"/>
    <x v="0"/>
  </r>
  <r>
    <x v="161"/>
    <x v="159"/>
    <x v="8"/>
    <x v="160"/>
    <x v="160"/>
    <x v="6"/>
    <x v="142"/>
    <x v="1"/>
    <x v="160"/>
    <x v="22"/>
    <x v="2"/>
    <x v="3"/>
    <x v="2"/>
    <x v="1"/>
    <x v="1"/>
    <x v="3"/>
    <x v="0"/>
    <x v="0"/>
    <x v="1"/>
  </r>
  <r>
    <x v="162"/>
    <x v="160"/>
    <x v="0"/>
    <x v="161"/>
    <x v="161"/>
    <x v="45"/>
    <x v="143"/>
    <x v="2"/>
    <x v="161"/>
    <x v="27"/>
    <x v="1"/>
    <x v="5"/>
    <x v="2"/>
    <x v="1"/>
    <x v="1"/>
    <x v="4"/>
    <x v="0"/>
    <x v="0"/>
    <x v="1"/>
  </r>
  <r>
    <x v="163"/>
    <x v="161"/>
    <x v="5"/>
    <x v="162"/>
    <x v="162"/>
    <x v="74"/>
    <x v="144"/>
    <x v="0"/>
    <x v="162"/>
    <x v="35"/>
    <x v="0"/>
    <x v="5"/>
    <x v="2"/>
    <x v="1"/>
    <x v="1"/>
    <x v="3"/>
    <x v="1"/>
    <x v="1"/>
    <x v="1"/>
  </r>
  <r>
    <x v="164"/>
    <x v="162"/>
    <x v="4"/>
    <x v="163"/>
    <x v="163"/>
    <x v="9"/>
    <x v="145"/>
    <x v="2"/>
    <x v="163"/>
    <x v="9"/>
    <x v="2"/>
    <x v="5"/>
    <x v="0"/>
    <x v="1"/>
    <x v="1"/>
    <x v="4"/>
    <x v="2"/>
    <x v="2"/>
    <x v="2"/>
  </r>
  <r>
    <x v="165"/>
    <x v="163"/>
    <x v="2"/>
    <x v="164"/>
    <x v="164"/>
    <x v="6"/>
    <x v="146"/>
    <x v="0"/>
    <x v="164"/>
    <x v="32"/>
    <x v="2"/>
    <x v="3"/>
    <x v="0"/>
    <x v="0"/>
    <x v="1"/>
    <x v="0"/>
    <x v="2"/>
    <x v="2"/>
    <x v="2"/>
  </r>
  <r>
    <x v="166"/>
    <x v="164"/>
    <x v="4"/>
    <x v="165"/>
    <x v="165"/>
    <x v="65"/>
    <x v="147"/>
    <x v="1"/>
    <x v="165"/>
    <x v="19"/>
    <x v="0"/>
    <x v="5"/>
    <x v="0"/>
    <x v="1"/>
    <x v="1"/>
    <x v="2"/>
    <x v="1"/>
    <x v="1"/>
    <x v="2"/>
  </r>
  <r>
    <x v="167"/>
    <x v="165"/>
    <x v="4"/>
    <x v="166"/>
    <x v="166"/>
    <x v="4"/>
    <x v="148"/>
    <x v="2"/>
    <x v="166"/>
    <x v="44"/>
    <x v="2"/>
    <x v="1"/>
    <x v="2"/>
    <x v="1"/>
    <x v="1"/>
    <x v="5"/>
    <x v="0"/>
    <x v="0"/>
    <x v="0"/>
  </r>
  <r>
    <x v="168"/>
    <x v="166"/>
    <x v="3"/>
    <x v="167"/>
    <x v="167"/>
    <x v="64"/>
    <x v="149"/>
    <x v="1"/>
    <x v="167"/>
    <x v="35"/>
    <x v="0"/>
    <x v="0"/>
    <x v="2"/>
    <x v="1"/>
    <x v="1"/>
    <x v="4"/>
    <x v="0"/>
    <x v="0"/>
    <x v="1"/>
  </r>
  <r>
    <x v="169"/>
    <x v="167"/>
    <x v="0"/>
    <x v="168"/>
    <x v="168"/>
    <x v="60"/>
    <x v="50"/>
    <x v="2"/>
    <x v="168"/>
    <x v="23"/>
    <x v="2"/>
    <x v="1"/>
    <x v="0"/>
    <x v="0"/>
    <x v="1"/>
    <x v="3"/>
    <x v="0"/>
    <x v="0"/>
    <x v="0"/>
  </r>
  <r>
    <x v="170"/>
    <x v="168"/>
    <x v="1"/>
    <x v="169"/>
    <x v="169"/>
    <x v="75"/>
    <x v="150"/>
    <x v="0"/>
    <x v="169"/>
    <x v="46"/>
    <x v="0"/>
    <x v="4"/>
    <x v="1"/>
    <x v="1"/>
    <x v="1"/>
    <x v="0"/>
    <x v="0"/>
    <x v="0"/>
    <x v="2"/>
  </r>
  <r>
    <x v="171"/>
    <x v="169"/>
    <x v="1"/>
    <x v="170"/>
    <x v="170"/>
    <x v="53"/>
    <x v="47"/>
    <x v="2"/>
    <x v="170"/>
    <x v="45"/>
    <x v="0"/>
    <x v="0"/>
    <x v="0"/>
    <x v="0"/>
    <x v="1"/>
    <x v="4"/>
    <x v="2"/>
    <x v="2"/>
    <x v="0"/>
  </r>
  <r>
    <x v="172"/>
    <x v="170"/>
    <x v="2"/>
    <x v="171"/>
    <x v="171"/>
    <x v="2"/>
    <x v="151"/>
    <x v="1"/>
    <x v="171"/>
    <x v="31"/>
    <x v="1"/>
    <x v="2"/>
    <x v="2"/>
    <x v="1"/>
    <x v="1"/>
    <x v="1"/>
    <x v="1"/>
    <x v="1"/>
    <x v="1"/>
  </r>
  <r>
    <x v="173"/>
    <x v="171"/>
    <x v="3"/>
    <x v="172"/>
    <x v="172"/>
    <x v="64"/>
    <x v="152"/>
    <x v="2"/>
    <x v="172"/>
    <x v="57"/>
    <x v="0"/>
    <x v="0"/>
    <x v="2"/>
    <x v="0"/>
    <x v="1"/>
    <x v="1"/>
    <x v="2"/>
    <x v="2"/>
    <x v="0"/>
  </r>
  <r>
    <x v="174"/>
    <x v="172"/>
    <x v="2"/>
    <x v="173"/>
    <x v="173"/>
    <x v="68"/>
    <x v="153"/>
    <x v="0"/>
    <x v="173"/>
    <x v="44"/>
    <x v="0"/>
    <x v="1"/>
    <x v="0"/>
    <x v="1"/>
    <x v="1"/>
    <x v="4"/>
    <x v="2"/>
    <x v="2"/>
    <x v="0"/>
  </r>
  <r>
    <x v="175"/>
    <x v="173"/>
    <x v="9"/>
    <x v="174"/>
    <x v="174"/>
    <x v="76"/>
    <x v="142"/>
    <x v="0"/>
    <x v="174"/>
    <x v="55"/>
    <x v="1"/>
    <x v="4"/>
    <x v="2"/>
    <x v="0"/>
    <x v="1"/>
    <x v="2"/>
    <x v="0"/>
    <x v="0"/>
    <x v="0"/>
  </r>
  <r>
    <x v="176"/>
    <x v="174"/>
    <x v="2"/>
    <x v="175"/>
    <x v="175"/>
    <x v="2"/>
    <x v="154"/>
    <x v="2"/>
    <x v="175"/>
    <x v="1"/>
    <x v="1"/>
    <x v="2"/>
    <x v="2"/>
    <x v="0"/>
    <x v="1"/>
    <x v="4"/>
    <x v="0"/>
    <x v="0"/>
    <x v="0"/>
  </r>
  <r>
    <x v="177"/>
    <x v="175"/>
    <x v="0"/>
    <x v="176"/>
    <x v="176"/>
    <x v="77"/>
    <x v="155"/>
    <x v="2"/>
    <x v="176"/>
    <x v="19"/>
    <x v="2"/>
    <x v="5"/>
    <x v="1"/>
    <x v="1"/>
    <x v="0"/>
    <x v="5"/>
    <x v="1"/>
    <x v="1"/>
    <x v="2"/>
  </r>
  <r>
    <x v="178"/>
    <x v="176"/>
    <x v="3"/>
    <x v="177"/>
    <x v="177"/>
    <x v="28"/>
    <x v="156"/>
    <x v="0"/>
    <x v="177"/>
    <x v="18"/>
    <x v="1"/>
    <x v="0"/>
    <x v="2"/>
    <x v="1"/>
    <x v="1"/>
    <x v="4"/>
    <x v="0"/>
    <x v="0"/>
    <x v="2"/>
  </r>
  <r>
    <x v="179"/>
    <x v="177"/>
    <x v="6"/>
    <x v="178"/>
    <x v="178"/>
    <x v="26"/>
    <x v="157"/>
    <x v="0"/>
    <x v="178"/>
    <x v="21"/>
    <x v="0"/>
    <x v="3"/>
    <x v="2"/>
    <x v="0"/>
    <x v="1"/>
    <x v="0"/>
    <x v="1"/>
    <x v="1"/>
    <x v="0"/>
  </r>
  <r>
    <x v="180"/>
    <x v="178"/>
    <x v="0"/>
    <x v="179"/>
    <x v="179"/>
    <x v="57"/>
    <x v="158"/>
    <x v="1"/>
    <x v="179"/>
    <x v="14"/>
    <x v="2"/>
    <x v="0"/>
    <x v="1"/>
    <x v="1"/>
    <x v="1"/>
    <x v="5"/>
    <x v="1"/>
    <x v="1"/>
    <x v="2"/>
  </r>
  <r>
    <x v="181"/>
    <x v="179"/>
    <x v="2"/>
    <x v="180"/>
    <x v="180"/>
    <x v="54"/>
    <x v="159"/>
    <x v="1"/>
    <x v="180"/>
    <x v="25"/>
    <x v="0"/>
    <x v="5"/>
    <x v="1"/>
    <x v="0"/>
    <x v="1"/>
    <x v="4"/>
    <x v="1"/>
    <x v="1"/>
    <x v="1"/>
  </r>
  <r>
    <x v="182"/>
    <x v="180"/>
    <x v="4"/>
    <x v="181"/>
    <x v="181"/>
    <x v="28"/>
    <x v="60"/>
    <x v="0"/>
    <x v="181"/>
    <x v="7"/>
    <x v="1"/>
    <x v="0"/>
    <x v="1"/>
    <x v="0"/>
    <x v="1"/>
    <x v="3"/>
    <x v="0"/>
    <x v="0"/>
    <x v="0"/>
  </r>
  <r>
    <x v="183"/>
    <x v="181"/>
    <x v="2"/>
    <x v="182"/>
    <x v="182"/>
    <x v="25"/>
    <x v="160"/>
    <x v="0"/>
    <x v="182"/>
    <x v="14"/>
    <x v="0"/>
    <x v="1"/>
    <x v="0"/>
    <x v="1"/>
    <x v="1"/>
    <x v="0"/>
    <x v="1"/>
    <x v="1"/>
    <x v="2"/>
  </r>
  <r>
    <x v="184"/>
    <x v="182"/>
    <x v="0"/>
    <x v="183"/>
    <x v="183"/>
    <x v="31"/>
    <x v="161"/>
    <x v="2"/>
    <x v="183"/>
    <x v="24"/>
    <x v="1"/>
    <x v="3"/>
    <x v="1"/>
    <x v="1"/>
    <x v="0"/>
    <x v="3"/>
    <x v="0"/>
    <x v="0"/>
    <x v="1"/>
  </r>
  <r>
    <x v="185"/>
    <x v="183"/>
    <x v="6"/>
    <x v="184"/>
    <x v="184"/>
    <x v="19"/>
    <x v="162"/>
    <x v="0"/>
    <x v="184"/>
    <x v="7"/>
    <x v="1"/>
    <x v="6"/>
    <x v="2"/>
    <x v="0"/>
    <x v="1"/>
    <x v="4"/>
    <x v="2"/>
    <x v="2"/>
    <x v="0"/>
  </r>
  <r>
    <x v="186"/>
    <x v="184"/>
    <x v="2"/>
    <x v="185"/>
    <x v="185"/>
    <x v="2"/>
    <x v="163"/>
    <x v="0"/>
    <x v="185"/>
    <x v="26"/>
    <x v="1"/>
    <x v="2"/>
    <x v="2"/>
    <x v="0"/>
    <x v="0"/>
    <x v="2"/>
    <x v="2"/>
    <x v="2"/>
    <x v="1"/>
  </r>
  <r>
    <x v="187"/>
    <x v="185"/>
    <x v="7"/>
    <x v="186"/>
    <x v="186"/>
    <x v="4"/>
    <x v="164"/>
    <x v="1"/>
    <x v="186"/>
    <x v="27"/>
    <x v="2"/>
    <x v="1"/>
    <x v="1"/>
    <x v="0"/>
    <x v="1"/>
    <x v="2"/>
    <x v="2"/>
    <x v="2"/>
    <x v="1"/>
  </r>
  <r>
    <x v="188"/>
    <x v="186"/>
    <x v="8"/>
    <x v="187"/>
    <x v="187"/>
    <x v="34"/>
    <x v="165"/>
    <x v="0"/>
    <x v="187"/>
    <x v="21"/>
    <x v="2"/>
    <x v="2"/>
    <x v="0"/>
    <x v="1"/>
    <x v="1"/>
    <x v="2"/>
    <x v="0"/>
    <x v="0"/>
    <x v="0"/>
  </r>
  <r>
    <x v="189"/>
    <x v="187"/>
    <x v="7"/>
    <x v="188"/>
    <x v="188"/>
    <x v="26"/>
    <x v="166"/>
    <x v="2"/>
    <x v="188"/>
    <x v="9"/>
    <x v="0"/>
    <x v="3"/>
    <x v="2"/>
    <x v="1"/>
    <x v="0"/>
    <x v="2"/>
    <x v="1"/>
    <x v="1"/>
    <x v="2"/>
  </r>
  <r>
    <x v="190"/>
    <x v="188"/>
    <x v="6"/>
    <x v="189"/>
    <x v="189"/>
    <x v="48"/>
    <x v="17"/>
    <x v="2"/>
    <x v="189"/>
    <x v="8"/>
    <x v="2"/>
    <x v="3"/>
    <x v="1"/>
    <x v="1"/>
    <x v="0"/>
    <x v="2"/>
    <x v="2"/>
    <x v="2"/>
    <x v="1"/>
  </r>
  <r>
    <x v="191"/>
    <x v="189"/>
    <x v="5"/>
    <x v="190"/>
    <x v="190"/>
    <x v="15"/>
    <x v="167"/>
    <x v="0"/>
    <x v="190"/>
    <x v="15"/>
    <x v="0"/>
    <x v="6"/>
    <x v="0"/>
    <x v="1"/>
    <x v="0"/>
    <x v="5"/>
    <x v="2"/>
    <x v="2"/>
    <x v="2"/>
  </r>
  <r>
    <x v="192"/>
    <x v="190"/>
    <x v="9"/>
    <x v="191"/>
    <x v="191"/>
    <x v="32"/>
    <x v="168"/>
    <x v="1"/>
    <x v="191"/>
    <x v="51"/>
    <x v="1"/>
    <x v="0"/>
    <x v="2"/>
    <x v="1"/>
    <x v="0"/>
    <x v="4"/>
    <x v="1"/>
    <x v="1"/>
    <x v="0"/>
  </r>
  <r>
    <x v="193"/>
    <x v="191"/>
    <x v="7"/>
    <x v="192"/>
    <x v="192"/>
    <x v="53"/>
    <x v="169"/>
    <x v="0"/>
    <x v="192"/>
    <x v="14"/>
    <x v="0"/>
    <x v="0"/>
    <x v="2"/>
    <x v="1"/>
    <x v="1"/>
    <x v="2"/>
    <x v="2"/>
    <x v="2"/>
    <x v="2"/>
  </r>
  <r>
    <x v="194"/>
    <x v="192"/>
    <x v="1"/>
    <x v="193"/>
    <x v="193"/>
    <x v="35"/>
    <x v="170"/>
    <x v="2"/>
    <x v="193"/>
    <x v="21"/>
    <x v="1"/>
    <x v="6"/>
    <x v="1"/>
    <x v="1"/>
    <x v="1"/>
    <x v="1"/>
    <x v="0"/>
    <x v="0"/>
    <x v="0"/>
  </r>
  <r>
    <x v="195"/>
    <x v="193"/>
    <x v="8"/>
    <x v="194"/>
    <x v="194"/>
    <x v="50"/>
    <x v="171"/>
    <x v="1"/>
    <x v="194"/>
    <x v="59"/>
    <x v="0"/>
    <x v="2"/>
    <x v="2"/>
    <x v="0"/>
    <x v="0"/>
    <x v="5"/>
    <x v="1"/>
    <x v="1"/>
    <x v="2"/>
  </r>
  <r>
    <x v="196"/>
    <x v="194"/>
    <x v="5"/>
    <x v="195"/>
    <x v="195"/>
    <x v="58"/>
    <x v="172"/>
    <x v="1"/>
    <x v="195"/>
    <x v="49"/>
    <x v="1"/>
    <x v="6"/>
    <x v="2"/>
    <x v="0"/>
    <x v="1"/>
    <x v="0"/>
    <x v="1"/>
    <x v="1"/>
    <x v="2"/>
  </r>
  <r>
    <x v="197"/>
    <x v="195"/>
    <x v="8"/>
    <x v="196"/>
    <x v="196"/>
    <x v="28"/>
    <x v="173"/>
    <x v="0"/>
    <x v="196"/>
    <x v="36"/>
    <x v="1"/>
    <x v="0"/>
    <x v="1"/>
    <x v="1"/>
    <x v="0"/>
    <x v="2"/>
    <x v="0"/>
    <x v="0"/>
    <x v="1"/>
  </r>
  <r>
    <x v="198"/>
    <x v="196"/>
    <x v="7"/>
    <x v="197"/>
    <x v="197"/>
    <x v="41"/>
    <x v="174"/>
    <x v="2"/>
    <x v="197"/>
    <x v="13"/>
    <x v="1"/>
    <x v="6"/>
    <x v="2"/>
    <x v="1"/>
    <x v="1"/>
    <x v="0"/>
    <x v="1"/>
    <x v="1"/>
    <x v="0"/>
  </r>
  <r>
    <x v="199"/>
    <x v="197"/>
    <x v="1"/>
    <x v="198"/>
    <x v="198"/>
    <x v="21"/>
    <x v="129"/>
    <x v="2"/>
    <x v="198"/>
    <x v="46"/>
    <x v="2"/>
    <x v="2"/>
    <x v="2"/>
    <x v="0"/>
    <x v="0"/>
    <x v="4"/>
    <x v="1"/>
    <x v="1"/>
    <x v="2"/>
  </r>
  <r>
    <x v="200"/>
    <x v="198"/>
    <x v="3"/>
    <x v="199"/>
    <x v="199"/>
    <x v="71"/>
    <x v="175"/>
    <x v="2"/>
    <x v="199"/>
    <x v="11"/>
    <x v="0"/>
    <x v="6"/>
    <x v="1"/>
    <x v="0"/>
    <x v="0"/>
    <x v="3"/>
    <x v="1"/>
    <x v="1"/>
    <x v="1"/>
  </r>
  <r>
    <x v="201"/>
    <x v="199"/>
    <x v="7"/>
    <x v="200"/>
    <x v="200"/>
    <x v="20"/>
    <x v="176"/>
    <x v="1"/>
    <x v="200"/>
    <x v="37"/>
    <x v="1"/>
    <x v="1"/>
    <x v="1"/>
    <x v="0"/>
    <x v="0"/>
    <x v="1"/>
    <x v="2"/>
    <x v="2"/>
    <x v="1"/>
  </r>
  <r>
    <x v="202"/>
    <x v="200"/>
    <x v="0"/>
    <x v="201"/>
    <x v="201"/>
    <x v="78"/>
    <x v="177"/>
    <x v="1"/>
    <x v="201"/>
    <x v="57"/>
    <x v="0"/>
    <x v="3"/>
    <x v="1"/>
    <x v="1"/>
    <x v="1"/>
    <x v="1"/>
    <x v="1"/>
    <x v="1"/>
    <x v="0"/>
  </r>
  <r>
    <x v="203"/>
    <x v="201"/>
    <x v="4"/>
    <x v="202"/>
    <x v="202"/>
    <x v="10"/>
    <x v="178"/>
    <x v="0"/>
    <x v="202"/>
    <x v="44"/>
    <x v="2"/>
    <x v="5"/>
    <x v="0"/>
    <x v="0"/>
    <x v="1"/>
    <x v="0"/>
    <x v="2"/>
    <x v="2"/>
    <x v="0"/>
  </r>
  <r>
    <x v="204"/>
    <x v="202"/>
    <x v="1"/>
    <x v="203"/>
    <x v="203"/>
    <x v="42"/>
    <x v="179"/>
    <x v="2"/>
    <x v="203"/>
    <x v="38"/>
    <x v="2"/>
    <x v="1"/>
    <x v="0"/>
    <x v="0"/>
    <x v="1"/>
    <x v="2"/>
    <x v="2"/>
    <x v="2"/>
    <x v="2"/>
  </r>
  <r>
    <x v="205"/>
    <x v="203"/>
    <x v="9"/>
    <x v="204"/>
    <x v="204"/>
    <x v="75"/>
    <x v="110"/>
    <x v="0"/>
    <x v="204"/>
    <x v="30"/>
    <x v="0"/>
    <x v="4"/>
    <x v="0"/>
    <x v="1"/>
    <x v="0"/>
    <x v="0"/>
    <x v="0"/>
    <x v="0"/>
    <x v="1"/>
  </r>
  <r>
    <x v="206"/>
    <x v="204"/>
    <x v="9"/>
    <x v="205"/>
    <x v="205"/>
    <x v="72"/>
    <x v="96"/>
    <x v="2"/>
    <x v="205"/>
    <x v="58"/>
    <x v="0"/>
    <x v="1"/>
    <x v="2"/>
    <x v="0"/>
    <x v="0"/>
    <x v="1"/>
    <x v="1"/>
    <x v="1"/>
    <x v="0"/>
  </r>
  <r>
    <x v="207"/>
    <x v="205"/>
    <x v="4"/>
    <x v="206"/>
    <x v="206"/>
    <x v="79"/>
    <x v="180"/>
    <x v="0"/>
    <x v="206"/>
    <x v="52"/>
    <x v="1"/>
    <x v="3"/>
    <x v="2"/>
    <x v="0"/>
    <x v="0"/>
    <x v="2"/>
    <x v="1"/>
    <x v="1"/>
    <x v="1"/>
  </r>
  <r>
    <x v="208"/>
    <x v="206"/>
    <x v="6"/>
    <x v="207"/>
    <x v="207"/>
    <x v="61"/>
    <x v="167"/>
    <x v="0"/>
    <x v="207"/>
    <x v="20"/>
    <x v="1"/>
    <x v="4"/>
    <x v="0"/>
    <x v="1"/>
    <x v="0"/>
    <x v="5"/>
    <x v="2"/>
    <x v="2"/>
    <x v="2"/>
  </r>
  <r>
    <x v="209"/>
    <x v="207"/>
    <x v="9"/>
    <x v="208"/>
    <x v="208"/>
    <x v="22"/>
    <x v="144"/>
    <x v="2"/>
    <x v="208"/>
    <x v="35"/>
    <x v="1"/>
    <x v="0"/>
    <x v="2"/>
    <x v="1"/>
    <x v="0"/>
    <x v="1"/>
    <x v="2"/>
    <x v="2"/>
    <x v="1"/>
  </r>
  <r>
    <x v="210"/>
    <x v="208"/>
    <x v="9"/>
    <x v="209"/>
    <x v="209"/>
    <x v="25"/>
    <x v="181"/>
    <x v="0"/>
    <x v="209"/>
    <x v="9"/>
    <x v="0"/>
    <x v="1"/>
    <x v="2"/>
    <x v="1"/>
    <x v="1"/>
    <x v="1"/>
    <x v="0"/>
    <x v="0"/>
    <x v="2"/>
  </r>
  <r>
    <x v="211"/>
    <x v="209"/>
    <x v="9"/>
    <x v="210"/>
    <x v="210"/>
    <x v="65"/>
    <x v="182"/>
    <x v="1"/>
    <x v="210"/>
    <x v="55"/>
    <x v="0"/>
    <x v="5"/>
    <x v="2"/>
    <x v="1"/>
    <x v="0"/>
    <x v="4"/>
    <x v="1"/>
    <x v="1"/>
    <x v="0"/>
  </r>
  <r>
    <x v="212"/>
    <x v="210"/>
    <x v="1"/>
    <x v="211"/>
    <x v="211"/>
    <x v="80"/>
    <x v="151"/>
    <x v="0"/>
    <x v="211"/>
    <x v="49"/>
    <x v="1"/>
    <x v="5"/>
    <x v="2"/>
    <x v="1"/>
    <x v="1"/>
    <x v="2"/>
    <x v="2"/>
    <x v="2"/>
    <x v="2"/>
  </r>
  <r>
    <x v="213"/>
    <x v="211"/>
    <x v="6"/>
    <x v="212"/>
    <x v="212"/>
    <x v="72"/>
    <x v="38"/>
    <x v="2"/>
    <x v="212"/>
    <x v="18"/>
    <x v="0"/>
    <x v="1"/>
    <x v="0"/>
    <x v="1"/>
    <x v="1"/>
    <x v="3"/>
    <x v="2"/>
    <x v="2"/>
    <x v="2"/>
  </r>
  <r>
    <x v="214"/>
    <x v="212"/>
    <x v="0"/>
    <x v="204"/>
    <x v="204"/>
    <x v="16"/>
    <x v="183"/>
    <x v="1"/>
    <x v="204"/>
    <x v="35"/>
    <x v="1"/>
    <x v="3"/>
    <x v="0"/>
    <x v="0"/>
    <x v="0"/>
    <x v="3"/>
    <x v="2"/>
    <x v="2"/>
    <x v="1"/>
  </r>
  <r>
    <x v="215"/>
    <x v="213"/>
    <x v="8"/>
    <x v="213"/>
    <x v="213"/>
    <x v="23"/>
    <x v="184"/>
    <x v="2"/>
    <x v="213"/>
    <x v="47"/>
    <x v="1"/>
    <x v="1"/>
    <x v="0"/>
    <x v="1"/>
    <x v="1"/>
    <x v="2"/>
    <x v="0"/>
    <x v="0"/>
    <x v="0"/>
  </r>
  <r>
    <x v="216"/>
    <x v="214"/>
    <x v="1"/>
    <x v="214"/>
    <x v="214"/>
    <x v="62"/>
    <x v="185"/>
    <x v="1"/>
    <x v="214"/>
    <x v="23"/>
    <x v="1"/>
    <x v="2"/>
    <x v="2"/>
    <x v="1"/>
    <x v="0"/>
    <x v="3"/>
    <x v="2"/>
    <x v="2"/>
    <x v="0"/>
  </r>
  <r>
    <x v="217"/>
    <x v="215"/>
    <x v="6"/>
    <x v="215"/>
    <x v="215"/>
    <x v="81"/>
    <x v="186"/>
    <x v="1"/>
    <x v="215"/>
    <x v="46"/>
    <x v="2"/>
    <x v="4"/>
    <x v="2"/>
    <x v="0"/>
    <x v="0"/>
    <x v="1"/>
    <x v="0"/>
    <x v="0"/>
    <x v="2"/>
  </r>
  <r>
    <x v="218"/>
    <x v="216"/>
    <x v="2"/>
    <x v="216"/>
    <x v="216"/>
    <x v="12"/>
    <x v="187"/>
    <x v="0"/>
    <x v="216"/>
    <x v="44"/>
    <x v="2"/>
    <x v="6"/>
    <x v="0"/>
    <x v="1"/>
    <x v="1"/>
    <x v="5"/>
    <x v="2"/>
    <x v="2"/>
    <x v="0"/>
  </r>
  <r>
    <x v="219"/>
    <x v="217"/>
    <x v="6"/>
    <x v="217"/>
    <x v="217"/>
    <x v="24"/>
    <x v="188"/>
    <x v="2"/>
    <x v="217"/>
    <x v="30"/>
    <x v="1"/>
    <x v="2"/>
    <x v="2"/>
    <x v="1"/>
    <x v="0"/>
    <x v="4"/>
    <x v="2"/>
    <x v="2"/>
    <x v="1"/>
  </r>
  <r>
    <x v="220"/>
    <x v="218"/>
    <x v="3"/>
    <x v="218"/>
    <x v="218"/>
    <x v="82"/>
    <x v="189"/>
    <x v="0"/>
    <x v="218"/>
    <x v="36"/>
    <x v="0"/>
    <x v="4"/>
    <x v="0"/>
    <x v="1"/>
    <x v="1"/>
    <x v="1"/>
    <x v="2"/>
    <x v="2"/>
    <x v="1"/>
  </r>
  <r>
    <x v="221"/>
    <x v="219"/>
    <x v="0"/>
    <x v="219"/>
    <x v="219"/>
    <x v="43"/>
    <x v="190"/>
    <x v="0"/>
    <x v="219"/>
    <x v="38"/>
    <x v="1"/>
    <x v="5"/>
    <x v="0"/>
    <x v="1"/>
    <x v="1"/>
    <x v="4"/>
    <x v="2"/>
    <x v="2"/>
    <x v="2"/>
  </r>
  <r>
    <x v="222"/>
    <x v="220"/>
    <x v="1"/>
    <x v="220"/>
    <x v="220"/>
    <x v="21"/>
    <x v="191"/>
    <x v="1"/>
    <x v="220"/>
    <x v="45"/>
    <x v="2"/>
    <x v="2"/>
    <x v="2"/>
    <x v="1"/>
    <x v="1"/>
    <x v="1"/>
    <x v="1"/>
    <x v="1"/>
    <x v="0"/>
  </r>
  <r>
    <x v="223"/>
    <x v="221"/>
    <x v="8"/>
    <x v="221"/>
    <x v="221"/>
    <x v="81"/>
    <x v="192"/>
    <x v="1"/>
    <x v="221"/>
    <x v="13"/>
    <x v="2"/>
    <x v="4"/>
    <x v="0"/>
    <x v="0"/>
    <x v="0"/>
    <x v="5"/>
    <x v="1"/>
    <x v="1"/>
    <x v="0"/>
  </r>
  <r>
    <x v="224"/>
    <x v="222"/>
    <x v="5"/>
    <x v="222"/>
    <x v="222"/>
    <x v="80"/>
    <x v="193"/>
    <x v="1"/>
    <x v="222"/>
    <x v="56"/>
    <x v="1"/>
    <x v="5"/>
    <x v="0"/>
    <x v="1"/>
    <x v="1"/>
    <x v="4"/>
    <x v="0"/>
    <x v="0"/>
    <x v="1"/>
  </r>
  <r>
    <x v="225"/>
    <x v="223"/>
    <x v="5"/>
    <x v="223"/>
    <x v="223"/>
    <x v="83"/>
    <x v="194"/>
    <x v="2"/>
    <x v="223"/>
    <x v="58"/>
    <x v="0"/>
    <x v="1"/>
    <x v="0"/>
    <x v="0"/>
    <x v="0"/>
    <x v="3"/>
    <x v="1"/>
    <x v="1"/>
    <x v="0"/>
  </r>
  <r>
    <x v="226"/>
    <x v="224"/>
    <x v="9"/>
    <x v="224"/>
    <x v="224"/>
    <x v="53"/>
    <x v="195"/>
    <x v="0"/>
    <x v="224"/>
    <x v="43"/>
    <x v="0"/>
    <x v="0"/>
    <x v="2"/>
    <x v="0"/>
    <x v="1"/>
    <x v="0"/>
    <x v="2"/>
    <x v="2"/>
    <x v="2"/>
  </r>
  <r>
    <x v="227"/>
    <x v="225"/>
    <x v="7"/>
    <x v="225"/>
    <x v="225"/>
    <x v="82"/>
    <x v="75"/>
    <x v="0"/>
    <x v="225"/>
    <x v="58"/>
    <x v="0"/>
    <x v="4"/>
    <x v="2"/>
    <x v="0"/>
    <x v="1"/>
    <x v="1"/>
    <x v="1"/>
    <x v="1"/>
    <x v="0"/>
  </r>
  <r>
    <x v="228"/>
    <x v="226"/>
    <x v="3"/>
    <x v="226"/>
    <x v="226"/>
    <x v="84"/>
    <x v="196"/>
    <x v="1"/>
    <x v="226"/>
    <x v="4"/>
    <x v="2"/>
    <x v="6"/>
    <x v="1"/>
    <x v="0"/>
    <x v="0"/>
    <x v="1"/>
    <x v="2"/>
    <x v="2"/>
    <x v="2"/>
  </r>
  <r>
    <x v="229"/>
    <x v="227"/>
    <x v="2"/>
    <x v="227"/>
    <x v="227"/>
    <x v="16"/>
    <x v="197"/>
    <x v="0"/>
    <x v="227"/>
    <x v="2"/>
    <x v="1"/>
    <x v="3"/>
    <x v="0"/>
    <x v="1"/>
    <x v="0"/>
    <x v="2"/>
    <x v="0"/>
    <x v="0"/>
    <x v="1"/>
  </r>
  <r>
    <x v="230"/>
    <x v="228"/>
    <x v="5"/>
    <x v="228"/>
    <x v="228"/>
    <x v="53"/>
    <x v="198"/>
    <x v="1"/>
    <x v="228"/>
    <x v="35"/>
    <x v="0"/>
    <x v="0"/>
    <x v="2"/>
    <x v="1"/>
    <x v="0"/>
    <x v="5"/>
    <x v="2"/>
    <x v="2"/>
    <x v="1"/>
  </r>
  <r>
    <x v="231"/>
    <x v="229"/>
    <x v="6"/>
    <x v="229"/>
    <x v="229"/>
    <x v="41"/>
    <x v="199"/>
    <x v="2"/>
    <x v="229"/>
    <x v="44"/>
    <x v="1"/>
    <x v="6"/>
    <x v="0"/>
    <x v="0"/>
    <x v="0"/>
    <x v="1"/>
    <x v="2"/>
    <x v="2"/>
    <x v="0"/>
  </r>
  <r>
    <x v="232"/>
    <x v="230"/>
    <x v="9"/>
    <x v="230"/>
    <x v="230"/>
    <x v="48"/>
    <x v="200"/>
    <x v="1"/>
    <x v="230"/>
    <x v="7"/>
    <x v="2"/>
    <x v="3"/>
    <x v="1"/>
    <x v="1"/>
    <x v="0"/>
    <x v="0"/>
    <x v="2"/>
    <x v="2"/>
    <x v="0"/>
  </r>
  <r>
    <x v="233"/>
    <x v="231"/>
    <x v="7"/>
    <x v="231"/>
    <x v="231"/>
    <x v="81"/>
    <x v="201"/>
    <x v="1"/>
    <x v="231"/>
    <x v="24"/>
    <x v="2"/>
    <x v="4"/>
    <x v="2"/>
    <x v="0"/>
    <x v="1"/>
    <x v="5"/>
    <x v="2"/>
    <x v="2"/>
    <x v="1"/>
  </r>
  <r>
    <x v="234"/>
    <x v="232"/>
    <x v="4"/>
    <x v="232"/>
    <x v="232"/>
    <x v="11"/>
    <x v="202"/>
    <x v="0"/>
    <x v="232"/>
    <x v="35"/>
    <x v="1"/>
    <x v="0"/>
    <x v="2"/>
    <x v="0"/>
    <x v="1"/>
    <x v="0"/>
    <x v="0"/>
    <x v="0"/>
    <x v="1"/>
  </r>
  <r>
    <x v="235"/>
    <x v="233"/>
    <x v="5"/>
    <x v="233"/>
    <x v="233"/>
    <x v="40"/>
    <x v="203"/>
    <x v="0"/>
    <x v="233"/>
    <x v="5"/>
    <x v="0"/>
    <x v="2"/>
    <x v="2"/>
    <x v="1"/>
    <x v="0"/>
    <x v="3"/>
    <x v="0"/>
    <x v="0"/>
    <x v="2"/>
  </r>
  <r>
    <x v="236"/>
    <x v="234"/>
    <x v="1"/>
    <x v="234"/>
    <x v="234"/>
    <x v="26"/>
    <x v="204"/>
    <x v="2"/>
    <x v="234"/>
    <x v="49"/>
    <x v="0"/>
    <x v="3"/>
    <x v="0"/>
    <x v="1"/>
    <x v="1"/>
    <x v="0"/>
    <x v="1"/>
    <x v="1"/>
    <x v="2"/>
  </r>
  <r>
    <x v="237"/>
    <x v="235"/>
    <x v="1"/>
    <x v="235"/>
    <x v="235"/>
    <x v="19"/>
    <x v="205"/>
    <x v="2"/>
    <x v="235"/>
    <x v="17"/>
    <x v="1"/>
    <x v="6"/>
    <x v="2"/>
    <x v="0"/>
    <x v="0"/>
    <x v="5"/>
    <x v="1"/>
    <x v="1"/>
    <x v="0"/>
  </r>
  <r>
    <x v="238"/>
    <x v="236"/>
    <x v="1"/>
    <x v="236"/>
    <x v="236"/>
    <x v="22"/>
    <x v="206"/>
    <x v="1"/>
    <x v="236"/>
    <x v="42"/>
    <x v="1"/>
    <x v="0"/>
    <x v="2"/>
    <x v="0"/>
    <x v="0"/>
    <x v="1"/>
    <x v="2"/>
    <x v="2"/>
    <x v="2"/>
  </r>
  <r>
    <x v="239"/>
    <x v="237"/>
    <x v="8"/>
    <x v="237"/>
    <x v="237"/>
    <x v="83"/>
    <x v="207"/>
    <x v="0"/>
    <x v="237"/>
    <x v="49"/>
    <x v="0"/>
    <x v="1"/>
    <x v="1"/>
    <x v="1"/>
    <x v="1"/>
    <x v="5"/>
    <x v="0"/>
    <x v="0"/>
    <x v="2"/>
  </r>
  <r>
    <x v="240"/>
    <x v="238"/>
    <x v="9"/>
    <x v="238"/>
    <x v="238"/>
    <x v="83"/>
    <x v="208"/>
    <x v="2"/>
    <x v="238"/>
    <x v="32"/>
    <x v="0"/>
    <x v="1"/>
    <x v="2"/>
    <x v="1"/>
    <x v="1"/>
    <x v="4"/>
    <x v="0"/>
    <x v="0"/>
    <x v="2"/>
  </r>
  <r>
    <x v="241"/>
    <x v="239"/>
    <x v="5"/>
    <x v="239"/>
    <x v="239"/>
    <x v="16"/>
    <x v="209"/>
    <x v="2"/>
    <x v="239"/>
    <x v="6"/>
    <x v="1"/>
    <x v="3"/>
    <x v="0"/>
    <x v="1"/>
    <x v="1"/>
    <x v="0"/>
    <x v="0"/>
    <x v="0"/>
    <x v="2"/>
  </r>
  <r>
    <x v="242"/>
    <x v="240"/>
    <x v="5"/>
    <x v="240"/>
    <x v="240"/>
    <x v="38"/>
    <x v="78"/>
    <x v="2"/>
    <x v="240"/>
    <x v="22"/>
    <x v="2"/>
    <x v="4"/>
    <x v="2"/>
    <x v="0"/>
    <x v="1"/>
    <x v="5"/>
    <x v="1"/>
    <x v="1"/>
    <x v="1"/>
  </r>
  <r>
    <x v="243"/>
    <x v="241"/>
    <x v="7"/>
    <x v="241"/>
    <x v="241"/>
    <x v="0"/>
    <x v="210"/>
    <x v="1"/>
    <x v="241"/>
    <x v="50"/>
    <x v="0"/>
    <x v="0"/>
    <x v="1"/>
    <x v="0"/>
    <x v="1"/>
    <x v="2"/>
    <x v="0"/>
    <x v="0"/>
    <x v="2"/>
  </r>
  <r>
    <x v="244"/>
    <x v="242"/>
    <x v="2"/>
    <x v="242"/>
    <x v="242"/>
    <x v="30"/>
    <x v="211"/>
    <x v="2"/>
    <x v="242"/>
    <x v="47"/>
    <x v="2"/>
    <x v="0"/>
    <x v="2"/>
    <x v="1"/>
    <x v="1"/>
    <x v="2"/>
    <x v="2"/>
    <x v="2"/>
    <x v="0"/>
  </r>
  <r>
    <x v="245"/>
    <x v="243"/>
    <x v="2"/>
    <x v="243"/>
    <x v="243"/>
    <x v="17"/>
    <x v="212"/>
    <x v="1"/>
    <x v="243"/>
    <x v="14"/>
    <x v="0"/>
    <x v="6"/>
    <x v="0"/>
    <x v="0"/>
    <x v="1"/>
    <x v="2"/>
    <x v="0"/>
    <x v="0"/>
    <x v="2"/>
  </r>
  <r>
    <x v="246"/>
    <x v="244"/>
    <x v="6"/>
    <x v="244"/>
    <x v="244"/>
    <x v="57"/>
    <x v="213"/>
    <x v="1"/>
    <x v="244"/>
    <x v="19"/>
    <x v="2"/>
    <x v="0"/>
    <x v="2"/>
    <x v="0"/>
    <x v="0"/>
    <x v="1"/>
    <x v="2"/>
    <x v="2"/>
    <x v="2"/>
  </r>
  <r>
    <x v="247"/>
    <x v="245"/>
    <x v="1"/>
    <x v="245"/>
    <x v="245"/>
    <x v="54"/>
    <x v="214"/>
    <x v="0"/>
    <x v="245"/>
    <x v="11"/>
    <x v="0"/>
    <x v="5"/>
    <x v="0"/>
    <x v="0"/>
    <x v="1"/>
    <x v="5"/>
    <x v="0"/>
    <x v="0"/>
    <x v="1"/>
  </r>
  <r>
    <x v="248"/>
    <x v="246"/>
    <x v="7"/>
    <x v="246"/>
    <x v="246"/>
    <x v="27"/>
    <x v="215"/>
    <x v="2"/>
    <x v="246"/>
    <x v="55"/>
    <x v="0"/>
    <x v="3"/>
    <x v="2"/>
    <x v="0"/>
    <x v="1"/>
    <x v="1"/>
    <x v="0"/>
    <x v="0"/>
    <x v="0"/>
  </r>
  <r>
    <x v="249"/>
    <x v="247"/>
    <x v="0"/>
    <x v="247"/>
    <x v="247"/>
    <x v="78"/>
    <x v="216"/>
    <x v="2"/>
    <x v="247"/>
    <x v="50"/>
    <x v="0"/>
    <x v="3"/>
    <x v="2"/>
    <x v="1"/>
    <x v="1"/>
    <x v="4"/>
    <x v="2"/>
    <x v="2"/>
    <x v="2"/>
  </r>
  <r>
    <x v="250"/>
    <x v="248"/>
    <x v="9"/>
    <x v="248"/>
    <x v="248"/>
    <x v="30"/>
    <x v="217"/>
    <x v="0"/>
    <x v="248"/>
    <x v="41"/>
    <x v="2"/>
    <x v="0"/>
    <x v="0"/>
    <x v="0"/>
    <x v="1"/>
    <x v="4"/>
    <x v="2"/>
    <x v="2"/>
    <x v="1"/>
  </r>
  <r>
    <x v="251"/>
    <x v="249"/>
    <x v="4"/>
    <x v="249"/>
    <x v="249"/>
    <x v="85"/>
    <x v="216"/>
    <x v="2"/>
    <x v="249"/>
    <x v="3"/>
    <x v="1"/>
    <x v="2"/>
    <x v="2"/>
    <x v="0"/>
    <x v="1"/>
    <x v="5"/>
    <x v="1"/>
    <x v="1"/>
    <x v="0"/>
  </r>
  <r>
    <x v="252"/>
    <x v="250"/>
    <x v="5"/>
    <x v="250"/>
    <x v="250"/>
    <x v="22"/>
    <x v="143"/>
    <x v="2"/>
    <x v="250"/>
    <x v="8"/>
    <x v="1"/>
    <x v="0"/>
    <x v="2"/>
    <x v="1"/>
    <x v="0"/>
    <x v="3"/>
    <x v="1"/>
    <x v="1"/>
    <x v="1"/>
  </r>
  <r>
    <x v="253"/>
    <x v="251"/>
    <x v="7"/>
    <x v="251"/>
    <x v="251"/>
    <x v="32"/>
    <x v="218"/>
    <x v="1"/>
    <x v="251"/>
    <x v="53"/>
    <x v="1"/>
    <x v="0"/>
    <x v="1"/>
    <x v="1"/>
    <x v="1"/>
    <x v="2"/>
    <x v="0"/>
    <x v="0"/>
    <x v="2"/>
  </r>
  <r>
    <x v="254"/>
    <x v="252"/>
    <x v="2"/>
    <x v="252"/>
    <x v="252"/>
    <x v="47"/>
    <x v="219"/>
    <x v="1"/>
    <x v="252"/>
    <x v="60"/>
    <x v="0"/>
    <x v="2"/>
    <x v="1"/>
    <x v="0"/>
    <x v="1"/>
    <x v="2"/>
    <x v="0"/>
    <x v="0"/>
    <x v="0"/>
  </r>
  <r>
    <x v="255"/>
    <x v="253"/>
    <x v="7"/>
    <x v="253"/>
    <x v="253"/>
    <x v="71"/>
    <x v="146"/>
    <x v="1"/>
    <x v="253"/>
    <x v="54"/>
    <x v="0"/>
    <x v="6"/>
    <x v="0"/>
    <x v="0"/>
    <x v="1"/>
    <x v="5"/>
    <x v="2"/>
    <x v="2"/>
    <x v="0"/>
  </r>
  <r>
    <x v="256"/>
    <x v="254"/>
    <x v="8"/>
    <x v="254"/>
    <x v="254"/>
    <x v="82"/>
    <x v="220"/>
    <x v="2"/>
    <x v="254"/>
    <x v="58"/>
    <x v="0"/>
    <x v="4"/>
    <x v="1"/>
    <x v="0"/>
    <x v="1"/>
    <x v="1"/>
    <x v="0"/>
    <x v="0"/>
    <x v="0"/>
  </r>
  <r>
    <x v="257"/>
    <x v="255"/>
    <x v="3"/>
    <x v="255"/>
    <x v="255"/>
    <x v="63"/>
    <x v="91"/>
    <x v="0"/>
    <x v="255"/>
    <x v="44"/>
    <x v="2"/>
    <x v="6"/>
    <x v="1"/>
    <x v="0"/>
    <x v="1"/>
    <x v="2"/>
    <x v="0"/>
    <x v="0"/>
    <x v="0"/>
  </r>
  <r>
    <x v="258"/>
    <x v="125"/>
    <x v="7"/>
    <x v="256"/>
    <x v="256"/>
    <x v="77"/>
    <x v="192"/>
    <x v="0"/>
    <x v="256"/>
    <x v="35"/>
    <x v="2"/>
    <x v="5"/>
    <x v="0"/>
    <x v="0"/>
    <x v="1"/>
    <x v="1"/>
    <x v="0"/>
    <x v="0"/>
    <x v="1"/>
  </r>
  <r>
    <x v="259"/>
    <x v="256"/>
    <x v="7"/>
    <x v="257"/>
    <x v="257"/>
    <x v="13"/>
    <x v="137"/>
    <x v="2"/>
    <x v="257"/>
    <x v="16"/>
    <x v="2"/>
    <x v="4"/>
    <x v="0"/>
    <x v="0"/>
    <x v="1"/>
    <x v="1"/>
    <x v="1"/>
    <x v="1"/>
    <x v="1"/>
  </r>
  <r>
    <x v="260"/>
    <x v="257"/>
    <x v="9"/>
    <x v="258"/>
    <x v="258"/>
    <x v="35"/>
    <x v="221"/>
    <x v="0"/>
    <x v="258"/>
    <x v="56"/>
    <x v="1"/>
    <x v="6"/>
    <x v="0"/>
    <x v="1"/>
    <x v="0"/>
    <x v="1"/>
    <x v="0"/>
    <x v="0"/>
    <x v="1"/>
  </r>
  <r>
    <x v="261"/>
    <x v="258"/>
    <x v="7"/>
    <x v="259"/>
    <x v="259"/>
    <x v="37"/>
    <x v="222"/>
    <x v="0"/>
    <x v="259"/>
    <x v="32"/>
    <x v="1"/>
    <x v="4"/>
    <x v="0"/>
    <x v="1"/>
    <x v="0"/>
    <x v="5"/>
    <x v="1"/>
    <x v="1"/>
    <x v="2"/>
  </r>
  <r>
    <x v="262"/>
    <x v="259"/>
    <x v="7"/>
    <x v="260"/>
    <x v="260"/>
    <x v="45"/>
    <x v="223"/>
    <x v="1"/>
    <x v="260"/>
    <x v="14"/>
    <x v="1"/>
    <x v="5"/>
    <x v="2"/>
    <x v="0"/>
    <x v="0"/>
    <x v="5"/>
    <x v="2"/>
    <x v="2"/>
    <x v="2"/>
  </r>
  <r>
    <x v="263"/>
    <x v="260"/>
    <x v="4"/>
    <x v="261"/>
    <x v="261"/>
    <x v="57"/>
    <x v="224"/>
    <x v="1"/>
    <x v="261"/>
    <x v="50"/>
    <x v="2"/>
    <x v="0"/>
    <x v="1"/>
    <x v="0"/>
    <x v="0"/>
    <x v="3"/>
    <x v="0"/>
    <x v="0"/>
    <x v="2"/>
  </r>
  <r>
    <x v="264"/>
    <x v="261"/>
    <x v="8"/>
    <x v="262"/>
    <x v="262"/>
    <x v="84"/>
    <x v="225"/>
    <x v="0"/>
    <x v="262"/>
    <x v="30"/>
    <x v="2"/>
    <x v="6"/>
    <x v="2"/>
    <x v="1"/>
    <x v="1"/>
    <x v="3"/>
    <x v="2"/>
    <x v="2"/>
    <x v="1"/>
  </r>
  <r>
    <x v="265"/>
    <x v="262"/>
    <x v="0"/>
    <x v="263"/>
    <x v="263"/>
    <x v="41"/>
    <x v="31"/>
    <x v="2"/>
    <x v="263"/>
    <x v="44"/>
    <x v="1"/>
    <x v="6"/>
    <x v="0"/>
    <x v="0"/>
    <x v="0"/>
    <x v="3"/>
    <x v="0"/>
    <x v="0"/>
    <x v="0"/>
  </r>
  <r>
    <x v="266"/>
    <x v="263"/>
    <x v="7"/>
    <x v="264"/>
    <x v="264"/>
    <x v="86"/>
    <x v="226"/>
    <x v="2"/>
    <x v="264"/>
    <x v="16"/>
    <x v="1"/>
    <x v="4"/>
    <x v="2"/>
    <x v="1"/>
    <x v="1"/>
    <x v="2"/>
    <x v="1"/>
    <x v="1"/>
    <x v="1"/>
  </r>
  <r>
    <x v="267"/>
    <x v="264"/>
    <x v="4"/>
    <x v="265"/>
    <x v="265"/>
    <x v="66"/>
    <x v="227"/>
    <x v="1"/>
    <x v="265"/>
    <x v="33"/>
    <x v="0"/>
    <x v="6"/>
    <x v="2"/>
    <x v="0"/>
    <x v="0"/>
    <x v="4"/>
    <x v="2"/>
    <x v="2"/>
    <x v="0"/>
  </r>
  <r>
    <x v="268"/>
    <x v="265"/>
    <x v="7"/>
    <x v="266"/>
    <x v="266"/>
    <x v="0"/>
    <x v="228"/>
    <x v="2"/>
    <x v="266"/>
    <x v="18"/>
    <x v="0"/>
    <x v="0"/>
    <x v="2"/>
    <x v="0"/>
    <x v="1"/>
    <x v="2"/>
    <x v="0"/>
    <x v="0"/>
    <x v="2"/>
  </r>
  <r>
    <x v="269"/>
    <x v="266"/>
    <x v="4"/>
    <x v="267"/>
    <x v="267"/>
    <x v="72"/>
    <x v="229"/>
    <x v="0"/>
    <x v="267"/>
    <x v="27"/>
    <x v="0"/>
    <x v="1"/>
    <x v="0"/>
    <x v="0"/>
    <x v="0"/>
    <x v="2"/>
    <x v="0"/>
    <x v="0"/>
    <x v="1"/>
  </r>
  <r>
    <x v="270"/>
    <x v="267"/>
    <x v="1"/>
    <x v="268"/>
    <x v="268"/>
    <x v="43"/>
    <x v="230"/>
    <x v="0"/>
    <x v="268"/>
    <x v="31"/>
    <x v="1"/>
    <x v="5"/>
    <x v="2"/>
    <x v="1"/>
    <x v="0"/>
    <x v="3"/>
    <x v="2"/>
    <x v="2"/>
    <x v="1"/>
  </r>
  <r>
    <x v="271"/>
    <x v="268"/>
    <x v="5"/>
    <x v="269"/>
    <x v="269"/>
    <x v="75"/>
    <x v="151"/>
    <x v="1"/>
    <x v="269"/>
    <x v="58"/>
    <x v="0"/>
    <x v="4"/>
    <x v="2"/>
    <x v="0"/>
    <x v="0"/>
    <x v="0"/>
    <x v="1"/>
    <x v="1"/>
    <x v="0"/>
  </r>
  <r>
    <x v="272"/>
    <x v="269"/>
    <x v="9"/>
    <x v="270"/>
    <x v="270"/>
    <x v="27"/>
    <x v="231"/>
    <x v="2"/>
    <x v="270"/>
    <x v="55"/>
    <x v="0"/>
    <x v="3"/>
    <x v="1"/>
    <x v="0"/>
    <x v="0"/>
    <x v="2"/>
    <x v="0"/>
    <x v="0"/>
    <x v="0"/>
  </r>
  <r>
    <x v="273"/>
    <x v="270"/>
    <x v="5"/>
    <x v="271"/>
    <x v="271"/>
    <x v="3"/>
    <x v="232"/>
    <x v="1"/>
    <x v="271"/>
    <x v="20"/>
    <x v="0"/>
    <x v="2"/>
    <x v="0"/>
    <x v="1"/>
    <x v="0"/>
    <x v="2"/>
    <x v="0"/>
    <x v="0"/>
    <x v="2"/>
  </r>
  <r>
    <x v="274"/>
    <x v="271"/>
    <x v="3"/>
    <x v="272"/>
    <x v="272"/>
    <x v="84"/>
    <x v="233"/>
    <x v="0"/>
    <x v="272"/>
    <x v="30"/>
    <x v="2"/>
    <x v="6"/>
    <x v="2"/>
    <x v="1"/>
    <x v="0"/>
    <x v="0"/>
    <x v="2"/>
    <x v="2"/>
    <x v="1"/>
  </r>
  <r>
    <x v="275"/>
    <x v="272"/>
    <x v="0"/>
    <x v="273"/>
    <x v="273"/>
    <x v="27"/>
    <x v="234"/>
    <x v="1"/>
    <x v="273"/>
    <x v="56"/>
    <x v="0"/>
    <x v="3"/>
    <x v="2"/>
    <x v="1"/>
    <x v="1"/>
    <x v="5"/>
    <x v="2"/>
    <x v="2"/>
    <x v="1"/>
  </r>
  <r>
    <x v="276"/>
    <x v="273"/>
    <x v="4"/>
    <x v="274"/>
    <x v="274"/>
    <x v="27"/>
    <x v="24"/>
    <x v="1"/>
    <x v="274"/>
    <x v="12"/>
    <x v="0"/>
    <x v="3"/>
    <x v="2"/>
    <x v="0"/>
    <x v="0"/>
    <x v="2"/>
    <x v="1"/>
    <x v="1"/>
    <x v="1"/>
  </r>
  <r>
    <x v="277"/>
    <x v="274"/>
    <x v="7"/>
    <x v="275"/>
    <x v="275"/>
    <x v="30"/>
    <x v="2"/>
    <x v="0"/>
    <x v="275"/>
    <x v="41"/>
    <x v="2"/>
    <x v="0"/>
    <x v="0"/>
    <x v="1"/>
    <x v="0"/>
    <x v="5"/>
    <x v="1"/>
    <x v="1"/>
    <x v="1"/>
  </r>
  <r>
    <x v="278"/>
    <x v="275"/>
    <x v="4"/>
    <x v="276"/>
    <x v="276"/>
    <x v="80"/>
    <x v="235"/>
    <x v="1"/>
    <x v="276"/>
    <x v="14"/>
    <x v="1"/>
    <x v="5"/>
    <x v="2"/>
    <x v="0"/>
    <x v="1"/>
    <x v="5"/>
    <x v="1"/>
    <x v="1"/>
    <x v="2"/>
  </r>
  <r>
    <x v="279"/>
    <x v="276"/>
    <x v="4"/>
    <x v="277"/>
    <x v="277"/>
    <x v="80"/>
    <x v="129"/>
    <x v="2"/>
    <x v="277"/>
    <x v="1"/>
    <x v="1"/>
    <x v="5"/>
    <x v="2"/>
    <x v="0"/>
    <x v="1"/>
    <x v="3"/>
    <x v="0"/>
    <x v="0"/>
    <x v="0"/>
  </r>
  <r>
    <x v="280"/>
    <x v="277"/>
    <x v="2"/>
    <x v="278"/>
    <x v="278"/>
    <x v="42"/>
    <x v="154"/>
    <x v="2"/>
    <x v="278"/>
    <x v="41"/>
    <x v="2"/>
    <x v="1"/>
    <x v="2"/>
    <x v="1"/>
    <x v="0"/>
    <x v="2"/>
    <x v="0"/>
    <x v="0"/>
    <x v="1"/>
  </r>
  <r>
    <x v="281"/>
    <x v="278"/>
    <x v="8"/>
    <x v="279"/>
    <x v="279"/>
    <x v="43"/>
    <x v="236"/>
    <x v="2"/>
    <x v="279"/>
    <x v="30"/>
    <x v="1"/>
    <x v="5"/>
    <x v="0"/>
    <x v="1"/>
    <x v="1"/>
    <x v="2"/>
    <x v="1"/>
    <x v="1"/>
    <x v="1"/>
  </r>
  <r>
    <x v="282"/>
    <x v="279"/>
    <x v="8"/>
    <x v="280"/>
    <x v="280"/>
    <x v="47"/>
    <x v="237"/>
    <x v="1"/>
    <x v="280"/>
    <x v="35"/>
    <x v="0"/>
    <x v="2"/>
    <x v="1"/>
    <x v="1"/>
    <x v="0"/>
    <x v="3"/>
    <x v="0"/>
    <x v="0"/>
    <x v="1"/>
  </r>
  <r>
    <x v="283"/>
    <x v="280"/>
    <x v="3"/>
    <x v="281"/>
    <x v="281"/>
    <x v="31"/>
    <x v="238"/>
    <x v="0"/>
    <x v="281"/>
    <x v="23"/>
    <x v="1"/>
    <x v="3"/>
    <x v="0"/>
    <x v="0"/>
    <x v="1"/>
    <x v="0"/>
    <x v="0"/>
    <x v="0"/>
    <x v="0"/>
  </r>
  <r>
    <x v="284"/>
    <x v="281"/>
    <x v="7"/>
    <x v="282"/>
    <x v="282"/>
    <x v="41"/>
    <x v="239"/>
    <x v="1"/>
    <x v="282"/>
    <x v="0"/>
    <x v="1"/>
    <x v="6"/>
    <x v="0"/>
    <x v="0"/>
    <x v="0"/>
    <x v="0"/>
    <x v="0"/>
    <x v="0"/>
    <x v="0"/>
  </r>
  <r>
    <x v="285"/>
    <x v="282"/>
    <x v="1"/>
    <x v="283"/>
    <x v="283"/>
    <x v="9"/>
    <x v="240"/>
    <x v="1"/>
    <x v="283"/>
    <x v="29"/>
    <x v="2"/>
    <x v="5"/>
    <x v="2"/>
    <x v="1"/>
    <x v="1"/>
    <x v="0"/>
    <x v="2"/>
    <x v="2"/>
    <x v="1"/>
  </r>
  <r>
    <x v="286"/>
    <x v="283"/>
    <x v="8"/>
    <x v="284"/>
    <x v="284"/>
    <x v="62"/>
    <x v="32"/>
    <x v="1"/>
    <x v="284"/>
    <x v="16"/>
    <x v="1"/>
    <x v="2"/>
    <x v="0"/>
    <x v="0"/>
    <x v="1"/>
    <x v="2"/>
    <x v="1"/>
    <x v="1"/>
    <x v="1"/>
  </r>
  <r>
    <x v="287"/>
    <x v="251"/>
    <x v="9"/>
    <x v="285"/>
    <x v="285"/>
    <x v="82"/>
    <x v="110"/>
    <x v="1"/>
    <x v="285"/>
    <x v="33"/>
    <x v="0"/>
    <x v="4"/>
    <x v="0"/>
    <x v="1"/>
    <x v="0"/>
    <x v="3"/>
    <x v="1"/>
    <x v="1"/>
    <x v="0"/>
  </r>
  <r>
    <x v="288"/>
    <x v="284"/>
    <x v="0"/>
    <x v="286"/>
    <x v="286"/>
    <x v="25"/>
    <x v="241"/>
    <x v="2"/>
    <x v="286"/>
    <x v="53"/>
    <x v="0"/>
    <x v="1"/>
    <x v="0"/>
    <x v="1"/>
    <x v="0"/>
    <x v="4"/>
    <x v="2"/>
    <x v="2"/>
    <x v="2"/>
  </r>
  <r>
    <x v="289"/>
    <x v="285"/>
    <x v="0"/>
    <x v="287"/>
    <x v="287"/>
    <x v="36"/>
    <x v="242"/>
    <x v="1"/>
    <x v="287"/>
    <x v="50"/>
    <x v="2"/>
    <x v="2"/>
    <x v="0"/>
    <x v="0"/>
    <x v="0"/>
    <x v="2"/>
    <x v="0"/>
    <x v="0"/>
    <x v="2"/>
  </r>
  <r>
    <x v="290"/>
    <x v="19"/>
    <x v="4"/>
    <x v="288"/>
    <x v="288"/>
    <x v="46"/>
    <x v="243"/>
    <x v="2"/>
    <x v="288"/>
    <x v="27"/>
    <x v="0"/>
    <x v="4"/>
    <x v="2"/>
    <x v="0"/>
    <x v="1"/>
    <x v="1"/>
    <x v="2"/>
    <x v="2"/>
    <x v="1"/>
  </r>
  <r>
    <x v="291"/>
    <x v="286"/>
    <x v="0"/>
    <x v="289"/>
    <x v="289"/>
    <x v="86"/>
    <x v="244"/>
    <x v="0"/>
    <x v="289"/>
    <x v="22"/>
    <x v="1"/>
    <x v="4"/>
    <x v="2"/>
    <x v="1"/>
    <x v="1"/>
    <x v="1"/>
    <x v="1"/>
    <x v="1"/>
    <x v="1"/>
  </r>
  <r>
    <x v="292"/>
    <x v="287"/>
    <x v="8"/>
    <x v="290"/>
    <x v="290"/>
    <x v="67"/>
    <x v="245"/>
    <x v="1"/>
    <x v="290"/>
    <x v="28"/>
    <x v="2"/>
    <x v="3"/>
    <x v="2"/>
    <x v="0"/>
    <x v="0"/>
    <x v="1"/>
    <x v="0"/>
    <x v="0"/>
    <x v="2"/>
  </r>
  <r>
    <x v="293"/>
    <x v="288"/>
    <x v="5"/>
    <x v="291"/>
    <x v="291"/>
    <x v="18"/>
    <x v="158"/>
    <x v="1"/>
    <x v="291"/>
    <x v="12"/>
    <x v="0"/>
    <x v="3"/>
    <x v="1"/>
    <x v="0"/>
    <x v="0"/>
    <x v="4"/>
    <x v="0"/>
    <x v="0"/>
    <x v="1"/>
  </r>
  <r>
    <x v="294"/>
    <x v="289"/>
    <x v="4"/>
    <x v="292"/>
    <x v="292"/>
    <x v="45"/>
    <x v="246"/>
    <x v="0"/>
    <x v="292"/>
    <x v="9"/>
    <x v="1"/>
    <x v="5"/>
    <x v="1"/>
    <x v="1"/>
    <x v="1"/>
    <x v="0"/>
    <x v="2"/>
    <x v="2"/>
    <x v="2"/>
  </r>
  <r>
    <x v="295"/>
    <x v="290"/>
    <x v="1"/>
    <x v="293"/>
    <x v="293"/>
    <x v="2"/>
    <x v="247"/>
    <x v="1"/>
    <x v="293"/>
    <x v="26"/>
    <x v="1"/>
    <x v="2"/>
    <x v="0"/>
    <x v="0"/>
    <x v="0"/>
    <x v="1"/>
    <x v="1"/>
    <x v="1"/>
    <x v="1"/>
  </r>
  <r>
    <x v="296"/>
    <x v="291"/>
    <x v="7"/>
    <x v="294"/>
    <x v="294"/>
    <x v="14"/>
    <x v="248"/>
    <x v="1"/>
    <x v="294"/>
    <x v="41"/>
    <x v="1"/>
    <x v="1"/>
    <x v="0"/>
    <x v="1"/>
    <x v="1"/>
    <x v="1"/>
    <x v="1"/>
    <x v="1"/>
    <x v="1"/>
  </r>
  <r>
    <x v="297"/>
    <x v="292"/>
    <x v="3"/>
    <x v="295"/>
    <x v="295"/>
    <x v="8"/>
    <x v="249"/>
    <x v="0"/>
    <x v="295"/>
    <x v="6"/>
    <x v="0"/>
    <x v="4"/>
    <x v="0"/>
    <x v="0"/>
    <x v="1"/>
    <x v="2"/>
    <x v="0"/>
    <x v="0"/>
    <x v="2"/>
  </r>
  <r>
    <x v="298"/>
    <x v="293"/>
    <x v="7"/>
    <x v="296"/>
    <x v="296"/>
    <x v="25"/>
    <x v="250"/>
    <x v="1"/>
    <x v="296"/>
    <x v="10"/>
    <x v="0"/>
    <x v="1"/>
    <x v="0"/>
    <x v="0"/>
    <x v="1"/>
    <x v="2"/>
    <x v="0"/>
    <x v="0"/>
    <x v="2"/>
  </r>
  <r>
    <x v="299"/>
    <x v="294"/>
    <x v="8"/>
    <x v="297"/>
    <x v="297"/>
    <x v="64"/>
    <x v="251"/>
    <x v="1"/>
    <x v="297"/>
    <x v="25"/>
    <x v="0"/>
    <x v="0"/>
    <x v="1"/>
    <x v="0"/>
    <x v="0"/>
    <x v="2"/>
    <x v="1"/>
    <x v="1"/>
    <x v="1"/>
  </r>
  <r>
    <x v="300"/>
    <x v="295"/>
    <x v="5"/>
    <x v="298"/>
    <x v="298"/>
    <x v="56"/>
    <x v="203"/>
    <x v="2"/>
    <x v="298"/>
    <x v="24"/>
    <x v="0"/>
    <x v="5"/>
    <x v="2"/>
    <x v="1"/>
    <x v="1"/>
    <x v="5"/>
    <x v="1"/>
    <x v="1"/>
    <x v="1"/>
  </r>
  <r>
    <x v="301"/>
    <x v="296"/>
    <x v="8"/>
    <x v="299"/>
    <x v="299"/>
    <x v="41"/>
    <x v="252"/>
    <x v="2"/>
    <x v="299"/>
    <x v="28"/>
    <x v="1"/>
    <x v="6"/>
    <x v="2"/>
    <x v="0"/>
    <x v="1"/>
    <x v="0"/>
    <x v="2"/>
    <x v="2"/>
    <x v="2"/>
  </r>
  <r>
    <x v="302"/>
    <x v="297"/>
    <x v="8"/>
    <x v="300"/>
    <x v="300"/>
    <x v="6"/>
    <x v="26"/>
    <x v="1"/>
    <x v="300"/>
    <x v="18"/>
    <x v="2"/>
    <x v="3"/>
    <x v="0"/>
    <x v="1"/>
    <x v="1"/>
    <x v="4"/>
    <x v="1"/>
    <x v="1"/>
    <x v="2"/>
  </r>
  <r>
    <x v="303"/>
    <x v="298"/>
    <x v="7"/>
    <x v="301"/>
    <x v="301"/>
    <x v="79"/>
    <x v="8"/>
    <x v="2"/>
    <x v="301"/>
    <x v="28"/>
    <x v="1"/>
    <x v="3"/>
    <x v="2"/>
    <x v="1"/>
    <x v="0"/>
    <x v="1"/>
    <x v="0"/>
    <x v="0"/>
    <x v="2"/>
  </r>
  <r>
    <x v="304"/>
    <x v="299"/>
    <x v="2"/>
    <x v="302"/>
    <x v="302"/>
    <x v="55"/>
    <x v="107"/>
    <x v="1"/>
    <x v="302"/>
    <x v="17"/>
    <x v="2"/>
    <x v="0"/>
    <x v="0"/>
    <x v="1"/>
    <x v="0"/>
    <x v="1"/>
    <x v="2"/>
    <x v="2"/>
    <x v="0"/>
  </r>
  <r>
    <x v="305"/>
    <x v="300"/>
    <x v="0"/>
    <x v="303"/>
    <x v="303"/>
    <x v="58"/>
    <x v="253"/>
    <x v="0"/>
    <x v="303"/>
    <x v="42"/>
    <x v="1"/>
    <x v="6"/>
    <x v="2"/>
    <x v="0"/>
    <x v="1"/>
    <x v="1"/>
    <x v="0"/>
    <x v="0"/>
    <x v="2"/>
  </r>
  <r>
    <x v="306"/>
    <x v="301"/>
    <x v="0"/>
    <x v="304"/>
    <x v="304"/>
    <x v="73"/>
    <x v="93"/>
    <x v="1"/>
    <x v="304"/>
    <x v="1"/>
    <x v="1"/>
    <x v="0"/>
    <x v="0"/>
    <x v="1"/>
    <x v="0"/>
    <x v="3"/>
    <x v="0"/>
    <x v="0"/>
    <x v="0"/>
  </r>
  <r>
    <x v="307"/>
    <x v="302"/>
    <x v="2"/>
    <x v="305"/>
    <x v="305"/>
    <x v="21"/>
    <x v="254"/>
    <x v="1"/>
    <x v="305"/>
    <x v="5"/>
    <x v="2"/>
    <x v="2"/>
    <x v="2"/>
    <x v="0"/>
    <x v="0"/>
    <x v="2"/>
    <x v="0"/>
    <x v="0"/>
    <x v="2"/>
  </r>
  <r>
    <x v="308"/>
    <x v="303"/>
    <x v="6"/>
    <x v="306"/>
    <x v="306"/>
    <x v="76"/>
    <x v="21"/>
    <x v="0"/>
    <x v="306"/>
    <x v="28"/>
    <x v="1"/>
    <x v="4"/>
    <x v="1"/>
    <x v="0"/>
    <x v="0"/>
    <x v="1"/>
    <x v="0"/>
    <x v="0"/>
    <x v="2"/>
  </r>
  <r>
    <x v="309"/>
    <x v="304"/>
    <x v="5"/>
    <x v="307"/>
    <x v="307"/>
    <x v="19"/>
    <x v="255"/>
    <x v="1"/>
    <x v="307"/>
    <x v="52"/>
    <x v="1"/>
    <x v="6"/>
    <x v="2"/>
    <x v="1"/>
    <x v="0"/>
    <x v="5"/>
    <x v="0"/>
    <x v="0"/>
    <x v="1"/>
  </r>
  <r>
    <x v="310"/>
    <x v="305"/>
    <x v="3"/>
    <x v="308"/>
    <x v="308"/>
    <x v="82"/>
    <x v="214"/>
    <x v="1"/>
    <x v="308"/>
    <x v="46"/>
    <x v="0"/>
    <x v="4"/>
    <x v="0"/>
    <x v="0"/>
    <x v="1"/>
    <x v="3"/>
    <x v="2"/>
    <x v="2"/>
    <x v="2"/>
  </r>
  <r>
    <x v="311"/>
    <x v="306"/>
    <x v="5"/>
    <x v="309"/>
    <x v="309"/>
    <x v="63"/>
    <x v="256"/>
    <x v="0"/>
    <x v="309"/>
    <x v="58"/>
    <x v="2"/>
    <x v="6"/>
    <x v="2"/>
    <x v="0"/>
    <x v="1"/>
    <x v="5"/>
    <x v="1"/>
    <x v="1"/>
    <x v="0"/>
  </r>
  <r>
    <x v="312"/>
    <x v="307"/>
    <x v="1"/>
    <x v="310"/>
    <x v="310"/>
    <x v="60"/>
    <x v="257"/>
    <x v="2"/>
    <x v="310"/>
    <x v="18"/>
    <x v="2"/>
    <x v="1"/>
    <x v="1"/>
    <x v="0"/>
    <x v="0"/>
    <x v="4"/>
    <x v="0"/>
    <x v="0"/>
    <x v="2"/>
  </r>
  <r>
    <x v="313"/>
    <x v="308"/>
    <x v="9"/>
    <x v="311"/>
    <x v="311"/>
    <x v="37"/>
    <x v="258"/>
    <x v="1"/>
    <x v="311"/>
    <x v="59"/>
    <x v="1"/>
    <x v="4"/>
    <x v="0"/>
    <x v="0"/>
    <x v="0"/>
    <x v="0"/>
    <x v="0"/>
    <x v="0"/>
    <x v="2"/>
  </r>
  <r>
    <x v="314"/>
    <x v="309"/>
    <x v="4"/>
    <x v="312"/>
    <x v="312"/>
    <x v="34"/>
    <x v="259"/>
    <x v="1"/>
    <x v="312"/>
    <x v="18"/>
    <x v="2"/>
    <x v="2"/>
    <x v="2"/>
    <x v="0"/>
    <x v="0"/>
    <x v="1"/>
    <x v="1"/>
    <x v="1"/>
    <x v="2"/>
  </r>
  <r>
    <x v="315"/>
    <x v="310"/>
    <x v="5"/>
    <x v="313"/>
    <x v="313"/>
    <x v="44"/>
    <x v="260"/>
    <x v="1"/>
    <x v="313"/>
    <x v="53"/>
    <x v="2"/>
    <x v="4"/>
    <x v="2"/>
    <x v="0"/>
    <x v="1"/>
    <x v="4"/>
    <x v="1"/>
    <x v="1"/>
    <x v="2"/>
  </r>
  <r>
    <x v="316"/>
    <x v="311"/>
    <x v="6"/>
    <x v="314"/>
    <x v="314"/>
    <x v="57"/>
    <x v="12"/>
    <x v="1"/>
    <x v="314"/>
    <x v="48"/>
    <x v="2"/>
    <x v="0"/>
    <x v="1"/>
    <x v="0"/>
    <x v="0"/>
    <x v="4"/>
    <x v="1"/>
    <x v="1"/>
    <x v="1"/>
  </r>
  <r>
    <x v="317"/>
    <x v="312"/>
    <x v="1"/>
    <x v="315"/>
    <x v="315"/>
    <x v="8"/>
    <x v="261"/>
    <x v="1"/>
    <x v="315"/>
    <x v="49"/>
    <x v="0"/>
    <x v="4"/>
    <x v="1"/>
    <x v="0"/>
    <x v="1"/>
    <x v="1"/>
    <x v="1"/>
    <x v="1"/>
    <x v="2"/>
  </r>
  <r>
    <x v="318"/>
    <x v="313"/>
    <x v="0"/>
    <x v="316"/>
    <x v="316"/>
    <x v="16"/>
    <x v="262"/>
    <x v="2"/>
    <x v="316"/>
    <x v="34"/>
    <x v="1"/>
    <x v="3"/>
    <x v="2"/>
    <x v="0"/>
    <x v="0"/>
    <x v="0"/>
    <x v="1"/>
    <x v="1"/>
    <x v="0"/>
  </r>
  <r>
    <x v="319"/>
    <x v="314"/>
    <x v="7"/>
    <x v="317"/>
    <x v="317"/>
    <x v="67"/>
    <x v="235"/>
    <x v="0"/>
    <x v="317"/>
    <x v="3"/>
    <x v="2"/>
    <x v="3"/>
    <x v="2"/>
    <x v="0"/>
    <x v="1"/>
    <x v="0"/>
    <x v="1"/>
    <x v="1"/>
    <x v="0"/>
  </r>
  <r>
    <x v="320"/>
    <x v="315"/>
    <x v="9"/>
    <x v="318"/>
    <x v="318"/>
    <x v="84"/>
    <x v="263"/>
    <x v="1"/>
    <x v="318"/>
    <x v="46"/>
    <x v="2"/>
    <x v="6"/>
    <x v="2"/>
    <x v="1"/>
    <x v="0"/>
    <x v="4"/>
    <x v="1"/>
    <x v="1"/>
    <x v="2"/>
  </r>
  <r>
    <x v="321"/>
    <x v="316"/>
    <x v="8"/>
    <x v="319"/>
    <x v="319"/>
    <x v="68"/>
    <x v="264"/>
    <x v="1"/>
    <x v="319"/>
    <x v="3"/>
    <x v="0"/>
    <x v="1"/>
    <x v="0"/>
    <x v="1"/>
    <x v="0"/>
    <x v="0"/>
    <x v="1"/>
    <x v="1"/>
    <x v="0"/>
  </r>
  <r>
    <x v="322"/>
    <x v="317"/>
    <x v="3"/>
    <x v="320"/>
    <x v="320"/>
    <x v="42"/>
    <x v="172"/>
    <x v="0"/>
    <x v="320"/>
    <x v="57"/>
    <x v="2"/>
    <x v="1"/>
    <x v="2"/>
    <x v="1"/>
    <x v="1"/>
    <x v="0"/>
    <x v="0"/>
    <x v="0"/>
    <x v="0"/>
  </r>
  <r>
    <x v="323"/>
    <x v="318"/>
    <x v="1"/>
    <x v="321"/>
    <x v="321"/>
    <x v="1"/>
    <x v="265"/>
    <x v="1"/>
    <x v="321"/>
    <x v="24"/>
    <x v="1"/>
    <x v="1"/>
    <x v="0"/>
    <x v="1"/>
    <x v="0"/>
    <x v="5"/>
    <x v="0"/>
    <x v="0"/>
    <x v="1"/>
  </r>
  <r>
    <x v="324"/>
    <x v="319"/>
    <x v="3"/>
    <x v="322"/>
    <x v="322"/>
    <x v="29"/>
    <x v="266"/>
    <x v="2"/>
    <x v="322"/>
    <x v="45"/>
    <x v="0"/>
    <x v="4"/>
    <x v="0"/>
    <x v="1"/>
    <x v="1"/>
    <x v="2"/>
    <x v="0"/>
    <x v="0"/>
    <x v="0"/>
  </r>
  <r>
    <x v="325"/>
    <x v="320"/>
    <x v="7"/>
    <x v="323"/>
    <x v="323"/>
    <x v="41"/>
    <x v="267"/>
    <x v="0"/>
    <x v="323"/>
    <x v="41"/>
    <x v="1"/>
    <x v="6"/>
    <x v="2"/>
    <x v="1"/>
    <x v="1"/>
    <x v="3"/>
    <x v="2"/>
    <x v="2"/>
    <x v="1"/>
  </r>
  <r>
    <x v="326"/>
    <x v="321"/>
    <x v="1"/>
    <x v="324"/>
    <x v="324"/>
    <x v="11"/>
    <x v="268"/>
    <x v="1"/>
    <x v="324"/>
    <x v="38"/>
    <x v="1"/>
    <x v="0"/>
    <x v="2"/>
    <x v="0"/>
    <x v="1"/>
    <x v="4"/>
    <x v="0"/>
    <x v="0"/>
    <x v="2"/>
  </r>
  <r>
    <x v="327"/>
    <x v="322"/>
    <x v="7"/>
    <x v="325"/>
    <x v="325"/>
    <x v="41"/>
    <x v="269"/>
    <x v="1"/>
    <x v="325"/>
    <x v="17"/>
    <x v="1"/>
    <x v="6"/>
    <x v="2"/>
    <x v="0"/>
    <x v="1"/>
    <x v="4"/>
    <x v="1"/>
    <x v="1"/>
    <x v="0"/>
  </r>
  <r>
    <x v="328"/>
    <x v="323"/>
    <x v="7"/>
    <x v="326"/>
    <x v="326"/>
    <x v="25"/>
    <x v="41"/>
    <x v="2"/>
    <x v="326"/>
    <x v="43"/>
    <x v="0"/>
    <x v="1"/>
    <x v="1"/>
    <x v="0"/>
    <x v="1"/>
    <x v="0"/>
    <x v="2"/>
    <x v="2"/>
    <x v="2"/>
  </r>
  <r>
    <x v="329"/>
    <x v="288"/>
    <x v="7"/>
    <x v="327"/>
    <x v="327"/>
    <x v="5"/>
    <x v="270"/>
    <x v="1"/>
    <x v="327"/>
    <x v="29"/>
    <x v="1"/>
    <x v="3"/>
    <x v="0"/>
    <x v="0"/>
    <x v="1"/>
    <x v="1"/>
    <x v="0"/>
    <x v="0"/>
    <x v="1"/>
  </r>
  <r>
    <x v="330"/>
    <x v="324"/>
    <x v="9"/>
    <x v="328"/>
    <x v="328"/>
    <x v="13"/>
    <x v="271"/>
    <x v="1"/>
    <x v="328"/>
    <x v="11"/>
    <x v="2"/>
    <x v="4"/>
    <x v="2"/>
    <x v="1"/>
    <x v="1"/>
    <x v="2"/>
    <x v="2"/>
    <x v="2"/>
    <x v="1"/>
  </r>
  <r>
    <x v="331"/>
    <x v="325"/>
    <x v="6"/>
    <x v="329"/>
    <x v="329"/>
    <x v="21"/>
    <x v="272"/>
    <x v="2"/>
    <x v="329"/>
    <x v="0"/>
    <x v="2"/>
    <x v="2"/>
    <x v="2"/>
    <x v="1"/>
    <x v="1"/>
    <x v="4"/>
    <x v="0"/>
    <x v="0"/>
    <x v="0"/>
  </r>
  <r>
    <x v="332"/>
    <x v="326"/>
    <x v="1"/>
    <x v="330"/>
    <x v="330"/>
    <x v="36"/>
    <x v="273"/>
    <x v="1"/>
    <x v="330"/>
    <x v="46"/>
    <x v="2"/>
    <x v="2"/>
    <x v="0"/>
    <x v="1"/>
    <x v="1"/>
    <x v="5"/>
    <x v="0"/>
    <x v="0"/>
    <x v="2"/>
  </r>
  <r>
    <x v="333"/>
    <x v="327"/>
    <x v="5"/>
    <x v="331"/>
    <x v="331"/>
    <x v="86"/>
    <x v="274"/>
    <x v="2"/>
    <x v="331"/>
    <x v="30"/>
    <x v="1"/>
    <x v="4"/>
    <x v="1"/>
    <x v="0"/>
    <x v="1"/>
    <x v="4"/>
    <x v="0"/>
    <x v="0"/>
    <x v="1"/>
  </r>
  <r>
    <x v="334"/>
    <x v="328"/>
    <x v="1"/>
    <x v="332"/>
    <x v="332"/>
    <x v="62"/>
    <x v="128"/>
    <x v="0"/>
    <x v="332"/>
    <x v="23"/>
    <x v="1"/>
    <x v="2"/>
    <x v="0"/>
    <x v="0"/>
    <x v="1"/>
    <x v="3"/>
    <x v="1"/>
    <x v="1"/>
    <x v="0"/>
  </r>
  <r>
    <x v="335"/>
    <x v="329"/>
    <x v="1"/>
    <x v="333"/>
    <x v="333"/>
    <x v="76"/>
    <x v="79"/>
    <x v="2"/>
    <x v="333"/>
    <x v="0"/>
    <x v="1"/>
    <x v="4"/>
    <x v="1"/>
    <x v="0"/>
    <x v="0"/>
    <x v="1"/>
    <x v="0"/>
    <x v="0"/>
    <x v="0"/>
  </r>
  <r>
    <x v="336"/>
    <x v="161"/>
    <x v="9"/>
    <x v="334"/>
    <x v="334"/>
    <x v="35"/>
    <x v="275"/>
    <x v="0"/>
    <x v="334"/>
    <x v="26"/>
    <x v="1"/>
    <x v="6"/>
    <x v="0"/>
    <x v="1"/>
    <x v="1"/>
    <x v="5"/>
    <x v="0"/>
    <x v="0"/>
    <x v="1"/>
  </r>
  <r>
    <x v="337"/>
    <x v="330"/>
    <x v="3"/>
    <x v="335"/>
    <x v="335"/>
    <x v="7"/>
    <x v="276"/>
    <x v="1"/>
    <x v="335"/>
    <x v="53"/>
    <x v="2"/>
    <x v="2"/>
    <x v="0"/>
    <x v="1"/>
    <x v="0"/>
    <x v="3"/>
    <x v="2"/>
    <x v="2"/>
    <x v="2"/>
  </r>
  <r>
    <x v="338"/>
    <x v="331"/>
    <x v="6"/>
    <x v="336"/>
    <x v="336"/>
    <x v="61"/>
    <x v="187"/>
    <x v="2"/>
    <x v="336"/>
    <x v="33"/>
    <x v="1"/>
    <x v="4"/>
    <x v="0"/>
    <x v="1"/>
    <x v="0"/>
    <x v="1"/>
    <x v="1"/>
    <x v="1"/>
    <x v="0"/>
  </r>
  <r>
    <x v="339"/>
    <x v="332"/>
    <x v="9"/>
    <x v="337"/>
    <x v="337"/>
    <x v="63"/>
    <x v="108"/>
    <x v="2"/>
    <x v="337"/>
    <x v="60"/>
    <x v="2"/>
    <x v="6"/>
    <x v="0"/>
    <x v="0"/>
    <x v="0"/>
    <x v="4"/>
    <x v="2"/>
    <x v="2"/>
    <x v="0"/>
  </r>
  <r>
    <x v="340"/>
    <x v="333"/>
    <x v="6"/>
    <x v="338"/>
    <x v="338"/>
    <x v="34"/>
    <x v="136"/>
    <x v="2"/>
    <x v="338"/>
    <x v="52"/>
    <x v="2"/>
    <x v="2"/>
    <x v="2"/>
    <x v="0"/>
    <x v="1"/>
    <x v="1"/>
    <x v="2"/>
    <x v="2"/>
    <x v="1"/>
  </r>
  <r>
    <x v="341"/>
    <x v="334"/>
    <x v="0"/>
    <x v="339"/>
    <x v="339"/>
    <x v="19"/>
    <x v="216"/>
    <x v="0"/>
    <x v="339"/>
    <x v="60"/>
    <x v="1"/>
    <x v="6"/>
    <x v="2"/>
    <x v="0"/>
    <x v="0"/>
    <x v="0"/>
    <x v="2"/>
    <x v="2"/>
    <x v="0"/>
  </r>
  <r>
    <x v="342"/>
    <x v="335"/>
    <x v="0"/>
    <x v="340"/>
    <x v="340"/>
    <x v="42"/>
    <x v="277"/>
    <x v="1"/>
    <x v="340"/>
    <x v="25"/>
    <x v="2"/>
    <x v="1"/>
    <x v="2"/>
    <x v="0"/>
    <x v="0"/>
    <x v="0"/>
    <x v="2"/>
    <x v="2"/>
    <x v="1"/>
  </r>
  <r>
    <x v="343"/>
    <x v="336"/>
    <x v="1"/>
    <x v="341"/>
    <x v="341"/>
    <x v="74"/>
    <x v="75"/>
    <x v="0"/>
    <x v="341"/>
    <x v="39"/>
    <x v="0"/>
    <x v="5"/>
    <x v="2"/>
    <x v="1"/>
    <x v="0"/>
    <x v="4"/>
    <x v="1"/>
    <x v="1"/>
    <x v="0"/>
  </r>
  <r>
    <x v="344"/>
    <x v="337"/>
    <x v="6"/>
    <x v="342"/>
    <x v="342"/>
    <x v="44"/>
    <x v="278"/>
    <x v="1"/>
    <x v="342"/>
    <x v="56"/>
    <x v="2"/>
    <x v="4"/>
    <x v="0"/>
    <x v="1"/>
    <x v="1"/>
    <x v="3"/>
    <x v="0"/>
    <x v="0"/>
    <x v="1"/>
  </r>
  <r>
    <x v="345"/>
    <x v="338"/>
    <x v="9"/>
    <x v="343"/>
    <x v="343"/>
    <x v="33"/>
    <x v="279"/>
    <x v="0"/>
    <x v="343"/>
    <x v="29"/>
    <x v="2"/>
    <x v="5"/>
    <x v="2"/>
    <x v="1"/>
    <x v="0"/>
    <x v="5"/>
    <x v="0"/>
    <x v="0"/>
    <x v="1"/>
  </r>
  <r>
    <x v="346"/>
    <x v="339"/>
    <x v="8"/>
    <x v="344"/>
    <x v="344"/>
    <x v="87"/>
    <x v="280"/>
    <x v="1"/>
    <x v="344"/>
    <x v="48"/>
    <x v="2"/>
    <x v="3"/>
    <x v="0"/>
    <x v="0"/>
    <x v="1"/>
    <x v="1"/>
    <x v="0"/>
    <x v="0"/>
    <x v="1"/>
  </r>
  <r>
    <x v="347"/>
    <x v="340"/>
    <x v="2"/>
    <x v="345"/>
    <x v="345"/>
    <x v="40"/>
    <x v="173"/>
    <x v="1"/>
    <x v="345"/>
    <x v="28"/>
    <x v="0"/>
    <x v="2"/>
    <x v="1"/>
    <x v="0"/>
    <x v="0"/>
    <x v="2"/>
    <x v="1"/>
    <x v="1"/>
    <x v="2"/>
  </r>
  <r>
    <x v="348"/>
    <x v="341"/>
    <x v="0"/>
    <x v="346"/>
    <x v="346"/>
    <x v="61"/>
    <x v="180"/>
    <x v="1"/>
    <x v="346"/>
    <x v="20"/>
    <x v="1"/>
    <x v="4"/>
    <x v="2"/>
    <x v="1"/>
    <x v="1"/>
    <x v="1"/>
    <x v="0"/>
    <x v="0"/>
    <x v="2"/>
  </r>
  <r>
    <x v="349"/>
    <x v="342"/>
    <x v="4"/>
    <x v="347"/>
    <x v="347"/>
    <x v="33"/>
    <x v="281"/>
    <x v="2"/>
    <x v="347"/>
    <x v="19"/>
    <x v="2"/>
    <x v="5"/>
    <x v="1"/>
    <x v="1"/>
    <x v="0"/>
    <x v="0"/>
    <x v="2"/>
    <x v="2"/>
    <x v="2"/>
  </r>
  <r>
    <x v="350"/>
    <x v="343"/>
    <x v="4"/>
    <x v="348"/>
    <x v="348"/>
    <x v="42"/>
    <x v="222"/>
    <x v="2"/>
    <x v="348"/>
    <x v="37"/>
    <x v="2"/>
    <x v="1"/>
    <x v="0"/>
    <x v="0"/>
    <x v="0"/>
    <x v="5"/>
    <x v="1"/>
    <x v="1"/>
    <x v="1"/>
  </r>
  <r>
    <x v="351"/>
    <x v="344"/>
    <x v="0"/>
    <x v="349"/>
    <x v="349"/>
    <x v="53"/>
    <x v="282"/>
    <x v="1"/>
    <x v="349"/>
    <x v="46"/>
    <x v="0"/>
    <x v="0"/>
    <x v="2"/>
    <x v="1"/>
    <x v="1"/>
    <x v="1"/>
    <x v="0"/>
    <x v="0"/>
    <x v="2"/>
  </r>
  <r>
    <x v="352"/>
    <x v="345"/>
    <x v="0"/>
    <x v="350"/>
    <x v="350"/>
    <x v="86"/>
    <x v="283"/>
    <x v="2"/>
    <x v="350"/>
    <x v="23"/>
    <x v="1"/>
    <x v="4"/>
    <x v="2"/>
    <x v="0"/>
    <x v="0"/>
    <x v="5"/>
    <x v="2"/>
    <x v="2"/>
    <x v="0"/>
  </r>
  <r>
    <x v="353"/>
    <x v="346"/>
    <x v="9"/>
    <x v="351"/>
    <x v="351"/>
    <x v="22"/>
    <x v="249"/>
    <x v="1"/>
    <x v="351"/>
    <x v="19"/>
    <x v="1"/>
    <x v="0"/>
    <x v="0"/>
    <x v="0"/>
    <x v="1"/>
    <x v="2"/>
    <x v="2"/>
    <x v="2"/>
    <x v="2"/>
  </r>
  <r>
    <x v="354"/>
    <x v="347"/>
    <x v="8"/>
    <x v="352"/>
    <x v="352"/>
    <x v="31"/>
    <x v="284"/>
    <x v="1"/>
    <x v="352"/>
    <x v="3"/>
    <x v="1"/>
    <x v="3"/>
    <x v="0"/>
    <x v="1"/>
    <x v="0"/>
    <x v="1"/>
    <x v="1"/>
    <x v="1"/>
    <x v="0"/>
  </r>
  <r>
    <x v="355"/>
    <x v="348"/>
    <x v="7"/>
    <x v="353"/>
    <x v="353"/>
    <x v="27"/>
    <x v="22"/>
    <x v="2"/>
    <x v="353"/>
    <x v="52"/>
    <x v="0"/>
    <x v="3"/>
    <x v="0"/>
    <x v="0"/>
    <x v="0"/>
    <x v="4"/>
    <x v="2"/>
    <x v="2"/>
    <x v="1"/>
  </r>
  <r>
    <x v="356"/>
    <x v="349"/>
    <x v="4"/>
    <x v="354"/>
    <x v="354"/>
    <x v="1"/>
    <x v="285"/>
    <x v="2"/>
    <x v="354"/>
    <x v="39"/>
    <x v="1"/>
    <x v="1"/>
    <x v="2"/>
    <x v="1"/>
    <x v="0"/>
    <x v="5"/>
    <x v="1"/>
    <x v="1"/>
    <x v="0"/>
  </r>
  <r>
    <x v="357"/>
    <x v="350"/>
    <x v="4"/>
    <x v="355"/>
    <x v="355"/>
    <x v="51"/>
    <x v="286"/>
    <x v="1"/>
    <x v="355"/>
    <x v="53"/>
    <x v="0"/>
    <x v="5"/>
    <x v="0"/>
    <x v="1"/>
    <x v="0"/>
    <x v="3"/>
    <x v="1"/>
    <x v="1"/>
    <x v="2"/>
  </r>
  <r>
    <x v="358"/>
    <x v="351"/>
    <x v="6"/>
    <x v="356"/>
    <x v="356"/>
    <x v="59"/>
    <x v="287"/>
    <x v="0"/>
    <x v="356"/>
    <x v="35"/>
    <x v="1"/>
    <x v="1"/>
    <x v="0"/>
    <x v="1"/>
    <x v="1"/>
    <x v="1"/>
    <x v="2"/>
    <x v="2"/>
    <x v="1"/>
  </r>
  <r>
    <x v="359"/>
    <x v="352"/>
    <x v="8"/>
    <x v="357"/>
    <x v="357"/>
    <x v="32"/>
    <x v="288"/>
    <x v="1"/>
    <x v="357"/>
    <x v="32"/>
    <x v="1"/>
    <x v="0"/>
    <x v="2"/>
    <x v="1"/>
    <x v="1"/>
    <x v="3"/>
    <x v="2"/>
    <x v="2"/>
    <x v="2"/>
  </r>
  <r>
    <x v="360"/>
    <x v="353"/>
    <x v="2"/>
    <x v="358"/>
    <x v="358"/>
    <x v="21"/>
    <x v="289"/>
    <x v="2"/>
    <x v="358"/>
    <x v="2"/>
    <x v="2"/>
    <x v="2"/>
    <x v="1"/>
    <x v="0"/>
    <x v="1"/>
    <x v="4"/>
    <x v="0"/>
    <x v="0"/>
    <x v="1"/>
  </r>
  <r>
    <x v="361"/>
    <x v="354"/>
    <x v="2"/>
    <x v="359"/>
    <x v="359"/>
    <x v="33"/>
    <x v="290"/>
    <x v="1"/>
    <x v="359"/>
    <x v="0"/>
    <x v="2"/>
    <x v="5"/>
    <x v="0"/>
    <x v="1"/>
    <x v="0"/>
    <x v="4"/>
    <x v="1"/>
    <x v="1"/>
    <x v="0"/>
  </r>
  <r>
    <x v="362"/>
    <x v="355"/>
    <x v="5"/>
    <x v="360"/>
    <x v="360"/>
    <x v="37"/>
    <x v="291"/>
    <x v="0"/>
    <x v="360"/>
    <x v="7"/>
    <x v="1"/>
    <x v="4"/>
    <x v="2"/>
    <x v="1"/>
    <x v="1"/>
    <x v="4"/>
    <x v="1"/>
    <x v="1"/>
    <x v="0"/>
  </r>
  <r>
    <x v="363"/>
    <x v="356"/>
    <x v="3"/>
    <x v="361"/>
    <x v="361"/>
    <x v="18"/>
    <x v="292"/>
    <x v="1"/>
    <x v="361"/>
    <x v="8"/>
    <x v="0"/>
    <x v="3"/>
    <x v="2"/>
    <x v="1"/>
    <x v="1"/>
    <x v="2"/>
    <x v="0"/>
    <x v="0"/>
    <x v="1"/>
  </r>
  <r>
    <x v="364"/>
    <x v="357"/>
    <x v="7"/>
    <x v="362"/>
    <x v="362"/>
    <x v="88"/>
    <x v="293"/>
    <x v="1"/>
    <x v="362"/>
    <x v="12"/>
    <x v="2"/>
    <x v="6"/>
    <x v="2"/>
    <x v="1"/>
    <x v="0"/>
    <x v="4"/>
    <x v="1"/>
    <x v="1"/>
    <x v="1"/>
  </r>
  <r>
    <x v="365"/>
    <x v="358"/>
    <x v="7"/>
    <x v="363"/>
    <x v="363"/>
    <x v="47"/>
    <x v="294"/>
    <x v="1"/>
    <x v="363"/>
    <x v="0"/>
    <x v="0"/>
    <x v="2"/>
    <x v="0"/>
    <x v="1"/>
    <x v="0"/>
    <x v="5"/>
    <x v="1"/>
    <x v="1"/>
    <x v="0"/>
  </r>
  <r>
    <x v="366"/>
    <x v="359"/>
    <x v="9"/>
    <x v="364"/>
    <x v="364"/>
    <x v="86"/>
    <x v="295"/>
    <x v="1"/>
    <x v="364"/>
    <x v="32"/>
    <x v="1"/>
    <x v="4"/>
    <x v="2"/>
    <x v="1"/>
    <x v="0"/>
    <x v="1"/>
    <x v="1"/>
    <x v="1"/>
    <x v="2"/>
  </r>
  <r>
    <x v="367"/>
    <x v="256"/>
    <x v="7"/>
    <x v="257"/>
    <x v="257"/>
    <x v="62"/>
    <x v="1"/>
    <x v="1"/>
    <x v="257"/>
    <x v="22"/>
    <x v="1"/>
    <x v="2"/>
    <x v="1"/>
    <x v="0"/>
    <x v="1"/>
    <x v="2"/>
    <x v="0"/>
    <x v="0"/>
    <x v="1"/>
  </r>
  <r>
    <x v="368"/>
    <x v="360"/>
    <x v="4"/>
    <x v="365"/>
    <x v="365"/>
    <x v="3"/>
    <x v="296"/>
    <x v="1"/>
    <x v="365"/>
    <x v="38"/>
    <x v="0"/>
    <x v="2"/>
    <x v="0"/>
    <x v="1"/>
    <x v="0"/>
    <x v="3"/>
    <x v="1"/>
    <x v="1"/>
    <x v="2"/>
  </r>
  <r>
    <x v="369"/>
    <x v="361"/>
    <x v="9"/>
    <x v="366"/>
    <x v="366"/>
    <x v="43"/>
    <x v="69"/>
    <x v="2"/>
    <x v="366"/>
    <x v="52"/>
    <x v="1"/>
    <x v="5"/>
    <x v="0"/>
    <x v="0"/>
    <x v="1"/>
    <x v="1"/>
    <x v="0"/>
    <x v="0"/>
    <x v="1"/>
  </r>
  <r>
    <x v="370"/>
    <x v="362"/>
    <x v="0"/>
    <x v="367"/>
    <x v="367"/>
    <x v="30"/>
    <x v="138"/>
    <x v="1"/>
    <x v="367"/>
    <x v="21"/>
    <x v="2"/>
    <x v="0"/>
    <x v="2"/>
    <x v="0"/>
    <x v="0"/>
    <x v="1"/>
    <x v="2"/>
    <x v="2"/>
    <x v="0"/>
  </r>
  <r>
    <x v="371"/>
    <x v="363"/>
    <x v="5"/>
    <x v="368"/>
    <x v="368"/>
    <x v="25"/>
    <x v="30"/>
    <x v="2"/>
    <x v="368"/>
    <x v="49"/>
    <x v="0"/>
    <x v="1"/>
    <x v="2"/>
    <x v="1"/>
    <x v="0"/>
    <x v="5"/>
    <x v="2"/>
    <x v="2"/>
    <x v="2"/>
  </r>
  <r>
    <x v="372"/>
    <x v="364"/>
    <x v="3"/>
    <x v="369"/>
    <x v="369"/>
    <x v="86"/>
    <x v="297"/>
    <x v="0"/>
    <x v="369"/>
    <x v="53"/>
    <x v="1"/>
    <x v="4"/>
    <x v="2"/>
    <x v="1"/>
    <x v="0"/>
    <x v="2"/>
    <x v="1"/>
    <x v="1"/>
    <x v="2"/>
  </r>
  <r>
    <x v="373"/>
    <x v="365"/>
    <x v="3"/>
    <x v="370"/>
    <x v="370"/>
    <x v="71"/>
    <x v="298"/>
    <x v="1"/>
    <x v="370"/>
    <x v="60"/>
    <x v="0"/>
    <x v="6"/>
    <x v="0"/>
    <x v="1"/>
    <x v="1"/>
    <x v="5"/>
    <x v="1"/>
    <x v="1"/>
    <x v="0"/>
  </r>
  <r>
    <x v="374"/>
    <x v="366"/>
    <x v="1"/>
    <x v="371"/>
    <x v="371"/>
    <x v="75"/>
    <x v="157"/>
    <x v="2"/>
    <x v="371"/>
    <x v="0"/>
    <x v="0"/>
    <x v="4"/>
    <x v="2"/>
    <x v="1"/>
    <x v="0"/>
    <x v="2"/>
    <x v="0"/>
    <x v="0"/>
    <x v="0"/>
  </r>
  <r>
    <x v="375"/>
    <x v="367"/>
    <x v="1"/>
    <x v="372"/>
    <x v="372"/>
    <x v="78"/>
    <x v="299"/>
    <x v="0"/>
    <x v="372"/>
    <x v="27"/>
    <x v="0"/>
    <x v="3"/>
    <x v="0"/>
    <x v="0"/>
    <x v="0"/>
    <x v="5"/>
    <x v="0"/>
    <x v="0"/>
    <x v="1"/>
  </r>
  <r>
    <x v="376"/>
    <x v="368"/>
    <x v="9"/>
    <x v="373"/>
    <x v="373"/>
    <x v="0"/>
    <x v="300"/>
    <x v="2"/>
    <x v="373"/>
    <x v="1"/>
    <x v="0"/>
    <x v="0"/>
    <x v="2"/>
    <x v="0"/>
    <x v="0"/>
    <x v="2"/>
    <x v="2"/>
    <x v="2"/>
    <x v="0"/>
  </r>
  <r>
    <x v="377"/>
    <x v="369"/>
    <x v="0"/>
    <x v="374"/>
    <x v="374"/>
    <x v="70"/>
    <x v="70"/>
    <x v="0"/>
    <x v="374"/>
    <x v="44"/>
    <x v="2"/>
    <x v="1"/>
    <x v="2"/>
    <x v="1"/>
    <x v="1"/>
    <x v="3"/>
    <x v="1"/>
    <x v="1"/>
    <x v="0"/>
  </r>
  <r>
    <x v="378"/>
    <x v="370"/>
    <x v="7"/>
    <x v="375"/>
    <x v="375"/>
    <x v="10"/>
    <x v="244"/>
    <x v="0"/>
    <x v="375"/>
    <x v="45"/>
    <x v="2"/>
    <x v="5"/>
    <x v="2"/>
    <x v="0"/>
    <x v="1"/>
    <x v="5"/>
    <x v="1"/>
    <x v="1"/>
    <x v="0"/>
  </r>
  <r>
    <x v="379"/>
    <x v="371"/>
    <x v="7"/>
    <x v="376"/>
    <x v="376"/>
    <x v="74"/>
    <x v="147"/>
    <x v="2"/>
    <x v="376"/>
    <x v="43"/>
    <x v="0"/>
    <x v="5"/>
    <x v="0"/>
    <x v="1"/>
    <x v="0"/>
    <x v="1"/>
    <x v="2"/>
    <x v="2"/>
    <x v="2"/>
  </r>
  <r>
    <x v="380"/>
    <x v="372"/>
    <x v="7"/>
    <x v="377"/>
    <x v="377"/>
    <x v="83"/>
    <x v="4"/>
    <x v="2"/>
    <x v="377"/>
    <x v="26"/>
    <x v="0"/>
    <x v="1"/>
    <x v="1"/>
    <x v="0"/>
    <x v="1"/>
    <x v="3"/>
    <x v="0"/>
    <x v="0"/>
    <x v="1"/>
  </r>
  <r>
    <x v="381"/>
    <x v="373"/>
    <x v="5"/>
    <x v="378"/>
    <x v="378"/>
    <x v="35"/>
    <x v="63"/>
    <x v="1"/>
    <x v="378"/>
    <x v="50"/>
    <x v="1"/>
    <x v="6"/>
    <x v="0"/>
    <x v="1"/>
    <x v="0"/>
    <x v="1"/>
    <x v="1"/>
    <x v="1"/>
    <x v="2"/>
  </r>
  <r>
    <x v="382"/>
    <x v="374"/>
    <x v="1"/>
    <x v="379"/>
    <x v="379"/>
    <x v="78"/>
    <x v="87"/>
    <x v="1"/>
    <x v="379"/>
    <x v="21"/>
    <x v="0"/>
    <x v="3"/>
    <x v="0"/>
    <x v="1"/>
    <x v="0"/>
    <x v="4"/>
    <x v="2"/>
    <x v="2"/>
    <x v="0"/>
  </r>
  <r>
    <x v="383"/>
    <x v="375"/>
    <x v="7"/>
    <x v="380"/>
    <x v="380"/>
    <x v="59"/>
    <x v="301"/>
    <x v="0"/>
    <x v="380"/>
    <x v="50"/>
    <x v="1"/>
    <x v="1"/>
    <x v="0"/>
    <x v="0"/>
    <x v="0"/>
    <x v="4"/>
    <x v="1"/>
    <x v="1"/>
    <x v="2"/>
  </r>
  <r>
    <x v="384"/>
    <x v="376"/>
    <x v="1"/>
    <x v="381"/>
    <x v="381"/>
    <x v="47"/>
    <x v="139"/>
    <x v="0"/>
    <x v="381"/>
    <x v="21"/>
    <x v="0"/>
    <x v="2"/>
    <x v="0"/>
    <x v="1"/>
    <x v="0"/>
    <x v="4"/>
    <x v="0"/>
    <x v="0"/>
    <x v="0"/>
  </r>
  <r>
    <x v="385"/>
    <x v="377"/>
    <x v="8"/>
    <x v="382"/>
    <x v="382"/>
    <x v="82"/>
    <x v="302"/>
    <x v="1"/>
    <x v="382"/>
    <x v="6"/>
    <x v="0"/>
    <x v="4"/>
    <x v="0"/>
    <x v="0"/>
    <x v="1"/>
    <x v="3"/>
    <x v="2"/>
    <x v="2"/>
    <x v="2"/>
  </r>
  <r>
    <x v="386"/>
    <x v="378"/>
    <x v="3"/>
    <x v="383"/>
    <x v="383"/>
    <x v="16"/>
    <x v="303"/>
    <x v="1"/>
    <x v="383"/>
    <x v="22"/>
    <x v="1"/>
    <x v="3"/>
    <x v="0"/>
    <x v="1"/>
    <x v="1"/>
    <x v="4"/>
    <x v="1"/>
    <x v="1"/>
    <x v="1"/>
  </r>
  <r>
    <x v="387"/>
    <x v="379"/>
    <x v="4"/>
    <x v="384"/>
    <x v="384"/>
    <x v="9"/>
    <x v="208"/>
    <x v="2"/>
    <x v="384"/>
    <x v="40"/>
    <x v="2"/>
    <x v="5"/>
    <x v="2"/>
    <x v="1"/>
    <x v="0"/>
    <x v="0"/>
    <x v="0"/>
    <x v="0"/>
    <x v="0"/>
  </r>
  <r>
    <x v="388"/>
    <x v="380"/>
    <x v="9"/>
    <x v="385"/>
    <x v="385"/>
    <x v="3"/>
    <x v="304"/>
    <x v="0"/>
    <x v="385"/>
    <x v="33"/>
    <x v="0"/>
    <x v="2"/>
    <x v="0"/>
    <x v="0"/>
    <x v="0"/>
    <x v="5"/>
    <x v="1"/>
    <x v="1"/>
    <x v="0"/>
  </r>
  <r>
    <x v="389"/>
    <x v="381"/>
    <x v="0"/>
    <x v="386"/>
    <x v="386"/>
    <x v="24"/>
    <x v="214"/>
    <x v="2"/>
    <x v="386"/>
    <x v="37"/>
    <x v="1"/>
    <x v="2"/>
    <x v="0"/>
    <x v="1"/>
    <x v="1"/>
    <x v="4"/>
    <x v="2"/>
    <x v="2"/>
    <x v="1"/>
  </r>
  <r>
    <x v="390"/>
    <x v="382"/>
    <x v="6"/>
    <x v="387"/>
    <x v="387"/>
    <x v="42"/>
    <x v="305"/>
    <x v="1"/>
    <x v="387"/>
    <x v="34"/>
    <x v="2"/>
    <x v="1"/>
    <x v="0"/>
    <x v="0"/>
    <x v="0"/>
    <x v="5"/>
    <x v="1"/>
    <x v="1"/>
    <x v="0"/>
  </r>
  <r>
    <x v="391"/>
    <x v="383"/>
    <x v="4"/>
    <x v="388"/>
    <x v="388"/>
    <x v="53"/>
    <x v="178"/>
    <x v="1"/>
    <x v="388"/>
    <x v="58"/>
    <x v="0"/>
    <x v="0"/>
    <x v="0"/>
    <x v="1"/>
    <x v="0"/>
    <x v="5"/>
    <x v="2"/>
    <x v="2"/>
    <x v="0"/>
  </r>
  <r>
    <x v="392"/>
    <x v="384"/>
    <x v="8"/>
    <x v="389"/>
    <x v="389"/>
    <x v="77"/>
    <x v="185"/>
    <x v="0"/>
    <x v="389"/>
    <x v="8"/>
    <x v="2"/>
    <x v="5"/>
    <x v="2"/>
    <x v="0"/>
    <x v="1"/>
    <x v="1"/>
    <x v="0"/>
    <x v="0"/>
    <x v="1"/>
  </r>
  <r>
    <x v="393"/>
    <x v="385"/>
    <x v="4"/>
    <x v="390"/>
    <x v="390"/>
    <x v="11"/>
    <x v="47"/>
    <x v="2"/>
    <x v="390"/>
    <x v="56"/>
    <x v="1"/>
    <x v="0"/>
    <x v="0"/>
    <x v="0"/>
    <x v="0"/>
    <x v="3"/>
    <x v="0"/>
    <x v="0"/>
    <x v="1"/>
  </r>
  <r>
    <x v="394"/>
    <x v="386"/>
    <x v="8"/>
    <x v="391"/>
    <x v="391"/>
    <x v="43"/>
    <x v="130"/>
    <x v="0"/>
    <x v="391"/>
    <x v="48"/>
    <x v="1"/>
    <x v="5"/>
    <x v="1"/>
    <x v="1"/>
    <x v="0"/>
    <x v="0"/>
    <x v="0"/>
    <x v="0"/>
    <x v="1"/>
  </r>
  <r>
    <x v="395"/>
    <x v="387"/>
    <x v="1"/>
    <x v="392"/>
    <x v="392"/>
    <x v="46"/>
    <x v="58"/>
    <x v="0"/>
    <x v="392"/>
    <x v="42"/>
    <x v="0"/>
    <x v="4"/>
    <x v="2"/>
    <x v="1"/>
    <x v="0"/>
    <x v="0"/>
    <x v="0"/>
    <x v="0"/>
    <x v="2"/>
  </r>
  <r>
    <x v="396"/>
    <x v="388"/>
    <x v="1"/>
    <x v="393"/>
    <x v="393"/>
    <x v="45"/>
    <x v="249"/>
    <x v="0"/>
    <x v="393"/>
    <x v="15"/>
    <x v="1"/>
    <x v="5"/>
    <x v="0"/>
    <x v="1"/>
    <x v="0"/>
    <x v="4"/>
    <x v="0"/>
    <x v="0"/>
    <x v="2"/>
  </r>
  <r>
    <x v="397"/>
    <x v="389"/>
    <x v="9"/>
    <x v="394"/>
    <x v="394"/>
    <x v="20"/>
    <x v="306"/>
    <x v="1"/>
    <x v="394"/>
    <x v="6"/>
    <x v="1"/>
    <x v="1"/>
    <x v="1"/>
    <x v="1"/>
    <x v="1"/>
    <x v="2"/>
    <x v="2"/>
    <x v="2"/>
    <x v="2"/>
  </r>
  <r>
    <x v="398"/>
    <x v="390"/>
    <x v="3"/>
    <x v="395"/>
    <x v="395"/>
    <x v="19"/>
    <x v="241"/>
    <x v="2"/>
    <x v="395"/>
    <x v="47"/>
    <x v="1"/>
    <x v="6"/>
    <x v="0"/>
    <x v="0"/>
    <x v="0"/>
    <x v="0"/>
    <x v="2"/>
    <x v="2"/>
    <x v="0"/>
  </r>
  <r>
    <x v="399"/>
    <x v="391"/>
    <x v="9"/>
    <x v="396"/>
    <x v="396"/>
    <x v="31"/>
    <x v="235"/>
    <x v="1"/>
    <x v="396"/>
    <x v="7"/>
    <x v="1"/>
    <x v="3"/>
    <x v="2"/>
    <x v="0"/>
    <x v="1"/>
    <x v="1"/>
    <x v="2"/>
    <x v="2"/>
    <x v="0"/>
  </r>
  <r>
    <x v="400"/>
    <x v="392"/>
    <x v="3"/>
    <x v="397"/>
    <x v="397"/>
    <x v="5"/>
    <x v="307"/>
    <x v="2"/>
    <x v="397"/>
    <x v="45"/>
    <x v="1"/>
    <x v="3"/>
    <x v="2"/>
    <x v="1"/>
    <x v="0"/>
    <x v="4"/>
    <x v="1"/>
    <x v="1"/>
    <x v="0"/>
  </r>
  <r>
    <x v="401"/>
    <x v="393"/>
    <x v="7"/>
    <x v="398"/>
    <x v="398"/>
    <x v="41"/>
    <x v="308"/>
    <x v="2"/>
    <x v="398"/>
    <x v="56"/>
    <x v="1"/>
    <x v="6"/>
    <x v="2"/>
    <x v="1"/>
    <x v="1"/>
    <x v="2"/>
    <x v="1"/>
    <x v="1"/>
    <x v="1"/>
  </r>
  <r>
    <x v="402"/>
    <x v="394"/>
    <x v="8"/>
    <x v="399"/>
    <x v="399"/>
    <x v="87"/>
    <x v="309"/>
    <x v="0"/>
    <x v="399"/>
    <x v="57"/>
    <x v="2"/>
    <x v="3"/>
    <x v="0"/>
    <x v="0"/>
    <x v="1"/>
    <x v="2"/>
    <x v="1"/>
    <x v="1"/>
    <x v="0"/>
  </r>
  <r>
    <x v="403"/>
    <x v="395"/>
    <x v="1"/>
    <x v="400"/>
    <x v="400"/>
    <x v="70"/>
    <x v="100"/>
    <x v="0"/>
    <x v="400"/>
    <x v="1"/>
    <x v="2"/>
    <x v="1"/>
    <x v="1"/>
    <x v="1"/>
    <x v="0"/>
    <x v="5"/>
    <x v="2"/>
    <x v="2"/>
    <x v="0"/>
  </r>
  <r>
    <x v="404"/>
    <x v="396"/>
    <x v="0"/>
    <x v="401"/>
    <x v="401"/>
    <x v="69"/>
    <x v="310"/>
    <x v="0"/>
    <x v="401"/>
    <x v="49"/>
    <x v="2"/>
    <x v="0"/>
    <x v="2"/>
    <x v="0"/>
    <x v="0"/>
    <x v="5"/>
    <x v="1"/>
    <x v="1"/>
    <x v="2"/>
  </r>
  <r>
    <x v="405"/>
    <x v="397"/>
    <x v="7"/>
    <x v="402"/>
    <x v="402"/>
    <x v="64"/>
    <x v="311"/>
    <x v="2"/>
    <x v="402"/>
    <x v="7"/>
    <x v="0"/>
    <x v="0"/>
    <x v="0"/>
    <x v="0"/>
    <x v="1"/>
    <x v="3"/>
    <x v="0"/>
    <x v="0"/>
    <x v="0"/>
  </r>
  <r>
    <x v="406"/>
    <x v="398"/>
    <x v="1"/>
    <x v="403"/>
    <x v="403"/>
    <x v="83"/>
    <x v="312"/>
    <x v="2"/>
    <x v="403"/>
    <x v="52"/>
    <x v="0"/>
    <x v="1"/>
    <x v="2"/>
    <x v="1"/>
    <x v="1"/>
    <x v="4"/>
    <x v="0"/>
    <x v="0"/>
    <x v="1"/>
  </r>
  <r>
    <x v="407"/>
    <x v="399"/>
    <x v="7"/>
    <x v="404"/>
    <x v="404"/>
    <x v="72"/>
    <x v="54"/>
    <x v="1"/>
    <x v="404"/>
    <x v="5"/>
    <x v="0"/>
    <x v="1"/>
    <x v="2"/>
    <x v="0"/>
    <x v="0"/>
    <x v="5"/>
    <x v="2"/>
    <x v="2"/>
    <x v="2"/>
  </r>
  <r>
    <x v="408"/>
    <x v="400"/>
    <x v="7"/>
    <x v="405"/>
    <x v="405"/>
    <x v="31"/>
    <x v="28"/>
    <x v="0"/>
    <x v="405"/>
    <x v="46"/>
    <x v="1"/>
    <x v="3"/>
    <x v="2"/>
    <x v="1"/>
    <x v="0"/>
    <x v="2"/>
    <x v="0"/>
    <x v="0"/>
    <x v="2"/>
  </r>
  <r>
    <x v="409"/>
    <x v="401"/>
    <x v="1"/>
    <x v="406"/>
    <x v="406"/>
    <x v="26"/>
    <x v="225"/>
    <x v="0"/>
    <x v="406"/>
    <x v="38"/>
    <x v="0"/>
    <x v="3"/>
    <x v="2"/>
    <x v="1"/>
    <x v="0"/>
    <x v="5"/>
    <x v="1"/>
    <x v="1"/>
    <x v="2"/>
  </r>
  <r>
    <x v="410"/>
    <x v="402"/>
    <x v="4"/>
    <x v="407"/>
    <x v="407"/>
    <x v="56"/>
    <x v="127"/>
    <x v="1"/>
    <x v="407"/>
    <x v="20"/>
    <x v="0"/>
    <x v="5"/>
    <x v="0"/>
    <x v="1"/>
    <x v="0"/>
    <x v="0"/>
    <x v="2"/>
    <x v="2"/>
    <x v="2"/>
  </r>
  <r>
    <x v="411"/>
    <x v="403"/>
    <x v="5"/>
    <x v="408"/>
    <x v="408"/>
    <x v="25"/>
    <x v="194"/>
    <x v="0"/>
    <x v="408"/>
    <x v="16"/>
    <x v="0"/>
    <x v="1"/>
    <x v="0"/>
    <x v="1"/>
    <x v="1"/>
    <x v="3"/>
    <x v="2"/>
    <x v="2"/>
    <x v="1"/>
  </r>
  <r>
    <x v="412"/>
    <x v="404"/>
    <x v="1"/>
    <x v="409"/>
    <x v="409"/>
    <x v="72"/>
    <x v="265"/>
    <x v="1"/>
    <x v="409"/>
    <x v="52"/>
    <x v="0"/>
    <x v="1"/>
    <x v="0"/>
    <x v="0"/>
    <x v="1"/>
    <x v="0"/>
    <x v="0"/>
    <x v="0"/>
    <x v="1"/>
  </r>
  <r>
    <x v="413"/>
    <x v="405"/>
    <x v="6"/>
    <x v="410"/>
    <x v="410"/>
    <x v="24"/>
    <x v="313"/>
    <x v="0"/>
    <x v="410"/>
    <x v="37"/>
    <x v="1"/>
    <x v="2"/>
    <x v="2"/>
    <x v="1"/>
    <x v="1"/>
    <x v="3"/>
    <x v="0"/>
    <x v="0"/>
    <x v="1"/>
  </r>
  <r>
    <x v="414"/>
    <x v="406"/>
    <x v="2"/>
    <x v="411"/>
    <x v="411"/>
    <x v="23"/>
    <x v="314"/>
    <x v="0"/>
    <x v="411"/>
    <x v="51"/>
    <x v="1"/>
    <x v="1"/>
    <x v="2"/>
    <x v="1"/>
    <x v="1"/>
    <x v="2"/>
    <x v="0"/>
    <x v="0"/>
    <x v="0"/>
  </r>
  <r>
    <x v="415"/>
    <x v="407"/>
    <x v="8"/>
    <x v="412"/>
    <x v="412"/>
    <x v="25"/>
    <x v="235"/>
    <x v="0"/>
    <x v="412"/>
    <x v="52"/>
    <x v="0"/>
    <x v="1"/>
    <x v="2"/>
    <x v="1"/>
    <x v="1"/>
    <x v="0"/>
    <x v="2"/>
    <x v="2"/>
    <x v="1"/>
  </r>
  <r>
    <x v="416"/>
    <x v="408"/>
    <x v="7"/>
    <x v="413"/>
    <x v="413"/>
    <x v="66"/>
    <x v="128"/>
    <x v="2"/>
    <x v="413"/>
    <x v="44"/>
    <x v="0"/>
    <x v="6"/>
    <x v="0"/>
    <x v="1"/>
    <x v="0"/>
    <x v="2"/>
    <x v="1"/>
    <x v="1"/>
    <x v="0"/>
  </r>
  <r>
    <x v="417"/>
    <x v="409"/>
    <x v="8"/>
    <x v="414"/>
    <x v="414"/>
    <x v="49"/>
    <x v="315"/>
    <x v="0"/>
    <x v="414"/>
    <x v="51"/>
    <x v="0"/>
    <x v="6"/>
    <x v="1"/>
    <x v="0"/>
    <x v="0"/>
    <x v="0"/>
    <x v="1"/>
    <x v="1"/>
    <x v="0"/>
  </r>
  <r>
    <x v="418"/>
    <x v="410"/>
    <x v="5"/>
    <x v="415"/>
    <x v="415"/>
    <x v="52"/>
    <x v="316"/>
    <x v="0"/>
    <x v="415"/>
    <x v="47"/>
    <x v="0"/>
    <x v="0"/>
    <x v="2"/>
    <x v="1"/>
    <x v="0"/>
    <x v="0"/>
    <x v="2"/>
    <x v="2"/>
    <x v="0"/>
  </r>
  <r>
    <x v="419"/>
    <x v="411"/>
    <x v="0"/>
    <x v="416"/>
    <x v="416"/>
    <x v="87"/>
    <x v="81"/>
    <x v="1"/>
    <x v="416"/>
    <x v="13"/>
    <x v="2"/>
    <x v="3"/>
    <x v="1"/>
    <x v="0"/>
    <x v="0"/>
    <x v="1"/>
    <x v="0"/>
    <x v="0"/>
    <x v="0"/>
  </r>
  <r>
    <x v="420"/>
    <x v="412"/>
    <x v="6"/>
    <x v="417"/>
    <x v="417"/>
    <x v="61"/>
    <x v="317"/>
    <x v="0"/>
    <x v="417"/>
    <x v="26"/>
    <x v="1"/>
    <x v="4"/>
    <x v="0"/>
    <x v="0"/>
    <x v="0"/>
    <x v="4"/>
    <x v="1"/>
    <x v="1"/>
    <x v="1"/>
  </r>
  <r>
    <x v="421"/>
    <x v="413"/>
    <x v="6"/>
    <x v="418"/>
    <x v="418"/>
    <x v="54"/>
    <x v="236"/>
    <x v="1"/>
    <x v="418"/>
    <x v="57"/>
    <x v="0"/>
    <x v="5"/>
    <x v="0"/>
    <x v="1"/>
    <x v="0"/>
    <x v="1"/>
    <x v="1"/>
    <x v="1"/>
    <x v="0"/>
  </r>
  <r>
    <x v="422"/>
    <x v="414"/>
    <x v="4"/>
    <x v="419"/>
    <x v="419"/>
    <x v="4"/>
    <x v="127"/>
    <x v="2"/>
    <x v="419"/>
    <x v="44"/>
    <x v="2"/>
    <x v="1"/>
    <x v="0"/>
    <x v="0"/>
    <x v="0"/>
    <x v="5"/>
    <x v="1"/>
    <x v="1"/>
    <x v="0"/>
  </r>
  <r>
    <x v="423"/>
    <x v="415"/>
    <x v="2"/>
    <x v="420"/>
    <x v="420"/>
    <x v="35"/>
    <x v="144"/>
    <x v="2"/>
    <x v="420"/>
    <x v="24"/>
    <x v="1"/>
    <x v="6"/>
    <x v="2"/>
    <x v="0"/>
    <x v="1"/>
    <x v="5"/>
    <x v="2"/>
    <x v="2"/>
    <x v="1"/>
  </r>
  <r>
    <x v="424"/>
    <x v="416"/>
    <x v="8"/>
    <x v="421"/>
    <x v="421"/>
    <x v="11"/>
    <x v="29"/>
    <x v="1"/>
    <x v="421"/>
    <x v="59"/>
    <x v="1"/>
    <x v="0"/>
    <x v="0"/>
    <x v="1"/>
    <x v="1"/>
    <x v="5"/>
    <x v="1"/>
    <x v="1"/>
    <x v="2"/>
  </r>
  <r>
    <x v="425"/>
    <x v="417"/>
    <x v="9"/>
    <x v="422"/>
    <x v="422"/>
    <x v="56"/>
    <x v="61"/>
    <x v="1"/>
    <x v="422"/>
    <x v="27"/>
    <x v="0"/>
    <x v="5"/>
    <x v="0"/>
    <x v="0"/>
    <x v="1"/>
    <x v="5"/>
    <x v="2"/>
    <x v="2"/>
    <x v="1"/>
  </r>
  <r>
    <x v="426"/>
    <x v="418"/>
    <x v="0"/>
    <x v="423"/>
    <x v="423"/>
    <x v="18"/>
    <x v="240"/>
    <x v="1"/>
    <x v="423"/>
    <x v="60"/>
    <x v="0"/>
    <x v="3"/>
    <x v="2"/>
    <x v="0"/>
    <x v="1"/>
    <x v="0"/>
    <x v="0"/>
    <x v="0"/>
    <x v="0"/>
  </r>
  <r>
    <x v="427"/>
    <x v="419"/>
    <x v="6"/>
    <x v="424"/>
    <x v="424"/>
    <x v="80"/>
    <x v="318"/>
    <x v="2"/>
    <x v="424"/>
    <x v="7"/>
    <x v="1"/>
    <x v="5"/>
    <x v="0"/>
    <x v="0"/>
    <x v="0"/>
    <x v="4"/>
    <x v="2"/>
    <x v="2"/>
    <x v="0"/>
  </r>
  <r>
    <x v="428"/>
    <x v="420"/>
    <x v="1"/>
    <x v="425"/>
    <x v="425"/>
    <x v="33"/>
    <x v="272"/>
    <x v="1"/>
    <x v="425"/>
    <x v="16"/>
    <x v="2"/>
    <x v="5"/>
    <x v="2"/>
    <x v="1"/>
    <x v="1"/>
    <x v="3"/>
    <x v="2"/>
    <x v="2"/>
    <x v="1"/>
  </r>
  <r>
    <x v="429"/>
    <x v="421"/>
    <x v="4"/>
    <x v="426"/>
    <x v="426"/>
    <x v="1"/>
    <x v="164"/>
    <x v="0"/>
    <x v="426"/>
    <x v="48"/>
    <x v="1"/>
    <x v="1"/>
    <x v="1"/>
    <x v="0"/>
    <x v="0"/>
    <x v="2"/>
    <x v="0"/>
    <x v="0"/>
    <x v="1"/>
  </r>
  <r>
    <x v="430"/>
    <x v="422"/>
    <x v="5"/>
    <x v="427"/>
    <x v="427"/>
    <x v="82"/>
    <x v="28"/>
    <x v="2"/>
    <x v="427"/>
    <x v="16"/>
    <x v="0"/>
    <x v="4"/>
    <x v="2"/>
    <x v="1"/>
    <x v="1"/>
    <x v="5"/>
    <x v="2"/>
    <x v="2"/>
    <x v="1"/>
  </r>
  <r>
    <x v="431"/>
    <x v="423"/>
    <x v="5"/>
    <x v="428"/>
    <x v="428"/>
    <x v="1"/>
    <x v="319"/>
    <x v="0"/>
    <x v="428"/>
    <x v="14"/>
    <x v="1"/>
    <x v="1"/>
    <x v="2"/>
    <x v="1"/>
    <x v="1"/>
    <x v="4"/>
    <x v="1"/>
    <x v="1"/>
    <x v="2"/>
  </r>
  <r>
    <x v="432"/>
    <x v="424"/>
    <x v="3"/>
    <x v="429"/>
    <x v="429"/>
    <x v="50"/>
    <x v="195"/>
    <x v="0"/>
    <x v="429"/>
    <x v="41"/>
    <x v="0"/>
    <x v="2"/>
    <x v="2"/>
    <x v="1"/>
    <x v="0"/>
    <x v="1"/>
    <x v="0"/>
    <x v="0"/>
    <x v="1"/>
  </r>
  <r>
    <x v="433"/>
    <x v="425"/>
    <x v="0"/>
    <x v="430"/>
    <x v="430"/>
    <x v="11"/>
    <x v="6"/>
    <x v="2"/>
    <x v="430"/>
    <x v="1"/>
    <x v="1"/>
    <x v="0"/>
    <x v="0"/>
    <x v="1"/>
    <x v="1"/>
    <x v="5"/>
    <x v="2"/>
    <x v="2"/>
    <x v="0"/>
  </r>
  <r>
    <x v="434"/>
    <x v="426"/>
    <x v="8"/>
    <x v="431"/>
    <x v="431"/>
    <x v="70"/>
    <x v="96"/>
    <x v="2"/>
    <x v="431"/>
    <x v="11"/>
    <x v="2"/>
    <x v="1"/>
    <x v="2"/>
    <x v="1"/>
    <x v="0"/>
    <x v="5"/>
    <x v="2"/>
    <x v="2"/>
    <x v="1"/>
  </r>
  <r>
    <x v="435"/>
    <x v="427"/>
    <x v="9"/>
    <x v="432"/>
    <x v="432"/>
    <x v="35"/>
    <x v="268"/>
    <x v="0"/>
    <x v="432"/>
    <x v="54"/>
    <x v="1"/>
    <x v="6"/>
    <x v="2"/>
    <x v="1"/>
    <x v="1"/>
    <x v="3"/>
    <x v="1"/>
    <x v="1"/>
    <x v="0"/>
  </r>
  <r>
    <x v="436"/>
    <x v="428"/>
    <x v="7"/>
    <x v="433"/>
    <x v="433"/>
    <x v="40"/>
    <x v="320"/>
    <x v="0"/>
    <x v="433"/>
    <x v="1"/>
    <x v="0"/>
    <x v="2"/>
    <x v="2"/>
    <x v="0"/>
    <x v="1"/>
    <x v="3"/>
    <x v="1"/>
    <x v="1"/>
    <x v="0"/>
  </r>
  <r>
    <x v="437"/>
    <x v="429"/>
    <x v="3"/>
    <x v="434"/>
    <x v="434"/>
    <x v="1"/>
    <x v="321"/>
    <x v="2"/>
    <x v="434"/>
    <x v="25"/>
    <x v="1"/>
    <x v="1"/>
    <x v="0"/>
    <x v="1"/>
    <x v="1"/>
    <x v="2"/>
    <x v="0"/>
    <x v="0"/>
    <x v="1"/>
  </r>
  <r>
    <x v="438"/>
    <x v="430"/>
    <x v="7"/>
    <x v="435"/>
    <x v="435"/>
    <x v="1"/>
    <x v="322"/>
    <x v="0"/>
    <x v="435"/>
    <x v="27"/>
    <x v="1"/>
    <x v="1"/>
    <x v="2"/>
    <x v="0"/>
    <x v="1"/>
    <x v="4"/>
    <x v="1"/>
    <x v="1"/>
    <x v="1"/>
  </r>
  <r>
    <x v="439"/>
    <x v="431"/>
    <x v="2"/>
    <x v="436"/>
    <x v="436"/>
    <x v="13"/>
    <x v="242"/>
    <x v="2"/>
    <x v="436"/>
    <x v="35"/>
    <x v="2"/>
    <x v="4"/>
    <x v="0"/>
    <x v="1"/>
    <x v="0"/>
    <x v="1"/>
    <x v="1"/>
    <x v="1"/>
    <x v="1"/>
  </r>
  <r>
    <x v="440"/>
    <x v="432"/>
    <x v="1"/>
    <x v="437"/>
    <x v="437"/>
    <x v="15"/>
    <x v="126"/>
    <x v="1"/>
    <x v="437"/>
    <x v="34"/>
    <x v="0"/>
    <x v="6"/>
    <x v="2"/>
    <x v="0"/>
    <x v="1"/>
    <x v="4"/>
    <x v="1"/>
    <x v="1"/>
    <x v="0"/>
  </r>
  <r>
    <x v="441"/>
    <x v="433"/>
    <x v="2"/>
    <x v="438"/>
    <x v="438"/>
    <x v="23"/>
    <x v="323"/>
    <x v="2"/>
    <x v="438"/>
    <x v="42"/>
    <x v="1"/>
    <x v="1"/>
    <x v="2"/>
    <x v="0"/>
    <x v="0"/>
    <x v="3"/>
    <x v="2"/>
    <x v="2"/>
    <x v="2"/>
  </r>
  <r>
    <x v="442"/>
    <x v="434"/>
    <x v="9"/>
    <x v="439"/>
    <x v="439"/>
    <x v="15"/>
    <x v="324"/>
    <x v="2"/>
    <x v="439"/>
    <x v="35"/>
    <x v="0"/>
    <x v="6"/>
    <x v="0"/>
    <x v="0"/>
    <x v="0"/>
    <x v="2"/>
    <x v="0"/>
    <x v="0"/>
    <x v="1"/>
  </r>
  <r>
    <x v="443"/>
    <x v="435"/>
    <x v="8"/>
    <x v="440"/>
    <x v="440"/>
    <x v="66"/>
    <x v="325"/>
    <x v="0"/>
    <x v="440"/>
    <x v="33"/>
    <x v="0"/>
    <x v="6"/>
    <x v="0"/>
    <x v="1"/>
    <x v="1"/>
    <x v="5"/>
    <x v="1"/>
    <x v="1"/>
    <x v="0"/>
  </r>
  <r>
    <x v="444"/>
    <x v="436"/>
    <x v="0"/>
    <x v="441"/>
    <x v="441"/>
    <x v="15"/>
    <x v="100"/>
    <x v="1"/>
    <x v="441"/>
    <x v="58"/>
    <x v="0"/>
    <x v="6"/>
    <x v="1"/>
    <x v="1"/>
    <x v="0"/>
    <x v="3"/>
    <x v="0"/>
    <x v="0"/>
    <x v="0"/>
  </r>
  <r>
    <x v="445"/>
    <x v="198"/>
    <x v="8"/>
    <x v="442"/>
    <x v="442"/>
    <x v="26"/>
    <x v="326"/>
    <x v="2"/>
    <x v="442"/>
    <x v="33"/>
    <x v="0"/>
    <x v="3"/>
    <x v="2"/>
    <x v="0"/>
    <x v="0"/>
    <x v="0"/>
    <x v="2"/>
    <x v="2"/>
    <x v="0"/>
  </r>
  <r>
    <x v="446"/>
    <x v="437"/>
    <x v="4"/>
    <x v="443"/>
    <x v="443"/>
    <x v="44"/>
    <x v="55"/>
    <x v="2"/>
    <x v="443"/>
    <x v="60"/>
    <x v="2"/>
    <x v="4"/>
    <x v="1"/>
    <x v="0"/>
    <x v="1"/>
    <x v="4"/>
    <x v="1"/>
    <x v="1"/>
    <x v="0"/>
  </r>
  <r>
    <x v="447"/>
    <x v="438"/>
    <x v="6"/>
    <x v="444"/>
    <x v="444"/>
    <x v="24"/>
    <x v="180"/>
    <x v="2"/>
    <x v="444"/>
    <x v="35"/>
    <x v="1"/>
    <x v="2"/>
    <x v="2"/>
    <x v="1"/>
    <x v="1"/>
    <x v="5"/>
    <x v="1"/>
    <x v="1"/>
    <x v="1"/>
  </r>
  <r>
    <x v="448"/>
    <x v="439"/>
    <x v="8"/>
    <x v="445"/>
    <x v="445"/>
    <x v="52"/>
    <x v="105"/>
    <x v="2"/>
    <x v="445"/>
    <x v="4"/>
    <x v="0"/>
    <x v="0"/>
    <x v="2"/>
    <x v="0"/>
    <x v="0"/>
    <x v="0"/>
    <x v="2"/>
    <x v="2"/>
    <x v="2"/>
  </r>
  <r>
    <x v="449"/>
    <x v="440"/>
    <x v="8"/>
    <x v="446"/>
    <x v="446"/>
    <x v="58"/>
    <x v="327"/>
    <x v="2"/>
    <x v="446"/>
    <x v="1"/>
    <x v="1"/>
    <x v="6"/>
    <x v="1"/>
    <x v="0"/>
    <x v="0"/>
    <x v="3"/>
    <x v="2"/>
    <x v="2"/>
    <x v="0"/>
  </r>
  <r>
    <x v="450"/>
    <x v="441"/>
    <x v="3"/>
    <x v="447"/>
    <x v="447"/>
    <x v="17"/>
    <x v="312"/>
    <x v="1"/>
    <x v="447"/>
    <x v="24"/>
    <x v="0"/>
    <x v="6"/>
    <x v="2"/>
    <x v="1"/>
    <x v="0"/>
    <x v="1"/>
    <x v="2"/>
    <x v="2"/>
    <x v="1"/>
  </r>
  <r>
    <x v="451"/>
    <x v="442"/>
    <x v="3"/>
    <x v="448"/>
    <x v="448"/>
    <x v="56"/>
    <x v="68"/>
    <x v="1"/>
    <x v="448"/>
    <x v="29"/>
    <x v="0"/>
    <x v="5"/>
    <x v="2"/>
    <x v="1"/>
    <x v="1"/>
    <x v="1"/>
    <x v="2"/>
    <x v="2"/>
    <x v="1"/>
  </r>
  <r>
    <x v="452"/>
    <x v="443"/>
    <x v="1"/>
    <x v="449"/>
    <x v="449"/>
    <x v="32"/>
    <x v="31"/>
    <x v="0"/>
    <x v="449"/>
    <x v="19"/>
    <x v="1"/>
    <x v="0"/>
    <x v="0"/>
    <x v="1"/>
    <x v="0"/>
    <x v="4"/>
    <x v="0"/>
    <x v="0"/>
    <x v="2"/>
  </r>
  <r>
    <x v="453"/>
    <x v="444"/>
    <x v="8"/>
    <x v="450"/>
    <x v="450"/>
    <x v="2"/>
    <x v="328"/>
    <x v="0"/>
    <x v="450"/>
    <x v="46"/>
    <x v="1"/>
    <x v="2"/>
    <x v="0"/>
    <x v="1"/>
    <x v="1"/>
    <x v="0"/>
    <x v="0"/>
    <x v="0"/>
    <x v="2"/>
  </r>
  <r>
    <x v="454"/>
    <x v="445"/>
    <x v="7"/>
    <x v="451"/>
    <x v="451"/>
    <x v="82"/>
    <x v="329"/>
    <x v="1"/>
    <x v="451"/>
    <x v="28"/>
    <x v="0"/>
    <x v="4"/>
    <x v="0"/>
    <x v="0"/>
    <x v="1"/>
    <x v="1"/>
    <x v="0"/>
    <x v="0"/>
    <x v="2"/>
  </r>
  <r>
    <x v="455"/>
    <x v="446"/>
    <x v="1"/>
    <x v="452"/>
    <x v="452"/>
    <x v="77"/>
    <x v="330"/>
    <x v="1"/>
    <x v="452"/>
    <x v="16"/>
    <x v="2"/>
    <x v="5"/>
    <x v="2"/>
    <x v="0"/>
    <x v="0"/>
    <x v="5"/>
    <x v="2"/>
    <x v="2"/>
    <x v="1"/>
  </r>
  <r>
    <x v="456"/>
    <x v="447"/>
    <x v="9"/>
    <x v="453"/>
    <x v="453"/>
    <x v="42"/>
    <x v="331"/>
    <x v="2"/>
    <x v="453"/>
    <x v="10"/>
    <x v="2"/>
    <x v="1"/>
    <x v="0"/>
    <x v="0"/>
    <x v="0"/>
    <x v="4"/>
    <x v="2"/>
    <x v="2"/>
    <x v="2"/>
  </r>
  <r>
    <x v="457"/>
    <x v="448"/>
    <x v="4"/>
    <x v="454"/>
    <x v="454"/>
    <x v="13"/>
    <x v="181"/>
    <x v="1"/>
    <x v="454"/>
    <x v="56"/>
    <x v="2"/>
    <x v="4"/>
    <x v="2"/>
    <x v="1"/>
    <x v="1"/>
    <x v="1"/>
    <x v="2"/>
    <x v="2"/>
    <x v="1"/>
  </r>
  <r>
    <x v="458"/>
    <x v="449"/>
    <x v="4"/>
    <x v="455"/>
    <x v="455"/>
    <x v="3"/>
    <x v="139"/>
    <x v="1"/>
    <x v="455"/>
    <x v="29"/>
    <x v="0"/>
    <x v="2"/>
    <x v="0"/>
    <x v="0"/>
    <x v="0"/>
    <x v="1"/>
    <x v="1"/>
    <x v="1"/>
    <x v="1"/>
  </r>
  <r>
    <x v="459"/>
    <x v="450"/>
    <x v="8"/>
    <x v="456"/>
    <x v="456"/>
    <x v="55"/>
    <x v="233"/>
    <x v="2"/>
    <x v="456"/>
    <x v="30"/>
    <x v="2"/>
    <x v="0"/>
    <x v="2"/>
    <x v="1"/>
    <x v="1"/>
    <x v="4"/>
    <x v="1"/>
    <x v="1"/>
    <x v="1"/>
  </r>
  <r>
    <x v="460"/>
    <x v="451"/>
    <x v="1"/>
    <x v="457"/>
    <x v="457"/>
    <x v="36"/>
    <x v="332"/>
    <x v="1"/>
    <x v="457"/>
    <x v="10"/>
    <x v="2"/>
    <x v="2"/>
    <x v="0"/>
    <x v="1"/>
    <x v="1"/>
    <x v="4"/>
    <x v="1"/>
    <x v="1"/>
    <x v="2"/>
  </r>
  <r>
    <x v="461"/>
    <x v="452"/>
    <x v="4"/>
    <x v="458"/>
    <x v="458"/>
    <x v="2"/>
    <x v="298"/>
    <x v="2"/>
    <x v="458"/>
    <x v="44"/>
    <x v="1"/>
    <x v="2"/>
    <x v="0"/>
    <x v="0"/>
    <x v="0"/>
    <x v="4"/>
    <x v="2"/>
    <x v="2"/>
    <x v="0"/>
  </r>
  <r>
    <x v="462"/>
    <x v="453"/>
    <x v="7"/>
    <x v="459"/>
    <x v="459"/>
    <x v="36"/>
    <x v="177"/>
    <x v="1"/>
    <x v="459"/>
    <x v="36"/>
    <x v="2"/>
    <x v="2"/>
    <x v="1"/>
    <x v="1"/>
    <x v="0"/>
    <x v="3"/>
    <x v="1"/>
    <x v="1"/>
    <x v="1"/>
  </r>
  <r>
    <x v="463"/>
    <x v="454"/>
    <x v="8"/>
    <x v="460"/>
    <x v="460"/>
    <x v="85"/>
    <x v="262"/>
    <x v="1"/>
    <x v="460"/>
    <x v="41"/>
    <x v="1"/>
    <x v="2"/>
    <x v="2"/>
    <x v="0"/>
    <x v="0"/>
    <x v="4"/>
    <x v="1"/>
    <x v="1"/>
    <x v="1"/>
  </r>
  <r>
    <x v="464"/>
    <x v="455"/>
    <x v="1"/>
    <x v="461"/>
    <x v="461"/>
    <x v="61"/>
    <x v="26"/>
    <x v="2"/>
    <x v="461"/>
    <x v="0"/>
    <x v="1"/>
    <x v="4"/>
    <x v="0"/>
    <x v="0"/>
    <x v="1"/>
    <x v="4"/>
    <x v="0"/>
    <x v="0"/>
    <x v="0"/>
  </r>
  <r>
    <x v="465"/>
    <x v="456"/>
    <x v="4"/>
    <x v="462"/>
    <x v="462"/>
    <x v="22"/>
    <x v="218"/>
    <x v="2"/>
    <x v="462"/>
    <x v="12"/>
    <x v="1"/>
    <x v="0"/>
    <x v="1"/>
    <x v="0"/>
    <x v="0"/>
    <x v="3"/>
    <x v="1"/>
    <x v="1"/>
    <x v="1"/>
  </r>
  <r>
    <x v="466"/>
    <x v="457"/>
    <x v="0"/>
    <x v="463"/>
    <x v="463"/>
    <x v="4"/>
    <x v="258"/>
    <x v="2"/>
    <x v="463"/>
    <x v="25"/>
    <x v="2"/>
    <x v="1"/>
    <x v="0"/>
    <x v="0"/>
    <x v="0"/>
    <x v="0"/>
    <x v="1"/>
    <x v="1"/>
    <x v="1"/>
  </r>
  <r>
    <x v="467"/>
    <x v="458"/>
    <x v="3"/>
    <x v="464"/>
    <x v="464"/>
    <x v="23"/>
    <x v="333"/>
    <x v="1"/>
    <x v="464"/>
    <x v="10"/>
    <x v="1"/>
    <x v="1"/>
    <x v="2"/>
    <x v="1"/>
    <x v="1"/>
    <x v="3"/>
    <x v="2"/>
    <x v="2"/>
    <x v="2"/>
  </r>
  <r>
    <x v="468"/>
    <x v="459"/>
    <x v="8"/>
    <x v="465"/>
    <x v="465"/>
    <x v="57"/>
    <x v="177"/>
    <x v="0"/>
    <x v="465"/>
    <x v="8"/>
    <x v="2"/>
    <x v="0"/>
    <x v="1"/>
    <x v="1"/>
    <x v="1"/>
    <x v="4"/>
    <x v="1"/>
    <x v="1"/>
    <x v="1"/>
  </r>
  <r>
    <x v="469"/>
    <x v="460"/>
    <x v="8"/>
    <x v="466"/>
    <x v="466"/>
    <x v="42"/>
    <x v="274"/>
    <x v="1"/>
    <x v="466"/>
    <x v="3"/>
    <x v="2"/>
    <x v="1"/>
    <x v="1"/>
    <x v="0"/>
    <x v="0"/>
    <x v="1"/>
    <x v="1"/>
    <x v="1"/>
    <x v="0"/>
  </r>
  <r>
    <x v="470"/>
    <x v="461"/>
    <x v="3"/>
    <x v="467"/>
    <x v="467"/>
    <x v="54"/>
    <x v="334"/>
    <x v="0"/>
    <x v="467"/>
    <x v="38"/>
    <x v="0"/>
    <x v="5"/>
    <x v="0"/>
    <x v="0"/>
    <x v="0"/>
    <x v="2"/>
    <x v="1"/>
    <x v="1"/>
    <x v="2"/>
  </r>
  <r>
    <x v="471"/>
    <x v="462"/>
    <x v="7"/>
    <x v="468"/>
    <x v="468"/>
    <x v="25"/>
    <x v="335"/>
    <x v="1"/>
    <x v="468"/>
    <x v="58"/>
    <x v="0"/>
    <x v="1"/>
    <x v="1"/>
    <x v="0"/>
    <x v="0"/>
    <x v="3"/>
    <x v="0"/>
    <x v="0"/>
    <x v="0"/>
  </r>
  <r>
    <x v="472"/>
    <x v="463"/>
    <x v="4"/>
    <x v="469"/>
    <x v="469"/>
    <x v="30"/>
    <x v="201"/>
    <x v="2"/>
    <x v="469"/>
    <x v="46"/>
    <x v="2"/>
    <x v="0"/>
    <x v="2"/>
    <x v="0"/>
    <x v="1"/>
    <x v="5"/>
    <x v="0"/>
    <x v="0"/>
    <x v="2"/>
  </r>
  <r>
    <x v="473"/>
    <x v="464"/>
    <x v="2"/>
    <x v="470"/>
    <x v="470"/>
    <x v="73"/>
    <x v="326"/>
    <x v="1"/>
    <x v="470"/>
    <x v="15"/>
    <x v="1"/>
    <x v="0"/>
    <x v="2"/>
    <x v="0"/>
    <x v="1"/>
    <x v="0"/>
    <x v="2"/>
    <x v="2"/>
    <x v="2"/>
  </r>
  <r>
    <x v="474"/>
    <x v="465"/>
    <x v="1"/>
    <x v="471"/>
    <x v="471"/>
    <x v="73"/>
    <x v="72"/>
    <x v="1"/>
    <x v="471"/>
    <x v="37"/>
    <x v="1"/>
    <x v="0"/>
    <x v="2"/>
    <x v="0"/>
    <x v="0"/>
    <x v="1"/>
    <x v="0"/>
    <x v="0"/>
    <x v="1"/>
  </r>
  <r>
    <x v="475"/>
    <x v="466"/>
    <x v="6"/>
    <x v="472"/>
    <x v="472"/>
    <x v="6"/>
    <x v="82"/>
    <x v="2"/>
    <x v="472"/>
    <x v="31"/>
    <x v="2"/>
    <x v="3"/>
    <x v="2"/>
    <x v="1"/>
    <x v="1"/>
    <x v="0"/>
    <x v="0"/>
    <x v="0"/>
    <x v="1"/>
  </r>
  <r>
    <x v="476"/>
    <x v="467"/>
    <x v="1"/>
    <x v="473"/>
    <x v="473"/>
    <x v="79"/>
    <x v="279"/>
    <x v="2"/>
    <x v="473"/>
    <x v="50"/>
    <x v="1"/>
    <x v="3"/>
    <x v="2"/>
    <x v="1"/>
    <x v="0"/>
    <x v="3"/>
    <x v="0"/>
    <x v="0"/>
    <x v="2"/>
  </r>
  <r>
    <x v="477"/>
    <x v="468"/>
    <x v="7"/>
    <x v="474"/>
    <x v="474"/>
    <x v="37"/>
    <x v="336"/>
    <x v="0"/>
    <x v="474"/>
    <x v="18"/>
    <x v="1"/>
    <x v="4"/>
    <x v="2"/>
    <x v="1"/>
    <x v="1"/>
    <x v="1"/>
    <x v="1"/>
    <x v="1"/>
    <x v="2"/>
  </r>
  <r>
    <x v="478"/>
    <x v="469"/>
    <x v="4"/>
    <x v="475"/>
    <x v="475"/>
    <x v="32"/>
    <x v="41"/>
    <x v="0"/>
    <x v="475"/>
    <x v="24"/>
    <x v="1"/>
    <x v="0"/>
    <x v="1"/>
    <x v="1"/>
    <x v="1"/>
    <x v="3"/>
    <x v="2"/>
    <x v="2"/>
    <x v="1"/>
  </r>
  <r>
    <x v="479"/>
    <x v="412"/>
    <x v="8"/>
    <x v="476"/>
    <x v="476"/>
    <x v="71"/>
    <x v="55"/>
    <x v="0"/>
    <x v="476"/>
    <x v="24"/>
    <x v="0"/>
    <x v="6"/>
    <x v="1"/>
    <x v="1"/>
    <x v="1"/>
    <x v="1"/>
    <x v="0"/>
    <x v="0"/>
    <x v="1"/>
  </r>
  <r>
    <x v="480"/>
    <x v="470"/>
    <x v="2"/>
    <x v="477"/>
    <x v="477"/>
    <x v="30"/>
    <x v="245"/>
    <x v="1"/>
    <x v="477"/>
    <x v="3"/>
    <x v="2"/>
    <x v="0"/>
    <x v="2"/>
    <x v="1"/>
    <x v="1"/>
    <x v="4"/>
    <x v="1"/>
    <x v="1"/>
    <x v="0"/>
  </r>
  <r>
    <x v="481"/>
    <x v="471"/>
    <x v="4"/>
    <x v="478"/>
    <x v="478"/>
    <x v="42"/>
    <x v="294"/>
    <x v="1"/>
    <x v="478"/>
    <x v="56"/>
    <x v="2"/>
    <x v="1"/>
    <x v="0"/>
    <x v="1"/>
    <x v="0"/>
    <x v="1"/>
    <x v="1"/>
    <x v="1"/>
    <x v="1"/>
  </r>
  <r>
    <x v="482"/>
    <x v="472"/>
    <x v="1"/>
    <x v="479"/>
    <x v="479"/>
    <x v="66"/>
    <x v="137"/>
    <x v="0"/>
    <x v="479"/>
    <x v="59"/>
    <x v="0"/>
    <x v="6"/>
    <x v="0"/>
    <x v="1"/>
    <x v="1"/>
    <x v="3"/>
    <x v="0"/>
    <x v="0"/>
    <x v="2"/>
  </r>
  <r>
    <x v="483"/>
    <x v="473"/>
    <x v="4"/>
    <x v="480"/>
    <x v="480"/>
    <x v="12"/>
    <x v="15"/>
    <x v="1"/>
    <x v="480"/>
    <x v="22"/>
    <x v="2"/>
    <x v="6"/>
    <x v="2"/>
    <x v="0"/>
    <x v="1"/>
    <x v="2"/>
    <x v="2"/>
    <x v="2"/>
    <x v="1"/>
  </r>
  <r>
    <x v="484"/>
    <x v="474"/>
    <x v="4"/>
    <x v="481"/>
    <x v="481"/>
    <x v="17"/>
    <x v="28"/>
    <x v="2"/>
    <x v="481"/>
    <x v="27"/>
    <x v="0"/>
    <x v="6"/>
    <x v="2"/>
    <x v="0"/>
    <x v="0"/>
    <x v="3"/>
    <x v="1"/>
    <x v="1"/>
    <x v="1"/>
  </r>
  <r>
    <x v="485"/>
    <x v="475"/>
    <x v="7"/>
    <x v="482"/>
    <x v="482"/>
    <x v="76"/>
    <x v="337"/>
    <x v="0"/>
    <x v="482"/>
    <x v="37"/>
    <x v="1"/>
    <x v="4"/>
    <x v="0"/>
    <x v="0"/>
    <x v="0"/>
    <x v="3"/>
    <x v="2"/>
    <x v="2"/>
    <x v="1"/>
  </r>
  <r>
    <x v="486"/>
    <x v="476"/>
    <x v="4"/>
    <x v="483"/>
    <x v="483"/>
    <x v="38"/>
    <x v="51"/>
    <x v="1"/>
    <x v="483"/>
    <x v="48"/>
    <x v="2"/>
    <x v="4"/>
    <x v="0"/>
    <x v="1"/>
    <x v="0"/>
    <x v="5"/>
    <x v="2"/>
    <x v="2"/>
    <x v="1"/>
  </r>
  <r>
    <x v="487"/>
    <x v="457"/>
    <x v="7"/>
    <x v="484"/>
    <x v="484"/>
    <x v="28"/>
    <x v="188"/>
    <x v="0"/>
    <x v="484"/>
    <x v="47"/>
    <x v="1"/>
    <x v="0"/>
    <x v="2"/>
    <x v="1"/>
    <x v="1"/>
    <x v="5"/>
    <x v="0"/>
    <x v="0"/>
    <x v="0"/>
  </r>
  <r>
    <x v="488"/>
    <x v="477"/>
    <x v="8"/>
    <x v="485"/>
    <x v="485"/>
    <x v="74"/>
    <x v="338"/>
    <x v="1"/>
    <x v="485"/>
    <x v="42"/>
    <x v="0"/>
    <x v="5"/>
    <x v="2"/>
    <x v="1"/>
    <x v="1"/>
    <x v="2"/>
    <x v="1"/>
    <x v="1"/>
    <x v="2"/>
  </r>
  <r>
    <x v="489"/>
    <x v="478"/>
    <x v="9"/>
    <x v="486"/>
    <x v="486"/>
    <x v="87"/>
    <x v="265"/>
    <x v="0"/>
    <x v="486"/>
    <x v="57"/>
    <x v="2"/>
    <x v="3"/>
    <x v="0"/>
    <x v="0"/>
    <x v="0"/>
    <x v="2"/>
    <x v="2"/>
    <x v="2"/>
    <x v="0"/>
  </r>
  <r>
    <x v="490"/>
    <x v="479"/>
    <x v="5"/>
    <x v="487"/>
    <x v="487"/>
    <x v="45"/>
    <x v="28"/>
    <x v="0"/>
    <x v="487"/>
    <x v="13"/>
    <x v="1"/>
    <x v="5"/>
    <x v="2"/>
    <x v="1"/>
    <x v="0"/>
    <x v="5"/>
    <x v="2"/>
    <x v="2"/>
    <x v="0"/>
  </r>
  <r>
    <x v="491"/>
    <x v="480"/>
    <x v="4"/>
    <x v="488"/>
    <x v="488"/>
    <x v="20"/>
    <x v="339"/>
    <x v="2"/>
    <x v="488"/>
    <x v="8"/>
    <x v="1"/>
    <x v="1"/>
    <x v="2"/>
    <x v="0"/>
    <x v="0"/>
    <x v="5"/>
    <x v="0"/>
    <x v="0"/>
    <x v="1"/>
  </r>
  <r>
    <x v="492"/>
    <x v="481"/>
    <x v="2"/>
    <x v="489"/>
    <x v="489"/>
    <x v="19"/>
    <x v="181"/>
    <x v="0"/>
    <x v="489"/>
    <x v="44"/>
    <x v="1"/>
    <x v="6"/>
    <x v="2"/>
    <x v="0"/>
    <x v="0"/>
    <x v="0"/>
    <x v="2"/>
    <x v="2"/>
    <x v="0"/>
  </r>
  <r>
    <x v="493"/>
    <x v="482"/>
    <x v="4"/>
    <x v="490"/>
    <x v="490"/>
    <x v="19"/>
    <x v="189"/>
    <x v="2"/>
    <x v="490"/>
    <x v="3"/>
    <x v="1"/>
    <x v="6"/>
    <x v="0"/>
    <x v="0"/>
    <x v="0"/>
    <x v="2"/>
    <x v="1"/>
    <x v="1"/>
    <x v="0"/>
  </r>
  <r>
    <x v="494"/>
    <x v="483"/>
    <x v="5"/>
    <x v="491"/>
    <x v="491"/>
    <x v="84"/>
    <x v="340"/>
    <x v="0"/>
    <x v="491"/>
    <x v="12"/>
    <x v="2"/>
    <x v="6"/>
    <x v="1"/>
    <x v="1"/>
    <x v="1"/>
    <x v="5"/>
    <x v="2"/>
    <x v="2"/>
    <x v="1"/>
  </r>
  <r>
    <x v="495"/>
    <x v="484"/>
    <x v="2"/>
    <x v="492"/>
    <x v="492"/>
    <x v="80"/>
    <x v="341"/>
    <x v="1"/>
    <x v="492"/>
    <x v="46"/>
    <x v="1"/>
    <x v="5"/>
    <x v="0"/>
    <x v="1"/>
    <x v="1"/>
    <x v="3"/>
    <x v="2"/>
    <x v="2"/>
    <x v="2"/>
  </r>
  <r>
    <x v="496"/>
    <x v="485"/>
    <x v="5"/>
    <x v="493"/>
    <x v="493"/>
    <x v="17"/>
    <x v="232"/>
    <x v="1"/>
    <x v="493"/>
    <x v="23"/>
    <x v="0"/>
    <x v="6"/>
    <x v="0"/>
    <x v="1"/>
    <x v="0"/>
    <x v="1"/>
    <x v="1"/>
    <x v="1"/>
    <x v="0"/>
  </r>
  <r>
    <x v="497"/>
    <x v="486"/>
    <x v="3"/>
    <x v="494"/>
    <x v="494"/>
    <x v="3"/>
    <x v="342"/>
    <x v="1"/>
    <x v="494"/>
    <x v="56"/>
    <x v="0"/>
    <x v="2"/>
    <x v="1"/>
    <x v="1"/>
    <x v="0"/>
    <x v="4"/>
    <x v="1"/>
    <x v="1"/>
    <x v="1"/>
  </r>
  <r>
    <x v="498"/>
    <x v="487"/>
    <x v="8"/>
    <x v="495"/>
    <x v="495"/>
    <x v="18"/>
    <x v="24"/>
    <x v="1"/>
    <x v="495"/>
    <x v="60"/>
    <x v="0"/>
    <x v="3"/>
    <x v="2"/>
    <x v="0"/>
    <x v="0"/>
    <x v="3"/>
    <x v="2"/>
    <x v="2"/>
    <x v="0"/>
  </r>
  <r>
    <x v="499"/>
    <x v="488"/>
    <x v="2"/>
    <x v="496"/>
    <x v="496"/>
    <x v="30"/>
    <x v="46"/>
    <x v="1"/>
    <x v="496"/>
    <x v="1"/>
    <x v="2"/>
    <x v="0"/>
    <x v="0"/>
    <x v="0"/>
    <x v="0"/>
    <x v="3"/>
    <x v="0"/>
    <x v="0"/>
    <x v="0"/>
  </r>
  <r>
    <x v="500"/>
    <x v="489"/>
    <x v="8"/>
    <x v="497"/>
    <x v="497"/>
    <x v="36"/>
    <x v="183"/>
    <x v="2"/>
    <x v="497"/>
    <x v="38"/>
    <x v="2"/>
    <x v="2"/>
    <x v="0"/>
    <x v="0"/>
    <x v="1"/>
    <x v="3"/>
    <x v="2"/>
    <x v="2"/>
    <x v="2"/>
  </r>
  <r>
    <x v="501"/>
    <x v="490"/>
    <x v="8"/>
    <x v="498"/>
    <x v="498"/>
    <x v="0"/>
    <x v="343"/>
    <x v="0"/>
    <x v="498"/>
    <x v="0"/>
    <x v="0"/>
    <x v="0"/>
    <x v="0"/>
    <x v="0"/>
    <x v="0"/>
    <x v="5"/>
    <x v="1"/>
    <x v="1"/>
    <x v="0"/>
  </r>
  <r>
    <x v="502"/>
    <x v="491"/>
    <x v="5"/>
    <x v="499"/>
    <x v="499"/>
    <x v="3"/>
    <x v="28"/>
    <x v="0"/>
    <x v="499"/>
    <x v="54"/>
    <x v="0"/>
    <x v="2"/>
    <x v="2"/>
    <x v="1"/>
    <x v="1"/>
    <x v="2"/>
    <x v="1"/>
    <x v="1"/>
    <x v="0"/>
  </r>
  <r>
    <x v="503"/>
    <x v="492"/>
    <x v="5"/>
    <x v="500"/>
    <x v="500"/>
    <x v="5"/>
    <x v="344"/>
    <x v="1"/>
    <x v="500"/>
    <x v="31"/>
    <x v="1"/>
    <x v="3"/>
    <x v="2"/>
    <x v="1"/>
    <x v="0"/>
    <x v="3"/>
    <x v="2"/>
    <x v="2"/>
    <x v="1"/>
  </r>
  <r>
    <x v="504"/>
    <x v="493"/>
    <x v="8"/>
    <x v="501"/>
    <x v="501"/>
    <x v="6"/>
    <x v="345"/>
    <x v="2"/>
    <x v="501"/>
    <x v="33"/>
    <x v="2"/>
    <x v="3"/>
    <x v="2"/>
    <x v="1"/>
    <x v="1"/>
    <x v="3"/>
    <x v="2"/>
    <x v="2"/>
    <x v="0"/>
  </r>
  <r>
    <x v="505"/>
    <x v="494"/>
    <x v="2"/>
    <x v="502"/>
    <x v="502"/>
    <x v="26"/>
    <x v="98"/>
    <x v="0"/>
    <x v="502"/>
    <x v="57"/>
    <x v="0"/>
    <x v="3"/>
    <x v="2"/>
    <x v="0"/>
    <x v="1"/>
    <x v="1"/>
    <x v="0"/>
    <x v="0"/>
    <x v="0"/>
  </r>
  <r>
    <x v="506"/>
    <x v="495"/>
    <x v="6"/>
    <x v="503"/>
    <x v="503"/>
    <x v="66"/>
    <x v="165"/>
    <x v="1"/>
    <x v="503"/>
    <x v="24"/>
    <x v="0"/>
    <x v="6"/>
    <x v="0"/>
    <x v="0"/>
    <x v="0"/>
    <x v="3"/>
    <x v="2"/>
    <x v="2"/>
    <x v="1"/>
  </r>
  <r>
    <x v="507"/>
    <x v="413"/>
    <x v="3"/>
    <x v="504"/>
    <x v="504"/>
    <x v="71"/>
    <x v="346"/>
    <x v="2"/>
    <x v="504"/>
    <x v="25"/>
    <x v="0"/>
    <x v="6"/>
    <x v="1"/>
    <x v="1"/>
    <x v="0"/>
    <x v="4"/>
    <x v="2"/>
    <x v="2"/>
    <x v="1"/>
  </r>
  <r>
    <x v="508"/>
    <x v="496"/>
    <x v="1"/>
    <x v="505"/>
    <x v="505"/>
    <x v="14"/>
    <x v="296"/>
    <x v="1"/>
    <x v="505"/>
    <x v="27"/>
    <x v="1"/>
    <x v="1"/>
    <x v="0"/>
    <x v="0"/>
    <x v="1"/>
    <x v="0"/>
    <x v="2"/>
    <x v="2"/>
    <x v="1"/>
  </r>
  <r>
    <x v="509"/>
    <x v="497"/>
    <x v="3"/>
    <x v="506"/>
    <x v="506"/>
    <x v="57"/>
    <x v="8"/>
    <x v="2"/>
    <x v="506"/>
    <x v="20"/>
    <x v="2"/>
    <x v="0"/>
    <x v="2"/>
    <x v="0"/>
    <x v="0"/>
    <x v="2"/>
    <x v="1"/>
    <x v="1"/>
    <x v="2"/>
  </r>
  <r>
    <x v="510"/>
    <x v="498"/>
    <x v="0"/>
    <x v="507"/>
    <x v="507"/>
    <x v="65"/>
    <x v="172"/>
    <x v="2"/>
    <x v="507"/>
    <x v="56"/>
    <x v="0"/>
    <x v="5"/>
    <x v="2"/>
    <x v="0"/>
    <x v="0"/>
    <x v="3"/>
    <x v="2"/>
    <x v="2"/>
    <x v="1"/>
  </r>
  <r>
    <x v="511"/>
    <x v="499"/>
    <x v="1"/>
    <x v="508"/>
    <x v="508"/>
    <x v="0"/>
    <x v="260"/>
    <x v="0"/>
    <x v="508"/>
    <x v="36"/>
    <x v="0"/>
    <x v="0"/>
    <x v="2"/>
    <x v="1"/>
    <x v="0"/>
    <x v="2"/>
    <x v="0"/>
    <x v="0"/>
    <x v="1"/>
  </r>
  <r>
    <x v="512"/>
    <x v="500"/>
    <x v="0"/>
    <x v="509"/>
    <x v="509"/>
    <x v="3"/>
    <x v="347"/>
    <x v="0"/>
    <x v="509"/>
    <x v="39"/>
    <x v="0"/>
    <x v="2"/>
    <x v="2"/>
    <x v="1"/>
    <x v="0"/>
    <x v="5"/>
    <x v="0"/>
    <x v="0"/>
    <x v="0"/>
  </r>
  <r>
    <x v="513"/>
    <x v="501"/>
    <x v="0"/>
    <x v="510"/>
    <x v="510"/>
    <x v="86"/>
    <x v="348"/>
    <x v="1"/>
    <x v="510"/>
    <x v="29"/>
    <x v="1"/>
    <x v="4"/>
    <x v="0"/>
    <x v="1"/>
    <x v="1"/>
    <x v="1"/>
    <x v="0"/>
    <x v="0"/>
    <x v="1"/>
  </r>
  <r>
    <x v="514"/>
    <x v="502"/>
    <x v="0"/>
    <x v="511"/>
    <x v="511"/>
    <x v="55"/>
    <x v="349"/>
    <x v="2"/>
    <x v="511"/>
    <x v="13"/>
    <x v="2"/>
    <x v="0"/>
    <x v="2"/>
    <x v="0"/>
    <x v="1"/>
    <x v="3"/>
    <x v="1"/>
    <x v="1"/>
    <x v="0"/>
  </r>
  <r>
    <x v="515"/>
    <x v="503"/>
    <x v="8"/>
    <x v="512"/>
    <x v="512"/>
    <x v="79"/>
    <x v="350"/>
    <x v="0"/>
    <x v="512"/>
    <x v="23"/>
    <x v="1"/>
    <x v="3"/>
    <x v="0"/>
    <x v="0"/>
    <x v="0"/>
    <x v="5"/>
    <x v="1"/>
    <x v="1"/>
    <x v="0"/>
  </r>
  <r>
    <x v="516"/>
    <x v="504"/>
    <x v="1"/>
    <x v="513"/>
    <x v="513"/>
    <x v="14"/>
    <x v="13"/>
    <x v="0"/>
    <x v="513"/>
    <x v="57"/>
    <x v="1"/>
    <x v="1"/>
    <x v="2"/>
    <x v="0"/>
    <x v="1"/>
    <x v="0"/>
    <x v="2"/>
    <x v="2"/>
    <x v="0"/>
  </r>
  <r>
    <x v="517"/>
    <x v="505"/>
    <x v="1"/>
    <x v="514"/>
    <x v="514"/>
    <x v="49"/>
    <x v="351"/>
    <x v="2"/>
    <x v="514"/>
    <x v="44"/>
    <x v="0"/>
    <x v="6"/>
    <x v="2"/>
    <x v="0"/>
    <x v="1"/>
    <x v="2"/>
    <x v="1"/>
    <x v="1"/>
    <x v="0"/>
  </r>
  <r>
    <x v="518"/>
    <x v="506"/>
    <x v="5"/>
    <x v="515"/>
    <x v="515"/>
    <x v="59"/>
    <x v="92"/>
    <x v="0"/>
    <x v="515"/>
    <x v="58"/>
    <x v="1"/>
    <x v="1"/>
    <x v="2"/>
    <x v="1"/>
    <x v="1"/>
    <x v="2"/>
    <x v="0"/>
    <x v="0"/>
    <x v="0"/>
  </r>
  <r>
    <x v="519"/>
    <x v="507"/>
    <x v="1"/>
    <x v="516"/>
    <x v="516"/>
    <x v="29"/>
    <x v="184"/>
    <x v="2"/>
    <x v="516"/>
    <x v="42"/>
    <x v="0"/>
    <x v="4"/>
    <x v="0"/>
    <x v="0"/>
    <x v="1"/>
    <x v="3"/>
    <x v="1"/>
    <x v="1"/>
    <x v="2"/>
  </r>
  <r>
    <x v="520"/>
    <x v="508"/>
    <x v="6"/>
    <x v="517"/>
    <x v="517"/>
    <x v="58"/>
    <x v="352"/>
    <x v="2"/>
    <x v="517"/>
    <x v="25"/>
    <x v="1"/>
    <x v="6"/>
    <x v="1"/>
    <x v="1"/>
    <x v="0"/>
    <x v="1"/>
    <x v="2"/>
    <x v="2"/>
    <x v="1"/>
  </r>
  <r>
    <x v="521"/>
    <x v="509"/>
    <x v="3"/>
    <x v="518"/>
    <x v="518"/>
    <x v="80"/>
    <x v="219"/>
    <x v="1"/>
    <x v="518"/>
    <x v="48"/>
    <x v="1"/>
    <x v="5"/>
    <x v="1"/>
    <x v="0"/>
    <x v="0"/>
    <x v="2"/>
    <x v="1"/>
    <x v="1"/>
    <x v="1"/>
  </r>
  <r>
    <x v="522"/>
    <x v="510"/>
    <x v="3"/>
    <x v="519"/>
    <x v="519"/>
    <x v="10"/>
    <x v="353"/>
    <x v="2"/>
    <x v="519"/>
    <x v="9"/>
    <x v="2"/>
    <x v="5"/>
    <x v="0"/>
    <x v="0"/>
    <x v="0"/>
    <x v="2"/>
    <x v="0"/>
    <x v="0"/>
    <x v="2"/>
  </r>
  <r>
    <x v="523"/>
    <x v="511"/>
    <x v="5"/>
    <x v="520"/>
    <x v="520"/>
    <x v="17"/>
    <x v="354"/>
    <x v="1"/>
    <x v="520"/>
    <x v="59"/>
    <x v="0"/>
    <x v="6"/>
    <x v="1"/>
    <x v="1"/>
    <x v="1"/>
    <x v="0"/>
    <x v="1"/>
    <x v="1"/>
    <x v="2"/>
  </r>
  <r>
    <x v="524"/>
    <x v="512"/>
    <x v="3"/>
    <x v="521"/>
    <x v="521"/>
    <x v="3"/>
    <x v="6"/>
    <x v="2"/>
    <x v="521"/>
    <x v="7"/>
    <x v="0"/>
    <x v="2"/>
    <x v="0"/>
    <x v="1"/>
    <x v="1"/>
    <x v="4"/>
    <x v="0"/>
    <x v="0"/>
    <x v="0"/>
  </r>
  <r>
    <x v="525"/>
    <x v="513"/>
    <x v="1"/>
    <x v="522"/>
    <x v="522"/>
    <x v="6"/>
    <x v="355"/>
    <x v="0"/>
    <x v="522"/>
    <x v="12"/>
    <x v="2"/>
    <x v="3"/>
    <x v="2"/>
    <x v="0"/>
    <x v="0"/>
    <x v="3"/>
    <x v="0"/>
    <x v="0"/>
    <x v="1"/>
  </r>
  <r>
    <x v="526"/>
    <x v="514"/>
    <x v="7"/>
    <x v="523"/>
    <x v="523"/>
    <x v="65"/>
    <x v="356"/>
    <x v="2"/>
    <x v="523"/>
    <x v="54"/>
    <x v="0"/>
    <x v="5"/>
    <x v="2"/>
    <x v="1"/>
    <x v="1"/>
    <x v="5"/>
    <x v="2"/>
    <x v="2"/>
    <x v="0"/>
  </r>
  <r>
    <x v="527"/>
    <x v="515"/>
    <x v="5"/>
    <x v="524"/>
    <x v="524"/>
    <x v="50"/>
    <x v="304"/>
    <x v="0"/>
    <x v="524"/>
    <x v="24"/>
    <x v="0"/>
    <x v="2"/>
    <x v="0"/>
    <x v="0"/>
    <x v="1"/>
    <x v="5"/>
    <x v="2"/>
    <x v="2"/>
    <x v="1"/>
  </r>
  <r>
    <x v="528"/>
    <x v="516"/>
    <x v="4"/>
    <x v="525"/>
    <x v="525"/>
    <x v="13"/>
    <x v="56"/>
    <x v="2"/>
    <x v="525"/>
    <x v="36"/>
    <x v="2"/>
    <x v="4"/>
    <x v="1"/>
    <x v="0"/>
    <x v="0"/>
    <x v="4"/>
    <x v="2"/>
    <x v="2"/>
    <x v="1"/>
  </r>
  <r>
    <x v="529"/>
    <x v="517"/>
    <x v="9"/>
    <x v="526"/>
    <x v="526"/>
    <x v="21"/>
    <x v="357"/>
    <x v="1"/>
    <x v="526"/>
    <x v="39"/>
    <x v="2"/>
    <x v="2"/>
    <x v="2"/>
    <x v="1"/>
    <x v="1"/>
    <x v="3"/>
    <x v="0"/>
    <x v="0"/>
    <x v="0"/>
  </r>
  <r>
    <x v="530"/>
    <x v="518"/>
    <x v="3"/>
    <x v="527"/>
    <x v="527"/>
    <x v="12"/>
    <x v="54"/>
    <x v="0"/>
    <x v="527"/>
    <x v="27"/>
    <x v="2"/>
    <x v="6"/>
    <x v="2"/>
    <x v="1"/>
    <x v="1"/>
    <x v="0"/>
    <x v="0"/>
    <x v="0"/>
    <x v="1"/>
  </r>
  <r>
    <x v="531"/>
    <x v="519"/>
    <x v="2"/>
    <x v="528"/>
    <x v="528"/>
    <x v="46"/>
    <x v="358"/>
    <x v="2"/>
    <x v="528"/>
    <x v="8"/>
    <x v="0"/>
    <x v="4"/>
    <x v="2"/>
    <x v="0"/>
    <x v="1"/>
    <x v="5"/>
    <x v="0"/>
    <x v="0"/>
    <x v="1"/>
  </r>
  <r>
    <x v="532"/>
    <x v="520"/>
    <x v="4"/>
    <x v="529"/>
    <x v="529"/>
    <x v="10"/>
    <x v="25"/>
    <x v="0"/>
    <x v="529"/>
    <x v="13"/>
    <x v="2"/>
    <x v="5"/>
    <x v="2"/>
    <x v="1"/>
    <x v="1"/>
    <x v="1"/>
    <x v="2"/>
    <x v="2"/>
    <x v="0"/>
  </r>
  <r>
    <x v="533"/>
    <x v="521"/>
    <x v="9"/>
    <x v="530"/>
    <x v="530"/>
    <x v="58"/>
    <x v="359"/>
    <x v="0"/>
    <x v="530"/>
    <x v="3"/>
    <x v="1"/>
    <x v="6"/>
    <x v="1"/>
    <x v="1"/>
    <x v="0"/>
    <x v="4"/>
    <x v="1"/>
    <x v="1"/>
    <x v="0"/>
  </r>
  <r>
    <x v="534"/>
    <x v="522"/>
    <x v="1"/>
    <x v="531"/>
    <x v="531"/>
    <x v="16"/>
    <x v="360"/>
    <x v="0"/>
    <x v="531"/>
    <x v="56"/>
    <x v="1"/>
    <x v="3"/>
    <x v="0"/>
    <x v="1"/>
    <x v="0"/>
    <x v="2"/>
    <x v="0"/>
    <x v="0"/>
    <x v="1"/>
  </r>
  <r>
    <x v="535"/>
    <x v="523"/>
    <x v="0"/>
    <x v="532"/>
    <x v="532"/>
    <x v="13"/>
    <x v="150"/>
    <x v="0"/>
    <x v="532"/>
    <x v="2"/>
    <x v="2"/>
    <x v="4"/>
    <x v="1"/>
    <x v="1"/>
    <x v="1"/>
    <x v="2"/>
    <x v="1"/>
    <x v="1"/>
    <x v="1"/>
  </r>
  <r>
    <x v="536"/>
    <x v="524"/>
    <x v="8"/>
    <x v="533"/>
    <x v="533"/>
    <x v="0"/>
    <x v="102"/>
    <x v="2"/>
    <x v="533"/>
    <x v="59"/>
    <x v="0"/>
    <x v="0"/>
    <x v="1"/>
    <x v="0"/>
    <x v="0"/>
    <x v="5"/>
    <x v="2"/>
    <x v="2"/>
    <x v="2"/>
  </r>
  <r>
    <x v="537"/>
    <x v="525"/>
    <x v="8"/>
    <x v="534"/>
    <x v="534"/>
    <x v="37"/>
    <x v="231"/>
    <x v="0"/>
    <x v="534"/>
    <x v="16"/>
    <x v="1"/>
    <x v="4"/>
    <x v="1"/>
    <x v="1"/>
    <x v="1"/>
    <x v="2"/>
    <x v="0"/>
    <x v="0"/>
    <x v="1"/>
  </r>
  <r>
    <x v="538"/>
    <x v="452"/>
    <x v="7"/>
    <x v="535"/>
    <x v="535"/>
    <x v="6"/>
    <x v="361"/>
    <x v="2"/>
    <x v="535"/>
    <x v="49"/>
    <x v="2"/>
    <x v="3"/>
    <x v="2"/>
    <x v="1"/>
    <x v="0"/>
    <x v="5"/>
    <x v="0"/>
    <x v="0"/>
    <x v="2"/>
  </r>
  <r>
    <x v="539"/>
    <x v="526"/>
    <x v="3"/>
    <x v="536"/>
    <x v="536"/>
    <x v="60"/>
    <x v="362"/>
    <x v="0"/>
    <x v="536"/>
    <x v="20"/>
    <x v="2"/>
    <x v="1"/>
    <x v="2"/>
    <x v="0"/>
    <x v="0"/>
    <x v="4"/>
    <x v="1"/>
    <x v="1"/>
    <x v="2"/>
  </r>
  <r>
    <x v="540"/>
    <x v="527"/>
    <x v="6"/>
    <x v="537"/>
    <x v="537"/>
    <x v="49"/>
    <x v="224"/>
    <x v="0"/>
    <x v="537"/>
    <x v="0"/>
    <x v="0"/>
    <x v="6"/>
    <x v="1"/>
    <x v="1"/>
    <x v="1"/>
    <x v="2"/>
    <x v="0"/>
    <x v="0"/>
    <x v="0"/>
  </r>
  <r>
    <x v="541"/>
    <x v="528"/>
    <x v="8"/>
    <x v="538"/>
    <x v="538"/>
    <x v="75"/>
    <x v="363"/>
    <x v="2"/>
    <x v="538"/>
    <x v="12"/>
    <x v="0"/>
    <x v="4"/>
    <x v="1"/>
    <x v="0"/>
    <x v="1"/>
    <x v="0"/>
    <x v="1"/>
    <x v="1"/>
    <x v="1"/>
  </r>
  <r>
    <x v="542"/>
    <x v="529"/>
    <x v="7"/>
    <x v="539"/>
    <x v="539"/>
    <x v="77"/>
    <x v="280"/>
    <x v="2"/>
    <x v="539"/>
    <x v="59"/>
    <x v="2"/>
    <x v="5"/>
    <x v="0"/>
    <x v="0"/>
    <x v="0"/>
    <x v="3"/>
    <x v="2"/>
    <x v="2"/>
    <x v="2"/>
  </r>
  <r>
    <x v="543"/>
    <x v="530"/>
    <x v="3"/>
    <x v="540"/>
    <x v="540"/>
    <x v="26"/>
    <x v="122"/>
    <x v="2"/>
    <x v="540"/>
    <x v="46"/>
    <x v="0"/>
    <x v="3"/>
    <x v="2"/>
    <x v="0"/>
    <x v="1"/>
    <x v="1"/>
    <x v="1"/>
    <x v="1"/>
    <x v="2"/>
  </r>
  <r>
    <x v="544"/>
    <x v="531"/>
    <x v="8"/>
    <x v="541"/>
    <x v="541"/>
    <x v="0"/>
    <x v="364"/>
    <x v="2"/>
    <x v="541"/>
    <x v="51"/>
    <x v="0"/>
    <x v="0"/>
    <x v="2"/>
    <x v="1"/>
    <x v="0"/>
    <x v="4"/>
    <x v="2"/>
    <x v="2"/>
    <x v="0"/>
  </r>
  <r>
    <x v="545"/>
    <x v="532"/>
    <x v="7"/>
    <x v="542"/>
    <x v="542"/>
    <x v="35"/>
    <x v="61"/>
    <x v="0"/>
    <x v="542"/>
    <x v="49"/>
    <x v="1"/>
    <x v="6"/>
    <x v="0"/>
    <x v="0"/>
    <x v="1"/>
    <x v="2"/>
    <x v="2"/>
    <x v="2"/>
    <x v="2"/>
  </r>
  <r>
    <x v="546"/>
    <x v="533"/>
    <x v="4"/>
    <x v="543"/>
    <x v="543"/>
    <x v="52"/>
    <x v="293"/>
    <x v="0"/>
    <x v="543"/>
    <x v="60"/>
    <x v="0"/>
    <x v="0"/>
    <x v="2"/>
    <x v="1"/>
    <x v="0"/>
    <x v="5"/>
    <x v="0"/>
    <x v="0"/>
    <x v="0"/>
  </r>
  <r>
    <x v="547"/>
    <x v="534"/>
    <x v="9"/>
    <x v="544"/>
    <x v="544"/>
    <x v="27"/>
    <x v="365"/>
    <x v="2"/>
    <x v="544"/>
    <x v="22"/>
    <x v="0"/>
    <x v="3"/>
    <x v="0"/>
    <x v="1"/>
    <x v="1"/>
    <x v="3"/>
    <x v="0"/>
    <x v="0"/>
    <x v="1"/>
  </r>
  <r>
    <x v="548"/>
    <x v="535"/>
    <x v="1"/>
    <x v="545"/>
    <x v="545"/>
    <x v="53"/>
    <x v="366"/>
    <x v="1"/>
    <x v="545"/>
    <x v="50"/>
    <x v="0"/>
    <x v="0"/>
    <x v="2"/>
    <x v="1"/>
    <x v="0"/>
    <x v="3"/>
    <x v="2"/>
    <x v="2"/>
    <x v="2"/>
  </r>
  <r>
    <x v="549"/>
    <x v="536"/>
    <x v="3"/>
    <x v="546"/>
    <x v="546"/>
    <x v="54"/>
    <x v="367"/>
    <x v="1"/>
    <x v="546"/>
    <x v="48"/>
    <x v="0"/>
    <x v="5"/>
    <x v="1"/>
    <x v="1"/>
    <x v="0"/>
    <x v="1"/>
    <x v="0"/>
    <x v="0"/>
    <x v="1"/>
  </r>
  <r>
    <x v="550"/>
    <x v="537"/>
    <x v="6"/>
    <x v="547"/>
    <x v="547"/>
    <x v="57"/>
    <x v="106"/>
    <x v="0"/>
    <x v="547"/>
    <x v="35"/>
    <x v="2"/>
    <x v="0"/>
    <x v="2"/>
    <x v="1"/>
    <x v="1"/>
    <x v="5"/>
    <x v="2"/>
    <x v="2"/>
    <x v="1"/>
  </r>
  <r>
    <x v="551"/>
    <x v="538"/>
    <x v="9"/>
    <x v="548"/>
    <x v="548"/>
    <x v="70"/>
    <x v="368"/>
    <x v="1"/>
    <x v="548"/>
    <x v="60"/>
    <x v="2"/>
    <x v="1"/>
    <x v="1"/>
    <x v="1"/>
    <x v="0"/>
    <x v="5"/>
    <x v="2"/>
    <x v="2"/>
    <x v="0"/>
  </r>
  <r>
    <x v="552"/>
    <x v="539"/>
    <x v="9"/>
    <x v="549"/>
    <x v="549"/>
    <x v="63"/>
    <x v="369"/>
    <x v="1"/>
    <x v="549"/>
    <x v="58"/>
    <x v="2"/>
    <x v="6"/>
    <x v="0"/>
    <x v="1"/>
    <x v="0"/>
    <x v="0"/>
    <x v="2"/>
    <x v="2"/>
    <x v="0"/>
  </r>
  <r>
    <x v="553"/>
    <x v="540"/>
    <x v="3"/>
    <x v="550"/>
    <x v="550"/>
    <x v="37"/>
    <x v="81"/>
    <x v="2"/>
    <x v="550"/>
    <x v="17"/>
    <x v="1"/>
    <x v="4"/>
    <x v="1"/>
    <x v="1"/>
    <x v="1"/>
    <x v="1"/>
    <x v="1"/>
    <x v="1"/>
    <x v="0"/>
  </r>
  <r>
    <x v="554"/>
    <x v="541"/>
    <x v="0"/>
    <x v="551"/>
    <x v="551"/>
    <x v="5"/>
    <x v="370"/>
    <x v="1"/>
    <x v="551"/>
    <x v="16"/>
    <x v="1"/>
    <x v="3"/>
    <x v="2"/>
    <x v="0"/>
    <x v="1"/>
    <x v="1"/>
    <x v="0"/>
    <x v="0"/>
    <x v="1"/>
  </r>
  <r>
    <x v="555"/>
    <x v="542"/>
    <x v="6"/>
    <x v="552"/>
    <x v="552"/>
    <x v="40"/>
    <x v="286"/>
    <x v="2"/>
    <x v="552"/>
    <x v="25"/>
    <x v="0"/>
    <x v="2"/>
    <x v="0"/>
    <x v="1"/>
    <x v="1"/>
    <x v="2"/>
    <x v="2"/>
    <x v="2"/>
    <x v="1"/>
  </r>
  <r>
    <x v="556"/>
    <x v="543"/>
    <x v="5"/>
    <x v="553"/>
    <x v="553"/>
    <x v="87"/>
    <x v="371"/>
    <x v="1"/>
    <x v="553"/>
    <x v="33"/>
    <x v="2"/>
    <x v="3"/>
    <x v="2"/>
    <x v="0"/>
    <x v="0"/>
    <x v="5"/>
    <x v="2"/>
    <x v="2"/>
    <x v="0"/>
  </r>
  <r>
    <x v="557"/>
    <x v="544"/>
    <x v="4"/>
    <x v="554"/>
    <x v="554"/>
    <x v="74"/>
    <x v="169"/>
    <x v="0"/>
    <x v="554"/>
    <x v="10"/>
    <x v="0"/>
    <x v="5"/>
    <x v="2"/>
    <x v="0"/>
    <x v="0"/>
    <x v="4"/>
    <x v="1"/>
    <x v="1"/>
    <x v="2"/>
  </r>
  <r>
    <x v="558"/>
    <x v="545"/>
    <x v="3"/>
    <x v="555"/>
    <x v="555"/>
    <x v="56"/>
    <x v="145"/>
    <x v="0"/>
    <x v="555"/>
    <x v="32"/>
    <x v="0"/>
    <x v="5"/>
    <x v="0"/>
    <x v="0"/>
    <x v="1"/>
    <x v="4"/>
    <x v="0"/>
    <x v="0"/>
    <x v="2"/>
  </r>
  <r>
    <x v="559"/>
    <x v="546"/>
    <x v="6"/>
    <x v="556"/>
    <x v="556"/>
    <x v="14"/>
    <x v="336"/>
    <x v="0"/>
    <x v="556"/>
    <x v="13"/>
    <x v="1"/>
    <x v="1"/>
    <x v="2"/>
    <x v="0"/>
    <x v="0"/>
    <x v="2"/>
    <x v="0"/>
    <x v="0"/>
    <x v="0"/>
  </r>
  <r>
    <x v="560"/>
    <x v="459"/>
    <x v="9"/>
    <x v="557"/>
    <x v="557"/>
    <x v="86"/>
    <x v="372"/>
    <x v="1"/>
    <x v="557"/>
    <x v="48"/>
    <x v="1"/>
    <x v="4"/>
    <x v="0"/>
    <x v="1"/>
    <x v="1"/>
    <x v="1"/>
    <x v="2"/>
    <x v="2"/>
    <x v="1"/>
  </r>
  <r>
    <x v="561"/>
    <x v="547"/>
    <x v="4"/>
    <x v="558"/>
    <x v="558"/>
    <x v="48"/>
    <x v="324"/>
    <x v="2"/>
    <x v="558"/>
    <x v="18"/>
    <x v="2"/>
    <x v="3"/>
    <x v="0"/>
    <x v="1"/>
    <x v="1"/>
    <x v="4"/>
    <x v="1"/>
    <x v="1"/>
    <x v="2"/>
  </r>
  <r>
    <x v="562"/>
    <x v="548"/>
    <x v="2"/>
    <x v="559"/>
    <x v="559"/>
    <x v="74"/>
    <x v="139"/>
    <x v="0"/>
    <x v="559"/>
    <x v="14"/>
    <x v="0"/>
    <x v="5"/>
    <x v="0"/>
    <x v="1"/>
    <x v="0"/>
    <x v="1"/>
    <x v="2"/>
    <x v="2"/>
    <x v="2"/>
  </r>
  <r>
    <x v="563"/>
    <x v="549"/>
    <x v="3"/>
    <x v="560"/>
    <x v="560"/>
    <x v="80"/>
    <x v="264"/>
    <x v="0"/>
    <x v="560"/>
    <x v="59"/>
    <x v="1"/>
    <x v="5"/>
    <x v="0"/>
    <x v="0"/>
    <x v="1"/>
    <x v="1"/>
    <x v="0"/>
    <x v="0"/>
    <x v="2"/>
  </r>
  <r>
    <x v="564"/>
    <x v="550"/>
    <x v="5"/>
    <x v="561"/>
    <x v="561"/>
    <x v="80"/>
    <x v="276"/>
    <x v="1"/>
    <x v="561"/>
    <x v="54"/>
    <x v="1"/>
    <x v="5"/>
    <x v="0"/>
    <x v="1"/>
    <x v="1"/>
    <x v="5"/>
    <x v="2"/>
    <x v="2"/>
    <x v="0"/>
  </r>
  <r>
    <x v="565"/>
    <x v="551"/>
    <x v="4"/>
    <x v="562"/>
    <x v="562"/>
    <x v="29"/>
    <x v="39"/>
    <x v="2"/>
    <x v="562"/>
    <x v="31"/>
    <x v="0"/>
    <x v="4"/>
    <x v="0"/>
    <x v="1"/>
    <x v="0"/>
    <x v="4"/>
    <x v="0"/>
    <x v="0"/>
    <x v="1"/>
  </r>
  <r>
    <x v="566"/>
    <x v="552"/>
    <x v="4"/>
    <x v="563"/>
    <x v="563"/>
    <x v="36"/>
    <x v="64"/>
    <x v="2"/>
    <x v="563"/>
    <x v="45"/>
    <x v="2"/>
    <x v="2"/>
    <x v="2"/>
    <x v="1"/>
    <x v="0"/>
    <x v="3"/>
    <x v="1"/>
    <x v="1"/>
    <x v="0"/>
  </r>
  <r>
    <x v="567"/>
    <x v="553"/>
    <x v="9"/>
    <x v="564"/>
    <x v="564"/>
    <x v="17"/>
    <x v="353"/>
    <x v="1"/>
    <x v="564"/>
    <x v="25"/>
    <x v="0"/>
    <x v="6"/>
    <x v="0"/>
    <x v="1"/>
    <x v="0"/>
    <x v="5"/>
    <x v="0"/>
    <x v="0"/>
    <x v="1"/>
  </r>
  <r>
    <x v="568"/>
    <x v="554"/>
    <x v="0"/>
    <x v="565"/>
    <x v="565"/>
    <x v="8"/>
    <x v="373"/>
    <x v="2"/>
    <x v="565"/>
    <x v="46"/>
    <x v="0"/>
    <x v="4"/>
    <x v="1"/>
    <x v="1"/>
    <x v="0"/>
    <x v="5"/>
    <x v="2"/>
    <x v="2"/>
    <x v="2"/>
  </r>
  <r>
    <x v="569"/>
    <x v="555"/>
    <x v="0"/>
    <x v="566"/>
    <x v="566"/>
    <x v="22"/>
    <x v="86"/>
    <x v="0"/>
    <x v="566"/>
    <x v="5"/>
    <x v="1"/>
    <x v="0"/>
    <x v="2"/>
    <x v="1"/>
    <x v="0"/>
    <x v="3"/>
    <x v="1"/>
    <x v="1"/>
    <x v="2"/>
  </r>
  <r>
    <x v="570"/>
    <x v="556"/>
    <x v="1"/>
    <x v="567"/>
    <x v="567"/>
    <x v="6"/>
    <x v="361"/>
    <x v="2"/>
    <x v="567"/>
    <x v="29"/>
    <x v="2"/>
    <x v="3"/>
    <x v="2"/>
    <x v="0"/>
    <x v="0"/>
    <x v="2"/>
    <x v="2"/>
    <x v="2"/>
    <x v="1"/>
  </r>
  <r>
    <x v="571"/>
    <x v="557"/>
    <x v="4"/>
    <x v="568"/>
    <x v="568"/>
    <x v="71"/>
    <x v="340"/>
    <x v="1"/>
    <x v="568"/>
    <x v="17"/>
    <x v="0"/>
    <x v="6"/>
    <x v="1"/>
    <x v="0"/>
    <x v="1"/>
    <x v="3"/>
    <x v="2"/>
    <x v="2"/>
    <x v="0"/>
  </r>
  <r>
    <x v="572"/>
    <x v="558"/>
    <x v="0"/>
    <x v="569"/>
    <x v="569"/>
    <x v="24"/>
    <x v="323"/>
    <x v="0"/>
    <x v="569"/>
    <x v="47"/>
    <x v="1"/>
    <x v="2"/>
    <x v="2"/>
    <x v="0"/>
    <x v="1"/>
    <x v="4"/>
    <x v="0"/>
    <x v="0"/>
    <x v="0"/>
  </r>
  <r>
    <x v="573"/>
    <x v="559"/>
    <x v="5"/>
    <x v="570"/>
    <x v="570"/>
    <x v="50"/>
    <x v="374"/>
    <x v="2"/>
    <x v="570"/>
    <x v="34"/>
    <x v="0"/>
    <x v="2"/>
    <x v="2"/>
    <x v="1"/>
    <x v="1"/>
    <x v="4"/>
    <x v="2"/>
    <x v="2"/>
    <x v="0"/>
  </r>
  <r>
    <x v="574"/>
    <x v="560"/>
    <x v="1"/>
    <x v="571"/>
    <x v="571"/>
    <x v="23"/>
    <x v="375"/>
    <x v="2"/>
    <x v="571"/>
    <x v="17"/>
    <x v="1"/>
    <x v="1"/>
    <x v="0"/>
    <x v="1"/>
    <x v="1"/>
    <x v="3"/>
    <x v="0"/>
    <x v="0"/>
    <x v="0"/>
  </r>
  <r>
    <x v="575"/>
    <x v="561"/>
    <x v="0"/>
    <x v="572"/>
    <x v="572"/>
    <x v="59"/>
    <x v="349"/>
    <x v="0"/>
    <x v="572"/>
    <x v="31"/>
    <x v="1"/>
    <x v="1"/>
    <x v="2"/>
    <x v="0"/>
    <x v="1"/>
    <x v="5"/>
    <x v="2"/>
    <x v="2"/>
    <x v="1"/>
  </r>
  <r>
    <x v="576"/>
    <x v="562"/>
    <x v="7"/>
    <x v="573"/>
    <x v="573"/>
    <x v="9"/>
    <x v="362"/>
    <x v="1"/>
    <x v="573"/>
    <x v="6"/>
    <x v="2"/>
    <x v="5"/>
    <x v="2"/>
    <x v="1"/>
    <x v="1"/>
    <x v="4"/>
    <x v="2"/>
    <x v="2"/>
    <x v="2"/>
  </r>
  <r>
    <x v="577"/>
    <x v="563"/>
    <x v="7"/>
    <x v="574"/>
    <x v="574"/>
    <x v="78"/>
    <x v="140"/>
    <x v="0"/>
    <x v="574"/>
    <x v="56"/>
    <x v="0"/>
    <x v="3"/>
    <x v="0"/>
    <x v="1"/>
    <x v="1"/>
    <x v="4"/>
    <x v="1"/>
    <x v="1"/>
    <x v="1"/>
  </r>
  <r>
    <x v="578"/>
    <x v="564"/>
    <x v="7"/>
    <x v="575"/>
    <x v="575"/>
    <x v="58"/>
    <x v="376"/>
    <x v="1"/>
    <x v="575"/>
    <x v="25"/>
    <x v="1"/>
    <x v="6"/>
    <x v="0"/>
    <x v="1"/>
    <x v="0"/>
    <x v="0"/>
    <x v="0"/>
    <x v="0"/>
    <x v="1"/>
  </r>
  <r>
    <x v="579"/>
    <x v="565"/>
    <x v="5"/>
    <x v="576"/>
    <x v="576"/>
    <x v="59"/>
    <x v="377"/>
    <x v="0"/>
    <x v="576"/>
    <x v="34"/>
    <x v="1"/>
    <x v="1"/>
    <x v="0"/>
    <x v="1"/>
    <x v="1"/>
    <x v="0"/>
    <x v="2"/>
    <x v="2"/>
    <x v="0"/>
  </r>
  <r>
    <x v="580"/>
    <x v="566"/>
    <x v="6"/>
    <x v="577"/>
    <x v="577"/>
    <x v="27"/>
    <x v="378"/>
    <x v="1"/>
    <x v="577"/>
    <x v="48"/>
    <x v="0"/>
    <x v="3"/>
    <x v="0"/>
    <x v="1"/>
    <x v="1"/>
    <x v="4"/>
    <x v="1"/>
    <x v="1"/>
    <x v="1"/>
  </r>
  <r>
    <x v="581"/>
    <x v="478"/>
    <x v="7"/>
    <x v="578"/>
    <x v="578"/>
    <x v="60"/>
    <x v="85"/>
    <x v="1"/>
    <x v="578"/>
    <x v="3"/>
    <x v="2"/>
    <x v="1"/>
    <x v="2"/>
    <x v="0"/>
    <x v="0"/>
    <x v="0"/>
    <x v="0"/>
    <x v="0"/>
    <x v="0"/>
  </r>
  <r>
    <x v="582"/>
    <x v="567"/>
    <x v="5"/>
    <x v="579"/>
    <x v="579"/>
    <x v="77"/>
    <x v="379"/>
    <x v="2"/>
    <x v="579"/>
    <x v="7"/>
    <x v="2"/>
    <x v="5"/>
    <x v="0"/>
    <x v="0"/>
    <x v="0"/>
    <x v="5"/>
    <x v="1"/>
    <x v="1"/>
    <x v="0"/>
  </r>
  <r>
    <x v="583"/>
    <x v="183"/>
    <x v="7"/>
    <x v="580"/>
    <x v="580"/>
    <x v="78"/>
    <x v="172"/>
    <x v="2"/>
    <x v="580"/>
    <x v="33"/>
    <x v="0"/>
    <x v="3"/>
    <x v="2"/>
    <x v="0"/>
    <x v="0"/>
    <x v="5"/>
    <x v="2"/>
    <x v="2"/>
    <x v="0"/>
  </r>
  <r>
    <x v="584"/>
    <x v="568"/>
    <x v="6"/>
    <x v="581"/>
    <x v="581"/>
    <x v="64"/>
    <x v="380"/>
    <x v="0"/>
    <x v="581"/>
    <x v="27"/>
    <x v="0"/>
    <x v="0"/>
    <x v="0"/>
    <x v="1"/>
    <x v="1"/>
    <x v="3"/>
    <x v="2"/>
    <x v="2"/>
    <x v="1"/>
  </r>
  <r>
    <x v="585"/>
    <x v="569"/>
    <x v="7"/>
    <x v="582"/>
    <x v="582"/>
    <x v="11"/>
    <x v="318"/>
    <x v="2"/>
    <x v="582"/>
    <x v="57"/>
    <x v="1"/>
    <x v="0"/>
    <x v="0"/>
    <x v="1"/>
    <x v="1"/>
    <x v="0"/>
    <x v="0"/>
    <x v="0"/>
    <x v="0"/>
  </r>
  <r>
    <x v="586"/>
    <x v="570"/>
    <x v="6"/>
    <x v="583"/>
    <x v="583"/>
    <x v="39"/>
    <x v="381"/>
    <x v="1"/>
    <x v="583"/>
    <x v="51"/>
    <x v="1"/>
    <x v="5"/>
    <x v="0"/>
    <x v="1"/>
    <x v="0"/>
    <x v="4"/>
    <x v="0"/>
    <x v="0"/>
    <x v="0"/>
  </r>
  <r>
    <x v="587"/>
    <x v="571"/>
    <x v="1"/>
    <x v="584"/>
    <x v="584"/>
    <x v="87"/>
    <x v="382"/>
    <x v="0"/>
    <x v="584"/>
    <x v="25"/>
    <x v="2"/>
    <x v="3"/>
    <x v="2"/>
    <x v="1"/>
    <x v="0"/>
    <x v="3"/>
    <x v="0"/>
    <x v="0"/>
    <x v="1"/>
  </r>
  <r>
    <x v="588"/>
    <x v="572"/>
    <x v="4"/>
    <x v="585"/>
    <x v="585"/>
    <x v="86"/>
    <x v="383"/>
    <x v="1"/>
    <x v="585"/>
    <x v="4"/>
    <x v="1"/>
    <x v="4"/>
    <x v="1"/>
    <x v="1"/>
    <x v="1"/>
    <x v="5"/>
    <x v="1"/>
    <x v="1"/>
    <x v="2"/>
  </r>
  <r>
    <x v="589"/>
    <x v="573"/>
    <x v="1"/>
    <x v="586"/>
    <x v="586"/>
    <x v="31"/>
    <x v="384"/>
    <x v="1"/>
    <x v="586"/>
    <x v="18"/>
    <x v="1"/>
    <x v="3"/>
    <x v="0"/>
    <x v="1"/>
    <x v="1"/>
    <x v="0"/>
    <x v="0"/>
    <x v="0"/>
    <x v="2"/>
  </r>
  <r>
    <x v="590"/>
    <x v="574"/>
    <x v="3"/>
    <x v="587"/>
    <x v="587"/>
    <x v="2"/>
    <x v="200"/>
    <x v="2"/>
    <x v="587"/>
    <x v="42"/>
    <x v="1"/>
    <x v="2"/>
    <x v="1"/>
    <x v="0"/>
    <x v="1"/>
    <x v="0"/>
    <x v="1"/>
    <x v="1"/>
    <x v="2"/>
  </r>
  <r>
    <x v="591"/>
    <x v="575"/>
    <x v="0"/>
    <x v="588"/>
    <x v="588"/>
    <x v="3"/>
    <x v="180"/>
    <x v="0"/>
    <x v="588"/>
    <x v="45"/>
    <x v="0"/>
    <x v="2"/>
    <x v="2"/>
    <x v="0"/>
    <x v="0"/>
    <x v="2"/>
    <x v="1"/>
    <x v="1"/>
    <x v="0"/>
  </r>
  <r>
    <x v="592"/>
    <x v="576"/>
    <x v="8"/>
    <x v="589"/>
    <x v="589"/>
    <x v="13"/>
    <x v="385"/>
    <x v="1"/>
    <x v="589"/>
    <x v="57"/>
    <x v="2"/>
    <x v="4"/>
    <x v="0"/>
    <x v="0"/>
    <x v="0"/>
    <x v="3"/>
    <x v="0"/>
    <x v="0"/>
    <x v="0"/>
  </r>
  <r>
    <x v="593"/>
    <x v="577"/>
    <x v="6"/>
    <x v="590"/>
    <x v="590"/>
    <x v="63"/>
    <x v="159"/>
    <x v="0"/>
    <x v="590"/>
    <x v="19"/>
    <x v="2"/>
    <x v="6"/>
    <x v="1"/>
    <x v="0"/>
    <x v="0"/>
    <x v="3"/>
    <x v="0"/>
    <x v="0"/>
    <x v="2"/>
  </r>
  <r>
    <x v="594"/>
    <x v="578"/>
    <x v="6"/>
    <x v="591"/>
    <x v="591"/>
    <x v="20"/>
    <x v="137"/>
    <x v="1"/>
    <x v="591"/>
    <x v="4"/>
    <x v="1"/>
    <x v="1"/>
    <x v="0"/>
    <x v="0"/>
    <x v="1"/>
    <x v="3"/>
    <x v="2"/>
    <x v="2"/>
    <x v="2"/>
  </r>
  <r>
    <x v="595"/>
    <x v="579"/>
    <x v="6"/>
    <x v="592"/>
    <x v="592"/>
    <x v="59"/>
    <x v="170"/>
    <x v="2"/>
    <x v="592"/>
    <x v="44"/>
    <x v="1"/>
    <x v="1"/>
    <x v="1"/>
    <x v="1"/>
    <x v="1"/>
    <x v="0"/>
    <x v="2"/>
    <x v="2"/>
    <x v="0"/>
  </r>
  <r>
    <x v="596"/>
    <x v="580"/>
    <x v="6"/>
    <x v="593"/>
    <x v="593"/>
    <x v="42"/>
    <x v="241"/>
    <x v="2"/>
    <x v="593"/>
    <x v="33"/>
    <x v="2"/>
    <x v="1"/>
    <x v="0"/>
    <x v="1"/>
    <x v="1"/>
    <x v="4"/>
    <x v="0"/>
    <x v="0"/>
    <x v="0"/>
  </r>
  <r>
    <x v="597"/>
    <x v="581"/>
    <x v="9"/>
    <x v="594"/>
    <x v="594"/>
    <x v="21"/>
    <x v="386"/>
    <x v="0"/>
    <x v="594"/>
    <x v="4"/>
    <x v="2"/>
    <x v="2"/>
    <x v="2"/>
    <x v="1"/>
    <x v="0"/>
    <x v="3"/>
    <x v="1"/>
    <x v="1"/>
    <x v="2"/>
  </r>
  <r>
    <x v="598"/>
    <x v="582"/>
    <x v="1"/>
    <x v="595"/>
    <x v="595"/>
    <x v="53"/>
    <x v="387"/>
    <x v="1"/>
    <x v="595"/>
    <x v="51"/>
    <x v="0"/>
    <x v="0"/>
    <x v="2"/>
    <x v="1"/>
    <x v="0"/>
    <x v="5"/>
    <x v="1"/>
    <x v="1"/>
    <x v="0"/>
  </r>
  <r>
    <x v="599"/>
    <x v="583"/>
    <x v="5"/>
    <x v="596"/>
    <x v="596"/>
    <x v="62"/>
    <x v="388"/>
    <x v="0"/>
    <x v="596"/>
    <x v="1"/>
    <x v="1"/>
    <x v="2"/>
    <x v="0"/>
    <x v="0"/>
    <x v="0"/>
    <x v="2"/>
    <x v="0"/>
    <x v="0"/>
    <x v="0"/>
  </r>
  <r>
    <x v="600"/>
    <x v="584"/>
    <x v="8"/>
    <x v="451"/>
    <x v="451"/>
    <x v="54"/>
    <x v="361"/>
    <x v="0"/>
    <x v="451"/>
    <x v="41"/>
    <x v="0"/>
    <x v="5"/>
    <x v="2"/>
    <x v="1"/>
    <x v="1"/>
    <x v="1"/>
    <x v="1"/>
    <x v="1"/>
    <x v="1"/>
  </r>
  <r>
    <x v="601"/>
    <x v="585"/>
    <x v="8"/>
    <x v="597"/>
    <x v="597"/>
    <x v="53"/>
    <x v="389"/>
    <x v="2"/>
    <x v="597"/>
    <x v="10"/>
    <x v="0"/>
    <x v="0"/>
    <x v="1"/>
    <x v="1"/>
    <x v="0"/>
    <x v="5"/>
    <x v="1"/>
    <x v="1"/>
    <x v="2"/>
  </r>
  <r>
    <x v="602"/>
    <x v="586"/>
    <x v="4"/>
    <x v="598"/>
    <x v="598"/>
    <x v="86"/>
    <x v="82"/>
    <x v="0"/>
    <x v="598"/>
    <x v="16"/>
    <x v="1"/>
    <x v="4"/>
    <x v="2"/>
    <x v="1"/>
    <x v="1"/>
    <x v="4"/>
    <x v="1"/>
    <x v="1"/>
    <x v="1"/>
  </r>
  <r>
    <x v="603"/>
    <x v="587"/>
    <x v="3"/>
    <x v="599"/>
    <x v="599"/>
    <x v="85"/>
    <x v="376"/>
    <x v="0"/>
    <x v="599"/>
    <x v="52"/>
    <x v="1"/>
    <x v="2"/>
    <x v="0"/>
    <x v="1"/>
    <x v="0"/>
    <x v="3"/>
    <x v="2"/>
    <x v="2"/>
    <x v="1"/>
  </r>
  <r>
    <x v="604"/>
    <x v="588"/>
    <x v="0"/>
    <x v="600"/>
    <x v="600"/>
    <x v="66"/>
    <x v="390"/>
    <x v="1"/>
    <x v="600"/>
    <x v="10"/>
    <x v="0"/>
    <x v="6"/>
    <x v="2"/>
    <x v="0"/>
    <x v="0"/>
    <x v="5"/>
    <x v="1"/>
    <x v="1"/>
    <x v="2"/>
  </r>
  <r>
    <x v="605"/>
    <x v="589"/>
    <x v="7"/>
    <x v="601"/>
    <x v="601"/>
    <x v="4"/>
    <x v="108"/>
    <x v="1"/>
    <x v="601"/>
    <x v="17"/>
    <x v="2"/>
    <x v="1"/>
    <x v="0"/>
    <x v="1"/>
    <x v="1"/>
    <x v="2"/>
    <x v="2"/>
    <x v="2"/>
    <x v="0"/>
  </r>
  <r>
    <x v="606"/>
    <x v="590"/>
    <x v="0"/>
    <x v="602"/>
    <x v="602"/>
    <x v="34"/>
    <x v="391"/>
    <x v="0"/>
    <x v="602"/>
    <x v="53"/>
    <x v="2"/>
    <x v="2"/>
    <x v="0"/>
    <x v="0"/>
    <x v="0"/>
    <x v="5"/>
    <x v="0"/>
    <x v="0"/>
    <x v="2"/>
  </r>
  <r>
    <x v="607"/>
    <x v="591"/>
    <x v="7"/>
    <x v="603"/>
    <x v="603"/>
    <x v="61"/>
    <x v="156"/>
    <x v="2"/>
    <x v="603"/>
    <x v="41"/>
    <x v="1"/>
    <x v="4"/>
    <x v="2"/>
    <x v="0"/>
    <x v="0"/>
    <x v="4"/>
    <x v="1"/>
    <x v="1"/>
    <x v="1"/>
  </r>
  <r>
    <x v="608"/>
    <x v="59"/>
    <x v="8"/>
    <x v="604"/>
    <x v="604"/>
    <x v="54"/>
    <x v="22"/>
    <x v="0"/>
    <x v="604"/>
    <x v="53"/>
    <x v="0"/>
    <x v="5"/>
    <x v="0"/>
    <x v="1"/>
    <x v="1"/>
    <x v="5"/>
    <x v="0"/>
    <x v="0"/>
    <x v="2"/>
  </r>
  <r>
    <x v="609"/>
    <x v="592"/>
    <x v="5"/>
    <x v="605"/>
    <x v="605"/>
    <x v="29"/>
    <x v="4"/>
    <x v="0"/>
    <x v="605"/>
    <x v="60"/>
    <x v="0"/>
    <x v="4"/>
    <x v="1"/>
    <x v="0"/>
    <x v="1"/>
    <x v="4"/>
    <x v="2"/>
    <x v="2"/>
    <x v="0"/>
  </r>
  <r>
    <x v="610"/>
    <x v="593"/>
    <x v="8"/>
    <x v="606"/>
    <x v="606"/>
    <x v="13"/>
    <x v="392"/>
    <x v="2"/>
    <x v="606"/>
    <x v="56"/>
    <x v="2"/>
    <x v="4"/>
    <x v="1"/>
    <x v="1"/>
    <x v="0"/>
    <x v="1"/>
    <x v="0"/>
    <x v="0"/>
    <x v="1"/>
  </r>
  <r>
    <x v="611"/>
    <x v="594"/>
    <x v="9"/>
    <x v="607"/>
    <x v="607"/>
    <x v="11"/>
    <x v="219"/>
    <x v="1"/>
    <x v="607"/>
    <x v="24"/>
    <x v="1"/>
    <x v="0"/>
    <x v="1"/>
    <x v="0"/>
    <x v="0"/>
    <x v="4"/>
    <x v="1"/>
    <x v="1"/>
    <x v="1"/>
  </r>
  <r>
    <x v="612"/>
    <x v="595"/>
    <x v="6"/>
    <x v="608"/>
    <x v="608"/>
    <x v="46"/>
    <x v="393"/>
    <x v="1"/>
    <x v="608"/>
    <x v="8"/>
    <x v="0"/>
    <x v="4"/>
    <x v="1"/>
    <x v="0"/>
    <x v="1"/>
    <x v="5"/>
    <x v="2"/>
    <x v="2"/>
    <x v="1"/>
  </r>
  <r>
    <x v="613"/>
    <x v="596"/>
    <x v="8"/>
    <x v="609"/>
    <x v="609"/>
    <x v="64"/>
    <x v="394"/>
    <x v="2"/>
    <x v="609"/>
    <x v="54"/>
    <x v="0"/>
    <x v="0"/>
    <x v="2"/>
    <x v="0"/>
    <x v="1"/>
    <x v="3"/>
    <x v="1"/>
    <x v="1"/>
    <x v="0"/>
  </r>
  <r>
    <x v="614"/>
    <x v="597"/>
    <x v="4"/>
    <x v="610"/>
    <x v="610"/>
    <x v="36"/>
    <x v="210"/>
    <x v="0"/>
    <x v="610"/>
    <x v="50"/>
    <x v="2"/>
    <x v="2"/>
    <x v="1"/>
    <x v="0"/>
    <x v="1"/>
    <x v="4"/>
    <x v="0"/>
    <x v="0"/>
    <x v="2"/>
  </r>
  <r>
    <x v="615"/>
    <x v="598"/>
    <x v="9"/>
    <x v="611"/>
    <x v="611"/>
    <x v="80"/>
    <x v="395"/>
    <x v="0"/>
    <x v="611"/>
    <x v="50"/>
    <x v="1"/>
    <x v="5"/>
    <x v="0"/>
    <x v="0"/>
    <x v="0"/>
    <x v="3"/>
    <x v="0"/>
    <x v="0"/>
    <x v="2"/>
  </r>
  <r>
    <x v="616"/>
    <x v="599"/>
    <x v="3"/>
    <x v="612"/>
    <x v="612"/>
    <x v="50"/>
    <x v="396"/>
    <x v="1"/>
    <x v="612"/>
    <x v="16"/>
    <x v="0"/>
    <x v="2"/>
    <x v="2"/>
    <x v="0"/>
    <x v="1"/>
    <x v="3"/>
    <x v="2"/>
    <x v="2"/>
    <x v="1"/>
  </r>
  <r>
    <x v="617"/>
    <x v="600"/>
    <x v="1"/>
    <x v="613"/>
    <x v="613"/>
    <x v="86"/>
    <x v="397"/>
    <x v="0"/>
    <x v="613"/>
    <x v="18"/>
    <x v="1"/>
    <x v="4"/>
    <x v="2"/>
    <x v="0"/>
    <x v="1"/>
    <x v="1"/>
    <x v="1"/>
    <x v="1"/>
    <x v="2"/>
  </r>
  <r>
    <x v="618"/>
    <x v="601"/>
    <x v="3"/>
    <x v="614"/>
    <x v="614"/>
    <x v="54"/>
    <x v="218"/>
    <x v="2"/>
    <x v="614"/>
    <x v="43"/>
    <x v="0"/>
    <x v="5"/>
    <x v="1"/>
    <x v="0"/>
    <x v="1"/>
    <x v="4"/>
    <x v="0"/>
    <x v="0"/>
    <x v="2"/>
  </r>
  <r>
    <x v="619"/>
    <x v="602"/>
    <x v="3"/>
    <x v="615"/>
    <x v="615"/>
    <x v="13"/>
    <x v="84"/>
    <x v="0"/>
    <x v="615"/>
    <x v="23"/>
    <x v="2"/>
    <x v="4"/>
    <x v="2"/>
    <x v="0"/>
    <x v="0"/>
    <x v="5"/>
    <x v="1"/>
    <x v="1"/>
    <x v="0"/>
  </r>
  <r>
    <x v="620"/>
    <x v="603"/>
    <x v="6"/>
    <x v="616"/>
    <x v="616"/>
    <x v="61"/>
    <x v="19"/>
    <x v="2"/>
    <x v="616"/>
    <x v="51"/>
    <x v="1"/>
    <x v="4"/>
    <x v="0"/>
    <x v="1"/>
    <x v="0"/>
    <x v="4"/>
    <x v="0"/>
    <x v="0"/>
    <x v="0"/>
  </r>
  <r>
    <x v="621"/>
    <x v="604"/>
    <x v="8"/>
    <x v="617"/>
    <x v="617"/>
    <x v="80"/>
    <x v="143"/>
    <x v="1"/>
    <x v="617"/>
    <x v="57"/>
    <x v="1"/>
    <x v="5"/>
    <x v="2"/>
    <x v="0"/>
    <x v="0"/>
    <x v="4"/>
    <x v="0"/>
    <x v="0"/>
    <x v="0"/>
  </r>
  <r>
    <x v="622"/>
    <x v="605"/>
    <x v="0"/>
    <x v="618"/>
    <x v="618"/>
    <x v="29"/>
    <x v="398"/>
    <x v="2"/>
    <x v="618"/>
    <x v="49"/>
    <x v="0"/>
    <x v="4"/>
    <x v="0"/>
    <x v="0"/>
    <x v="0"/>
    <x v="2"/>
    <x v="2"/>
    <x v="2"/>
    <x v="2"/>
  </r>
  <r>
    <x v="623"/>
    <x v="606"/>
    <x v="4"/>
    <x v="619"/>
    <x v="619"/>
    <x v="52"/>
    <x v="210"/>
    <x v="2"/>
    <x v="619"/>
    <x v="18"/>
    <x v="0"/>
    <x v="0"/>
    <x v="1"/>
    <x v="1"/>
    <x v="0"/>
    <x v="5"/>
    <x v="2"/>
    <x v="2"/>
    <x v="2"/>
  </r>
  <r>
    <x v="624"/>
    <x v="607"/>
    <x v="8"/>
    <x v="620"/>
    <x v="620"/>
    <x v="69"/>
    <x v="324"/>
    <x v="1"/>
    <x v="620"/>
    <x v="11"/>
    <x v="2"/>
    <x v="0"/>
    <x v="0"/>
    <x v="0"/>
    <x v="1"/>
    <x v="5"/>
    <x v="2"/>
    <x v="2"/>
    <x v="1"/>
  </r>
  <r>
    <x v="625"/>
    <x v="608"/>
    <x v="5"/>
    <x v="621"/>
    <x v="621"/>
    <x v="53"/>
    <x v="399"/>
    <x v="1"/>
    <x v="621"/>
    <x v="0"/>
    <x v="0"/>
    <x v="0"/>
    <x v="2"/>
    <x v="0"/>
    <x v="0"/>
    <x v="4"/>
    <x v="2"/>
    <x v="2"/>
    <x v="0"/>
  </r>
  <r>
    <x v="626"/>
    <x v="609"/>
    <x v="5"/>
    <x v="622"/>
    <x v="622"/>
    <x v="11"/>
    <x v="378"/>
    <x v="0"/>
    <x v="622"/>
    <x v="44"/>
    <x v="1"/>
    <x v="0"/>
    <x v="0"/>
    <x v="1"/>
    <x v="1"/>
    <x v="3"/>
    <x v="0"/>
    <x v="0"/>
    <x v="0"/>
  </r>
  <r>
    <x v="627"/>
    <x v="610"/>
    <x v="4"/>
    <x v="623"/>
    <x v="623"/>
    <x v="86"/>
    <x v="400"/>
    <x v="1"/>
    <x v="623"/>
    <x v="59"/>
    <x v="1"/>
    <x v="4"/>
    <x v="0"/>
    <x v="0"/>
    <x v="1"/>
    <x v="0"/>
    <x v="2"/>
    <x v="2"/>
    <x v="2"/>
  </r>
  <r>
    <x v="628"/>
    <x v="611"/>
    <x v="6"/>
    <x v="624"/>
    <x v="624"/>
    <x v="25"/>
    <x v="401"/>
    <x v="0"/>
    <x v="624"/>
    <x v="26"/>
    <x v="0"/>
    <x v="1"/>
    <x v="0"/>
    <x v="0"/>
    <x v="1"/>
    <x v="2"/>
    <x v="0"/>
    <x v="0"/>
    <x v="1"/>
  </r>
  <r>
    <x v="629"/>
    <x v="612"/>
    <x v="8"/>
    <x v="625"/>
    <x v="625"/>
    <x v="53"/>
    <x v="96"/>
    <x v="2"/>
    <x v="625"/>
    <x v="13"/>
    <x v="0"/>
    <x v="0"/>
    <x v="2"/>
    <x v="1"/>
    <x v="0"/>
    <x v="5"/>
    <x v="0"/>
    <x v="0"/>
    <x v="0"/>
  </r>
  <r>
    <x v="630"/>
    <x v="613"/>
    <x v="4"/>
    <x v="626"/>
    <x v="626"/>
    <x v="64"/>
    <x v="402"/>
    <x v="2"/>
    <x v="626"/>
    <x v="24"/>
    <x v="0"/>
    <x v="0"/>
    <x v="0"/>
    <x v="1"/>
    <x v="1"/>
    <x v="3"/>
    <x v="0"/>
    <x v="0"/>
    <x v="1"/>
  </r>
  <r>
    <x v="631"/>
    <x v="77"/>
    <x v="6"/>
    <x v="627"/>
    <x v="627"/>
    <x v="19"/>
    <x v="382"/>
    <x v="0"/>
    <x v="627"/>
    <x v="38"/>
    <x v="1"/>
    <x v="6"/>
    <x v="2"/>
    <x v="1"/>
    <x v="1"/>
    <x v="1"/>
    <x v="0"/>
    <x v="0"/>
    <x v="2"/>
  </r>
  <r>
    <x v="632"/>
    <x v="461"/>
    <x v="5"/>
    <x v="628"/>
    <x v="628"/>
    <x v="15"/>
    <x v="200"/>
    <x v="2"/>
    <x v="628"/>
    <x v="27"/>
    <x v="0"/>
    <x v="6"/>
    <x v="1"/>
    <x v="0"/>
    <x v="1"/>
    <x v="4"/>
    <x v="0"/>
    <x v="0"/>
    <x v="1"/>
  </r>
  <r>
    <x v="633"/>
    <x v="614"/>
    <x v="6"/>
    <x v="629"/>
    <x v="629"/>
    <x v="79"/>
    <x v="403"/>
    <x v="0"/>
    <x v="629"/>
    <x v="28"/>
    <x v="1"/>
    <x v="3"/>
    <x v="1"/>
    <x v="1"/>
    <x v="1"/>
    <x v="2"/>
    <x v="2"/>
    <x v="2"/>
    <x v="2"/>
  </r>
  <r>
    <x v="634"/>
    <x v="615"/>
    <x v="6"/>
    <x v="630"/>
    <x v="630"/>
    <x v="80"/>
    <x v="198"/>
    <x v="2"/>
    <x v="630"/>
    <x v="59"/>
    <x v="1"/>
    <x v="5"/>
    <x v="2"/>
    <x v="0"/>
    <x v="1"/>
    <x v="4"/>
    <x v="2"/>
    <x v="2"/>
    <x v="2"/>
  </r>
  <r>
    <x v="635"/>
    <x v="616"/>
    <x v="4"/>
    <x v="631"/>
    <x v="631"/>
    <x v="15"/>
    <x v="66"/>
    <x v="2"/>
    <x v="631"/>
    <x v="59"/>
    <x v="0"/>
    <x v="6"/>
    <x v="0"/>
    <x v="0"/>
    <x v="1"/>
    <x v="0"/>
    <x v="2"/>
    <x v="2"/>
    <x v="2"/>
  </r>
  <r>
    <x v="636"/>
    <x v="617"/>
    <x v="0"/>
    <x v="632"/>
    <x v="632"/>
    <x v="2"/>
    <x v="106"/>
    <x v="2"/>
    <x v="632"/>
    <x v="22"/>
    <x v="1"/>
    <x v="2"/>
    <x v="2"/>
    <x v="1"/>
    <x v="1"/>
    <x v="0"/>
    <x v="0"/>
    <x v="0"/>
    <x v="1"/>
  </r>
  <r>
    <x v="637"/>
    <x v="618"/>
    <x v="8"/>
    <x v="633"/>
    <x v="633"/>
    <x v="35"/>
    <x v="404"/>
    <x v="1"/>
    <x v="633"/>
    <x v="31"/>
    <x v="1"/>
    <x v="6"/>
    <x v="0"/>
    <x v="1"/>
    <x v="0"/>
    <x v="1"/>
    <x v="1"/>
    <x v="1"/>
    <x v="1"/>
  </r>
  <r>
    <x v="638"/>
    <x v="619"/>
    <x v="1"/>
    <x v="634"/>
    <x v="634"/>
    <x v="1"/>
    <x v="398"/>
    <x v="1"/>
    <x v="634"/>
    <x v="23"/>
    <x v="1"/>
    <x v="1"/>
    <x v="0"/>
    <x v="0"/>
    <x v="0"/>
    <x v="4"/>
    <x v="2"/>
    <x v="2"/>
    <x v="0"/>
  </r>
  <r>
    <x v="639"/>
    <x v="620"/>
    <x v="6"/>
    <x v="635"/>
    <x v="635"/>
    <x v="33"/>
    <x v="24"/>
    <x v="0"/>
    <x v="635"/>
    <x v="26"/>
    <x v="2"/>
    <x v="5"/>
    <x v="2"/>
    <x v="1"/>
    <x v="1"/>
    <x v="5"/>
    <x v="2"/>
    <x v="2"/>
    <x v="1"/>
  </r>
  <r>
    <x v="640"/>
    <x v="621"/>
    <x v="6"/>
    <x v="636"/>
    <x v="636"/>
    <x v="55"/>
    <x v="405"/>
    <x v="0"/>
    <x v="636"/>
    <x v="41"/>
    <x v="2"/>
    <x v="0"/>
    <x v="2"/>
    <x v="0"/>
    <x v="0"/>
    <x v="4"/>
    <x v="2"/>
    <x v="2"/>
    <x v="1"/>
  </r>
  <r>
    <x v="641"/>
    <x v="622"/>
    <x v="2"/>
    <x v="637"/>
    <x v="637"/>
    <x v="35"/>
    <x v="406"/>
    <x v="0"/>
    <x v="637"/>
    <x v="28"/>
    <x v="1"/>
    <x v="6"/>
    <x v="0"/>
    <x v="0"/>
    <x v="0"/>
    <x v="1"/>
    <x v="1"/>
    <x v="1"/>
    <x v="2"/>
  </r>
  <r>
    <x v="642"/>
    <x v="623"/>
    <x v="5"/>
    <x v="638"/>
    <x v="638"/>
    <x v="39"/>
    <x v="264"/>
    <x v="0"/>
    <x v="638"/>
    <x v="22"/>
    <x v="1"/>
    <x v="5"/>
    <x v="0"/>
    <x v="0"/>
    <x v="1"/>
    <x v="1"/>
    <x v="2"/>
    <x v="2"/>
    <x v="1"/>
  </r>
  <r>
    <x v="643"/>
    <x v="624"/>
    <x v="2"/>
    <x v="639"/>
    <x v="639"/>
    <x v="73"/>
    <x v="206"/>
    <x v="2"/>
    <x v="639"/>
    <x v="43"/>
    <x v="1"/>
    <x v="0"/>
    <x v="2"/>
    <x v="0"/>
    <x v="0"/>
    <x v="4"/>
    <x v="1"/>
    <x v="1"/>
    <x v="2"/>
  </r>
  <r>
    <x v="644"/>
    <x v="625"/>
    <x v="1"/>
    <x v="640"/>
    <x v="640"/>
    <x v="69"/>
    <x v="183"/>
    <x v="0"/>
    <x v="640"/>
    <x v="46"/>
    <x v="2"/>
    <x v="0"/>
    <x v="0"/>
    <x v="0"/>
    <x v="1"/>
    <x v="1"/>
    <x v="1"/>
    <x v="1"/>
    <x v="2"/>
  </r>
  <r>
    <x v="645"/>
    <x v="626"/>
    <x v="9"/>
    <x v="641"/>
    <x v="641"/>
    <x v="68"/>
    <x v="362"/>
    <x v="0"/>
    <x v="641"/>
    <x v="44"/>
    <x v="0"/>
    <x v="1"/>
    <x v="2"/>
    <x v="0"/>
    <x v="1"/>
    <x v="2"/>
    <x v="0"/>
    <x v="0"/>
    <x v="0"/>
  </r>
  <r>
    <x v="646"/>
    <x v="627"/>
    <x v="3"/>
    <x v="642"/>
    <x v="642"/>
    <x v="73"/>
    <x v="407"/>
    <x v="1"/>
    <x v="642"/>
    <x v="2"/>
    <x v="1"/>
    <x v="0"/>
    <x v="0"/>
    <x v="1"/>
    <x v="1"/>
    <x v="0"/>
    <x v="1"/>
    <x v="1"/>
    <x v="1"/>
  </r>
  <r>
    <x v="647"/>
    <x v="628"/>
    <x v="8"/>
    <x v="643"/>
    <x v="643"/>
    <x v="80"/>
    <x v="374"/>
    <x v="1"/>
    <x v="643"/>
    <x v="32"/>
    <x v="1"/>
    <x v="5"/>
    <x v="2"/>
    <x v="0"/>
    <x v="1"/>
    <x v="5"/>
    <x v="2"/>
    <x v="2"/>
    <x v="2"/>
  </r>
  <r>
    <x v="648"/>
    <x v="629"/>
    <x v="5"/>
    <x v="644"/>
    <x v="644"/>
    <x v="65"/>
    <x v="50"/>
    <x v="1"/>
    <x v="644"/>
    <x v="31"/>
    <x v="0"/>
    <x v="5"/>
    <x v="0"/>
    <x v="0"/>
    <x v="0"/>
    <x v="3"/>
    <x v="1"/>
    <x v="1"/>
    <x v="1"/>
  </r>
  <r>
    <x v="649"/>
    <x v="60"/>
    <x v="4"/>
    <x v="645"/>
    <x v="645"/>
    <x v="7"/>
    <x v="95"/>
    <x v="1"/>
    <x v="645"/>
    <x v="12"/>
    <x v="2"/>
    <x v="2"/>
    <x v="2"/>
    <x v="1"/>
    <x v="1"/>
    <x v="1"/>
    <x v="1"/>
    <x v="1"/>
    <x v="1"/>
  </r>
  <r>
    <x v="650"/>
    <x v="630"/>
    <x v="1"/>
    <x v="646"/>
    <x v="646"/>
    <x v="15"/>
    <x v="282"/>
    <x v="0"/>
    <x v="646"/>
    <x v="52"/>
    <x v="0"/>
    <x v="6"/>
    <x v="2"/>
    <x v="1"/>
    <x v="1"/>
    <x v="1"/>
    <x v="2"/>
    <x v="2"/>
    <x v="1"/>
  </r>
  <r>
    <x v="651"/>
    <x v="631"/>
    <x v="3"/>
    <x v="647"/>
    <x v="647"/>
    <x v="49"/>
    <x v="408"/>
    <x v="1"/>
    <x v="647"/>
    <x v="21"/>
    <x v="0"/>
    <x v="6"/>
    <x v="1"/>
    <x v="1"/>
    <x v="0"/>
    <x v="0"/>
    <x v="2"/>
    <x v="2"/>
    <x v="0"/>
  </r>
  <r>
    <x v="652"/>
    <x v="632"/>
    <x v="4"/>
    <x v="648"/>
    <x v="648"/>
    <x v="36"/>
    <x v="45"/>
    <x v="1"/>
    <x v="648"/>
    <x v="48"/>
    <x v="2"/>
    <x v="2"/>
    <x v="2"/>
    <x v="0"/>
    <x v="1"/>
    <x v="2"/>
    <x v="0"/>
    <x v="0"/>
    <x v="1"/>
  </r>
  <r>
    <x v="653"/>
    <x v="633"/>
    <x v="9"/>
    <x v="649"/>
    <x v="649"/>
    <x v="43"/>
    <x v="26"/>
    <x v="0"/>
    <x v="649"/>
    <x v="20"/>
    <x v="1"/>
    <x v="5"/>
    <x v="0"/>
    <x v="0"/>
    <x v="1"/>
    <x v="3"/>
    <x v="2"/>
    <x v="2"/>
    <x v="2"/>
  </r>
  <r>
    <x v="654"/>
    <x v="634"/>
    <x v="7"/>
    <x v="650"/>
    <x v="650"/>
    <x v="69"/>
    <x v="358"/>
    <x v="2"/>
    <x v="650"/>
    <x v="45"/>
    <x v="2"/>
    <x v="0"/>
    <x v="2"/>
    <x v="0"/>
    <x v="1"/>
    <x v="5"/>
    <x v="2"/>
    <x v="2"/>
    <x v="0"/>
  </r>
  <r>
    <x v="655"/>
    <x v="635"/>
    <x v="6"/>
    <x v="651"/>
    <x v="651"/>
    <x v="86"/>
    <x v="385"/>
    <x v="2"/>
    <x v="651"/>
    <x v="6"/>
    <x v="1"/>
    <x v="4"/>
    <x v="0"/>
    <x v="1"/>
    <x v="0"/>
    <x v="1"/>
    <x v="0"/>
    <x v="0"/>
    <x v="2"/>
  </r>
  <r>
    <x v="656"/>
    <x v="374"/>
    <x v="8"/>
    <x v="652"/>
    <x v="652"/>
    <x v="33"/>
    <x v="81"/>
    <x v="2"/>
    <x v="652"/>
    <x v="7"/>
    <x v="2"/>
    <x v="5"/>
    <x v="1"/>
    <x v="1"/>
    <x v="0"/>
    <x v="1"/>
    <x v="1"/>
    <x v="1"/>
    <x v="0"/>
  </r>
  <r>
    <x v="657"/>
    <x v="636"/>
    <x v="6"/>
    <x v="653"/>
    <x v="653"/>
    <x v="68"/>
    <x v="41"/>
    <x v="0"/>
    <x v="653"/>
    <x v="30"/>
    <x v="0"/>
    <x v="1"/>
    <x v="1"/>
    <x v="0"/>
    <x v="0"/>
    <x v="5"/>
    <x v="0"/>
    <x v="0"/>
    <x v="1"/>
  </r>
  <r>
    <x v="658"/>
    <x v="637"/>
    <x v="1"/>
    <x v="654"/>
    <x v="654"/>
    <x v="71"/>
    <x v="74"/>
    <x v="1"/>
    <x v="654"/>
    <x v="9"/>
    <x v="0"/>
    <x v="6"/>
    <x v="0"/>
    <x v="0"/>
    <x v="0"/>
    <x v="3"/>
    <x v="0"/>
    <x v="0"/>
    <x v="2"/>
  </r>
  <r>
    <x v="659"/>
    <x v="638"/>
    <x v="8"/>
    <x v="655"/>
    <x v="655"/>
    <x v="84"/>
    <x v="409"/>
    <x v="2"/>
    <x v="655"/>
    <x v="49"/>
    <x v="2"/>
    <x v="6"/>
    <x v="2"/>
    <x v="0"/>
    <x v="1"/>
    <x v="5"/>
    <x v="0"/>
    <x v="0"/>
    <x v="2"/>
  </r>
  <r>
    <x v="660"/>
    <x v="639"/>
    <x v="6"/>
    <x v="656"/>
    <x v="656"/>
    <x v="36"/>
    <x v="246"/>
    <x v="1"/>
    <x v="656"/>
    <x v="39"/>
    <x v="2"/>
    <x v="2"/>
    <x v="1"/>
    <x v="1"/>
    <x v="0"/>
    <x v="3"/>
    <x v="2"/>
    <x v="2"/>
    <x v="0"/>
  </r>
  <r>
    <x v="661"/>
    <x v="640"/>
    <x v="0"/>
    <x v="657"/>
    <x v="657"/>
    <x v="65"/>
    <x v="348"/>
    <x v="2"/>
    <x v="657"/>
    <x v="30"/>
    <x v="0"/>
    <x v="5"/>
    <x v="0"/>
    <x v="0"/>
    <x v="1"/>
    <x v="3"/>
    <x v="1"/>
    <x v="1"/>
    <x v="1"/>
  </r>
  <r>
    <x v="662"/>
    <x v="641"/>
    <x v="3"/>
    <x v="658"/>
    <x v="658"/>
    <x v="62"/>
    <x v="92"/>
    <x v="2"/>
    <x v="658"/>
    <x v="9"/>
    <x v="1"/>
    <x v="2"/>
    <x v="2"/>
    <x v="0"/>
    <x v="0"/>
    <x v="5"/>
    <x v="2"/>
    <x v="2"/>
    <x v="2"/>
  </r>
  <r>
    <x v="663"/>
    <x v="642"/>
    <x v="4"/>
    <x v="659"/>
    <x v="659"/>
    <x v="12"/>
    <x v="410"/>
    <x v="2"/>
    <x v="659"/>
    <x v="21"/>
    <x v="2"/>
    <x v="6"/>
    <x v="0"/>
    <x v="0"/>
    <x v="0"/>
    <x v="4"/>
    <x v="1"/>
    <x v="1"/>
    <x v="0"/>
  </r>
  <r>
    <x v="664"/>
    <x v="643"/>
    <x v="5"/>
    <x v="660"/>
    <x v="660"/>
    <x v="81"/>
    <x v="411"/>
    <x v="1"/>
    <x v="660"/>
    <x v="25"/>
    <x v="2"/>
    <x v="4"/>
    <x v="1"/>
    <x v="1"/>
    <x v="0"/>
    <x v="3"/>
    <x v="1"/>
    <x v="1"/>
    <x v="1"/>
  </r>
  <r>
    <x v="665"/>
    <x v="644"/>
    <x v="7"/>
    <x v="661"/>
    <x v="661"/>
    <x v="87"/>
    <x v="284"/>
    <x v="0"/>
    <x v="661"/>
    <x v="29"/>
    <x v="2"/>
    <x v="3"/>
    <x v="0"/>
    <x v="1"/>
    <x v="0"/>
    <x v="5"/>
    <x v="0"/>
    <x v="0"/>
    <x v="1"/>
  </r>
  <r>
    <x v="666"/>
    <x v="645"/>
    <x v="6"/>
    <x v="662"/>
    <x v="662"/>
    <x v="9"/>
    <x v="412"/>
    <x v="0"/>
    <x v="662"/>
    <x v="25"/>
    <x v="2"/>
    <x v="5"/>
    <x v="0"/>
    <x v="0"/>
    <x v="1"/>
    <x v="4"/>
    <x v="2"/>
    <x v="2"/>
    <x v="1"/>
  </r>
  <r>
    <x v="667"/>
    <x v="646"/>
    <x v="7"/>
    <x v="663"/>
    <x v="663"/>
    <x v="55"/>
    <x v="413"/>
    <x v="0"/>
    <x v="663"/>
    <x v="41"/>
    <x v="2"/>
    <x v="0"/>
    <x v="2"/>
    <x v="1"/>
    <x v="0"/>
    <x v="0"/>
    <x v="2"/>
    <x v="2"/>
    <x v="1"/>
  </r>
  <r>
    <x v="668"/>
    <x v="647"/>
    <x v="3"/>
    <x v="664"/>
    <x v="664"/>
    <x v="69"/>
    <x v="401"/>
    <x v="0"/>
    <x v="664"/>
    <x v="18"/>
    <x v="2"/>
    <x v="0"/>
    <x v="0"/>
    <x v="0"/>
    <x v="0"/>
    <x v="0"/>
    <x v="1"/>
    <x v="1"/>
    <x v="2"/>
  </r>
  <r>
    <x v="669"/>
    <x v="648"/>
    <x v="5"/>
    <x v="665"/>
    <x v="665"/>
    <x v="29"/>
    <x v="175"/>
    <x v="2"/>
    <x v="665"/>
    <x v="5"/>
    <x v="0"/>
    <x v="4"/>
    <x v="1"/>
    <x v="1"/>
    <x v="0"/>
    <x v="3"/>
    <x v="2"/>
    <x v="2"/>
    <x v="2"/>
  </r>
  <r>
    <x v="670"/>
    <x v="649"/>
    <x v="4"/>
    <x v="666"/>
    <x v="666"/>
    <x v="78"/>
    <x v="171"/>
    <x v="0"/>
    <x v="666"/>
    <x v="18"/>
    <x v="0"/>
    <x v="3"/>
    <x v="2"/>
    <x v="0"/>
    <x v="1"/>
    <x v="5"/>
    <x v="0"/>
    <x v="0"/>
    <x v="2"/>
  </r>
  <r>
    <x v="671"/>
    <x v="650"/>
    <x v="5"/>
    <x v="667"/>
    <x v="667"/>
    <x v="73"/>
    <x v="414"/>
    <x v="1"/>
    <x v="667"/>
    <x v="46"/>
    <x v="1"/>
    <x v="0"/>
    <x v="2"/>
    <x v="0"/>
    <x v="1"/>
    <x v="4"/>
    <x v="2"/>
    <x v="2"/>
    <x v="2"/>
  </r>
  <r>
    <x v="672"/>
    <x v="651"/>
    <x v="6"/>
    <x v="668"/>
    <x v="668"/>
    <x v="22"/>
    <x v="415"/>
    <x v="0"/>
    <x v="668"/>
    <x v="43"/>
    <x v="1"/>
    <x v="0"/>
    <x v="0"/>
    <x v="1"/>
    <x v="0"/>
    <x v="0"/>
    <x v="2"/>
    <x v="2"/>
    <x v="2"/>
  </r>
  <r>
    <x v="673"/>
    <x v="652"/>
    <x v="2"/>
    <x v="669"/>
    <x v="669"/>
    <x v="42"/>
    <x v="416"/>
    <x v="2"/>
    <x v="669"/>
    <x v="39"/>
    <x v="2"/>
    <x v="1"/>
    <x v="2"/>
    <x v="1"/>
    <x v="1"/>
    <x v="0"/>
    <x v="1"/>
    <x v="1"/>
    <x v="0"/>
  </r>
  <r>
    <x v="674"/>
    <x v="653"/>
    <x v="4"/>
    <x v="670"/>
    <x v="670"/>
    <x v="59"/>
    <x v="417"/>
    <x v="2"/>
    <x v="670"/>
    <x v="19"/>
    <x v="1"/>
    <x v="1"/>
    <x v="1"/>
    <x v="1"/>
    <x v="0"/>
    <x v="1"/>
    <x v="0"/>
    <x v="0"/>
    <x v="2"/>
  </r>
  <r>
    <x v="675"/>
    <x v="461"/>
    <x v="5"/>
    <x v="628"/>
    <x v="628"/>
    <x v="7"/>
    <x v="129"/>
    <x v="1"/>
    <x v="628"/>
    <x v="15"/>
    <x v="2"/>
    <x v="2"/>
    <x v="2"/>
    <x v="0"/>
    <x v="1"/>
    <x v="5"/>
    <x v="2"/>
    <x v="2"/>
    <x v="2"/>
  </r>
  <r>
    <x v="676"/>
    <x v="654"/>
    <x v="0"/>
    <x v="671"/>
    <x v="671"/>
    <x v="88"/>
    <x v="418"/>
    <x v="2"/>
    <x v="671"/>
    <x v="48"/>
    <x v="2"/>
    <x v="6"/>
    <x v="2"/>
    <x v="0"/>
    <x v="0"/>
    <x v="3"/>
    <x v="2"/>
    <x v="2"/>
    <x v="1"/>
  </r>
  <r>
    <x v="677"/>
    <x v="655"/>
    <x v="7"/>
    <x v="672"/>
    <x v="672"/>
    <x v="55"/>
    <x v="5"/>
    <x v="1"/>
    <x v="672"/>
    <x v="22"/>
    <x v="2"/>
    <x v="0"/>
    <x v="2"/>
    <x v="0"/>
    <x v="0"/>
    <x v="4"/>
    <x v="0"/>
    <x v="0"/>
    <x v="1"/>
  </r>
  <r>
    <x v="678"/>
    <x v="656"/>
    <x v="4"/>
    <x v="673"/>
    <x v="673"/>
    <x v="13"/>
    <x v="419"/>
    <x v="0"/>
    <x v="673"/>
    <x v="34"/>
    <x v="2"/>
    <x v="4"/>
    <x v="0"/>
    <x v="1"/>
    <x v="1"/>
    <x v="0"/>
    <x v="1"/>
    <x v="1"/>
    <x v="0"/>
  </r>
  <r>
    <x v="679"/>
    <x v="495"/>
    <x v="3"/>
    <x v="674"/>
    <x v="674"/>
    <x v="83"/>
    <x v="317"/>
    <x v="0"/>
    <x v="674"/>
    <x v="45"/>
    <x v="0"/>
    <x v="1"/>
    <x v="0"/>
    <x v="0"/>
    <x v="1"/>
    <x v="4"/>
    <x v="0"/>
    <x v="0"/>
    <x v="0"/>
  </r>
  <r>
    <x v="680"/>
    <x v="657"/>
    <x v="8"/>
    <x v="675"/>
    <x v="675"/>
    <x v="12"/>
    <x v="213"/>
    <x v="1"/>
    <x v="675"/>
    <x v="35"/>
    <x v="2"/>
    <x v="6"/>
    <x v="2"/>
    <x v="0"/>
    <x v="0"/>
    <x v="1"/>
    <x v="2"/>
    <x v="2"/>
    <x v="1"/>
  </r>
  <r>
    <x v="681"/>
    <x v="658"/>
    <x v="8"/>
    <x v="676"/>
    <x v="676"/>
    <x v="78"/>
    <x v="41"/>
    <x v="2"/>
    <x v="676"/>
    <x v="27"/>
    <x v="0"/>
    <x v="3"/>
    <x v="1"/>
    <x v="1"/>
    <x v="0"/>
    <x v="3"/>
    <x v="2"/>
    <x v="2"/>
    <x v="1"/>
  </r>
  <r>
    <x v="682"/>
    <x v="659"/>
    <x v="3"/>
    <x v="677"/>
    <x v="677"/>
    <x v="51"/>
    <x v="190"/>
    <x v="0"/>
    <x v="677"/>
    <x v="12"/>
    <x v="0"/>
    <x v="5"/>
    <x v="0"/>
    <x v="1"/>
    <x v="0"/>
    <x v="5"/>
    <x v="1"/>
    <x v="1"/>
    <x v="1"/>
  </r>
  <r>
    <x v="683"/>
    <x v="660"/>
    <x v="5"/>
    <x v="678"/>
    <x v="678"/>
    <x v="33"/>
    <x v="420"/>
    <x v="0"/>
    <x v="678"/>
    <x v="37"/>
    <x v="2"/>
    <x v="5"/>
    <x v="0"/>
    <x v="0"/>
    <x v="1"/>
    <x v="5"/>
    <x v="0"/>
    <x v="0"/>
    <x v="1"/>
  </r>
  <r>
    <x v="684"/>
    <x v="661"/>
    <x v="3"/>
    <x v="679"/>
    <x v="679"/>
    <x v="46"/>
    <x v="25"/>
    <x v="0"/>
    <x v="679"/>
    <x v="49"/>
    <x v="0"/>
    <x v="4"/>
    <x v="2"/>
    <x v="0"/>
    <x v="0"/>
    <x v="3"/>
    <x v="2"/>
    <x v="2"/>
    <x v="2"/>
  </r>
  <r>
    <x v="685"/>
    <x v="662"/>
    <x v="5"/>
    <x v="680"/>
    <x v="680"/>
    <x v="66"/>
    <x v="187"/>
    <x v="2"/>
    <x v="680"/>
    <x v="41"/>
    <x v="0"/>
    <x v="6"/>
    <x v="0"/>
    <x v="0"/>
    <x v="0"/>
    <x v="2"/>
    <x v="2"/>
    <x v="2"/>
    <x v="1"/>
  </r>
  <r>
    <x v="686"/>
    <x v="663"/>
    <x v="5"/>
    <x v="681"/>
    <x v="681"/>
    <x v="66"/>
    <x v="421"/>
    <x v="2"/>
    <x v="681"/>
    <x v="7"/>
    <x v="0"/>
    <x v="6"/>
    <x v="1"/>
    <x v="0"/>
    <x v="0"/>
    <x v="3"/>
    <x v="2"/>
    <x v="2"/>
    <x v="0"/>
  </r>
  <r>
    <x v="687"/>
    <x v="664"/>
    <x v="4"/>
    <x v="682"/>
    <x v="682"/>
    <x v="65"/>
    <x v="422"/>
    <x v="1"/>
    <x v="682"/>
    <x v="42"/>
    <x v="0"/>
    <x v="5"/>
    <x v="2"/>
    <x v="0"/>
    <x v="1"/>
    <x v="2"/>
    <x v="0"/>
    <x v="0"/>
    <x v="2"/>
  </r>
  <r>
    <x v="688"/>
    <x v="665"/>
    <x v="5"/>
    <x v="683"/>
    <x v="683"/>
    <x v="45"/>
    <x v="423"/>
    <x v="1"/>
    <x v="683"/>
    <x v="36"/>
    <x v="1"/>
    <x v="5"/>
    <x v="0"/>
    <x v="0"/>
    <x v="1"/>
    <x v="3"/>
    <x v="1"/>
    <x v="1"/>
    <x v="1"/>
  </r>
  <r>
    <x v="689"/>
    <x v="666"/>
    <x v="6"/>
    <x v="684"/>
    <x v="684"/>
    <x v="42"/>
    <x v="130"/>
    <x v="1"/>
    <x v="684"/>
    <x v="26"/>
    <x v="2"/>
    <x v="1"/>
    <x v="1"/>
    <x v="1"/>
    <x v="0"/>
    <x v="4"/>
    <x v="0"/>
    <x v="0"/>
    <x v="1"/>
  </r>
  <r>
    <x v="690"/>
    <x v="667"/>
    <x v="9"/>
    <x v="685"/>
    <x v="685"/>
    <x v="25"/>
    <x v="309"/>
    <x v="1"/>
    <x v="685"/>
    <x v="24"/>
    <x v="0"/>
    <x v="1"/>
    <x v="0"/>
    <x v="0"/>
    <x v="0"/>
    <x v="3"/>
    <x v="1"/>
    <x v="1"/>
    <x v="1"/>
  </r>
  <r>
    <x v="691"/>
    <x v="668"/>
    <x v="0"/>
    <x v="686"/>
    <x v="686"/>
    <x v="41"/>
    <x v="30"/>
    <x v="0"/>
    <x v="686"/>
    <x v="53"/>
    <x v="1"/>
    <x v="6"/>
    <x v="2"/>
    <x v="0"/>
    <x v="1"/>
    <x v="4"/>
    <x v="1"/>
    <x v="1"/>
    <x v="2"/>
  </r>
  <r>
    <x v="692"/>
    <x v="644"/>
    <x v="4"/>
    <x v="687"/>
    <x v="687"/>
    <x v="31"/>
    <x v="104"/>
    <x v="1"/>
    <x v="687"/>
    <x v="55"/>
    <x v="1"/>
    <x v="3"/>
    <x v="0"/>
    <x v="0"/>
    <x v="1"/>
    <x v="0"/>
    <x v="0"/>
    <x v="0"/>
    <x v="0"/>
  </r>
  <r>
    <x v="693"/>
    <x v="669"/>
    <x v="0"/>
    <x v="688"/>
    <x v="688"/>
    <x v="34"/>
    <x v="424"/>
    <x v="1"/>
    <x v="688"/>
    <x v="33"/>
    <x v="2"/>
    <x v="2"/>
    <x v="0"/>
    <x v="0"/>
    <x v="0"/>
    <x v="5"/>
    <x v="1"/>
    <x v="1"/>
    <x v="0"/>
  </r>
  <r>
    <x v="694"/>
    <x v="670"/>
    <x v="9"/>
    <x v="689"/>
    <x v="689"/>
    <x v="65"/>
    <x v="51"/>
    <x v="1"/>
    <x v="689"/>
    <x v="29"/>
    <x v="0"/>
    <x v="5"/>
    <x v="0"/>
    <x v="1"/>
    <x v="0"/>
    <x v="4"/>
    <x v="1"/>
    <x v="1"/>
    <x v="1"/>
  </r>
  <r>
    <x v="695"/>
    <x v="671"/>
    <x v="1"/>
    <x v="690"/>
    <x v="690"/>
    <x v="71"/>
    <x v="425"/>
    <x v="1"/>
    <x v="690"/>
    <x v="37"/>
    <x v="0"/>
    <x v="6"/>
    <x v="2"/>
    <x v="0"/>
    <x v="0"/>
    <x v="2"/>
    <x v="0"/>
    <x v="0"/>
    <x v="1"/>
  </r>
  <r>
    <x v="696"/>
    <x v="672"/>
    <x v="7"/>
    <x v="691"/>
    <x v="691"/>
    <x v="17"/>
    <x v="263"/>
    <x v="0"/>
    <x v="691"/>
    <x v="16"/>
    <x v="0"/>
    <x v="6"/>
    <x v="2"/>
    <x v="0"/>
    <x v="0"/>
    <x v="3"/>
    <x v="0"/>
    <x v="0"/>
    <x v="1"/>
  </r>
  <r>
    <x v="697"/>
    <x v="673"/>
    <x v="7"/>
    <x v="692"/>
    <x v="692"/>
    <x v="47"/>
    <x v="162"/>
    <x v="0"/>
    <x v="692"/>
    <x v="42"/>
    <x v="0"/>
    <x v="2"/>
    <x v="2"/>
    <x v="1"/>
    <x v="1"/>
    <x v="2"/>
    <x v="2"/>
    <x v="2"/>
    <x v="2"/>
  </r>
  <r>
    <x v="698"/>
    <x v="674"/>
    <x v="9"/>
    <x v="693"/>
    <x v="693"/>
    <x v="88"/>
    <x v="371"/>
    <x v="2"/>
    <x v="693"/>
    <x v="52"/>
    <x v="2"/>
    <x v="6"/>
    <x v="2"/>
    <x v="0"/>
    <x v="1"/>
    <x v="1"/>
    <x v="0"/>
    <x v="0"/>
    <x v="1"/>
  </r>
  <r>
    <x v="699"/>
    <x v="675"/>
    <x v="4"/>
    <x v="694"/>
    <x v="694"/>
    <x v="52"/>
    <x v="426"/>
    <x v="0"/>
    <x v="694"/>
    <x v="7"/>
    <x v="0"/>
    <x v="0"/>
    <x v="2"/>
    <x v="1"/>
    <x v="1"/>
    <x v="2"/>
    <x v="1"/>
    <x v="1"/>
    <x v="0"/>
  </r>
  <r>
    <x v="700"/>
    <x v="676"/>
    <x v="2"/>
    <x v="695"/>
    <x v="695"/>
    <x v="13"/>
    <x v="384"/>
    <x v="0"/>
    <x v="695"/>
    <x v="1"/>
    <x v="2"/>
    <x v="4"/>
    <x v="0"/>
    <x v="1"/>
    <x v="0"/>
    <x v="5"/>
    <x v="1"/>
    <x v="1"/>
    <x v="0"/>
  </r>
  <r>
    <x v="701"/>
    <x v="379"/>
    <x v="6"/>
    <x v="696"/>
    <x v="696"/>
    <x v="39"/>
    <x v="386"/>
    <x v="2"/>
    <x v="696"/>
    <x v="42"/>
    <x v="1"/>
    <x v="5"/>
    <x v="2"/>
    <x v="1"/>
    <x v="1"/>
    <x v="4"/>
    <x v="2"/>
    <x v="2"/>
    <x v="2"/>
  </r>
  <r>
    <x v="702"/>
    <x v="677"/>
    <x v="4"/>
    <x v="697"/>
    <x v="697"/>
    <x v="33"/>
    <x v="427"/>
    <x v="2"/>
    <x v="697"/>
    <x v="59"/>
    <x v="2"/>
    <x v="5"/>
    <x v="2"/>
    <x v="0"/>
    <x v="0"/>
    <x v="5"/>
    <x v="2"/>
    <x v="2"/>
    <x v="2"/>
  </r>
  <r>
    <x v="703"/>
    <x v="678"/>
    <x v="9"/>
    <x v="698"/>
    <x v="698"/>
    <x v="47"/>
    <x v="428"/>
    <x v="1"/>
    <x v="698"/>
    <x v="51"/>
    <x v="0"/>
    <x v="2"/>
    <x v="1"/>
    <x v="0"/>
    <x v="1"/>
    <x v="0"/>
    <x v="2"/>
    <x v="2"/>
    <x v="0"/>
  </r>
  <r>
    <x v="704"/>
    <x v="679"/>
    <x v="9"/>
    <x v="699"/>
    <x v="699"/>
    <x v="22"/>
    <x v="343"/>
    <x v="1"/>
    <x v="699"/>
    <x v="31"/>
    <x v="1"/>
    <x v="0"/>
    <x v="0"/>
    <x v="0"/>
    <x v="0"/>
    <x v="2"/>
    <x v="2"/>
    <x v="2"/>
    <x v="1"/>
  </r>
  <r>
    <x v="705"/>
    <x v="680"/>
    <x v="0"/>
    <x v="700"/>
    <x v="700"/>
    <x v="14"/>
    <x v="429"/>
    <x v="1"/>
    <x v="700"/>
    <x v="60"/>
    <x v="1"/>
    <x v="1"/>
    <x v="0"/>
    <x v="1"/>
    <x v="1"/>
    <x v="0"/>
    <x v="2"/>
    <x v="2"/>
    <x v="0"/>
  </r>
  <r>
    <x v="706"/>
    <x v="681"/>
    <x v="7"/>
    <x v="701"/>
    <x v="701"/>
    <x v="82"/>
    <x v="109"/>
    <x v="0"/>
    <x v="701"/>
    <x v="29"/>
    <x v="0"/>
    <x v="4"/>
    <x v="2"/>
    <x v="1"/>
    <x v="0"/>
    <x v="1"/>
    <x v="2"/>
    <x v="2"/>
    <x v="1"/>
  </r>
  <r>
    <x v="707"/>
    <x v="682"/>
    <x v="8"/>
    <x v="702"/>
    <x v="702"/>
    <x v="18"/>
    <x v="430"/>
    <x v="1"/>
    <x v="702"/>
    <x v="19"/>
    <x v="0"/>
    <x v="3"/>
    <x v="2"/>
    <x v="0"/>
    <x v="1"/>
    <x v="4"/>
    <x v="1"/>
    <x v="1"/>
    <x v="2"/>
  </r>
  <r>
    <x v="708"/>
    <x v="683"/>
    <x v="2"/>
    <x v="703"/>
    <x v="703"/>
    <x v="40"/>
    <x v="291"/>
    <x v="0"/>
    <x v="703"/>
    <x v="0"/>
    <x v="0"/>
    <x v="2"/>
    <x v="2"/>
    <x v="1"/>
    <x v="1"/>
    <x v="5"/>
    <x v="1"/>
    <x v="1"/>
    <x v="0"/>
  </r>
  <r>
    <x v="709"/>
    <x v="684"/>
    <x v="6"/>
    <x v="704"/>
    <x v="704"/>
    <x v="29"/>
    <x v="422"/>
    <x v="0"/>
    <x v="704"/>
    <x v="36"/>
    <x v="0"/>
    <x v="4"/>
    <x v="2"/>
    <x v="1"/>
    <x v="1"/>
    <x v="3"/>
    <x v="0"/>
    <x v="0"/>
    <x v="1"/>
  </r>
  <r>
    <x v="710"/>
    <x v="685"/>
    <x v="3"/>
    <x v="705"/>
    <x v="705"/>
    <x v="38"/>
    <x v="307"/>
    <x v="1"/>
    <x v="705"/>
    <x v="0"/>
    <x v="2"/>
    <x v="4"/>
    <x v="2"/>
    <x v="0"/>
    <x v="1"/>
    <x v="4"/>
    <x v="0"/>
    <x v="0"/>
    <x v="0"/>
  </r>
  <r>
    <x v="711"/>
    <x v="686"/>
    <x v="7"/>
    <x v="706"/>
    <x v="706"/>
    <x v="35"/>
    <x v="350"/>
    <x v="0"/>
    <x v="706"/>
    <x v="47"/>
    <x v="1"/>
    <x v="6"/>
    <x v="0"/>
    <x v="0"/>
    <x v="0"/>
    <x v="2"/>
    <x v="1"/>
    <x v="1"/>
    <x v="0"/>
  </r>
  <r>
    <x v="712"/>
    <x v="687"/>
    <x v="9"/>
    <x v="707"/>
    <x v="707"/>
    <x v="88"/>
    <x v="431"/>
    <x v="0"/>
    <x v="707"/>
    <x v="8"/>
    <x v="2"/>
    <x v="6"/>
    <x v="0"/>
    <x v="1"/>
    <x v="0"/>
    <x v="1"/>
    <x v="1"/>
    <x v="1"/>
    <x v="1"/>
  </r>
  <r>
    <x v="713"/>
    <x v="688"/>
    <x v="9"/>
    <x v="708"/>
    <x v="708"/>
    <x v="87"/>
    <x v="165"/>
    <x v="0"/>
    <x v="708"/>
    <x v="22"/>
    <x v="2"/>
    <x v="3"/>
    <x v="0"/>
    <x v="1"/>
    <x v="0"/>
    <x v="0"/>
    <x v="1"/>
    <x v="1"/>
    <x v="1"/>
  </r>
  <r>
    <x v="714"/>
    <x v="43"/>
    <x v="2"/>
    <x v="43"/>
    <x v="43"/>
    <x v="82"/>
    <x v="130"/>
    <x v="0"/>
    <x v="43"/>
    <x v="23"/>
    <x v="0"/>
    <x v="4"/>
    <x v="1"/>
    <x v="0"/>
    <x v="1"/>
    <x v="5"/>
    <x v="1"/>
    <x v="1"/>
    <x v="0"/>
  </r>
  <r>
    <x v="715"/>
    <x v="689"/>
    <x v="1"/>
    <x v="709"/>
    <x v="709"/>
    <x v="10"/>
    <x v="333"/>
    <x v="2"/>
    <x v="709"/>
    <x v="37"/>
    <x v="2"/>
    <x v="5"/>
    <x v="2"/>
    <x v="1"/>
    <x v="0"/>
    <x v="0"/>
    <x v="0"/>
    <x v="0"/>
    <x v="1"/>
  </r>
  <r>
    <x v="716"/>
    <x v="690"/>
    <x v="0"/>
    <x v="710"/>
    <x v="710"/>
    <x v="61"/>
    <x v="432"/>
    <x v="0"/>
    <x v="710"/>
    <x v="10"/>
    <x v="1"/>
    <x v="4"/>
    <x v="2"/>
    <x v="0"/>
    <x v="0"/>
    <x v="5"/>
    <x v="0"/>
    <x v="0"/>
    <x v="2"/>
  </r>
  <r>
    <x v="717"/>
    <x v="691"/>
    <x v="6"/>
    <x v="711"/>
    <x v="711"/>
    <x v="64"/>
    <x v="433"/>
    <x v="2"/>
    <x v="711"/>
    <x v="34"/>
    <x v="0"/>
    <x v="0"/>
    <x v="0"/>
    <x v="0"/>
    <x v="1"/>
    <x v="1"/>
    <x v="0"/>
    <x v="0"/>
    <x v="0"/>
  </r>
  <r>
    <x v="718"/>
    <x v="408"/>
    <x v="6"/>
    <x v="712"/>
    <x v="712"/>
    <x v="21"/>
    <x v="229"/>
    <x v="2"/>
    <x v="712"/>
    <x v="8"/>
    <x v="2"/>
    <x v="2"/>
    <x v="0"/>
    <x v="1"/>
    <x v="1"/>
    <x v="5"/>
    <x v="0"/>
    <x v="0"/>
    <x v="1"/>
  </r>
  <r>
    <x v="719"/>
    <x v="692"/>
    <x v="3"/>
    <x v="713"/>
    <x v="713"/>
    <x v="68"/>
    <x v="278"/>
    <x v="2"/>
    <x v="713"/>
    <x v="36"/>
    <x v="0"/>
    <x v="1"/>
    <x v="0"/>
    <x v="0"/>
    <x v="0"/>
    <x v="5"/>
    <x v="2"/>
    <x v="2"/>
    <x v="1"/>
  </r>
  <r>
    <x v="720"/>
    <x v="693"/>
    <x v="0"/>
    <x v="714"/>
    <x v="714"/>
    <x v="30"/>
    <x v="434"/>
    <x v="1"/>
    <x v="714"/>
    <x v="12"/>
    <x v="2"/>
    <x v="0"/>
    <x v="2"/>
    <x v="1"/>
    <x v="0"/>
    <x v="5"/>
    <x v="2"/>
    <x v="2"/>
    <x v="1"/>
  </r>
  <r>
    <x v="721"/>
    <x v="694"/>
    <x v="9"/>
    <x v="715"/>
    <x v="715"/>
    <x v="68"/>
    <x v="311"/>
    <x v="1"/>
    <x v="715"/>
    <x v="20"/>
    <x v="0"/>
    <x v="1"/>
    <x v="0"/>
    <x v="0"/>
    <x v="0"/>
    <x v="3"/>
    <x v="1"/>
    <x v="1"/>
    <x v="2"/>
  </r>
  <r>
    <x v="722"/>
    <x v="695"/>
    <x v="6"/>
    <x v="716"/>
    <x v="716"/>
    <x v="79"/>
    <x v="286"/>
    <x v="2"/>
    <x v="716"/>
    <x v="30"/>
    <x v="1"/>
    <x v="3"/>
    <x v="0"/>
    <x v="1"/>
    <x v="1"/>
    <x v="2"/>
    <x v="2"/>
    <x v="2"/>
    <x v="1"/>
  </r>
  <r>
    <x v="723"/>
    <x v="696"/>
    <x v="0"/>
    <x v="717"/>
    <x v="717"/>
    <x v="83"/>
    <x v="435"/>
    <x v="1"/>
    <x v="717"/>
    <x v="2"/>
    <x v="0"/>
    <x v="1"/>
    <x v="2"/>
    <x v="0"/>
    <x v="0"/>
    <x v="4"/>
    <x v="1"/>
    <x v="1"/>
    <x v="1"/>
  </r>
  <r>
    <x v="724"/>
    <x v="697"/>
    <x v="7"/>
    <x v="718"/>
    <x v="718"/>
    <x v="87"/>
    <x v="387"/>
    <x v="0"/>
    <x v="718"/>
    <x v="2"/>
    <x v="2"/>
    <x v="3"/>
    <x v="2"/>
    <x v="0"/>
    <x v="1"/>
    <x v="4"/>
    <x v="2"/>
    <x v="2"/>
    <x v="1"/>
  </r>
  <r>
    <x v="725"/>
    <x v="698"/>
    <x v="2"/>
    <x v="719"/>
    <x v="719"/>
    <x v="10"/>
    <x v="436"/>
    <x v="1"/>
    <x v="719"/>
    <x v="37"/>
    <x v="2"/>
    <x v="5"/>
    <x v="0"/>
    <x v="0"/>
    <x v="0"/>
    <x v="0"/>
    <x v="1"/>
    <x v="1"/>
    <x v="1"/>
  </r>
  <r>
    <x v="726"/>
    <x v="699"/>
    <x v="6"/>
    <x v="720"/>
    <x v="720"/>
    <x v="66"/>
    <x v="437"/>
    <x v="2"/>
    <x v="720"/>
    <x v="9"/>
    <x v="0"/>
    <x v="6"/>
    <x v="1"/>
    <x v="0"/>
    <x v="1"/>
    <x v="2"/>
    <x v="1"/>
    <x v="1"/>
    <x v="2"/>
  </r>
  <r>
    <x v="727"/>
    <x v="700"/>
    <x v="4"/>
    <x v="721"/>
    <x v="721"/>
    <x v="19"/>
    <x v="438"/>
    <x v="2"/>
    <x v="721"/>
    <x v="60"/>
    <x v="1"/>
    <x v="6"/>
    <x v="2"/>
    <x v="1"/>
    <x v="1"/>
    <x v="3"/>
    <x v="2"/>
    <x v="2"/>
    <x v="0"/>
  </r>
  <r>
    <x v="728"/>
    <x v="701"/>
    <x v="7"/>
    <x v="722"/>
    <x v="722"/>
    <x v="32"/>
    <x v="439"/>
    <x v="0"/>
    <x v="722"/>
    <x v="11"/>
    <x v="1"/>
    <x v="0"/>
    <x v="0"/>
    <x v="1"/>
    <x v="1"/>
    <x v="5"/>
    <x v="1"/>
    <x v="1"/>
    <x v="1"/>
  </r>
  <r>
    <x v="729"/>
    <x v="702"/>
    <x v="0"/>
    <x v="723"/>
    <x v="723"/>
    <x v="11"/>
    <x v="200"/>
    <x v="1"/>
    <x v="723"/>
    <x v="39"/>
    <x v="1"/>
    <x v="0"/>
    <x v="1"/>
    <x v="0"/>
    <x v="0"/>
    <x v="2"/>
    <x v="2"/>
    <x v="2"/>
    <x v="0"/>
  </r>
  <r>
    <x v="730"/>
    <x v="703"/>
    <x v="7"/>
    <x v="724"/>
    <x v="724"/>
    <x v="59"/>
    <x v="293"/>
    <x v="2"/>
    <x v="724"/>
    <x v="18"/>
    <x v="1"/>
    <x v="1"/>
    <x v="2"/>
    <x v="0"/>
    <x v="0"/>
    <x v="5"/>
    <x v="0"/>
    <x v="0"/>
    <x v="2"/>
  </r>
  <r>
    <x v="731"/>
    <x v="704"/>
    <x v="6"/>
    <x v="725"/>
    <x v="725"/>
    <x v="38"/>
    <x v="295"/>
    <x v="0"/>
    <x v="725"/>
    <x v="19"/>
    <x v="2"/>
    <x v="4"/>
    <x v="2"/>
    <x v="1"/>
    <x v="1"/>
    <x v="0"/>
    <x v="0"/>
    <x v="0"/>
    <x v="2"/>
  </r>
  <r>
    <x v="732"/>
    <x v="705"/>
    <x v="8"/>
    <x v="726"/>
    <x v="726"/>
    <x v="4"/>
    <x v="411"/>
    <x v="0"/>
    <x v="726"/>
    <x v="33"/>
    <x v="2"/>
    <x v="1"/>
    <x v="1"/>
    <x v="0"/>
    <x v="1"/>
    <x v="5"/>
    <x v="0"/>
    <x v="0"/>
    <x v="0"/>
  </r>
  <r>
    <x v="733"/>
    <x v="528"/>
    <x v="0"/>
    <x v="727"/>
    <x v="727"/>
    <x v="46"/>
    <x v="440"/>
    <x v="0"/>
    <x v="727"/>
    <x v="60"/>
    <x v="0"/>
    <x v="4"/>
    <x v="1"/>
    <x v="1"/>
    <x v="1"/>
    <x v="1"/>
    <x v="2"/>
    <x v="2"/>
    <x v="0"/>
  </r>
  <r>
    <x v="734"/>
    <x v="706"/>
    <x v="8"/>
    <x v="728"/>
    <x v="728"/>
    <x v="59"/>
    <x v="356"/>
    <x v="0"/>
    <x v="728"/>
    <x v="41"/>
    <x v="1"/>
    <x v="1"/>
    <x v="2"/>
    <x v="0"/>
    <x v="1"/>
    <x v="4"/>
    <x v="2"/>
    <x v="2"/>
    <x v="1"/>
  </r>
  <r>
    <x v="735"/>
    <x v="707"/>
    <x v="4"/>
    <x v="729"/>
    <x v="729"/>
    <x v="24"/>
    <x v="441"/>
    <x v="2"/>
    <x v="729"/>
    <x v="22"/>
    <x v="1"/>
    <x v="2"/>
    <x v="0"/>
    <x v="0"/>
    <x v="1"/>
    <x v="0"/>
    <x v="1"/>
    <x v="1"/>
    <x v="1"/>
  </r>
  <r>
    <x v="736"/>
    <x v="708"/>
    <x v="0"/>
    <x v="730"/>
    <x v="730"/>
    <x v="28"/>
    <x v="273"/>
    <x v="2"/>
    <x v="730"/>
    <x v="34"/>
    <x v="1"/>
    <x v="0"/>
    <x v="0"/>
    <x v="0"/>
    <x v="0"/>
    <x v="2"/>
    <x v="1"/>
    <x v="1"/>
    <x v="0"/>
  </r>
  <r>
    <x v="737"/>
    <x v="709"/>
    <x v="4"/>
    <x v="731"/>
    <x v="731"/>
    <x v="71"/>
    <x v="442"/>
    <x v="0"/>
    <x v="731"/>
    <x v="54"/>
    <x v="0"/>
    <x v="6"/>
    <x v="0"/>
    <x v="1"/>
    <x v="1"/>
    <x v="1"/>
    <x v="1"/>
    <x v="1"/>
    <x v="0"/>
  </r>
  <r>
    <x v="738"/>
    <x v="710"/>
    <x v="2"/>
    <x v="732"/>
    <x v="732"/>
    <x v="52"/>
    <x v="282"/>
    <x v="0"/>
    <x v="732"/>
    <x v="22"/>
    <x v="0"/>
    <x v="0"/>
    <x v="2"/>
    <x v="0"/>
    <x v="1"/>
    <x v="1"/>
    <x v="2"/>
    <x v="2"/>
    <x v="1"/>
  </r>
  <r>
    <x v="739"/>
    <x v="45"/>
    <x v="9"/>
    <x v="733"/>
    <x v="733"/>
    <x v="80"/>
    <x v="102"/>
    <x v="1"/>
    <x v="733"/>
    <x v="57"/>
    <x v="1"/>
    <x v="5"/>
    <x v="1"/>
    <x v="1"/>
    <x v="1"/>
    <x v="2"/>
    <x v="0"/>
    <x v="0"/>
    <x v="0"/>
  </r>
  <r>
    <x v="740"/>
    <x v="711"/>
    <x v="0"/>
    <x v="734"/>
    <x v="734"/>
    <x v="28"/>
    <x v="443"/>
    <x v="1"/>
    <x v="734"/>
    <x v="23"/>
    <x v="1"/>
    <x v="0"/>
    <x v="0"/>
    <x v="1"/>
    <x v="1"/>
    <x v="2"/>
    <x v="1"/>
    <x v="1"/>
    <x v="0"/>
  </r>
  <r>
    <x v="741"/>
    <x v="712"/>
    <x v="8"/>
    <x v="735"/>
    <x v="735"/>
    <x v="78"/>
    <x v="444"/>
    <x v="0"/>
    <x v="735"/>
    <x v="55"/>
    <x v="0"/>
    <x v="3"/>
    <x v="0"/>
    <x v="1"/>
    <x v="1"/>
    <x v="4"/>
    <x v="1"/>
    <x v="1"/>
    <x v="0"/>
  </r>
  <r>
    <x v="742"/>
    <x v="713"/>
    <x v="5"/>
    <x v="736"/>
    <x v="736"/>
    <x v="12"/>
    <x v="375"/>
    <x v="0"/>
    <x v="736"/>
    <x v="55"/>
    <x v="2"/>
    <x v="6"/>
    <x v="0"/>
    <x v="0"/>
    <x v="0"/>
    <x v="3"/>
    <x v="0"/>
    <x v="0"/>
    <x v="0"/>
  </r>
  <r>
    <x v="743"/>
    <x v="714"/>
    <x v="5"/>
    <x v="737"/>
    <x v="737"/>
    <x v="9"/>
    <x v="406"/>
    <x v="0"/>
    <x v="737"/>
    <x v="33"/>
    <x v="2"/>
    <x v="5"/>
    <x v="0"/>
    <x v="0"/>
    <x v="1"/>
    <x v="2"/>
    <x v="0"/>
    <x v="0"/>
    <x v="0"/>
  </r>
  <r>
    <x v="744"/>
    <x v="715"/>
    <x v="2"/>
    <x v="738"/>
    <x v="738"/>
    <x v="56"/>
    <x v="15"/>
    <x v="2"/>
    <x v="738"/>
    <x v="32"/>
    <x v="0"/>
    <x v="5"/>
    <x v="2"/>
    <x v="0"/>
    <x v="0"/>
    <x v="3"/>
    <x v="1"/>
    <x v="1"/>
    <x v="2"/>
  </r>
  <r>
    <x v="745"/>
    <x v="716"/>
    <x v="8"/>
    <x v="739"/>
    <x v="739"/>
    <x v="30"/>
    <x v="445"/>
    <x v="1"/>
    <x v="739"/>
    <x v="17"/>
    <x v="2"/>
    <x v="0"/>
    <x v="2"/>
    <x v="0"/>
    <x v="0"/>
    <x v="4"/>
    <x v="1"/>
    <x v="1"/>
    <x v="0"/>
  </r>
  <r>
    <x v="746"/>
    <x v="717"/>
    <x v="4"/>
    <x v="740"/>
    <x v="740"/>
    <x v="66"/>
    <x v="312"/>
    <x v="2"/>
    <x v="740"/>
    <x v="53"/>
    <x v="0"/>
    <x v="6"/>
    <x v="2"/>
    <x v="0"/>
    <x v="1"/>
    <x v="5"/>
    <x v="2"/>
    <x v="2"/>
    <x v="2"/>
  </r>
  <r>
    <x v="747"/>
    <x v="718"/>
    <x v="1"/>
    <x v="741"/>
    <x v="741"/>
    <x v="74"/>
    <x v="140"/>
    <x v="2"/>
    <x v="741"/>
    <x v="6"/>
    <x v="0"/>
    <x v="5"/>
    <x v="0"/>
    <x v="0"/>
    <x v="0"/>
    <x v="2"/>
    <x v="1"/>
    <x v="1"/>
    <x v="2"/>
  </r>
  <r>
    <x v="748"/>
    <x v="719"/>
    <x v="9"/>
    <x v="742"/>
    <x v="742"/>
    <x v="58"/>
    <x v="198"/>
    <x v="2"/>
    <x v="742"/>
    <x v="7"/>
    <x v="1"/>
    <x v="6"/>
    <x v="2"/>
    <x v="0"/>
    <x v="0"/>
    <x v="2"/>
    <x v="2"/>
    <x v="2"/>
    <x v="0"/>
  </r>
  <r>
    <x v="749"/>
    <x v="720"/>
    <x v="0"/>
    <x v="743"/>
    <x v="743"/>
    <x v="15"/>
    <x v="446"/>
    <x v="1"/>
    <x v="743"/>
    <x v="54"/>
    <x v="0"/>
    <x v="6"/>
    <x v="2"/>
    <x v="0"/>
    <x v="1"/>
    <x v="0"/>
    <x v="1"/>
    <x v="1"/>
    <x v="0"/>
  </r>
  <r>
    <x v="750"/>
    <x v="703"/>
    <x v="7"/>
    <x v="724"/>
    <x v="724"/>
    <x v="86"/>
    <x v="447"/>
    <x v="0"/>
    <x v="724"/>
    <x v="5"/>
    <x v="1"/>
    <x v="4"/>
    <x v="1"/>
    <x v="0"/>
    <x v="0"/>
    <x v="5"/>
    <x v="2"/>
    <x v="2"/>
    <x v="2"/>
  </r>
  <r>
    <x v="751"/>
    <x v="721"/>
    <x v="1"/>
    <x v="744"/>
    <x v="744"/>
    <x v="36"/>
    <x v="359"/>
    <x v="2"/>
    <x v="744"/>
    <x v="17"/>
    <x v="2"/>
    <x v="2"/>
    <x v="1"/>
    <x v="1"/>
    <x v="0"/>
    <x v="4"/>
    <x v="0"/>
    <x v="0"/>
    <x v="0"/>
  </r>
  <r>
    <x v="752"/>
    <x v="722"/>
    <x v="4"/>
    <x v="745"/>
    <x v="745"/>
    <x v="70"/>
    <x v="448"/>
    <x v="0"/>
    <x v="745"/>
    <x v="27"/>
    <x v="2"/>
    <x v="1"/>
    <x v="0"/>
    <x v="0"/>
    <x v="0"/>
    <x v="1"/>
    <x v="0"/>
    <x v="0"/>
    <x v="1"/>
  </r>
  <r>
    <x v="753"/>
    <x v="723"/>
    <x v="1"/>
    <x v="746"/>
    <x v="746"/>
    <x v="46"/>
    <x v="184"/>
    <x v="0"/>
    <x v="746"/>
    <x v="3"/>
    <x v="0"/>
    <x v="4"/>
    <x v="0"/>
    <x v="1"/>
    <x v="1"/>
    <x v="2"/>
    <x v="2"/>
    <x v="2"/>
    <x v="0"/>
  </r>
  <r>
    <x v="754"/>
    <x v="724"/>
    <x v="6"/>
    <x v="747"/>
    <x v="747"/>
    <x v="25"/>
    <x v="5"/>
    <x v="0"/>
    <x v="747"/>
    <x v="2"/>
    <x v="0"/>
    <x v="1"/>
    <x v="2"/>
    <x v="0"/>
    <x v="0"/>
    <x v="5"/>
    <x v="1"/>
    <x v="1"/>
    <x v="1"/>
  </r>
  <r>
    <x v="755"/>
    <x v="725"/>
    <x v="2"/>
    <x v="748"/>
    <x v="748"/>
    <x v="11"/>
    <x v="118"/>
    <x v="2"/>
    <x v="748"/>
    <x v="56"/>
    <x v="1"/>
    <x v="0"/>
    <x v="0"/>
    <x v="1"/>
    <x v="0"/>
    <x v="5"/>
    <x v="0"/>
    <x v="0"/>
    <x v="1"/>
  </r>
  <r>
    <x v="756"/>
    <x v="726"/>
    <x v="2"/>
    <x v="749"/>
    <x v="749"/>
    <x v="21"/>
    <x v="311"/>
    <x v="0"/>
    <x v="749"/>
    <x v="49"/>
    <x v="2"/>
    <x v="2"/>
    <x v="0"/>
    <x v="0"/>
    <x v="0"/>
    <x v="1"/>
    <x v="2"/>
    <x v="2"/>
    <x v="2"/>
  </r>
  <r>
    <x v="757"/>
    <x v="727"/>
    <x v="3"/>
    <x v="750"/>
    <x v="750"/>
    <x v="83"/>
    <x v="408"/>
    <x v="1"/>
    <x v="750"/>
    <x v="10"/>
    <x v="0"/>
    <x v="1"/>
    <x v="1"/>
    <x v="1"/>
    <x v="0"/>
    <x v="2"/>
    <x v="0"/>
    <x v="0"/>
    <x v="2"/>
  </r>
  <r>
    <x v="758"/>
    <x v="728"/>
    <x v="4"/>
    <x v="751"/>
    <x v="751"/>
    <x v="33"/>
    <x v="202"/>
    <x v="0"/>
    <x v="751"/>
    <x v="32"/>
    <x v="2"/>
    <x v="5"/>
    <x v="2"/>
    <x v="0"/>
    <x v="1"/>
    <x v="4"/>
    <x v="0"/>
    <x v="0"/>
    <x v="2"/>
  </r>
  <r>
    <x v="759"/>
    <x v="729"/>
    <x v="7"/>
    <x v="752"/>
    <x v="752"/>
    <x v="5"/>
    <x v="332"/>
    <x v="0"/>
    <x v="752"/>
    <x v="7"/>
    <x v="1"/>
    <x v="3"/>
    <x v="0"/>
    <x v="1"/>
    <x v="0"/>
    <x v="4"/>
    <x v="0"/>
    <x v="0"/>
    <x v="0"/>
  </r>
  <r>
    <x v="760"/>
    <x v="730"/>
    <x v="4"/>
    <x v="753"/>
    <x v="753"/>
    <x v="48"/>
    <x v="440"/>
    <x v="2"/>
    <x v="753"/>
    <x v="32"/>
    <x v="2"/>
    <x v="3"/>
    <x v="1"/>
    <x v="0"/>
    <x v="0"/>
    <x v="4"/>
    <x v="2"/>
    <x v="2"/>
    <x v="2"/>
  </r>
  <r>
    <x v="761"/>
    <x v="731"/>
    <x v="4"/>
    <x v="754"/>
    <x v="754"/>
    <x v="82"/>
    <x v="290"/>
    <x v="2"/>
    <x v="754"/>
    <x v="50"/>
    <x v="0"/>
    <x v="4"/>
    <x v="0"/>
    <x v="1"/>
    <x v="1"/>
    <x v="1"/>
    <x v="2"/>
    <x v="2"/>
    <x v="2"/>
  </r>
  <r>
    <x v="762"/>
    <x v="732"/>
    <x v="2"/>
    <x v="755"/>
    <x v="755"/>
    <x v="40"/>
    <x v="449"/>
    <x v="0"/>
    <x v="755"/>
    <x v="21"/>
    <x v="0"/>
    <x v="2"/>
    <x v="2"/>
    <x v="0"/>
    <x v="0"/>
    <x v="5"/>
    <x v="0"/>
    <x v="0"/>
    <x v="0"/>
  </r>
  <r>
    <x v="763"/>
    <x v="733"/>
    <x v="1"/>
    <x v="756"/>
    <x v="756"/>
    <x v="58"/>
    <x v="383"/>
    <x v="0"/>
    <x v="756"/>
    <x v="29"/>
    <x v="1"/>
    <x v="6"/>
    <x v="1"/>
    <x v="0"/>
    <x v="0"/>
    <x v="0"/>
    <x v="0"/>
    <x v="0"/>
    <x v="1"/>
  </r>
  <r>
    <x v="764"/>
    <x v="734"/>
    <x v="7"/>
    <x v="757"/>
    <x v="757"/>
    <x v="40"/>
    <x v="74"/>
    <x v="2"/>
    <x v="757"/>
    <x v="37"/>
    <x v="0"/>
    <x v="2"/>
    <x v="0"/>
    <x v="0"/>
    <x v="1"/>
    <x v="0"/>
    <x v="0"/>
    <x v="0"/>
    <x v="1"/>
  </r>
  <r>
    <x v="765"/>
    <x v="735"/>
    <x v="2"/>
    <x v="758"/>
    <x v="758"/>
    <x v="19"/>
    <x v="138"/>
    <x v="0"/>
    <x v="758"/>
    <x v="28"/>
    <x v="1"/>
    <x v="6"/>
    <x v="2"/>
    <x v="1"/>
    <x v="0"/>
    <x v="2"/>
    <x v="2"/>
    <x v="2"/>
    <x v="2"/>
  </r>
  <r>
    <x v="766"/>
    <x v="736"/>
    <x v="6"/>
    <x v="759"/>
    <x v="759"/>
    <x v="0"/>
    <x v="450"/>
    <x v="2"/>
    <x v="759"/>
    <x v="57"/>
    <x v="0"/>
    <x v="0"/>
    <x v="2"/>
    <x v="1"/>
    <x v="0"/>
    <x v="5"/>
    <x v="1"/>
    <x v="1"/>
    <x v="0"/>
  </r>
  <r>
    <x v="767"/>
    <x v="737"/>
    <x v="3"/>
    <x v="760"/>
    <x v="760"/>
    <x v="77"/>
    <x v="451"/>
    <x v="1"/>
    <x v="760"/>
    <x v="31"/>
    <x v="2"/>
    <x v="5"/>
    <x v="0"/>
    <x v="1"/>
    <x v="1"/>
    <x v="3"/>
    <x v="2"/>
    <x v="2"/>
    <x v="1"/>
  </r>
  <r>
    <x v="768"/>
    <x v="738"/>
    <x v="7"/>
    <x v="761"/>
    <x v="761"/>
    <x v="32"/>
    <x v="370"/>
    <x v="1"/>
    <x v="761"/>
    <x v="30"/>
    <x v="1"/>
    <x v="0"/>
    <x v="2"/>
    <x v="1"/>
    <x v="0"/>
    <x v="1"/>
    <x v="2"/>
    <x v="2"/>
    <x v="1"/>
  </r>
  <r>
    <x v="769"/>
    <x v="739"/>
    <x v="3"/>
    <x v="762"/>
    <x v="762"/>
    <x v="15"/>
    <x v="45"/>
    <x v="1"/>
    <x v="762"/>
    <x v="25"/>
    <x v="0"/>
    <x v="6"/>
    <x v="2"/>
    <x v="1"/>
    <x v="0"/>
    <x v="2"/>
    <x v="0"/>
    <x v="0"/>
    <x v="1"/>
  </r>
  <r>
    <x v="770"/>
    <x v="425"/>
    <x v="7"/>
    <x v="763"/>
    <x v="763"/>
    <x v="84"/>
    <x v="452"/>
    <x v="0"/>
    <x v="763"/>
    <x v="10"/>
    <x v="2"/>
    <x v="6"/>
    <x v="1"/>
    <x v="0"/>
    <x v="0"/>
    <x v="3"/>
    <x v="2"/>
    <x v="2"/>
    <x v="2"/>
  </r>
  <r>
    <x v="771"/>
    <x v="740"/>
    <x v="0"/>
    <x v="764"/>
    <x v="764"/>
    <x v="33"/>
    <x v="54"/>
    <x v="2"/>
    <x v="764"/>
    <x v="7"/>
    <x v="2"/>
    <x v="5"/>
    <x v="2"/>
    <x v="0"/>
    <x v="0"/>
    <x v="0"/>
    <x v="1"/>
    <x v="1"/>
    <x v="0"/>
  </r>
  <r>
    <x v="772"/>
    <x v="741"/>
    <x v="0"/>
    <x v="765"/>
    <x v="765"/>
    <x v="21"/>
    <x v="453"/>
    <x v="0"/>
    <x v="765"/>
    <x v="14"/>
    <x v="2"/>
    <x v="2"/>
    <x v="2"/>
    <x v="0"/>
    <x v="0"/>
    <x v="3"/>
    <x v="1"/>
    <x v="1"/>
    <x v="2"/>
  </r>
  <r>
    <x v="773"/>
    <x v="620"/>
    <x v="8"/>
    <x v="766"/>
    <x v="766"/>
    <x v="10"/>
    <x v="417"/>
    <x v="2"/>
    <x v="766"/>
    <x v="31"/>
    <x v="2"/>
    <x v="5"/>
    <x v="1"/>
    <x v="1"/>
    <x v="0"/>
    <x v="4"/>
    <x v="1"/>
    <x v="1"/>
    <x v="1"/>
  </r>
  <r>
    <x v="774"/>
    <x v="742"/>
    <x v="5"/>
    <x v="767"/>
    <x v="767"/>
    <x v="29"/>
    <x v="252"/>
    <x v="1"/>
    <x v="767"/>
    <x v="22"/>
    <x v="0"/>
    <x v="4"/>
    <x v="2"/>
    <x v="0"/>
    <x v="1"/>
    <x v="4"/>
    <x v="1"/>
    <x v="1"/>
    <x v="1"/>
  </r>
  <r>
    <x v="775"/>
    <x v="743"/>
    <x v="1"/>
    <x v="768"/>
    <x v="768"/>
    <x v="49"/>
    <x v="182"/>
    <x v="2"/>
    <x v="768"/>
    <x v="7"/>
    <x v="0"/>
    <x v="6"/>
    <x v="2"/>
    <x v="1"/>
    <x v="0"/>
    <x v="4"/>
    <x v="2"/>
    <x v="2"/>
    <x v="0"/>
  </r>
  <r>
    <x v="776"/>
    <x v="744"/>
    <x v="0"/>
    <x v="769"/>
    <x v="769"/>
    <x v="19"/>
    <x v="454"/>
    <x v="2"/>
    <x v="769"/>
    <x v="50"/>
    <x v="1"/>
    <x v="6"/>
    <x v="2"/>
    <x v="0"/>
    <x v="1"/>
    <x v="0"/>
    <x v="1"/>
    <x v="1"/>
    <x v="2"/>
  </r>
  <r>
    <x v="777"/>
    <x v="745"/>
    <x v="8"/>
    <x v="770"/>
    <x v="770"/>
    <x v="75"/>
    <x v="270"/>
    <x v="1"/>
    <x v="770"/>
    <x v="1"/>
    <x v="0"/>
    <x v="4"/>
    <x v="0"/>
    <x v="1"/>
    <x v="1"/>
    <x v="3"/>
    <x v="2"/>
    <x v="2"/>
    <x v="0"/>
  </r>
  <r>
    <x v="778"/>
    <x v="746"/>
    <x v="1"/>
    <x v="771"/>
    <x v="771"/>
    <x v="80"/>
    <x v="455"/>
    <x v="1"/>
    <x v="771"/>
    <x v="36"/>
    <x v="1"/>
    <x v="5"/>
    <x v="2"/>
    <x v="0"/>
    <x v="1"/>
    <x v="3"/>
    <x v="1"/>
    <x v="1"/>
    <x v="1"/>
  </r>
  <r>
    <x v="779"/>
    <x v="95"/>
    <x v="9"/>
    <x v="772"/>
    <x v="772"/>
    <x v="82"/>
    <x v="456"/>
    <x v="0"/>
    <x v="772"/>
    <x v="32"/>
    <x v="0"/>
    <x v="4"/>
    <x v="2"/>
    <x v="0"/>
    <x v="1"/>
    <x v="1"/>
    <x v="2"/>
    <x v="2"/>
    <x v="2"/>
  </r>
  <r>
    <x v="780"/>
    <x v="747"/>
    <x v="2"/>
    <x v="773"/>
    <x v="773"/>
    <x v="88"/>
    <x v="225"/>
    <x v="1"/>
    <x v="773"/>
    <x v="47"/>
    <x v="2"/>
    <x v="6"/>
    <x v="2"/>
    <x v="1"/>
    <x v="1"/>
    <x v="0"/>
    <x v="1"/>
    <x v="1"/>
    <x v="0"/>
  </r>
  <r>
    <x v="781"/>
    <x v="748"/>
    <x v="7"/>
    <x v="774"/>
    <x v="774"/>
    <x v="48"/>
    <x v="432"/>
    <x v="0"/>
    <x v="774"/>
    <x v="52"/>
    <x v="2"/>
    <x v="3"/>
    <x v="2"/>
    <x v="1"/>
    <x v="0"/>
    <x v="3"/>
    <x v="0"/>
    <x v="0"/>
    <x v="1"/>
  </r>
  <r>
    <x v="782"/>
    <x v="749"/>
    <x v="8"/>
    <x v="775"/>
    <x v="775"/>
    <x v="63"/>
    <x v="341"/>
    <x v="2"/>
    <x v="775"/>
    <x v="5"/>
    <x v="2"/>
    <x v="6"/>
    <x v="0"/>
    <x v="0"/>
    <x v="0"/>
    <x v="5"/>
    <x v="0"/>
    <x v="0"/>
    <x v="2"/>
  </r>
  <r>
    <x v="783"/>
    <x v="750"/>
    <x v="2"/>
    <x v="776"/>
    <x v="776"/>
    <x v="2"/>
    <x v="24"/>
    <x v="1"/>
    <x v="776"/>
    <x v="55"/>
    <x v="1"/>
    <x v="2"/>
    <x v="2"/>
    <x v="1"/>
    <x v="0"/>
    <x v="2"/>
    <x v="1"/>
    <x v="1"/>
    <x v="0"/>
  </r>
  <r>
    <x v="784"/>
    <x v="751"/>
    <x v="1"/>
    <x v="777"/>
    <x v="777"/>
    <x v="7"/>
    <x v="0"/>
    <x v="0"/>
    <x v="777"/>
    <x v="5"/>
    <x v="2"/>
    <x v="2"/>
    <x v="0"/>
    <x v="0"/>
    <x v="0"/>
    <x v="0"/>
    <x v="1"/>
    <x v="1"/>
    <x v="2"/>
  </r>
  <r>
    <x v="785"/>
    <x v="752"/>
    <x v="0"/>
    <x v="778"/>
    <x v="778"/>
    <x v="87"/>
    <x v="457"/>
    <x v="2"/>
    <x v="778"/>
    <x v="54"/>
    <x v="2"/>
    <x v="3"/>
    <x v="2"/>
    <x v="1"/>
    <x v="1"/>
    <x v="1"/>
    <x v="0"/>
    <x v="0"/>
    <x v="0"/>
  </r>
  <r>
    <x v="786"/>
    <x v="753"/>
    <x v="2"/>
    <x v="779"/>
    <x v="779"/>
    <x v="88"/>
    <x v="458"/>
    <x v="0"/>
    <x v="779"/>
    <x v="46"/>
    <x v="2"/>
    <x v="6"/>
    <x v="1"/>
    <x v="1"/>
    <x v="1"/>
    <x v="1"/>
    <x v="1"/>
    <x v="1"/>
    <x v="2"/>
  </r>
  <r>
    <x v="787"/>
    <x v="754"/>
    <x v="1"/>
    <x v="780"/>
    <x v="780"/>
    <x v="54"/>
    <x v="392"/>
    <x v="2"/>
    <x v="780"/>
    <x v="39"/>
    <x v="0"/>
    <x v="5"/>
    <x v="1"/>
    <x v="1"/>
    <x v="0"/>
    <x v="0"/>
    <x v="1"/>
    <x v="1"/>
    <x v="0"/>
  </r>
  <r>
    <x v="788"/>
    <x v="755"/>
    <x v="6"/>
    <x v="781"/>
    <x v="781"/>
    <x v="78"/>
    <x v="60"/>
    <x v="2"/>
    <x v="781"/>
    <x v="32"/>
    <x v="0"/>
    <x v="3"/>
    <x v="1"/>
    <x v="0"/>
    <x v="1"/>
    <x v="0"/>
    <x v="1"/>
    <x v="1"/>
    <x v="2"/>
  </r>
  <r>
    <x v="789"/>
    <x v="756"/>
    <x v="0"/>
    <x v="782"/>
    <x v="782"/>
    <x v="29"/>
    <x v="459"/>
    <x v="0"/>
    <x v="782"/>
    <x v="58"/>
    <x v="0"/>
    <x v="4"/>
    <x v="0"/>
    <x v="1"/>
    <x v="1"/>
    <x v="3"/>
    <x v="0"/>
    <x v="0"/>
    <x v="0"/>
  </r>
  <r>
    <x v="790"/>
    <x v="757"/>
    <x v="8"/>
    <x v="783"/>
    <x v="783"/>
    <x v="2"/>
    <x v="460"/>
    <x v="2"/>
    <x v="783"/>
    <x v="43"/>
    <x v="1"/>
    <x v="2"/>
    <x v="2"/>
    <x v="1"/>
    <x v="1"/>
    <x v="5"/>
    <x v="0"/>
    <x v="0"/>
    <x v="2"/>
  </r>
  <r>
    <x v="791"/>
    <x v="758"/>
    <x v="7"/>
    <x v="784"/>
    <x v="784"/>
    <x v="42"/>
    <x v="277"/>
    <x v="2"/>
    <x v="784"/>
    <x v="51"/>
    <x v="2"/>
    <x v="1"/>
    <x v="2"/>
    <x v="0"/>
    <x v="1"/>
    <x v="0"/>
    <x v="1"/>
    <x v="1"/>
    <x v="0"/>
  </r>
  <r>
    <x v="792"/>
    <x v="759"/>
    <x v="4"/>
    <x v="785"/>
    <x v="785"/>
    <x v="15"/>
    <x v="128"/>
    <x v="2"/>
    <x v="785"/>
    <x v="49"/>
    <x v="0"/>
    <x v="6"/>
    <x v="0"/>
    <x v="1"/>
    <x v="0"/>
    <x v="2"/>
    <x v="2"/>
    <x v="2"/>
    <x v="2"/>
  </r>
  <r>
    <x v="793"/>
    <x v="760"/>
    <x v="0"/>
    <x v="786"/>
    <x v="786"/>
    <x v="33"/>
    <x v="299"/>
    <x v="2"/>
    <x v="786"/>
    <x v="39"/>
    <x v="2"/>
    <x v="5"/>
    <x v="0"/>
    <x v="0"/>
    <x v="1"/>
    <x v="1"/>
    <x v="0"/>
    <x v="0"/>
    <x v="0"/>
  </r>
  <r>
    <x v="794"/>
    <x v="761"/>
    <x v="5"/>
    <x v="787"/>
    <x v="787"/>
    <x v="84"/>
    <x v="35"/>
    <x v="2"/>
    <x v="787"/>
    <x v="37"/>
    <x v="2"/>
    <x v="6"/>
    <x v="0"/>
    <x v="1"/>
    <x v="0"/>
    <x v="1"/>
    <x v="0"/>
    <x v="0"/>
    <x v="1"/>
  </r>
  <r>
    <x v="795"/>
    <x v="762"/>
    <x v="5"/>
    <x v="788"/>
    <x v="788"/>
    <x v="20"/>
    <x v="461"/>
    <x v="0"/>
    <x v="788"/>
    <x v="42"/>
    <x v="1"/>
    <x v="1"/>
    <x v="2"/>
    <x v="1"/>
    <x v="1"/>
    <x v="5"/>
    <x v="2"/>
    <x v="2"/>
    <x v="2"/>
  </r>
  <r>
    <x v="796"/>
    <x v="609"/>
    <x v="8"/>
    <x v="789"/>
    <x v="789"/>
    <x v="46"/>
    <x v="38"/>
    <x v="1"/>
    <x v="789"/>
    <x v="46"/>
    <x v="0"/>
    <x v="4"/>
    <x v="0"/>
    <x v="0"/>
    <x v="0"/>
    <x v="2"/>
    <x v="1"/>
    <x v="1"/>
    <x v="2"/>
  </r>
  <r>
    <x v="797"/>
    <x v="763"/>
    <x v="4"/>
    <x v="790"/>
    <x v="790"/>
    <x v="70"/>
    <x v="459"/>
    <x v="1"/>
    <x v="790"/>
    <x v="34"/>
    <x v="2"/>
    <x v="1"/>
    <x v="0"/>
    <x v="0"/>
    <x v="0"/>
    <x v="3"/>
    <x v="0"/>
    <x v="0"/>
    <x v="0"/>
  </r>
  <r>
    <x v="798"/>
    <x v="764"/>
    <x v="8"/>
    <x v="791"/>
    <x v="791"/>
    <x v="20"/>
    <x v="155"/>
    <x v="2"/>
    <x v="791"/>
    <x v="57"/>
    <x v="1"/>
    <x v="1"/>
    <x v="1"/>
    <x v="1"/>
    <x v="1"/>
    <x v="0"/>
    <x v="2"/>
    <x v="2"/>
    <x v="0"/>
  </r>
  <r>
    <x v="799"/>
    <x v="765"/>
    <x v="1"/>
    <x v="792"/>
    <x v="792"/>
    <x v="48"/>
    <x v="462"/>
    <x v="0"/>
    <x v="792"/>
    <x v="45"/>
    <x v="2"/>
    <x v="3"/>
    <x v="2"/>
    <x v="0"/>
    <x v="1"/>
    <x v="2"/>
    <x v="1"/>
    <x v="1"/>
    <x v="0"/>
  </r>
  <r>
    <x v="800"/>
    <x v="766"/>
    <x v="3"/>
    <x v="793"/>
    <x v="793"/>
    <x v="52"/>
    <x v="463"/>
    <x v="0"/>
    <x v="793"/>
    <x v="30"/>
    <x v="0"/>
    <x v="0"/>
    <x v="2"/>
    <x v="1"/>
    <x v="1"/>
    <x v="3"/>
    <x v="2"/>
    <x v="2"/>
    <x v="1"/>
  </r>
  <r>
    <x v="801"/>
    <x v="767"/>
    <x v="2"/>
    <x v="794"/>
    <x v="794"/>
    <x v="2"/>
    <x v="171"/>
    <x v="0"/>
    <x v="794"/>
    <x v="20"/>
    <x v="1"/>
    <x v="2"/>
    <x v="2"/>
    <x v="0"/>
    <x v="0"/>
    <x v="1"/>
    <x v="1"/>
    <x v="1"/>
    <x v="2"/>
  </r>
  <r>
    <x v="802"/>
    <x v="768"/>
    <x v="0"/>
    <x v="795"/>
    <x v="795"/>
    <x v="28"/>
    <x v="2"/>
    <x v="0"/>
    <x v="795"/>
    <x v="16"/>
    <x v="1"/>
    <x v="0"/>
    <x v="0"/>
    <x v="0"/>
    <x v="1"/>
    <x v="5"/>
    <x v="1"/>
    <x v="1"/>
    <x v="1"/>
  </r>
  <r>
    <x v="803"/>
    <x v="769"/>
    <x v="9"/>
    <x v="796"/>
    <x v="796"/>
    <x v="31"/>
    <x v="94"/>
    <x v="1"/>
    <x v="796"/>
    <x v="7"/>
    <x v="1"/>
    <x v="3"/>
    <x v="1"/>
    <x v="0"/>
    <x v="0"/>
    <x v="5"/>
    <x v="0"/>
    <x v="0"/>
    <x v="0"/>
  </r>
  <r>
    <x v="804"/>
    <x v="770"/>
    <x v="9"/>
    <x v="797"/>
    <x v="797"/>
    <x v="55"/>
    <x v="289"/>
    <x v="1"/>
    <x v="797"/>
    <x v="7"/>
    <x v="2"/>
    <x v="0"/>
    <x v="1"/>
    <x v="0"/>
    <x v="0"/>
    <x v="1"/>
    <x v="2"/>
    <x v="2"/>
    <x v="0"/>
  </r>
  <r>
    <x v="805"/>
    <x v="771"/>
    <x v="7"/>
    <x v="798"/>
    <x v="798"/>
    <x v="85"/>
    <x v="345"/>
    <x v="1"/>
    <x v="798"/>
    <x v="50"/>
    <x v="1"/>
    <x v="2"/>
    <x v="2"/>
    <x v="1"/>
    <x v="0"/>
    <x v="2"/>
    <x v="0"/>
    <x v="0"/>
    <x v="2"/>
  </r>
  <r>
    <x v="806"/>
    <x v="772"/>
    <x v="5"/>
    <x v="799"/>
    <x v="799"/>
    <x v="65"/>
    <x v="464"/>
    <x v="2"/>
    <x v="799"/>
    <x v="23"/>
    <x v="0"/>
    <x v="5"/>
    <x v="2"/>
    <x v="1"/>
    <x v="0"/>
    <x v="3"/>
    <x v="0"/>
    <x v="0"/>
    <x v="0"/>
  </r>
  <r>
    <x v="807"/>
    <x v="773"/>
    <x v="7"/>
    <x v="800"/>
    <x v="800"/>
    <x v="66"/>
    <x v="465"/>
    <x v="1"/>
    <x v="800"/>
    <x v="54"/>
    <x v="0"/>
    <x v="6"/>
    <x v="2"/>
    <x v="1"/>
    <x v="0"/>
    <x v="1"/>
    <x v="0"/>
    <x v="0"/>
    <x v="0"/>
  </r>
  <r>
    <x v="808"/>
    <x v="774"/>
    <x v="8"/>
    <x v="801"/>
    <x v="801"/>
    <x v="78"/>
    <x v="440"/>
    <x v="1"/>
    <x v="801"/>
    <x v="17"/>
    <x v="0"/>
    <x v="3"/>
    <x v="1"/>
    <x v="1"/>
    <x v="0"/>
    <x v="0"/>
    <x v="2"/>
    <x v="2"/>
    <x v="0"/>
  </r>
  <r>
    <x v="809"/>
    <x v="775"/>
    <x v="4"/>
    <x v="802"/>
    <x v="802"/>
    <x v="82"/>
    <x v="373"/>
    <x v="0"/>
    <x v="802"/>
    <x v="22"/>
    <x v="0"/>
    <x v="4"/>
    <x v="1"/>
    <x v="1"/>
    <x v="0"/>
    <x v="5"/>
    <x v="1"/>
    <x v="1"/>
    <x v="1"/>
  </r>
  <r>
    <x v="810"/>
    <x v="776"/>
    <x v="2"/>
    <x v="803"/>
    <x v="803"/>
    <x v="20"/>
    <x v="242"/>
    <x v="0"/>
    <x v="803"/>
    <x v="56"/>
    <x v="1"/>
    <x v="1"/>
    <x v="0"/>
    <x v="1"/>
    <x v="1"/>
    <x v="0"/>
    <x v="2"/>
    <x v="2"/>
    <x v="1"/>
  </r>
  <r>
    <x v="811"/>
    <x v="777"/>
    <x v="4"/>
    <x v="804"/>
    <x v="804"/>
    <x v="7"/>
    <x v="191"/>
    <x v="2"/>
    <x v="804"/>
    <x v="59"/>
    <x v="2"/>
    <x v="2"/>
    <x v="2"/>
    <x v="1"/>
    <x v="0"/>
    <x v="1"/>
    <x v="0"/>
    <x v="0"/>
    <x v="2"/>
  </r>
  <r>
    <x v="812"/>
    <x v="778"/>
    <x v="1"/>
    <x v="805"/>
    <x v="805"/>
    <x v="4"/>
    <x v="299"/>
    <x v="2"/>
    <x v="805"/>
    <x v="35"/>
    <x v="2"/>
    <x v="1"/>
    <x v="0"/>
    <x v="0"/>
    <x v="0"/>
    <x v="3"/>
    <x v="1"/>
    <x v="1"/>
    <x v="1"/>
  </r>
  <r>
    <x v="813"/>
    <x v="779"/>
    <x v="8"/>
    <x v="806"/>
    <x v="806"/>
    <x v="23"/>
    <x v="466"/>
    <x v="1"/>
    <x v="806"/>
    <x v="22"/>
    <x v="1"/>
    <x v="1"/>
    <x v="0"/>
    <x v="1"/>
    <x v="1"/>
    <x v="1"/>
    <x v="0"/>
    <x v="0"/>
    <x v="1"/>
  </r>
  <r>
    <x v="814"/>
    <x v="780"/>
    <x v="2"/>
    <x v="807"/>
    <x v="807"/>
    <x v="46"/>
    <x v="315"/>
    <x v="1"/>
    <x v="807"/>
    <x v="59"/>
    <x v="0"/>
    <x v="4"/>
    <x v="1"/>
    <x v="0"/>
    <x v="0"/>
    <x v="1"/>
    <x v="0"/>
    <x v="0"/>
    <x v="2"/>
  </r>
  <r>
    <x v="815"/>
    <x v="781"/>
    <x v="2"/>
    <x v="808"/>
    <x v="808"/>
    <x v="86"/>
    <x v="463"/>
    <x v="0"/>
    <x v="808"/>
    <x v="59"/>
    <x v="1"/>
    <x v="4"/>
    <x v="2"/>
    <x v="1"/>
    <x v="0"/>
    <x v="4"/>
    <x v="2"/>
    <x v="2"/>
    <x v="2"/>
  </r>
  <r>
    <x v="816"/>
    <x v="782"/>
    <x v="0"/>
    <x v="809"/>
    <x v="809"/>
    <x v="54"/>
    <x v="23"/>
    <x v="1"/>
    <x v="809"/>
    <x v="51"/>
    <x v="0"/>
    <x v="5"/>
    <x v="1"/>
    <x v="1"/>
    <x v="0"/>
    <x v="5"/>
    <x v="1"/>
    <x v="1"/>
    <x v="0"/>
  </r>
  <r>
    <x v="817"/>
    <x v="783"/>
    <x v="2"/>
    <x v="810"/>
    <x v="810"/>
    <x v="64"/>
    <x v="245"/>
    <x v="0"/>
    <x v="810"/>
    <x v="1"/>
    <x v="0"/>
    <x v="0"/>
    <x v="2"/>
    <x v="1"/>
    <x v="1"/>
    <x v="4"/>
    <x v="0"/>
    <x v="0"/>
    <x v="0"/>
  </r>
  <r>
    <x v="818"/>
    <x v="784"/>
    <x v="7"/>
    <x v="811"/>
    <x v="811"/>
    <x v="3"/>
    <x v="356"/>
    <x v="2"/>
    <x v="811"/>
    <x v="3"/>
    <x v="0"/>
    <x v="2"/>
    <x v="2"/>
    <x v="0"/>
    <x v="1"/>
    <x v="0"/>
    <x v="2"/>
    <x v="2"/>
    <x v="0"/>
  </r>
  <r>
    <x v="819"/>
    <x v="785"/>
    <x v="1"/>
    <x v="812"/>
    <x v="812"/>
    <x v="36"/>
    <x v="63"/>
    <x v="2"/>
    <x v="812"/>
    <x v="22"/>
    <x v="2"/>
    <x v="2"/>
    <x v="0"/>
    <x v="0"/>
    <x v="1"/>
    <x v="4"/>
    <x v="2"/>
    <x v="2"/>
    <x v="1"/>
  </r>
  <r>
    <x v="820"/>
    <x v="171"/>
    <x v="7"/>
    <x v="813"/>
    <x v="813"/>
    <x v="5"/>
    <x v="467"/>
    <x v="0"/>
    <x v="813"/>
    <x v="24"/>
    <x v="1"/>
    <x v="3"/>
    <x v="2"/>
    <x v="1"/>
    <x v="1"/>
    <x v="1"/>
    <x v="2"/>
    <x v="2"/>
    <x v="1"/>
  </r>
  <r>
    <x v="821"/>
    <x v="786"/>
    <x v="5"/>
    <x v="814"/>
    <x v="814"/>
    <x v="7"/>
    <x v="468"/>
    <x v="2"/>
    <x v="814"/>
    <x v="5"/>
    <x v="2"/>
    <x v="2"/>
    <x v="1"/>
    <x v="0"/>
    <x v="0"/>
    <x v="2"/>
    <x v="0"/>
    <x v="0"/>
    <x v="2"/>
  </r>
  <r>
    <x v="822"/>
    <x v="787"/>
    <x v="8"/>
    <x v="815"/>
    <x v="815"/>
    <x v="13"/>
    <x v="331"/>
    <x v="1"/>
    <x v="815"/>
    <x v="9"/>
    <x v="2"/>
    <x v="4"/>
    <x v="0"/>
    <x v="0"/>
    <x v="1"/>
    <x v="3"/>
    <x v="1"/>
    <x v="1"/>
    <x v="2"/>
  </r>
  <r>
    <x v="823"/>
    <x v="399"/>
    <x v="6"/>
    <x v="816"/>
    <x v="816"/>
    <x v="31"/>
    <x v="469"/>
    <x v="1"/>
    <x v="816"/>
    <x v="44"/>
    <x v="1"/>
    <x v="3"/>
    <x v="1"/>
    <x v="1"/>
    <x v="0"/>
    <x v="0"/>
    <x v="0"/>
    <x v="0"/>
    <x v="0"/>
  </r>
  <r>
    <x v="824"/>
    <x v="788"/>
    <x v="0"/>
    <x v="817"/>
    <x v="817"/>
    <x v="44"/>
    <x v="150"/>
    <x v="2"/>
    <x v="817"/>
    <x v="10"/>
    <x v="2"/>
    <x v="4"/>
    <x v="1"/>
    <x v="0"/>
    <x v="0"/>
    <x v="3"/>
    <x v="2"/>
    <x v="2"/>
    <x v="2"/>
  </r>
  <r>
    <x v="825"/>
    <x v="442"/>
    <x v="7"/>
    <x v="818"/>
    <x v="818"/>
    <x v="71"/>
    <x v="470"/>
    <x v="2"/>
    <x v="818"/>
    <x v="37"/>
    <x v="0"/>
    <x v="6"/>
    <x v="2"/>
    <x v="0"/>
    <x v="0"/>
    <x v="3"/>
    <x v="0"/>
    <x v="0"/>
    <x v="1"/>
  </r>
  <r>
    <x v="826"/>
    <x v="789"/>
    <x v="9"/>
    <x v="819"/>
    <x v="819"/>
    <x v="26"/>
    <x v="318"/>
    <x v="2"/>
    <x v="819"/>
    <x v="25"/>
    <x v="0"/>
    <x v="3"/>
    <x v="0"/>
    <x v="0"/>
    <x v="0"/>
    <x v="0"/>
    <x v="2"/>
    <x v="2"/>
    <x v="1"/>
  </r>
  <r>
    <x v="827"/>
    <x v="790"/>
    <x v="6"/>
    <x v="820"/>
    <x v="820"/>
    <x v="58"/>
    <x v="78"/>
    <x v="2"/>
    <x v="820"/>
    <x v="23"/>
    <x v="1"/>
    <x v="6"/>
    <x v="2"/>
    <x v="0"/>
    <x v="1"/>
    <x v="5"/>
    <x v="0"/>
    <x v="0"/>
    <x v="0"/>
  </r>
  <r>
    <x v="828"/>
    <x v="791"/>
    <x v="4"/>
    <x v="821"/>
    <x v="821"/>
    <x v="62"/>
    <x v="185"/>
    <x v="1"/>
    <x v="821"/>
    <x v="53"/>
    <x v="1"/>
    <x v="2"/>
    <x v="2"/>
    <x v="1"/>
    <x v="1"/>
    <x v="1"/>
    <x v="1"/>
    <x v="1"/>
    <x v="2"/>
  </r>
  <r>
    <x v="829"/>
    <x v="792"/>
    <x v="4"/>
    <x v="822"/>
    <x v="822"/>
    <x v="17"/>
    <x v="51"/>
    <x v="2"/>
    <x v="822"/>
    <x v="42"/>
    <x v="0"/>
    <x v="6"/>
    <x v="0"/>
    <x v="0"/>
    <x v="0"/>
    <x v="1"/>
    <x v="0"/>
    <x v="0"/>
    <x v="2"/>
  </r>
  <r>
    <x v="830"/>
    <x v="793"/>
    <x v="2"/>
    <x v="823"/>
    <x v="823"/>
    <x v="46"/>
    <x v="255"/>
    <x v="1"/>
    <x v="823"/>
    <x v="29"/>
    <x v="0"/>
    <x v="4"/>
    <x v="2"/>
    <x v="1"/>
    <x v="1"/>
    <x v="1"/>
    <x v="0"/>
    <x v="0"/>
    <x v="1"/>
  </r>
  <r>
    <x v="831"/>
    <x v="794"/>
    <x v="7"/>
    <x v="824"/>
    <x v="824"/>
    <x v="6"/>
    <x v="78"/>
    <x v="1"/>
    <x v="824"/>
    <x v="33"/>
    <x v="2"/>
    <x v="3"/>
    <x v="2"/>
    <x v="1"/>
    <x v="1"/>
    <x v="0"/>
    <x v="2"/>
    <x v="2"/>
    <x v="0"/>
  </r>
  <r>
    <x v="832"/>
    <x v="795"/>
    <x v="2"/>
    <x v="825"/>
    <x v="825"/>
    <x v="51"/>
    <x v="414"/>
    <x v="1"/>
    <x v="825"/>
    <x v="5"/>
    <x v="0"/>
    <x v="5"/>
    <x v="2"/>
    <x v="0"/>
    <x v="0"/>
    <x v="3"/>
    <x v="2"/>
    <x v="2"/>
    <x v="2"/>
  </r>
  <r>
    <x v="833"/>
    <x v="796"/>
    <x v="8"/>
    <x v="826"/>
    <x v="826"/>
    <x v="44"/>
    <x v="51"/>
    <x v="0"/>
    <x v="826"/>
    <x v="51"/>
    <x v="2"/>
    <x v="4"/>
    <x v="0"/>
    <x v="0"/>
    <x v="1"/>
    <x v="0"/>
    <x v="0"/>
    <x v="0"/>
    <x v="0"/>
  </r>
  <r>
    <x v="834"/>
    <x v="797"/>
    <x v="0"/>
    <x v="827"/>
    <x v="827"/>
    <x v="41"/>
    <x v="471"/>
    <x v="0"/>
    <x v="827"/>
    <x v="38"/>
    <x v="1"/>
    <x v="6"/>
    <x v="1"/>
    <x v="0"/>
    <x v="0"/>
    <x v="2"/>
    <x v="2"/>
    <x v="2"/>
    <x v="2"/>
  </r>
  <r>
    <x v="835"/>
    <x v="798"/>
    <x v="8"/>
    <x v="828"/>
    <x v="828"/>
    <x v="58"/>
    <x v="143"/>
    <x v="1"/>
    <x v="828"/>
    <x v="6"/>
    <x v="1"/>
    <x v="6"/>
    <x v="2"/>
    <x v="1"/>
    <x v="1"/>
    <x v="5"/>
    <x v="0"/>
    <x v="0"/>
    <x v="2"/>
  </r>
  <r>
    <x v="836"/>
    <x v="799"/>
    <x v="1"/>
    <x v="829"/>
    <x v="829"/>
    <x v="51"/>
    <x v="229"/>
    <x v="0"/>
    <x v="829"/>
    <x v="32"/>
    <x v="0"/>
    <x v="5"/>
    <x v="0"/>
    <x v="0"/>
    <x v="1"/>
    <x v="5"/>
    <x v="0"/>
    <x v="0"/>
    <x v="2"/>
  </r>
  <r>
    <x v="837"/>
    <x v="800"/>
    <x v="3"/>
    <x v="830"/>
    <x v="830"/>
    <x v="56"/>
    <x v="390"/>
    <x v="2"/>
    <x v="830"/>
    <x v="20"/>
    <x v="0"/>
    <x v="5"/>
    <x v="2"/>
    <x v="1"/>
    <x v="1"/>
    <x v="3"/>
    <x v="2"/>
    <x v="2"/>
    <x v="2"/>
  </r>
  <r>
    <x v="838"/>
    <x v="801"/>
    <x v="4"/>
    <x v="831"/>
    <x v="831"/>
    <x v="15"/>
    <x v="66"/>
    <x v="1"/>
    <x v="831"/>
    <x v="6"/>
    <x v="0"/>
    <x v="6"/>
    <x v="0"/>
    <x v="1"/>
    <x v="1"/>
    <x v="1"/>
    <x v="1"/>
    <x v="1"/>
    <x v="2"/>
  </r>
  <r>
    <x v="839"/>
    <x v="802"/>
    <x v="3"/>
    <x v="832"/>
    <x v="832"/>
    <x v="17"/>
    <x v="335"/>
    <x v="0"/>
    <x v="832"/>
    <x v="59"/>
    <x v="0"/>
    <x v="6"/>
    <x v="1"/>
    <x v="0"/>
    <x v="0"/>
    <x v="3"/>
    <x v="1"/>
    <x v="1"/>
    <x v="2"/>
  </r>
  <r>
    <x v="840"/>
    <x v="232"/>
    <x v="6"/>
    <x v="833"/>
    <x v="833"/>
    <x v="42"/>
    <x v="472"/>
    <x v="1"/>
    <x v="833"/>
    <x v="30"/>
    <x v="2"/>
    <x v="1"/>
    <x v="0"/>
    <x v="1"/>
    <x v="1"/>
    <x v="5"/>
    <x v="0"/>
    <x v="0"/>
    <x v="1"/>
  </r>
  <r>
    <x v="841"/>
    <x v="562"/>
    <x v="8"/>
    <x v="834"/>
    <x v="834"/>
    <x v="38"/>
    <x v="180"/>
    <x v="1"/>
    <x v="834"/>
    <x v="22"/>
    <x v="2"/>
    <x v="4"/>
    <x v="2"/>
    <x v="1"/>
    <x v="1"/>
    <x v="1"/>
    <x v="2"/>
    <x v="2"/>
    <x v="1"/>
  </r>
  <r>
    <x v="842"/>
    <x v="803"/>
    <x v="5"/>
    <x v="835"/>
    <x v="835"/>
    <x v="22"/>
    <x v="473"/>
    <x v="2"/>
    <x v="835"/>
    <x v="59"/>
    <x v="1"/>
    <x v="0"/>
    <x v="2"/>
    <x v="0"/>
    <x v="0"/>
    <x v="3"/>
    <x v="0"/>
    <x v="0"/>
    <x v="2"/>
  </r>
  <r>
    <x v="843"/>
    <x v="804"/>
    <x v="5"/>
    <x v="836"/>
    <x v="836"/>
    <x v="77"/>
    <x v="470"/>
    <x v="2"/>
    <x v="836"/>
    <x v="60"/>
    <x v="2"/>
    <x v="5"/>
    <x v="2"/>
    <x v="0"/>
    <x v="0"/>
    <x v="4"/>
    <x v="1"/>
    <x v="1"/>
    <x v="0"/>
  </r>
  <r>
    <x v="844"/>
    <x v="805"/>
    <x v="8"/>
    <x v="837"/>
    <x v="837"/>
    <x v="53"/>
    <x v="31"/>
    <x v="1"/>
    <x v="837"/>
    <x v="9"/>
    <x v="0"/>
    <x v="0"/>
    <x v="0"/>
    <x v="1"/>
    <x v="1"/>
    <x v="5"/>
    <x v="0"/>
    <x v="0"/>
    <x v="2"/>
  </r>
  <r>
    <x v="845"/>
    <x v="806"/>
    <x v="6"/>
    <x v="838"/>
    <x v="838"/>
    <x v="74"/>
    <x v="102"/>
    <x v="2"/>
    <x v="838"/>
    <x v="9"/>
    <x v="0"/>
    <x v="5"/>
    <x v="1"/>
    <x v="0"/>
    <x v="1"/>
    <x v="1"/>
    <x v="0"/>
    <x v="0"/>
    <x v="2"/>
  </r>
  <r>
    <x v="846"/>
    <x v="807"/>
    <x v="8"/>
    <x v="839"/>
    <x v="839"/>
    <x v="3"/>
    <x v="182"/>
    <x v="0"/>
    <x v="839"/>
    <x v="58"/>
    <x v="0"/>
    <x v="2"/>
    <x v="2"/>
    <x v="0"/>
    <x v="1"/>
    <x v="1"/>
    <x v="0"/>
    <x v="0"/>
    <x v="0"/>
  </r>
  <r>
    <x v="847"/>
    <x v="808"/>
    <x v="8"/>
    <x v="840"/>
    <x v="840"/>
    <x v="74"/>
    <x v="48"/>
    <x v="2"/>
    <x v="840"/>
    <x v="17"/>
    <x v="0"/>
    <x v="5"/>
    <x v="2"/>
    <x v="1"/>
    <x v="0"/>
    <x v="3"/>
    <x v="1"/>
    <x v="1"/>
    <x v="0"/>
  </r>
  <r>
    <x v="848"/>
    <x v="665"/>
    <x v="9"/>
    <x v="841"/>
    <x v="841"/>
    <x v="66"/>
    <x v="371"/>
    <x v="1"/>
    <x v="841"/>
    <x v="43"/>
    <x v="0"/>
    <x v="6"/>
    <x v="2"/>
    <x v="0"/>
    <x v="0"/>
    <x v="4"/>
    <x v="1"/>
    <x v="1"/>
    <x v="2"/>
  </r>
  <r>
    <x v="849"/>
    <x v="809"/>
    <x v="3"/>
    <x v="842"/>
    <x v="842"/>
    <x v="64"/>
    <x v="90"/>
    <x v="1"/>
    <x v="842"/>
    <x v="50"/>
    <x v="0"/>
    <x v="0"/>
    <x v="0"/>
    <x v="1"/>
    <x v="0"/>
    <x v="5"/>
    <x v="0"/>
    <x v="0"/>
    <x v="2"/>
  </r>
  <r>
    <x v="850"/>
    <x v="810"/>
    <x v="8"/>
    <x v="843"/>
    <x v="843"/>
    <x v="25"/>
    <x v="474"/>
    <x v="1"/>
    <x v="843"/>
    <x v="51"/>
    <x v="0"/>
    <x v="1"/>
    <x v="1"/>
    <x v="1"/>
    <x v="1"/>
    <x v="5"/>
    <x v="0"/>
    <x v="0"/>
    <x v="0"/>
  </r>
  <r>
    <x v="851"/>
    <x v="811"/>
    <x v="5"/>
    <x v="844"/>
    <x v="844"/>
    <x v="88"/>
    <x v="33"/>
    <x v="0"/>
    <x v="844"/>
    <x v="51"/>
    <x v="2"/>
    <x v="6"/>
    <x v="1"/>
    <x v="1"/>
    <x v="0"/>
    <x v="5"/>
    <x v="0"/>
    <x v="0"/>
    <x v="0"/>
  </r>
  <r>
    <x v="852"/>
    <x v="812"/>
    <x v="0"/>
    <x v="845"/>
    <x v="845"/>
    <x v="78"/>
    <x v="324"/>
    <x v="0"/>
    <x v="845"/>
    <x v="59"/>
    <x v="0"/>
    <x v="3"/>
    <x v="0"/>
    <x v="1"/>
    <x v="1"/>
    <x v="0"/>
    <x v="1"/>
    <x v="1"/>
    <x v="2"/>
  </r>
  <r>
    <x v="853"/>
    <x v="813"/>
    <x v="4"/>
    <x v="846"/>
    <x v="846"/>
    <x v="6"/>
    <x v="452"/>
    <x v="0"/>
    <x v="846"/>
    <x v="40"/>
    <x v="2"/>
    <x v="3"/>
    <x v="1"/>
    <x v="1"/>
    <x v="0"/>
    <x v="1"/>
    <x v="2"/>
    <x v="2"/>
    <x v="0"/>
  </r>
  <r>
    <x v="854"/>
    <x v="814"/>
    <x v="1"/>
    <x v="847"/>
    <x v="847"/>
    <x v="54"/>
    <x v="239"/>
    <x v="0"/>
    <x v="847"/>
    <x v="55"/>
    <x v="0"/>
    <x v="5"/>
    <x v="0"/>
    <x v="0"/>
    <x v="0"/>
    <x v="0"/>
    <x v="0"/>
    <x v="0"/>
    <x v="0"/>
  </r>
  <r>
    <x v="855"/>
    <x v="815"/>
    <x v="9"/>
    <x v="848"/>
    <x v="848"/>
    <x v="69"/>
    <x v="196"/>
    <x v="1"/>
    <x v="848"/>
    <x v="50"/>
    <x v="2"/>
    <x v="0"/>
    <x v="1"/>
    <x v="1"/>
    <x v="0"/>
    <x v="5"/>
    <x v="2"/>
    <x v="2"/>
    <x v="2"/>
  </r>
  <r>
    <x v="856"/>
    <x v="268"/>
    <x v="2"/>
    <x v="849"/>
    <x v="849"/>
    <x v="17"/>
    <x v="475"/>
    <x v="1"/>
    <x v="849"/>
    <x v="31"/>
    <x v="0"/>
    <x v="6"/>
    <x v="2"/>
    <x v="1"/>
    <x v="1"/>
    <x v="4"/>
    <x v="2"/>
    <x v="2"/>
    <x v="1"/>
  </r>
  <r>
    <x v="857"/>
    <x v="816"/>
    <x v="7"/>
    <x v="850"/>
    <x v="850"/>
    <x v="37"/>
    <x v="476"/>
    <x v="1"/>
    <x v="850"/>
    <x v="13"/>
    <x v="1"/>
    <x v="4"/>
    <x v="2"/>
    <x v="0"/>
    <x v="0"/>
    <x v="2"/>
    <x v="0"/>
    <x v="0"/>
    <x v="0"/>
  </r>
  <r>
    <x v="858"/>
    <x v="817"/>
    <x v="3"/>
    <x v="851"/>
    <x v="851"/>
    <x v="42"/>
    <x v="477"/>
    <x v="1"/>
    <x v="851"/>
    <x v="20"/>
    <x v="2"/>
    <x v="1"/>
    <x v="0"/>
    <x v="1"/>
    <x v="1"/>
    <x v="0"/>
    <x v="2"/>
    <x v="2"/>
    <x v="2"/>
  </r>
  <r>
    <x v="859"/>
    <x v="818"/>
    <x v="9"/>
    <x v="852"/>
    <x v="852"/>
    <x v="54"/>
    <x v="478"/>
    <x v="1"/>
    <x v="852"/>
    <x v="59"/>
    <x v="0"/>
    <x v="5"/>
    <x v="0"/>
    <x v="0"/>
    <x v="0"/>
    <x v="4"/>
    <x v="0"/>
    <x v="0"/>
    <x v="2"/>
  </r>
  <r>
    <x v="860"/>
    <x v="819"/>
    <x v="8"/>
    <x v="853"/>
    <x v="853"/>
    <x v="9"/>
    <x v="38"/>
    <x v="0"/>
    <x v="853"/>
    <x v="27"/>
    <x v="2"/>
    <x v="5"/>
    <x v="0"/>
    <x v="0"/>
    <x v="0"/>
    <x v="2"/>
    <x v="1"/>
    <x v="1"/>
    <x v="1"/>
  </r>
  <r>
    <x v="861"/>
    <x v="820"/>
    <x v="5"/>
    <x v="854"/>
    <x v="854"/>
    <x v="66"/>
    <x v="191"/>
    <x v="0"/>
    <x v="854"/>
    <x v="52"/>
    <x v="0"/>
    <x v="6"/>
    <x v="2"/>
    <x v="0"/>
    <x v="1"/>
    <x v="3"/>
    <x v="0"/>
    <x v="0"/>
    <x v="1"/>
  </r>
  <r>
    <x v="862"/>
    <x v="821"/>
    <x v="9"/>
    <x v="855"/>
    <x v="855"/>
    <x v="85"/>
    <x v="479"/>
    <x v="2"/>
    <x v="855"/>
    <x v="42"/>
    <x v="1"/>
    <x v="2"/>
    <x v="1"/>
    <x v="1"/>
    <x v="0"/>
    <x v="2"/>
    <x v="2"/>
    <x v="2"/>
    <x v="2"/>
  </r>
  <r>
    <x v="863"/>
    <x v="822"/>
    <x v="0"/>
    <x v="856"/>
    <x v="856"/>
    <x v="52"/>
    <x v="437"/>
    <x v="1"/>
    <x v="856"/>
    <x v="27"/>
    <x v="0"/>
    <x v="0"/>
    <x v="1"/>
    <x v="1"/>
    <x v="0"/>
    <x v="2"/>
    <x v="2"/>
    <x v="2"/>
    <x v="1"/>
  </r>
  <r>
    <x v="864"/>
    <x v="823"/>
    <x v="6"/>
    <x v="857"/>
    <x v="857"/>
    <x v="66"/>
    <x v="101"/>
    <x v="1"/>
    <x v="857"/>
    <x v="37"/>
    <x v="0"/>
    <x v="6"/>
    <x v="0"/>
    <x v="0"/>
    <x v="0"/>
    <x v="1"/>
    <x v="0"/>
    <x v="0"/>
    <x v="1"/>
  </r>
  <r>
    <x v="865"/>
    <x v="824"/>
    <x v="6"/>
    <x v="858"/>
    <x v="858"/>
    <x v="53"/>
    <x v="480"/>
    <x v="0"/>
    <x v="858"/>
    <x v="48"/>
    <x v="0"/>
    <x v="0"/>
    <x v="0"/>
    <x v="0"/>
    <x v="1"/>
    <x v="0"/>
    <x v="1"/>
    <x v="1"/>
    <x v="1"/>
  </r>
  <r>
    <x v="866"/>
    <x v="825"/>
    <x v="2"/>
    <x v="859"/>
    <x v="859"/>
    <x v="20"/>
    <x v="481"/>
    <x v="2"/>
    <x v="859"/>
    <x v="35"/>
    <x v="1"/>
    <x v="1"/>
    <x v="0"/>
    <x v="0"/>
    <x v="1"/>
    <x v="3"/>
    <x v="2"/>
    <x v="2"/>
    <x v="1"/>
  </r>
  <r>
    <x v="867"/>
    <x v="826"/>
    <x v="5"/>
    <x v="860"/>
    <x v="860"/>
    <x v="29"/>
    <x v="482"/>
    <x v="0"/>
    <x v="860"/>
    <x v="49"/>
    <x v="0"/>
    <x v="4"/>
    <x v="0"/>
    <x v="0"/>
    <x v="0"/>
    <x v="0"/>
    <x v="1"/>
    <x v="1"/>
    <x v="2"/>
  </r>
  <r>
    <x v="868"/>
    <x v="827"/>
    <x v="6"/>
    <x v="861"/>
    <x v="861"/>
    <x v="66"/>
    <x v="268"/>
    <x v="2"/>
    <x v="861"/>
    <x v="42"/>
    <x v="0"/>
    <x v="6"/>
    <x v="2"/>
    <x v="0"/>
    <x v="1"/>
    <x v="4"/>
    <x v="1"/>
    <x v="1"/>
    <x v="2"/>
  </r>
  <r>
    <x v="869"/>
    <x v="828"/>
    <x v="7"/>
    <x v="862"/>
    <x v="862"/>
    <x v="47"/>
    <x v="483"/>
    <x v="0"/>
    <x v="862"/>
    <x v="39"/>
    <x v="0"/>
    <x v="2"/>
    <x v="0"/>
    <x v="1"/>
    <x v="1"/>
    <x v="3"/>
    <x v="0"/>
    <x v="0"/>
    <x v="0"/>
  </r>
  <r>
    <x v="870"/>
    <x v="829"/>
    <x v="0"/>
    <x v="863"/>
    <x v="863"/>
    <x v="69"/>
    <x v="373"/>
    <x v="2"/>
    <x v="863"/>
    <x v="12"/>
    <x v="2"/>
    <x v="0"/>
    <x v="1"/>
    <x v="0"/>
    <x v="1"/>
    <x v="4"/>
    <x v="0"/>
    <x v="0"/>
    <x v="1"/>
  </r>
  <r>
    <x v="871"/>
    <x v="830"/>
    <x v="8"/>
    <x v="864"/>
    <x v="864"/>
    <x v="45"/>
    <x v="484"/>
    <x v="0"/>
    <x v="864"/>
    <x v="1"/>
    <x v="1"/>
    <x v="5"/>
    <x v="0"/>
    <x v="1"/>
    <x v="1"/>
    <x v="5"/>
    <x v="1"/>
    <x v="1"/>
    <x v="0"/>
  </r>
  <r>
    <x v="872"/>
    <x v="831"/>
    <x v="4"/>
    <x v="865"/>
    <x v="865"/>
    <x v="26"/>
    <x v="159"/>
    <x v="1"/>
    <x v="865"/>
    <x v="56"/>
    <x v="0"/>
    <x v="3"/>
    <x v="1"/>
    <x v="0"/>
    <x v="0"/>
    <x v="1"/>
    <x v="2"/>
    <x v="2"/>
    <x v="1"/>
  </r>
  <r>
    <x v="873"/>
    <x v="832"/>
    <x v="3"/>
    <x v="866"/>
    <x v="866"/>
    <x v="68"/>
    <x v="111"/>
    <x v="1"/>
    <x v="866"/>
    <x v="21"/>
    <x v="0"/>
    <x v="1"/>
    <x v="2"/>
    <x v="0"/>
    <x v="1"/>
    <x v="3"/>
    <x v="0"/>
    <x v="0"/>
    <x v="0"/>
  </r>
  <r>
    <x v="874"/>
    <x v="833"/>
    <x v="7"/>
    <x v="867"/>
    <x v="867"/>
    <x v="35"/>
    <x v="408"/>
    <x v="2"/>
    <x v="867"/>
    <x v="9"/>
    <x v="1"/>
    <x v="6"/>
    <x v="1"/>
    <x v="0"/>
    <x v="1"/>
    <x v="2"/>
    <x v="0"/>
    <x v="0"/>
    <x v="2"/>
  </r>
  <r>
    <x v="875"/>
    <x v="834"/>
    <x v="2"/>
    <x v="868"/>
    <x v="868"/>
    <x v="20"/>
    <x v="214"/>
    <x v="0"/>
    <x v="868"/>
    <x v="31"/>
    <x v="1"/>
    <x v="1"/>
    <x v="0"/>
    <x v="1"/>
    <x v="1"/>
    <x v="2"/>
    <x v="1"/>
    <x v="1"/>
    <x v="1"/>
  </r>
  <r>
    <x v="876"/>
    <x v="835"/>
    <x v="8"/>
    <x v="869"/>
    <x v="869"/>
    <x v="12"/>
    <x v="438"/>
    <x v="1"/>
    <x v="869"/>
    <x v="43"/>
    <x v="2"/>
    <x v="6"/>
    <x v="2"/>
    <x v="0"/>
    <x v="1"/>
    <x v="5"/>
    <x v="1"/>
    <x v="1"/>
    <x v="2"/>
  </r>
  <r>
    <x v="877"/>
    <x v="395"/>
    <x v="8"/>
    <x v="870"/>
    <x v="870"/>
    <x v="6"/>
    <x v="99"/>
    <x v="1"/>
    <x v="870"/>
    <x v="36"/>
    <x v="2"/>
    <x v="3"/>
    <x v="2"/>
    <x v="0"/>
    <x v="1"/>
    <x v="1"/>
    <x v="2"/>
    <x v="2"/>
    <x v="1"/>
  </r>
  <r>
    <x v="878"/>
    <x v="836"/>
    <x v="2"/>
    <x v="871"/>
    <x v="871"/>
    <x v="76"/>
    <x v="394"/>
    <x v="2"/>
    <x v="871"/>
    <x v="10"/>
    <x v="1"/>
    <x v="4"/>
    <x v="2"/>
    <x v="1"/>
    <x v="0"/>
    <x v="1"/>
    <x v="0"/>
    <x v="0"/>
    <x v="2"/>
  </r>
  <r>
    <x v="879"/>
    <x v="837"/>
    <x v="2"/>
    <x v="872"/>
    <x v="872"/>
    <x v="64"/>
    <x v="79"/>
    <x v="0"/>
    <x v="872"/>
    <x v="17"/>
    <x v="0"/>
    <x v="0"/>
    <x v="1"/>
    <x v="0"/>
    <x v="0"/>
    <x v="1"/>
    <x v="2"/>
    <x v="2"/>
    <x v="0"/>
  </r>
  <r>
    <x v="880"/>
    <x v="838"/>
    <x v="4"/>
    <x v="873"/>
    <x v="873"/>
    <x v="66"/>
    <x v="485"/>
    <x v="0"/>
    <x v="873"/>
    <x v="22"/>
    <x v="0"/>
    <x v="6"/>
    <x v="0"/>
    <x v="0"/>
    <x v="0"/>
    <x v="4"/>
    <x v="2"/>
    <x v="2"/>
    <x v="1"/>
  </r>
  <r>
    <x v="881"/>
    <x v="839"/>
    <x v="2"/>
    <x v="874"/>
    <x v="874"/>
    <x v="73"/>
    <x v="423"/>
    <x v="2"/>
    <x v="874"/>
    <x v="33"/>
    <x v="1"/>
    <x v="0"/>
    <x v="0"/>
    <x v="0"/>
    <x v="0"/>
    <x v="5"/>
    <x v="1"/>
    <x v="1"/>
    <x v="0"/>
  </r>
  <r>
    <x v="882"/>
    <x v="840"/>
    <x v="4"/>
    <x v="875"/>
    <x v="875"/>
    <x v="9"/>
    <x v="486"/>
    <x v="2"/>
    <x v="875"/>
    <x v="21"/>
    <x v="2"/>
    <x v="5"/>
    <x v="0"/>
    <x v="0"/>
    <x v="1"/>
    <x v="3"/>
    <x v="2"/>
    <x v="2"/>
    <x v="0"/>
  </r>
  <r>
    <x v="883"/>
    <x v="136"/>
    <x v="3"/>
    <x v="136"/>
    <x v="136"/>
    <x v="73"/>
    <x v="47"/>
    <x v="0"/>
    <x v="136"/>
    <x v="26"/>
    <x v="1"/>
    <x v="0"/>
    <x v="0"/>
    <x v="0"/>
    <x v="0"/>
    <x v="2"/>
    <x v="0"/>
    <x v="0"/>
    <x v="1"/>
  </r>
  <r>
    <x v="884"/>
    <x v="841"/>
    <x v="5"/>
    <x v="876"/>
    <x v="876"/>
    <x v="35"/>
    <x v="303"/>
    <x v="1"/>
    <x v="876"/>
    <x v="29"/>
    <x v="1"/>
    <x v="6"/>
    <x v="0"/>
    <x v="0"/>
    <x v="0"/>
    <x v="4"/>
    <x v="0"/>
    <x v="0"/>
    <x v="1"/>
  </r>
  <r>
    <x v="885"/>
    <x v="576"/>
    <x v="0"/>
    <x v="877"/>
    <x v="877"/>
    <x v="50"/>
    <x v="487"/>
    <x v="1"/>
    <x v="877"/>
    <x v="59"/>
    <x v="0"/>
    <x v="2"/>
    <x v="1"/>
    <x v="1"/>
    <x v="1"/>
    <x v="3"/>
    <x v="0"/>
    <x v="0"/>
    <x v="2"/>
  </r>
  <r>
    <x v="886"/>
    <x v="842"/>
    <x v="8"/>
    <x v="878"/>
    <x v="878"/>
    <x v="63"/>
    <x v="144"/>
    <x v="0"/>
    <x v="878"/>
    <x v="24"/>
    <x v="2"/>
    <x v="6"/>
    <x v="2"/>
    <x v="0"/>
    <x v="1"/>
    <x v="4"/>
    <x v="0"/>
    <x v="0"/>
    <x v="1"/>
  </r>
  <r>
    <x v="887"/>
    <x v="655"/>
    <x v="4"/>
    <x v="879"/>
    <x v="879"/>
    <x v="28"/>
    <x v="488"/>
    <x v="0"/>
    <x v="879"/>
    <x v="33"/>
    <x v="1"/>
    <x v="0"/>
    <x v="0"/>
    <x v="0"/>
    <x v="0"/>
    <x v="1"/>
    <x v="0"/>
    <x v="0"/>
    <x v="0"/>
  </r>
  <r>
    <x v="888"/>
    <x v="843"/>
    <x v="2"/>
    <x v="880"/>
    <x v="880"/>
    <x v="45"/>
    <x v="433"/>
    <x v="0"/>
    <x v="880"/>
    <x v="11"/>
    <x v="1"/>
    <x v="5"/>
    <x v="0"/>
    <x v="1"/>
    <x v="0"/>
    <x v="5"/>
    <x v="1"/>
    <x v="1"/>
    <x v="1"/>
  </r>
  <r>
    <x v="889"/>
    <x v="844"/>
    <x v="4"/>
    <x v="881"/>
    <x v="881"/>
    <x v="85"/>
    <x v="267"/>
    <x v="0"/>
    <x v="881"/>
    <x v="32"/>
    <x v="1"/>
    <x v="2"/>
    <x v="2"/>
    <x v="0"/>
    <x v="1"/>
    <x v="3"/>
    <x v="0"/>
    <x v="0"/>
    <x v="2"/>
  </r>
  <r>
    <x v="890"/>
    <x v="845"/>
    <x v="1"/>
    <x v="882"/>
    <x v="882"/>
    <x v="81"/>
    <x v="306"/>
    <x v="1"/>
    <x v="882"/>
    <x v="8"/>
    <x v="2"/>
    <x v="4"/>
    <x v="1"/>
    <x v="1"/>
    <x v="0"/>
    <x v="0"/>
    <x v="1"/>
    <x v="1"/>
    <x v="1"/>
  </r>
  <r>
    <x v="891"/>
    <x v="846"/>
    <x v="2"/>
    <x v="883"/>
    <x v="883"/>
    <x v="13"/>
    <x v="379"/>
    <x v="1"/>
    <x v="883"/>
    <x v="34"/>
    <x v="2"/>
    <x v="4"/>
    <x v="0"/>
    <x v="1"/>
    <x v="0"/>
    <x v="1"/>
    <x v="2"/>
    <x v="2"/>
    <x v="0"/>
  </r>
  <r>
    <x v="892"/>
    <x v="847"/>
    <x v="1"/>
    <x v="884"/>
    <x v="884"/>
    <x v="22"/>
    <x v="489"/>
    <x v="2"/>
    <x v="884"/>
    <x v="17"/>
    <x v="1"/>
    <x v="0"/>
    <x v="2"/>
    <x v="0"/>
    <x v="0"/>
    <x v="5"/>
    <x v="1"/>
    <x v="1"/>
    <x v="0"/>
  </r>
  <r>
    <x v="893"/>
    <x v="848"/>
    <x v="1"/>
    <x v="885"/>
    <x v="885"/>
    <x v="43"/>
    <x v="490"/>
    <x v="1"/>
    <x v="885"/>
    <x v="45"/>
    <x v="1"/>
    <x v="5"/>
    <x v="2"/>
    <x v="1"/>
    <x v="1"/>
    <x v="1"/>
    <x v="2"/>
    <x v="2"/>
    <x v="0"/>
  </r>
  <r>
    <x v="894"/>
    <x v="849"/>
    <x v="3"/>
    <x v="886"/>
    <x v="886"/>
    <x v="10"/>
    <x v="204"/>
    <x v="2"/>
    <x v="886"/>
    <x v="60"/>
    <x v="2"/>
    <x v="5"/>
    <x v="0"/>
    <x v="0"/>
    <x v="1"/>
    <x v="1"/>
    <x v="2"/>
    <x v="2"/>
    <x v="0"/>
  </r>
  <r>
    <x v="895"/>
    <x v="850"/>
    <x v="2"/>
    <x v="887"/>
    <x v="887"/>
    <x v="26"/>
    <x v="59"/>
    <x v="2"/>
    <x v="887"/>
    <x v="50"/>
    <x v="0"/>
    <x v="3"/>
    <x v="2"/>
    <x v="1"/>
    <x v="1"/>
    <x v="0"/>
    <x v="2"/>
    <x v="2"/>
    <x v="2"/>
  </r>
  <r>
    <x v="896"/>
    <x v="851"/>
    <x v="0"/>
    <x v="888"/>
    <x v="888"/>
    <x v="68"/>
    <x v="293"/>
    <x v="0"/>
    <x v="888"/>
    <x v="59"/>
    <x v="0"/>
    <x v="1"/>
    <x v="2"/>
    <x v="1"/>
    <x v="1"/>
    <x v="5"/>
    <x v="1"/>
    <x v="1"/>
    <x v="2"/>
  </r>
  <r>
    <x v="897"/>
    <x v="852"/>
    <x v="3"/>
    <x v="889"/>
    <x v="889"/>
    <x v="63"/>
    <x v="79"/>
    <x v="1"/>
    <x v="889"/>
    <x v="55"/>
    <x v="2"/>
    <x v="6"/>
    <x v="1"/>
    <x v="0"/>
    <x v="0"/>
    <x v="4"/>
    <x v="1"/>
    <x v="1"/>
    <x v="0"/>
  </r>
  <r>
    <x v="898"/>
    <x v="853"/>
    <x v="0"/>
    <x v="890"/>
    <x v="890"/>
    <x v="22"/>
    <x v="491"/>
    <x v="1"/>
    <x v="890"/>
    <x v="4"/>
    <x v="1"/>
    <x v="0"/>
    <x v="0"/>
    <x v="0"/>
    <x v="1"/>
    <x v="0"/>
    <x v="1"/>
    <x v="1"/>
    <x v="2"/>
  </r>
  <r>
    <x v="899"/>
    <x v="854"/>
    <x v="9"/>
    <x v="891"/>
    <x v="891"/>
    <x v="57"/>
    <x v="151"/>
    <x v="0"/>
    <x v="891"/>
    <x v="15"/>
    <x v="2"/>
    <x v="0"/>
    <x v="2"/>
    <x v="0"/>
    <x v="1"/>
    <x v="4"/>
    <x v="0"/>
    <x v="0"/>
    <x v="2"/>
  </r>
  <r>
    <x v="900"/>
    <x v="855"/>
    <x v="9"/>
    <x v="892"/>
    <x v="892"/>
    <x v="78"/>
    <x v="466"/>
    <x v="2"/>
    <x v="892"/>
    <x v="26"/>
    <x v="0"/>
    <x v="3"/>
    <x v="0"/>
    <x v="0"/>
    <x v="0"/>
    <x v="1"/>
    <x v="1"/>
    <x v="1"/>
    <x v="1"/>
  </r>
  <r>
    <x v="901"/>
    <x v="856"/>
    <x v="7"/>
    <x v="893"/>
    <x v="893"/>
    <x v="57"/>
    <x v="110"/>
    <x v="0"/>
    <x v="893"/>
    <x v="20"/>
    <x v="2"/>
    <x v="0"/>
    <x v="0"/>
    <x v="1"/>
    <x v="1"/>
    <x v="2"/>
    <x v="2"/>
    <x v="2"/>
    <x v="2"/>
  </r>
  <r>
    <x v="902"/>
    <x v="857"/>
    <x v="1"/>
    <x v="894"/>
    <x v="894"/>
    <x v="58"/>
    <x v="277"/>
    <x v="2"/>
    <x v="894"/>
    <x v="50"/>
    <x v="1"/>
    <x v="6"/>
    <x v="2"/>
    <x v="0"/>
    <x v="0"/>
    <x v="0"/>
    <x v="0"/>
    <x v="0"/>
    <x v="2"/>
  </r>
  <r>
    <x v="903"/>
    <x v="858"/>
    <x v="0"/>
    <x v="895"/>
    <x v="895"/>
    <x v="26"/>
    <x v="492"/>
    <x v="1"/>
    <x v="895"/>
    <x v="34"/>
    <x v="0"/>
    <x v="3"/>
    <x v="2"/>
    <x v="1"/>
    <x v="1"/>
    <x v="4"/>
    <x v="0"/>
    <x v="0"/>
    <x v="0"/>
  </r>
  <r>
    <x v="904"/>
    <x v="859"/>
    <x v="5"/>
    <x v="896"/>
    <x v="896"/>
    <x v="44"/>
    <x v="179"/>
    <x v="0"/>
    <x v="896"/>
    <x v="22"/>
    <x v="2"/>
    <x v="4"/>
    <x v="0"/>
    <x v="1"/>
    <x v="0"/>
    <x v="0"/>
    <x v="1"/>
    <x v="1"/>
    <x v="1"/>
  </r>
  <r>
    <x v="905"/>
    <x v="292"/>
    <x v="7"/>
    <x v="897"/>
    <x v="897"/>
    <x v="62"/>
    <x v="493"/>
    <x v="1"/>
    <x v="897"/>
    <x v="30"/>
    <x v="1"/>
    <x v="2"/>
    <x v="2"/>
    <x v="0"/>
    <x v="0"/>
    <x v="2"/>
    <x v="1"/>
    <x v="1"/>
    <x v="1"/>
  </r>
  <r>
    <x v="906"/>
    <x v="860"/>
    <x v="4"/>
    <x v="898"/>
    <x v="898"/>
    <x v="57"/>
    <x v="262"/>
    <x v="2"/>
    <x v="898"/>
    <x v="55"/>
    <x v="2"/>
    <x v="0"/>
    <x v="2"/>
    <x v="1"/>
    <x v="1"/>
    <x v="0"/>
    <x v="1"/>
    <x v="1"/>
    <x v="0"/>
  </r>
  <r>
    <x v="907"/>
    <x v="861"/>
    <x v="1"/>
    <x v="899"/>
    <x v="899"/>
    <x v="62"/>
    <x v="402"/>
    <x v="2"/>
    <x v="899"/>
    <x v="37"/>
    <x v="1"/>
    <x v="2"/>
    <x v="0"/>
    <x v="1"/>
    <x v="0"/>
    <x v="0"/>
    <x v="2"/>
    <x v="2"/>
    <x v="1"/>
  </r>
  <r>
    <x v="908"/>
    <x v="862"/>
    <x v="5"/>
    <x v="900"/>
    <x v="900"/>
    <x v="39"/>
    <x v="269"/>
    <x v="0"/>
    <x v="900"/>
    <x v="56"/>
    <x v="1"/>
    <x v="5"/>
    <x v="2"/>
    <x v="0"/>
    <x v="0"/>
    <x v="4"/>
    <x v="0"/>
    <x v="0"/>
    <x v="1"/>
  </r>
  <r>
    <x v="909"/>
    <x v="863"/>
    <x v="4"/>
    <x v="901"/>
    <x v="901"/>
    <x v="3"/>
    <x v="494"/>
    <x v="2"/>
    <x v="901"/>
    <x v="50"/>
    <x v="0"/>
    <x v="2"/>
    <x v="1"/>
    <x v="1"/>
    <x v="0"/>
    <x v="2"/>
    <x v="2"/>
    <x v="2"/>
    <x v="2"/>
  </r>
  <r>
    <x v="910"/>
    <x v="864"/>
    <x v="6"/>
    <x v="902"/>
    <x v="902"/>
    <x v="39"/>
    <x v="245"/>
    <x v="2"/>
    <x v="902"/>
    <x v="48"/>
    <x v="1"/>
    <x v="5"/>
    <x v="2"/>
    <x v="0"/>
    <x v="0"/>
    <x v="4"/>
    <x v="2"/>
    <x v="2"/>
    <x v="1"/>
  </r>
  <r>
    <x v="911"/>
    <x v="865"/>
    <x v="7"/>
    <x v="903"/>
    <x v="903"/>
    <x v="64"/>
    <x v="354"/>
    <x v="0"/>
    <x v="903"/>
    <x v="17"/>
    <x v="0"/>
    <x v="0"/>
    <x v="1"/>
    <x v="1"/>
    <x v="0"/>
    <x v="1"/>
    <x v="1"/>
    <x v="1"/>
    <x v="0"/>
  </r>
  <r>
    <x v="912"/>
    <x v="866"/>
    <x v="2"/>
    <x v="904"/>
    <x v="904"/>
    <x v="13"/>
    <x v="495"/>
    <x v="1"/>
    <x v="904"/>
    <x v="11"/>
    <x v="2"/>
    <x v="4"/>
    <x v="1"/>
    <x v="1"/>
    <x v="0"/>
    <x v="2"/>
    <x v="0"/>
    <x v="0"/>
    <x v="1"/>
  </r>
  <r>
    <x v="913"/>
    <x v="455"/>
    <x v="2"/>
    <x v="905"/>
    <x v="905"/>
    <x v="82"/>
    <x v="158"/>
    <x v="0"/>
    <x v="905"/>
    <x v="29"/>
    <x v="0"/>
    <x v="4"/>
    <x v="1"/>
    <x v="0"/>
    <x v="1"/>
    <x v="5"/>
    <x v="0"/>
    <x v="0"/>
    <x v="1"/>
  </r>
  <r>
    <x v="914"/>
    <x v="867"/>
    <x v="6"/>
    <x v="906"/>
    <x v="906"/>
    <x v="6"/>
    <x v="40"/>
    <x v="1"/>
    <x v="906"/>
    <x v="6"/>
    <x v="2"/>
    <x v="3"/>
    <x v="2"/>
    <x v="0"/>
    <x v="0"/>
    <x v="4"/>
    <x v="0"/>
    <x v="0"/>
    <x v="2"/>
  </r>
  <r>
    <x v="915"/>
    <x v="868"/>
    <x v="3"/>
    <x v="907"/>
    <x v="907"/>
    <x v="30"/>
    <x v="343"/>
    <x v="1"/>
    <x v="907"/>
    <x v="5"/>
    <x v="2"/>
    <x v="0"/>
    <x v="0"/>
    <x v="1"/>
    <x v="0"/>
    <x v="1"/>
    <x v="1"/>
    <x v="1"/>
    <x v="2"/>
  </r>
  <r>
    <x v="916"/>
    <x v="869"/>
    <x v="8"/>
    <x v="908"/>
    <x v="908"/>
    <x v="86"/>
    <x v="29"/>
    <x v="2"/>
    <x v="908"/>
    <x v="39"/>
    <x v="1"/>
    <x v="4"/>
    <x v="0"/>
    <x v="0"/>
    <x v="1"/>
    <x v="3"/>
    <x v="1"/>
    <x v="1"/>
    <x v="0"/>
  </r>
  <r>
    <x v="917"/>
    <x v="870"/>
    <x v="7"/>
    <x v="909"/>
    <x v="909"/>
    <x v="16"/>
    <x v="153"/>
    <x v="1"/>
    <x v="909"/>
    <x v="11"/>
    <x v="1"/>
    <x v="3"/>
    <x v="0"/>
    <x v="1"/>
    <x v="0"/>
    <x v="5"/>
    <x v="0"/>
    <x v="0"/>
    <x v="1"/>
  </r>
  <r>
    <x v="918"/>
    <x v="871"/>
    <x v="6"/>
    <x v="910"/>
    <x v="910"/>
    <x v="70"/>
    <x v="55"/>
    <x v="0"/>
    <x v="910"/>
    <x v="44"/>
    <x v="2"/>
    <x v="1"/>
    <x v="1"/>
    <x v="1"/>
    <x v="1"/>
    <x v="2"/>
    <x v="2"/>
    <x v="2"/>
    <x v="0"/>
  </r>
  <r>
    <x v="919"/>
    <x v="362"/>
    <x v="6"/>
    <x v="911"/>
    <x v="911"/>
    <x v="22"/>
    <x v="482"/>
    <x v="0"/>
    <x v="911"/>
    <x v="31"/>
    <x v="1"/>
    <x v="0"/>
    <x v="0"/>
    <x v="0"/>
    <x v="0"/>
    <x v="1"/>
    <x v="2"/>
    <x v="2"/>
    <x v="1"/>
  </r>
  <r>
    <x v="920"/>
    <x v="872"/>
    <x v="9"/>
    <x v="912"/>
    <x v="912"/>
    <x v="24"/>
    <x v="379"/>
    <x v="2"/>
    <x v="912"/>
    <x v="20"/>
    <x v="1"/>
    <x v="2"/>
    <x v="0"/>
    <x v="0"/>
    <x v="0"/>
    <x v="2"/>
    <x v="1"/>
    <x v="1"/>
    <x v="2"/>
  </r>
  <r>
    <x v="921"/>
    <x v="873"/>
    <x v="3"/>
    <x v="913"/>
    <x v="913"/>
    <x v="4"/>
    <x v="496"/>
    <x v="1"/>
    <x v="913"/>
    <x v="27"/>
    <x v="2"/>
    <x v="1"/>
    <x v="1"/>
    <x v="1"/>
    <x v="0"/>
    <x v="2"/>
    <x v="2"/>
    <x v="2"/>
    <x v="1"/>
  </r>
  <r>
    <x v="922"/>
    <x v="874"/>
    <x v="5"/>
    <x v="914"/>
    <x v="914"/>
    <x v="70"/>
    <x v="334"/>
    <x v="2"/>
    <x v="914"/>
    <x v="53"/>
    <x v="2"/>
    <x v="1"/>
    <x v="0"/>
    <x v="0"/>
    <x v="0"/>
    <x v="2"/>
    <x v="1"/>
    <x v="1"/>
    <x v="2"/>
  </r>
  <r>
    <x v="923"/>
    <x v="875"/>
    <x v="0"/>
    <x v="915"/>
    <x v="915"/>
    <x v="8"/>
    <x v="359"/>
    <x v="2"/>
    <x v="915"/>
    <x v="37"/>
    <x v="0"/>
    <x v="4"/>
    <x v="1"/>
    <x v="1"/>
    <x v="0"/>
    <x v="3"/>
    <x v="1"/>
    <x v="1"/>
    <x v="1"/>
  </r>
  <r>
    <x v="924"/>
    <x v="876"/>
    <x v="3"/>
    <x v="916"/>
    <x v="916"/>
    <x v="86"/>
    <x v="497"/>
    <x v="0"/>
    <x v="916"/>
    <x v="35"/>
    <x v="1"/>
    <x v="4"/>
    <x v="0"/>
    <x v="0"/>
    <x v="0"/>
    <x v="3"/>
    <x v="1"/>
    <x v="1"/>
    <x v="1"/>
  </r>
  <r>
    <x v="925"/>
    <x v="877"/>
    <x v="7"/>
    <x v="917"/>
    <x v="917"/>
    <x v="8"/>
    <x v="498"/>
    <x v="0"/>
    <x v="917"/>
    <x v="54"/>
    <x v="0"/>
    <x v="4"/>
    <x v="1"/>
    <x v="1"/>
    <x v="0"/>
    <x v="1"/>
    <x v="2"/>
    <x v="2"/>
    <x v="0"/>
  </r>
  <r>
    <x v="926"/>
    <x v="878"/>
    <x v="8"/>
    <x v="918"/>
    <x v="918"/>
    <x v="42"/>
    <x v="180"/>
    <x v="2"/>
    <x v="918"/>
    <x v="53"/>
    <x v="2"/>
    <x v="1"/>
    <x v="2"/>
    <x v="0"/>
    <x v="1"/>
    <x v="3"/>
    <x v="2"/>
    <x v="2"/>
    <x v="2"/>
  </r>
  <r>
    <x v="927"/>
    <x v="129"/>
    <x v="9"/>
    <x v="919"/>
    <x v="919"/>
    <x v="50"/>
    <x v="297"/>
    <x v="2"/>
    <x v="919"/>
    <x v="11"/>
    <x v="0"/>
    <x v="2"/>
    <x v="2"/>
    <x v="0"/>
    <x v="0"/>
    <x v="0"/>
    <x v="0"/>
    <x v="0"/>
    <x v="1"/>
  </r>
  <r>
    <x v="928"/>
    <x v="879"/>
    <x v="9"/>
    <x v="920"/>
    <x v="920"/>
    <x v="42"/>
    <x v="259"/>
    <x v="2"/>
    <x v="920"/>
    <x v="29"/>
    <x v="2"/>
    <x v="1"/>
    <x v="2"/>
    <x v="1"/>
    <x v="0"/>
    <x v="1"/>
    <x v="2"/>
    <x v="2"/>
    <x v="1"/>
  </r>
  <r>
    <x v="929"/>
    <x v="880"/>
    <x v="5"/>
    <x v="921"/>
    <x v="921"/>
    <x v="22"/>
    <x v="206"/>
    <x v="0"/>
    <x v="921"/>
    <x v="8"/>
    <x v="1"/>
    <x v="0"/>
    <x v="2"/>
    <x v="1"/>
    <x v="1"/>
    <x v="3"/>
    <x v="2"/>
    <x v="2"/>
    <x v="1"/>
  </r>
  <r>
    <x v="930"/>
    <x v="881"/>
    <x v="3"/>
    <x v="922"/>
    <x v="922"/>
    <x v="62"/>
    <x v="499"/>
    <x v="0"/>
    <x v="922"/>
    <x v="12"/>
    <x v="1"/>
    <x v="2"/>
    <x v="0"/>
    <x v="1"/>
    <x v="1"/>
    <x v="2"/>
    <x v="2"/>
    <x v="2"/>
    <x v="1"/>
  </r>
  <r>
    <x v="931"/>
    <x v="882"/>
    <x v="5"/>
    <x v="923"/>
    <x v="923"/>
    <x v="30"/>
    <x v="500"/>
    <x v="2"/>
    <x v="923"/>
    <x v="33"/>
    <x v="2"/>
    <x v="0"/>
    <x v="0"/>
    <x v="0"/>
    <x v="0"/>
    <x v="5"/>
    <x v="1"/>
    <x v="1"/>
    <x v="0"/>
  </r>
  <r>
    <x v="932"/>
    <x v="883"/>
    <x v="4"/>
    <x v="924"/>
    <x v="924"/>
    <x v="33"/>
    <x v="335"/>
    <x v="0"/>
    <x v="924"/>
    <x v="20"/>
    <x v="2"/>
    <x v="5"/>
    <x v="1"/>
    <x v="1"/>
    <x v="0"/>
    <x v="4"/>
    <x v="0"/>
    <x v="0"/>
    <x v="2"/>
  </r>
  <r>
    <x v="933"/>
    <x v="654"/>
    <x v="0"/>
    <x v="671"/>
    <x v="671"/>
    <x v="40"/>
    <x v="62"/>
    <x v="0"/>
    <x v="671"/>
    <x v="29"/>
    <x v="0"/>
    <x v="2"/>
    <x v="0"/>
    <x v="1"/>
    <x v="1"/>
    <x v="0"/>
    <x v="1"/>
    <x v="1"/>
    <x v="1"/>
  </r>
  <r>
    <x v="934"/>
    <x v="884"/>
    <x v="3"/>
    <x v="925"/>
    <x v="925"/>
    <x v="75"/>
    <x v="181"/>
    <x v="0"/>
    <x v="925"/>
    <x v="57"/>
    <x v="0"/>
    <x v="4"/>
    <x v="2"/>
    <x v="1"/>
    <x v="0"/>
    <x v="2"/>
    <x v="2"/>
    <x v="2"/>
    <x v="0"/>
  </r>
  <r>
    <x v="935"/>
    <x v="885"/>
    <x v="6"/>
    <x v="926"/>
    <x v="926"/>
    <x v="46"/>
    <x v="123"/>
    <x v="0"/>
    <x v="926"/>
    <x v="20"/>
    <x v="0"/>
    <x v="4"/>
    <x v="2"/>
    <x v="0"/>
    <x v="1"/>
    <x v="2"/>
    <x v="1"/>
    <x v="1"/>
    <x v="2"/>
  </r>
  <r>
    <x v="936"/>
    <x v="886"/>
    <x v="0"/>
    <x v="927"/>
    <x v="927"/>
    <x v="0"/>
    <x v="28"/>
    <x v="0"/>
    <x v="927"/>
    <x v="26"/>
    <x v="0"/>
    <x v="0"/>
    <x v="2"/>
    <x v="1"/>
    <x v="0"/>
    <x v="0"/>
    <x v="1"/>
    <x v="1"/>
    <x v="1"/>
  </r>
  <r>
    <x v="937"/>
    <x v="70"/>
    <x v="1"/>
    <x v="928"/>
    <x v="928"/>
    <x v="73"/>
    <x v="392"/>
    <x v="1"/>
    <x v="928"/>
    <x v="2"/>
    <x v="1"/>
    <x v="0"/>
    <x v="1"/>
    <x v="1"/>
    <x v="0"/>
    <x v="3"/>
    <x v="0"/>
    <x v="0"/>
    <x v="1"/>
  </r>
  <r>
    <x v="938"/>
    <x v="887"/>
    <x v="6"/>
    <x v="929"/>
    <x v="929"/>
    <x v="21"/>
    <x v="501"/>
    <x v="1"/>
    <x v="929"/>
    <x v="50"/>
    <x v="2"/>
    <x v="2"/>
    <x v="2"/>
    <x v="0"/>
    <x v="0"/>
    <x v="0"/>
    <x v="0"/>
    <x v="0"/>
    <x v="2"/>
  </r>
  <r>
    <x v="939"/>
    <x v="888"/>
    <x v="3"/>
    <x v="930"/>
    <x v="930"/>
    <x v="76"/>
    <x v="72"/>
    <x v="0"/>
    <x v="930"/>
    <x v="9"/>
    <x v="1"/>
    <x v="4"/>
    <x v="2"/>
    <x v="1"/>
    <x v="0"/>
    <x v="4"/>
    <x v="1"/>
    <x v="1"/>
    <x v="2"/>
  </r>
  <r>
    <x v="940"/>
    <x v="889"/>
    <x v="7"/>
    <x v="931"/>
    <x v="931"/>
    <x v="22"/>
    <x v="92"/>
    <x v="0"/>
    <x v="931"/>
    <x v="16"/>
    <x v="1"/>
    <x v="0"/>
    <x v="2"/>
    <x v="1"/>
    <x v="1"/>
    <x v="4"/>
    <x v="0"/>
    <x v="0"/>
    <x v="1"/>
  </r>
  <r>
    <x v="941"/>
    <x v="295"/>
    <x v="9"/>
    <x v="932"/>
    <x v="932"/>
    <x v="39"/>
    <x v="100"/>
    <x v="1"/>
    <x v="932"/>
    <x v="37"/>
    <x v="1"/>
    <x v="5"/>
    <x v="1"/>
    <x v="0"/>
    <x v="1"/>
    <x v="5"/>
    <x v="1"/>
    <x v="1"/>
    <x v="1"/>
  </r>
  <r>
    <x v="942"/>
    <x v="890"/>
    <x v="4"/>
    <x v="933"/>
    <x v="933"/>
    <x v="64"/>
    <x v="171"/>
    <x v="0"/>
    <x v="933"/>
    <x v="14"/>
    <x v="0"/>
    <x v="0"/>
    <x v="2"/>
    <x v="1"/>
    <x v="0"/>
    <x v="2"/>
    <x v="0"/>
    <x v="0"/>
    <x v="2"/>
  </r>
  <r>
    <x v="943"/>
    <x v="891"/>
    <x v="1"/>
    <x v="934"/>
    <x v="934"/>
    <x v="88"/>
    <x v="222"/>
    <x v="2"/>
    <x v="934"/>
    <x v="4"/>
    <x v="2"/>
    <x v="6"/>
    <x v="0"/>
    <x v="1"/>
    <x v="1"/>
    <x v="0"/>
    <x v="0"/>
    <x v="0"/>
    <x v="2"/>
  </r>
  <r>
    <x v="944"/>
    <x v="892"/>
    <x v="0"/>
    <x v="935"/>
    <x v="935"/>
    <x v="61"/>
    <x v="253"/>
    <x v="1"/>
    <x v="935"/>
    <x v="50"/>
    <x v="1"/>
    <x v="4"/>
    <x v="2"/>
    <x v="0"/>
    <x v="1"/>
    <x v="0"/>
    <x v="0"/>
    <x v="0"/>
    <x v="2"/>
  </r>
  <r>
    <x v="945"/>
    <x v="893"/>
    <x v="0"/>
    <x v="936"/>
    <x v="936"/>
    <x v="0"/>
    <x v="159"/>
    <x v="2"/>
    <x v="936"/>
    <x v="48"/>
    <x v="0"/>
    <x v="0"/>
    <x v="1"/>
    <x v="1"/>
    <x v="0"/>
    <x v="1"/>
    <x v="0"/>
    <x v="0"/>
    <x v="1"/>
  </r>
  <r>
    <x v="946"/>
    <x v="894"/>
    <x v="5"/>
    <x v="937"/>
    <x v="937"/>
    <x v="58"/>
    <x v="385"/>
    <x v="2"/>
    <x v="937"/>
    <x v="4"/>
    <x v="1"/>
    <x v="6"/>
    <x v="0"/>
    <x v="0"/>
    <x v="1"/>
    <x v="1"/>
    <x v="1"/>
    <x v="1"/>
    <x v="2"/>
  </r>
  <r>
    <x v="947"/>
    <x v="895"/>
    <x v="8"/>
    <x v="938"/>
    <x v="938"/>
    <x v="36"/>
    <x v="430"/>
    <x v="0"/>
    <x v="938"/>
    <x v="28"/>
    <x v="2"/>
    <x v="2"/>
    <x v="2"/>
    <x v="0"/>
    <x v="1"/>
    <x v="5"/>
    <x v="2"/>
    <x v="2"/>
    <x v="2"/>
  </r>
  <r>
    <x v="948"/>
    <x v="896"/>
    <x v="1"/>
    <x v="939"/>
    <x v="939"/>
    <x v="10"/>
    <x v="114"/>
    <x v="0"/>
    <x v="939"/>
    <x v="30"/>
    <x v="2"/>
    <x v="5"/>
    <x v="2"/>
    <x v="0"/>
    <x v="1"/>
    <x v="2"/>
    <x v="1"/>
    <x v="1"/>
    <x v="1"/>
  </r>
  <r>
    <x v="949"/>
    <x v="897"/>
    <x v="2"/>
    <x v="940"/>
    <x v="940"/>
    <x v="7"/>
    <x v="442"/>
    <x v="0"/>
    <x v="940"/>
    <x v="60"/>
    <x v="2"/>
    <x v="2"/>
    <x v="0"/>
    <x v="1"/>
    <x v="0"/>
    <x v="4"/>
    <x v="2"/>
    <x v="2"/>
    <x v="0"/>
  </r>
  <r>
    <x v="950"/>
    <x v="898"/>
    <x v="6"/>
    <x v="941"/>
    <x v="941"/>
    <x v="81"/>
    <x v="343"/>
    <x v="0"/>
    <x v="941"/>
    <x v="39"/>
    <x v="2"/>
    <x v="4"/>
    <x v="0"/>
    <x v="0"/>
    <x v="1"/>
    <x v="0"/>
    <x v="2"/>
    <x v="2"/>
    <x v="0"/>
  </r>
  <r>
    <x v="951"/>
    <x v="899"/>
    <x v="6"/>
    <x v="942"/>
    <x v="942"/>
    <x v="51"/>
    <x v="362"/>
    <x v="0"/>
    <x v="942"/>
    <x v="28"/>
    <x v="0"/>
    <x v="5"/>
    <x v="2"/>
    <x v="0"/>
    <x v="0"/>
    <x v="2"/>
    <x v="2"/>
    <x v="2"/>
    <x v="2"/>
  </r>
  <r>
    <x v="952"/>
    <x v="900"/>
    <x v="7"/>
    <x v="156"/>
    <x v="156"/>
    <x v="6"/>
    <x v="93"/>
    <x v="0"/>
    <x v="156"/>
    <x v="44"/>
    <x v="2"/>
    <x v="3"/>
    <x v="0"/>
    <x v="0"/>
    <x v="0"/>
    <x v="4"/>
    <x v="2"/>
    <x v="2"/>
    <x v="0"/>
  </r>
  <r>
    <x v="953"/>
    <x v="901"/>
    <x v="7"/>
    <x v="943"/>
    <x v="943"/>
    <x v="50"/>
    <x v="139"/>
    <x v="1"/>
    <x v="943"/>
    <x v="29"/>
    <x v="0"/>
    <x v="2"/>
    <x v="0"/>
    <x v="0"/>
    <x v="0"/>
    <x v="4"/>
    <x v="1"/>
    <x v="1"/>
    <x v="1"/>
  </r>
  <r>
    <x v="954"/>
    <x v="902"/>
    <x v="3"/>
    <x v="944"/>
    <x v="944"/>
    <x v="57"/>
    <x v="393"/>
    <x v="1"/>
    <x v="944"/>
    <x v="14"/>
    <x v="2"/>
    <x v="0"/>
    <x v="1"/>
    <x v="0"/>
    <x v="1"/>
    <x v="2"/>
    <x v="2"/>
    <x v="2"/>
    <x v="2"/>
  </r>
  <r>
    <x v="955"/>
    <x v="163"/>
    <x v="0"/>
    <x v="945"/>
    <x v="945"/>
    <x v="47"/>
    <x v="159"/>
    <x v="1"/>
    <x v="945"/>
    <x v="11"/>
    <x v="0"/>
    <x v="2"/>
    <x v="1"/>
    <x v="1"/>
    <x v="0"/>
    <x v="5"/>
    <x v="0"/>
    <x v="0"/>
    <x v="1"/>
  </r>
  <r>
    <x v="956"/>
    <x v="903"/>
    <x v="9"/>
    <x v="946"/>
    <x v="946"/>
    <x v="8"/>
    <x v="361"/>
    <x v="1"/>
    <x v="946"/>
    <x v="38"/>
    <x v="0"/>
    <x v="4"/>
    <x v="2"/>
    <x v="0"/>
    <x v="1"/>
    <x v="4"/>
    <x v="1"/>
    <x v="1"/>
    <x v="2"/>
  </r>
  <r>
    <x v="957"/>
    <x v="904"/>
    <x v="3"/>
    <x v="947"/>
    <x v="947"/>
    <x v="13"/>
    <x v="57"/>
    <x v="1"/>
    <x v="947"/>
    <x v="12"/>
    <x v="2"/>
    <x v="4"/>
    <x v="0"/>
    <x v="1"/>
    <x v="1"/>
    <x v="1"/>
    <x v="2"/>
    <x v="2"/>
    <x v="1"/>
  </r>
  <r>
    <x v="958"/>
    <x v="905"/>
    <x v="4"/>
    <x v="948"/>
    <x v="948"/>
    <x v="51"/>
    <x v="348"/>
    <x v="1"/>
    <x v="948"/>
    <x v="52"/>
    <x v="0"/>
    <x v="5"/>
    <x v="0"/>
    <x v="1"/>
    <x v="0"/>
    <x v="2"/>
    <x v="1"/>
    <x v="1"/>
    <x v="1"/>
  </r>
  <r>
    <x v="959"/>
    <x v="906"/>
    <x v="9"/>
    <x v="949"/>
    <x v="949"/>
    <x v="88"/>
    <x v="133"/>
    <x v="1"/>
    <x v="949"/>
    <x v="3"/>
    <x v="2"/>
    <x v="6"/>
    <x v="0"/>
    <x v="0"/>
    <x v="0"/>
    <x v="4"/>
    <x v="0"/>
    <x v="0"/>
    <x v="0"/>
  </r>
  <r>
    <x v="960"/>
    <x v="907"/>
    <x v="8"/>
    <x v="950"/>
    <x v="950"/>
    <x v="79"/>
    <x v="406"/>
    <x v="1"/>
    <x v="950"/>
    <x v="57"/>
    <x v="1"/>
    <x v="3"/>
    <x v="0"/>
    <x v="0"/>
    <x v="1"/>
    <x v="5"/>
    <x v="1"/>
    <x v="1"/>
    <x v="0"/>
  </r>
  <r>
    <x v="961"/>
    <x v="908"/>
    <x v="5"/>
    <x v="951"/>
    <x v="951"/>
    <x v="63"/>
    <x v="40"/>
    <x v="1"/>
    <x v="951"/>
    <x v="57"/>
    <x v="2"/>
    <x v="6"/>
    <x v="2"/>
    <x v="0"/>
    <x v="1"/>
    <x v="1"/>
    <x v="0"/>
    <x v="0"/>
    <x v="0"/>
  </r>
  <r>
    <x v="962"/>
    <x v="180"/>
    <x v="8"/>
    <x v="952"/>
    <x v="952"/>
    <x v="35"/>
    <x v="502"/>
    <x v="2"/>
    <x v="952"/>
    <x v="2"/>
    <x v="1"/>
    <x v="6"/>
    <x v="0"/>
    <x v="1"/>
    <x v="0"/>
    <x v="5"/>
    <x v="0"/>
    <x v="0"/>
    <x v="1"/>
  </r>
  <r>
    <x v="963"/>
    <x v="909"/>
    <x v="6"/>
    <x v="953"/>
    <x v="953"/>
    <x v="73"/>
    <x v="291"/>
    <x v="1"/>
    <x v="953"/>
    <x v="24"/>
    <x v="1"/>
    <x v="0"/>
    <x v="2"/>
    <x v="0"/>
    <x v="1"/>
    <x v="1"/>
    <x v="1"/>
    <x v="1"/>
    <x v="1"/>
  </r>
  <r>
    <x v="964"/>
    <x v="910"/>
    <x v="5"/>
    <x v="954"/>
    <x v="954"/>
    <x v="53"/>
    <x v="400"/>
    <x v="2"/>
    <x v="954"/>
    <x v="41"/>
    <x v="0"/>
    <x v="0"/>
    <x v="0"/>
    <x v="1"/>
    <x v="1"/>
    <x v="4"/>
    <x v="2"/>
    <x v="2"/>
    <x v="1"/>
  </r>
  <r>
    <x v="965"/>
    <x v="911"/>
    <x v="5"/>
    <x v="955"/>
    <x v="955"/>
    <x v="22"/>
    <x v="503"/>
    <x v="2"/>
    <x v="955"/>
    <x v="6"/>
    <x v="1"/>
    <x v="0"/>
    <x v="2"/>
    <x v="1"/>
    <x v="0"/>
    <x v="1"/>
    <x v="2"/>
    <x v="2"/>
    <x v="2"/>
  </r>
  <r>
    <x v="966"/>
    <x v="912"/>
    <x v="9"/>
    <x v="956"/>
    <x v="956"/>
    <x v="31"/>
    <x v="398"/>
    <x v="0"/>
    <x v="956"/>
    <x v="8"/>
    <x v="1"/>
    <x v="3"/>
    <x v="0"/>
    <x v="1"/>
    <x v="0"/>
    <x v="2"/>
    <x v="0"/>
    <x v="0"/>
    <x v="1"/>
  </r>
  <r>
    <x v="967"/>
    <x v="913"/>
    <x v="6"/>
    <x v="957"/>
    <x v="957"/>
    <x v="50"/>
    <x v="197"/>
    <x v="2"/>
    <x v="957"/>
    <x v="39"/>
    <x v="0"/>
    <x v="2"/>
    <x v="0"/>
    <x v="0"/>
    <x v="1"/>
    <x v="2"/>
    <x v="0"/>
    <x v="0"/>
    <x v="0"/>
  </r>
  <r>
    <x v="968"/>
    <x v="905"/>
    <x v="6"/>
    <x v="958"/>
    <x v="958"/>
    <x v="5"/>
    <x v="454"/>
    <x v="1"/>
    <x v="958"/>
    <x v="33"/>
    <x v="1"/>
    <x v="3"/>
    <x v="2"/>
    <x v="1"/>
    <x v="0"/>
    <x v="0"/>
    <x v="0"/>
    <x v="0"/>
    <x v="0"/>
  </r>
  <r>
    <x v="969"/>
    <x v="914"/>
    <x v="1"/>
    <x v="959"/>
    <x v="959"/>
    <x v="16"/>
    <x v="143"/>
    <x v="2"/>
    <x v="959"/>
    <x v="54"/>
    <x v="1"/>
    <x v="3"/>
    <x v="2"/>
    <x v="0"/>
    <x v="0"/>
    <x v="1"/>
    <x v="2"/>
    <x v="2"/>
    <x v="0"/>
  </r>
  <r>
    <x v="970"/>
    <x v="915"/>
    <x v="4"/>
    <x v="960"/>
    <x v="960"/>
    <x v="17"/>
    <x v="150"/>
    <x v="2"/>
    <x v="960"/>
    <x v="54"/>
    <x v="0"/>
    <x v="6"/>
    <x v="1"/>
    <x v="0"/>
    <x v="0"/>
    <x v="4"/>
    <x v="2"/>
    <x v="2"/>
    <x v="0"/>
  </r>
  <r>
    <x v="971"/>
    <x v="916"/>
    <x v="0"/>
    <x v="961"/>
    <x v="961"/>
    <x v="34"/>
    <x v="477"/>
    <x v="0"/>
    <x v="961"/>
    <x v="24"/>
    <x v="2"/>
    <x v="2"/>
    <x v="0"/>
    <x v="0"/>
    <x v="1"/>
    <x v="2"/>
    <x v="2"/>
    <x v="2"/>
    <x v="1"/>
  </r>
  <r>
    <x v="972"/>
    <x v="917"/>
    <x v="0"/>
    <x v="962"/>
    <x v="962"/>
    <x v="53"/>
    <x v="504"/>
    <x v="1"/>
    <x v="962"/>
    <x v="46"/>
    <x v="0"/>
    <x v="0"/>
    <x v="0"/>
    <x v="1"/>
    <x v="1"/>
    <x v="1"/>
    <x v="2"/>
    <x v="2"/>
    <x v="2"/>
  </r>
  <r>
    <x v="973"/>
    <x v="918"/>
    <x v="6"/>
    <x v="963"/>
    <x v="963"/>
    <x v="48"/>
    <x v="406"/>
    <x v="1"/>
    <x v="963"/>
    <x v="38"/>
    <x v="2"/>
    <x v="3"/>
    <x v="0"/>
    <x v="1"/>
    <x v="1"/>
    <x v="2"/>
    <x v="0"/>
    <x v="0"/>
    <x v="2"/>
  </r>
  <r>
    <x v="974"/>
    <x v="919"/>
    <x v="5"/>
    <x v="964"/>
    <x v="964"/>
    <x v="13"/>
    <x v="422"/>
    <x v="1"/>
    <x v="964"/>
    <x v="13"/>
    <x v="2"/>
    <x v="4"/>
    <x v="2"/>
    <x v="1"/>
    <x v="1"/>
    <x v="5"/>
    <x v="1"/>
    <x v="1"/>
    <x v="0"/>
  </r>
  <r>
    <x v="975"/>
    <x v="920"/>
    <x v="5"/>
    <x v="965"/>
    <x v="965"/>
    <x v="43"/>
    <x v="479"/>
    <x v="2"/>
    <x v="965"/>
    <x v="27"/>
    <x v="1"/>
    <x v="5"/>
    <x v="1"/>
    <x v="0"/>
    <x v="1"/>
    <x v="5"/>
    <x v="2"/>
    <x v="2"/>
    <x v="1"/>
  </r>
  <r>
    <x v="976"/>
    <x v="921"/>
    <x v="7"/>
    <x v="966"/>
    <x v="966"/>
    <x v="31"/>
    <x v="17"/>
    <x v="1"/>
    <x v="966"/>
    <x v="23"/>
    <x v="1"/>
    <x v="3"/>
    <x v="1"/>
    <x v="1"/>
    <x v="0"/>
    <x v="4"/>
    <x v="0"/>
    <x v="0"/>
    <x v="0"/>
  </r>
  <r>
    <x v="977"/>
    <x v="922"/>
    <x v="3"/>
    <x v="967"/>
    <x v="967"/>
    <x v="84"/>
    <x v="50"/>
    <x v="0"/>
    <x v="967"/>
    <x v="49"/>
    <x v="2"/>
    <x v="6"/>
    <x v="0"/>
    <x v="0"/>
    <x v="1"/>
    <x v="4"/>
    <x v="2"/>
    <x v="2"/>
    <x v="2"/>
  </r>
  <r>
    <x v="978"/>
    <x v="923"/>
    <x v="8"/>
    <x v="968"/>
    <x v="968"/>
    <x v="24"/>
    <x v="397"/>
    <x v="2"/>
    <x v="968"/>
    <x v="20"/>
    <x v="1"/>
    <x v="2"/>
    <x v="2"/>
    <x v="1"/>
    <x v="0"/>
    <x v="1"/>
    <x v="2"/>
    <x v="2"/>
    <x v="2"/>
  </r>
  <r>
    <x v="979"/>
    <x v="924"/>
    <x v="8"/>
    <x v="969"/>
    <x v="969"/>
    <x v="87"/>
    <x v="413"/>
    <x v="2"/>
    <x v="969"/>
    <x v="35"/>
    <x v="2"/>
    <x v="3"/>
    <x v="2"/>
    <x v="1"/>
    <x v="0"/>
    <x v="4"/>
    <x v="2"/>
    <x v="2"/>
    <x v="1"/>
  </r>
  <r>
    <x v="980"/>
    <x v="925"/>
    <x v="7"/>
    <x v="970"/>
    <x v="970"/>
    <x v="64"/>
    <x v="69"/>
    <x v="1"/>
    <x v="970"/>
    <x v="57"/>
    <x v="0"/>
    <x v="0"/>
    <x v="0"/>
    <x v="0"/>
    <x v="1"/>
    <x v="4"/>
    <x v="1"/>
    <x v="1"/>
    <x v="0"/>
  </r>
  <r>
    <x v="981"/>
    <x v="926"/>
    <x v="7"/>
    <x v="971"/>
    <x v="971"/>
    <x v="54"/>
    <x v="292"/>
    <x v="1"/>
    <x v="971"/>
    <x v="3"/>
    <x v="0"/>
    <x v="5"/>
    <x v="2"/>
    <x v="1"/>
    <x v="1"/>
    <x v="0"/>
    <x v="0"/>
    <x v="0"/>
    <x v="0"/>
  </r>
  <r>
    <x v="982"/>
    <x v="927"/>
    <x v="9"/>
    <x v="972"/>
    <x v="972"/>
    <x v="86"/>
    <x v="401"/>
    <x v="0"/>
    <x v="972"/>
    <x v="2"/>
    <x v="1"/>
    <x v="4"/>
    <x v="0"/>
    <x v="0"/>
    <x v="0"/>
    <x v="3"/>
    <x v="0"/>
    <x v="0"/>
    <x v="1"/>
  </r>
  <r>
    <x v="983"/>
    <x v="121"/>
    <x v="0"/>
    <x v="973"/>
    <x v="973"/>
    <x v="54"/>
    <x v="373"/>
    <x v="1"/>
    <x v="973"/>
    <x v="36"/>
    <x v="0"/>
    <x v="5"/>
    <x v="1"/>
    <x v="1"/>
    <x v="1"/>
    <x v="0"/>
    <x v="1"/>
    <x v="1"/>
    <x v="1"/>
  </r>
  <r>
    <x v="984"/>
    <x v="928"/>
    <x v="0"/>
    <x v="974"/>
    <x v="974"/>
    <x v="51"/>
    <x v="335"/>
    <x v="1"/>
    <x v="974"/>
    <x v="22"/>
    <x v="0"/>
    <x v="5"/>
    <x v="1"/>
    <x v="1"/>
    <x v="1"/>
    <x v="1"/>
    <x v="1"/>
    <x v="1"/>
    <x v="1"/>
  </r>
  <r>
    <x v="985"/>
    <x v="929"/>
    <x v="1"/>
    <x v="975"/>
    <x v="975"/>
    <x v="13"/>
    <x v="171"/>
    <x v="0"/>
    <x v="975"/>
    <x v="23"/>
    <x v="2"/>
    <x v="4"/>
    <x v="2"/>
    <x v="1"/>
    <x v="0"/>
    <x v="5"/>
    <x v="2"/>
    <x v="2"/>
    <x v="0"/>
  </r>
  <r>
    <x v="986"/>
    <x v="930"/>
    <x v="5"/>
    <x v="976"/>
    <x v="976"/>
    <x v="67"/>
    <x v="51"/>
    <x v="0"/>
    <x v="976"/>
    <x v="42"/>
    <x v="2"/>
    <x v="3"/>
    <x v="0"/>
    <x v="1"/>
    <x v="0"/>
    <x v="0"/>
    <x v="2"/>
    <x v="2"/>
    <x v="2"/>
  </r>
  <r>
    <x v="987"/>
    <x v="931"/>
    <x v="2"/>
    <x v="977"/>
    <x v="977"/>
    <x v="75"/>
    <x v="168"/>
    <x v="2"/>
    <x v="977"/>
    <x v="56"/>
    <x v="0"/>
    <x v="4"/>
    <x v="2"/>
    <x v="0"/>
    <x v="1"/>
    <x v="0"/>
    <x v="2"/>
    <x v="2"/>
    <x v="1"/>
  </r>
  <r>
    <x v="988"/>
    <x v="932"/>
    <x v="4"/>
    <x v="978"/>
    <x v="978"/>
    <x v="14"/>
    <x v="505"/>
    <x v="0"/>
    <x v="978"/>
    <x v="42"/>
    <x v="1"/>
    <x v="1"/>
    <x v="2"/>
    <x v="0"/>
    <x v="1"/>
    <x v="1"/>
    <x v="1"/>
    <x v="1"/>
    <x v="2"/>
  </r>
  <r>
    <x v="989"/>
    <x v="933"/>
    <x v="2"/>
    <x v="979"/>
    <x v="979"/>
    <x v="26"/>
    <x v="52"/>
    <x v="2"/>
    <x v="979"/>
    <x v="3"/>
    <x v="0"/>
    <x v="3"/>
    <x v="0"/>
    <x v="0"/>
    <x v="1"/>
    <x v="0"/>
    <x v="2"/>
    <x v="2"/>
    <x v="0"/>
  </r>
  <r>
    <x v="990"/>
    <x v="934"/>
    <x v="1"/>
    <x v="980"/>
    <x v="980"/>
    <x v="23"/>
    <x v="216"/>
    <x v="2"/>
    <x v="980"/>
    <x v="10"/>
    <x v="1"/>
    <x v="1"/>
    <x v="2"/>
    <x v="1"/>
    <x v="0"/>
    <x v="4"/>
    <x v="0"/>
    <x v="0"/>
    <x v="2"/>
  </r>
  <r>
    <x v="991"/>
    <x v="935"/>
    <x v="4"/>
    <x v="981"/>
    <x v="981"/>
    <x v="46"/>
    <x v="397"/>
    <x v="0"/>
    <x v="981"/>
    <x v="22"/>
    <x v="0"/>
    <x v="4"/>
    <x v="2"/>
    <x v="1"/>
    <x v="0"/>
    <x v="3"/>
    <x v="2"/>
    <x v="2"/>
    <x v="1"/>
  </r>
  <r>
    <x v="992"/>
    <x v="936"/>
    <x v="5"/>
    <x v="982"/>
    <x v="982"/>
    <x v="24"/>
    <x v="351"/>
    <x v="0"/>
    <x v="982"/>
    <x v="55"/>
    <x v="1"/>
    <x v="2"/>
    <x v="2"/>
    <x v="1"/>
    <x v="1"/>
    <x v="1"/>
    <x v="0"/>
    <x v="0"/>
    <x v="0"/>
  </r>
  <r>
    <x v="993"/>
    <x v="937"/>
    <x v="4"/>
    <x v="983"/>
    <x v="983"/>
    <x v="70"/>
    <x v="476"/>
    <x v="0"/>
    <x v="983"/>
    <x v="37"/>
    <x v="2"/>
    <x v="1"/>
    <x v="2"/>
    <x v="1"/>
    <x v="1"/>
    <x v="5"/>
    <x v="2"/>
    <x v="2"/>
    <x v="1"/>
  </r>
  <r>
    <x v="994"/>
    <x v="534"/>
    <x v="8"/>
    <x v="984"/>
    <x v="984"/>
    <x v="67"/>
    <x v="335"/>
    <x v="0"/>
    <x v="984"/>
    <x v="9"/>
    <x v="2"/>
    <x v="3"/>
    <x v="1"/>
    <x v="0"/>
    <x v="0"/>
    <x v="1"/>
    <x v="1"/>
    <x v="1"/>
    <x v="2"/>
  </r>
  <r>
    <x v="995"/>
    <x v="938"/>
    <x v="8"/>
    <x v="985"/>
    <x v="985"/>
    <x v="71"/>
    <x v="190"/>
    <x v="0"/>
    <x v="985"/>
    <x v="56"/>
    <x v="0"/>
    <x v="6"/>
    <x v="0"/>
    <x v="1"/>
    <x v="1"/>
    <x v="0"/>
    <x v="1"/>
    <x v="1"/>
    <x v="1"/>
  </r>
  <r>
    <x v="996"/>
    <x v="939"/>
    <x v="4"/>
    <x v="986"/>
    <x v="986"/>
    <x v="22"/>
    <x v="361"/>
    <x v="0"/>
    <x v="986"/>
    <x v="18"/>
    <x v="1"/>
    <x v="0"/>
    <x v="2"/>
    <x v="1"/>
    <x v="0"/>
    <x v="2"/>
    <x v="2"/>
    <x v="2"/>
    <x v="2"/>
  </r>
  <r>
    <x v="997"/>
    <x v="940"/>
    <x v="8"/>
    <x v="987"/>
    <x v="987"/>
    <x v="57"/>
    <x v="93"/>
    <x v="1"/>
    <x v="987"/>
    <x v="25"/>
    <x v="2"/>
    <x v="0"/>
    <x v="0"/>
    <x v="0"/>
    <x v="1"/>
    <x v="4"/>
    <x v="0"/>
    <x v="0"/>
    <x v="1"/>
  </r>
  <r>
    <x v="998"/>
    <x v="941"/>
    <x v="8"/>
    <x v="988"/>
    <x v="988"/>
    <x v="70"/>
    <x v="439"/>
    <x v="1"/>
    <x v="988"/>
    <x v="5"/>
    <x v="2"/>
    <x v="1"/>
    <x v="0"/>
    <x v="1"/>
    <x v="1"/>
    <x v="2"/>
    <x v="0"/>
    <x v="0"/>
    <x v="2"/>
  </r>
  <r>
    <x v="999"/>
    <x v="942"/>
    <x v="0"/>
    <x v="989"/>
    <x v="989"/>
    <x v="67"/>
    <x v="360"/>
    <x v="1"/>
    <x v="989"/>
    <x v="37"/>
    <x v="2"/>
    <x v="3"/>
    <x v="0"/>
    <x v="0"/>
    <x v="0"/>
    <x v="5"/>
    <x v="0"/>
    <x v="0"/>
    <x v="1"/>
  </r>
  <r>
    <x v="1000"/>
    <x v="943"/>
    <x v="10"/>
    <x v="990"/>
    <x v="990"/>
    <x v="89"/>
    <x v="506"/>
    <x v="3"/>
    <x v="990"/>
    <x v="61"/>
    <x v="3"/>
    <x v="7"/>
    <x v="3"/>
    <x v="2"/>
    <x v="2"/>
    <x v="6"/>
    <x v="3"/>
    <x v="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750-67-8428"/>
    <n v="74.69"/>
    <n v="7"/>
    <n v="26.141500000000001"/>
    <n v="548.97149999999999"/>
    <d v="2019-01-05T00:00:00"/>
    <d v="1899-12-30T13:08:00"/>
    <s v="Ewallet"/>
    <n v="26.141500000000001"/>
    <n v="9.1"/>
    <s v="Jan"/>
    <s v="Sat"/>
    <s v="afternoon"/>
    <x v="0"/>
    <s v="Female"/>
    <s v="Health and beauty"/>
    <s v="Yangon"/>
    <s v="A"/>
    <x v="0"/>
  </r>
  <r>
    <s v="226-31-3081"/>
    <n v="15.28"/>
    <n v="5"/>
    <n v="3.82"/>
    <n v="80.22"/>
    <d v="2019-03-08T00:00:00"/>
    <d v="1899-12-30T10:29:00"/>
    <s v="Cash"/>
    <n v="3.82"/>
    <n v="9.6"/>
    <s v="Mar"/>
    <s v="Fri"/>
    <s v="morning"/>
    <x v="1"/>
    <s v="Female"/>
    <s v="Electronic accessories"/>
    <s v="Naypyitaw"/>
    <s v="C"/>
    <x v="0"/>
  </r>
  <r>
    <s v="631-41-3108"/>
    <n v="46.33"/>
    <n v="7"/>
    <n v="16.215499999999999"/>
    <n v="340.52550000000002"/>
    <d v="2019-03-03T00:00:00"/>
    <d v="1899-12-30T13:23:00"/>
    <s v="Credit card"/>
    <n v="16.215499999999999"/>
    <n v="7.4"/>
    <s v="Mar"/>
    <s v="Sun"/>
    <s v="afternoon"/>
    <x v="1"/>
    <s v="Male"/>
    <s v="Home and lifestyle"/>
    <s v="Yangon"/>
    <s v="A"/>
    <x v="1"/>
  </r>
  <r>
    <s v="123-19-1176"/>
    <n v="58.22"/>
    <n v="8"/>
    <n v="23.288"/>
    <n v="489.048"/>
    <d v="2019-01-27T00:00:00"/>
    <d v="1899-12-30T20:33:00"/>
    <s v="Ewallet"/>
    <n v="23.288"/>
    <n v="8.4"/>
    <s v="Jan"/>
    <s v="Sun"/>
    <s v="evening"/>
    <x v="0"/>
    <s v="Male"/>
    <s v="Health and beauty"/>
    <s v="Yangon"/>
    <s v="A"/>
    <x v="0"/>
  </r>
  <r>
    <s v="373-73-7910"/>
    <n v="86.31"/>
    <n v="7"/>
    <n v="30.208500000000001"/>
    <n v="634.37850000000003"/>
    <d v="2019-02-08T00:00:00"/>
    <d v="1899-12-30T10:37:00"/>
    <s v="Ewallet"/>
    <n v="30.208500000000001"/>
    <n v="5.3"/>
    <s v="Feb"/>
    <s v="Fri"/>
    <s v="morning"/>
    <x v="1"/>
    <s v="Male"/>
    <s v="Sports and travel"/>
    <s v="Yangon"/>
    <s v="A"/>
    <x v="2"/>
  </r>
  <r>
    <s v="699-14-3026"/>
    <n v="85.39"/>
    <n v="7"/>
    <n v="29.886500000000002"/>
    <n v="627.61649999999997"/>
    <d v="2019-03-25T00:00:00"/>
    <d v="1899-12-30T18:30:00"/>
    <s v="Ewallet"/>
    <n v="29.886500000000002"/>
    <n v="4.0999999999999996"/>
    <s v="Mar"/>
    <s v="Mon"/>
    <s v="evening"/>
    <x v="1"/>
    <s v="Male"/>
    <s v="Electronic accessories"/>
    <s v="Naypyitaw"/>
    <s v="C"/>
    <x v="2"/>
  </r>
  <r>
    <s v="355-53-5943"/>
    <n v="68.84"/>
    <n v="6"/>
    <n v="20.652000000000001"/>
    <n v="433.69200000000001"/>
    <d v="2019-02-25T00:00:00"/>
    <d v="1899-12-30T14:36:00"/>
    <s v="Ewallet"/>
    <n v="20.652000000000001"/>
    <n v="5.8"/>
    <s v="Feb"/>
    <s v="Mon"/>
    <s v="afternoon"/>
    <x v="0"/>
    <s v="Female"/>
    <s v="Electronic accessories"/>
    <s v="Yangon"/>
    <s v="A"/>
    <x v="2"/>
  </r>
  <r>
    <s v="315-22-5665"/>
    <n v="73.56"/>
    <n v="10"/>
    <n v="36.78"/>
    <n v="772.38"/>
    <d v="2019-02-24T00:00:00"/>
    <d v="1899-12-30T11:38:00"/>
    <s v="Ewallet"/>
    <n v="36.78"/>
    <n v="8"/>
    <s v="Feb"/>
    <s v="Sun"/>
    <s v="morning"/>
    <x v="1"/>
    <s v="Female"/>
    <s v="Home and lifestyle"/>
    <s v="Naypyitaw"/>
    <s v="C"/>
    <x v="0"/>
  </r>
  <r>
    <s v="665-32-9167"/>
    <n v="36.26"/>
    <n v="2"/>
    <n v="3.6259999999999999"/>
    <n v="76.146000000000001"/>
    <d v="2019-01-10T00:00:00"/>
    <d v="1899-12-30T17:15:00"/>
    <s v="Credit card"/>
    <n v="3.6259999999999999"/>
    <n v="7.2"/>
    <s v="Jan"/>
    <s v="Thu"/>
    <s v="evening"/>
    <x v="0"/>
    <s v="Female"/>
    <s v="Health and beauty"/>
    <s v="Yangon"/>
    <s v="A"/>
    <x v="1"/>
  </r>
  <r>
    <s v="692-92-5582"/>
    <n v="54.84"/>
    <n v="3"/>
    <n v="8.2260000000000009"/>
    <n v="172.74600000000001"/>
    <d v="2019-02-20T00:00:00"/>
    <d v="1899-12-30T13:27:00"/>
    <s v="Credit card"/>
    <n v="8.2260000000000009"/>
    <n v="5.9"/>
    <s v="Feb"/>
    <s v="Wed"/>
    <s v="afternoon"/>
    <x v="0"/>
    <s v="Female"/>
    <s v="Food and beverages"/>
    <s v="Mandalay"/>
    <s v="B"/>
    <x v="2"/>
  </r>
  <r>
    <s v="351-62-0822"/>
    <n v="14.48"/>
    <n v="4"/>
    <n v="2.8959999999999999"/>
    <n v="60.816000000000003"/>
    <d v="2019-02-06T00:00:00"/>
    <d v="1899-12-30T18:07:00"/>
    <s v="Ewallet"/>
    <n v="2.8959999999999999"/>
    <n v="4.5"/>
    <s v="Feb"/>
    <s v="Wed"/>
    <s v="evening"/>
    <x v="0"/>
    <s v="Female"/>
    <s v="Fashion accessories"/>
    <s v="Mandalay"/>
    <s v="B"/>
    <x v="2"/>
  </r>
  <r>
    <s v="529-56-3974"/>
    <n v="25.51"/>
    <n v="4"/>
    <n v="5.1020000000000003"/>
    <n v="107.142"/>
    <d v="2019-03-09T00:00:00"/>
    <d v="1899-12-30T17:03:00"/>
    <s v="Cash"/>
    <n v="5.1020000000000003"/>
    <n v="6.8"/>
    <s v="Mar"/>
    <s v="Sat"/>
    <s v="evening"/>
    <x v="0"/>
    <s v="Male"/>
    <s v="Electronic accessories"/>
    <s v="Mandalay"/>
    <s v="B"/>
    <x v="1"/>
  </r>
  <r>
    <s v="365-64-0515"/>
    <n v="46.95"/>
    <n v="5"/>
    <n v="11.737500000000001"/>
    <n v="246.48750000000001"/>
    <d v="2019-02-12T00:00:00"/>
    <d v="1899-12-30T10:25:00"/>
    <s v="Ewallet"/>
    <n v="11.737500000000001"/>
    <n v="7.1"/>
    <s v="Feb"/>
    <s v="Tue"/>
    <s v="morning"/>
    <x v="1"/>
    <s v="Female"/>
    <s v="Electronic accessories"/>
    <s v="Yangon"/>
    <s v="A"/>
    <x v="1"/>
  </r>
  <r>
    <s v="252-56-2699"/>
    <n v="43.19"/>
    <n v="10"/>
    <n v="21.594999999999999"/>
    <n v="453.495"/>
    <d v="2019-02-07T00:00:00"/>
    <d v="1899-12-30T16:48:00"/>
    <s v="Ewallet"/>
    <n v="21.594999999999999"/>
    <n v="8.1999999999999993"/>
    <s v="Feb"/>
    <s v="Thu"/>
    <s v="evening"/>
    <x v="1"/>
    <s v="Male"/>
    <s v="Food and beverages"/>
    <s v="Yangon"/>
    <s v="A"/>
    <x v="0"/>
  </r>
  <r>
    <s v="829-34-3910"/>
    <n v="71.38"/>
    <n v="10"/>
    <n v="35.69"/>
    <n v="749.49"/>
    <d v="2019-03-29T00:00:00"/>
    <d v="1899-12-30T19:21:00"/>
    <s v="Cash"/>
    <n v="35.69"/>
    <n v="5.7"/>
    <s v="Mar"/>
    <s v="Fri"/>
    <s v="evening"/>
    <x v="1"/>
    <s v="Female"/>
    <s v="Health and beauty"/>
    <s v="Yangon"/>
    <s v="A"/>
    <x v="2"/>
  </r>
  <r>
    <s v="299-46-1805"/>
    <n v="93.72"/>
    <n v="6"/>
    <n v="28.116"/>
    <n v="590.43600000000004"/>
    <d v="2019-01-15T00:00:00"/>
    <d v="1899-12-30T16:19:00"/>
    <s v="Cash"/>
    <n v="28.116"/>
    <n v="4.5"/>
    <s v="Jan"/>
    <s v="Tue"/>
    <s v="evening"/>
    <x v="0"/>
    <s v="Female"/>
    <s v="Sports and travel"/>
    <s v="Mandalay"/>
    <s v="B"/>
    <x v="2"/>
  </r>
  <r>
    <s v="656-95-9349"/>
    <n v="68.930000000000007"/>
    <n v="7"/>
    <n v="24.125499999999999"/>
    <n v="506.63549999999998"/>
    <d v="2019-03-11T00:00:00"/>
    <d v="1899-12-30T11:03:00"/>
    <s v="Credit card"/>
    <n v="24.125499999999999"/>
    <n v="4.5999999999999996"/>
    <s v="Mar"/>
    <s v="Mon"/>
    <s v="morning"/>
    <x v="0"/>
    <s v="Female"/>
    <s v="Health and beauty"/>
    <s v="Yangon"/>
    <s v="A"/>
    <x v="2"/>
  </r>
  <r>
    <s v="765-26-6951"/>
    <n v="72.61"/>
    <n v="6"/>
    <n v="21.783000000000001"/>
    <n v="457.44299999999998"/>
    <d v="2019-01-01T00:00:00"/>
    <d v="1899-12-30T10:39:00"/>
    <s v="Credit card"/>
    <n v="21.783000000000001"/>
    <n v="6.9"/>
    <s v="Jan"/>
    <s v="Tue"/>
    <s v="morning"/>
    <x v="1"/>
    <s v="Male"/>
    <s v="Sports and travel"/>
    <s v="Yangon"/>
    <s v="A"/>
    <x v="1"/>
  </r>
  <r>
    <s v="329-62-1586"/>
    <n v="54.67"/>
    <n v="3"/>
    <n v="8.2004999999999999"/>
    <n v="172.2105"/>
    <d v="2019-01-21T00:00:00"/>
    <d v="1899-12-30T18:00:00"/>
    <s v="Credit card"/>
    <n v="8.2004999999999999"/>
    <n v="8.6"/>
    <s v="Jan"/>
    <s v="Mon"/>
    <s v="evening"/>
    <x v="1"/>
    <s v="Male"/>
    <s v="Food and beverages"/>
    <s v="Yangon"/>
    <s v="A"/>
    <x v="0"/>
  </r>
  <r>
    <s v="319-50-3348"/>
    <n v="40.299999999999997"/>
    <n v="2"/>
    <n v="4.03"/>
    <n v="84.63"/>
    <d v="2019-03-11T00:00:00"/>
    <d v="1899-12-30T15:30:00"/>
    <s v="Ewallet"/>
    <n v="4.03"/>
    <n v="4.4000000000000004"/>
    <s v="Mar"/>
    <s v="Mon"/>
    <s v="afternoon"/>
    <x v="1"/>
    <s v="Female"/>
    <s v="Home and lifestyle"/>
    <s v="Mandalay"/>
    <s v="B"/>
    <x v="2"/>
  </r>
  <r>
    <s v="300-71-4605"/>
    <n v="86.04"/>
    <n v="5"/>
    <n v="21.51"/>
    <n v="451.71"/>
    <d v="2019-02-25T00:00:00"/>
    <d v="1899-12-30T11:24:00"/>
    <s v="Ewallet"/>
    <n v="21.51"/>
    <n v="4.8"/>
    <s v="Feb"/>
    <s v="Mon"/>
    <s v="morning"/>
    <x v="0"/>
    <s v="Male"/>
    <s v="Electronic accessories"/>
    <s v="Naypyitaw"/>
    <s v="C"/>
    <x v="2"/>
  </r>
  <r>
    <s v="371-85-5789"/>
    <n v="87.98"/>
    <n v="3"/>
    <n v="13.196999999999999"/>
    <n v="277.137"/>
    <d v="2019-03-05T00:00:00"/>
    <d v="1899-12-30T10:40:00"/>
    <s v="Ewallet"/>
    <n v="13.196999999999999"/>
    <n v="5.0999999999999996"/>
    <s v="Mar"/>
    <s v="Tue"/>
    <s v="morning"/>
    <x v="1"/>
    <s v="Male"/>
    <s v="Health and beauty"/>
    <s v="Mandalay"/>
    <s v="B"/>
    <x v="2"/>
  </r>
  <r>
    <s v="273-16-6619"/>
    <n v="33.200000000000003"/>
    <n v="2"/>
    <n v="3.32"/>
    <n v="69.72"/>
    <d v="2019-03-15T00:00:00"/>
    <d v="1899-12-30T12:20:00"/>
    <s v="Credit card"/>
    <n v="3.32"/>
    <n v="4.4000000000000004"/>
    <s v="Mar"/>
    <s v="Fri"/>
    <s v="afternoon"/>
    <x v="1"/>
    <s v="Male"/>
    <s v="Home and lifestyle"/>
    <s v="Mandalay"/>
    <s v="B"/>
    <x v="2"/>
  </r>
  <r>
    <s v="636-48-8204"/>
    <n v="34.56"/>
    <n v="5"/>
    <n v="8.64"/>
    <n v="181.44"/>
    <d v="2019-02-17T00:00:00"/>
    <d v="1899-12-30T11:15:00"/>
    <s v="Ewallet"/>
    <n v="8.64"/>
    <n v="9.9"/>
    <s v="Feb"/>
    <s v="Sun"/>
    <s v="morning"/>
    <x v="1"/>
    <s v="Male"/>
    <s v="Electronic accessories"/>
    <s v="Yangon"/>
    <s v="A"/>
    <x v="0"/>
  </r>
  <r>
    <s v="549-59-1358"/>
    <n v="88.63"/>
    <n v="3"/>
    <n v="13.294499999999999"/>
    <n v="279.18450000000001"/>
    <d v="2019-03-02T00:00:00"/>
    <d v="1899-12-30T17:36:00"/>
    <s v="Ewallet"/>
    <n v="13.294499999999999"/>
    <n v="6"/>
    <s v="Mar"/>
    <s v="Sat"/>
    <s v="evening"/>
    <x v="0"/>
    <s v="Male"/>
    <s v="Sports and travel"/>
    <s v="Yangon"/>
    <s v="A"/>
    <x v="1"/>
  </r>
  <r>
    <s v="227-03-5010"/>
    <n v="52.59"/>
    <n v="8"/>
    <n v="21.036000000000001"/>
    <n v="441.75599999999997"/>
    <d v="2019-03-22T00:00:00"/>
    <d v="1899-12-30T19:20:00"/>
    <s v="Credit card"/>
    <n v="21.036000000000001"/>
    <n v="8.5"/>
    <s v="Mar"/>
    <s v="Fri"/>
    <s v="evening"/>
    <x v="0"/>
    <s v="Female"/>
    <s v="Home and lifestyle"/>
    <s v="Yangon"/>
    <s v="A"/>
    <x v="0"/>
  </r>
  <r>
    <s v="649-29-6775"/>
    <n v="33.520000000000003"/>
    <n v="1"/>
    <n v="1.6759999999999999"/>
    <n v="35.195999999999998"/>
    <d v="2019-02-08T00:00:00"/>
    <d v="1899-12-30T15:31:00"/>
    <s v="Cash"/>
    <n v="1.6759999999999999"/>
    <n v="6.7"/>
    <s v="Feb"/>
    <s v="Fri"/>
    <s v="afternoon"/>
    <x v="1"/>
    <s v="Male"/>
    <s v="Fashion accessories"/>
    <s v="Mandalay"/>
    <s v="B"/>
    <x v="1"/>
  </r>
  <r>
    <s v="189-17-4241"/>
    <n v="87.67"/>
    <n v="2"/>
    <n v="8.7669999999999995"/>
    <n v="184.107"/>
    <d v="2019-03-10T00:00:00"/>
    <d v="1899-12-30T12:17:00"/>
    <s v="Credit card"/>
    <n v="8.7669999999999995"/>
    <n v="7.7"/>
    <s v="Mar"/>
    <s v="Sun"/>
    <s v="afternoon"/>
    <x v="1"/>
    <s v="Female"/>
    <s v="Fashion accessories"/>
    <s v="Yangon"/>
    <s v="A"/>
    <x v="1"/>
  </r>
  <r>
    <s v="145-94-9061"/>
    <n v="88.36"/>
    <n v="5"/>
    <n v="22.09"/>
    <n v="463.89"/>
    <d v="2019-01-25T00:00:00"/>
    <d v="1899-12-30T19:48:00"/>
    <s v="Cash"/>
    <n v="22.09"/>
    <n v="9.6"/>
    <s v="Jan"/>
    <s v="Fri"/>
    <s v="evening"/>
    <x v="1"/>
    <s v="Female"/>
    <s v="Food and beverages"/>
    <s v="Mandalay"/>
    <s v="B"/>
    <x v="0"/>
  </r>
  <r>
    <s v="848-62-7243"/>
    <n v="24.89"/>
    <n v="9"/>
    <n v="11.2005"/>
    <n v="235.2105"/>
    <d v="2019-03-15T00:00:00"/>
    <d v="1899-12-30T15:36:00"/>
    <s v="Cash"/>
    <n v="11.2005"/>
    <n v="7.4"/>
    <s v="Mar"/>
    <s v="Fri"/>
    <s v="afternoon"/>
    <x v="1"/>
    <s v="Male"/>
    <s v="Health and beauty"/>
    <s v="Yangon"/>
    <s v="A"/>
    <x v="1"/>
  </r>
  <r>
    <s v="871-79-8483"/>
    <n v="94.13"/>
    <n v="5"/>
    <n v="23.532499999999999"/>
    <n v="494.1825"/>
    <d v="2019-02-25T00:00:00"/>
    <d v="1899-12-30T19:39:00"/>
    <s v="Credit card"/>
    <n v="23.532499999999999"/>
    <n v="4.8"/>
    <s v="Feb"/>
    <s v="Mon"/>
    <s v="evening"/>
    <x v="1"/>
    <s v="Male"/>
    <s v="Fashion accessories"/>
    <s v="Mandalay"/>
    <s v="B"/>
    <x v="2"/>
  </r>
  <r>
    <s v="149-71-6266"/>
    <n v="78.069999999999993"/>
    <n v="9"/>
    <n v="35.131500000000003"/>
    <n v="737.76149999999996"/>
    <d v="2019-01-28T00:00:00"/>
    <d v="1899-12-30T12:43:00"/>
    <s v="Cash"/>
    <n v="35.131500000000003"/>
    <n v="4.5"/>
    <s v="Jan"/>
    <s v="Mon"/>
    <s v="afternoon"/>
    <x v="0"/>
    <s v="Male"/>
    <s v="Sports and travel"/>
    <s v="Mandalay"/>
    <s v="B"/>
    <x v="2"/>
  </r>
  <r>
    <s v="640-49-2076"/>
    <n v="83.78"/>
    <n v="8"/>
    <n v="33.512"/>
    <n v="703.75199999999995"/>
    <d v="2019-01-10T00:00:00"/>
    <d v="1899-12-30T14:49:00"/>
    <s v="Cash"/>
    <n v="33.512"/>
    <n v="5.0999999999999996"/>
    <s v="Jan"/>
    <s v="Thu"/>
    <s v="afternoon"/>
    <x v="1"/>
    <s v="Male"/>
    <s v="Sports and travel"/>
    <s v="Mandalay"/>
    <s v="B"/>
    <x v="2"/>
  </r>
  <r>
    <s v="595-11-5460"/>
    <n v="96.58"/>
    <n v="2"/>
    <n v="9.6579999999999995"/>
    <n v="202.81800000000001"/>
    <d v="2019-03-15T00:00:00"/>
    <d v="1899-12-30T10:12:00"/>
    <s v="Credit card"/>
    <n v="9.6579999999999995"/>
    <n v="5.0999999999999996"/>
    <s v="Mar"/>
    <s v="Fri"/>
    <s v="morning"/>
    <x v="1"/>
    <s v="Male"/>
    <s v="Health and beauty"/>
    <s v="Yangon"/>
    <s v="A"/>
    <x v="2"/>
  </r>
  <r>
    <s v="183-56-6882"/>
    <n v="99.42"/>
    <n v="4"/>
    <n v="19.884"/>
    <n v="417.56400000000002"/>
    <d v="2019-02-06T00:00:00"/>
    <d v="1899-12-30T10:42:00"/>
    <s v="Ewallet"/>
    <n v="19.884"/>
    <n v="7.5"/>
    <s v="Feb"/>
    <s v="Wed"/>
    <s v="morning"/>
    <x v="0"/>
    <s v="Female"/>
    <s v="Food and beverages"/>
    <s v="Naypyitaw"/>
    <s v="C"/>
    <x v="1"/>
  </r>
  <r>
    <s v="232-16-2483"/>
    <n v="68.12"/>
    <n v="1"/>
    <n v="3.4060000000000001"/>
    <n v="71.525999999999996"/>
    <d v="2019-01-07T00:00:00"/>
    <d v="1899-12-30T12:28:00"/>
    <s v="Ewallet"/>
    <n v="3.4060000000000001"/>
    <n v="6.8"/>
    <s v="Jan"/>
    <s v="Mon"/>
    <s v="afternoon"/>
    <x v="0"/>
    <s v="Female"/>
    <s v="Sports and travel"/>
    <s v="Naypyitaw"/>
    <s v="C"/>
    <x v="1"/>
  </r>
  <r>
    <s v="129-29-8530"/>
    <n v="62.62"/>
    <n v="5"/>
    <n v="15.654999999999999"/>
    <n v="328.755"/>
    <d v="2019-03-10T00:00:00"/>
    <d v="1899-12-30T19:15:00"/>
    <s v="Ewallet"/>
    <n v="15.654999999999999"/>
    <n v="7"/>
    <s v="Mar"/>
    <s v="Sun"/>
    <s v="evening"/>
    <x v="0"/>
    <s v="Male"/>
    <s v="Sports and travel"/>
    <s v="Yangon"/>
    <s v="A"/>
    <x v="1"/>
  </r>
  <r>
    <s v="272-65-1806"/>
    <n v="60.88"/>
    <n v="9"/>
    <n v="27.396000000000001"/>
    <n v="575.31600000000003"/>
    <d v="2019-01-15T00:00:00"/>
    <d v="1899-12-30T17:17:00"/>
    <s v="Ewallet"/>
    <n v="27.396000000000001"/>
    <n v="4.7"/>
    <s v="Jan"/>
    <s v="Tue"/>
    <s v="evening"/>
    <x v="1"/>
    <s v="Female"/>
    <s v="Electronic accessories"/>
    <s v="Yangon"/>
    <s v="A"/>
    <x v="2"/>
  </r>
  <r>
    <s v="333-73-7901"/>
    <n v="54.92"/>
    <n v="8"/>
    <n v="21.968"/>
    <n v="461.32799999999997"/>
    <d v="2019-03-23T00:00:00"/>
    <d v="1899-12-30T13:24:00"/>
    <s v="Ewallet"/>
    <n v="21.968"/>
    <n v="7.6"/>
    <s v="Mar"/>
    <s v="Sat"/>
    <s v="afternoon"/>
    <x v="1"/>
    <s v="Female"/>
    <s v="Health and beauty"/>
    <s v="Naypyitaw"/>
    <s v="C"/>
    <x v="1"/>
  </r>
  <r>
    <s v="777-82-7220"/>
    <n v="30.12"/>
    <n v="8"/>
    <n v="12.048"/>
    <n v="253.00800000000001"/>
    <d v="2019-03-03T00:00:00"/>
    <d v="1899-12-30T13:01:00"/>
    <s v="Cash"/>
    <n v="12.048"/>
    <n v="7.7"/>
    <s v="Mar"/>
    <s v="Sun"/>
    <s v="afternoon"/>
    <x v="0"/>
    <s v="Male"/>
    <s v="Home and lifestyle"/>
    <s v="Mandalay"/>
    <s v="B"/>
    <x v="1"/>
  </r>
  <r>
    <s v="280-35-5823"/>
    <n v="86.72"/>
    <n v="1"/>
    <n v="4.3360000000000003"/>
    <n v="91.055999999999997"/>
    <d v="2019-01-17T00:00:00"/>
    <d v="1899-12-30T18:45:00"/>
    <s v="Ewallet"/>
    <n v="4.3360000000000003"/>
    <n v="7.9"/>
    <s v="Jan"/>
    <s v="Thu"/>
    <s v="evening"/>
    <x v="0"/>
    <s v="Female"/>
    <s v="Home and lifestyle"/>
    <s v="Mandalay"/>
    <s v="B"/>
    <x v="1"/>
  </r>
  <r>
    <s v="554-53-8700"/>
    <n v="56.11"/>
    <n v="2"/>
    <n v="5.6109999999999998"/>
    <n v="117.831"/>
    <d v="2019-02-02T00:00:00"/>
    <d v="1899-12-30T10:11:00"/>
    <s v="Cash"/>
    <n v="5.6109999999999998"/>
    <n v="6.3"/>
    <s v="Feb"/>
    <s v="Sat"/>
    <s v="morning"/>
    <x v="0"/>
    <s v="Male"/>
    <s v="Home and lifestyle"/>
    <s v="Naypyitaw"/>
    <s v="C"/>
    <x v="1"/>
  </r>
  <r>
    <s v="354-25-5821"/>
    <n v="69.12"/>
    <n v="6"/>
    <n v="20.736000000000001"/>
    <n v="435.45600000000002"/>
    <d v="2019-02-08T00:00:00"/>
    <d v="1899-12-30T13:03:00"/>
    <s v="Cash"/>
    <n v="20.736000000000001"/>
    <n v="5.6"/>
    <s v="Feb"/>
    <s v="Fri"/>
    <s v="afternoon"/>
    <x v="0"/>
    <s v="Female"/>
    <s v="Sports and travel"/>
    <s v="Mandalay"/>
    <s v="B"/>
    <x v="2"/>
  </r>
  <r>
    <s v="228-96-1411"/>
    <n v="98.7"/>
    <n v="8"/>
    <n v="39.479999999999997"/>
    <n v="829.08"/>
    <d v="2019-03-04T00:00:00"/>
    <d v="1899-12-30T20:39:00"/>
    <s v="Cash"/>
    <n v="39.479999999999997"/>
    <n v="7.6"/>
    <s v="Mar"/>
    <s v="Mon"/>
    <s v="evening"/>
    <x v="0"/>
    <s v="Female"/>
    <s v="Food and beverages"/>
    <s v="Naypyitaw"/>
    <s v="C"/>
    <x v="1"/>
  </r>
  <r>
    <s v="617-15-4209"/>
    <n v="15.37"/>
    <n v="2"/>
    <n v="1.5369999999999999"/>
    <n v="32.277000000000001"/>
    <d v="2019-03-16T00:00:00"/>
    <d v="1899-12-30T19:47:00"/>
    <s v="Cash"/>
    <n v="1.5369999999999999"/>
    <n v="7.2"/>
    <s v="Mar"/>
    <s v="Sat"/>
    <s v="evening"/>
    <x v="0"/>
    <s v="Male"/>
    <s v="Health and beauty"/>
    <s v="Naypyitaw"/>
    <s v="C"/>
    <x v="1"/>
  </r>
  <r>
    <s v="132-32-9879"/>
    <n v="93.96"/>
    <n v="4"/>
    <n v="18.792000000000002"/>
    <n v="394.63200000000001"/>
    <d v="2019-03-09T00:00:00"/>
    <d v="1899-12-30T18:00:00"/>
    <s v="Cash"/>
    <n v="18.792000000000002"/>
    <n v="9.5"/>
    <s v="Mar"/>
    <s v="Sat"/>
    <s v="evening"/>
    <x v="0"/>
    <s v="Female"/>
    <s v="Electronic accessories"/>
    <s v="Mandalay"/>
    <s v="B"/>
    <x v="0"/>
  </r>
  <r>
    <s v="370-41-7321"/>
    <n v="56.69"/>
    <n v="9"/>
    <n v="25.5105"/>
    <n v="535.72050000000002"/>
    <d v="2019-02-27T00:00:00"/>
    <d v="1899-12-30T17:24:00"/>
    <s v="Credit card"/>
    <n v="25.5105"/>
    <n v="8.4"/>
    <s v="Feb"/>
    <s v="Wed"/>
    <s v="evening"/>
    <x v="0"/>
    <s v="Male"/>
    <s v="Health and beauty"/>
    <s v="Mandalay"/>
    <s v="B"/>
    <x v="0"/>
  </r>
  <r>
    <s v="727-46-3608"/>
    <n v="20.010000000000002"/>
    <n v="9"/>
    <n v="9.0045000000000002"/>
    <n v="189.09450000000001"/>
    <d v="2019-02-06T00:00:00"/>
    <d v="1899-12-30T15:47:00"/>
    <s v="Ewallet"/>
    <n v="9.0045000000000002"/>
    <n v="4.0999999999999996"/>
    <s v="Feb"/>
    <s v="Wed"/>
    <s v="afternoon"/>
    <x v="0"/>
    <s v="Female"/>
    <s v="Food and beverages"/>
    <s v="Mandalay"/>
    <s v="B"/>
    <x v="2"/>
  </r>
  <r>
    <s v="669-54-1719"/>
    <n v="18.93"/>
    <n v="6"/>
    <n v="5.6790000000000003"/>
    <n v="119.259"/>
    <d v="2019-02-10T00:00:00"/>
    <d v="1899-12-30T12:45:00"/>
    <s v="Credit card"/>
    <n v="5.6790000000000003"/>
    <n v="8.1"/>
    <s v="Feb"/>
    <s v="Sun"/>
    <s v="afternoon"/>
    <x v="0"/>
    <s v="Male"/>
    <s v="Electronic accessories"/>
    <s v="Mandalay"/>
    <s v="B"/>
    <x v="0"/>
  </r>
  <r>
    <s v="574-22-5561"/>
    <n v="82.63"/>
    <n v="10"/>
    <n v="41.314999999999998"/>
    <n v="867.61500000000001"/>
    <d v="2019-03-19T00:00:00"/>
    <d v="1899-12-30T17:08:00"/>
    <s v="Ewallet"/>
    <n v="41.314999999999998"/>
    <n v="7.9"/>
    <s v="Mar"/>
    <s v="Tue"/>
    <s v="evening"/>
    <x v="0"/>
    <s v="Female"/>
    <s v="Fashion accessories"/>
    <s v="Naypyitaw"/>
    <s v="C"/>
    <x v="1"/>
  </r>
  <r>
    <s v="326-78-5178"/>
    <n v="91.4"/>
    <n v="7"/>
    <n v="31.99"/>
    <n v="671.79"/>
    <d v="2019-02-03T00:00:00"/>
    <d v="1899-12-30T10:19:00"/>
    <s v="Cash"/>
    <n v="31.99"/>
    <n v="9.5"/>
    <s v="Feb"/>
    <s v="Sun"/>
    <s v="morning"/>
    <x v="0"/>
    <s v="Male"/>
    <s v="Food and beverages"/>
    <s v="Naypyitaw"/>
    <s v="C"/>
    <x v="0"/>
  </r>
  <r>
    <s v="162-48-8011"/>
    <n v="44.59"/>
    <n v="5"/>
    <n v="11.147500000000001"/>
    <n v="234.0975"/>
    <d v="2019-02-10T00:00:00"/>
    <d v="1899-12-30T15:10:00"/>
    <s v="Cash"/>
    <n v="11.147500000000001"/>
    <n v="8.5"/>
    <s v="Feb"/>
    <s v="Sun"/>
    <s v="afternoon"/>
    <x v="0"/>
    <s v="Female"/>
    <s v="Food and beverages"/>
    <s v="Yangon"/>
    <s v="A"/>
    <x v="0"/>
  </r>
  <r>
    <s v="616-24-2851"/>
    <n v="17.87"/>
    <n v="4"/>
    <n v="3.5739999999999998"/>
    <n v="75.054000000000002"/>
    <d v="2019-03-22T00:00:00"/>
    <d v="1899-12-30T14:42:00"/>
    <s v="Ewallet"/>
    <n v="3.5739999999999998"/>
    <n v="6.5"/>
    <s v="Mar"/>
    <s v="Fri"/>
    <s v="afternoon"/>
    <x v="0"/>
    <s v="Female"/>
    <s v="Fashion accessories"/>
    <s v="Mandalay"/>
    <s v="B"/>
    <x v="1"/>
  </r>
  <r>
    <s v="778-71-5554"/>
    <n v="15.43"/>
    <n v="1"/>
    <n v="0.77149999999999996"/>
    <n v="16.201499999999999"/>
    <d v="2019-01-25T00:00:00"/>
    <d v="1899-12-30T15:46:00"/>
    <s v="Credit card"/>
    <n v="0.77149999999999996"/>
    <n v="6.1"/>
    <s v="Jan"/>
    <s v="Fri"/>
    <s v="afternoon"/>
    <x v="0"/>
    <s v="Male"/>
    <s v="Fashion accessories"/>
    <s v="Naypyitaw"/>
    <s v="C"/>
    <x v="1"/>
  </r>
  <r>
    <s v="242-55-6721"/>
    <n v="16.16"/>
    <n v="2"/>
    <n v="1.6160000000000001"/>
    <n v="33.936"/>
    <d v="2019-03-07T00:00:00"/>
    <d v="1899-12-30T11:49:00"/>
    <s v="Ewallet"/>
    <n v="1.6160000000000001"/>
    <n v="6.5"/>
    <s v="Mar"/>
    <s v="Thu"/>
    <s v="morning"/>
    <x v="1"/>
    <s v="Male"/>
    <s v="Home and lifestyle"/>
    <s v="Mandalay"/>
    <s v="B"/>
    <x v="1"/>
  </r>
  <r>
    <s v="399-46-5918"/>
    <n v="85.98"/>
    <n v="8"/>
    <n v="34.392000000000003"/>
    <n v="722.23199999999997"/>
    <d v="2019-02-28T00:00:00"/>
    <d v="1899-12-30T19:01:00"/>
    <s v="Cash"/>
    <n v="34.392000000000003"/>
    <n v="8.1999999999999993"/>
    <s v="Feb"/>
    <s v="Thu"/>
    <s v="evening"/>
    <x v="1"/>
    <s v="Female"/>
    <s v="Electronic accessories"/>
    <s v="Naypyitaw"/>
    <s v="C"/>
    <x v="0"/>
  </r>
  <r>
    <s v="106-35-6779"/>
    <n v="44.34"/>
    <n v="2"/>
    <n v="4.4340000000000002"/>
    <n v="93.114000000000004"/>
    <d v="2019-03-27T00:00:00"/>
    <d v="1899-12-30T11:26:00"/>
    <s v="Cash"/>
    <n v="4.4340000000000002"/>
    <n v="5.8"/>
    <s v="Mar"/>
    <s v="Wed"/>
    <s v="morning"/>
    <x v="0"/>
    <s v="Male"/>
    <s v="Home and lifestyle"/>
    <s v="Yangon"/>
    <s v="A"/>
    <x v="2"/>
  </r>
  <r>
    <s v="635-40-6220"/>
    <n v="89.6"/>
    <n v="8"/>
    <n v="35.840000000000003"/>
    <n v="752.64"/>
    <d v="2019-02-07T00:00:00"/>
    <d v="1899-12-30T11:28:00"/>
    <s v="Ewallet"/>
    <n v="35.840000000000003"/>
    <n v="6.6"/>
    <s v="Feb"/>
    <s v="Thu"/>
    <s v="morning"/>
    <x v="1"/>
    <s v="Male"/>
    <s v="Health and beauty"/>
    <s v="Yangon"/>
    <s v="A"/>
    <x v="1"/>
  </r>
  <r>
    <s v="817-48-8732"/>
    <n v="72.349999999999994"/>
    <n v="10"/>
    <n v="36.174999999999997"/>
    <n v="759.67499999999995"/>
    <d v="2019-01-20T00:00:00"/>
    <d v="1899-12-30T15:55:00"/>
    <s v="Cash"/>
    <n v="36.174999999999997"/>
    <n v="5.4"/>
    <s v="Jan"/>
    <s v="Sun"/>
    <s v="afternoon"/>
    <x v="0"/>
    <s v="Female"/>
    <s v="Home and lifestyle"/>
    <s v="Yangon"/>
    <s v="A"/>
    <x v="2"/>
  </r>
  <r>
    <s v="120-06-4233"/>
    <n v="30.61"/>
    <n v="6"/>
    <n v="9.1829999999999998"/>
    <n v="192.84299999999999"/>
    <d v="2019-03-12T00:00:00"/>
    <d v="1899-12-30T20:36:00"/>
    <s v="Cash"/>
    <n v="9.1829999999999998"/>
    <n v="9.3000000000000007"/>
    <s v="Mar"/>
    <s v="Tue"/>
    <s v="evening"/>
    <x v="1"/>
    <s v="Male"/>
    <s v="Electronic accessories"/>
    <s v="Naypyitaw"/>
    <s v="C"/>
    <x v="0"/>
  </r>
  <r>
    <s v="285-68-5083"/>
    <n v="24.74"/>
    <n v="3"/>
    <n v="3.7109999999999999"/>
    <n v="77.930999999999997"/>
    <d v="2019-02-15T00:00:00"/>
    <d v="1899-12-30T17:47:00"/>
    <s v="Credit card"/>
    <n v="3.7109999999999999"/>
    <n v="10"/>
    <s v="Feb"/>
    <s v="Fri"/>
    <s v="evening"/>
    <x v="0"/>
    <s v="Female"/>
    <s v="Sports and travel"/>
    <s v="Naypyitaw"/>
    <s v="C"/>
    <x v="0"/>
  </r>
  <r>
    <s v="803-83-5989"/>
    <n v="55.73"/>
    <n v="6"/>
    <n v="16.719000000000001"/>
    <n v="351.09899999999999"/>
    <d v="2019-02-24T00:00:00"/>
    <d v="1899-12-30T10:55:00"/>
    <s v="Ewallet"/>
    <n v="16.719000000000001"/>
    <n v="7"/>
    <s v="Feb"/>
    <s v="Sun"/>
    <s v="morning"/>
    <x v="1"/>
    <s v="Male"/>
    <s v="Home and lifestyle"/>
    <s v="Naypyitaw"/>
    <s v="C"/>
    <x v="1"/>
  </r>
  <r>
    <s v="347-34-2234"/>
    <n v="55.07"/>
    <n v="9"/>
    <n v="24.781500000000001"/>
    <n v="520.41150000000005"/>
    <d v="2019-02-03T00:00:00"/>
    <d v="1899-12-30T13:40:00"/>
    <s v="Ewallet"/>
    <n v="24.781500000000001"/>
    <n v="10"/>
    <s v="Feb"/>
    <s v="Sun"/>
    <s v="afternoon"/>
    <x v="0"/>
    <s v="Female"/>
    <s v="Sports and travel"/>
    <s v="Mandalay"/>
    <s v="B"/>
    <x v="0"/>
  </r>
  <r>
    <s v="199-75-8169"/>
    <n v="15.81"/>
    <n v="10"/>
    <n v="7.9050000000000002"/>
    <n v="166.005"/>
    <d v="2019-03-06T00:00:00"/>
    <d v="1899-12-30T12:27:00"/>
    <s v="Credit card"/>
    <n v="7.9050000000000002"/>
    <n v="8.6"/>
    <s v="Mar"/>
    <s v="Wed"/>
    <s v="afternoon"/>
    <x v="0"/>
    <s v="Male"/>
    <s v="Sports and travel"/>
    <s v="Yangon"/>
    <s v="A"/>
    <x v="0"/>
  </r>
  <r>
    <s v="853-23-2453"/>
    <n v="75.739999999999995"/>
    <n v="4"/>
    <n v="15.148"/>
    <n v="318.108"/>
    <d v="2019-02-14T00:00:00"/>
    <d v="1899-12-30T14:35:00"/>
    <s v="Cash"/>
    <n v="15.148"/>
    <n v="7.6"/>
    <s v="Feb"/>
    <s v="Thu"/>
    <s v="afternoon"/>
    <x v="0"/>
    <s v="Male"/>
    <s v="Health and beauty"/>
    <s v="Mandalay"/>
    <s v="B"/>
    <x v="1"/>
  </r>
  <r>
    <s v="877-22-3308"/>
    <n v="15.87"/>
    <n v="10"/>
    <n v="7.9349999999999996"/>
    <n v="166.63499999999999"/>
    <d v="2019-03-13T00:00:00"/>
    <d v="1899-12-30T16:40:00"/>
    <s v="Cash"/>
    <n v="7.9349999999999996"/>
    <n v="5.8"/>
    <s v="Mar"/>
    <s v="Wed"/>
    <s v="evening"/>
    <x v="0"/>
    <s v="Male"/>
    <s v="Health and beauty"/>
    <s v="Yangon"/>
    <s v="A"/>
    <x v="2"/>
  </r>
  <r>
    <s v="838-78-4295"/>
    <n v="33.47"/>
    <n v="2"/>
    <n v="3.347"/>
    <n v="70.287000000000006"/>
    <d v="2019-02-10T00:00:00"/>
    <d v="1899-12-30T15:43:00"/>
    <s v="Ewallet"/>
    <n v="3.347"/>
    <n v="6.7"/>
    <s v="Feb"/>
    <s v="Sun"/>
    <s v="afternoon"/>
    <x v="1"/>
    <s v="Female"/>
    <s v="Health and beauty"/>
    <s v="Naypyitaw"/>
    <s v="C"/>
    <x v="1"/>
  </r>
  <r>
    <s v="109-28-2512"/>
    <n v="97.61"/>
    <n v="6"/>
    <n v="29.283000000000001"/>
    <n v="614.94299999999998"/>
    <d v="2019-01-07T00:00:00"/>
    <d v="1899-12-30T15:01:00"/>
    <s v="Ewallet"/>
    <n v="29.283000000000001"/>
    <n v="9.9"/>
    <s v="Jan"/>
    <s v="Mon"/>
    <s v="afternoon"/>
    <x v="0"/>
    <s v="Female"/>
    <s v="Fashion accessories"/>
    <s v="Mandalay"/>
    <s v="B"/>
    <x v="0"/>
  </r>
  <r>
    <s v="232-11-3025"/>
    <n v="78.77"/>
    <n v="10"/>
    <n v="39.384999999999998"/>
    <n v="827.08500000000004"/>
    <d v="2019-01-24T00:00:00"/>
    <d v="1899-12-30T10:04:00"/>
    <s v="Cash"/>
    <n v="39.384999999999998"/>
    <n v="6.4"/>
    <s v="Jan"/>
    <s v="Thu"/>
    <s v="morning"/>
    <x v="1"/>
    <s v="Male"/>
    <s v="Sports and travel"/>
    <s v="Yangon"/>
    <s v="A"/>
    <x v="1"/>
  </r>
  <r>
    <s v="382-03-4532"/>
    <n v="18.329999999999998"/>
    <n v="1"/>
    <n v="0.91649999999999998"/>
    <n v="19.246500000000001"/>
    <d v="2019-02-02T00:00:00"/>
    <d v="1899-12-30T18:50:00"/>
    <s v="Cash"/>
    <n v="0.91649999999999998"/>
    <n v="4.3"/>
    <s v="Feb"/>
    <s v="Sat"/>
    <s v="evening"/>
    <x v="0"/>
    <s v="Female"/>
    <s v="Health and beauty"/>
    <s v="Yangon"/>
    <s v="A"/>
    <x v="2"/>
  </r>
  <r>
    <s v="393-65-2792"/>
    <n v="89.48"/>
    <n v="10"/>
    <n v="44.74"/>
    <n v="939.54"/>
    <d v="2019-01-06T00:00:00"/>
    <d v="1899-12-30T12:46:00"/>
    <s v="Credit card"/>
    <n v="44.74"/>
    <n v="9.6"/>
    <s v="Jan"/>
    <s v="Sun"/>
    <s v="afternoon"/>
    <x v="1"/>
    <s v="Male"/>
    <s v="Food and beverages"/>
    <s v="Naypyitaw"/>
    <s v="C"/>
    <x v="0"/>
  </r>
  <r>
    <s v="796-12-2025"/>
    <n v="62.12"/>
    <n v="10"/>
    <n v="31.06"/>
    <n v="652.26"/>
    <d v="2019-02-11T00:00:00"/>
    <d v="1899-12-30T16:19:00"/>
    <s v="Cash"/>
    <n v="31.06"/>
    <n v="5.9"/>
    <s v="Feb"/>
    <s v="Mon"/>
    <s v="evening"/>
    <x v="1"/>
    <s v="Male"/>
    <s v="Fashion accessories"/>
    <s v="Naypyitaw"/>
    <s v="C"/>
    <x v="2"/>
  </r>
  <r>
    <s v="510-95-6347"/>
    <n v="48.52"/>
    <n v="3"/>
    <n v="7.2779999999999996"/>
    <n v="152.83799999999999"/>
    <d v="2019-03-05T00:00:00"/>
    <d v="1899-12-30T18:17:00"/>
    <s v="Ewallet"/>
    <n v="7.2779999999999996"/>
    <n v="4"/>
    <s v="Mar"/>
    <s v="Tue"/>
    <s v="evening"/>
    <x v="0"/>
    <s v="Female"/>
    <s v="Food and beverages"/>
    <s v="Mandalay"/>
    <s v="B"/>
    <x v="2"/>
  </r>
  <r>
    <s v="841-35-6630"/>
    <n v="75.91"/>
    <n v="6"/>
    <n v="22.773"/>
    <n v="478.233"/>
    <d v="2019-03-09T00:00:00"/>
    <d v="1899-12-30T18:21:00"/>
    <s v="Cash"/>
    <n v="22.773"/>
    <n v="8.6999999999999993"/>
    <s v="Mar"/>
    <s v="Sat"/>
    <s v="evening"/>
    <x v="1"/>
    <s v="Female"/>
    <s v="Electronic accessories"/>
    <s v="Naypyitaw"/>
    <s v="C"/>
    <x v="0"/>
  </r>
  <r>
    <s v="287-21-9091"/>
    <n v="74.67"/>
    <n v="9"/>
    <n v="33.601500000000001"/>
    <n v="705.63149999999996"/>
    <d v="2019-01-22T00:00:00"/>
    <d v="1899-12-30T10:55:00"/>
    <s v="Ewallet"/>
    <n v="33.601500000000001"/>
    <n v="9.4"/>
    <s v="Jan"/>
    <s v="Tue"/>
    <s v="morning"/>
    <x v="1"/>
    <s v="Male"/>
    <s v="Home and lifestyle"/>
    <s v="Yangon"/>
    <s v="A"/>
    <x v="0"/>
  </r>
  <r>
    <s v="732-94-0499"/>
    <n v="41.65"/>
    <n v="10"/>
    <n v="20.824999999999999"/>
    <n v="437.32499999999999"/>
    <d v="2019-01-13T00:00:00"/>
    <d v="1899-12-30T17:04:00"/>
    <s v="Credit card"/>
    <n v="20.824999999999999"/>
    <n v="5.4"/>
    <s v="Jan"/>
    <s v="Sun"/>
    <s v="evening"/>
    <x v="1"/>
    <s v="Female"/>
    <s v="Electronic accessories"/>
    <s v="Naypyitaw"/>
    <s v="C"/>
    <x v="2"/>
  </r>
  <r>
    <s v="263-10-3913"/>
    <n v="49.04"/>
    <n v="9"/>
    <n v="22.068000000000001"/>
    <n v="463.428"/>
    <d v="2019-01-09T00:00:00"/>
    <d v="1899-12-30T14:20:00"/>
    <s v="Credit card"/>
    <n v="22.068000000000001"/>
    <n v="8.6"/>
    <s v="Jan"/>
    <s v="Wed"/>
    <s v="afternoon"/>
    <x v="0"/>
    <s v="Male"/>
    <s v="Fashion accessories"/>
    <s v="Naypyitaw"/>
    <s v="C"/>
    <x v="0"/>
  </r>
  <r>
    <s v="381-20-0914"/>
    <n v="20.010000000000002"/>
    <n v="9"/>
    <n v="9.0045000000000002"/>
    <n v="189.09450000000001"/>
    <d v="2019-01-12T00:00:00"/>
    <d v="1899-12-30T15:48:00"/>
    <s v="Credit card"/>
    <n v="9.0045000000000002"/>
    <n v="5.7"/>
    <s v="Jan"/>
    <s v="Sat"/>
    <s v="afternoon"/>
    <x v="0"/>
    <s v="Female"/>
    <s v="Fashion accessories"/>
    <s v="Yangon"/>
    <s v="A"/>
    <x v="2"/>
  </r>
  <r>
    <s v="829-49-1914"/>
    <n v="78.31"/>
    <n v="10"/>
    <n v="39.155000000000001"/>
    <n v="822.255"/>
    <d v="2019-03-05T00:00:00"/>
    <d v="1899-12-30T16:24:00"/>
    <s v="Ewallet"/>
    <n v="39.155000000000001"/>
    <n v="6.6"/>
    <s v="Mar"/>
    <s v="Tue"/>
    <s v="evening"/>
    <x v="0"/>
    <s v="Female"/>
    <s v="Food and beverages"/>
    <s v="Naypyitaw"/>
    <s v="C"/>
    <x v="1"/>
  </r>
  <r>
    <s v="756-01-7507"/>
    <n v="20.38"/>
    <n v="5"/>
    <n v="5.0949999999999998"/>
    <n v="106.995"/>
    <d v="2019-01-22T00:00:00"/>
    <d v="1899-12-30T18:56:00"/>
    <s v="Cash"/>
    <n v="5.0949999999999998"/>
    <n v="6"/>
    <s v="Jan"/>
    <s v="Tue"/>
    <s v="evening"/>
    <x v="1"/>
    <s v="Female"/>
    <s v="Health and beauty"/>
    <s v="Naypyitaw"/>
    <s v="C"/>
    <x v="1"/>
  </r>
  <r>
    <s v="870-72-4431"/>
    <n v="99.19"/>
    <n v="6"/>
    <n v="29.757000000000001"/>
    <n v="624.89700000000005"/>
    <d v="2019-01-21T00:00:00"/>
    <d v="1899-12-30T14:42:00"/>
    <s v="Credit card"/>
    <n v="29.757000000000001"/>
    <n v="5.5"/>
    <s v="Jan"/>
    <s v="Mon"/>
    <s v="afternoon"/>
    <x v="1"/>
    <s v="Female"/>
    <s v="Health and beauty"/>
    <s v="Naypyitaw"/>
    <s v="C"/>
    <x v="2"/>
  </r>
  <r>
    <s v="847-38-7188"/>
    <n v="96.68"/>
    <n v="3"/>
    <n v="14.502000000000001"/>
    <n v="304.54199999999997"/>
    <d v="2019-01-26T00:00:00"/>
    <d v="1899-12-30T19:56:00"/>
    <s v="Ewallet"/>
    <n v="14.502000000000001"/>
    <n v="6.4"/>
    <s v="Jan"/>
    <s v="Sat"/>
    <s v="evening"/>
    <x v="1"/>
    <s v="Female"/>
    <s v="Food and beverages"/>
    <s v="Mandalay"/>
    <s v="B"/>
    <x v="1"/>
  </r>
  <r>
    <s v="480-63-2856"/>
    <n v="19.25"/>
    <n v="8"/>
    <n v="7.7"/>
    <n v="161.69999999999999"/>
    <d v="2019-01-23T00:00:00"/>
    <d v="1899-12-30T18:37:00"/>
    <s v="Ewallet"/>
    <n v="7.7"/>
    <n v="6.6"/>
    <s v="Jan"/>
    <s v="Wed"/>
    <s v="evening"/>
    <x v="1"/>
    <s v="Male"/>
    <s v="Food and beverages"/>
    <s v="Naypyitaw"/>
    <s v="C"/>
    <x v="1"/>
  </r>
  <r>
    <s v="787-56-0757"/>
    <n v="80.36"/>
    <n v="4"/>
    <n v="16.071999999999999"/>
    <n v="337.512"/>
    <d v="2019-02-23T00:00:00"/>
    <d v="1899-12-30T18:45:00"/>
    <s v="Credit card"/>
    <n v="16.071999999999999"/>
    <n v="8.3000000000000007"/>
    <s v="Feb"/>
    <s v="Sat"/>
    <s v="evening"/>
    <x v="0"/>
    <s v="Female"/>
    <s v="Food and beverages"/>
    <s v="Naypyitaw"/>
    <s v="C"/>
    <x v="0"/>
  </r>
  <r>
    <s v="360-39-5055"/>
    <n v="48.91"/>
    <n v="5"/>
    <n v="12.227499999999999"/>
    <n v="256.77749999999997"/>
    <d v="2019-03-09T00:00:00"/>
    <d v="1899-12-30T10:17:00"/>
    <s v="Cash"/>
    <n v="12.227499999999999"/>
    <n v="6.6"/>
    <s v="Mar"/>
    <s v="Sat"/>
    <s v="morning"/>
    <x v="0"/>
    <s v="Male"/>
    <s v="Sports and travel"/>
    <s v="Naypyitaw"/>
    <s v="C"/>
    <x v="1"/>
  </r>
  <r>
    <s v="730-50-9884"/>
    <n v="83.06"/>
    <n v="7"/>
    <n v="29.071000000000002"/>
    <n v="610.49099999999999"/>
    <d v="2019-03-05T00:00:00"/>
    <d v="1899-12-30T14:31:00"/>
    <s v="Ewallet"/>
    <n v="29.071000000000002"/>
    <n v="4"/>
    <s v="Mar"/>
    <s v="Tue"/>
    <s v="afternoon"/>
    <x v="1"/>
    <s v="Female"/>
    <s v="Sports and travel"/>
    <s v="Naypyitaw"/>
    <s v="C"/>
    <x v="2"/>
  </r>
  <r>
    <s v="362-58-8315"/>
    <n v="76.52"/>
    <n v="5"/>
    <n v="19.13"/>
    <n v="401.73"/>
    <d v="2019-03-25T00:00:00"/>
    <d v="1899-12-30T10:23:00"/>
    <s v="Cash"/>
    <n v="19.13"/>
    <n v="9.9"/>
    <s v="Mar"/>
    <s v="Mon"/>
    <s v="morning"/>
    <x v="1"/>
    <s v="Male"/>
    <s v="Fashion accessories"/>
    <s v="Naypyitaw"/>
    <s v="C"/>
    <x v="0"/>
  </r>
  <r>
    <s v="633-44-8566"/>
    <n v="49.38"/>
    <n v="7"/>
    <n v="17.283000000000001"/>
    <n v="362.94299999999998"/>
    <d v="2019-03-27T00:00:00"/>
    <d v="1899-12-30T20:35:00"/>
    <s v="Credit card"/>
    <n v="17.283000000000001"/>
    <n v="7.3"/>
    <s v="Mar"/>
    <s v="Wed"/>
    <s v="evening"/>
    <x v="0"/>
    <s v="Male"/>
    <s v="Food and beverages"/>
    <s v="Yangon"/>
    <s v="A"/>
    <x v="1"/>
  </r>
  <r>
    <s v="504-35-8843"/>
    <n v="42.47"/>
    <n v="1"/>
    <n v="2.1234999999999999"/>
    <n v="44.593499999999999"/>
    <d v="2019-01-02T00:00:00"/>
    <d v="1899-12-30T16:57:00"/>
    <s v="Cash"/>
    <n v="2.1234999999999999"/>
    <n v="5.7"/>
    <s v="Jan"/>
    <s v="Wed"/>
    <s v="evening"/>
    <x v="1"/>
    <s v="Male"/>
    <s v="Sports and travel"/>
    <s v="Yangon"/>
    <s v="A"/>
    <x v="2"/>
  </r>
  <r>
    <s v="318-68-5053"/>
    <n v="76.989999999999995"/>
    <n v="6"/>
    <n v="23.097000000000001"/>
    <n v="485.03699999999998"/>
    <d v="2019-02-27T00:00:00"/>
    <d v="1899-12-30T17:55:00"/>
    <s v="Cash"/>
    <n v="23.097000000000001"/>
    <n v="6.1"/>
    <s v="Feb"/>
    <s v="Wed"/>
    <s v="evening"/>
    <x v="1"/>
    <s v="Female"/>
    <s v="Health and beauty"/>
    <s v="Mandalay"/>
    <s v="B"/>
    <x v="1"/>
  </r>
  <r>
    <s v="565-80-5980"/>
    <n v="47.38"/>
    <n v="4"/>
    <n v="9.4760000000000009"/>
    <n v="198.99600000000001"/>
    <d v="2019-01-23T00:00:00"/>
    <d v="1899-12-30T10:25:00"/>
    <s v="Cash"/>
    <n v="9.4760000000000009"/>
    <n v="7.1"/>
    <s v="Jan"/>
    <s v="Wed"/>
    <s v="morning"/>
    <x v="0"/>
    <s v="Female"/>
    <s v="Home and lifestyle"/>
    <s v="Naypyitaw"/>
    <s v="C"/>
    <x v="1"/>
  </r>
  <r>
    <s v="225-32-0908"/>
    <n v="44.86"/>
    <n v="10"/>
    <n v="22.43"/>
    <n v="471.03"/>
    <d v="2019-01-26T00:00:00"/>
    <d v="1899-12-30T19:54:00"/>
    <s v="Ewallet"/>
    <n v="22.43"/>
    <n v="8.1999999999999993"/>
    <s v="Jan"/>
    <s v="Sat"/>
    <s v="evening"/>
    <x v="1"/>
    <s v="Female"/>
    <s v="Sports and travel"/>
    <s v="Naypyitaw"/>
    <s v="C"/>
    <x v="0"/>
  </r>
  <r>
    <s v="873-51-0671"/>
    <n v="21.98"/>
    <n v="7"/>
    <n v="7.6929999999999996"/>
    <n v="161.553"/>
    <d v="2019-01-10T00:00:00"/>
    <d v="1899-12-30T16:42:00"/>
    <s v="Ewallet"/>
    <n v="7.6929999999999996"/>
    <n v="5.0999999999999996"/>
    <s v="Jan"/>
    <s v="Thu"/>
    <s v="evening"/>
    <x v="0"/>
    <s v="Female"/>
    <s v="Sports and travel"/>
    <s v="Yangon"/>
    <s v="A"/>
    <x v="2"/>
  </r>
  <r>
    <s v="152-08-9985"/>
    <n v="64.36"/>
    <n v="9"/>
    <n v="28.962"/>
    <n v="608.202"/>
    <d v="2019-03-12T00:00:00"/>
    <d v="1899-12-30T12:09:00"/>
    <s v="Credit card"/>
    <n v="28.962"/>
    <n v="8.6"/>
    <s v="Mar"/>
    <s v="Tue"/>
    <s v="afternoon"/>
    <x v="0"/>
    <s v="Male"/>
    <s v="Health and beauty"/>
    <s v="Mandalay"/>
    <s v="B"/>
    <x v="0"/>
  </r>
  <r>
    <s v="512-91-0811"/>
    <n v="89.75"/>
    <n v="1"/>
    <n v="4.4874999999999998"/>
    <n v="94.237499999999997"/>
    <d v="2019-02-06T00:00:00"/>
    <d v="1899-12-30T20:05:00"/>
    <s v="Credit card"/>
    <n v="4.4874999999999998"/>
    <n v="6.6"/>
    <s v="Feb"/>
    <s v="Wed"/>
    <s v="evening"/>
    <x v="1"/>
    <s v="Male"/>
    <s v="Health and beauty"/>
    <s v="Naypyitaw"/>
    <s v="C"/>
    <x v="1"/>
  </r>
  <r>
    <s v="594-34-4444"/>
    <n v="97.16"/>
    <n v="1"/>
    <n v="4.8579999999999997"/>
    <n v="102.018"/>
    <d v="2019-03-08T00:00:00"/>
    <d v="1899-12-30T20:38:00"/>
    <s v="Ewallet"/>
    <n v="4.8579999999999997"/>
    <n v="7.2"/>
    <s v="Mar"/>
    <s v="Fri"/>
    <s v="evening"/>
    <x v="1"/>
    <s v="Male"/>
    <s v="Electronic accessories"/>
    <s v="Yangon"/>
    <s v="A"/>
    <x v="1"/>
  </r>
  <r>
    <s v="766-85-7061"/>
    <n v="87.87"/>
    <n v="10"/>
    <n v="43.935000000000002"/>
    <n v="922.63499999999999"/>
    <d v="2019-03-29T00:00:00"/>
    <d v="1899-12-30T10:25:00"/>
    <s v="Ewallet"/>
    <n v="43.935000000000002"/>
    <n v="5.0999999999999996"/>
    <s v="Mar"/>
    <s v="Fri"/>
    <s v="morning"/>
    <x v="1"/>
    <s v="Male"/>
    <s v="Health and beauty"/>
    <s v="Mandalay"/>
    <s v="B"/>
    <x v="2"/>
  </r>
  <r>
    <s v="871-39-9221"/>
    <n v="12.45"/>
    <n v="6"/>
    <n v="3.7349999999999999"/>
    <n v="78.435000000000002"/>
    <d v="2019-02-09T00:00:00"/>
    <d v="1899-12-30T13:11:00"/>
    <s v="Cash"/>
    <n v="3.7349999999999999"/>
    <n v="4.0999999999999996"/>
    <s v="Feb"/>
    <s v="Sat"/>
    <s v="afternoon"/>
    <x v="1"/>
    <s v="Female"/>
    <s v="Electronic accessories"/>
    <s v="Naypyitaw"/>
    <s v="C"/>
    <x v="2"/>
  </r>
  <r>
    <s v="865-92-6136"/>
    <n v="52.75"/>
    <n v="3"/>
    <n v="7.9124999999999996"/>
    <n v="166.16249999999999"/>
    <d v="2019-03-23T00:00:00"/>
    <d v="1899-12-30T10:16:00"/>
    <s v="Ewallet"/>
    <n v="7.9124999999999996"/>
    <n v="9.3000000000000007"/>
    <s v="Mar"/>
    <s v="Sat"/>
    <s v="morning"/>
    <x v="1"/>
    <s v="Male"/>
    <s v="Food and beverages"/>
    <s v="Yangon"/>
    <s v="A"/>
    <x v="0"/>
  </r>
  <r>
    <s v="733-01-9107"/>
    <n v="82.7"/>
    <n v="6"/>
    <n v="24.81"/>
    <n v="521.01"/>
    <d v="2019-03-05T00:00:00"/>
    <d v="1899-12-30T18:14:00"/>
    <s v="Cash"/>
    <n v="24.81"/>
    <n v="7.4"/>
    <s v="Mar"/>
    <s v="Tue"/>
    <s v="evening"/>
    <x v="1"/>
    <s v="Male"/>
    <s v="Home and lifestyle"/>
    <s v="Mandalay"/>
    <s v="B"/>
    <x v="1"/>
  </r>
  <r>
    <s v="163-56-7055"/>
    <n v="48.71"/>
    <n v="1"/>
    <n v="2.4355000000000002"/>
    <n v="51.145499999999998"/>
    <d v="2019-03-26T00:00:00"/>
    <d v="1899-12-30T19:20:00"/>
    <s v="Cash"/>
    <n v="2.4355000000000002"/>
    <n v="4.0999999999999996"/>
    <s v="Mar"/>
    <s v="Tue"/>
    <s v="evening"/>
    <x v="0"/>
    <s v="Male"/>
    <s v="Fashion accessories"/>
    <s v="Naypyitaw"/>
    <s v="C"/>
    <x v="2"/>
  </r>
  <r>
    <s v="189-98-2939"/>
    <n v="78.55"/>
    <n v="9"/>
    <n v="35.347499999999997"/>
    <n v="742.29750000000001"/>
    <d v="2019-03-01T00:00:00"/>
    <d v="1899-12-30T13:22:00"/>
    <s v="Cash"/>
    <n v="35.347499999999997"/>
    <n v="7.2"/>
    <s v="Mar"/>
    <s v="Fri"/>
    <s v="afternoon"/>
    <x v="1"/>
    <s v="Male"/>
    <s v="Fashion accessories"/>
    <s v="Naypyitaw"/>
    <s v="C"/>
    <x v="1"/>
  </r>
  <r>
    <s v="551-21-3069"/>
    <n v="23.07"/>
    <n v="9"/>
    <n v="10.381500000000001"/>
    <n v="218.01150000000001"/>
    <d v="2019-02-01T00:00:00"/>
    <d v="1899-12-30T11:27:00"/>
    <s v="Cash"/>
    <n v="10.381500000000001"/>
    <n v="4.9000000000000004"/>
    <s v="Feb"/>
    <s v="Fri"/>
    <s v="morning"/>
    <x v="1"/>
    <s v="Female"/>
    <s v="Electronic accessories"/>
    <s v="Naypyitaw"/>
    <s v="C"/>
    <x v="2"/>
  </r>
  <r>
    <s v="212-62-1842"/>
    <n v="58.26"/>
    <n v="6"/>
    <n v="17.478000000000002"/>
    <n v="367.03800000000001"/>
    <d v="2019-03-28T00:00:00"/>
    <d v="1899-12-30T16:44:00"/>
    <s v="Cash"/>
    <n v="17.478000000000002"/>
    <n v="9.9"/>
    <s v="Mar"/>
    <s v="Thu"/>
    <s v="evening"/>
    <x v="1"/>
    <s v="Male"/>
    <s v="Food and beverages"/>
    <s v="Yangon"/>
    <s v="A"/>
    <x v="0"/>
  </r>
  <r>
    <s v="716-39-1409"/>
    <n v="30.35"/>
    <n v="7"/>
    <n v="10.6225"/>
    <n v="223.07249999999999"/>
    <d v="2019-03-19T00:00:00"/>
    <d v="1899-12-30T18:19:00"/>
    <s v="Cash"/>
    <n v="10.6225"/>
    <n v="8"/>
    <s v="Mar"/>
    <s v="Tue"/>
    <s v="evening"/>
    <x v="1"/>
    <s v="Male"/>
    <s v="Health and beauty"/>
    <s v="Mandalay"/>
    <s v="B"/>
    <x v="0"/>
  </r>
  <r>
    <s v="704-48-3927"/>
    <n v="88.67"/>
    <n v="10"/>
    <n v="44.335000000000001"/>
    <n v="931.03499999999997"/>
    <d v="2019-01-12T00:00:00"/>
    <d v="1899-12-30T14:50:00"/>
    <s v="Ewallet"/>
    <n v="44.335000000000001"/>
    <n v="7.3"/>
    <s v="Jan"/>
    <s v="Sat"/>
    <s v="afternoon"/>
    <x v="0"/>
    <s v="Male"/>
    <s v="Electronic accessories"/>
    <s v="Yangon"/>
    <s v="A"/>
    <x v="1"/>
  </r>
  <r>
    <s v="628-34-3388"/>
    <n v="27.38"/>
    <n v="6"/>
    <n v="8.2140000000000004"/>
    <n v="172.494"/>
    <d v="2019-01-05T00:00:00"/>
    <d v="1899-12-30T20:54:00"/>
    <s v="Credit card"/>
    <n v="8.2140000000000004"/>
    <n v="7.9"/>
    <s v="Jan"/>
    <s v="Sat"/>
    <s v="evening"/>
    <x v="1"/>
    <s v="Male"/>
    <s v="Fashion accessories"/>
    <s v="Naypyitaw"/>
    <s v="C"/>
    <x v="1"/>
  </r>
  <r>
    <s v="630-74-5166"/>
    <n v="62.13"/>
    <n v="6"/>
    <n v="18.638999999999999"/>
    <n v="391.41899999999998"/>
    <d v="2019-03-22T00:00:00"/>
    <d v="1899-12-30T20:19:00"/>
    <s v="Cash"/>
    <n v="18.638999999999999"/>
    <n v="7.4"/>
    <s v="Mar"/>
    <s v="Fri"/>
    <s v="evening"/>
    <x v="1"/>
    <s v="Male"/>
    <s v="Sports and travel"/>
    <s v="Yangon"/>
    <s v="A"/>
    <x v="1"/>
  </r>
  <r>
    <s v="588-01-7461"/>
    <n v="33.979999999999997"/>
    <n v="9"/>
    <n v="15.291"/>
    <n v="321.11099999999999"/>
    <d v="2019-03-24T00:00:00"/>
    <d v="1899-12-30T10:43:00"/>
    <s v="Cash"/>
    <n v="15.291"/>
    <n v="4.2"/>
    <s v="Mar"/>
    <s v="Sun"/>
    <s v="morning"/>
    <x v="1"/>
    <s v="Female"/>
    <s v="Food and beverages"/>
    <s v="Naypyitaw"/>
    <s v="C"/>
    <x v="2"/>
  </r>
  <r>
    <s v="861-77-0145"/>
    <n v="81.97"/>
    <n v="10"/>
    <n v="40.984999999999999"/>
    <n v="860.68499999999995"/>
    <d v="2019-03-03T00:00:00"/>
    <d v="1899-12-30T14:30:00"/>
    <s v="Cash"/>
    <n v="40.984999999999999"/>
    <n v="9.1999999999999993"/>
    <s v="Mar"/>
    <s v="Sun"/>
    <s v="afternoon"/>
    <x v="0"/>
    <s v="Male"/>
    <s v="Electronic accessories"/>
    <s v="Naypyitaw"/>
    <s v="C"/>
    <x v="0"/>
  </r>
  <r>
    <s v="479-26-8945"/>
    <n v="16.489999999999998"/>
    <n v="2"/>
    <n v="1.649"/>
    <n v="34.628999999999998"/>
    <d v="2019-02-05T00:00:00"/>
    <d v="1899-12-30T11:32:00"/>
    <s v="Ewallet"/>
    <n v="1.649"/>
    <n v="4.5999999999999996"/>
    <s v="Feb"/>
    <s v="Tue"/>
    <s v="morning"/>
    <x v="0"/>
    <s v="Female"/>
    <s v="Sports and travel"/>
    <s v="Mandalay"/>
    <s v="B"/>
    <x v="2"/>
  </r>
  <r>
    <s v="210-67-5886"/>
    <n v="98.21"/>
    <n v="3"/>
    <n v="14.7315"/>
    <n v="309.36149999999998"/>
    <d v="2019-02-05T00:00:00"/>
    <d v="1899-12-30T10:41:00"/>
    <s v="Credit card"/>
    <n v="14.7315"/>
    <n v="7.8"/>
    <s v="Feb"/>
    <s v="Tue"/>
    <s v="morning"/>
    <x v="0"/>
    <s v="Female"/>
    <s v="Health and beauty"/>
    <s v="Naypyitaw"/>
    <s v="C"/>
    <x v="1"/>
  </r>
  <r>
    <s v="227-78-1148"/>
    <n v="72.84"/>
    <n v="7"/>
    <n v="25.494"/>
    <n v="535.37400000000002"/>
    <d v="2019-02-15T00:00:00"/>
    <d v="1899-12-30T12:44:00"/>
    <s v="Cash"/>
    <n v="25.494"/>
    <n v="8.4"/>
    <s v="Feb"/>
    <s v="Fri"/>
    <s v="afternoon"/>
    <x v="1"/>
    <s v="Female"/>
    <s v="Fashion accessories"/>
    <s v="Mandalay"/>
    <s v="B"/>
    <x v="0"/>
  </r>
  <r>
    <s v="645-44-1170"/>
    <n v="58.07"/>
    <n v="9"/>
    <n v="26.131499999999999"/>
    <n v="548.76149999999996"/>
    <d v="2019-01-19T00:00:00"/>
    <d v="1899-12-30T20:07:00"/>
    <s v="Ewallet"/>
    <n v="26.131499999999999"/>
    <n v="4.3"/>
    <s v="Jan"/>
    <s v="Sat"/>
    <s v="evening"/>
    <x v="0"/>
    <s v="Male"/>
    <s v="Home and lifestyle"/>
    <s v="Yangon"/>
    <s v="A"/>
    <x v="2"/>
  </r>
  <r>
    <s v="237-01-6122"/>
    <n v="80.790000000000006"/>
    <n v="9"/>
    <n v="36.355499999999999"/>
    <n v="763.46550000000002"/>
    <d v="2019-02-01T00:00:00"/>
    <d v="1899-12-30T20:31:00"/>
    <s v="Credit card"/>
    <n v="36.355499999999999"/>
    <n v="9.5"/>
    <s v="Feb"/>
    <s v="Fri"/>
    <s v="evening"/>
    <x v="0"/>
    <s v="Female"/>
    <s v="Home and lifestyle"/>
    <s v="Naypyitaw"/>
    <s v="C"/>
    <x v="0"/>
  </r>
  <r>
    <s v="225-98-1496"/>
    <n v="27.02"/>
    <n v="3"/>
    <n v="4.0529999999999999"/>
    <n v="85.113"/>
    <d v="2019-03-02T00:00:00"/>
    <d v="1899-12-30T13:01:00"/>
    <s v="Credit card"/>
    <n v="4.0529999999999999"/>
    <n v="7.1"/>
    <s v="Mar"/>
    <s v="Sat"/>
    <s v="afternoon"/>
    <x v="1"/>
    <s v="Female"/>
    <s v="Fashion accessories"/>
    <s v="Naypyitaw"/>
    <s v="C"/>
    <x v="1"/>
  </r>
  <r>
    <s v="291-32-1427"/>
    <n v="21.94"/>
    <n v="5"/>
    <n v="5.4850000000000003"/>
    <n v="115.185"/>
    <d v="2019-03-05T00:00:00"/>
    <d v="1899-12-30T12:29:00"/>
    <s v="Ewallet"/>
    <n v="5.4850000000000003"/>
    <n v="5.3"/>
    <s v="Mar"/>
    <s v="Tue"/>
    <s v="afternoon"/>
    <x v="0"/>
    <s v="Male"/>
    <s v="Fashion accessories"/>
    <s v="Mandalay"/>
    <s v="B"/>
    <x v="2"/>
  </r>
  <r>
    <s v="659-65-8956"/>
    <n v="51.36"/>
    <n v="1"/>
    <n v="2.5680000000000001"/>
    <n v="53.927999999999997"/>
    <d v="2019-01-16T00:00:00"/>
    <d v="1899-12-30T15:26:00"/>
    <s v="Ewallet"/>
    <n v="2.5680000000000001"/>
    <n v="5.2"/>
    <s v="Jan"/>
    <s v="Wed"/>
    <s v="afternoon"/>
    <x v="0"/>
    <s v="Male"/>
    <s v="Fashion accessories"/>
    <s v="Mandalay"/>
    <s v="B"/>
    <x v="2"/>
  </r>
  <r>
    <s v="642-32-2990"/>
    <n v="10.96"/>
    <n v="10"/>
    <n v="5.48"/>
    <n v="115.08"/>
    <d v="2019-02-02T00:00:00"/>
    <d v="1899-12-30T20:48:00"/>
    <s v="Ewallet"/>
    <n v="5.48"/>
    <n v="6"/>
    <s v="Feb"/>
    <s v="Sat"/>
    <s v="evening"/>
    <x v="1"/>
    <s v="Female"/>
    <s v="Food and beverages"/>
    <s v="Yangon"/>
    <s v="A"/>
    <x v="1"/>
  </r>
  <r>
    <s v="378-24-2715"/>
    <n v="53.44"/>
    <n v="2"/>
    <n v="5.3440000000000003"/>
    <n v="112.224"/>
    <d v="2019-01-20T00:00:00"/>
    <d v="1899-12-30T20:38:00"/>
    <s v="Ewallet"/>
    <n v="5.3440000000000003"/>
    <n v="4.0999999999999996"/>
    <s v="Jan"/>
    <s v="Sun"/>
    <s v="evening"/>
    <x v="1"/>
    <s v="Male"/>
    <s v="Home and lifestyle"/>
    <s v="Mandalay"/>
    <s v="B"/>
    <x v="2"/>
  </r>
  <r>
    <s v="638-60-7125"/>
    <n v="99.56"/>
    <n v="8"/>
    <n v="39.823999999999998"/>
    <n v="836.30399999999997"/>
    <d v="2019-02-14T00:00:00"/>
    <d v="1899-12-30T17:03:00"/>
    <s v="Credit card"/>
    <n v="39.823999999999998"/>
    <n v="5.2"/>
    <s v="Feb"/>
    <s v="Thu"/>
    <s v="evening"/>
    <x v="1"/>
    <s v="Female"/>
    <s v="Electronic accessories"/>
    <s v="Yangon"/>
    <s v="A"/>
    <x v="2"/>
  </r>
  <r>
    <s v="659-36-1684"/>
    <n v="57.12"/>
    <n v="7"/>
    <n v="19.992000000000001"/>
    <n v="419.83199999999999"/>
    <d v="2019-01-12T00:00:00"/>
    <d v="1899-12-30T12:02:00"/>
    <s v="Credit card"/>
    <n v="19.992000000000001"/>
    <n v="6.5"/>
    <s v="Jan"/>
    <s v="Sat"/>
    <s v="afternoon"/>
    <x v="0"/>
    <s v="Male"/>
    <s v="Sports and travel"/>
    <s v="Naypyitaw"/>
    <s v="C"/>
    <x v="1"/>
  </r>
  <r>
    <s v="219-22-9386"/>
    <n v="99.96"/>
    <n v="9"/>
    <n v="44.981999999999999"/>
    <n v="944.62199999999996"/>
    <d v="2019-03-09T00:00:00"/>
    <d v="1899-12-30T17:26:00"/>
    <s v="Credit card"/>
    <n v="44.981999999999999"/>
    <n v="4.2"/>
    <s v="Mar"/>
    <s v="Sat"/>
    <s v="evening"/>
    <x v="0"/>
    <s v="Male"/>
    <s v="Sports and travel"/>
    <s v="Mandalay"/>
    <s v="B"/>
    <x v="2"/>
  </r>
  <r>
    <s v="336-78-2147"/>
    <n v="63.91"/>
    <n v="8"/>
    <n v="25.564"/>
    <n v="536.84400000000005"/>
    <d v="2019-03-13T00:00:00"/>
    <d v="1899-12-30T19:52:00"/>
    <s v="Credit card"/>
    <n v="25.564"/>
    <n v="4.5999999999999996"/>
    <s v="Mar"/>
    <s v="Wed"/>
    <s v="evening"/>
    <x v="0"/>
    <s v="Male"/>
    <s v="Home and lifestyle"/>
    <s v="Naypyitaw"/>
    <s v="C"/>
    <x v="2"/>
  </r>
  <r>
    <s v="268-27-6179"/>
    <n v="56.47"/>
    <n v="8"/>
    <n v="22.588000000000001"/>
    <n v="474.34800000000001"/>
    <d v="2019-03-09T00:00:00"/>
    <d v="1899-12-30T14:57:00"/>
    <s v="Ewallet"/>
    <n v="22.588000000000001"/>
    <n v="7.3"/>
    <s v="Mar"/>
    <s v="Sat"/>
    <s v="afternoon"/>
    <x v="0"/>
    <s v="Female"/>
    <s v="Fashion accessories"/>
    <s v="Mandalay"/>
    <s v="B"/>
    <x v="1"/>
  </r>
  <r>
    <s v="668-90-8900"/>
    <n v="93.69"/>
    <n v="7"/>
    <n v="32.791499999999999"/>
    <n v="688.62149999999997"/>
    <d v="2019-03-10T00:00:00"/>
    <d v="1899-12-30T18:44:00"/>
    <s v="Credit card"/>
    <n v="32.791499999999999"/>
    <n v="4.5"/>
    <s v="Mar"/>
    <s v="Sun"/>
    <s v="evening"/>
    <x v="1"/>
    <s v="Female"/>
    <s v="Home and lifestyle"/>
    <s v="Yangon"/>
    <s v="A"/>
    <x v="2"/>
  </r>
  <r>
    <s v="870-54-3162"/>
    <n v="32.25"/>
    <n v="5"/>
    <n v="8.0625"/>
    <n v="169.3125"/>
    <d v="2019-01-27T00:00:00"/>
    <d v="1899-12-30T13:26:00"/>
    <s v="Cash"/>
    <n v="8.0625"/>
    <n v="9"/>
    <s v="Jan"/>
    <s v="Sun"/>
    <s v="afternoon"/>
    <x v="1"/>
    <s v="Female"/>
    <s v="Sports and travel"/>
    <s v="Yangon"/>
    <s v="A"/>
    <x v="0"/>
  </r>
  <r>
    <s v="189-08-9157"/>
    <n v="31.73"/>
    <n v="9"/>
    <n v="14.278499999999999"/>
    <n v="299.8485"/>
    <d v="2019-01-08T00:00:00"/>
    <d v="1899-12-30T16:17:00"/>
    <s v="Credit card"/>
    <n v="14.278499999999999"/>
    <n v="5.9"/>
    <s v="Jan"/>
    <s v="Tue"/>
    <s v="evening"/>
    <x v="1"/>
    <s v="Female"/>
    <s v="Fashion accessories"/>
    <s v="Naypyitaw"/>
    <s v="C"/>
    <x v="2"/>
  </r>
  <r>
    <s v="663-86-9076"/>
    <n v="68.540000000000006"/>
    <n v="8"/>
    <n v="27.416"/>
    <n v="575.73599999999999"/>
    <d v="2019-01-08T00:00:00"/>
    <d v="1899-12-30T15:57:00"/>
    <s v="Ewallet"/>
    <n v="27.416"/>
    <n v="8.5"/>
    <s v="Jan"/>
    <s v="Tue"/>
    <s v="afternoon"/>
    <x v="0"/>
    <s v="Female"/>
    <s v="Food and beverages"/>
    <s v="Naypyitaw"/>
    <s v="C"/>
    <x v="0"/>
  </r>
  <r>
    <s v="549-84-7482"/>
    <n v="90.28"/>
    <n v="9"/>
    <n v="40.625999999999998"/>
    <n v="853.14599999999996"/>
    <d v="2019-02-08T00:00:00"/>
    <d v="1899-12-30T11:15:00"/>
    <s v="Ewallet"/>
    <n v="40.625999999999998"/>
    <n v="7.2"/>
    <s v="Feb"/>
    <s v="Fri"/>
    <s v="morning"/>
    <x v="1"/>
    <s v="Female"/>
    <s v="Sports and travel"/>
    <s v="Mandalay"/>
    <s v="B"/>
    <x v="1"/>
  </r>
  <r>
    <s v="191-10-6171"/>
    <n v="39.619999999999997"/>
    <n v="7"/>
    <n v="13.867000000000001"/>
    <n v="291.20699999999999"/>
    <d v="2019-01-25T00:00:00"/>
    <d v="1899-12-30T13:18:00"/>
    <s v="Cash"/>
    <n v="13.867000000000001"/>
    <n v="7.5"/>
    <s v="Jan"/>
    <s v="Fri"/>
    <s v="afternoon"/>
    <x v="1"/>
    <s v="Female"/>
    <s v="Fashion accessories"/>
    <s v="Mandalay"/>
    <s v="B"/>
    <x v="1"/>
  </r>
  <r>
    <s v="802-70-5316"/>
    <n v="92.13"/>
    <n v="6"/>
    <n v="27.638999999999999"/>
    <n v="580.41899999999998"/>
    <d v="2019-03-06T00:00:00"/>
    <d v="1899-12-30T20:34:00"/>
    <s v="Cash"/>
    <n v="27.638999999999999"/>
    <n v="8.3000000000000007"/>
    <s v="Mar"/>
    <s v="Wed"/>
    <s v="evening"/>
    <x v="0"/>
    <s v="Female"/>
    <s v="Sports and travel"/>
    <s v="Yangon"/>
    <s v="A"/>
    <x v="0"/>
  </r>
  <r>
    <s v="695-51-0018"/>
    <n v="34.840000000000003"/>
    <n v="4"/>
    <n v="6.968"/>
    <n v="146.328"/>
    <d v="2019-02-10T00:00:00"/>
    <d v="1899-12-30T18:36:00"/>
    <s v="Cash"/>
    <n v="6.968"/>
    <n v="7.4"/>
    <s v="Feb"/>
    <s v="Sun"/>
    <s v="evening"/>
    <x v="1"/>
    <s v="Female"/>
    <s v="Sports and travel"/>
    <s v="Mandalay"/>
    <s v="B"/>
    <x v="1"/>
  </r>
  <r>
    <s v="590-83-4591"/>
    <n v="87.45"/>
    <n v="6"/>
    <n v="26.234999999999999"/>
    <n v="550.93499999999995"/>
    <d v="2019-02-17T00:00:00"/>
    <d v="1899-12-30T14:40:00"/>
    <s v="Credit card"/>
    <n v="26.234999999999999"/>
    <n v="8.8000000000000007"/>
    <s v="Feb"/>
    <s v="Sun"/>
    <s v="afternoon"/>
    <x v="0"/>
    <s v="Male"/>
    <s v="Electronic accessories"/>
    <s v="Mandalay"/>
    <s v="B"/>
    <x v="0"/>
  </r>
  <r>
    <s v="483-71-1164"/>
    <n v="81.3"/>
    <n v="6"/>
    <n v="24.39"/>
    <n v="512.19000000000005"/>
    <d v="2019-03-08T00:00:00"/>
    <d v="1899-12-30T16:43:00"/>
    <s v="Ewallet"/>
    <n v="24.39"/>
    <n v="5.3"/>
    <s v="Mar"/>
    <s v="Fri"/>
    <s v="evening"/>
    <x v="1"/>
    <s v="Female"/>
    <s v="Health and beauty"/>
    <s v="Naypyitaw"/>
    <s v="C"/>
    <x v="2"/>
  </r>
  <r>
    <s v="597-78-7908"/>
    <n v="90.22"/>
    <n v="3"/>
    <n v="13.532999999999999"/>
    <n v="284.19299999999998"/>
    <d v="2019-02-18T00:00:00"/>
    <d v="1899-12-30T19:39:00"/>
    <s v="Cash"/>
    <n v="13.532999999999999"/>
    <n v="6.2"/>
    <s v="Feb"/>
    <s v="Mon"/>
    <s v="evening"/>
    <x v="1"/>
    <s v="Male"/>
    <s v="Fashion accessories"/>
    <s v="Naypyitaw"/>
    <s v="C"/>
    <x v="1"/>
  </r>
  <r>
    <s v="700-81-1757"/>
    <n v="26.31"/>
    <n v="5"/>
    <n v="6.5774999999999997"/>
    <n v="138.1275"/>
    <d v="2019-01-18T00:00:00"/>
    <d v="1899-12-30T20:59:00"/>
    <s v="Credit card"/>
    <n v="6.5774999999999997"/>
    <n v="8.8000000000000007"/>
    <s v="Jan"/>
    <s v="Fri"/>
    <s v="evening"/>
    <x v="1"/>
    <s v="Female"/>
    <s v="Electronic accessories"/>
    <s v="Yangon"/>
    <s v="A"/>
    <x v="0"/>
  </r>
  <r>
    <s v="354-39-5160"/>
    <n v="34.42"/>
    <n v="6"/>
    <n v="10.326000000000001"/>
    <n v="216.846"/>
    <d v="2019-02-18T00:00:00"/>
    <d v="1899-12-30T15:39:00"/>
    <s v="Cash"/>
    <n v="10.326000000000001"/>
    <n v="9.8000000000000007"/>
    <s v="Feb"/>
    <s v="Mon"/>
    <s v="afternoon"/>
    <x v="0"/>
    <s v="Female"/>
    <s v="Home and lifestyle"/>
    <s v="Yangon"/>
    <s v="A"/>
    <x v="0"/>
  </r>
  <r>
    <s v="241-72-9525"/>
    <n v="51.91"/>
    <n v="10"/>
    <n v="25.954999999999998"/>
    <n v="545.05499999999995"/>
    <d v="2019-02-16T00:00:00"/>
    <d v="1899-12-30T12:21:00"/>
    <s v="Cash"/>
    <n v="25.954999999999998"/>
    <n v="8.1999999999999993"/>
    <s v="Feb"/>
    <s v="Sat"/>
    <s v="afternoon"/>
    <x v="1"/>
    <s v="Male"/>
    <s v="Sports and travel"/>
    <s v="Mandalay"/>
    <s v="B"/>
    <x v="0"/>
  </r>
  <r>
    <s v="575-30-8091"/>
    <n v="72.5"/>
    <n v="8"/>
    <n v="29"/>
    <n v="609"/>
    <d v="2019-03-16T00:00:00"/>
    <d v="1899-12-30T19:25:00"/>
    <s v="Ewallet"/>
    <n v="29"/>
    <n v="9.1999999999999993"/>
    <s v="Mar"/>
    <s v="Sat"/>
    <s v="evening"/>
    <x v="1"/>
    <s v="Male"/>
    <s v="Sports and travel"/>
    <s v="Yangon"/>
    <s v="A"/>
    <x v="0"/>
  </r>
  <r>
    <s v="731-81-9469"/>
    <n v="89.8"/>
    <n v="10"/>
    <n v="44.9"/>
    <n v="942.9"/>
    <d v="2019-01-23T00:00:00"/>
    <d v="1899-12-30T13:00:00"/>
    <s v="Credit card"/>
    <n v="44.9"/>
    <n v="5.4"/>
    <s v="Jan"/>
    <s v="Wed"/>
    <s v="afternoon"/>
    <x v="0"/>
    <s v="Female"/>
    <s v="Sports and travel"/>
    <s v="Naypyitaw"/>
    <s v="C"/>
    <x v="2"/>
  </r>
  <r>
    <s v="280-17-4359"/>
    <n v="90.5"/>
    <n v="10"/>
    <n v="45.25"/>
    <n v="950.25"/>
    <d v="2019-01-25T00:00:00"/>
    <d v="1899-12-30T13:48:00"/>
    <s v="Cash"/>
    <n v="45.25"/>
    <n v="8.1"/>
    <s v="Jan"/>
    <s v="Fri"/>
    <s v="afternoon"/>
    <x v="0"/>
    <s v="Male"/>
    <s v="Health and beauty"/>
    <s v="Naypyitaw"/>
    <s v="C"/>
    <x v="0"/>
  </r>
  <r>
    <s v="338-65-2210"/>
    <n v="68.599999999999994"/>
    <n v="10"/>
    <n v="34.299999999999997"/>
    <n v="720.3"/>
    <d v="2019-02-05T00:00:00"/>
    <d v="1899-12-30T19:57:00"/>
    <s v="Cash"/>
    <n v="34.299999999999997"/>
    <n v="9.1"/>
    <s v="Feb"/>
    <s v="Tue"/>
    <s v="evening"/>
    <x v="0"/>
    <s v="Female"/>
    <s v="Health and beauty"/>
    <s v="Naypyitaw"/>
    <s v="C"/>
    <x v="0"/>
  </r>
  <r>
    <s v="488-25-4221"/>
    <n v="30.41"/>
    <n v="1"/>
    <n v="1.5205"/>
    <n v="31.930499999999999"/>
    <d v="2019-02-22T00:00:00"/>
    <d v="1899-12-30T10:36:00"/>
    <s v="Credit card"/>
    <n v="1.5205"/>
    <n v="8.4"/>
    <s v="Feb"/>
    <s v="Fri"/>
    <s v="morning"/>
    <x v="0"/>
    <s v="Female"/>
    <s v="Food and beverages"/>
    <s v="Naypyitaw"/>
    <s v="C"/>
    <x v="0"/>
  </r>
  <r>
    <s v="239-10-7476"/>
    <n v="77.95"/>
    <n v="6"/>
    <n v="23.385000000000002"/>
    <n v="491.08499999999998"/>
    <d v="2019-01-21T00:00:00"/>
    <d v="1899-12-30T16:37:00"/>
    <s v="Ewallet"/>
    <n v="23.385000000000002"/>
    <n v="8"/>
    <s v="Jan"/>
    <s v="Mon"/>
    <s v="evening"/>
    <x v="1"/>
    <s v="Female"/>
    <s v="Home and lifestyle"/>
    <s v="Yangon"/>
    <s v="A"/>
    <x v="0"/>
  </r>
  <r>
    <s v="458-41-1477"/>
    <n v="46.26"/>
    <n v="6"/>
    <n v="13.878"/>
    <n v="291.43799999999999"/>
    <d v="2019-03-08T00:00:00"/>
    <d v="1899-12-30T17:11:00"/>
    <s v="Credit card"/>
    <n v="13.878"/>
    <n v="9.5"/>
    <s v="Mar"/>
    <s v="Fri"/>
    <s v="evening"/>
    <x v="1"/>
    <s v="Female"/>
    <s v="Health and beauty"/>
    <s v="Naypyitaw"/>
    <s v="C"/>
    <x v="0"/>
  </r>
  <r>
    <s v="685-64-1609"/>
    <n v="30.14"/>
    <n v="10"/>
    <n v="15.07"/>
    <n v="316.47000000000003"/>
    <d v="2019-02-10T00:00:00"/>
    <d v="1899-12-30T12:28:00"/>
    <s v="Ewallet"/>
    <n v="15.07"/>
    <n v="9.1999999999999993"/>
    <s v="Feb"/>
    <s v="Sun"/>
    <s v="afternoon"/>
    <x v="0"/>
    <s v="Female"/>
    <s v="Fashion accessories"/>
    <s v="Yangon"/>
    <s v="A"/>
    <x v="0"/>
  </r>
  <r>
    <s v="568-90-5112"/>
    <n v="66.14"/>
    <n v="4"/>
    <n v="13.228"/>
    <n v="277.78800000000001"/>
    <d v="2019-03-19T00:00:00"/>
    <d v="1899-12-30T12:46:00"/>
    <s v="Credit card"/>
    <n v="13.228"/>
    <n v="5.6"/>
    <s v="Mar"/>
    <s v="Tue"/>
    <s v="afternoon"/>
    <x v="1"/>
    <s v="Male"/>
    <s v="Health and beauty"/>
    <s v="Naypyitaw"/>
    <s v="C"/>
    <x v="2"/>
  </r>
  <r>
    <s v="262-47-2794"/>
    <n v="71.86"/>
    <n v="8"/>
    <n v="28.744"/>
    <n v="603.62400000000002"/>
    <d v="2019-03-06T00:00:00"/>
    <d v="1899-12-30T15:07:00"/>
    <s v="Credit card"/>
    <n v="28.744"/>
    <n v="6.2"/>
    <s v="Mar"/>
    <s v="Wed"/>
    <s v="afternoon"/>
    <x v="0"/>
    <s v="Male"/>
    <s v="Home and lifestyle"/>
    <s v="Mandalay"/>
    <s v="B"/>
    <x v="1"/>
  </r>
  <r>
    <s v="238-49-0436"/>
    <n v="32.46"/>
    <n v="8"/>
    <n v="12.984"/>
    <n v="272.66399999999999"/>
    <d v="2019-03-27T00:00:00"/>
    <d v="1899-12-30T13:48:00"/>
    <s v="Credit card"/>
    <n v="12.984"/>
    <n v="4.9000000000000004"/>
    <s v="Mar"/>
    <s v="Wed"/>
    <s v="afternoon"/>
    <x v="1"/>
    <s v="Male"/>
    <s v="Health and beauty"/>
    <s v="Yangon"/>
    <s v="A"/>
    <x v="2"/>
  </r>
  <r>
    <s v="608-96-3517"/>
    <n v="91.54"/>
    <n v="4"/>
    <n v="18.308"/>
    <n v="384.46800000000002"/>
    <d v="2019-03-23T00:00:00"/>
    <d v="1899-12-30T19:20:00"/>
    <s v="Credit card"/>
    <n v="18.308"/>
    <n v="4.8"/>
    <s v="Mar"/>
    <s v="Sat"/>
    <s v="evening"/>
    <x v="0"/>
    <s v="Female"/>
    <s v="Fashion accessories"/>
    <s v="Mandalay"/>
    <s v="B"/>
    <x v="2"/>
  </r>
  <r>
    <s v="584-86-7256"/>
    <n v="34.56"/>
    <n v="7"/>
    <n v="12.096"/>
    <n v="254.01599999999999"/>
    <d v="2019-03-11T00:00:00"/>
    <d v="1899-12-30T16:07:00"/>
    <s v="Credit card"/>
    <n v="12.096"/>
    <n v="7.3"/>
    <s v="Mar"/>
    <s v="Mon"/>
    <s v="evening"/>
    <x v="0"/>
    <s v="Male"/>
    <s v="Sports and travel"/>
    <s v="Naypyitaw"/>
    <s v="C"/>
    <x v="1"/>
  </r>
  <r>
    <s v="746-94-0204"/>
    <n v="83.24"/>
    <n v="9"/>
    <n v="37.457999999999998"/>
    <n v="786.61800000000005"/>
    <d v="2019-01-29T00:00:00"/>
    <d v="1899-12-30T11:56:00"/>
    <s v="Credit card"/>
    <n v="37.457999999999998"/>
    <n v="7.4"/>
    <s v="Jan"/>
    <s v="Tue"/>
    <s v="morning"/>
    <x v="1"/>
    <s v="Male"/>
    <s v="Fashion accessories"/>
    <s v="Yangon"/>
    <s v="A"/>
    <x v="1"/>
  </r>
  <r>
    <s v="214-17-6927"/>
    <n v="16.48"/>
    <n v="6"/>
    <n v="4.944"/>
    <n v="103.824"/>
    <d v="2019-02-07T00:00:00"/>
    <d v="1899-12-30T18:23:00"/>
    <s v="Ewallet"/>
    <n v="4.944"/>
    <n v="9.9"/>
    <s v="Feb"/>
    <s v="Thu"/>
    <s v="evening"/>
    <x v="1"/>
    <s v="Female"/>
    <s v="Food and beverages"/>
    <s v="Naypyitaw"/>
    <s v="C"/>
    <x v="0"/>
  </r>
  <r>
    <s v="400-89-4171"/>
    <n v="80.97"/>
    <n v="8"/>
    <n v="32.387999999999998"/>
    <n v="680.14800000000002"/>
    <d v="2019-01-28T00:00:00"/>
    <d v="1899-12-30T13:05:00"/>
    <s v="Cash"/>
    <n v="32.387999999999998"/>
    <n v="9.3000000000000007"/>
    <s v="Jan"/>
    <s v="Mon"/>
    <s v="afternoon"/>
    <x v="1"/>
    <s v="Female"/>
    <s v="Sports and travel"/>
    <s v="Naypyitaw"/>
    <s v="C"/>
    <x v="0"/>
  </r>
  <r>
    <s v="782-95-9291"/>
    <n v="92.29"/>
    <n v="5"/>
    <n v="23.072500000000002"/>
    <n v="484.52249999999998"/>
    <d v="2019-02-20T00:00:00"/>
    <d v="1899-12-30T15:55:00"/>
    <s v="Credit card"/>
    <n v="23.072500000000002"/>
    <n v="9"/>
    <s v="Feb"/>
    <s v="Wed"/>
    <s v="afternoon"/>
    <x v="0"/>
    <s v="Male"/>
    <s v="Food and beverages"/>
    <s v="Yangon"/>
    <s v="A"/>
    <x v="0"/>
  </r>
  <r>
    <s v="279-74-2924"/>
    <n v="72.17"/>
    <n v="1"/>
    <n v="3.6084999999999998"/>
    <n v="75.778499999999994"/>
    <d v="2019-01-04T00:00:00"/>
    <d v="1899-12-30T19:40:00"/>
    <s v="Cash"/>
    <n v="3.6084999999999998"/>
    <n v="6.1"/>
    <s v="Jan"/>
    <s v="Fri"/>
    <s v="evening"/>
    <x v="0"/>
    <s v="Male"/>
    <s v="Electronic accessories"/>
    <s v="Mandalay"/>
    <s v="B"/>
    <x v="1"/>
  </r>
  <r>
    <s v="307-85-2293"/>
    <n v="50.28"/>
    <n v="5"/>
    <n v="12.57"/>
    <n v="263.97000000000003"/>
    <d v="2019-03-07T00:00:00"/>
    <d v="1899-12-30T13:58:00"/>
    <s v="Ewallet"/>
    <n v="12.57"/>
    <n v="9.6999999999999993"/>
    <s v="Mar"/>
    <s v="Thu"/>
    <s v="afternoon"/>
    <x v="1"/>
    <s v="Male"/>
    <s v="Home and lifestyle"/>
    <s v="Mandalay"/>
    <s v="B"/>
    <x v="0"/>
  </r>
  <r>
    <s v="743-04-1105"/>
    <n v="97.22"/>
    <n v="9"/>
    <n v="43.749000000000002"/>
    <n v="918.72900000000004"/>
    <d v="2019-03-30T00:00:00"/>
    <d v="1899-12-30T14:43:00"/>
    <s v="Ewallet"/>
    <n v="43.749000000000002"/>
    <n v="6"/>
    <s v="Mar"/>
    <s v="Sat"/>
    <s v="afternoon"/>
    <x v="0"/>
    <s v="Male"/>
    <s v="Health and beauty"/>
    <s v="Mandalay"/>
    <s v="B"/>
    <x v="1"/>
  </r>
  <r>
    <s v="423-57-2993"/>
    <n v="93.39"/>
    <n v="6"/>
    <n v="28.016999999999999"/>
    <n v="588.35699999999997"/>
    <d v="2019-03-27T00:00:00"/>
    <d v="1899-12-30T19:18:00"/>
    <s v="Ewallet"/>
    <n v="28.016999999999999"/>
    <n v="10"/>
    <s v="Mar"/>
    <s v="Wed"/>
    <s v="evening"/>
    <x v="1"/>
    <s v="Male"/>
    <s v="Sports and travel"/>
    <s v="Mandalay"/>
    <s v="B"/>
    <x v="0"/>
  </r>
  <r>
    <s v="894-41-5205"/>
    <n v="43.18"/>
    <n v="8"/>
    <n v="17.271999999999998"/>
    <n v="362.71199999999999"/>
    <d v="2019-01-19T00:00:00"/>
    <d v="1899-12-30T19:39:00"/>
    <s v="Credit card"/>
    <n v="17.271999999999998"/>
    <n v="8.3000000000000007"/>
    <s v="Jan"/>
    <s v="Sat"/>
    <s v="evening"/>
    <x v="1"/>
    <s v="Female"/>
    <s v="Food and beverages"/>
    <s v="Naypyitaw"/>
    <s v="C"/>
    <x v="0"/>
  </r>
  <r>
    <s v="275-28-0149"/>
    <n v="63.69"/>
    <n v="1"/>
    <n v="3.1844999999999999"/>
    <n v="66.874499999999998"/>
    <d v="2019-02-25T00:00:00"/>
    <d v="1899-12-30T16:21:00"/>
    <s v="Cash"/>
    <n v="3.1844999999999999"/>
    <n v="6"/>
    <s v="Feb"/>
    <s v="Mon"/>
    <s v="evening"/>
    <x v="1"/>
    <s v="Male"/>
    <s v="Sports and travel"/>
    <s v="Yangon"/>
    <s v="A"/>
    <x v="1"/>
  </r>
  <r>
    <s v="101-17-6199"/>
    <n v="45.79"/>
    <n v="7"/>
    <n v="16.026499999999999"/>
    <n v="336.55650000000003"/>
    <d v="2019-03-13T00:00:00"/>
    <d v="1899-12-30T19:44:00"/>
    <s v="Credit card"/>
    <n v="16.026499999999999"/>
    <n v="7"/>
    <s v="Mar"/>
    <s v="Wed"/>
    <s v="evening"/>
    <x v="1"/>
    <s v="Male"/>
    <s v="Food and beverages"/>
    <s v="Yangon"/>
    <s v="A"/>
    <x v="1"/>
  </r>
  <r>
    <s v="423-80-0988"/>
    <n v="76.400000000000006"/>
    <n v="2"/>
    <n v="7.64"/>
    <n v="160.44"/>
    <d v="2019-01-30T00:00:00"/>
    <d v="1899-12-30T19:42:00"/>
    <s v="Ewallet"/>
    <n v="7.64"/>
    <n v="6.5"/>
    <s v="Jan"/>
    <s v="Wed"/>
    <s v="evening"/>
    <x v="1"/>
    <s v="Male"/>
    <s v="Sports and travel"/>
    <s v="Naypyitaw"/>
    <s v="C"/>
    <x v="1"/>
  </r>
  <r>
    <s v="548-46-9322"/>
    <n v="39.9"/>
    <n v="10"/>
    <n v="19.95"/>
    <n v="418.95"/>
    <d v="2019-02-20T00:00:00"/>
    <d v="1899-12-30T15:24:00"/>
    <s v="Credit card"/>
    <n v="19.95"/>
    <n v="5.9"/>
    <s v="Feb"/>
    <s v="Wed"/>
    <s v="afternoon"/>
    <x v="1"/>
    <s v="Male"/>
    <s v="Food and beverages"/>
    <s v="Mandalay"/>
    <s v="B"/>
    <x v="2"/>
  </r>
  <r>
    <s v="505-02-0892"/>
    <n v="42.57"/>
    <n v="8"/>
    <n v="17.027999999999999"/>
    <n v="357.58800000000002"/>
    <d v="2019-02-25T00:00:00"/>
    <d v="1899-12-30T14:12:00"/>
    <s v="Ewallet"/>
    <n v="17.027999999999999"/>
    <n v="5.6"/>
    <s v="Feb"/>
    <s v="Mon"/>
    <s v="afternoon"/>
    <x v="0"/>
    <s v="Male"/>
    <s v="Health and beauty"/>
    <s v="Mandalay"/>
    <s v="B"/>
    <x v="2"/>
  </r>
  <r>
    <s v="234-65-2137"/>
    <n v="95.58"/>
    <n v="10"/>
    <n v="47.79"/>
    <n v="1003.59"/>
    <d v="2019-01-16T00:00:00"/>
    <d v="1899-12-30T13:32:00"/>
    <s v="Cash"/>
    <n v="47.79"/>
    <n v="4.8"/>
    <s v="Jan"/>
    <s v="Wed"/>
    <s v="afternoon"/>
    <x v="1"/>
    <s v="Male"/>
    <s v="Home and lifestyle"/>
    <s v="Naypyitaw"/>
    <s v="C"/>
    <x v="2"/>
  </r>
  <r>
    <s v="687-47-8271"/>
    <n v="98.98"/>
    <n v="10"/>
    <n v="49.49"/>
    <n v="1039.29"/>
    <d v="2019-02-08T00:00:00"/>
    <d v="1899-12-30T16:20:00"/>
    <s v="Credit card"/>
    <n v="49.49"/>
    <n v="8.6999999999999993"/>
    <s v="Feb"/>
    <s v="Fri"/>
    <s v="evening"/>
    <x v="1"/>
    <s v="Male"/>
    <s v="Fashion accessories"/>
    <s v="Yangon"/>
    <s v="A"/>
    <x v="0"/>
  </r>
  <r>
    <s v="796-32-9050"/>
    <n v="51.28"/>
    <n v="6"/>
    <n v="15.384"/>
    <n v="323.06400000000002"/>
    <d v="2019-01-19T00:00:00"/>
    <d v="1899-12-30T16:31:00"/>
    <s v="Cash"/>
    <n v="15.384"/>
    <n v="6.5"/>
    <s v="Jan"/>
    <s v="Sat"/>
    <s v="evening"/>
    <x v="1"/>
    <s v="Male"/>
    <s v="Food and beverages"/>
    <s v="Yangon"/>
    <s v="A"/>
    <x v="1"/>
  </r>
  <r>
    <s v="105-31-1824"/>
    <n v="69.52"/>
    <n v="7"/>
    <n v="24.332000000000001"/>
    <n v="510.97199999999998"/>
    <d v="2019-02-01T00:00:00"/>
    <d v="1899-12-30T15:10:00"/>
    <s v="Credit card"/>
    <n v="24.332000000000001"/>
    <n v="8.5"/>
    <s v="Feb"/>
    <s v="Fri"/>
    <s v="afternoon"/>
    <x v="0"/>
    <s v="Male"/>
    <s v="Sports and travel"/>
    <s v="Yangon"/>
    <s v="A"/>
    <x v="0"/>
  </r>
  <r>
    <s v="249-42-3782"/>
    <n v="70.010000000000005"/>
    <n v="5"/>
    <n v="17.502500000000001"/>
    <n v="367.55250000000001"/>
    <d v="2019-01-03T00:00:00"/>
    <d v="1899-12-30T11:36:00"/>
    <s v="Ewallet"/>
    <n v="17.502500000000001"/>
    <n v="5.5"/>
    <s v="Jan"/>
    <s v="Thu"/>
    <s v="morning"/>
    <x v="1"/>
    <s v="Male"/>
    <s v="Health and beauty"/>
    <s v="Yangon"/>
    <s v="A"/>
    <x v="2"/>
  </r>
  <r>
    <s v="316-55-4634"/>
    <n v="80.05"/>
    <n v="5"/>
    <n v="20.012499999999999"/>
    <n v="420.26249999999999"/>
    <d v="2019-01-26T00:00:00"/>
    <d v="1899-12-30T12:45:00"/>
    <s v="Credit card"/>
    <n v="20.012499999999999"/>
    <n v="9.4"/>
    <s v="Jan"/>
    <s v="Sat"/>
    <s v="afternoon"/>
    <x v="0"/>
    <s v="Male"/>
    <s v="Food and beverages"/>
    <s v="Mandalay"/>
    <s v="B"/>
    <x v="0"/>
  </r>
  <r>
    <s v="733-33-4967"/>
    <n v="20.85"/>
    <n v="8"/>
    <n v="8.34"/>
    <n v="175.14"/>
    <d v="2019-03-03T00:00:00"/>
    <d v="1899-12-30T19:17:00"/>
    <s v="Cash"/>
    <n v="8.34"/>
    <n v="6.3"/>
    <s v="Mar"/>
    <s v="Sun"/>
    <s v="evening"/>
    <x v="1"/>
    <s v="Male"/>
    <s v="Electronic accessories"/>
    <s v="Naypyitaw"/>
    <s v="C"/>
    <x v="1"/>
  </r>
  <r>
    <s v="608-27-6295"/>
    <n v="52.89"/>
    <n v="6"/>
    <n v="15.867000000000001"/>
    <n v="333.20699999999999"/>
    <d v="2019-01-19T00:00:00"/>
    <d v="1899-12-30T17:34:00"/>
    <s v="Credit card"/>
    <n v="15.867000000000001"/>
    <n v="9.8000000000000007"/>
    <s v="Jan"/>
    <s v="Sat"/>
    <s v="evening"/>
    <x v="0"/>
    <s v="Male"/>
    <s v="Electronic accessories"/>
    <s v="Mandalay"/>
    <s v="B"/>
    <x v="0"/>
  </r>
  <r>
    <s v="414-12-7047"/>
    <n v="19.79"/>
    <n v="8"/>
    <n v="7.9160000000000004"/>
    <n v="166.23599999999999"/>
    <d v="2019-01-18T00:00:00"/>
    <d v="1899-12-30T12:04:00"/>
    <s v="Ewallet"/>
    <n v="7.9160000000000004"/>
    <n v="8.6999999999999993"/>
    <s v="Jan"/>
    <s v="Fri"/>
    <s v="afternoon"/>
    <x v="1"/>
    <s v="Male"/>
    <s v="Food and beverages"/>
    <s v="Mandalay"/>
    <s v="B"/>
    <x v="0"/>
  </r>
  <r>
    <s v="827-26-2100"/>
    <n v="33.840000000000003"/>
    <n v="9"/>
    <n v="15.228"/>
    <n v="319.78800000000001"/>
    <d v="2019-03-21T00:00:00"/>
    <d v="1899-12-30T16:21:00"/>
    <s v="Ewallet"/>
    <n v="15.228"/>
    <n v="8.8000000000000007"/>
    <s v="Mar"/>
    <s v="Thu"/>
    <s v="evening"/>
    <x v="0"/>
    <s v="Male"/>
    <s v="Home and lifestyle"/>
    <s v="Yangon"/>
    <s v="A"/>
    <x v="0"/>
  </r>
  <r>
    <s v="175-54-2529"/>
    <n v="22.17"/>
    <n v="8"/>
    <n v="8.8680000000000003"/>
    <n v="186.22800000000001"/>
    <d v="2019-03-03T00:00:00"/>
    <d v="1899-12-30T17:01:00"/>
    <s v="Credit card"/>
    <n v="8.8680000000000003"/>
    <n v="9.6"/>
    <s v="Mar"/>
    <s v="Sun"/>
    <s v="evening"/>
    <x v="0"/>
    <s v="Male"/>
    <s v="Food and beverages"/>
    <s v="Yangon"/>
    <s v="A"/>
    <x v="0"/>
  </r>
  <r>
    <s v="139-52-2867"/>
    <n v="22.51"/>
    <n v="7"/>
    <n v="7.8784999999999998"/>
    <n v="165.4485"/>
    <d v="2019-02-13T00:00:00"/>
    <d v="1899-12-30T10:50:00"/>
    <s v="Credit card"/>
    <n v="7.8784999999999998"/>
    <n v="4.8"/>
    <s v="Feb"/>
    <s v="Wed"/>
    <s v="morning"/>
    <x v="1"/>
    <s v="Female"/>
    <s v="Fashion accessories"/>
    <s v="Naypyitaw"/>
    <s v="C"/>
    <x v="2"/>
  </r>
  <r>
    <s v="407-63-8975"/>
    <n v="73.88"/>
    <n v="6"/>
    <n v="22.164000000000001"/>
    <n v="465.44400000000002"/>
    <d v="2019-03-23T00:00:00"/>
    <d v="1899-12-30T19:16:00"/>
    <s v="Ewallet"/>
    <n v="22.164000000000001"/>
    <n v="4.4000000000000004"/>
    <s v="Mar"/>
    <s v="Sat"/>
    <s v="evening"/>
    <x v="1"/>
    <s v="Male"/>
    <s v="Food and beverages"/>
    <s v="Yangon"/>
    <s v="A"/>
    <x v="2"/>
  </r>
  <r>
    <s v="342-65-4817"/>
    <n v="86.8"/>
    <n v="3"/>
    <n v="13.02"/>
    <n v="273.42"/>
    <d v="2019-01-28T00:00:00"/>
    <d v="1899-12-30T16:47:00"/>
    <s v="Ewallet"/>
    <n v="13.02"/>
    <n v="9.9"/>
    <s v="Jan"/>
    <s v="Mon"/>
    <s v="evening"/>
    <x v="0"/>
    <s v="Male"/>
    <s v="Health and beauty"/>
    <s v="Naypyitaw"/>
    <s v="C"/>
    <x v="0"/>
  </r>
  <r>
    <s v="130-98-8941"/>
    <n v="64.260000000000005"/>
    <n v="7"/>
    <n v="22.491"/>
    <n v="472.31099999999998"/>
    <d v="2019-02-09T00:00:00"/>
    <d v="1899-12-30T10:00:00"/>
    <s v="Cash"/>
    <n v="22.491"/>
    <n v="5.7"/>
    <s v="Feb"/>
    <s v="Sat"/>
    <s v="morning"/>
    <x v="1"/>
    <s v="Male"/>
    <s v="Fashion accessories"/>
    <s v="Naypyitaw"/>
    <s v="C"/>
    <x v="2"/>
  </r>
  <r>
    <s v="434-83-9547"/>
    <n v="38.47"/>
    <n v="8"/>
    <n v="15.388"/>
    <n v="323.14800000000002"/>
    <d v="2019-01-23T00:00:00"/>
    <d v="1899-12-30T11:51:00"/>
    <s v="Cash"/>
    <n v="15.388"/>
    <n v="7.7"/>
    <s v="Jan"/>
    <s v="Wed"/>
    <s v="morning"/>
    <x v="0"/>
    <s v="Male"/>
    <s v="Food and beverages"/>
    <s v="Naypyitaw"/>
    <s v="C"/>
    <x v="1"/>
  </r>
  <r>
    <s v="851-28-6367"/>
    <n v="15.5"/>
    <n v="10"/>
    <n v="7.75"/>
    <n v="162.75"/>
    <d v="2019-03-23T00:00:00"/>
    <d v="1899-12-30T10:55:00"/>
    <s v="Ewallet"/>
    <n v="7.75"/>
    <n v="8"/>
    <s v="Mar"/>
    <s v="Sat"/>
    <s v="morning"/>
    <x v="0"/>
    <s v="Male"/>
    <s v="Sports and travel"/>
    <s v="Yangon"/>
    <s v="A"/>
    <x v="0"/>
  </r>
  <r>
    <s v="824-88-3614"/>
    <n v="34.31"/>
    <n v="8"/>
    <n v="13.724"/>
    <n v="288.20400000000001"/>
    <d v="2019-01-25T00:00:00"/>
    <d v="1899-12-30T15:00:00"/>
    <s v="Ewallet"/>
    <n v="13.724"/>
    <n v="5.7"/>
    <s v="Jan"/>
    <s v="Fri"/>
    <s v="afternoon"/>
    <x v="1"/>
    <s v="Male"/>
    <s v="Health and beauty"/>
    <s v="Naypyitaw"/>
    <s v="C"/>
    <x v="2"/>
  </r>
  <r>
    <s v="586-25-0848"/>
    <n v="12.34"/>
    <n v="7"/>
    <n v="4.319"/>
    <n v="90.698999999999998"/>
    <d v="2019-03-04T00:00:00"/>
    <d v="1899-12-30T11:19:00"/>
    <s v="Credit card"/>
    <n v="4.319"/>
    <n v="6.7"/>
    <s v="Mar"/>
    <s v="Mon"/>
    <s v="morning"/>
    <x v="1"/>
    <s v="Female"/>
    <s v="Sports and travel"/>
    <s v="Yangon"/>
    <s v="A"/>
    <x v="1"/>
  </r>
  <r>
    <s v="895-66-0685"/>
    <n v="18.079999999999998"/>
    <n v="3"/>
    <n v="2.7120000000000002"/>
    <n v="56.951999999999998"/>
    <d v="2019-03-05T00:00:00"/>
    <d v="1899-12-30T19:46:00"/>
    <s v="Ewallet"/>
    <n v="2.7120000000000002"/>
    <n v="8"/>
    <s v="Mar"/>
    <s v="Tue"/>
    <s v="evening"/>
    <x v="0"/>
    <s v="Male"/>
    <s v="Food and beverages"/>
    <s v="Mandalay"/>
    <s v="B"/>
    <x v="0"/>
  </r>
  <r>
    <s v="305-14-0245"/>
    <n v="94.49"/>
    <n v="8"/>
    <n v="37.795999999999999"/>
    <n v="793.71600000000001"/>
    <d v="2019-03-03T00:00:00"/>
    <d v="1899-12-30T19:00:00"/>
    <s v="Ewallet"/>
    <n v="37.795999999999999"/>
    <n v="7.5"/>
    <s v="Mar"/>
    <s v="Sun"/>
    <s v="evening"/>
    <x v="0"/>
    <s v="Female"/>
    <s v="Home and lifestyle"/>
    <s v="Mandalay"/>
    <s v="B"/>
    <x v="1"/>
  </r>
  <r>
    <s v="732-04-5373"/>
    <n v="46.47"/>
    <n v="4"/>
    <n v="9.2940000000000005"/>
    <n v="195.17400000000001"/>
    <d v="2019-02-08T00:00:00"/>
    <d v="1899-12-30T10:53:00"/>
    <s v="Cash"/>
    <n v="9.2940000000000005"/>
    <n v="7"/>
    <s v="Feb"/>
    <s v="Fri"/>
    <s v="morning"/>
    <x v="0"/>
    <s v="Male"/>
    <s v="Home and lifestyle"/>
    <s v="Mandalay"/>
    <s v="B"/>
    <x v="1"/>
  </r>
  <r>
    <s v="400-60-7251"/>
    <n v="74.069999999999993"/>
    <n v="1"/>
    <n v="3.7035"/>
    <n v="77.773499999999999"/>
    <d v="2019-02-10T00:00:00"/>
    <d v="1899-12-30T12:50:00"/>
    <s v="Ewallet"/>
    <n v="3.7035"/>
    <n v="9.9"/>
    <s v="Feb"/>
    <s v="Sun"/>
    <s v="afternoon"/>
    <x v="1"/>
    <s v="Male"/>
    <s v="Home and lifestyle"/>
    <s v="Yangon"/>
    <s v="A"/>
    <x v="0"/>
  </r>
  <r>
    <s v="593-65-1552"/>
    <n v="69.81"/>
    <n v="4"/>
    <n v="13.962"/>
    <n v="293.202"/>
    <d v="2019-01-28T00:00:00"/>
    <d v="1899-12-30T20:50:00"/>
    <s v="Credit card"/>
    <n v="13.962"/>
    <n v="5.9"/>
    <s v="Jan"/>
    <s v="Mon"/>
    <s v="evening"/>
    <x v="1"/>
    <s v="Female"/>
    <s v="Home and lifestyle"/>
    <s v="Naypyitaw"/>
    <s v="C"/>
    <x v="2"/>
  </r>
  <r>
    <s v="284-34-9626"/>
    <n v="77.040000000000006"/>
    <n v="3"/>
    <n v="11.555999999999999"/>
    <n v="242.67599999999999"/>
    <d v="2019-02-11T00:00:00"/>
    <d v="1899-12-30T10:39:00"/>
    <s v="Credit card"/>
    <n v="11.555999999999999"/>
    <n v="7.2"/>
    <s v="Feb"/>
    <s v="Mon"/>
    <s v="morning"/>
    <x v="1"/>
    <s v="Female"/>
    <s v="Home and lifestyle"/>
    <s v="Mandalay"/>
    <s v="B"/>
    <x v="1"/>
  </r>
  <r>
    <s v="437-58-8131"/>
    <n v="73.52"/>
    <n v="2"/>
    <n v="7.3520000000000003"/>
    <n v="154.392"/>
    <d v="2019-01-15T00:00:00"/>
    <d v="1899-12-30T13:41:00"/>
    <s v="Ewallet"/>
    <n v="7.3520000000000003"/>
    <n v="4.5999999999999996"/>
    <s v="Jan"/>
    <s v="Tue"/>
    <s v="afternoon"/>
    <x v="1"/>
    <s v="Female"/>
    <s v="Fashion accessories"/>
    <s v="Mandalay"/>
    <s v="B"/>
    <x v="2"/>
  </r>
  <r>
    <s v="286-43-6208"/>
    <n v="87.8"/>
    <n v="9"/>
    <n v="39.51"/>
    <n v="829.71"/>
    <d v="2019-03-16T00:00:00"/>
    <d v="1899-12-30T19:08:00"/>
    <s v="Cash"/>
    <n v="39.51"/>
    <n v="9.1999999999999993"/>
    <s v="Mar"/>
    <s v="Sat"/>
    <s v="evening"/>
    <x v="1"/>
    <s v="Female"/>
    <s v="Food and beverages"/>
    <s v="Naypyitaw"/>
    <s v="C"/>
    <x v="0"/>
  </r>
  <r>
    <s v="641-43-2399"/>
    <n v="25.55"/>
    <n v="4"/>
    <n v="5.1100000000000003"/>
    <n v="107.31"/>
    <d v="2019-01-26T00:00:00"/>
    <d v="1899-12-30T20:23:00"/>
    <s v="Ewallet"/>
    <n v="5.1100000000000003"/>
    <n v="5.7"/>
    <s v="Jan"/>
    <s v="Sat"/>
    <s v="evening"/>
    <x v="1"/>
    <s v="Male"/>
    <s v="Home and lifestyle"/>
    <s v="Mandalay"/>
    <s v="B"/>
    <x v="2"/>
  </r>
  <r>
    <s v="831-07-6050"/>
    <n v="32.71"/>
    <n v="5"/>
    <n v="8.1775000000000002"/>
    <n v="171.72749999999999"/>
    <d v="2019-03-19T00:00:00"/>
    <d v="1899-12-30T11:30:00"/>
    <s v="Credit card"/>
    <n v="8.1775000000000002"/>
    <n v="9.9"/>
    <s v="Mar"/>
    <s v="Tue"/>
    <s v="morning"/>
    <x v="1"/>
    <s v="Male"/>
    <s v="Electronic accessories"/>
    <s v="Yangon"/>
    <s v="A"/>
    <x v="0"/>
  </r>
  <r>
    <s v="556-86-3144"/>
    <n v="74.290000000000006"/>
    <n v="1"/>
    <n v="3.7145000000000001"/>
    <n v="78.004499999999993"/>
    <d v="2019-01-13T00:00:00"/>
    <d v="1899-12-30T19:30:00"/>
    <s v="Cash"/>
    <n v="3.7145000000000001"/>
    <n v="5"/>
    <s v="Jan"/>
    <s v="Sun"/>
    <s v="evening"/>
    <x v="0"/>
    <s v="Female"/>
    <s v="Fashion accessories"/>
    <s v="Naypyitaw"/>
    <s v="C"/>
    <x v="2"/>
  </r>
  <r>
    <s v="848-24-9445"/>
    <n v="43.7"/>
    <n v="2"/>
    <n v="4.37"/>
    <n v="91.77"/>
    <d v="2019-03-26T00:00:00"/>
    <d v="1899-12-30T18:03:00"/>
    <s v="Cash"/>
    <n v="4.37"/>
    <n v="4.9000000000000004"/>
    <s v="Mar"/>
    <s v="Tue"/>
    <s v="evening"/>
    <x v="0"/>
    <s v="Male"/>
    <s v="Health and beauty"/>
    <s v="Naypyitaw"/>
    <s v="C"/>
    <x v="2"/>
  </r>
  <r>
    <s v="856-22-8149"/>
    <n v="25.29"/>
    <n v="1"/>
    <n v="1.2645"/>
    <n v="26.554500000000001"/>
    <d v="2019-03-23T00:00:00"/>
    <d v="1899-12-30T10:13:00"/>
    <s v="Ewallet"/>
    <n v="1.2645"/>
    <n v="6.1"/>
    <s v="Mar"/>
    <s v="Sat"/>
    <s v="morning"/>
    <x v="1"/>
    <s v="Female"/>
    <s v="Home and lifestyle"/>
    <s v="Yangon"/>
    <s v="A"/>
    <x v="1"/>
  </r>
  <r>
    <s v="699-01-4164"/>
    <n v="41.5"/>
    <n v="4"/>
    <n v="8.3000000000000007"/>
    <n v="174.3"/>
    <d v="2019-03-12T00:00:00"/>
    <d v="1899-12-30T19:58:00"/>
    <s v="Credit card"/>
    <n v="8.3000000000000007"/>
    <n v="8.1999999999999993"/>
    <s v="Mar"/>
    <s v="Tue"/>
    <s v="evening"/>
    <x v="1"/>
    <s v="Male"/>
    <s v="Health and beauty"/>
    <s v="Naypyitaw"/>
    <s v="C"/>
    <x v="0"/>
  </r>
  <r>
    <s v="420-11-4919"/>
    <n v="71.39"/>
    <n v="5"/>
    <n v="17.8475"/>
    <n v="374.79750000000001"/>
    <d v="2019-02-17T00:00:00"/>
    <d v="1899-12-30T19:57:00"/>
    <s v="Credit card"/>
    <n v="17.8475"/>
    <n v="5.5"/>
    <s v="Feb"/>
    <s v="Sun"/>
    <s v="evening"/>
    <x v="0"/>
    <s v="Female"/>
    <s v="Food and beverages"/>
    <s v="Naypyitaw"/>
    <s v="C"/>
    <x v="2"/>
  </r>
  <r>
    <s v="606-80-4905"/>
    <n v="19.149999999999999"/>
    <n v="6"/>
    <n v="5.7450000000000001"/>
    <n v="120.645"/>
    <d v="2019-01-29T00:00:00"/>
    <d v="1899-12-30T10:01:00"/>
    <s v="Credit card"/>
    <n v="5.7450000000000001"/>
    <n v="6.8"/>
    <s v="Jan"/>
    <s v="Tue"/>
    <s v="morning"/>
    <x v="0"/>
    <s v="Female"/>
    <s v="Sports and travel"/>
    <s v="Naypyitaw"/>
    <s v="C"/>
    <x v="1"/>
  </r>
  <r>
    <s v="542-41-0513"/>
    <n v="57.49"/>
    <n v="4"/>
    <n v="11.497999999999999"/>
    <n v="241.458"/>
    <d v="2019-03-15T00:00:00"/>
    <d v="1899-12-30T11:57:00"/>
    <s v="Cash"/>
    <n v="11.497999999999999"/>
    <n v="6.6"/>
    <s v="Mar"/>
    <s v="Fri"/>
    <s v="morning"/>
    <x v="0"/>
    <s v="Female"/>
    <s v="Electronic accessories"/>
    <s v="Mandalay"/>
    <s v="B"/>
    <x v="1"/>
  </r>
  <r>
    <s v="426-39-2418"/>
    <n v="61.41"/>
    <n v="7"/>
    <n v="21.493500000000001"/>
    <n v="451.36349999999999"/>
    <d v="2019-01-14T00:00:00"/>
    <d v="1899-12-30T10:02:00"/>
    <s v="Cash"/>
    <n v="21.493500000000001"/>
    <n v="9.8000000000000007"/>
    <s v="Jan"/>
    <s v="Mon"/>
    <s v="morning"/>
    <x v="1"/>
    <s v="Male"/>
    <s v="Electronic accessories"/>
    <s v="Naypyitaw"/>
    <s v="C"/>
    <x v="0"/>
  </r>
  <r>
    <s v="875-46-5808"/>
    <n v="25.9"/>
    <n v="10"/>
    <n v="12.95"/>
    <n v="271.95"/>
    <d v="2019-02-06T00:00:00"/>
    <d v="1899-12-30T14:51:00"/>
    <s v="Ewallet"/>
    <n v="12.95"/>
    <n v="8.6999999999999993"/>
    <s v="Feb"/>
    <s v="Wed"/>
    <s v="afternoon"/>
    <x v="0"/>
    <s v="Male"/>
    <s v="Health and beauty"/>
    <s v="Mandalay"/>
    <s v="B"/>
    <x v="0"/>
  </r>
  <r>
    <s v="394-43-4238"/>
    <n v="17.77"/>
    <n v="5"/>
    <n v="4.4424999999999999"/>
    <n v="93.292500000000004"/>
    <d v="2019-02-15T00:00:00"/>
    <d v="1899-12-30T12:42:00"/>
    <s v="Credit card"/>
    <n v="4.4424999999999999"/>
    <n v="5.4"/>
    <s v="Feb"/>
    <s v="Fri"/>
    <s v="afternoon"/>
    <x v="0"/>
    <s v="Male"/>
    <s v="Home and lifestyle"/>
    <s v="Mandalay"/>
    <s v="B"/>
    <x v="2"/>
  </r>
  <r>
    <s v="749-24-1565"/>
    <n v="23.03"/>
    <n v="9"/>
    <n v="10.3635"/>
    <n v="217.6335"/>
    <d v="2019-01-03T00:00:00"/>
    <d v="1899-12-30T12:02:00"/>
    <s v="Ewallet"/>
    <n v="10.3635"/>
    <n v="7.9"/>
    <s v="Jan"/>
    <s v="Thu"/>
    <s v="afternoon"/>
    <x v="1"/>
    <s v="Female"/>
    <s v="Health and beauty"/>
    <s v="Yangon"/>
    <s v="A"/>
    <x v="1"/>
  </r>
  <r>
    <s v="672-51-8681"/>
    <n v="66.650000000000006"/>
    <n v="9"/>
    <n v="29.9925"/>
    <n v="629.84249999999997"/>
    <d v="2019-01-04T00:00:00"/>
    <d v="1899-12-30T18:19:00"/>
    <s v="Credit card"/>
    <n v="29.9925"/>
    <n v="9.6999999999999993"/>
    <s v="Jan"/>
    <s v="Fri"/>
    <s v="evening"/>
    <x v="0"/>
    <s v="Female"/>
    <s v="Electronic accessories"/>
    <s v="Naypyitaw"/>
    <s v="C"/>
    <x v="0"/>
  </r>
  <r>
    <s v="263-87-5680"/>
    <n v="28.53"/>
    <n v="10"/>
    <n v="14.265000000000001"/>
    <n v="299.565"/>
    <d v="2019-03-18T00:00:00"/>
    <d v="1899-12-30T17:38:00"/>
    <s v="Ewallet"/>
    <n v="14.265000000000001"/>
    <n v="7.8"/>
    <s v="Mar"/>
    <s v="Mon"/>
    <s v="evening"/>
    <x v="0"/>
    <s v="Female"/>
    <s v="Home and lifestyle"/>
    <s v="Naypyitaw"/>
    <s v="C"/>
    <x v="1"/>
  </r>
  <r>
    <s v="573-58-9734"/>
    <n v="30.37"/>
    <n v="3"/>
    <n v="4.5555000000000003"/>
    <n v="95.665499999999994"/>
    <d v="2019-03-28T00:00:00"/>
    <d v="1899-12-30T13:41:00"/>
    <s v="Ewallet"/>
    <n v="4.5555000000000003"/>
    <n v="5.0999999999999996"/>
    <s v="Mar"/>
    <s v="Thu"/>
    <s v="afternoon"/>
    <x v="1"/>
    <s v="Female"/>
    <s v="Fashion accessories"/>
    <s v="Mandalay"/>
    <s v="B"/>
    <x v="2"/>
  </r>
  <r>
    <s v="817-69-8206"/>
    <n v="99.73"/>
    <n v="9"/>
    <n v="44.878500000000003"/>
    <n v="942.44849999999997"/>
    <d v="2019-03-02T00:00:00"/>
    <d v="1899-12-30T19:42:00"/>
    <s v="Credit card"/>
    <n v="44.878500000000003"/>
    <n v="6.5"/>
    <s v="Mar"/>
    <s v="Sat"/>
    <s v="evening"/>
    <x v="1"/>
    <s v="Female"/>
    <s v="Electronic accessories"/>
    <s v="Mandalay"/>
    <s v="B"/>
    <x v="1"/>
  </r>
  <r>
    <s v="888-02-0338"/>
    <n v="26.23"/>
    <n v="9"/>
    <n v="11.8035"/>
    <n v="247.87350000000001"/>
    <d v="2019-01-25T00:00:00"/>
    <d v="1899-12-30T20:24:00"/>
    <s v="Ewallet"/>
    <n v="11.8035"/>
    <n v="5.9"/>
    <s v="Jan"/>
    <s v="Fri"/>
    <s v="evening"/>
    <x v="1"/>
    <s v="Male"/>
    <s v="Electronic accessories"/>
    <s v="Yangon"/>
    <s v="A"/>
    <x v="2"/>
  </r>
  <r>
    <s v="677-11-0152"/>
    <n v="93.26"/>
    <n v="9"/>
    <n v="41.966999999999999"/>
    <n v="881.30700000000002"/>
    <d v="2019-01-16T00:00:00"/>
    <d v="1899-12-30T18:08:00"/>
    <s v="Cash"/>
    <n v="41.966999999999999"/>
    <n v="8.8000000000000007"/>
    <s v="Jan"/>
    <s v="Wed"/>
    <s v="evening"/>
    <x v="1"/>
    <s v="Female"/>
    <s v="Food and beverages"/>
    <s v="Naypyitaw"/>
    <s v="C"/>
    <x v="0"/>
  </r>
  <r>
    <s v="142-63-6033"/>
    <n v="92.36"/>
    <n v="5"/>
    <n v="23.09"/>
    <n v="484.89"/>
    <d v="2019-03-20T00:00:00"/>
    <d v="1899-12-30T19:17:00"/>
    <s v="Ewallet"/>
    <n v="23.09"/>
    <n v="4.9000000000000004"/>
    <s v="Mar"/>
    <s v="Wed"/>
    <s v="evening"/>
    <x v="1"/>
    <s v="Male"/>
    <s v="Home and lifestyle"/>
    <s v="Mandalay"/>
    <s v="B"/>
    <x v="2"/>
  </r>
  <r>
    <s v="656-16-1063"/>
    <n v="46.42"/>
    <n v="3"/>
    <n v="6.9630000000000001"/>
    <n v="146.22300000000001"/>
    <d v="2019-01-04T00:00:00"/>
    <d v="1899-12-30T13:24:00"/>
    <s v="Credit card"/>
    <n v="6.9630000000000001"/>
    <n v="4.4000000000000004"/>
    <s v="Jan"/>
    <s v="Fri"/>
    <s v="afternoon"/>
    <x v="1"/>
    <s v="Male"/>
    <s v="Sports and travel"/>
    <s v="Mandalay"/>
    <s v="B"/>
    <x v="2"/>
  </r>
  <r>
    <s v="891-58-8335"/>
    <n v="29.61"/>
    <n v="7"/>
    <n v="10.3635"/>
    <n v="217.6335"/>
    <d v="2019-03-11T00:00:00"/>
    <d v="1899-12-30T15:53:00"/>
    <s v="Cash"/>
    <n v="10.3635"/>
    <n v="6.5"/>
    <s v="Mar"/>
    <s v="Mon"/>
    <s v="afternoon"/>
    <x v="0"/>
    <s v="Female"/>
    <s v="Sports and travel"/>
    <s v="Mandalay"/>
    <s v="B"/>
    <x v="1"/>
  </r>
  <r>
    <s v="802-43-8934"/>
    <n v="18.28"/>
    <n v="1"/>
    <n v="0.91400000000000003"/>
    <n v="19.193999999999999"/>
    <d v="2019-03-22T00:00:00"/>
    <d v="1899-12-30T15:05:00"/>
    <s v="Credit card"/>
    <n v="0.91400000000000003"/>
    <n v="8.3000000000000007"/>
    <s v="Mar"/>
    <s v="Fri"/>
    <s v="afternoon"/>
    <x v="1"/>
    <s v="Male"/>
    <s v="Home and lifestyle"/>
    <s v="Yangon"/>
    <s v="A"/>
    <x v="0"/>
  </r>
  <r>
    <s v="560-30-5617"/>
    <n v="24.77"/>
    <n v="5"/>
    <n v="6.1924999999999999"/>
    <n v="130.04249999999999"/>
    <d v="2019-03-24T00:00:00"/>
    <d v="1899-12-30T18:27:00"/>
    <s v="Cash"/>
    <n v="6.1924999999999999"/>
    <n v="8.5"/>
    <s v="Mar"/>
    <s v="Sun"/>
    <s v="evening"/>
    <x v="1"/>
    <s v="Female"/>
    <s v="Sports and travel"/>
    <s v="Mandalay"/>
    <s v="B"/>
    <x v="0"/>
  </r>
  <r>
    <s v="319-74-2561"/>
    <n v="94.64"/>
    <n v="3"/>
    <n v="14.196"/>
    <n v="298.11599999999999"/>
    <d v="2019-02-21T00:00:00"/>
    <d v="1899-12-30T16:55:00"/>
    <s v="Cash"/>
    <n v="14.196"/>
    <n v="5.5"/>
    <s v="Feb"/>
    <s v="Thu"/>
    <s v="evening"/>
    <x v="0"/>
    <s v="Female"/>
    <s v="Electronic accessories"/>
    <s v="Yangon"/>
    <s v="A"/>
    <x v="2"/>
  </r>
  <r>
    <s v="549-03-9315"/>
    <n v="94.87"/>
    <n v="8"/>
    <n v="37.948"/>
    <n v="796.90800000000002"/>
    <d v="2019-02-12T00:00:00"/>
    <d v="1899-12-30T12:58:00"/>
    <s v="Ewallet"/>
    <n v="37.948"/>
    <n v="8.6999999999999993"/>
    <s v="Feb"/>
    <s v="Tue"/>
    <s v="afternoon"/>
    <x v="1"/>
    <s v="Male"/>
    <s v="Fashion accessories"/>
    <s v="Mandalay"/>
    <s v="B"/>
    <x v="0"/>
  </r>
  <r>
    <s v="790-29-1172"/>
    <n v="57.34"/>
    <n v="3"/>
    <n v="8.6010000000000009"/>
    <n v="180.62100000000001"/>
    <d v="2019-03-10T00:00:00"/>
    <d v="1899-12-30T18:59:00"/>
    <s v="Credit card"/>
    <n v="8.6010000000000009"/>
    <n v="7.9"/>
    <s v="Mar"/>
    <s v="Sun"/>
    <s v="evening"/>
    <x v="1"/>
    <s v="Female"/>
    <s v="Food and beverages"/>
    <s v="Mandalay"/>
    <s v="B"/>
    <x v="1"/>
  </r>
  <r>
    <s v="239-36-3640"/>
    <n v="45.35"/>
    <n v="6"/>
    <n v="13.605"/>
    <n v="285.70499999999998"/>
    <d v="2019-01-31T00:00:00"/>
    <d v="1899-12-30T13:44:00"/>
    <s v="Ewallet"/>
    <n v="13.605"/>
    <n v="6.1"/>
    <s v="Jan"/>
    <s v="Thu"/>
    <s v="afternoon"/>
    <x v="1"/>
    <s v="Male"/>
    <s v="Electronic accessories"/>
    <s v="Mandalay"/>
    <s v="B"/>
    <x v="1"/>
  </r>
  <r>
    <s v="468-01-2051"/>
    <n v="62.08"/>
    <n v="7"/>
    <n v="21.728000000000002"/>
    <n v="456.28800000000001"/>
    <d v="2019-03-06T00:00:00"/>
    <d v="1899-12-30T13:46:00"/>
    <s v="Ewallet"/>
    <n v="21.728000000000002"/>
    <n v="5.4"/>
    <s v="Mar"/>
    <s v="Wed"/>
    <s v="afternoon"/>
    <x v="1"/>
    <s v="Male"/>
    <s v="Food and beverages"/>
    <s v="Mandalay"/>
    <s v="B"/>
    <x v="2"/>
  </r>
  <r>
    <s v="389-25-3394"/>
    <n v="11.81"/>
    <n v="5"/>
    <n v="2.9525000000000001"/>
    <n v="62.002499999999998"/>
    <d v="2019-02-17T00:00:00"/>
    <d v="1899-12-30T18:06:00"/>
    <s v="Cash"/>
    <n v="2.9525000000000001"/>
    <n v="9.4"/>
    <s v="Feb"/>
    <s v="Sun"/>
    <s v="evening"/>
    <x v="1"/>
    <s v="Male"/>
    <s v="Electronic accessories"/>
    <s v="Naypyitaw"/>
    <s v="C"/>
    <x v="0"/>
  </r>
  <r>
    <s v="279-62-1445"/>
    <n v="12.54"/>
    <n v="1"/>
    <n v="0.627"/>
    <n v="13.167"/>
    <d v="2019-02-21T00:00:00"/>
    <d v="1899-12-30T12:38:00"/>
    <s v="Cash"/>
    <n v="0.627"/>
    <n v="8.1999999999999993"/>
    <s v="Feb"/>
    <s v="Thu"/>
    <s v="afternoon"/>
    <x v="0"/>
    <s v="Female"/>
    <s v="Fashion accessories"/>
    <s v="Naypyitaw"/>
    <s v="C"/>
    <x v="0"/>
  </r>
  <r>
    <s v="213-72-6612"/>
    <n v="43.25"/>
    <n v="2"/>
    <n v="4.3250000000000002"/>
    <n v="90.825000000000003"/>
    <d v="2019-03-20T00:00:00"/>
    <d v="1899-12-30T15:56:00"/>
    <s v="Cash"/>
    <n v="4.3250000000000002"/>
    <n v="6.2"/>
    <s v="Mar"/>
    <s v="Wed"/>
    <s v="afternoon"/>
    <x v="1"/>
    <s v="Male"/>
    <s v="Food and beverages"/>
    <s v="Yangon"/>
    <s v="A"/>
    <x v="1"/>
  </r>
  <r>
    <s v="746-68-6593"/>
    <n v="87.16"/>
    <n v="2"/>
    <n v="8.7159999999999993"/>
    <n v="183.036"/>
    <d v="2019-01-11T00:00:00"/>
    <d v="1899-12-30T14:29:00"/>
    <s v="Credit card"/>
    <n v="8.7159999999999993"/>
    <n v="9.6999999999999993"/>
    <s v="Jan"/>
    <s v="Fri"/>
    <s v="afternoon"/>
    <x v="0"/>
    <s v="Female"/>
    <s v="Sports and travel"/>
    <s v="Naypyitaw"/>
    <s v="C"/>
    <x v="0"/>
  </r>
  <r>
    <s v="836-82-5858"/>
    <n v="69.37"/>
    <n v="9"/>
    <n v="31.2165"/>
    <n v="655.54650000000004"/>
    <d v="2019-01-26T00:00:00"/>
    <d v="1899-12-30T19:14:00"/>
    <s v="Ewallet"/>
    <n v="31.2165"/>
    <n v="4"/>
    <s v="Jan"/>
    <s v="Sat"/>
    <s v="evening"/>
    <x v="0"/>
    <s v="Male"/>
    <s v="Health and beauty"/>
    <s v="Mandalay"/>
    <s v="B"/>
    <x v="2"/>
  </r>
  <r>
    <s v="583-72-1480"/>
    <n v="37.06"/>
    <n v="4"/>
    <n v="7.4119999999999999"/>
    <n v="155.65199999999999"/>
    <d v="2019-01-31T00:00:00"/>
    <d v="1899-12-30T16:24:00"/>
    <s v="Ewallet"/>
    <n v="7.4119999999999999"/>
    <n v="9.6999999999999993"/>
    <s v="Jan"/>
    <s v="Thu"/>
    <s v="evening"/>
    <x v="0"/>
    <s v="Male"/>
    <s v="Electronic accessories"/>
    <s v="Naypyitaw"/>
    <s v="C"/>
    <x v="0"/>
  </r>
  <r>
    <s v="466-61-5506"/>
    <n v="90.7"/>
    <n v="6"/>
    <n v="27.21"/>
    <n v="571.41"/>
    <d v="2019-02-26T00:00:00"/>
    <d v="1899-12-30T10:52:00"/>
    <s v="Cash"/>
    <n v="27.21"/>
    <n v="5.3"/>
    <s v="Feb"/>
    <s v="Tue"/>
    <s v="morning"/>
    <x v="0"/>
    <s v="Female"/>
    <s v="Electronic accessories"/>
    <s v="Mandalay"/>
    <s v="B"/>
    <x v="2"/>
  </r>
  <r>
    <s v="721-86-6247"/>
    <n v="63.42"/>
    <n v="8"/>
    <n v="25.367999999999999"/>
    <n v="532.72799999999995"/>
    <d v="2019-03-11T00:00:00"/>
    <d v="1899-12-30T12:55:00"/>
    <s v="Ewallet"/>
    <n v="25.367999999999999"/>
    <n v="7.4"/>
    <s v="Mar"/>
    <s v="Mon"/>
    <s v="afternoon"/>
    <x v="1"/>
    <s v="Female"/>
    <s v="Home and lifestyle"/>
    <s v="Yangon"/>
    <s v="A"/>
    <x v="1"/>
  </r>
  <r>
    <s v="289-65-5721"/>
    <n v="81.37"/>
    <n v="2"/>
    <n v="8.1370000000000005"/>
    <n v="170.87700000000001"/>
    <d v="2019-01-26T00:00:00"/>
    <d v="1899-12-30T19:28:00"/>
    <s v="Cash"/>
    <n v="8.1370000000000005"/>
    <n v="6.5"/>
    <s v="Jan"/>
    <s v="Sat"/>
    <s v="evening"/>
    <x v="1"/>
    <s v="Female"/>
    <s v="Fashion accessories"/>
    <s v="Mandalay"/>
    <s v="B"/>
    <x v="1"/>
  </r>
  <r>
    <s v="545-46-3100"/>
    <n v="10.59"/>
    <n v="3"/>
    <n v="1.5885"/>
    <n v="33.358499999999999"/>
    <d v="2019-03-12T00:00:00"/>
    <d v="1899-12-30T13:52:00"/>
    <s v="Credit card"/>
    <n v="1.5885"/>
    <n v="8.6999999999999993"/>
    <s v="Mar"/>
    <s v="Tue"/>
    <s v="afternoon"/>
    <x v="0"/>
    <s v="Female"/>
    <s v="Electronic accessories"/>
    <s v="Mandalay"/>
    <s v="B"/>
    <x v="0"/>
  </r>
  <r>
    <s v="418-02-5978"/>
    <n v="84.09"/>
    <n v="9"/>
    <n v="37.840499999999999"/>
    <n v="794.65049999999997"/>
    <d v="2019-02-11T00:00:00"/>
    <d v="1899-12-30T10:54:00"/>
    <s v="Cash"/>
    <n v="37.840499999999999"/>
    <n v="8"/>
    <s v="Feb"/>
    <s v="Mon"/>
    <s v="morning"/>
    <x v="1"/>
    <s v="Female"/>
    <s v="Health and beauty"/>
    <s v="Mandalay"/>
    <s v="B"/>
    <x v="0"/>
  </r>
  <r>
    <s v="269-04-5750"/>
    <n v="73.819999999999993"/>
    <n v="4"/>
    <n v="14.763999999999999"/>
    <n v="310.04399999999998"/>
    <d v="2019-02-21T00:00:00"/>
    <d v="1899-12-30T18:31:00"/>
    <s v="Cash"/>
    <n v="14.763999999999999"/>
    <n v="6.7"/>
    <s v="Feb"/>
    <s v="Thu"/>
    <s v="evening"/>
    <x v="0"/>
    <s v="Male"/>
    <s v="Fashion accessories"/>
    <s v="Mandalay"/>
    <s v="B"/>
    <x v="1"/>
  </r>
  <r>
    <s v="157-13-5295"/>
    <n v="51.94"/>
    <n v="10"/>
    <n v="25.97"/>
    <n v="545.37"/>
    <d v="2019-03-09T00:00:00"/>
    <d v="1899-12-30T18:24:00"/>
    <s v="Ewallet"/>
    <n v="25.97"/>
    <n v="6.5"/>
    <s v="Mar"/>
    <s v="Sat"/>
    <s v="evening"/>
    <x v="0"/>
    <s v="Male"/>
    <s v="Health and beauty"/>
    <s v="Yangon"/>
    <s v="A"/>
    <x v="1"/>
  </r>
  <r>
    <s v="645-78-8093"/>
    <n v="93.14"/>
    <n v="2"/>
    <n v="9.3140000000000001"/>
    <n v="195.59399999999999"/>
    <d v="2019-01-20T00:00:00"/>
    <d v="1899-12-30T18:09:00"/>
    <s v="Ewallet"/>
    <n v="9.3140000000000001"/>
    <n v="4.0999999999999996"/>
    <s v="Jan"/>
    <s v="Sun"/>
    <s v="evening"/>
    <x v="1"/>
    <s v="Female"/>
    <s v="Sports and travel"/>
    <s v="Yangon"/>
    <s v="A"/>
    <x v="2"/>
  </r>
  <r>
    <s v="211-30-9270"/>
    <n v="17.41"/>
    <n v="5"/>
    <n v="4.3525"/>
    <n v="91.402500000000003"/>
    <d v="2019-01-28T00:00:00"/>
    <d v="1899-12-30T15:16:00"/>
    <s v="Credit card"/>
    <n v="4.3525"/>
    <n v="4.9000000000000004"/>
    <s v="Jan"/>
    <s v="Mon"/>
    <s v="afternoon"/>
    <x v="1"/>
    <s v="Male"/>
    <s v="Health and beauty"/>
    <s v="Naypyitaw"/>
    <s v="C"/>
    <x v="2"/>
  </r>
  <r>
    <s v="755-12-3214"/>
    <n v="44.22"/>
    <n v="5"/>
    <n v="11.055"/>
    <n v="232.155"/>
    <d v="2019-03-05T00:00:00"/>
    <d v="1899-12-30T17:07:00"/>
    <s v="Credit card"/>
    <n v="11.055"/>
    <n v="8.6"/>
    <s v="Mar"/>
    <s v="Tue"/>
    <s v="evening"/>
    <x v="0"/>
    <s v="Female"/>
    <s v="Fashion accessories"/>
    <s v="Naypyitaw"/>
    <s v="C"/>
    <x v="0"/>
  </r>
  <r>
    <s v="346-84-3103"/>
    <n v="13.22"/>
    <n v="5"/>
    <n v="3.3050000000000002"/>
    <n v="69.405000000000001"/>
    <d v="2019-03-02T00:00:00"/>
    <d v="1899-12-30T19:26:00"/>
    <s v="Cash"/>
    <n v="3.3050000000000002"/>
    <n v="4.3"/>
    <s v="Mar"/>
    <s v="Sat"/>
    <s v="evening"/>
    <x v="0"/>
    <s v="Female"/>
    <s v="Electronic accessories"/>
    <s v="Mandalay"/>
    <s v="B"/>
    <x v="2"/>
  </r>
  <r>
    <s v="478-06-7835"/>
    <n v="89.69"/>
    <n v="1"/>
    <n v="4.4844999999999997"/>
    <n v="94.174499999999995"/>
    <d v="2019-01-11T00:00:00"/>
    <d v="1899-12-30T11:20:00"/>
    <s v="Ewallet"/>
    <n v="4.4844999999999997"/>
    <n v="4.9000000000000004"/>
    <s v="Jan"/>
    <s v="Fri"/>
    <s v="morning"/>
    <x v="1"/>
    <s v="Male"/>
    <s v="Fashion accessories"/>
    <s v="Yangon"/>
    <s v="A"/>
    <x v="2"/>
  </r>
  <r>
    <s v="540-11-4336"/>
    <n v="24.94"/>
    <n v="9"/>
    <n v="11.223000000000001"/>
    <n v="235.68299999999999"/>
    <d v="2019-01-11T00:00:00"/>
    <d v="1899-12-30T16:49:00"/>
    <s v="Credit card"/>
    <n v="11.223000000000001"/>
    <n v="5.6"/>
    <s v="Jan"/>
    <s v="Fri"/>
    <s v="evening"/>
    <x v="1"/>
    <s v="Male"/>
    <s v="Food and beverages"/>
    <s v="Yangon"/>
    <s v="A"/>
    <x v="2"/>
  </r>
  <r>
    <s v="448-81-5016"/>
    <n v="59.77"/>
    <n v="2"/>
    <n v="5.9770000000000003"/>
    <n v="125.517"/>
    <d v="2019-03-11T00:00:00"/>
    <d v="1899-12-30T12:01:00"/>
    <s v="Credit card"/>
    <n v="5.9770000000000003"/>
    <n v="5.8"/>
    <s v="Mar"/>
    <s v="Mon"/>
    <s v="afternoon"/>
    <x v="1"/>
    <s v="Male"/>
    <s v="Health and beauty"/>
    <s v="Yangon"/>
    <s v="A"/>
    <x v="2"/>
  </r>
  <r>
    <s v="142-72-4741"/>
    <n v="93.2"/>
    <n v="2"/>
    <n v="9.32"/>
    <n v="195.72"/>
    <d v="2019-02-28T00:00:00"/>
    <d v="1899-12-30T18:37:00"/>
    <s v="Credit card"/>
    <n v="9.32"/>
    <n v="6"/>
    <s v="Feb"/>
    <s v="Thu"/>
    <s v="evening"/>
    <x v="0"/>
    <s v="Male"/>
    <s v="Fashion accessories"/>
    <s v="Naypyitaw"/>
    <s v="C"/>
    <x v="1"/>
  </r>
  <r>
    <s v="217-58-1179"/>
    <n v="62.65"/>
    <n v="4"/>
    <n v="12.53"/>
    <n v="263.13"/>
    <d v="2019-01-05T00:00:00"/>
    <d v="1899-12-30T11:25:00"/>
    <s v="Cash"/>
    <n v="12.53"/>
    <n v="4.2"/>
    <s v="Jan"/>
    <s v="Sat"/>
    <s v="morning"/>
    <x v="0"/>
    <s v="Male"/>
    <s v="Home and lifestyle"/>
    <s v="Yangon"/>
    <s v="A"/>
    <x v="2"/>
  </r>
  <r>
    <s v="376-02-8238"/>
    <n v="93.87"/>
    <n v="8"/>
    <n v="37.548000000000002"/>
    <n v="788.50800000000004"/>
    <d v="2019-02-02T00:00:00"/>
    <d v="1899-12-30T18:42:00"/>
    <s v="Credit card"/>
    <n v="37.548000000000002"/>
    <n v="8.3000000000000007"/>
    <s v="Feb"/>
    <s v="Sat"/>
    <s v="evening"/>
    <x v="1"/>
    <s v="Male"/>
    <s v="Home and lifestyle"/>
    <s v="Mandalay"/>
    <s v="B"/>
    <x v="0"/>
  </r>
  <r>
    <s v="530-90-9855"/>
    <n v="47.59"/>
    <n v="8"/>
    <n v="19.036000000000001"/>
    <n v="399.75599999999997"/>
    <d v="2019-01-01T00:00:00"/>
    <d v="1899-12-30T14:47:00"/>
    <s v="Cash"/>
    <n v="19.036000000000001"/>
    <n v="5.7"/>
    <s v="Jan"/>
    <s v="Tue"/>
    <s v="afternoon"/>
    <x v="0"/>
    <s v="Male"/>
    <s v="Home and lifestyle"/>
    <s v="Yangon"/>
    <s v="A"/>
    <x v="2"/>
  </r>
  <r>
    <s v="866-05-7563"/>
    <n v="81.400000000000006"/>
    <n v="3"/>
    <n v="12.21"/>
    <n v="256.41000000000003"/>
    <d v="2019-02-09T00:00:00"/>
    <d v="1899-12-30T19:43:00"/>
    <s v="Cash"/>
    <n v="12.21"/>
    <n v="4.8"/>
    <s v="Feb"/>
    <s v="Sat"/>
    <s v="evening"/>
    <x v="0"/>
    <s v="Female"/>
    <s v="Electronic accessories"/>
    <s v="Mandalay"/>
    <s v="B"/>
    <x v="2"/>
  </r>
  <r>
    <s v="604-70-6476"/>
    <n v="17.940000000000001"/>
    <n v="5"/>
    <n v="4.4850000000000003"/>
    <n v="94.185000000000002"/>
    <d v="2019-01-23T00:00:00"/>
    <d v="1899-12-30T14:04:00"/>
    <s v="Ewallet"/>
    <n v="4.4850000000000003"/>
    <n v="6.8"/>
    <s v="Jan"/>
    <s v="Wed"/>
    <s v="afternoon"/>
    <x v="0"/>
    <s v="Male"/>
    <s v="Fashion accessories"/>
    <s v="Yangon"/>
    <s v="A"/>
    <x v="1"/>
  </r>
  <r>
    <s v="799-71-1548"/>
    <n v="77.72"/>
    <n v="4"/>
    <n v="15.544"/>
    <n v="326.42399999999998"/>
    <d v="2019-01-07T00:00:00"/>
    <d v="1899-12-30T16:11:00"/>
    <s v="Credit card"/>
    <n v="15.544"/>
    <n v="8.8000000000000007"/>
    <s v="Jan"/>
    <s v="Mon"/>
    <s v="evening"/>
    <x v="0"/>
    <s v="Male"/>
    <s v="Electronic accessories"/>
    <s v="Yangon"/>
    <s v="A"/>
    <x v="0"/>
  </r>
  <r>
    <s v="785-13-7708"/>
    <n v="73.06"/>
    <n v="7"/>
    <n v="25.571000000000002"/>
    <n v="536.99099999999999"/>
    <d v="2019-01-14T00:00:00"/>
    <d v="1899-12-30T19:06:00"/>
    <s v="Credit card"/>
    <n v="25.571000000000002"/>
    <n v="4.2"/>
    <s v="Jan"/>
    <s v="Mon"/>
    <s v="evening"/>
    <x v="1"/>
    <s v="Male"/>
    <s v="Food and beverages"/>
    <s v="Mandalay"/>
    <s v="B"/>
    <x v="2"/>
  </r>
  <r>
    <s v="845-51-0542"/>
    <n v="46.55"/>
    <n v="9"/>
    <n v="20.947500000000002"/>
    <n v="439.89749999999998"/>
    <d v="2019-02-02T00:00:00"/>
    <d v="1899-12-30T15:34:00"/>
    <s v="Ewallet"/>
    <n v="20.947500000000002"/>
    <n v="6.4"/>
    <s v="Feb"/>
    <s v="Sat"/>
    <s v="afternoon"/>
    <x v="0"/>
    <s v="Male"/>
    <s v="Food and beverages"/>
    <s v="Mandalay"/>
    <s v="B"/>
    <x v="1"/>
  </r>
  <r>
    <s v="662-47-5456"/>
    <n v="35.19"/>
    <n v="10"/>
    <n v="17.594999999999999"/>
    <n v="369.495"/>
    <d v="2019-03-17T00:00:00"/>
    <d v="1899-12-30T19:06:00"/>
    <s v="Credit card"/>
    <n v="17.594999999999999"/>
    <n v="8.4"/>
    <s v="Mar"/>
    <s v="Sun"/>
    <s v="evening"/>
    <x v="0"/>
    <s v="Male"/>
    <s v="Fashion accessories"/>
    <s v="Naypyitaw"/>
    <s v="C"/>
    <x v="0"/>
  </r>
  <r>
    <s v="883-17-4236"/>
    <n v="14.39"/>
    <n v="2"/>
    <n v="1.4390000000000001"/>
    <n v="30.219000000000001"/>
    <d v="2019-03-02T00:00:00"/>
    <d v="1899-12-30T19:44:00"/>
    <s v="Credit card"/>
    <n v="1.4390000000000001"/>
    <n v="7.2"/>
    <s v="Mar"/>
    <s v="Sat"/>
    <s v="evening"/>
    <x v="1"/>
    <s v="Female"/>
    <s v="Sports and travel"/>
    <s v="Naypyitaw"/>
    <s v="C"/>
    <x v="1"/>
  </r>
  <r>
    <s v="290-68-2984"/>
    <n v="23.75"/>
    <n v="4"/>
    <n v="4.75"/>
    <n v="99.75"/>
    <d v="2019-03-16T00:00:00"/>
    <d v="1899-12-30T11:22:00"/>
    <s v="Cash"/>
    <n v="4.75"/>
    <n v="5.2"/>
    <s v="Mar"/>
    <s v="Sat"/>
    <s v="morning"/>
    <x v="1"/>
    <s v="Male"/>
    <s v="Home and lifestyle"/>
    <s v="Yangon"/>
    <s v="A"/>
    <x v="2"/>
  </r>
  <r>
    <s v="704-11-6354"/>
    <n v="58.9"/>
    <n v="8"/>
    <n v="23.56"/>
    <n v="494.76"/>
    <d v="2019-01-06T00:00:00"/>
    <d v="1899-12-30T11:23:00"/>
    <s v="Cash"/>
    <n v="23.56"/>
    <n v="8.9"/>
    <s v="Jan"/>
    <s v="Sun"/>
    <s v="morning"/>
    <x v="0"/>
    <s v="Male"/>
    <s v="Home and lifestyle"/>
    <s v="Yangon"/>
    <s v="A"/>
    <x v="0"/>
  </r>
  <r>
    <s v="110-48-7033"/>
    <n v="32.619999999999997"/>
    <n v="4"/>
    <n v="6.524"/>
    <n v="137.00399999999999"/>
    <d v="2019-01-29T00:00:00"/>
    <d v="1899-12-30T14:12:00"/>
    <s v="Cash"/>
    <n v="6.524"/>
    <n v="9"/>
    <s v="Jan"/>
    <s v="Tue"/>
    <s v="afternoon"/>
    <x v="0"/>
    <s v="Male"/>
    <s v="Fashion accessories"/>
    <s v="Mandalay"/>
    <s v="B"/>
    <x v="0"/>
  </r>
  <r>
    <s v="366-93-0948"/>
    <n v="66.349999999999994"/>
    <n v="1"/>
    <n v="3.3174999999999999"/>
    <n v="69.667500000000004"/>
    <d v="2019-01-31T00:00:00"/>
    <d v="1899-12-30T10:46:00"/>
    <s v="Credit card"/>
    <n v="3.3174999999999999"/>
    <n v="9.6999999999999993"/>
    <s v="Jan"/>
    <s v="Thu"/>
    <s v="morning"/>
    <x v="0"/>
    <s v="Male"/>
    <s v="Electronic accessories"/>
    <s v="Yangon"/>
    <s v="A"/>
    <x v="0"/>
  </r>
  <r>
    <s v="729-09-9681"/>
    <n v="25.91"/>
    <n v="6"/>
    <n v="7.7729999999999997"/>
    <n v="163.233"/>
    <d v="2019-02-05T00:00:00"/>
    <d v="1899-12-30T10:16:00"/>
    <s v="Ewallet"/>
    <n v="7.7729999999999997"/>
    <n v="8.6999999999999993"/>
    <s v="Feb"/>
    <s v="Tue"/>
    <s v="morning"/>
    <x v="0"/>
    <s v="Male"/>
    <s v="Home and lifestyle"/>
    <s v="Yangon"/>
    <s v="A"/>
    <x v="0"/>
  </r>
  <r>
    <s v="151-16-1484"/>
    <n v="32.25"/>
    <n v="4"/>
    <n v="6.45"/>
    <n v="135.44999999999999"/>
    <d v="2019-02-13T00:00:00"/>
    <d v="1899-12-30T12:38:00"/>
    <s v="Ewallet"/>
    <n v="6.45"/>
    <n v="6.5"/>
    <s v="Feb"/>
    <s v="Wed"/>
    <s v="afternoon"/>
    <x v="0"/>
    <s v="Male"/>
    <s v="Electronic accessories"/>
    <s v="Yangon"/>
    <s v="A"/>
    <x v="1"/>
  </r>
  <r>
    <s v="380-94-4661"/>
    <n v="65.94"/>
    <n v="4"/>
    <n v="13.188000000000001"/>
    <n v="276.94799999999998"/>
    <d v="2019-02-07T00:00:00"/>
    <d v="1899-12-30T13:05:00"/>
    <s v="Credit card"/>
    <n v="13.188000000000001"/>
    <n v="6.9"/>
    <s v="Feb"/>
    <s v="Thu"/>
    <s v="afternoon"/>
    <x v="0"/>
    <s v="Male"/>
    <s v="Electronic accessories"/>
    <s v="Naypyitaw"/>
    <s v="C"/>
    <x v="1"/>
  </r>
  <r>
    <s v="850-41-9669"/>
    <n v="75.06"/>
    <n v="9"/>
    <n v="33.777000000000001"/>
    <n v="709.31700000000001"/>
    <d v="2019-03-19T00:00:00"/>
    <d v="1899-12-30T13:25:00"/>
    <s v="Ewallet"/>
    <n v="33.777000000000001"/>
    <n v="6.2"/>
    <s v="Mar"/>
    <s v="Tue"/>
    <s v="afternoon"/>
    <x v="1"/>
    <s v="Female"/>
    <s v="Electronic accessories"/>
    <s v="Yangon"/>
    <s v="A"/>
    <x v="1"/>
  </r>
  <r>
    <s v="821-07-3596"/>
    <n v="16.45"/>
    <n v="4"/>
    <n v="3.29"/>
    <n v="69.09"/>
    <d v="2019-03-07T00:00:00"/>
    <d v="1899-12-30T14:53:00"/>
    <s v="Ewallet"/>
    <n v="3.29"/>
    <n v="5.6"/>
    <s v="Mar"/>
    <s v="Thu"/>
    <s v="afternoon"/>
    <x v="1"/>
    <s v="Female"/>
    <s v="Fashion accessories"/>
    <s v="Naypyitaw"/>
    <s v="C"/>
    <x v="2"/>
  </r>
  <r>
    <s v="655-85-5130"/>
    <n v="38.299999999999997"/>
    <n v="4"/>
    <n v="7.66"/>
    <n v="160.86000000000001"/>
    <d v="2019-03-13T00:00:00"/>
    <d v="1899-12-30T19:22:00"/>
    <s v="Cash"/>
    <n v="7.66"/>
    <n v="5.7"/>
    <s v="Mar"/>
    <s v="Wed"/>
    <s v="evening"/>
    <x v="0"/>
    <s v="Female"/>
    <s v="Fashion accessories"/>
    <s v="Mandalay"/>
    <s v="B"/>
    <x v="2"/>
  </r>
  <r>
    <s v="447-15-7839"/>
    <n v="22.24"/>
    <n v="10"/>
    <n v="11.12"/>
    <n v="233.52"/>
    <d v="2019-02-09T00:00:00"/>
    <d v="1899-12-30T11:00:00"/>
    <s v="Cash"/>
    <n v="11.12"/>
    <n v="4.2"/>
    <s v="Feb"/>
    <s v="Sat"/>
    <s v="morning"/>
    <x v="0"/>
    <s v="Female"/>
    <s v="Sports and travel"/>
    <s v="Yangon"/>
    <s v="A"/>
    <x v="2"/>
  </r>
  <r>
    <s v="154-74-7179"/>
    <n v="54.45"/>
    <n v="1"/>
    <n v="2.7225000000000001"/>
    <n v="57.172499999999999"/>
    <d v="2019-02-26T00:00:00"/>
    <d v="1899-12-30T19:24:00"/>
    <s v="Ewallet"/>
    <n v="2.7225000000000001"/>
    <n v="7.9"/>
    <s v="Feb"/>
    <s v="Tue"/>
    <s v="evening"/>
    <x v="1"/>
    <s v="Male"/>
    <s v="Sports and travel"/>
    <s v="Mandalay"/>
    <s v="B"/>
    <x v="1"/>
  </r>
  <r>
    <s v="253-12-6086"/>
    <n v="98.4"/>
    <n v="7"/>
    <n v="34.44"/>
    <n v="723.24"/>
    <d v="2019-03-12T00:00:00"/>
    <d v="1899-12-30T12:43:00"/>
    <s v="Credit card"/>
    <n v="34.44"/>
    <n v="8.6999999999999993"/>
    <s v="Mar"/>
    <s v="Tue"/>
    <s v="afternoon"/>
    <x v="0"/>
    <s v="Female"/>
    <s v="Sports and travel"/>
    <s v="Yangon"/>
    <s v="A"/>
    <x v="0"/>
  </r>
  <r>
    <s v="808-65-0703"/>
    <n v="35.47"/>
    <n v="4"/>
    <n v="7.0940000000000003"/>
    <n v="148.97399999999999"/>
    <d v="2019-03-14T00:00:00"/>
    <d v="1899-12-30T17:22:00"/>
    <s v="Credit card"/>
    <n v="7.0940000000000003"/>
    <n v="6.9"/>
    <s v="Mar"/>
    <s v="Thu"/>
    <s v="evening"/>
    <x v="1"/>
    <s v="Male"/>
    <s v="Home and lifestyle"/>
    <s v="Naypyitaw"/>
    <s v="C"/>
    <x v="1"/>
  </r>
  <r>
    <s v="571-94-0759"/>
    <n v="74.599999999999994"/>
    <n v="10"/>
    <n v="37.299999999999997"/>
    <n v="783.3"/>
    <d v="2019-01-08T00:00:00"/>
    <d v="1899-12-30T20:55:00"/>
    <s v="Cash"/>
    <n v="37.299999999999997"/>
    <n v="9.5"/>
    <s v="Jan"/>
    <s v="Tue"/>
    <s v="evening"/>
    <x v="0"/>
    <s v="Female"/>
    <s v="Food and beverages"/>
    <s v="Mandalay"/>
    <s v="B"/>
    <x v="0"/>
  </r>
  <r>
    <s v="144-51-6085"/>
    <n v="70.739999999999995"/>
    <n v="4"/>
    <n v="14.148"/>
    <n v="297.108"/>
    <d v="2019-01-05T00:00:00"/>
    <d v="1899-12-30T16:05:00"/>
    <s v="Credit card"/>
    <n v="14.148"/>
    <n v="4.4000000000000004"/>
    <s v="Jan"/>
    <s v="Sat"/>
    <s v="evening"/>
    <x v="0"/>
    <s v="Male"/>
    <s v="Home and lifestyle"/>
    <s v="Yangon"/>
    <s v="A"/>
    <x v="2"/>
  </r>
  <r>
    <s v="731-14-2199"/>
    <n v="35.54"/>
    <n v="10"/>
    <n v="17.77"/>
    <n v="373.17"/>
    <d v="2019-01-04T00:00:00"/>
    <d v="1899-12-30T13:34:00"/>
    <s v="Ewallet"/>
    <n v="17.77"/>
    <n v="7"/>
    <s v="Jan"/>
    <s v="Fri"/>
    <s v="afternoon"/>
    <x v="0"/>
    <s v="Female"/>
    <s v="Home and lifestyle"/>
    <s v="Yangon"/>
    <s v="A"/>
    <x v="1"/>
  </r>
  <r>
    <s v="783-09-1637"/>
    <n v="67.430000000000007"/>
    <n v="5"/>
    <n v="16.857500000000002"/>
    <n v="354.00749999999999"/>
    <d v="2019-03-06T00:00:00"/>
    <d v="1899-12-30T18:13:00"/>
    <s v="Ewallet"/>
    <n v="16.857500000000002"/>
    <n v="6.3"/>
    <s v="Mar"/>
    <s v="Wed"/>
    <s v="evening"/>
    <x v="1"/>
    <s v="Female"/>
    <s v="Sports and travel"/>
    <s v="Mandalay"/>
    <s v="B"/>
    <x v="1"/>
  </r>
  <r>
    <s v="687-15-1097"/>
    <n v="21.12"/>
    <n v="2"/>
    <n v="2.1120000000000001"/>
    <n v="44.351999999999997"/>
    <d v="2019-01-03T00:00:00"/>
    <d v="1899-12-30T19:17:00"/>
    <s v="Cash"/>
    <n v="2.1120000000000001"/>
    <n v="9.6999999999999993"/>
    <s v="Jan"/>
    <s v="Thu"/>
    <s v="evening"/>
    <x v="0"/>
    <s v="Female"/>
    <s v="Health and beauty"/>
    <s v="Naypyitaw"/>
    <s v="C"/>
    <x v="0"/>
  </r>
  <r>
    <s v="126-54-1082"/>
    <n v="21.54"/>
    <n v="9"/>
    <n v="9.6929999999999996"/>
    <n v="203.553"/>
    <d v="2019-01-07T00:00:00"/>
    <d v="1899-12-30T11:44:00"/>
    <s v="Credit card"/>
    <n v="9.6929999999999996"/>
    <n v="8.8000000000000007"/>
    <s v="Jan"/>
    <s v="Mon"/>
    <s v="morning"/>
    <x v="0"/>
    <s v="Female"/>
    <s v="Home and lifestyle"/>
    <s v="Yangon"/>
    <s v="A"/>
    <x v="0"/>
  </r>
  <r>
    <s v="633-91-1052"/>
    <n v="12.03"/>
    <n v="2"/>
    <n v="1.2030000000000001"/>
    <n v="25.263000000000002"/>
    <d v="2019-01-27T00:00:00"/>
    <d v="1899-12-30T15:51:00"/>
    <s v="Cash"/>
    <n v="1.2030000000000001"/>
    <n v="5.0999999999999996"/>
    <s v="Jan"/>
    <s v="Sun"/>
    <s v="afternoon"/>
    <x v="1"/>
    <s v="Female"/>
    <s v="Home and lifestyle"/>
    <s v="Yangon"/>
    <s v="A"/>
    <x v="2"/>
  </r>
  <r>
    <s v="477-24-6490"/>
    <n v="99.71"/>
    <n v="6"/>
    <n v="29.913"/>
    <n v="628.173"/>
    <d v="2019-02-26T00:00:00"/>
    <d v="1899-12-30T16:52:00"/>
    <s v="Ewallet"/>
    <n v="29.913"/>
    <n v="7.9"/>
    <s v="Feb"/>
    <s v="Tue"/>
    <s v="evening"/>
    <x v="1"/>
    <s v="Female"/>
    <s v="Health and beauty"/>
    <s v="Mandalay"/>
    <s v="B"/>
    <x v="1"/>
  </r>
  <r>
    <s v="566-19-5475"/>
    <n v="47.97"/>
    <n v="7"/>
    <n v="16.7895"/>
    <n v="352.5795"/>
    <d v="2019-01-07T00:00:00"/>
    <d v="1899-12-30T20:52:00"/>
    <s v="Cash"/>
    <n v="16.7895"/>
    <n v="6.2"/>
    <s v="Jan"/>
    <s v="Mon"/>
    <s v="evening"/>
    <x v="1"/>
    <s v="Male"/>
    <s v="Fashion accessories"/>
    <s v="Mandalay"/>
    <s v="B"/>
    <x v="1"/>
  </r>
  <r>
    <s v="526-86-8552"/>
    <n v="21.82"/>
    <n v="10"/>
    <n v="10.91"/>
    <n v="229.11"/>
    <d v="2019-01-07T00:00:00"/>
    <d v="1899-12-30T17:36:00"/>
    <s v="Cash"/>
    <n v="10.91"/>
    <n v="7.1"/>
    <s v="Jan"/>
    <s v="Mon"/>
    <s v="evening"/>
    <x v="0"/>
    <s v="Female"/>
    <s v="Home and lifestyle"/>
    <s v="Naypyitaw"/>
    <s v="C"/>
    <x v="1"/>
  </r>
  <r>
    <s v="376-56-3573"/>
    <n v="95.42"/>
    <n v="4"/>
    <n v="19.084"/>
    <n v="400.76400000000001"/>
    <d v="2019-02-02T00:00:00"/>
    <d v="1899-12-30T13:23:00"/>
    <s v="Ewallet"/>
    <n v="19.084"/>
    <n v="6.4"/>
    <s v="Feb"/>
    <s v="Sat"/>
    <s v="afternoon"/>
    <x v="1"/>
    <s v="Female"/>
    <s v="Fashion accessories"/>
    <s v="Naypyitaw"/>
    <s v="C"/>
    <x v="1"/>
  </r>
  <r>
    <s v="537-72-0426"/>
    <n v="70.989999999999995"/>
    <n v="10"/>
    <n v="35.494999999999997"/>
    <n v="745.39499999999998"/>
    <d v="2019-03-20T00:00:00"/>
    <d v="1899-12-30T16:28:00"/>
    <s v="Cash"/>
    <n v="35.494999999999997"/>
    <n v="5.7"/>
    <s v="Mar"/>
    <s v="Wed"/>
    <s v="evening"/>
    <x v="0"/>
    <s v="Male"/>
    <s v="Fashion accessories"/>
    <s v="Naypyitaw"/>
    <s v="C"/>
    <x v="2"/>
  </r>
  <r>
    <s v="828-61-5674"/>
    <n v="44.02"/>
    <n v="10"/>
    <n v="22.01"/>
    <n v="462.21"/>
    <d v="2019-03-20T00:00:00"/>
    <d v="1899-12-30T19:57:00"/>
    <s v="Credit card"/>
    <n v="22.01"/>
    <n v="9.6"/>
    <s v="Mar"/>
    <s v="Wed"/>
    <s v="evening"/>
    <x v="0"/>
    <s v="Male"/>
    <s v="Sports and travel"/>
    <s v="Yangon"/>
    <s v="A"/>
    <x v="0"/>
  </r>
  <r>
    <s v="136-08-6195"/>
    <n v="69.959999999999994"/>
    <n v="8"/>
    <n v="27.984000000000002"/>
    <n v="587.66399999999999"/>
    <d v="2019-02-15T00:00:00"/>
    <d v="1899-12-30T17:01:00"/>
    <s v="Credit card"/>
    <n v="27.984000000000002"/>
    <n v="6.4"/>
    <s v="Feb"/>
    <s v="Fri"/>
    <s v="evening"/>
    <x v="1"/>
    <s v="Female"/>
    <s v="Home and lifestyle"/>
    <s v="Yangon"/>
    <s v="A"/>
    <x v="1"/>
  </r>
  <r>
    <s v="523-38-0215"/>
    <n v="37"/>
    <n v="1"/>
    <n v="1.85"/>
    <n v="38.85"/>
    <d v="2019-03-06T00:00:00"/>
    <d v="1899-12-30T13:29:00"/>
    <s v="Credit card"/>
    <n v="1.85"/>
    <n v="7.9"/>
    <s v="Mar"/>
    <s v="Wed"/>
    <s v="afternoon"/>
    <x v="1"/>
    <s v="Male"/>
    <s v="Home and lifestyle"/>
    <s v="Naypyitaw"/>
    <s v="C"/>
    <x v="1"/>
  </r>
  <r>
    <s v="490-29-1201"/>
    <n v="15.34"/>
    <n v="1"/>
    <n v="0.76700000000000002"/>
    <n v="16.106999999999999"/>
    <d v="2019-01-06T00:00:00"/>
    <d v="1899-12-30T11:09:00"/>
    <s v="Cash"/>
    <n v="0.76700000000000002"/>
    <n v="6.5"/>
    <s v="Jan"/>
    <s v="Sun"/>
    <s v="morning"/>
    <x v="1"/>
    <s v="Female"/>
    <s v="Sports and travel"/>
    <s v="Yangon"/>
    <s v="A"/>
    <x v="1"/>
  </r>
  <r>
    <s v="667-92-0055"/>
    <n v="99.83"/>
    <n v="6"/>
    <n v="29.949000000000002"/>
    <n v="628.92899999999997"/>
    <d v="2019-03-04T00:00:00"/>
    <d v="1899-12-30T15:02:00"/>
    <s v="Ewallet"/>
    <n v="29.949000000000002"/>
    <n v="8.5"/>
    <s v="Mar"/>
    <s v="Mon"/>
    <s v="afternoon"/>
    <x v="0"/>
    <s v="Male"/>
    <s v="Health and beauty"/>
    <s v="Yangon"/>
    <s v="A"/>
    <x v="0"/>
  </r>
  <r>
    <s v="565-17-3836"/>
    <n v="47.67"/>
    <n v="4"/>
    <n v="9.5340000000000007"/>
    <n v="200.214"/>
    <d v="2019-03-12T00:00:00"/>
    <d v="1899-12-30T14:21:00"/>
    <s v="Cash"/>
    <n v="9.5340000000000007"/>
    <n v="9.1"/>
    <s v="Mar"/>
    <s v="Tue"/>
    <s v="afternoon"/>
    <x v="0"/>
    <s v="Female"/>
    <s v="Health and beauty"/>
    <s v="Yangon"/>
    <s v="A"/>
    <x v="0"/>
  </r>
  <r>
    <s v="498-41-1961"/>
    <n v="66.680000000000007"/>
    <n v="5"/>
    <n v="16.670000000000002"/>
    <n v="350.07"/>
    <d v="2019-02-20T00:00:00"/>
    <d v="1899-12-30T18:01:00"/>
    <s v="Cash"/>
    <n v="16.670000000000002"/>
    <n v="7.6"/>
    <s v="Feb"/>
    <s v="Wed"/>
    <s v="evening"/>
    <x v="1"/>
    <s v="Male"/>
    <s v="Health and beauty"/>
    <s v="Mandalay"/>
    <s v="B"/>
    <x v="1"/>
  </r>
  <r>
    <s v="593-95-4461"/>
    <n v="74.86"/>
    <n v="1"/>
    <n v="3.7429999999999999"/>
    <n v="78.602999999999994"/>
    <d v="2019-03-24T00:00:00"/>
    <d v="1899-12-30T14:49:00"/>
    <s v="Cash"/>
    <n v="3.7429999999999999"/>
    <n v="6.9"/>
    <s v="Mar"/>
    <s v="Sun"/>
    <s v="afternoon"/>
    <x v="0"/>
    <s v="Male"/>
    <s v="Home and lifestyle"/>
    <s v="Naypyitaw"/>
    <s v="C"/>
    <x v="1"/>
  </r>
  <r>
    <s v="226-71-3580"/>
    <n v="23.75"/>
    <n v="9"/>
    <n v="10.6875"/>
    <n v="224.4375"/>
    <d v="2019-01-31T00:00:00"/>
    <d v="1899-12-30T12:02:00"/>
    <s v="Cash"/>
    <n v="10.6875"/>
    <n v="9.5"/>
    <s v="Jan"/>
    <s v="Thu"/>
    <s v="afternoon"/>
    <x v="1"/>
    <s v="Female"/>
    <s v="Sports and travel"/>
    <s v="Naypyitaw"/>
    <s v="C"/>
    <x v="0"/>
  </r>
  <r>
    <s v="283-79-9594"/>
    <n v="48.51"/>
    <n v="7"/>
    <n v="16.9785"/>
    <n v="356.54849999999999"/>
    <d v="2019-01-25T00:00:00"/>
    <d v="1899-12-30T13:30:00"/>
    <s v="Credit card"/>
    <n v="16.9785"/>
    <n v="5.2"/>
    <s v="Jan"/>
    <s v="Fri"/>
    <s v="afternoon"/>
    <x v="1"/>
    <s v="Female"/>
    <s v="Food and beverages"/>
    <s v="Mandalay"/>
    <s v="B"/>
    <x v="2"/>
  </r>
  <r>
    <s v="430-60-3493"/>
    <n v="94.88"/>
    <n v="7"/>
    <n v="33.207999999999998"/>
    <n v="697.36800000000005"/>
    <d v="2019-02-03T00:00:00"/>
    <d v="1899-12-30T14:38:00"/>
    <s v="Cash"/>
    <n v="33.207999999999998"/>
    <n v="4.2"/>
    <s v="Feb"/>
    <s v="Sun"/>
    <s v="afternoon"/>
    <x v="0"/>
    <s v="Female"/>
    <s v="Home and lifestyle"/>
    <s v="Yangon"/>
    <s v="A"/>
    <x v="2"/>
  </r>
  <r>
    <s v="139-20-0155"/>
    <n v="40.299999999999997"/>
    <n v="10"/>
    <n v="20.149999999999999"/>
    <n v="423.15"/>
    <d v="2019-01-24T00:00:00"/>
    <d v="1899-12-30T17:37:00"/>
    <s v="Credit card"/>
    <n v="20.149999999999999"/>
    <n v="7"/>
    <s v="Jan"/>
    <s v="Thu"/>
    <s v="evening"/>
    <x v="0"/>
    <s v="Male"/>
    <s v="Electronic accessories"/>
    <s v="Mandalay"/>
    <s v="B"/>
    <x v="1"/>
  </r>
  <r>
    <s v="558-80-4082"/>
    <n v="27.85"/>
    <n v="7"/>
    <n v="9.7475000000000005"/>
    <n v="204.69749999999999"/>
    <d v="2019-03-14T00:00:00"/>
    <d v="1899-12-30T17:20:00"/>
    <s v="Ewallet"/>
    <n v="9.7475000000000005"/>
    <n v="6"/>
    <s v="Mar"/>
    <s v="Thu"/>
    <s v="evening"/>
    <x v="1"/>
    <s v="Male"/>
    <s v="Electronic accessories"/>
    <s v="Naypyitaw"/>
    <s v="C"/>
    <x v="1"/>
  </r>
  <r>
    <s v="278-97-7759"/>
    <n v="62.48"/>
    <n v="1"/>
    <n v="3.1240000000000001"/>
    <n v="65.603999999999999"/>
    <d v="2019-02-18T00:00:00"/>
    <d v="1899-12-30T20:29:00"/>
    <s v="Cash"/>
    <n v="3.1240000000000001"/>
    <n v="4.7"/>
    <s v="Feb"/>
    <s v="Mon"/>
    <s v="evening"/>
    <x v="0"/>
    <s v="Female"/>
    <s v="Electronic accessories"/>
    <s v="Yangon"/>
    <s v="A"/>
    <x v="2"/>
  </r>
  <r>
    <s v="316-68-6352"/>
    <n v="36.36"/>
    <n v="2"/>
    <n v="3.6360000000000001"/>
    <n v="76.355999999999995"/>
    <d v="2019-01-21T00:00:00"/>
    <d v="1899-12-30T10:00:00"/>
    <s v="Cash"/>
    <n v="3.6360000000000001"/>
    <n v="7.1"/>
    <s v="Jan"/>
    <s v="Mon"/>
    <s v="morning"/>
    <x v="0"/>
    <s v="Female"/>
    <s v="Food and beverages"/>
    <s v="Yangon"/>
    <s v="A"/>
    <x v="1"/>
  </r>
  <r>
    <s v="585-03-5943"/>
    <n v="18.11"/>
    <n v="10"/>
    <n v="9.0549999999999997"/>
    <n v="190.155"/>
    <d v="2019-03-13T00:00:00"/>
    <d v="1899-12-30T11:46:00"/>
    <s v="Ewallet"/>
    <n v="9.0549999999999997"/>
    <n v="5.9"/>
    <s v="Mar"/>
    <s v="Wed"/>
    <s v="morning"/>
    <x v="1"/>
    <s v="Male"/>
    <s v="Health and beauty"/>
    <s v="Mandalay"/>
    <s v="B"/>
    <x v="2"/>
  </r>
  <r>
    <s v="211-05-0490"/>
    <n v="51.92"/>
    <n v="5"/>
    <n v="12.98"/>
    <n v="272.58"/>
    <d v="2019-03-03T00:00:00"/>
    <d v="1899-12-30T13:42:00"/>
    <s v="Cash"/>
    <n v="12.98"/>
    <n v="7.5"/>
    <s v="Mar"/>
    <s v="Sun"/>
    <s v="afternoon"/>
    <x v="0"/>
    <s v="Female"/>
    <s v="Electronic accessories"/>
    <s v="Naypyitaw"/>
    <s v="C"/>
    <x v="1"/>
  </r>
  <r>
    <s v="727-75-6477"/>
    <n v="28.84"/>
    <n v="4"/>
    <n v="5.7679999999999998"/>
    <n v="121.128"/>
    <d v="2019-03-29T00:00:00"/>
    <d v="1899-12-30T14:44:00"/>
    <s v="Cash"/>
    <n v="5.7679999999999998"/>
    <n v="6.4"/>
    <s v="Mar"/>
    <s v="Fri"/>
    <s v="afternoon"/>
    <x v="1"/>
    <s v="Male"/>
    <s v="Electronic accessories"/>
    <s v="Naypyitaw"/>
    <s v="C"/>
    <x v="1"/>
  </r>
  <r>
    <s v="744-02-5987"/>
    <n v="78.38"/>
    <n v="6"/>
    <n v="23.513999999999999"/>
    <n v="493.79399999999998"/>
    <d v="2019-01-10T00:00:00"/>
    <d v="1899-12-30T14:16:00"/>
    <s v="Ewallet"/>
    <n v="23.513999999999999"/>
    <n v="5.8"/>
    <s v="Jan"/>
    <s v="Thu"/>
    <s v="afternoon"/>
    <x v="0"/>
    <s v="Male"/>
    <s v="Home and lifestyle"/>
    <s v="Yangon"/>
    <s v="A"/>
    <x v="2"/>
  </r>
  <r>
    <s v="307-83-9164"/>
    <n v="60.01"/>
    <n v="4"/>
    <n v="12.002000000000001"/>
    <n v="252.042"/>
    <d v="2019-01-25T00:00:00"/>
    <d v="1899-12-30T15:54:00"/>
    <s v="Cash"/>
    <n v="12.002000000000001"/>
    <n v="4.5"/>
    <s v="Jan"/>
    <s v="Fri"/>
    <s v="afternoon"/>
    <x v="0"/>
    <s v="Male"/>
    <s v="Home and lifestyle"/>
    <s v="Yangon"/>
    <s v="A"/>
    <x v="2"/>
  </r>
  <r>
    <s v="779-06-0012"/>
    <n v="88.61"/>
    <n v="1"/>
    <n v="4.4305000000000003"/>
    <n v="93.040499999999994"/>
    <d v="2019-01-19T00:00:00"/>
    <d v="1899-12-30T10:21:00"/>
    <s v="Cash"/>
    <n v="4.4305000000000003"/>
    <n v="7.7"/>
    <s v="Jan"/>
    <s v="Sat"/>
    <s v="morning"/>
    <x v="0"/>
    <s v="Female"/>
    <s v="Home and lifestyle"/>
    <s v="Naypyitaw"/>
    <s v="C"/>
    <x v="1"/>
  </r>
  <r>
    <s v="446-47-6729"/>
    <n v="99.82"/>
    <n v="2"/>
    <n v="9.9819999999999993"/>
    <n v="209.62200000000001"/>
    <d v="2019-01-02T00:00:00"/>
    <d v="1899-12-30T18:09:00"/>
    <s v="Credit card"/>
    <n v="9.9819999999999993"/>
    <n v="6.7"/>
    <s v="Jan"/>
    <s v="Wed"/>
    <s v="evening"/>
    <x v="1"/>
    <s v="Male"/>
    <s v="Fashion accessories"/>
    <s v="Naypyitaw"/>
    <s v="C"/>
    <x v="1"/>
  </r>
  <r>
    <s v="573-10-3877"/>
    <n v="39.01"/>
    <n v="1"/>
    <n v="1.9504999999999999"/>
    <n v="40.960500000000003"/>
    <d v="2019-03-12T00:00:00"/>
    <d v="1899-12-30T16:46:00"/>
    <s v="Credit card"/>
    <n v="1.9504999999999999"/>
    <n v="4.7"/>
    <s v="Mar"/>
    <s v="Tue"/>
    <s v="evening"/>
    <x v="0"/>
    <s v="Male"/>
    <s v="Health and beauty"/>
    <s v="Mandalay"/>
    <s v="B"/>
    <x v="2"/>
  </r>
  <r>
    <s v="735-06-4124"/>
    <n v="48.61"/>
    <n v="1"/>
    <n v="2.4304999999999999"/>
    <n v="51.040500000000002"/>
    <d v="2019-02-25T00:00:00"/>
    <d v="1899-12-30T15:31:00"/>
    <s v="Cash"/>
    <n v="2.4304999999999999"/>
    <n v="4.4000000000000004"/>
    <s v="Feb"/>
    <s v="Mon"/>
    <s v="afternoon"/>
    <x v="1"/>
    <s v="Male"/>
    <s v="Food and beverages"/>
    <s v="Naypyitaw"/>
    <s v="C"/>
    <x v="2"/>
  </r>
  <r>
    <s v="439-54-7422"/>
    <n v="51.19"/>
    <n v="4"/>
    <n v="10.238"/>
    <n v="214.99799999999999"/>
    <d v="2019-03-18T00:00:00"/>
    <d v="1899-12-30T17:15:00"/>
    <s v="Credit card"/>
    <n v="10.238"/>
    <n v="4.7"/>
    <s v="Mar"/>
    <s v="Mon"/>
    <s v="evening"/>
    <x v="1"/>
    <s v="Female"/>
    <s v="Electronic accessories"/>
    <s v="Yangon"/>
    <s v="A"/>
    <x v="2"/>
  </r>
  <r>
    <s v="396-90-2219"/>
    <n v="14.96"/>
    <n v="8"/>
    <n v="5.984"/>
    <n v="125.664"/>
    <d v="2019-02-23T00:00:00"/>
    <d v="1899-12-30T12:29:00"/>
    <s v="Cash"/>
    <n v="5.984"/>
    <n v="8.6"/>
    <s v="Feb"/>
    <s v="Sat"/>
    <s v="afternoon"/>
    <x v="1"/>
    <s v="Female"/>
    <s v="Electronic accessories"/>
    <s v="Mandalay"/>
    <s v="B"/>
    <x v="0"/>
  </r>
  <r>
    <s v="411-77-0180"/>
    <n v="72.2"/>
    <n v="7"/>
    <n v="25.27"/>
    <n v="530.66999999999996"/>
    <d v="2019-03-26T00:00:00"/>
    <d v="1899-12-30T20:14:00"/>
    <s v="Ewallet"/>
    <n v="25.27"/>
    <n v="4.3"/>
    <s v="Mar"/>
    <s v="Tue"/>
    <s v="evening"/>
    <x v="0"/>
    <s v="Male"/>
    <s v="Electronic accessories"/>
    <s v="Yangon"/>
    <s v="A"/>
    <x v="2"/>
  </r>
  <r>
    <s v="286-01-5402"/>
    <n v="40.229999999999997"/>
    <n v="7"/>
    <n v="14.080500000000001"/>
    <n v="295.69049999999999"/>
    <d v="2019-03-30T00:00:00"/>
    <d v="1899-12-30T13:22:00"/>
    <s v="Cash"/>
    <n v="14.080500000000001"/>
    <n v="9.6"/>
    <s v="Mar"/>
    <s v="Sat"/>
    <s v="afternoon"/>
    <x v="1"/>
    <s v="Female"/>
    <s v="Sports and travel"/>
    <s v="Yangon"/>
    <s v="A"/>
    <x v="0"/>
  </r>
  <r>
    <s v="803-17-8013"/>
    <n v="88.79"/>
    <n v="8"/>
    <n v="35.515999999999998"/>
    <n v="745.83600000000001"/>
    <d v="2019-02-17T00:00:00"/>
    <d v="1899-12-30T17:09:00"/>
    <s v="Cash"/>
    <n v="35.515999999999998"/>
    <n v="4.0999999999999996"/>
    <s v="Feb"/>
    <s v="Sun"/>
    <s v="evening"/>
    <x v="0"/>
    <s v="Female"/>
    <s v="Home and lifestyle"/>
    <s v="Yangon"/>
    <s v="A"/>
    <x v="2"/>
  </r>
  <r>
    <s v="512-98-1403"/>
    <n v="26.48"/>
    <n v="3"/>
    <n v="3.972"/>
    <n v="83.412000000000006"/>
    <d v="2019-03-21T00:00:00"/>
    <d v="1899-12-30T10:40:00"/>
    <s v="Ewallet"/>
    <n v="3.972"/>
    <n v="4.7"/>
    <s v="Mar"/>
    <s v="Thu"/>
    <s v="morning"/>
    <x v="0"/>
    <s v="Female"/>
    <s v="Electronic accessories"/>
    <s v="Yangon"/>
    <s v="A"/>
    <x v="2"/>
  </r>
  <r>
    <s v="848-42-2560"/>
    <n v="81.91"/>
    <n v="2"/>
    <n v="8.1910000000000007"/>
    <n v="172.011"/>
    <d v="2019-03-05T00:00:00"/>
    <d v="1899-12-30T17:43:00"/>
    <s v="Cash"/>
    <n v="8.1910000000000007"/>
    <n v="7.8"/>
    <s v="Mar"/>
    <s v="Tue"/>
    <s v="evening"/>
    <x v="1"/>
    <s v="Female"/>
    <s v="Fashion accessories"/>
    <s v="Yangon"/>
    <s v="A"/>
    <x v="1"/>
  </r>
  <r>
    <s v="532-59-7201"/>
    <n v="79.930000000000007"/>
    <n v="6"/>
    <n v="23.978999999999999"/>
    <n v="503.55900000000003"/>
    <d v="2019-01-31T00:00:00"/>
    <d v="1899-12-30T14:04:00"/>
    <s v="Cash"/>
    <n v="23.978999999999999"/>
    <n v="5.5"/>
    <s v="Jan"/>
    <s v="Thu"/>
    <s v="afternoon"/>
    <x v="0"/>
    <s v="Male"/>
    <s v="Sports and travel"/>
    <s v="Mandalay"/>
    <s v="B"/>
    <x v="2"/>
  </r>
  <r>
    <s v="181-94-6432"/>
    <n v="69.33"/>
    <n v="2"/>
    <n v="6.9329999999999998"/>
    <n v="145.59299999999999"/>
    <d v="2019-02-05T00:00:00"/>
    <d v="1899-12-30T19:05:00"/>
    <s v="Ewallet"/>
    <n v="6.9329999999999998"/>
    <n v="9.6999999999999993"/>
    <s v="Feb"/>
    <s v="Tue"/>
    <s v="evening"/>
    <x v="0"/>
    <s v="Male"/>
    <s v="Fashion accessories"/>
    <s v="Naypyitaw"/>
    <s v="C"/>
    <x v="0"/>
  </r>
  <r>
    <s v="870-76-1733"/>
    <n v="14.23"/>
    <n v="5"/>
    <n v="3.5575000000000001"/>
    <n v="74.707499999999996"/>
    <d v="2019-02-01T00:00:00"/>
    <d v="1899-12-30T10:08:00"/>
    <s v="Credit card"/>
    <n v="3.5575000000000001"/>
    <n v="4.4000000000000004"/>
    <s v="Feb"/>
    <s v="Fri"/>
    <s v="morning"/>
    <x v="0"/>
    <s v="Female"/>
    <s v="Food and beverages"/>
    <s v="Yangon"/>
    <s v="A"/>
    <x v="2"/>
  </r>
  <r>
    <s v="423-64-4619"/>
    <n v="15.55"/>
    <n v="9"/>
    <n v="6.9974999999999996"/>
    <n v="146.94749999999999"/>
    <d v="2019-03-07T00:00:00"/>
    <d v="1899-12-30T13:12:00"/>
    <s v="Cash"/>
    <n v="6.9974999999999996"/>
    <n v="5"/>
    <s v="Mar"/>
    <s v="Thu"/>
    <s v="afternoon"/>
    <x v="0"/>
    <s v="Female"/>
    <s v="Health and beauty"/>
    <s v="Yangon"/>
    <s v="A"/>
    <x v="2"/>
  </r>
  <r>
    <s v="227-07-4446"/>
    <n v="78.13"/>
    <n v="10"/>
    <n v="39.064999999999998"/>
    <n v="820.36500000000001"/>
    <d v="2019-02-10T00:00:00"/>
    <d v="1899-12-30T20:51:00"/>
    <s v="Cash"/>
    <n v="39.064999999999998"/>
    <n v="4.4000000000000004"/>
    <s v="Feb"/>
    <s v="Sun"/>
    <s v="evening"/>
    <x v="0"/>
    <s v="Female"/>
    <s v="Electronic accessories"/>
    <s v="Naypyitaw"/>
    <s v="C"/>
    <x v="2"/>
  </r>
  <r>
    <s v="174-36-3675"/>
    <n v="99.37"/>
    <n v="2"/>
    <n v="9.9369999999999994"/>
    <n v="208.67699999999999"/>
    <d v="2019-02-14T00:00:00"/>
    <d v="1899-12-30T17:29:00"/>
    <s v="Cash"/>
    <n v="9.9369999999999994"/>
    <n v="5.2"/>
    <s v="Feb"/>
    <s v="Thu"/>
    <s v="evening"/>
    <x v="0"/>
    <s v="Male"/>
    <s v="Food and beverages"/>
    <s v="Naypyitaw"/>
    <s v="C"/>
    <x v="2"/>
  </r>
  <r>
    <s v="428-83-5800"/>
    <n v="21.08"/>
    <n v="3"/>
    <n v="3.1619999999999999"/>
    <n v="66.402000000000001"/>
    <d v="2019-02-09T00:00:00"/>
    <d v="1899-12-30T10:25:00"/>
    <s v="Cash"/>
    <n v="3.1619999999999999"/>
    <n v="7.3"/>
    <s v="Feb"/>
    <s v="Sat"/>
    <s v="morning"/>
    <x v="0"/>
    <s v="Female"/>
    <s v="Food and beverages"/>
    <s v="Naypyitaw"/>
    <s v="C"/>
    <x v="1"/>
  </r>
  <r>
    <s v="603-07-0961"/>
    <n v="74.790000000000006"/>
    <n v="5"/>
    <n v="18.697500000000002"/>
    <n v="392.64749999999998"/>
    <d v="2019-01-10T00:00:00"/>
    <d v="1899-12-30T11:34:00"/>
    <s v="Cash"/>
    <n v="18.697500000000002"/>
    <n v="4.9000000000000004"/>
    <s v="Jan"/>
    <s v="Thu"/>
    <s v="morning"/>
    <x v="0"/>
    <s v="Male"/>
    <s v="Electronic accessories"/>
    <s v="Naypyitaw"/>
    <s v="C"/>
    <x v="2"/>
  </r>
  <r>
    <s v="704-20-4138"/>
    <n v="29.67"/>
    <n v="7"/>
    <n v="10.384499999999999"/>
    <n v="218.0745"/>
    <d v="2019-03-11T00:00:00"/>
    <d v="1899-12-30T18:58:00"/>
    <s v="Credit card"/>
    <n v="10.384499999999999"/>
    <n v="8.1"/>
    <s v="Mar"/>
    <s v="Mon"/>
    <s v="evening"/>
    <x v="0"/>
    <s v="Female"/>
    <s v="Health and beauty"/>
    <s v="Naypyitaw"/>
    <s v="C"/>
    <x v="0"/>
  </r>
  <r>
    <s v="787-15-1757"/>
    <n v="44.07"/>
    <n v="4"/>
    <n v="8.8140000000000001"/>
    <n v="185.09399999999999"/>
    <d v="2019-02-18T00:00:00"/>
    <d v="1899-12-30T16:28:00"/>
    <s v="Ewallet"/>
    <n v="8.8140000000000001"/>
    <n v="8.4"/>
    <s v="Feb"/>
    <s v="Mon"/>
    <s v="evening"/>
    <x v="0"/>
    <s v="Male"/>
    <s v="Health and beauty"/>
    <s v="Naypyitaw"/>
    <s v="C"/>
    <x v="0"/>
  </r>
  <r>
    <s v="649-11-3678"/>
    <n v="22.93"/>
    <n v="9"/>
    <n v="10.3185"/>
    <n v="216.6885"/>
    <d v="2019-02-26T00:00:00"/>
    <d v="1899-12-30T20:26:00"/>
    <s v="Cash"/>
    <n v="10.3185"/>
    <n v="5.5"/>
    <s v="Feb"/>
    <s v="Tue"/>
    <s v="evening"/>
    <x v="1"/>
    <s v="Female"/>
    <s v="Food and beverages"/>
    <s v="Naypyitaw"/>
    <s v="C"/>
    <x v="2"/>
  </r>
  <r>
    <s v="622-20-1945"/>
    <n v="39.42"/>
    <n v="1"/>
    <n v="1.9710000000000001"/>
    <n v="41.390999999999998"/>
    <d v="2019-01-18T00:00:00"/>
    <d v="1899-12-30T15:08:00"/>
    <s v="Cash"/>
    <n v="1.9710000000000001"/>
    <n v="8.4"/>
    <s v="Jan"/>
    <s v="Fri"/>
    <s v="afternoon"/>
    <x v="1"/>
    <s v="Female"/>
    <s v="Health and beauty"/>
    <s v="Naypyitaw"/>
    <s v="C"/>
    <x v="0"/>
  </r>
  <r>
    <s v="372-94-8041"/>
    <n v="15.26"/>
    <n v="6"/>
    <n v="4.5780000000000003"/>
    <n v="96.138000000000005"/>
    <d v="2019-02-15T00:00:00"/>
    <d v="1899-12-30T18:03:00"/>
    <s v="Ewallet"/>
    <n v="4.5780000000000003"/>
    <n v="9.8000000000000007"/>
    <s v="Feb"/>
    <s v="Fri"/>
    <s v="evening"/>
    <x v="1"/>
    <s v="Male"/>
    <s v="Health and beauty"/>
    <s v="Yangon"/>
    <s v="A"/>
    <x v="0"/>
  </r>
  <r>
    <s v="563-91-7120"/>
    <n v="61.77"/>
    <n v="5"/>
    <n v="15.442500000000001"/>
    <n v="324.29250000000002"/>
    <d v="2019-03-08T00:00:00"/>
    <d v="1899-12-30T13:21:00"/>
    <s v="Cash"/>
    <n v="15.442500000000001"/>
    <n v="6.7"/>
    <s v="Mar"/>
    <s v="Fri"/>
    <s v="afternoon"/>
    <x v="1"/>
    <s v="Female"/>
    <s v="Fashion accessories"/>
    <s v="Yangon"/>
    <s v="A"/>
    <x v="1"/>
  </r>
  <r>
    <s v="746-54-5508"/>
    <n v="21.52"/>
    <n v="6"/>
    <n v="6.4560000000000004"/>
    <n v="135.57599999999999"/>
    <d v="2019-01-17T00:00:00"/>
    <d v="1899-12-30T12:48:00"/>
    <s v="Credit card"/>
    <n v="6.4560000000000004"/>
    <n v="9.4"/>
    <s v="Jan"/>
    <s v="Thu"/>
    <s v="afternoon"/>
    <x v="1"/>
    <s v="Male"/>
    <s v="Home and lifestyle"/>
    <s v="Yangon"/>
    <s v="A"/>
    <x v="0"/>
  </r>
  <r>
    <s v="276-54-0879"/>
    <n v="97.74"/>
    <n v="4"/>
    <n v="19.547999999999998"/>
    <n v="410.50799999999998"/>
    <d v="2019-03-12T00:00:00"/>
    <d v="1899-12-30T19:53:00"/>
    <s v="Ewallet"/>
    <n v="19.547999999999998"/>
    <n v="6.4"/>
    <s v="Mar"/>
    <s v="Tue"/>
    <s v="evening"/>
    <x v="1"/>
    <s v="Male"/>
    <s v="Sports and travel"/>
    <s v="Mandalay"/>
    <s v="B"/>
    <x v="1"/>
  </r>
  <r>
    <s v="815-11-1168"/>
    <n v="99.78"/>
    <n v="5"/>
    <n v="24.945"/>
    <n v="523.84500000000003"/>
    <d v="2019-03-09T00:00:00"/>
    <d v="1899-12-30T19:09:00"/>
    <s v="Cash"/>
    <n v="24.945"/>
    <n v="5.4"/>
    <s v="Mar"/>
    <s v="Sat"/>
    <s v="evening"/>
    <x v="0"/>
    <s v="Male"/>
    <s v="Food and beverages"/>
    <s v="Yangon"/>
    <s v="A"/>
    <x v="2"/>
  </r>
  <r>
    <s v="719-76-3868"/>
    <n v="94.26"/>
    <n v="4"/>
    <n v="18.852"/>
    <n v="395.892"/>
    <d v="2019-03-12T00:00:00"/>
    <d v="1899-12-30T16:30:00"/>
    <s v="Cash"/>
    <n v="18.852"/>
    <n v="8.6"/>
    <s v="Mar"/>
    <s v="Tue"/>
    <s v="evening"/>
    <x v="0"/>
    <s v="Male"/>
    <s v="Food and beverages"/>
    <s v="Naypyitaw"/>
    <s v="C"/>
    <x v="0"/>
  </r>
  <r>
    <s v="730-61-8757"/>
    <n v="51.13"/>
    <n v="4"/>
    <n v="10.226000000000001"/>
    <n v="214.74600000000001"/>
    <d v="2019-01-25T00:00:00"/>
    <d v="1899-12-30T10:11:00"/>
    <s v="Credit card"/>
    <n v="10.226000000000001"/>
    <n v="4"/>
    <s v="Jan"/>
    <s v="Fri"/>
    <s v="morning"/>
    <x v="0"/>
    <s v="Male"/>
    <s v="Health and beauty"/>
    <s v="Mandalay"/>
    <s v="B"/>
    <x v="2"/>
  </r>
  <r>
    <s v="340-66-0321"/>
    <n v="36.36"/>
    <n v="4"/>
    <n v="7.2720000000000002"/>
    <n v="152.71199999999999"/>
    <d v="2019-03-25T00:00:00"/>
    <d v="1899-12-30T13:07:00"/>
    <s v="Cash"/>
    <n v="7.2720000000000002"/>
    <n v="7.6"/>
    <s v="Mar"/>
    <s v="Mon"/>
    <s v="afternoon"/>
    <x v="0"/>
    <s v="Male"/>
    <s v="Electronic accessories"/>
    <s v="Yangon"/>
    <s v="A"/>
    <x v="1"/>
  </r>
  <r>
    <s v="868-81-1752"/>
    <n v="22.02"/>
    <n v="9"/>
    <n v="9.9090000000000007"/>
    <n v="208.089"/>
    <d v="2019-02-07T00:00:00"/>
    <d v="1899-12-30T18:48:00"/>
    <s v="Cash"/>
    <n v="9.9090000000000007"/>
    <n v="6.8"/>
    <s v="Feb"/>
    <s v="Thu"/>
    <s v="evening"/>
    <x v="1"/>
    <s v="Male"/>
    <s v="Home and lifestyle"/>
    <s v="Mandalay"/>
    <s v="B"/>
    <x v="1"/>
  </r>
  <r>
    <s v="634-97-8956"/>
    <n v="32.9"/>
    <n v="3"/>
    <n v="4.9349999999999996"/>
    <n v="103.63500000000001"/>
    <d v="2019-02-17T00:00:00"/>
    <d v="1899-12-30T17:27:00"/>
    <s v="Credit card"/>
    <n v="4.9349999999999996"/>
    <n v="9.1"/>
    <s v="Feb"/>
    <s v="Sun"/>
    <s v="evening"/>
    <x v="1"/>
    <s v="Male"/>
    <s v="Food and beverages"/>
    <s v="Yangon"/>
    <s v="A"/>
    <x v="0"/>
  </r>
  <r>
    <s v="566-71-1091"/>
    <n v="77.02"/>
    <n v="5"/>
    <n v="19.254999999999999"/>
    <n v="404.35500000000002"/>
    <d v="2019-02-03T00:00:00"/>
    <d v="1899-12-30T15:59:00"/>
    <s v="Cash"/>
    <n v="19.254999999999999"/>
    <n v="5.5"/>
    <s v="Feb"/>
    <s v="Sun"/>
    <s v="afternoon"/>
    <x v="1"/>
    <s v="Male"/>
    <s v="Fashion accessories"/>
    <s v="Yangon"/>
    <s v="A"/>
    <x v="2"/>
  </r>
  <r>
    <s v="442-48-3607"/>
    <n v="23.48"/>
    <n v="2"/>
    <n v="2.3479999999999999"/>
    <n v="49.308"/>
    <d v="2019-03-14T00:00:00"/>
    <d v="1899-12-30T11:21:00"/>
    <s v="Credit card"/>
    <n v="2.3479999999999999"/>
    <n v="7.9"/>
    <s v="Mar"/>
    <s v="Thu"/>
    <s v="morning"/>
    <x v="0"/>
    <s v="Male"/>
    <s v="Food and beverages"/>
    <s v="Yangon"/>
    <s v="A"/>
    <x v="1"/>
  </r>
  <r>
    <s v="835-16-0096"/>
    <n v="14.7"/>
    <n v="5"/>
    <n v="3.6749999999999998"/>
    <n v="77.174999999999997"/>
    <d v="2019-03-24T00:00:00"/>
    <d v="1899-12-30T13:48:00"/>
    <s v="Ewallet"/>
    <n v="3.6749999999999998"/>
    <n v="8.5"/>
    <s v="Mar"/>
    <s v="Sun"/>
    <s v="afternoon"/>
    <x v="0"/>
    <s v="Male"/>
    <s v="Sports and travel"/>
    <s v="Naypyitaw"/>
    <s v="C"/>
    <x v="0"/>
  </r>
  <r>
    <s v="527-09-6272"/>
    <n v="28.45"/>
    <n v="5"/>
    <n v="7.1124999999999998"/>
    <n v="149.36250000000001"/>
    <d v="2019-03-21T00:00:00"/>
    <d v="1899-12-30T10:17:00"/>
    <s v="Credit card"/>
    <n v="7.1124999999999998"/>
    <n v="9.1"/>
    <s v="Mar"/>
    <s v="Thu"/>
    <s v="morning"/>
    <x v="0"/>
    <s v="Female"/>
    <s v="Electronic accessories"/>
    <s v="Yangon"/>
    <s v="A"/>
    <x v="0"/>
  </r>
  <r>
    <s v="898-04-2717"/>
    <n v="76.400000000000006"/>
    <n v="9"/>
    <n v="34.380000000000003"/>
    <n v="721.98"/>
    <d v="2019-03-19T00:00:00"/>
    <d v="1899-12-30T15:49:00"/>
    <s v="Ewallet"/>
    <n v="34.380000000000003"/>
    <n v="7.5"/>
    <s v="Mar"/>
    <s v="Tue"/>
    <s v="afternoon"/>
    <x v="1"/>
    <s v="Male"/>
    <s v="Fashion accessories"/>
    <s v="Yangon"/>
    <s v="A"/>
    <x v="1"/>
  </r>
  <r>
    <s v="692-27-8933"/>
    <n v="57.95"/>
    <n v="6"/>
    <n v="17.385000000000002"/>
    <n v="365.08499999999998"/>
    <d v="2019-02-24T00:00:00"/>
    <d v="1899-12-30T13:02:00"/>
    <s v="Cash"/>
    <n v="17.385000000000002"/>
    <n v="5.2"/>
    <s v="Feb"/>
    <s v="Sun"/>
    <s v="afternoon"/>
    <x v="1"/>
    <s v="Female"/>
    <s v="Sports and travel"/>
    <s v="Mandalay"/>
    <s v="B"/>
    <x v="2"/>
  </r>
  <r>
    <s v="633-09-3463"/>
    <n v="47.65"/>
    <n v="3"/>
    <n v="7.1475"/>
    <n v="150.0975"/>
    <d v="2019-03-28T00:00:00"/>
    <d v="1899-12-30T12:58:00"/>
    <s v="Credit card"/>
    <n v="7.1475"/>
    <n v="9.5"/>
    <s v="Mar"/>
    <s v="Thu"/>
    <s v="afternoon"/>
    <x v="1"/>
    <s v="Female"/>
    <s v="Electronic accessories"/>
    <s v="Naypyitaw"/>
    <s v="C"/>
    <x v="0"/>
  </r>
  <r>
    <s v="374-17-3652"/>
    <n v="42.82"/>
    <n v="9"/>
    <n v="19.268999999999998"/>
    <n v="404.649"/>
    <d v="2019-02-05T00:00:00"/>
    <d v="1899-12-30T15:26:00"/>
    <s v="Credit card"/>
    <n v="19.268999999999998"/>
    <n v="8.9"/>
    <s v="Feb"/>
    <s v="Tue"/>
    <s v="afternoon"/>
    <x v="0"/>
    <s v="Female"/>
    <s v="Food and beverages"/>
    <s v="Mandalay"/>
    <s v="B"/>
    <x v="0"/>
  </r>
  <r>
    <s v="378-07-7001"/>
    <n v="48.09"/>
    <n v="3"/>
    <n v="7.2134999999999998"/>
    <n v="151.48349999999999"/>
    <d v="2019-02-10T00:00:00"/>
    <d v="1899-12-30T18:23:00"/>
    <s v="Credit card"/>
    <n v="7.2134999999999998"/>
    <n v="7.8"/>
    <s v="Feb"/>
    <s v="Sun"/>
    <s v="evening"/>
    <x v="0"/>
    <s v="Male"/>
    <s v="Electronic accessories"/>
    <s v="Mandalay"/>
    <s v="B"/>
    <x v="1"/>
  </r>
  <r>
    <s v="433-75-6987"/>
    <n v="55.97"/>
    <n v="7"/>
    <n v="19.589500000000001"/>
    <n v="411.37950000000001"/>
    <d v="2019-03-05T00:00:00"/>
    <d v="1899-12-30T19:06:00"/>
    <s v="Ewallet"/>
    <n v="19.589500000000001"/>
    <n v="8.9"/>
    <s v="Mar"/>
    <s v="Tue"/>
    <s v="evening"/>
    <x v="0"/>
    <s v="Female"/>
    <s v="Health and beauty"/>
    <s v="Mandalay"/>
    <s v="B"/>
    <x v="0"/>
  </r>
  <r>
    <s v="873-95-4984"/>
    <n v="76.900000000000006"/>
    <n v="7"/>
    <n v="26.914999999999999"/>
    <n v="565.21500000000003"/>
    <d v="2019-02-15T00:00:00"/>
    <d v="1899-12-30T20:21:00"/>
    <s v="Cash"/>
    <n v="26.914999999999999"/>
    <n v="7.7"/>
    <s v="Feb"/>
    <s v="Fri"/>
    <s v="evening"/>
    <x v="0"/>
    <s v="Female"/>
    <s v="Health and beauty"/>
    <s v="Mandalay"/>
    <s v="B"/>
    <x v="1"/>
  </r>
  <r>
    <s v="416-13-5917"/>
    <n v="97.03"/>
    <n v="5"/>
    <n v="24.2575"/>
    <n v="509.40750000000003"/>
    <d v="2019-01-30T00:00:00"/>
    <d v="1899-12-30T16:24:00"/>
    <s v="Ewallet"/>
    <n v="24.2575"/>
    <n v="9.3000000000000007"/>
    <s v="Jan"/>
    <s v="Wed"/>
    <s v="evening"/>
    <x v="1"/>
    <s v="Female"/>
    <s v="Food and beverages"/>
    <s v="Naypyitaw"/>
    <s v="C"/>
    <x v="0"/>
  </r>
  <r>
    <s v="150-89-8043"/>
    <n v="44.65"/>
    <n v="3"/>
    <n v="6.6974999999999998"/>
    <n v="140.64750000000001"/>
    <d v="2019-02-14T00:00:00"/>
    <d v="1899-12-30T15:04:00"/>
    <s v="Cash"/>
    <n v="6.6974999999999998"/>
    <n v="6.2"/>
    <s v="Feb"/>
    <s v="Thu"/>
    <s v="afternoon"/>
    <x v="1"/>
    <s v="Male"/>
    <s v="Sports and travel"/>
    <s v="Yangon"/>
    <s v="A"/>
    <x v="1"/>
  </r>
  <r>
    <s v="135-84-8019"/>
    <n v="77.930000000000007"/>
    <n v="9"/>
    <n v="35.0685"/>
    <n v="736.43849999999998"/>
    <d v="2019-02-27T00:00:00"/>
    <d v="1899-12-30T16:10:00"/>
    <s v="Ewallet"/>
    <n v="35.0685"/>
    <n v="7.6"/>
    <s v="Feb"/>
    <s v="Wed"/>
    <s v="evening"/>
    <x v="1"/>
    <s v="Female"/>
    <s v="Fashion accessories"/>
    <s v="Yangon"/>
    <s v="A"/>
    <x v="1"/>
  </r>
  <r>
    <s v="441-94-7118"/>
    <n v="71.95"/>
    <n v="1"/>
    <n v="3.5975000000000001"/>
    <n v="75.547499999999999"/>
    <d v="2019-02-04T00:00:00"/>
    <d v="1899-12-30T12:14:00"/>
    <s v="Cash"/>
    <n v="3.5975000000000001"/>
    <n v="7.3"/>
    <s v="Feb"/>
    <s v="Mon"/>
    <s v="afternoon"/>
    <x v="0"/>
    <s v="Male"/>
    <s v="Electronic accessories"/>
    <s v="Yangon"/>
    <s v="A"/>
    <x v="1"/>
  </r>
  <r>
    <s v="725-96-3778"/>
    <n v="89.25"/>
    <n v="8"/>
    <n v="35.700000000000003"/>
    <n v="749.7"/>
    <d v="2019-01-20T00:00:00"/>
    <d v="1899-12-30T10:13:00"/>
    <s v="Cash"/>
    <n v="35.700000000000003"/>
    <n v="4.7"/>
    <s v="Jan"/>
    <s v="Sun"/>
    <s v="morning"/>
    <x v="0"/>
    <s v="Female"/>
    <s v="Home and lifestyle"/>
    <s v="Naypyitaw"/>
    <s v="C"/>
    <x v="2"/>
  </r>
  <r>
    <s v="531-80-1784"/>
    <n v="26.02"/>
    <n v="7"/>
    <n v="9.1069999999999993"/>
    <n v="191.24700000000001"/>
    <d v="2019-03-28T00:00:00"/>
    <d v="1899-12-30T17:38:00"/>
    <s v="Cash"/>
    <n v="9.1069999999999993"/>
    <n v="5.0999999999999996"/>
    <s v="Mar"/>
    <s v="Thu"/>
    <s v="evening"/>
    <x v="1"/>
    <s v="Male"/>
    <s v="Electronic accessories"/>
    <s v="Yangon"/>
    <s v="A"/>
    <x v="2"/>
  </r>
  <r>
    <s v="400-45-1220"/>
    <n v="13.5"/>
    <n v="10"/>
    <n v="6.75"/>
    <n v="141.75"/>
    <d v="2019-02-27T00:00:00"/>
    <d v="1899-12-30T11:06:00"/>
    <s v="Credit card"/>
    <n v="6.75"/>
    <n v="4.8"/>
    <s v="Feb"/>
    <s v="Wed"/>
    <s v="morning"/>
    <x v="1"/>
    <s v="Female"/>
    <s v="Health and beauty"/>
    <s v="Mandalay"/>
    <s v="B"/>
    <x v="2"/>
  </r>
  <r>
    <s v="860-79-0874"/>
    <n v="99.3"/>
    <n v="10"/>
    <n v="49.65"/>
    <n v="1042.6500000000001"/>
    <d v="2019-02-15T00:00:00"/>
    <d v="1899-12-30T14:53:00"/>
    <s v="Credit card"/>
    <n v="49.65"/>
    <n v="6.6"/>
    <s v="Feb"/>
    <s v="Fri"/>
    <s v="afternoon"/>
    <x v="0"/>
    <s v="Female"/>
    <s v="Fashion accessories"/>
    <s v="Naypyitaw"/>
    <s v="C"/>
    <x v="1"/>
  </r>
  <r>
    <s v="834-61-8124"/>
    <n v="51.69"/>
    <n v="7"/>
    <n v="18.0915"/>
    <n v="379.92149999999998"/>
    <d v="2019-01-26T00:00:00"/>
    <d v="1899-12-30T18:22:00"/>
    <s v="Cash"/>
    <n v="18.0915"/>
    <n v="5.5"/>
    <s v="Jan"/>
    <s v="Sat"/>
    <s v="evening"/>
    <x v="1"/>
    <s v="Male"/>
    <s v="Electronic accessories"/>
    <s v="Yangon"/>
    <s v="A"/>
    <x v="2"/>
  </r>
  <r>
    <s v="115-99-4379"/>
    <n v="54.73"/>
    <n v="7"/>
    <n v="19.1555"/>
    <n v="402.26549999999997"/>
    <d v="2019-03-14T00:00:00"/>
    <d v="1899-12-30T19:02:00"/>
    <s v="Credit card"/>
    <n v="19.1555"/>
    <n v="8.5"/>
    <s v="Mar"/>
    <s v="Thu"/>
    <s v="evening"/>
    <x v="0"/>
    <s v="Female"/>
    <s v="Fashion accessories"/>
    <s v="Mandalay"/>
    <s v="B"/>
    <x v="0"/>
  </r>
  <r>
    <s v="565-67-6697"/>
    <n v="27"/>
    <n v="9"/>
    <n v="12.15"/>
    <n v="255.15"/>
    <d v="2019-03-02T00:00:00"/>
    <d v="1899-12-30T14:16:00"/>
    <s v="Cash"/>
    <n v="12.15"/>
    <n v="4.8"/>
    <s v="Mar"/>
    <s v="Sat"/>
    <s v="afternoon"/>
    <x v="0"/>
    <s v="Male"/>
    <s v="Home and lifestyle"/>
    <s v="Mandalay"/>
    <s v="B"/>
    <x v="2"/>
  </r>
  <r>
    <s v="320-49-6392"/>
    <n v="30.24"/>
    <n v="1"/>
    <n v="1.512"/>
    <n v="31.751999999999999"/>
    <d v="2019-03-04T00:00:00"/>
    <d v="1899-12-30T15:44:00"/>
    <s v="Cash"/>
    <n v="1.512"/>
    <n v="8.4"/>
    <s v="Mar"/>
    <s v="Mon"/>
    <s v="afternoon"/>
    <x v="1"/>
    <s v="Female"/>
    <s v="Electronic accessories"/>
    <s v="Naypyitaw"/>
    <s v="C"/>
    <x v="0"/>
  </r>
  <r>
    <s v="889-04-9723"/>
    <n v="89.14"/>
    <n v="4"/>
    <n v="17.827999999999999"/>
    <n v="374.38799999999998"/>
    <d v="2019-01-07T00:00:00"/>
    <d v="1899-12-30T12:20:00"/>
    <s v="Credit card"/>
    <n v="17.827999999999999"/>
    <n v="7.8"/>
    <s v="Jan"/>
    <s v="Mon"/>
    <s v="afternoon"/>
    <x v="0"/>
    <s v="Female"/>
    <s v="Food and beverages"/>
    <s v="Mandalay"/>
    <s v="B"/>
    <x v="1"/>
  </r>
  <r>
    <s v="632-90-0281"/>
    <n v="37.549999999999997"/>
    <n v="10"/>
    <n v="18.774999999999999"/>
    <n v="394.27499999999998"/>
    <d v="2019-03-08T00:00:00"/>
    <d v="1899-12-30T20:01:00"/>
    <s v="Credit card"/>
    <n v="18.774999999999999"/>
    <n v="9.3000000000000007"/>
    <s v="Mar"/>
    <s v="Fri"/>
    <s v="evening"/>
    <x v="1"/>
    <s v="Female"/>
    <s v="Fashion accessories"/>
    <s v="Naypyitaw"/>
    <s v="C"/>
    <x v="0"/>
  </r>
  <r>
    <s v="554-42-2417"/>
    <n v="95.44"/>
    <n v="10"/>
    <n v="47.72"/>
    <n v="1002.12"/>
    <d v="2019-01-09T00:00:00"/>
    <d v="1899-12-30T13:45:00"/>
    <s v="Cash"/>
    <n v="47.72"/>
    <n v="5.2"/>
    <s v="Jan"/>
    <s v="Wed"/>
    <s v="afternoon"/>
    <x v="1"/>
    <s v="Female"/>
    <s v="Sports and travel"/>
    <s v="Naypyitaw"/>
    <s v="C"/>
    <x v="2"/>
  </r>
  <r>
    <s v="453-63-6187"/>
    <n v="27.5"/>
    <n v="3"/>
    <n v="4.125"/>
    <n v="86.625"/>
    <d v="2019-03-01T00:00:00"/>
    <d v="1899-12-30T15:40:00"/>
    <s v="Ewallet"/>
    <n v="4.125"/>
    <n v="6.5"/>
    <s v="Mar"/>
    <s v="Fri"/>
    <s v="afternoon"/>
    <x v="1"/>
    <s v="Male"/>
    <s v="Electronic accessories"/>
    <s v="Mandalay"/>
    <s v="B"/>
    <x v="1"/>
  </r>
  <r>
    <s v="578-80-7669"/>
    <n v="74.97"/>
    <n v="1"/>
    <n v="3.7484999999999999"/>
    <n v="78.718500000000006"/>
    <d v="2019-03-16T00:00:00"/>
    <d v="1899-12-30T16:58:00"/>
    <s v="Cash"/>
    <n v="3.7484999999999999"/>
    <n v="5.6"/>
    <s v="Mar"/>
    <s v="Sat"/>
    <s v="evening"/>
    <x v="1"/>
    <s v="Male"/>
    <s v="Sports and travel"/>
    <s v="Mandalay"/>
    <s v="B"/>
    <x v="2"/>
  </r>
  <r>
    <s v="612-36-5536"/>
    <n v="80.959999999999994"/>
    <n v="8"/>
    <n v="32.384"/>
    <n v="680.06399999999996"/>
    <d v="2019-02-17T00:00:00"/>
    <d v="1899-12-30T11:12:00"/>
    <s v="Credit card"/>
    <n v="32.384"/>
    <n v="7.4"/>
    <s v="Feb"/>
    <s v="Sun"/>
    <s v="morning"/>
    <x v="0"/>
    <s v="Male"/>
    <s v="Food and beverages"/>
    <s v="Yangon"/>
    <s v="A"/>
    <x v="1"/>
  </r>
  <r>
    <s v="605-72-4132"/>
    <n v="94.47"/>
    <n v="8"/>
    <n v="37.787999999999997"/>
    <n v="793.548"/>
    <d v="2019-02-27T00:00:00"/>
    <d v="1899-12-30T15:12:00"/>
    <s v="Cash"/>
    <n v="37.787999999999997"/>
    <n v="9.1"/>
    <s v="Feb"/>
    <s v="Wed"/>
    <s v="afternoon"/>
    <x v="1"/>
    <s v="Female"/>
    <s v="Food and beverages"/>
    <s v="Naypyitaw"/>
    <s v="C"/>
    <x v="0"/>
  </r>
  <r>
    <s v="471-41-2823"/>
    <n v="99.79"/>
    <n v="2"/>
    <n v="9.9789999999999992"/>
    <n v="209.559"/>
    <d v="2019-03-07T00:00:00"/>
    <d v="1899-12-30T20:37:00"/>
    <s v="Ewallet"/>
    <n v="9.9789999999999992"/>
    <n v="8"/>
    <s v="Mar"/>
    <s v="Thu"/>
    <s v="evening"/>
    <x v="1"/>
    <s v="Male"/>
    <s v="Food and beverages"/>
    <s v="Naypyitaw"/>
    <s v="C"/>
    <x v="0"/>
  </r>
  <r>
    <s v="462-67-9126"/>
    <n v="73.22"/>
    <n v="6"/>
    <n v="21.966000000000001"/>
    <n v="461.286"/>
    <d v="2019-01-21T00:00:00"/>
    <d v="1899-12-30T17:44:00"/>
    <s v="Cash"/>
    <n v="21.966000000000001"/>
    <n v="7.2"/>
    <s v="Jan"/>
    <s v="Mon"/>
    <s v="evening"/>
    <x v="1"/>
    <s v="Male"/>
    <s v="Home and lifestyle"/>
    <s v="Yangon"/>
    <s v="A"/>
    <x v="1"/>
  </r>
  <r>
    <s v="272-27-9238"/>
    <n v="41.24"/>
    <n v="4"/>
    <n v="8.2479999999999993"/>
    <n v="173.208"/>
    <d v="2019-02-19T00:00:00"/>
    <d v="1899-12-30T16:23:00"/>
    <s v="Cash"/>
    <n v="8.2479999999999993"/>
    <n v="7.1"/>
    <s v="Feb"/>
    <s v="Tue"/>
    <s v="evening"/>
    <x v="1"/>
    <s v="Female"/>
    <s v="Food and beverages"/>
    <s v="Naypyitaw"/>
    <s v="C"/>
    <x v="1"/>
  </r>
  <r>
    <s v="834-25-9262"/>
    <n v="81.680000000000007"/>
    <n v="4"/>
    <n v="16.335999999999999"/>
    <n v="343.05599999999998"/>
    <d v="2019-01-06T00:00:00"/>
    <d v="1899-12-30T12:12:00"/>
    <s v="Cash"/>
    <n v="16.335999999999999"/>
    <n v="9.1"/>
    <s v="Jan"/>
    <s v="Sun"/>
    <s v="afternoon"/>
    <x v="1"/>
    <s v="Female"/>
    <s v="Fashion accessories"/>
    <s v="Naypyitaw"/>
    <s v="C"/>
    <x v="0"/>
  </r>
  <r>
    <s v="122-61-9553"/>
    <n v="51.32"/>
    <n v="9"/>
    <n v="23.094000000000001"/>
    <n v="484.97399999999999"/>
    <d v="2019-03-14T00:00:00"/>
    <d v="1899-12-30T19:33:00"/>
    <s v="Cash"/>
    <n v="23.094000000000001"/>
    <n v="5.6"/>
    <s v="Mar"/>
    <s v="Thu"/>
    <s v="evening"/>
    <x v="1"/>
    <s v="Female"/>
    <s v="Electronic accessories"/>
    <s v="Naypyitaw"/>
    <s v="C"/>
    <x v="2"/>
  </r>
  <r>
    <s v="468-88-0009"/>
    <n v="65.94"/>
    <n v="4"/>
    <n v="13.188000000000001"/>
    <n v="276.94799999999998"/>
    <d v="2019-03-24T00:00:00"/>
    <d v="1899-12-30T10:29:00"/>
    <s v="Cash"/>
    <n v="13.188000000000001"/>
    <n v="6"/>
    <s v="Mar"/>
    <s v="Sun"/>
    <s v="morning"/>
    <x v="0"/>
    <s v="Male"/>
    <s v="Home and lifestyle"/>
    <s v="Yangon"/>
    <s v="A"/>
    <x v="1"/>
  </r>
  <r>
    <s v="613-59-9758"/>
    <n v="14.36"/>
    <n v="10"/>
    <n v="7.18"/>
    <n v="150.78"/>
    <d v="2019-01-27T00:00:00"/>
    <d v="1899-12-30T14:28:00"/>
    <s v="Cash"/>
    <n v="7.18"/>
    <n v="5.4"/>
    <s v="Jan"/>
    <s v="Sun"/>
    <s v="afternoon"/>
    <x v="1"/>
    <s v="Female"/>
    <s v="Sports and travel"/>
    <s v="Naypyitaw"/>
    <s v="C"/>
    <x v="2"/>
  </r>
  <r>
    <s v="254-31-0042"/>
    <n v="21.5"/>
    <n v="9"/>
    <n v="9.6750000000000007"/>
    <n v="203.17500000000001"/>
    <d v="2019-03-06T00:00:00"/>
    <d v="1899-12-30T12:46:00"/>
    <s v="Credit card"/>
    <n v="9.6750000000000007"/>
    <n v="7.8"/>
    <s v="Mar"/>
    <s v="Wed"/>
    <s v="afternoon"/>
    <x v="0"/>
    <s v="Male"/>
    <s v="Electronic accessories"/>
    <s v="Yangon"/>
    <s v="A"/>
    <x v="1"/>
  </r>
  <r>
    <s v="201-86-2184"/>
    <n v="26.26"/>
    <n v="7"/>
    <n v="9.1910000000000007"/>
    <n v="193.011"/>
    <d v="2019-02-02T00:00:00"/>
    <d v="1899-12-30T19:40:00"/>
    <s v="Cash"/>
    <n v="9.1910000000000007"/>
    <n v="9.9"/>
    <s v="Feb"/>
    <s v="Sat"/>
    <s v="evening"/>
    <x v="0"/>
    <s v="Female"/>
    <s v="Electronic accessories"/>
    <s v="Mandalay"/>
    <s v="B"/>
    <x v="0"/>
  </r>
  <r>
    <s v="261-12-8671"/>
    <n v="60.96"/>
    <n v="2"/>
    <n v="6.0960000000000001"/>
    <n v="128.01599999999999"/>
    <d v="2019-01-25T00:00:00"/>
    <d v="1899-12-30T19:39:00"/>
    <s v="Credit card"/>
    <n v="6.0960000000000001"/>
    <n v="4.9000000000000004"/>
    <s v="Jan"/>
    <s v="Fri"/>
    <s v="evening"/>
    <x v="1"/>
    <s v="Female"/>
    <s v="Fashion accessories"/>
    <s v="Mandalay"/>
    <s v="B"/>
    <x v="2"/>
  </r>
  <r>
    <s v="730-70-9830"/>
    <n v="70.11"/>
    <n v="6"/>
    <n v="21.033000000000001"/>
    <n v="441.69299999999998"/>
    <d v="2019-03-14T00:00:00"/>
    <d v="1899-12-30T17:54:00"/>
    <s v="Ewallet"/>
    <n v="21.033000000000001"/>
    <n v="5.2"/>
    <s v="Mar"/>
    <s v="Thu"/>
    <s v="evening"/>
    <x v="1"/>
    <s v="Female"/>
    <s v="Home and lifestyle"/>
    <s v="Naypyitaw"/>
    <s v="C"/>
    <x v="2"/>
  </r>
  <r>
    <s v="382-25-8917"/>
    <n v="42.08"/>
    <n v="6"/>
    <n v="12.624000000000001"/>
    <n v="265.10399999999998"/>
    <d v="2019-01-29T00:00:00"/>
    <d v="1899-12-30T12:25:00"/>
    <s v="Cash"/>
    <n v="12.624000000000001"/>
    <n v="8.9"/>
    <s v="Jan"/>
    <s v="Tue"/>
    <s v="afternoon"/>
    <x v="1"/>
    <s v="Male"/>
    <s v="Fashion accessories"/>
    <s v="Naypyitaw"/>
    <s v="C"/>
    <x v="0"/>
  </r>
  <r>
    <s v="422-29-8786"/>
    <n v="67.09"/>
    <n v="5"/>
    <n v="16.772500000000001"/>
    <n v="352.22250000000003"/>
    <d v="2019-01-03T00:00:00"/>
    <d v="1899-12-30T16:47:00"/>
    <s v="Credit card"/>
    <n v="16.772500000000001"/>
    <n v="9.1"/>
    <s v="Jan"/>
    <s v="Thu"/>
    <s v="evening"/>
    <x v="1"/>
    <s v="Female"/>
    <s v="Home and lifestyle"/>
    <s v="Yangon"/>
    <s v="A"/>
    <x v="0"/>
  </r>
  <r>
    <s v="667-23-5919"/>
    <n v="96.7"/>
    <n v="5"/>
    <n v="24.175000000000001"/>
    <n v="507.67500000000001"/>
    <d v="2019-01-14T00:00:00"/>
    <d v="1899-12-30T12:52:00"/>
    <s v="Ewallet"/>
    <n v="24.175000000000001"/>
    <n v="7"/>
    <s v="Jan"/>
    <s v="Mon"/>
    <s v="afternoon"/>
    <x v="0"/>
    <s v="Female"/>
    <s v="Fashion accessories"/>
    <s v="Yangon"/>
    <s v="A"/>
    <x v="1"/>
  </r>
  <r>
    <s v="843-01-4703"/>
    <n v="35.380000000000003"/>
    <n v="9"/>
    <n v="15.920999999999999"/>
    <n v="334.34100000000001"/>
    <d v="2019-01-05T00:00:00"/>
    <d v="1899-12-30T19:50:00"/>
    <s v="Credit card"/>
    <n v="15.920999999999999"/>
    <n v="9.6"/>
    <s v="Jan"/>
    <s v="Sat"/>
    <s v="evening"/>
    <x v="0"/>
    <s v="Female"/>
    <s v="Home and lifestyle"/>
    <s v="Mandalay"/>
    <s v="B"/>
    <x v="0"/>
  </r>
  <r>
    <s v="743-88-1662"/>
    <n v="95.49"/>
    <n v="7"/>
    <n v="33.421500000000002"/>
    <n v="701.85149999999999"/>
    <d v="2019-02-22T00:00:00"/>
    <d v="1899-12-30T18:17:00"/>
    <s v="Ewallet"/>
    <n v="33.421500000000002"/>
    <n v="8.6999999999999993"/>
    <s v="Feb"/>
    <s v="Fri"/>
    <s v="evening"/>
    <x v="1"/>
    <s v="Male"/>
    <s v="Sports and travel"/>
    <s v="Naypyitaw"/>
    <s v="C"/>
    <x v="0"/>
  </r>
  <r>
    <s v="595-86-2894"/>
    <n v="96.98"/>
    <n v="4"/>
    <n v="19.396000000000001"/>
    <n v="407.31599999999997"/>
    <d v="2019-02-06T00:00:00"/>
    <d v="1899-12-30T17:20:00"/>
    <s v="Ewallet"/>
    <n v="19.396000000000001"/>
    <n v="9.4"/>
    <s v="Feb"/>
    <s v="Wed"/>
    <s v="evening"/>
    <x v="0"/>
    <s v="Male"/>
    <s v="Fashion accessories"/>
    <s v="Naypyitaw"/>
    <s v="C"/>
    <x v="0"/>
  </r>
  <r>
    <s v="182-69-8360"/>
    <n v="23.65"/>
    <n v="4"/>
    <n v="4.7300000000000004"/>
    <n v="99.33"/>
    <d v="2019-01-30T00:00:00"/>
    <d v="1899-12-30T13:32:00"/>
    <s v="Credit card"/>
    <n v="4.7300000000000004"/>
    <n v="4"/>
    <s v="Jan"/>
    <s v="Wed"/>
    <s v="afternoon"/>
    <x v="1"/>
    <s v="Female"/>
    <s v="Electronic accessories"/>
    <s v="Mandalay"/>
    <s v="B"/>
    <x v="2"/>
  </r>
  <r>
    <s v="289-15-7034"/>
    <n v="82.33"/>
    <n v="4"/>
    <n v="16.466000000000001"/>
    <n v="345.786"/>
    <d v="2019-01-11T00:00:00"/>
    <d v="1899-12-30T10:37:00"/>
    <s v="Credit card"/>
    <n v="16.466000000000001"/>
    <n v="7.5"/>
    <s v="Jan"/>
    <s v="Fri"/>
    <s v="morning"/>
    <x v="0"/>
    <s v="Male"/>
    <s v="Sports and travel"/>
    <s v="Yangon"/>
    <s v="A"/>
    <x v="1"/>
  </r>
  <r>
    <s v="462-78-5240"/>
    <n v="26.61"/>
    <n v="2"/>
    <n v="2.661"/>
    <n v="55.881"/>
    <d v="2019-03-19T00:00:00"/>
    <d v="1899-12-30T14:35:00"/>
    <s v="Cash"/>
    <n v="2.661"/>
    <n v="4.2"/>
    <s v="Mar"/>
    <s v="Tue"/>
    <s v="afternoon"/>
    <x v="1"/>
    <s v="Female"/>
    <s v="Electronic accessories"/>
    <s v="Naypyitaw"/>
    <s v="C"/>
    <x v="2"/>
  </r>
  <r>
    <s v="868-52-7573"/>
    <n v="99.69"/>
    <n v="5"/>
    <n v="24.922499999999999"/>
    <n v="523.37249999999995"/>
    <d v="2019-01-14T00:00:00"/>
    <d v="1899-12-30T12:09:00"/>
    <s v="Cash"/>
    <n v="24.922499999999999"/>
    <n v="9.9"/>
    <s v="Jan"/>
    <s v="Mon"/>
    <s v="afternoon"/>
    <x v="1"/>
    <s v="Female"/>
    <s v="Food and beverages"/>
    <s v="Mandalay"/>
    <s v="B"/>
    <x v="0"/>
  </r>
  <r>
    <s v="153-58-4872"/>
    <n v="74.89"/>
    <n v="4"/>
    <n v="14.978"/>
    <n v="314.53800000000001"/>
    <d v="2019-03-01T00:00:00"/>
    <d v="1899-12-30T15:32:00"/>
    <s v="Ewallet"/>
    <n v="14.978"/>
    <n v="4.2"/>
    <s v="Mar"/>
    <s v="Fri"/>
    <s v="afternoon"/>
    <x v="0"/>
    <s v="Female"/>
    <s v="Food and beverages"/>
    <s v="Naypyitaw"/>
    <s v="C"/>
    <x v="2"/>
  </r>
  <r>
    <s v="662-72-2873"/>
    <n v="40.94"/>
    <n v="5"/>
    <n v="10.234999999999999"/>
    <n v="214.935"/>
    <d v="2019-01-06T00:00:00"/>
    <d v="1899-12-30T13:58:00"/>
    <s v="Ewallet"/>
    <n v="10.234999999999999"/>
    <n v="9.9"/>
    <s v="Jan"/>
    <s v="Sun"/>
    <s v="afternoon"/>
    <x v="1"/>
    <s v="Female"/>
    <s v="Food and beverages"/>
    <s v="Yangon"/>
    <s v="A"/>
    <x v="0"/>
  </r>
  <r>
    <s v="525-88-7307"/>
    <n v="75.819999999999993"/>
    <n v="1"/>
    <n v="3.7909999999999999"/>
    <n v="79.611000000000004"/>
    <d v="2019-01-31T00:00:00"/>
    <d v="1899-12-30T13:19:00"/>
    <s v="Cash"/>
    <n v="3.7909999999999999"/>
    <n v="5.8"/>
    <s v="Jan"/>
    <s v="Thu"/>
    <s v="afternoon"/>
    <x v="0"/>
    <s v="Male"/>
    <s v="Sports and travel"/>
    <s v="Mandalay"/>
    <s v="B"/>
    <x v="2"/>
  </r>
  <r>
    <s v="689-16-9784"/>
    <n v="46.77"/>
    <n v="6"/>
    <n v="14.031000000000001"/>
    <n v="294.65100000000001"/>
    <d v="2019-03-11T00:00:00"/>
    <d v="1899-12-30T13:37:00"/>
    <s v="Cash"/>
    <n v="14.031000000000001"/>
    <n v="6"/>
    <s v="Mar"/>
    <s v="Mon"/>
    <s v="afternoon"/>
    <x v="1"/>
    <s v="Male"/>
    <s v="Food and beverages"/>
    <s v="Naypyitaw"/>
    <s v="C"/>
    <x v="1"/>
  </r>
  <r>
    <s v="725-56-0833"/>
    <n v="32.32"/>
    <n v="10"/>
    <n v="16.16"/>
    <n v="339.36"/>
    <d v="2019-02-20T00:00:00"/>
    <d v="1899-12-30T16:49:00"/>
    <s v="Credit card"/>
    <n v="16.16"/>
    <n v="10"/>
    <s v="Feb"/>
    <s v="Wed"/>
    <s v="evening"/>
    <x v="1"/>
    <s v="Female"/>
    <s v="Health and beauty"/>
    <s v="Yangon"/>
    <s v="A"/>
    <x v="0"/>
  </r>
  <r>
    <s v="394-41-0748"/>
    <n v="54.07"/>
    <n v="9"/>
    <n v="24.331499999999998"/>
    <n v="510.9615"/>
    <d v="2019-01-27T00:00:00"/>
    <d v="1899-12-30T14:55:00"/>
    <s v="Ewallet"/>
    <n v="24.331499999999998"/>
    <n v="9.5"/>
    <s v="Jan"/>
    <s v="Sun"/>
    <s v="afternoon"/>
    <x v="0"/>
    <s v="Female"/>
    <s v="Fashion accessories"/>
    <s v="Naypyitaw"/>
    <s v="C"/>
    <x v="0"/>
  </r>
  <r>
    <s v="596-42-3999"/>
    <n v="18.22"/>
    <n v="7"/>
    <n v="6.3769999999999998"/>
    <n v="133.917"/>
    <d v="2019-03-10T00:00:00"/>
    <d v="1899-12-30T14:04:00"/>
    <s v="Credit card"/>
    <n v="6.3769999999999998"/>
    <n v="6.6"/>
    <s v="Mar"/>
    <s v="Sun"/>
    <s v="afternoon"/>
    <x v="1"/>
    <s v="Male"/>
    <s v="Food and beverages"/>
    <s v="Mandalay"/>
    <s v="B"/>
    <x v="1"/>
  </r>
  <r>
    <s v="541-89-9860"/>
    <n v="80.48"/>
    <n v="3"/>
    <n v="12.071999999999999"/>
    <n v="253.512"/>
    <d v="2019-02-15T00:00:00"/>
    <d v="1899-12-30T12:31:00"/>
    <s v="Cash"/>
    <n v="12.071999999999999"/>
    <n v="8.1"/>
    <s v="Feb"/>
    <s v="Fri"/>
    <s v="afternoon"/>
    <x v="0"/>
    <s v="Female"/>
    <s v="Fashion accessories"/>
    <s v="Naypyitaw"/>
    <s v="C"/>
    <x v="0"/>
  </r>
  <r>
    <s v="173-82-9529"/>
    <n v="37.950000000000003"/>
    <n v="10"/>
    <n v="18.975000000000001"/>
    <n v="398.47500000000002"/>
    <d v="2019-01-26T00:00:00"/>
    <d v="1899-12-30T14:51:00"/>
    <s v="Cash"/>
    <n v="18.975000000000001"/>
    <n v="9.6999999999999993"/>
    <s v="Jan"/>
    <s v="Sat"/>
    <s v="afternoon"/>
    <x v="1"/>
    <s v="Female"/>
    <s v="Fashion accessories"/>
    <s v="Mandalay"/>
    <s v="B"/>
    <x v="0"/>
  </r>
  <r>
    <s v="563-36-9814"/>
    <n v="76.819999999999993"/>
    <n v="1"/>
    <n v="3.8410000000000002"/>
    <n v="80.661000000000001"/>
    <d v="2019-02-13T00:00:00"/>
    <d v="1899-12-30T18:27:00"/>
    <s v="Ewallet"/>
    <n v="3.8410000000000002"/>
    <n v="7.2"/>
    <s v="Feb"/>
    <s v="Wed"/>
    <s v="evening"/>
    <x v="0"/>
    <s v="Male"/>
    <s v="Electronic accessories"/>
    <s v="Yangon"/>
    <s v="A"/>
    <x v="1"/>
  </r>
  <r>
    <s v="308-47-4913"/>
    <n v="52.26"/>
    <n v="10"/>
    <n v="26.13"/>
    <n v="548.73"/>
    <d v="2019-03-09T00:00:00"/>
    <d v="1899-12-30T12:45:00"/>
    <s v="Credit card"/>
    <n v="26.13"/>
    <n v="6.2"/>
    <s v="Mar"/>
    <s v="Sat"/>
    <s v="afternoon"/>
    <x v="0"/>
    <s v="Female"/>
    <s v="Sports and travel"/>
    <s v="Yangon"/>
    <s v="A"/>
    <x v="1"/>
  </r>
  <r>
    <s v="885-17-6250"/>
    <n v="79.739999999999995"/>
    <n v="1"/>
    <n v="3.9870000000000001"/>
    <n v="83.727000000000004"/>
    <d v="2019-03-06T00:00:00"/>
    <d v="1899-12-30T10:36:00"/>
    <s v="Ewallet"/>
    <n v="3.9870000000000001"/>
    <n v="7.3"/>
    <s v="Mar"/>
    <s v="Wed"/>
    <s v="morning"/>
    <x v="1"/>
    <s v="Female"/>
    <s v="Health and beauty"/>
    <s v="Yangon"/>
    <s v="A"/>
    <x v="1"/>
  </r>
  <r>
    <s v="726-27-2396"/>
    <n v="77.5"/>
    <n v="5"/>
    <n v="19.375"/>
    <n v="406.875"/>
    <d v="2019-01-24T00:00:00"/>
    <d v="1899-12-30T20:36:00"/>
    <s v="Ewallet"/>
    <n v="19.375"/>
    <n v="4.3"/>
    <s v="Jan"/>
    <s v="Thu"/>
    <s v="evening"/>
    <x v="1"/>
    <s v="Female"/>
    <s v="Health and beauty"/>
    <s v="Yangon"/>
    <s v="A"/>
    <x v="2"/>
  </r>
  <r>
    <s v="316-01-3952"/>
    <n v="54.27"/>
    <n v="5"/>
    <n v="13.567500000000001"/>
    <n v="284.91750000000002"/>
    <d v="2019-03-13T00:00:00"/>
    <d v="1899-12-30T14:16:00"/>
    <s v="Ewallet"/>
    <n v="13.567500000000001"/>
    <n v="4.5999999999999996"/>
    <s v="Mar"/>
    <s v="Wed"/>
    <s v="afternoon"/>
    <x v="1"/>
    <s v="Female"/>
    <s v="Food and beverages"/>
    <s v="Yangon"/>
    <s v="A"/>
    <x v="2"/>
  </r>
  <r>
    <s v="760-54-1821"/>
    <n v="13.59"/>
    <n v="9"/>
    <n v="6.1154999999999999"/>
    <n v="128.4255"/>
    <d v="2019-03-15T00:00:00"/>
    <d v="1899-12-30T10:26:00"/>
    <s v="Cash"/>
    <n v="6.1154999999999999"/>
    <n v="5.8"/>
    <s v="Mar"/>
    <s v="Fri"/>
    <s v="morning"/>
    <x v="1"/>
    <s v="Male"/>
    <s v="Home and lifestyle"/>
    <s v="Mandalay"/>
    <s v="B"/>
    <x v="2"/>
  </r>
  <r>
    <s v="793-10-3222"/>
    <n v="41.06"/>
    <n v="6"/>
    <n v="12.318"/>
    <n v="258.678"/>
    <d v="2019-03-05T00:00:00"/>
    <d v="1899-12-30T13:30:00"/>
    <s v="Credit card"/>
    <n v="12.318"/>
    <n v="8.3000000000000007"/>
    <s v="Mar"/>
    <s v="Tue"/>
    <s v="afternoon"/>
    <x v="0"/>
    <s v="Female"/>
    <s v="Health and beauty"/>
    <s v="Mandalay"/>
    <s v="B"/>
    <x v="0"/>
  </r>
  <r>
    <s v="346-12-3257"/>
    <n v="19.239999999999998"/>
    <n v="9"/>
    <n v="8.6579999999999995"/>
    <n v="181.81800000000001"/>
    <d v="2019-03-04T00:00:00"/>
    <d v="1899-12-30T16:28:00"/>
    <s v="Cash"/>
    <n v="8.6579999999999995"/>
    <n v="8"/>
    <s v="Mar"/>
    <s v="Mon"/>
    <s v="evening"/>
    <x v="0"/>
    <s v="Male"/>
    <s v="Electronic accessories"/>
    <s v="Mandalay"/>
    <s v="B"/>
    <x v="0"/>
  </r>
  <r>
    <s v="110-05-6330"/>
    <n v="39.43"/>
    <n v="6"/>
    <n v="11.829000000000001"/>
    <n v="248.40899999999999"/>
    <d v="2019-03-25T00:00:00"/>
    <d v="1899-12-30T20:18:00"/>
    <s v="Credit card"/>
    <n v="11.829000000000001"/>
    <n v="9.4"/>
    <s v="Mar"/>
    <s v="Mon"/>
    <s v="evening"/>
    <x v="1"/>
    <s v="Female"/>
    <s v="Food and beverages"/>
    <s v="Naypyitaw"/>
    <s v="C"/>
    <x v="0"/>
  </r>
  <r>
    <s v="651-61-0874"/>
    <n v="46.22"/>
    <n v="4"/>
    <n v="9.2439999999999998"/>
    <n v="194.124"/>
    <d v="2019-03-12T00:00:00"/>
    <d v="1899-12-30T20:04:00"/>
    <s v="Credit card"/>
    <n v="9.2439999999999998"/>
    <n v="6.2"/>
    <s v="Mar"/>
    <s v="Tue"/>
    <s v="evening"/>
    <x v="1"/>
    <s v="Male"/>
    <s v="Home and lifestyle"/>
    <s v="Naypyitaw"/>
    <s v="C"/>
    <x v="1"/>
  </r>
  <r>
    <s v="236-86-3015"/>
    <n v="13.98"/>
    <n v="1"/>
    <n v="0.69899999999999995"/>
    <n v="14.679"/>
    <d v="2019-02-04T00:00:00"/>
    <d v="1899-12-30T13:38:00"/>
    <s v="Ewallet"/>
    <n v="0.69899999999999995"/>
    <n v="9.8000000000000007"/>
    <s v="Feb"/>
    <s v="Mon"/>
    <s v="afternoon"/>
    <x v="0"/>
    <s v="Male"/>
    <s v="Home and lifestyle"/>
    <s v="Naypyitaw"/>
    <s v="C"/>
    <x v="0"/>
  </r>
  <r>
    <s v="831-64-0259"/>
    <n v="39.75"/>
    <n v="5"/>
    <n v="9.9375"/>
    <n v="208.6875"/>
    <d v="2019-02-22T00:00:00"/>
    <d v="1899-12-30T10:43:00"/>
    <s v="Ewallet"/>
    <n v="9.9375"/>
    <n v="9.6"/>
    <s v="Feb"/>
    <s v="Fri"/>
    <s v="morning"/>
    <x v="1"/>
    <s v="Female"/>
    <s v="Fashion accessories"/>
    <s v="Mandalay"/>
    <s v="B"/>
    <x v="0"/>
  </r>
  <r>
    <s v="587-03-7455"/>
    <n v="97.79"/>
    <n v="7"/>
    <n v="34.226500000000001"/>
    <n v="718.75649999999996"/>
    <d v="2019-02-16T00:00:00"/>
    <d v="1899-12-30T17:30:00"/>
    <s v="Ewallet"/>
    <n v="34.226500000000001"/>
    <n v="4.9000000000000004"/>
    <s v="Feb"/>
    <s v="Sat"/>
    <s v="evening"/>
    <x v="0"/>
    <s v="Female"/>
    <s v="Fashion accessories"/>
    <s v="Naypyitaw"/>
    <s v="C"/>
    <x v="2"/>
  </r>
  <r>
    <s v="882-40-4577"/>
    <n v="67.260000000000005"/>
    <n v="4"/>
    <n v="13.452"/>
    <n v="282.49200000000002"/>
    <d v="2019-01-19T00:00:00"/>
    <d v="1899-12-30T15:28:00"/>
    <s v="Credit card"/>
    <n v="13.452"/>
    <n v="8"/>
    <s v="Jan"/>
    <s v="Sat"/>
    <s v="afternoon"/>
    <x v="0"/>
    <s v="Male"/>
    <s v="Sports and travel"/>
    <s v="Yangon"/>
    <s v="A"/>
    <x v="0"/>
  </r>
  <r>
    <s v="732-67-5346"/>
    <n v="13.79"/>
    <n v="5"/>
    <n v="3.4474999999999998"/>
    <n v="72.397499999999994"/>
    <d v="2019-01-11T00:00:00"/>
    <d v="1899-12-30T19:07:00"/>
    <s v="Credit card"/>
    <n v="3.4474999999999998"/>
    <n v="7.8"/>
    <s v="Jan"/>
    <s v="Fri"/>
    <s v="evening"/>
    <x v="1"/>
    <s v="Male"/>
    <s v="Food and beverages"/>
    <s v="Yangon"/>
    <s v="A"/>
    <x v="1"/>
  </r>
  <r>
    <s v="725-32-9708"/>
    <n v="68.709999999999994"/>
    <n v="4"/>
    <n v="13.742000000000001"/>
    <n v="288.58199999999999"/>
    <d v="2019-01-04T00:00:00"/>
    <d v="1899-12-30T19:01:00"/>
    <s v="Cash"/>
    <n v="13.742000000000001"/>
    <n v="4.0999999999999996"/>
    <s v="Jan"/>
    <s v="Fri"/>
    <s v="evening"/>
    <x v="0"/>
    <s v="Female"/>
    <s v="Fashion accessories"/>
    <s v="Mandalay"/>
    <s v="B"/>
    <x v="2"/>
  </r>
  <r>
    <s v="256-08-8343"/>
    <n v="56.53"/>
    <n v="4"/>
    <n v="11.305999999999999"/>
    <n v="237.42599999999999"/>
    <d v="2019-03-04T00:00:00"/>
    <d v="1899-12-30T19:48:00"/>
    <s v="Ewallet"/>
    <n v="11.305999999999999"/>
    <n v="5.5"/>
    <s v="Mar"/>
    <s v="Mon"/>
    <s v="evening"/>
    <x v="1"/>
    <s v="Female"/>
    <s v="Home and lifestyle"/>
    <s v="Yangon"/>
    <s v="A"/>
    <x v="2"/>
  </r>
  <r>
    <s v="372-26-1506"/>
    <n v="23.82"/>
    <n v="5"/>
    <n v="5.9550000000000001"/>
    <n v="125.05500000000001"/>
    <d v="2019-01-28T00:00:00"/>
    <d v="1899-12-30T19:24:00"/>
    <s v="Ewallet"/>
    <n v="5.9550000000000001"/>
    <n v="5.4"/>
    <s v="Jan"/>
    <s v="Mon"/>
    <s v="evening"/>
    <x v="1"/>
    <s v="Female"/>
    <s v="Fashion accessories"/>
    <s v="Naypyitaw"/>
    <s v="C"/>
    <x v="2"/>
  </r>
  <r>
    <s v="244-08-0162"/>
    <n v="34.21"/>
    <n v="10"/>
    <n v="17.105"/>
    <n v="359.20499999999998"/>
    <d v="2019-01-02T00:00:00"/>
    <d v="1899-12-30T13:00:00"/>
    <s v="Cash"/>
    <n v="17.105"/>
    <n v="5.0999999999999996"/>
    <s v="Jan"/>
    <s v="Wed"/>
    <s v="afternoon"/>
    <x v="1"/>
    <s v="Female"/>
    <s v="Health and beauty"/>
    <s v="Mandalay"/>
    <s v="B"/>
    <x v="2"/>
  </r>
  <r>
    <s v="569-71-4390"/>
    <n v="21.87"/>
    <n v="2"/>
    <n v="2.1869999999999998"/>
    <n v="45.927"/>
    <d v="2019-01-25T00:00:00"/>
    <d v="1899-12-30T14:29:00"/>
    <s v="Ewallet"/>
    <n v="2.1869999999999998"/>
    <n v="6.9"/>
    <s v="Jan"/>
    <s v="Fri"/>
    <s v="afternoon"/>
    <x v="1"/>
    <s v="Male"/>
    <s v="Sports and travel"/>
    <s v="Mandalay"/>
    <s v="B"/>
    <x v="1"/>
  </r>
  <r>
    <s v="132-23-6451"/>
    <n v="20.97"/>
    <n v="5"/>
    <n v="5.2424999999999997"/>
    <n v="110.0925"/>
    <d v="2019-01-04T00:00:00"/>
    <d v="1899-12-30T13:21:00"/>
    <s v="Cash"/>
    <n v="5.2424999999999997"/>
    <n v="7.8"/>
    <s v="Jan"/>
    <s v="Fri"/>
    <s v="afternoon"/>
    <x v="0"/>
    <s v="Male"/>
    <s v="Health and beauty"/>
    <s v="Yangon"/>
    <s v="A"/>
    <x v="1"/>
  </r>
  <r>
    <s v="696-90-2548"/>
    <n v="25.84"/>
    <n v="3"/>
    <n v="3.8759999999999999"/>
    <n v="81.396000000000001"/>
    <d v="2019-03-10T00:00:00"/>
    <d v="1899-12-30T18:55:00"/>
    <s v="Ewallet"/>
    <n v="3.8759999999999999"/>
    <n v="6.6"/>
    <s v="Mar"/>
    <s v="Sun"/>
    <s v="evening"/>
    <x v="1"/>
    <s v="Male"/>
    <s v="Sports and travel"/>
    <s v="Yangon"/>
    <s v="A"/>
    <x v="1"/>
  </r>
  <r>
    <s v="472-15-9636"/>
    <n v="50.93"/>
    <n v="8"/>
    <n v="20.372"/>
    <n v="427.81200000000001"/>
    <d v="2019-03-22T00:00:00"/>
    <d v="1899-12-30T19:36:00"/>
    <s v="Ewallet"/>
    <n v="20.372"/>
    <n v="9.1999999999999993"/>
    <s v="Mar"/>
    <s v="Fri"/>
    <s v="evening"/>
    <x v="1"/>
    <s v="Male"/>
    <s v="Home and lifestyle"/>
    <s v="Yangon"/>
    <s v="A"/>
    <x v="0"/>
  </r>
  <r>
    <s v="268-03-6164"/>
    <n v="96.11"/>
    <n v="1"/>
    <n v="4.8055000000000003"/>
    <n v="100.91549999999999"/>
    <d v="2019-01-25T00:00:00"/>
    <d v="1899-12-30T16:28:00"/>
    <s v="Ewallet"/>
    <n v="4.8055000000000003"/>
    <n v="7.8"/>
    <s v="Jan"/>
    <s v="Fri"/>
    <s v="evening"/>
    <x v="1"/>
    <s v="Male"/>
    <s v="Health and beauty"/>
    <s v="Mandalay"/>
    <s v="B"/>
    <x v="1"/>
  </r>
  <r>
    <s v="750-57-9686"/>
    <n v="45.38"/>
    <n v="4"/>
    <n v="9.0760000000000005"/>
    <n v="190.596"/>
    <d v="2019-01-08T00:00:00"/>
    <d v="1899-12-30T13:48:00"/>
    <s v="Credit card"/>
    <n v="9.0760000000000005"/>
    <n v="8.6999999999999993"/>
    <s v="Jan"/>
    <s v="Tue"/>
    <s v="afternoon"/>
    <x v="1"/>
    <s v="Female"/>
    <s v="Home and lifestyle"/>
    <s v="Naypyitaw"/>
    <s v="C"/>
    <x v="0"/>
  </r>
  <r>
    <s v="186-09-3669"/>
    <n v="81.510000000000005"/>
    <n v="1"/>
    <n v="4.0754999999999999"/>
    <n v="85.585499999999996"/>
    <d v="2019-01-22T00:00:00"/>
    <d v="1899-12-30T10:57:00"/>
    <s v="Ewallet"/>
    <n v="4.0754999999999999"/>
    <n v="9.1999999999999993"/>
    <s v="Jan"/>
    <s v="Tue"/>
    <s v="morning"/>
    <x v="0"/>
    <s v="Female"/>
    <s v="Health and beauty"/>
    <s v="Naypyitaw"/>
    <s v="C"/>
    <x v="0"/>
  </r>
  <r>
    <s v="848-07-1692"/>
    <n v="57.22"/>
    <n v="2"/>
    <n v="5.7220000000000004"/>
    <n v="120.16200000000001"/>
    <d v="2019-01-12T00:00:00"/>
    <d v="1899-12-30T17:13:00"/>
    <s v="Ewallet"/>
    <n v="5.7220000000000004"/>
    <n v="8.3000000000000007"/>
    <s v="Jan"/>
    <s v="Sat"/>
    <s v="evening"/>
    <x v="1"/>
    <s v="Female"/>
    <s v="Health and beauty"/>
    <s v="Mandalay"/>
    <s v="B"/>
    <x v="0"/>
  </r>
  <r>
    <s v="745-71-3520"/>
    <n v="25.22"/>
    <n v="7"/>
    <n v="8.827"/>
    <n v="185.36699999999999"/>
    <d v="2019-02-04T00:00:00"/>
    <d v="1899-12-30T10:23:00"/>
    <s v="Cash"/>
    <n v="8.827"/>
    <n v="8.1999999999999993"/>
    <s v="Feb"/>
    <s v="Mon"/>
    <s v="morning"/>
    <x v="0"/>
    <s v="Female"/>
    <s v="Electronic accessories"/>
    <s v="Yangon"/>
    <s v="A"/>
    <x v="0"/>
  </r>
  <r>
    <s v="266-76-6436"/>
    <n v="38.6"/>
    <n v="3"/>
    <n v="5.79"/>
    <n v="121.59"/>
    <d v="2019-03-28T00:00:00"/>
    <d v="1899-12-30T13:57:00"/>
    <s v="Ewallet"/>
    <n v="5.79"/>
    <n v="7.5"/>
    <s v="Mar"/>
    <s v="Thu"/>
    <s v="afternoon"/>
    <x v="0"/>
    <s v="Female"/>
    <s v="Food and beverages"/>
    <s v="Naypyitaw"/>
    <s v="C"/>
    <x v="1"/>
  </r>
  <r>
    <s v="740-22-2500"/>
    <n v="84.05"/>
    <n v="3"/>
    <n v="12.6075"/>
    <n v="264.75749999999999"/>
    <d v="2019-01-23T00:00:00"/>
    <d v="1899-12-30T13:29:00"/>
    <s v="Cash"/>
    <n v="12.6075"/>
    <n v="9.8000000000000007"/>
    <s v="Jan"/>
    <s v="Wed"/>
    <s v="afternoon"/>
    <x v="1"/>
    <s v="Female"/>
    <s v="Electronic accessories"/>
    <s v="Naypyitaw"/>
    <s v="C"/>
    <x v="0"/>
  </r>
  <r>
    <s v="271-88-8734"/>
    <n v="97.21"/>
    <n v="10"/>
    <n v="48.604999999999997"/>
    <n v="1020.705"/>
    <d v="2019-02-08T00:00:00"/>
    <d v="1899-12-30T13:00:00"/>
    <s v="Credit card"/>
    <n v="48.604999999999997"/>
    <n v="8.6999999999999993"/>
    <s v="Feb"/>
    <s v="Fri"/>
    <s v="afternoon"/>
    <x v="0"/>
    <s v="Female"/>
    <s v="Fashion accessories"/>
    <s v="Naypyitaw"/>
    <s v="C"/>
    <x v="0"/>
  </r>
  <r>
    <s v="301-81-8610"/>
    <n v="25.42"/>
    <n v="8"/>
    <n v="10.167999999999999"/>
    <n v="213.52799999999999"/>
    <d v="2019-03-19T00:00:00"/>
    <d v="1899-12-30T19:42:00"/>
    <s v="Credit card"/>
    <n v="10.167999999999999"/>
    <n v="6.7"/>
    <s v="Mar"/>
    <s v="Tue"/>
    <s v="evening"/>
    <x v="0"/>
    <s v="Male"/>
    <s v="Fashion accessories"/>
    <s v="Mandalay"/>
    <s v="B"/>
    <x v="1"/>
  </r>
  <r>
    <s v="489-64-4354"/>
    <n v="16.28"/>
    <n v="1"/>
    <n v="0.81399999999999995"/>
    <n v="17.094000000000001"/>
    <d v="2019-03-09T00:00:00"/>
    <d v="1899-12-30T15:36:00"/>
    <s v="Cash"/>
    <n v="0.81399999999999995"/>
    <n v="5"/>
    <s v="Mar"/>
    <s v="Sat"/>
    <s v="afternoon"/>
    <x v="1"/>
    <s v="Male"/>
    <s v="Fashion accessories"/>
    <s v="Naypyitaw"/>
    <s v="C"/>
    <x v="2"/>
  </r>
  <r>
    <s v="198-84-7132"/>
    <n v="40.61"/>
    <n v="9"/>
    <n v="18.2745"/>
    <n v="383.7645"/>
    <d v="2019-01-02T00:00:00"/>
    <d v="1899-12-30T13:40:00"/>
    <s v="Cash"/>
    <n v="18.2745"/>
    <n v="7"/>
    <s v="Jan"/>
    <s v="Wed"/>
    <s v="afternoon"/>
    <x v="0"/>
    <s v="Male"/>
    <s v="Fashion accessories"/>
    <s v="Mandalay"/>
    <s v="B"/>
    <x v="1"/>
  </r>
  <r>
    <s v="269-10-8440"/>
    <n v="53.17"/>
    <n v="7"/>
    <n v="18.609500000000001"/>
    <n v="390.79950000000002"/>
    <d v="2019-01-21T00:00:00"/>
    <d v="1899-12-30T18:01:00"/>
    <s v="Cash"/>
    <n v="18.609500000000001"/>
    <n v="8.9"/>
    <s v="Jan"/>
    <s v="Mon"/>
    <s v="evening"/>
    <x v="0"/>
    <s v="Male"/>
    <s v="Health and beauty"/>
    <s v="Yangon"/>
    <s v="A"/>
    <x v="0"/>
  </r>
  <r>
    <s v="650-98-6268"/>
    <n v="20.87"/>
    <n v="3"/>
    <n v="3.1305000000000001"/>
    <n v="65.740499999999997"/>
    <d v="2019-03-20T00:00:00"/>
    <d v="1899-12-30T13:53:00"/>
    <s v="Credit card"/>
    <n v="3.1305000000000001"/>
    <n v="8"/>
    <s v="Mar"/>
    <s v="Wed"/>
    <s v="afternoon"/>
    <x v="0"/>
    <s v="Female"/>
    <s v="Food and beverages"/>
    <s v="Mandalay"/>
    <s v="B"/>
    <x v="0"/>
  </r>
  <r>
    <s v="741-73-3559"/>
    <n v="67.27"/>
    <n v="5"/>
    <n v="16.817499999999999"/>
    <n v="353.16750000000002"/>
    <d v="2019-02-27T00:00:00"/>
    <d v="1899-12-30T17:27:00"/>
    <s v="Cash"/>
    <n v="16.817499999999999"/>
    <n v="6.9"/>
    <s v="Feb"/>
    <s v="Wed"/>
    <s v="evening"/>
    <x v="1"/>
    <s v="Male"/>
    <s v="Sports and travel"/>
    <s v="Mandalay"/>
    <s v="B"/>
    <x v="1"/>
  </r>
  <r>
    <s v="325-77-6186"/>
    <n v="90.65"/>
    <n v="10"/>
    <n v="45.325000000000003"/>
    <n v="951.82500000000005"/>
    <d v="2019-03-08T00:00:00"/>
    <d v="1899-12-30T10:53:00"/>
    <s v="Ewallet"/>
    <n v="45.325000000000003"/>
    <n v="7.3"/>
    <s v="Mar"/>
    <s v="Fri"/>
    <s v="morning"/>
    <x v="0"/>
    <s v="Female"/>
    <s v="Home and lifestyle"/>
    <s v="Yangon"/>
    <s v="A"/>
    <x v="1"/>
  </r>
  <r>
    <s v="286-75-7818"/>
    <n v="69.08"/>
    <n v="2"/>
    <n v="6.9080000000000004"/>
    <n v="145.06800000000001"/>
    <d v="2019-01-31T00:00:00"/>
    <d v="1899-12-30T19:48:00"/>
    <s v="Credit card"/>
    <n v="6.9080000000000004"/>
    <n v="6.9"/>
    <s v="Jan"/>
    <s v="Thu"/>
    <s v="evening"/>
    <x v="1"/>
    <s v="Male"/>
    <s v="Fashion accessories"/>
    <s v="Mandalay"/>
    <s v="B"/>
    <x v="1"/>
  </r>
  <r>
    <s v="574-57-9721"/>
    <n v="43.27"/>
    <n v="2"/>
    <n v="4.327"/>
    <n v="90.867000000000004"/>
    <d v="2019-03-08T00:00:00"/>
    <d v="1899-12-30T16:53:00"/>
    <s v="Ewallet"/>
    <n v="4.327"/>
    <n v="5.7"/>
    <s v="Mar"/>
    <s v="Fri"/>
    <s v="evening"/>
    <x v="1"/>
    <s v="Male"/>
    <s v="Food and beverages"/>
    <s v="Naypyitaw"/>
    <s v="C"/>
    <x v="2"/>
  </r>
  <r>
    <s v="459-50-7686"/>
    <n v="23.46"/>
    <n v="6"/>
    <n v="7.0380000000000003"/>
    <n v="147.798"/>
    <d v="2019-01-13T00:00:00"/>
    <d v="1899-12-30T19:14:00"/>
    <s v="Ewallet"/>
    <n v="7.0380000000000003"/>
    <n v="6.4"/>
    <s v="Jan"/>
    <s v="Sun"/>
    <s v="evening"/>
    <x v="1"/>
    <s v="Female"/>
    <s v="Electronic accessories"/>
    <s v="Yangon"/>
    <s v="A"/>
    <x v="1"/>
  </r>
  <r>
    <s v="616-87-0016"/>
    <n v="95.54"/>
    <n v="7"/>
    <n v="33.439"/>
    <n v="702.21900000000005"/>
    <d v="2019-03-09T00:00:00"/>
    <d v="1899-12-30T14:36:00"/>
    <s v="Credit card"/>
    <n v="33.439"/>
    <n v="9.6"/>
    <s v="Mar"/>
    <s v="Sat"/>
    <s v="afternoon"/>
    <x v="1"/>
    <s v="Male"/>
    <s v="Fashion accessories"/>
    <s v="Mandalay"/>
    <s v="B"/>
    <x v="0"/>
  </r>
  <r>
    <s v="837-55-7229"/>
    <n v="47.44"/>
    <n v="1"/>
    <n v="2.3719999999999999"/>
    <n v="49.811999999999998"/>
    <d v="2019-02-22T00:00:00"/>
    <d v="1899-12-30T18:19:00"/>
    <s v="Credit card"/>
    <n v="2.3719999999999999"/>
    <n v="6.8"/>
    <s v="Feb"/>
    <s v="Fri"/>
    <s v="evening"/>
    <x v="1"/>
    <s v="Female"/>
    <s v="Fashion accessories"/>
    <s v="Mandalay"/>
    <s v="B"/>
    <x v="1"/>
  </r>
  <r>
    <s v="751-69-0068"/>
    <n v="99.24"/>
    <n v="9"/>
    <n v="44.658000000000001"/>
    <n v="937.81799999999998"/>
    <d v="2019-03-19T00:00:00"/>
    <d v="1899-12-30T19:09:00"/>
    <s v="Ewallet"/>
    <n v="44.658000000000001"/>
    <n v="9"/>
    <s v="Mar"/>
    <s v="Tue"/>
    <s v="evening"/>
    <x v="1"/>
    <s v="Male"/>
    <s v="Sports and travel"/>
    <s v="Naypyitaw"/>
    <s v="C"/>
    <x v="0"/>
  </r>
  <r>
    <s v="257-73-1380"/>
    <n v="82.93"/>
    <n v="4"/>
    <n v="16.585999999999999"/>
    <n v="348.30599999999998"/>
    <d v="2019-01-20T00:00:00"/>
    <d v="1899-12-30T16:51:00"/>
    <s v="Ewallet"/>
    <n v="16.585999999999999"/>
    <n v="9.6"/>
    <s v="Jan"/>
    <s v="Sun"/>
    <s v="evening"/>
    <x v="0"/>
    <s v="Male"/>
    <s v="Sports and travel"/>
    <s v="Naypyitaw"/>
    <s v="C"/>
    <x v="0"/>
  </r>
  <r>
    <s v="345-08-4992"/>
    <n v="33.99"/>
    <n v="6"/>
    <n v="10.196999999999999"/>
    <n v="214.137"/>
    <d v="2019-03-08T00:00:00"/>
    <d v="1899-12-30T15:37:00"/>
    <s v="Credit card"/>
    <n v="10.196999999999999"/>
    <n v="7.7"/>
    <s v="Mar"/>
    <s v="Fri"/>
    <s v="afternoon"/>
    <x v="1"/>
    <s v="Male"/>
    <s v="Home and lifestyle"/>
    <s v="Yangon"/>
    <s v="A"/>
    <x v="1"/>
  </r>
  <r>
    <s v="549-96-4200"/>
    <n v="17.04"/>
    <n v="4"/>
    <n v="3.4079999999999999"/>
    <n v="71.567999999999998"/>
    <d v="2019-03-08T00:00:00"/>
    <d v="1899-12-30T20:15:00"/>
    <s v="Ewallet"/>
    <n v="3.4079999999999999"/>
    <n v="7"/>
    <s v="Mar"/>
    <s v="Fri"/>
    <s v="evening"/>
    <x v="0"/>
    <s v="Male"/>
    <s v="Food and beverages"/>
    <s v="Naypyitaw"/>
    <s v="C"/>
    <x v="1"/>
  </r>
  <r>
    <s v="810-60-6344"/>
    <n v="40.86"/>
    <n v="8"/>
    <n v="16.344000000000001"/>
    <n v="343.22399999999999"/>
    <d v="2019-02-07T00:00:00"/>
    <d v="1899-12-30T14:38:00"/>
    <s v="Credit card"/>
    <n v="16.344000000000001"/>
    <n v="6.5"/>
    <s v="Feb"/>
    <s v="Thu"/>
    <s v="afternoon"/>
    <x v="1"/>
    <s v="Female"/>
    <s v="Electronic accessories"/>
    <s v="Naypyitaw"/>
    <s v="C"/>
    <x v="1"/>
  </r>
  <r>
    <s v="450-28-2866"/>
    <n v="17.440000000000001"/>
    <n v="5"/>
    <n v="4.3600000000000003"/>
    <n v="91.56"/>
    <d v="2019-01-15T00:00:00"/>
    <d v="1899-12-30T19:25:00"/>
    <s v="Cash"/>
    <n v="4.3600000000000003"/>
    <n v="8.1"/>
    <s v="Jan"/>
    <s v="Tue"/>
    <s v="evening"/>
    <x v="0"/>
    <s v="Male"/>
    <s v="Food and beverages"/>
    <s v="Naypyitaw"/>
    <s v="C"/>
    <x v="0"/>
  </r>
  <r>
    <s v="394-30-3170"/>
    <n v="88.43"/>
    <n v="8"/>
    <n v="35.372"/>
    <n v="742.81200000000001"/>
    <d v="2019-03-22T00:00:00"/>
    <d v="1899-12-30T19:35:00"/>
    <s v="Credit card"/>
    <n v="35.372"/>
    <n v="4.3"/>
    <s v="Mar"/>
    <s v="Fri"/>
    <s v="evening"/>
    <x v="0"/>
    <s v="Female"/>
    <s v="Sports and travel"/>
    <s v="Mandalay"/>
    <s v="B"/>
    <x v="2"/>
  </r>
  <r>
    <s v="138-17-5109"/>
    <n v="89.21"/>
    <n v="9"/>
    <n v="40.144500000000001"/>
    <n v="843.03449999999998"/>
    <d v="2019-01-15T00:00:00"/>
    <d v="1899-12-30T15:42:00"/>
    <s v="Credit card"/>
    <n v="40.144500000000001"/>
    <n v="6.5"/>
    <s v="Jan"/>
    <s v="Tue"/>
    <s v="afternoon"/>
    <x v="0"/>
    <s v="Female"/>
    <s v="Home and lifestyle"/>
    <s v="Yangon"/>
    <s v="A"/>
    <x v="1"/>
  </r>
  <r>
    <s v="192-98-7397"/>
    <n v="12.78"/>
    <n v="1"/>
    <n v="0.63900000000000001"/>
    <n v="13.419"/>
    <d v="2019-01-08T00:00:00"/>
    <d v="1899-12-30T14:11:00"/>
    <s v="Ewallet"/>
    <n v="0.63900000000000001"/>
    <n v="9.5"/>
    <s v="Jan"/>
    <s v="Tue"/>
    <s v="afternoon"/>
    <x v="1"/>
    <s v="Male"/>
    <s v="Fashion accessories"/>
    <s v="Naypyitaw"/>
    <s v="C"/>
    <x v="0"/>
  </r>
  <r>
    <s v="301-11-9629"/>
    <n v="19.100000000000001"/>
    <n v="7"/>
    <n v="6.6849999999999996"/>
    <n v="140.38499999999999"/>
    <d v="2019-01-15T00:00:00"/>
    <d v="1899-12-30T10:43:00"/>
    <s v="Cash"/>
    <n v="6.6849999999999996"/>
    <n v="9.6999999999999993"/>
    <s v="Jan"/>
    <s v="Tue"/>
    <s v="morning"/>
    <x v="1"/>
    <s v="Female"/>
    <s v="Sports and travel"/>
    <s v="Yangon"/>
    <s v="A"/>
    <x v="0"/>
  </r>
  <r>
    <s v="390-80-5128"/>
    <n v="19.149999999999999"/>
    <n v="1"/>
    <n v="0.95750000000000002"/>
    <n v="20.107500000000002"/>
    <d v="2019-01-28T00:00:00"/>
    <d v="1899-12-30T17:58:00"/>
    <s v="Credit card"/>
    <n v="0.95750000000000002"/>
    <n v="9.5"/>
    <s v="Jan"/>
    <s v="Mon"/>
    <s v="evening"/>
    <x v="0"/>
    <s v="Female"/>
    <s v="Health and beauty"/>
    <s v="Mandalay"/>
    <s v="B"/>
    <x v="0"/>
  </r>
  <r>
    <s v="235-46-8343"/>
    <n v="27.66"/>
    <n v="10"/>
    <n v="13.83"/>
    <n v="290.43"/>
    <d v="2019-02-14T00:00:00"/>
    <d v="1899-12-30T11:26:00"/>
    <s v="Credit card"/>
    <n v="13.83"/>
    <n v="8.9"/>
    <s v="Feb"/>
    <s v="Thu"/>
    <s v="morning"/>
    <x v="0"/>
    <s v="Male"/>
    <s v="Food and beverages"/>
    <s v="Naypyitaw"/>
    <s v="C"/>
    <x v="0"/>
  </r>
  <r>
    <s v="453-12-7053"/>
    <n v="45.74"/>
    <n v="3"/>
    <n v="6.8609999999999998"/>
    <n v="144.08099999999999"/>
    <d v="2019-03-10T00:00:00"/>
    <d v="1899-12-30T17:38:00"/>
    <s v="Credit card"/>
    <n v="6.8609999999999998"/>
    <n v="6.5"/>
    <s v="Mar"/>
    <s v="Sun"/>
    <s v="evening"/>
    <x v="1"/>
    <s v="Male"/>
    <s v="Fashion accessories"/>
    <s v="Naypyitaw"/>
    <s v="C"/>
    <x v="1"/>
  </r>
  <r>
    <s v="296-11-7041"/>
    <n v="27.07"/>
    <n v="1"/>
    <n v="1.3534999999999999"/>
    <n v="28.423500000000001"/>
    <d v="2019-01-12T00:00:00"/>
    <d v="1899-12-30T20:07:00"/>
    <s v="Credit card"/>
    <n v="1.3534999999999999"/>
    <n v="5.3"/>
    <s v="Jan"/>
    <s v="Sat"/>
    <s v="evening"/>
    <x v="0"/>
    <s v="Female"/>
    <s v="Health and beauty"/>
    <s v="Mandalay"/>
    <s v="B"/>
    <x v="2"/>
  </r>
  <r>
    <s v="449-27-2918"/>
    <n v="39.119999999999997"/>
    <n v="1"/>
    <n v="1.956"/>
    <n v="41.076000000000001"/>
    <d v="2019-03-26T00:00:00"/>
    <d v="1899-12-30T11:02:00"/>
    <s v="Credit card"/>
    <n v="1.956"/>
    <n v="9.6"/>
    <s v="Mar"/>
    <s v="Tue"/>
    <s v="morning"/>
    <x v="0"/>
    <s v="Female"/>
    <s v="Sports and travel"/>
    <s v="Mandalay"/>
    <s v="B"/>
    <x v="0"/>
  </r>
  <r>
    <s v="891-01-7034"/>
    <n v="74.709999999999994"/>
    <n v="6"/>
    <n v="22.413"/>
    <n v="470.673"/>
    <d v="2019-01-01T00:00:00"/>
    <d v="1899-12-30T19:07:00"/>
    <s v="Cash"/>
    <n v="22.413"/>
    <n v="6.7"/>
    <s v="Jan"/>
    <s v="Tue"/>
    <s v="evening"/>
    <x v="1"/>
    <s v="Female"/>
    <s v="Electronic accessories"/>
    <s v="Mandalay"/>
    <s v="B"/>
    <x v="1"/>
  </r>
  <r>
    <s v="744-09-5786"/>
    <n v="22.01"/>
    <n v="6"/>
    <n v="6.6029999999999998"/>
    <n v="138.66300000000001"/>
    <d v="2019-01-02T00:00:00"/>
    <d v="1899-12-30T18:50:00"/>
    <s v="Cash"/>
    <n v="6.6029999999999998"/>
    <n v="7.6"/>
    <s v="Jan"/>
    <s v="Wed"/>
    <s v="evening"/>
    <x v="1"/>
    <s v="Male"/>
    <s v="Electronic accessories"/>
    <s v="Mandalay"/>
    <s v="B"/>
    <x v="1"/>
  </r>
  <r>
    <s v="727-17-0390"/>
    <n v="63.61"/>
    <n v="5"/>
    <n v="15.9025"/>
    <n v="333.95249999999999"/>
    <d v="2019-03-16T00:00:00"/>
    <d v="1899-12-30T12:43:00"/>
    <s v="Ewallet"/>
    <n v="15.9025"/>
    <n v="4.8"/>
    <s v="Mar"/>
    <s v="Sat"/>
    <s v="afternoon"/>
    <x v="1"/>
    <s v="Female"/>
    <s v="Food and beverages"/>
    <s v="Yangon"/>
    <s v="A"/>
    <x v="2"/>
  </r>
  <r>
    <s v="568-88-3448"/>
    <n v="25"/>
    <n v="1"/>
    <n v="1.25"/>
    <n v="26.25"/>
    <d v="2019-03-03T00:00:00"/>
    <d v="1899-12-30T15:09:00"/>
    <s v="Ewallet"/>
    <n v="1.25"/>
    <n v="5.5"/>
    <s v="Mar"/>
    <s v="Sun"/>
    <s v="afternoon"/>
    <x v="1"/>
    <s v="Male"/>
    <s v="Health and beauty"/>
    <s v="Yangon"/>
    <s v="A"/>
    <x v="2"/>
  </r>
  <r>
    <s v="187-83-5490"/>
    <n v="20.77"/>
    <n v="4"/>
    <n v="4.1539999999999999"/>
    <n v="87.233999999999995"/>
    <d v="2019-01-31T00:00:00"/>
    <d v="1899-12-30T13:47:00"/>
    <s v="Cash"/>
    <n v="4.1539999999999999"/>
    <n v="4.7"/>
    <s v="Jan"/>
    <s v="Thu"/>
    <s v="afternoon"/>
    <x v="0"/>
    <s v="Male"/>
    <s v="Electronic accessories"/>
    <s v="Yangon"/>
    <s v="A"/>
    <x v="2"/>
  </r>
  <r>
    <s v="767-54-1907"/>
    <n v="29.56"/>
    <n v="5"/>
    <n v="7.39"/>
    <n v="155.19"/>
    <d v="2019-02-13T00:00:00"/>
    <d v="1899-12-30T16:59:00"/>
    <s v="Cash"/>
    <n v="7.39"/>
    <n v="6.9"/>
    <s v="Feb"/>
    <s v="Wed"/>
    <s v="evening"/>
    <x v="0"/>
    <s v="Female"/>
    <s v="Fashion accessories"/>
    <s v="Mandalay"/>
    <s v="B"/>
    <x v="1"/>
  </r>
  <r>
    <s v="710-46-4433"/>
    <n v="77.400000000000006"/>
    <n v="9"/>
    <n v="34.83"/>
    <n v="731.43"/>
    <d v="2019-02-15T00:00:00"/>
    <d v="1899-12-30T14:15:00"/>
    <s v="Credit card"/>
    <n v="34.83"/>
    <n v="4.5"/>
    <s v="Feb"/>
    <s v="Fri"/>
    <s v="afternoon"/>
    <x v="0"/>
    <s v="Female"/>
    <s v="Food and beverages"/>
    <s v="Mandalay"/>
    <s v="B"/>
    <x v="2"/>
  </r>
  <r>
    <s v="533-33-5337"/>
    <n v="79.39"/>
    <n v="10"/>
    <n v="39.695"/>
    <n v="833.59500000000003"/>
    <d v="2019-02-07T00:00:00"/>
    <d v="1899-12-30T20:24:00"/>
    <s v="Cash"/>
    <n v="39.695"/>
    <n v="6.2"/>
    <s v="Feb"/>
    <s v="Thu"/>
    <s v="evening"/>
    <x v="1"/>
    <s v="Male"/>
    <s v="Electronic accessories"/>
    <s v="Mandalay"/>
    <s v="B"/>
    <x v="1"/>
  </r>
  <r>
    <s v="325-90-8763"/>
    <n v="46.57"/>
    <n v="10"/>
    <n v="23.285"/>
    <n v="488.98500000000001"/>
    <d v="2019-01-27T00:00:00"/>
    <d v="1899-12-30T13:58:00"/>
    <s v="Cash"/>
    <n v="23.285"/>
    <n v="7.6"/>
    <s v="Jan"/>
    <s v="Sun"/>
    <s v="afternoon"/>
    <x v="0"/>
    <s v="Female"/>
    <s v="Electronic accessories"/>
    <s v="Naypyitaw"/>
    <s v="C"/>
    <x v="1"/>
  </r>
  <r>
    <s v="729-46-7422"/>
    <n v="35.89"/>
    <n v="1"/>
    <n v="1.7945"/>
    <n v="37.6845"/>
    <d v="2019-02-23T00:00:00"/>
    <d v="1899-12-30T16:52:00"/>
    <s v="Credit card"/>
    <n v="1.7945"/>
    <n v="7.9"/>
    <s v="Feb"/>
    <s v="Sat"/>
    <s v="evening"/>
    <x v="1"/>
    <s v="Male"/>
    <s v="Food and beverages"/>
    <s v="Naypyitaw"/>
    <s v="C"/>
    <x v="1"/>
  </r>
  <r>
    <s v="639-76-1242"/>
    <n v="40.520000000000003"/>
    <n v="5"/>
    <n v="10.130000000000001"/>
    <n v="212.73"/>
    <d v="2019-02-03T00:00:00"/>
    <d v="1899-12-30T15:19:00"/>
    <s v="Cash"/>
    <n v="10.130000000000001"/>
    <n v="4.5"/>
    <s v="Feb"/>
    <s v="Sun"/>
    <s v="afternoon"/>
    <x v="1"/>
    <s v="Male"/>
    <s v="Food and beverages"/>
    <s v="Naypyitaw"/>
    <s v="C"/>
    <x v="2"/>
  </r>
  <r>
    <s v="234-03-4040"/>
    <n v="73.05"/>
    <n v="10"/>
    <n v="36.524999999999999"/>
    <n v="767.02499999999998"/>
    <d v="2019-03-03T00:00:00"/>
    <d v="1899-12-30T12:25:00"/>
    <s v="Credit card"/>
    <n v="36.524999999999999"/>
    <n v="8.6999999999999993"/>
    <s v="Mar"/>
    <s v="Sun"/>
    <s v="afternoon"/>
    <x v="0"/>
    <s v="Female"/>
    <s v="Food and beverages"/>
    <s v="Mandalay"/>
    <s v="B"/>
    <x v="0"/>
  </r>
  <r>
    <s v="326-71-2155"/>
    <n v="73.95"/>
    <n v="4"/>
    <n v="14.79"/>
    <n v="310.58999999999997"/>
    <d v="2019-02-03T00:00:00"/>
    <d v="1899-12-30T10:02:00"/>
    <s v="Cash"/>
    <n v="14.79"/>
    <n v="6.1"/>
    <s v="Feb"/>
    <s v="Sun"/>
    <s v="morning"/>
    <x v="1"/>
    <s v="Female"/>
    <s v="Sports and travel"/>
    <s v="Naypyitaw"/>
    <s v="C"/>
    <x v="1"/>
  </r>
  <r>
    <s v="320-32-8842"/>
    <n v="22.62"/>
    <n v="1"/>
    <n v="1.131"/>
    <n v="23.751000000000001"/>
    <d v="2019-03-17T00:00:00"/>
    <d v="1899-12-30T18:58:00"/>
    <s v="Cash"/>
    <n v="1.131"/>
    <n v="6.4"/>
    <s v="Mar"/>
    <s v="Sun"/>
    <s v="evening"/>
    <x v="0"/>
    <s v="Female"/>
    <s v="Food and beverages"/>
    <s v="Naypyitaw"/>
    <s v="C"/>
    <x v="1"/>
  </r>
  <r>
    <s v="470-32-9057"/>
    <n v="51.34"/>
    <n v="5"/>
    <n v="12.835000000000001"/>
    <n v="269.53500000000003"/>
    <d v="2019-03-28T00:00:00"/>
    <d v="1899-12-30T15:31:00"/>
    <s v="Credit card"/>
    <n v="12.835000000000001"/>
    <n v="9.1"/>
    <s v="Mar"/>
    <s v="Thu"/>
    <s v="afternoon"/>
    <x v="0"/>
    <s v="Male"/>
    <s v="Food and beverages"/>
    <s v="Yangon"/>
    <s v="A"/>
    <x v="0"/>
  </r>
  <r>
    <s v="878-30-2331"/>
    <n v="54.55"/>
    <n v="10"/>
    <n v="27.274999999999999"/>
    <n v="572.77499999999998"/>
    <d v="2019-03-02T00:00:00"/>
    <d v="1899-12-30T11:22:00"/>
    <s v="Credit card"/>
    <n v="27.274999999999999"/>
    <n v="7.1"/>
    <s v="Mar"/>
    <s v="Sat"/>
    <s v="morning"/>
    <x v="0"/>
    <s v="Female"/>
    <s v="Sports and travel"/>
    <s v="Naypyitaw"/>
    <s v="C"/>
    <x v="1"/>
  </r>
  <r>
    <s v="440-59-5691"/>
    <n v="37.15"/>
    <n v="7"/>
    <n v="13.0025"/>
    <n v="273.05250000000001"/>
    <d v="2019-02-08T00:00:00"/>
    <d v="1899-12-30T13:12:00"/>
    <s v="Credit card"/>
    <n v="13.0025"/>
    <n v="7.7"/>
    <s v="Feb"/>
    <s v="Fri"/>
    <s v="afternoon"/>
    <x v="0"/>
    <s v="Female"/>
    <s v="Health and beauty"/>
    <s v="Naypyitaw"/>
    <s v="C"/>
    <x v="1"/>
  </r>
  <r>
    <s v="554-53-3790"/>
    <n v="37.020000000000003"/>
    <n v="6"/>
    <n v="11.106"/>
    <n v="233.226"/>
    <d v="2019-03-22T00:00:00"/>
    <d v="1899-12-30T18:33:00"/>
    <s v="Cash"/>
    <n v="11.106"/>
    <n v="4.5"/>
    <s v="Mar"/>
    <s v="Fri"/>
    <s v="evening"/>
    <x v="1"/>
    <s v="Male"/>
    <s v="Sports and travel"/>
    <s v="Mandalay"/>
    <s v="B"/>
    <x v="2"/>
  </r>
  <r>
    <s v="746-19-0921"/>
    <n v="21.58"/>
    <n v="1"/>
    <n v="1.079"/>
    <n v="22.658999999999999"/>
    <d v="2019-02-09T00:00:00"/>
    <d v="1899-12-30T10:02:00"/>
    <s v="Ewallet"/>
    <n v="1.079"/>
    <n v="7.2"/>
    <s v="Feb"/>
    <s v="Sat"/>
    <s v="morning"/>
    <x v="1"/>
    <s v="Male"/>
    <s v="Food and beverages"/>
    <s v="Naypyitaw"/>
    <s v="C"/>
    <x v="1"/>
  </r>
  <r>
    <s v="233-34-0817"/>
    <n v="98.84"/>
    <n v="1"/>
    <n v="4.9420000000000002"/>
    <n v="103.782"/>
    <d v="2019-02-15T00:00:00"/>
    <d v="1899-12-30T11:21:00"/>
    <s v="Cash"/>
    <n v="4.9420000000000002"/>
    <n v="8.4"/>
    <s v="Feb"/>
    <s v="Fri"/>
    <s v="morning"/>
    <x v="0"/>
    <s v="Female"/>
    <s v="Electronic accessories"/>
    <s v="Naypyitaw"/>
    <s v="C"/>
    <x v="0"/>
  </r>
  <r>
    <s v="767-05-1286"/>
    <n v="83.77"/>
    <n v="6"/>
    <n v="25.131"/>
    <n v="527.75099999999998"/>
    <d v="2019-01-23T00:00:00"/>
    <d v="1899-12-30T12:10:00"/>
    <s v="Ewallet"/>
    <n v="25.131"/>
    <n v="5.4"/>
    <s v="Jan"/>
    <s v="Wed"/>
    <s v="afternoon"/>
    <x v="0"/>
    <s v="Female"/>
    <s v="Home and lifestyle"/>
    <s v="Naypyitaw"/>
    <s v="C"/>
    <x v="2"/>
  </r>
  <r>
    <s v="340-21-9136"/>
    <n v="40.049999999999997"/>
    <n v="4"/>
    <n v="8.01"/>
    <n v="168.21"/>
    <d v="2019-01-25T00:00:00"/>
    <d v="1899-12-30T11:40:00"/>
    <s v="Cash"/>
    <n v="8.01"/>
    <n v="9.6999999999999993"/>
    <s v="Jan"/>
    <s v="Fri"/>
    <s v="morning"/>
    <x v="0"/>
    <s v="Female"/>
    <s v="Sports and travel"/>
    <s v="Yangon"/>
    <s v="A"/>
    <x v="0"/>
  </r>
  <r>
    <s v="405-31-3305"/>
    <n v="43.13"/>
    <n v="10"/>
    <n v="21.565000000000001"/>
    <n v="452.86500000000001"/>
    <d v="2019-02-02T00:00:00"/>
    <d v="1899-12-30T18:31:00"/>
    <s v="Credit card"/>
    <n v="21.565000000000001"/>
    <n v="5.5"/>
    <s v="Feb"/>
    <s v="Sat"/>
    <s v="evening"/>
    <x v="0"/>
    <s v="Male"/>
    <s v="Fashion accessories"/>
    <s v="Yangon"/>
    <s v="A"/>
    <x v="2"/>
  </r>
  <r>
    <s v="731-59-7531"/>
    <n v="72.569999999999993"/>
    <n v="8"/>
    <n v="29.027999999999999"/>
    <n v="609.58799999999997"/>
    <d v="2019-03-30T00:00:00"/>
    <d v="1899-12-30T17:58:00"/>
    <s v="Cash"/>
    <n v="29.027999999999999"/>
    <n v="4.5999999999999996"/>
    <s v="Mar"/>
    <s v="Sat"/>
    <s v="evening"/>
    <x v="0"/>
    <s v="Male"/>
    <s v="Health and beauty"/>
    <s v="Mandalay"/>
    <s v="B"/>
    <x v="2"/>
  </r>
  <r>
    <s v="676-39-6028"/>
    <n v="64.44"/>
    <n v="5"/>
    <n v="16.11"/>
    <n v="338.31"/>
    <d v="2019-03-30T00:00:00"/>
    <d v="1899-12-30T17:04:00"/>
    <s v="Cash"/>
    <n v="16.11"/>
    <n v="6.6"/>
    <s v="Mar"/>
    <s v="Sat"/>
    <s v="evening"/>
    <x v="0"/>
    <s v="Female"/>
    <s v="Electronic accessories"/>
    <s v="Yangon"/>
    <s v="A"/>
    <x v="1"/>
  </r>
  <r>
    <s v="502-05-1910"/>
    <n v="65.180000000000007"/>
    <n v="3"/>
    <n v="9.7769999999999992"/>
    <n v="205.31700000000001"/>
    <d v="2019-02-25T00:00:00"/>
    <d v="1899-12-30T20:35:00"/>
    <s v="Credit card"/>
    <n v="9.7769999999999992"/>
    <n v="6.3"/>
    <s v="Feb"/>
    <s v="Mon"/>
    <s v="evening"/>
    <x v="1"/>
    <s v="Male"/>
    <s v="Health and beauty"/>
    <s v="Yangon"/>
    <s v="A"/>
    <x v="1"/>
  </r>
  <r>
    <s v="485-30-8700"/>
    <n v="33.26"/>
    <n v="5"/>
    <n v="8.3149999999999995"/>
    <n v="174.61500000000001"/>
    <d v="2019-03-18T00:00:00"/>
    <d v="1899-12-30T16:10:00"/>
    <s v="Credit card"/>
    <n v="8.3149999999999995"/>
    <n v="4.2"/>
    <s v="Mar"/>
    <s v="Mon"/>
    <s v="evening"/>
    <x v="1"/>
    <s v="Female"/>
    <s v="Sports and travel"/>
    <s v="Yangon"/>
    <s v="A"/>
    <x v="2"/>
  </r>
  <r>
    <s v="598-47-9715"/>
    <n v="84.07"/>
    <n v="4"/>
    <n v="16.814"/>
    <n v="353.09399999999999"/>
    <d v="2019-03-07T00:00:00"/>
    <d v="1899-12-30T16:54:00"/>
    <s v="Ewallet"/>
    <n v="16.814"/>
    <n v="4.4000000000000004"/>
    <s v="Mar"/>
    <s v="Thu"/>
    <s v="evening"/>
    <x v="1"/>
    <s v="Male"/>
    <s v="Electronic accessories"/>
    <s v="Naypyitaw"/>
    <s v="C"/>
    <x v="2"/>
  </r>
  <r>
    <s v="701-69-8742"/>
    <n v="34.369999999999997"/>
    <n v="10"/>
    <n v="17.184999999999999"/>
    <n v="360.88499999999999"/>
    <d v="2019-03-16T00:00:00"/>
    <d v="1899-12-30T10:11:00"/>
    <s v="Ewallet"/>
    <n v="17.184999999999999"/>
    <n v="6.7"/>
    <s v="Mar"/>
    <s v="Sat"/>
    <s v="morning"/>
    <x v="1"/>
    <s v="Male"/>
    <s v="Sports and travel"/>
    <s v="Mandalay"/>
    <s v="B"/>
    <x v="1"/>
  </r>
  <r>
    <s v="575-67-1508"/>
    <n v="38.6"/>
    <n v="1"/>
    <n v="1.93"/>
    <n v="40.53"/>
    <d v="2019-01-29T00:00:00"/>
    <d v="1899-12-30T11:26:00"/>
    <s v="Ewallet"/>
    <n v="1.93"/>
    <n v="6.7"/>
    <s v="Jan"/>
    <s v="Tue"/>
    <s v="morning"/>
    <x v="1"/>
    <s v="Male"/>
    <s v="Electronic accessories"/>
    <s v="Yangon"/>
    <s v="A"/>
    <x v="1"/>
  </r>
  <r>
    <s v="541-08-3113"/>
    <n v="65.97"/>
    <n v="8"/>
    <n v="26.388000000000002"/>
    <n v="554.14800000000002"/>
    <d v="2019-02-02T00:00:00"/>
    <d v="1899-12-30T20:29:00"/>
    <s v="Cash"/>
    <n v="26.388000000000002"/>
    <n v="8.4"/>
    <s v="Feb"/>
    <s v="Sat"/>
    <s v="evening"/>
    <x v="1"/>
    <s v="Male"/>
    <s v="Food and beverages"/>
    <s v="Naypyitaw"/>
    <s v="C"/>
    <x v="0"/>
  </r>
  <r>
    <s v="246-11-3901"/>
    <n v="32.799999999999997"/>
    <n v="10"/>
    <n v="16.399999999999999"/>
    <n v="344.4"/>
    <d v="2019-02-15T00:00:00"/>
    <d v="1899-12-30T12:12:00"/>
    <s v="Cash"/>
    <n v="16.399999999999999"/>
    <n v="6.2"/>
    <s v="Feb"/>
    <s v="Fri"/>
    <s v="afternoon"/>
    <x v="1"/>
    <s v="Female"/>
    <s v="Electronic accessories"/>
    <s v="Naypyitaw"/>
    <s v="C"/>
    <x v="1"/>
  </r>
  <r>
    <s v="674-15-9296"/>
    <n v="37.14"/>
    <n v="5"/>
    <n v="9.2850000000000001"/>
    <n v="194.98500000000001"/>
    <d v="2019-01-08T00:00:00"/>
    <d v="1899-12-30T13:05:00"/>
    <s v="Ewallet"/>
    <n v="9.2850000000000001"/>
    <n v="5"/>
    <s v="Jan"/>
    <s v="Tue"/>
    <s v="afternoon"/>
    <x v="1"/>
    <s v="Male"/>
    <s v="Sports and travel"/>
    <s v="Yangon"/>
    <s v="A"/>
    <x v="2"/>
  </r>
  <r>
    <s v="305-18-3552"/>
    <n v="60.38"/>
    <n v="10"/>
    <n v="30.19"/>
    <n v="633.99"/>
    <d v="2019-02-12T00:00:00"/>
    <d v="1899-12-30T16:19:00"/>
    <s v="Cash"/>
    <n v="30.19"/>
    <n v="6"/>
    <s v="Feb"/>
    <s v="Tue"/>
    <s v="evening"/>
    <x v="0"/>
    <s v="Male"/>
    <s v="Home and lifestyle"/>
    <s v="Mandalay"/>
    <s v="B"/>
    <x v="1"/>
  </r>
  <r>
    <s v="493-65-6248"/>
    <n v="36.979999999999997"/>
    <n v="10"/>
    <n v="18.489999999999998"/>
    <n v="388.29"/>
    <d v="2019-01-01T00:00:00"/>
    <d v="1899-12-30T19:48:00"/>
    <s v="Credit card"/>
    <n v="18.489999999999998"/>
    <n v="7"/>
    <s v="Jan"/>
    <s v="Tue"/>
    <s v="evening"/>
    <x v="0"/>
    <s v="Female"/>
    <s v="Sports and travel"/>
    <s v="Naypyitaw"/>
    <s v="C"/>
    <x v="1"/>
  </r>
  <r>
    <s v="438-01-4015"/>
    <n v="49.49"/>
    <n v="4"/>
    <n v="9.8979999999999997"/>
    <n v="207.858"/>
    <d v="2019-03-21T00:00:00"/>
    <d v="1899-12-30T15:25:00"/>
    <s v="Ewallet"/>
    <n v="9.8979999999999997"/>
    <n v="6.6"/>
    <s v="Mar"/>
    <s v="Thu"/>
    <s v="afternoon"/>
    <x v="0"/>
    <s v="Female"/>
    <s v="Sports and travel"/>
    <s v="Mandalay"/>
    <s v="B"/>
    <x v="1"/>
  </r>
  <r>
    <s v="709-58-4068"/>
    <n v="41.09"/>
    <n v="10"/>
    <n v="20.545000000000002"/>
    <n v="431.44499999999999"/>
    <d v="2019-02-28T00:00:00"/>
    <d v="1899-12-30T14:42:00"/>
    <s v="Cash"/>
    <n v="20.545000000000002"/>
    <n v="7.3"/>
    <s v="Feb"/>
    <s v="Thu"/>
    <s v="afternoon"/>
    <x v="1"/>
    <s v="Female"/>
    <s v="Fashion accessories"/>
    <s v="Mandalay"/>
    <s v="B"/>
    <x v="1"/>
  </r>
  <r>
    <s v="795-49-7276"/>
    <n v="37.15"/>
    <n v="4"/>
    <n v="7.43"/>
    <n v="156.03"/>
    <d v="2019-03-23T00:00:00"/>
    <d v="1899-12-30T18:59:00"/>
    <s v="Ewallet"/>
    <n v="7.43"/>
    <n v="8.3000000000000007"/>
    <s v="Mar"/>
    <s v="Sat"/>
    <s v="evening"/>
    <x v="1"/>
    <s v="Male"/>
    <s v="Fashion accessories"/>
    <s v="Yangon"/>
    <s v="A"/>
    <x v="0"/>
  </r>
  <r>
    <s v="556-72-8512"/>
    <n v="22.96"/>
    <n v="1"/>
    <n v="1.1479999999999999"/>
    <n v="24.108000000000001"/>
    <d v="2019-01-30T00:00:00"/>
    <d v="1899-12-30T20:47:00"/>
    <s v="Cash"/>
    <n v="1.1479999999999999"/>
    <n v="4.3"/>
    <s v="Jan"/>
    <s v="Wed"/>
    <s v="evening"/>
    <x v="1"/>
    <s v="Male"/>
    <s v="Home and lifestyle"/>
    <s v="Naypyitaw"/>
    <s v="C"/>
    <x v="2"/>
  </r>
  <r>
    <s v="627-95-3243"/>
    <n v="77.680000000000007"/>
    <n v="9"/>
    <n v="34.956000000000003"/>
    <n v="734.07600000000002"/>
    <d v="2019-02-04T00:00:00"/>
    <d v="1899-12-30T13:21:00"/>
    <s v="Ewallet"/>
    <n v="34.956000000000003"/>
    <n v="9.8000000000000007"/>
    <s v="Feb"/>
    <s v="Mon"/>
    <s v="afternoon"/>
    <x v="0"/>
    <s v="Female"/>
    <s v="Home and lifestyle"/>
    <s v="Mandalay"/>
    <s v="B"/>
    <x v="0"/>
  </r>
  <r>
    <s v="686-41-0932"/>
    <n v="34.700000000000003"/>
    <n v="2"/>
    <n v="3.47"/>
    <n v="72.87"/>
    <d v="2019-03-13T00:00:00"/>
    <d v="1899-12-30T19:48:00"/>
    <s v="Ewallet"/>
    <n v="3.47"/>
    <n v="8.1999999999999993"/>
    <s v="Mar"/>
    <s v="Wed"/>
    <s v="evening"/>
    <x v="1"/>
    <s v="Female"/>
    <s v="Fashion accessories"/>
    <s v="Mandalay"/>
    <s v="B"/>
    <x v="0"/>
  </r>
  <r>
    <s v="510-09-5628"/>
    <n v="19.66"/>
    <n v="10"/>
    <n v="9.83"/>
    <n v="206.43"/>
    <d v="2019-03-15T00:00:00"/>
    <d v="1899-12-30T18:20:00"/>
    <s v="Credit card"/>
    <n v="9.83"/>
    <n v="7.2"/>
    <s v="Mar"/>
    <s v="Fri"/>
    <s v="evening"/>
    <x v="0"/>
    <s v="Female"/>
    <s v="Fashion accessories"/>
    <s v="Yangon"/>
    <s v="A"/>
    <x v="1"/>
  </r>
  <r>
    <s v="608-04-3797"/>
    <n v="25.32"/>
    <n v="8"/>
    <n v="10.128"/>
    <n v="212.68799999999999"/>
    <d v="2019-03-05T00:00:00"/>
    <d v="1899-12-30T20:24:00"/>
    <s v="Ewallet"/>
    <n v="10.128"/>
    <n v="8.6999999999999993"/>
    <s v="Mar"/>
    <s v="Tue"/>
    <s v="evening"/>
    <x v="0"/>
    <s v="Female"/>
    <s v="Health and beauty"/>
    <s v="Mandalay"/>
    <s v="B"/>
    <x v="0"/>
  </r>
  <r>
    <s v="148-82-2527"/>
    <n v="12.12"/>
    <n v="10"/>
    <n v="6.06"/>
    <n v="127.26"/>
    <d v="2019-03-05T00:00:00"/>
    <d v="1899-12-30T13:44:00"/>
    <s v="Credit card"/>
    <n v="6.06"/>
    <n v="8.4"/>
    <s v="Mar"/>
    <s v="Tue"/>
    <s v="afternoon"/>
    <x v="0"/>
    <s v="Female"/>
    <s v="Home and lifestyle"/>
    <s v="Naypyitaw"/>
    <s v="C"/>
    <x v="0"/>
  </r>
  <r>
    <s v="437-53-3084"/>
    <n v="99.89"/>
    <n v="2"/>
    <n v="9.9890000000000008"/>
    <n v="209.76900000000001"/>
    <d v="2019-02-26T00:00:00"/>
    <d v="1899-12-30T11:48:00"/>
    <s v="Ewallet"/>
    <n v="9.9890000000000008"/>
    <n v="7.1"/>
    <s v="Feb"/>
    <s v="Tue"/>
    <s v="morning"/>
    <x v="1"/>
    <s v="Male"/>
    <s v="Fashion accessories"/>
    <s v="Mandalay"/>
    <s v="B"/>
    <x v="1"/>
  </r>
  <r>
    <s v="632-32-4574"/>
    <n v="75.92"/>
    <n v="8"/>
    <n v="30.367999999999999"/>
    <n v="637.72799999999995"/>
    <d v="2019-03-20T00:00:00"/>
    <d v="1899-12-30T14:14:00"/>
    <s v="Cash"/>
    <n v="30.367999999999999"/>
    <n v="5.5"/>
    <s v="Mar"/>
    <s v="Wed"/>
    <s v="afternoon"/>
    <x v="1"/>
    <s v="Male"/>
    <s v="Sports and travel"/>
    <s v="Mandalay"/>
    <s v="B"/>
    <x v="2"/>
  </r>
  <r>
    <s v="556-97-7101"/>
    <n v="63.22"/>
    <n v="2"/>
    <n v="6.3220000000000001"/>
    <n v="132.762"/>
    <d v="2019-01-01T00:00:00"/>
    <d v="1899-12-30T15:51:00"/>
    <s v="Cash"/>
    <n v="6.3220000000000001"/>
    <n v="8.5"/>
    <s v="Jan"/>
    <s v="Tue"/>
    <s v="afternoon"/>
    <x v="1"/>
    <s v="Female"/>
    <s v="Electronic accessories"/>
    <s v="Naypyitaw"/>
    <s v="C"/>
    <x v="0"/>
  </r>
  <r>
    <s v="862-59-8517"/>
    <n v="90.24"/>
    <n v="6"/>
    <n v="27.071999999999999"/>
    <n v="568.51199999999994"/>
    <d v="2019-01-27T00:00:00"/>
    <d v="1899-12-30T11:17:00"/>
    <s v="Cash"/>
    <n v="27.071999999999999"/>
    <n v="6.2"/>
    <s v="Jan"/>
    <s v="Sun"/>
    <s v="morning"/>
    <x v="1"/>
    <s v="Female"/>
    <s v="Food and beverages"/>
    <s v="Naypyitaw"/>
    <s v="C"/>
    <x v="1"/>
  </r>
  <r>
    <s v="401-18-8016"/>
    <n v="98.13"/>
    <n v="1"/>
    <n v="4.9065000000000003"/>
    <n v="103.0365"/>
    <d v="2019-01-21T00:00:00"/>
    <d v="1899-12-30T17:36:00"/>
    <s v="Cash"/>
    <n v="4.9065000000000003"/>
    <n v="8.9"/>
    <s v="Jan"/>
    <s v="Mon"/>
    <s v="evening"/>
    <x v="0"/>
    <s v="Female"/>
    <s v="Sports and travel"/>
    <s v="Mandalay"/>
    <s v="B"/>
    <x v="0"/>
  </r>
  <r>
    <s v="420-18-8989"/>
    <n v="51.52"/>
    <n v="8"/>
    <n v="20.608000000000001"/>
    <n v="432.76799999999997"/>
    <d v="2019-02-02T00:00:00"/>
    <d v="1899-12-30T15:47:00"/>
    <s v="Cash"/>
    <n v="20.608000000000001"/>
    <n v="9.6"/>
    <s v="Feb"/>
    <s v="Sat"/>
    <s v="afternoon"/>
    <x v="0"/>
    <s v="Female"/>
    <s v="Sports and travel"/>
    <s v="Yangon"/>
    <s v="A"/>
    <x v="0"/>
  </r>
  <r>
    <s v="277-63-2961"/>
    <n v="73.97"/>
    <n v="1"/>
    <n v="3.6985000000000001"/>
    <n v="77.668499999999995"/>
    <d v="2019-02-03T00:00:00"/>
    <d v="1899-12-30T15:53:00"/>
    <s v="Credit card"/>
    <n v="3.6985000000000001"/>
    <n v="5.4"/>
    <s v="Feb"/>
    <s v="Sun"/>
    <s v="afternoon"/>
    <x v="0"/>
    <s v="Male"/>
    <s v="Sports and travel"/>
    <s v="Mandalay"/>
    <s v="B"/>
    <x v="2"/>
  </r>
  <r>
    <s v="573-98-8548"/>
    <n v="31.9"/>
    <n v="1"/>
    <n v="1.595"/>
    <n v="33.494999999999997"/>
    <d v="2019-01-05T00:00:00"/>
    <d v="1899-12-30T12:40:00"/>
    <s v="Ewallet"/>
    <n v="1.595"/>
    <n v="9.1"/>
    <s v="Jan"/>
    <s v="Sat"/>
    <s v="afternoon"/>
    <x v="0"/>
    <s v="Female"/>
    <s v="Fashion accessories"/>
    <s v="Naypyitaw"/>
    <s v="C"/>
    <x v="0"/>
  </r>
  <r>
    <s v="620-02-2046"/>
    <n v="69.400000000000006"/>
    <n v="2"/>
    <n v="6.94"/>
    <n v="145.74"/>
    <d v="2019-01-27T00:00:00"/>
    <d v="1899-12-30T19:48:00"/>
    <s v="Ewallet"/>
    <n v="6.94"/>
    <n v="9"/>
    <s v="Jan"/>
    <s v="Sun"/>
    <s v="evening"/>
    <x v="1"/>
    <s v="Male"/>
    <s v="Home and lifestyle"/>
    <s v="Naypyitaw"/>
    <s v="C"/>
    <x v="0"/>
  </r>
  <r>
    <s v="282-35-2475"/>
    <n v="93.31"/>
    <n v="2"/>
    <n v="9.3309999999999995"/>
    <n v="195.95099999999999"/>
    <d v="2019-03-25T00:00:00"/>
    <d v="1899-12-30T17:53:00"/>
    <s v="Cash"/>
    <n v="9.3309999999999995"/>
    <n v="6.3"/>
    <s v="Mar"/>
    <s v="Mon"/>
    <s v="evening"/>
    <x v="1"/>
    <s v="Female"/>
    <s v="Sports and travel"/>
    <s v="Mandalay"/>
    <s v="B"/>
    <x v="1"/>
  </r>
  <r>
    <s v="511-54-3087"/>
    <n v="88.45"/>
    <n v="1"/>
    <n v="4.4225000000000003"/>
    <n v="92.872500000000002"/>
    <d v="2019-02-25T00:00:00"/>
    <d v="1899-12-30T16:36:00"/>
    <s v="Credit card"/>
    <n v="4.4225000000000003"/>
    <n v="9.5"/>
    <s v="Feb"/>
    <s v="Mon"/>
    <s v="evening"/>
    <x v="1"/>
    <s v="Male"/>
    <s v="Sports and travel"/>
    <s v="Mandalay"/>
    <s v="B"/>
    <x v="0"/>
  </r>
  <r>
    <s v="726-29-6793"/>
    <n v="24.18"/>
    <n v="8"/>
    <n v="9.6720000000000006"/>
    <n v="203.11199999999999"/>
    <d v="2019-01-28T00:00:00"/>
    <d v="1899-12-30T20:54:00"/>
    <s v="Ewallet"/>
    <n v="9.6720000000000006"/>
    <n v="9.8000000000000007"/>
    <s v="Jan"/>
    <s v="Mon"/>
    <s v="evening"/>
    <x v="0"/>
    <s v="Male"/>
    <s v="Electronic accessories"/>
    <s v="Yangon"/>
    <s v="A"/>
    <x v="0"/>
  </r>
  <r>
    <s v="387-49-4215"/>
    <n v="48.5"/>
    <n v="3"/>
    <n v="7.2750000000000004"/>
    <n v="152.77500000000001"/>
    <d v="2019-01-08T00:00:00"/>
    <d v="1899-12-30T12:50:00"/>
    <s v="Cash"/>
    <n v="7.2750000000000004"/>
    <n v="6.7"/>
    <s v="Jan"/>
    <s v="Tue"/>
    <s v="afternoon"/>
    <x v="0"/>
    <s v="Female"/>
    <s v="Sports and travel"/>
    <s v="Mandalay"/>
    <s v="B"/>
    <x v="1"/>
  </r>
  <r>
    <s v="862-17-9201"/>
    <n v="84.05"/>
    <n v="6"/>
    <n v="25.215"/>
    <n v="529.51499999999999"/>
    <d v="2019-01-29T00:00:00"/>
    <d v="1899-12-30T10:48:00"/>
    <s v="Credit card"/>
    <n v="25.215"/>
    <n v="7.7"/>
    <s v="Jan"/>
    <s v="Tue"/>
    <s v="morning"/>
    <x v="1"/>
    <s v="Female"/>
    <s v="Food and beverages"/>
    <s v="Mandalay"/>
    <s v="B"/>
    <x v="1"/>
  </r>
  <r>
    <s v="291-21-5991"/>
    <n v="61.29"/>
    <n v="5"/>
    <n v="15.3225"/>
    <n v="321.77249999999998"/>
    <d v="2019-03-29T00:00:00"/>
    <d v="1899-12-30T14:28:00"/>
    <s v="Cash"/>
    <n v="15.3225"/>
    <n v="7"/>
    <s v="Mar"/>
    <s v="Fri"/>
    <s v="afternoon"/>
    <x v="0"/>
    <s v="Male"/>
    <s v="Health and beauty"/>
    <s v="Mandalay"/>
    <s v="B"/>
    <x v="1"/>
  </r>
  <r>
    <s v="602-80-9671"/>
    <n v="15.95"/>
    <n v="6"/>
    <n v="4.7850000000000001"/>
    <n v="100.485"/>
    <d v="2019-02-09T00:00:00"/>
    <d v="1899-12-30T17:15:00"/>
    <s v="Credit card"/>
    <n v="4.7850000000000001"/>
    <n v="5.0999999999999996"/>
    <s v="Feb"/>
    <s v="Sat"/>
    <s v="evening"/>
    <x v="0"/>
    <s v="Female"/>
    <s v="Home and lifestyle"/>
    <s v="Naypyitaw"/>
    <s v="C"/>
    <x v="2"/>
  </r>
  <r>
    <s v="347-72-6115"/>
    <n v="90.74"/>
    <n v="7"/>
    <n v="31.759"/>
    <n v="666.93899999999996"/>
    <d v="2019-01-16T00:00:00"/>
    <d v="1899-12-30T18:03:00"/>
    <s v="Credit card"/>
    <n v="31.759"/>
    <n v="6.2"/>
    <s v="Jan"/>
    <s v="Wed"/>
    <s v="evening"/>
    <x v="0"/>
    <s v="Female"/>
    <s v="Sports and travel"/>
    <s v="Mandalay"/>
    <s v="B"/>
    <x v="1"/>
  </r>
  <r>
    <s v="209-61-0206"/>
    <n v="42.91"/>
    <n v="5"/>
    <n v="10.727499999999999"/>
    <n v="225.2775"/>
    <d v="2019-01-05T00:00:00"/>
    <d v="1899-12-30T17:29:00"/>
    <s v="Ewallet"/>
    <n v="10.727499999999999"/>
    <n v="6.1"/>
    <s v="Jan"/>
    <s v="Sat"/>
    <s v="evening"/>
    <x v="1"/>
    <s v="Female"/>
    <s v="Home and lifestyle"/>
    <s v="Yangon"/>
    <s v="A"/>
    <x v="1"/>
  </r>
  <r>
    <s v="595-27-4851"/>
    <n v="54.28"/>
    <n v="7"/>
    <n v="18.998000000000001"/>
    <n v="398.95800000000003"/>
    <d v="2019-01-27T00:00:00"/>
    <d v="1899-12-30T18:05:00"/>
    <s v="Ewallet"/>
    <n v="18.998000000000001"/>
    <n v="9.3000000000000007"/>
    <s v="Jan"/>
    <s v="Sun"/>
    <s v="evening"/>
    <x v="1"/>
    <s v="Female"/>
    <s v="Fashion accessories"/>
    <s v="Yangon"/>
    <s v="A"/>
    <x v="0"/>
  </r>
  <r>
    <s v="189-52-0236"/>
    <n v="99.55"/>
    <n v="7"/>
    <n v="34.842500000000001"/>
    <n v="731.6925"/>
    <d v="2019-03-14T00:00:00"/>
    <d v="1899-12-30T12:07:00"/>
    <s v="Cash"/>
    <n v="34.842500000000001"/>
    <n v="7.6"/>
    <s v="Mar"/>
    <s v="Thu"/>
    <s v="afternoon"/>
    <x v="1"/>
    <s v="Male"/>
    <s v="Electronic accessories"/>
    <s v="Yangon"/>
    <s v="A"/>
    <x v="1"/>
  </r>
  <r>
    <s v="503-07-0930"/>
    <n v="58.39"/>
    <n v="7"/>
    <n v="20.436499999999999"/>
    <n v="429.16649999999998"/>
    <d v="2019-02-23T00:00:00"/>
    <d v="1899-12-30T19:49:00"/>
    <s v="Credit card"/>
    <n v="20.436499999999999"/>
    <n v="8.1999999999999993"/>
    <s v="Feb"/>
    <s v="Sat"/>
    <s v="evening"/>
    <x v="0"/>
    <s v="Male"/>
    <s v="Sports and travel"/>
    <s v="Naypyitaw"/>
    <s v="C"/>
    <x v="0"/>
  </r>
  <r>
    <s v="413-20-6708"/>
    <n v="51.47"/>
    <n v="1"/>
    <n v="2.5735000000000001"/>
    <n v="54.043500000000002"/>
    <d v="2019-03-18T00:00:00"/>
    <d v="1899-12-30T15:52:00"/>
    <s v="Ewallet"/>
    <n v="2.5735000000000001"/>
    <n v="8.5"/>
    <s v="Mar"/>
    <s v="Mon"/>
    <s v="afternoon"/>
    <x v="0"/>
    <s v="Female"/>
    <s v="Fashion accessories"/>
    <s v="Naypyitaw"/>
    <s v="C"/>
    <x v="0"/>
  </r>
  <r>
    <s v="425-85-2085"/>
    <n v="54.86"/>
    <n v="5"/>
    <n v="13.715"/>
    <n v="288.01499999999999"/>
    <d v="2019-03-29T00:00:00"/>
    <d v="1899-12-30T16:48:00"/>
    <s v="Ewallet"/>
    <n v="13.715"/>
    <n v="9.8000000000000007"/>
    <s v="Mar"/>
    <s v="Fri"/>
    <s v="evening"/>
    <x v="0"/>
    <s v="Male"/>
    <s v="Health and beauty"/>
    <s v="Mandalay"/>
    <s v="B"/>
    <x v="0"/>
  </r>
  <r>
    <s v="521-18-7827"/>
    <n v="39.39"/>
    <n v="5"/>
    <n v="9.8475000000000001"/>
    <n v="206.79750000000001"/>
    <d v="2019-01-22T00:00:00"/>
    <d v="1899-12-30T20:46:00"/>
    <s v="Credit card"/>
    <n v="9.8475000000000001"/>
    <n v="8.6999999999999993"/>
    <s v="Jan"/>
    <s v="Tue"/>
    <s v="evening"/>
    <x v="0"/>
    <s v="Male"/>
    <s v="Home and lifestyle"/>
    <s v="Naypyitaw"/>
    <s v="C"/>
    <x v="0"/>
  </r>
  <r>
    <s v="220-28-1851"/>
    <n v="34.729999999999997"/>
    <n v="2"/>
    <n v="3.4729999999999999"/>
    <n v="72.933000000000007"/>
    <d v="2019-03-01T00:00:00"/>
    <d v="1899-12-30T18:14:00"/>
    <s v="Ewallet"/>
    <n v="3.4729999999999999"/>
    <n v="9.6999999999999993"/>
    <s v="Mar"/>
    <s v="Fri"/>
    <s v="evening"/>
    <x v="1"/>
    <s v="Male"/>
    <s v="Home and lifestyle"/>
    <s v="Yangon"/>
    <s v="A"/>
    <x v="0"/>
  </r>
  <r>
    <s v="600-38-9738"/>
    <n v="71.92"/>
    <n v="5"/>
    <n v="17.98"/>
    <n v="377.58"/>
    <d v="2019-01-17T00:00:00"/>
    <d v="1899-12-30T15:05:00"/>
    <s v="Credit card"/>
    <n v="17.98"/>
    <n v="4.3"/>
    <s v="Jan"/>
    <s v="Thu"/>
    <s v="afternoon"/>
    <x v="0"/>
    <s v="Male"/>
    <s v="Sports and travel"/>
    <s v="Naypyitaw"/>
    <s v="C"/>
    <x v="2"/>
  </r>
  <r>
    <s v="734-91-1155"/>
    <n v="45.71"/>
    <n v="3"/>
    <n v="6.8564999999999996"/>
    <n v="143.98650000000001"/>
    <d v="2019-03-26T00:00:00"/>
    <d v="1899-12-30T10:34:00"/>
    <s v="Credit card"/>
    <n v="6.8564999999999996"/>
    <n v="7.7"/>
    <s v="Mar"/>
    <s v="Tue"/>
    <s v="morning"/>
    <x v="1"/>
    <s v="Female"/>
    <s v="Electronic accessories"/>
    <s v="Mandalay"/>
    <s v="B"/>
    <x v="1"/>
  </r>
  <r>
    <s v="451-28-5717"/>
    <n v="83.17"/>
    <n v="6"/>
    <n v="24.951000000000001"/>
    <n v="523.971"/>
    <d v="2019-03-20T00:00:00"/>
    <d v="1899-12-30T11:23:00"/>
    <s v="Cash"/>
    <n v="24.951000000000001"/>
    <n v="7.3"/>
    <s v="Mar"/>
    <s v="Wed"/>
    <s v="morning"/>
    <x v="0"/>
    <s v="Female"/>
    <s v="Home and lifestyle"/>
    <s v="Naypyitaw"/>
    <s v="C"/>
    <x v="1"/>
  </r>
  <r>
    <s v="609-81-8548"/>
    <n v="37.44"/>
    <n v="6"/>
    <n v="11.231999999999999"/>
    <n v="235.87200000000001"/>
    <d v="2019-02-06T00:00:00"/>
    <d v="1899-12-30T13:55:00"/>
    <s v="Credit card"/>
    <n v="11.231999999999999"/>
    <n v="5.9"/>
    <s v="Feb"/>
    <s v="Wed"/>
    <s v="afternoon"/>
    <x v="0"/>
    <s v="Female"/>
    <s v="Home and lifestyle"/>
    <s v="Yangon"/>
    <s v="A"/>
    <x v="2"/>
  </r>
  <r>
    <s v="133-14-7229"/>
    <n v="62.87"/>
    <n v="2"/>
    <n v="6.2869999999999999"/>
    <n v="132.02699999999999"/>
    <d v="2019-01-01T00:00:00"/>
    <d v="1899-12-30T11:43:00"/>
    <s v="Cash"/>
    <n v="6.2869999999999999"/>
    <n v="5"/>
    <s v="Jan"/>
    <s v="Tue"/>
    <s v="morning"/>
    <x v="1"/>
    <s v="Male"/>
    <s v="Health and beauty"/>
    <s v="Naypyitaw"/>
    <s v="C"/>
    <x v="2"/>
  </r>
  <r>
    <s v="534-01-4457"/>
    <n v="81.709999999999994"/>
    <n v="6"/>
    <n v="24.513000000000002"/>
    <n v="514.77300000000002"/>
    <d v="2019-01-27T00:00:00"/>
    <d v="1899-12-30T14:36:00"/>
    <s v="Credit card"/>
    <n v="24.513000000000002"/>
    <n v="8"/>
    <s v="Jan"/>
    <s v="Sun"/>
    <s v="afternoon"/>
    <x v="1"/>
    <s v="Male"/>
    <s v="Food and beverages"/>
    <s v="Yangon"/>
    <s v="A"/>
    <x v="0"/>
  </r>
  <r>
    <s v="719-89-8991"/>
    <n v="91.41"/>
    <n v="5"/>
    <n v="22.852499999999999"/>
    <n v="479.90249999999997"/>
    <d v="2019-02-25T00:00:00"/>
    <d v="1899-12-30T16:03:00"/>
    <s v="Ewallet"/>
    <n v="22.852499999999999"/>
    <n v="7.1"/>
    <s v="Feb"/>
    <s v="Mon"/>
    <s v="evening"/>
    <x v="0"/>
    <s v="Female"/>
    <s v="Sports and travel"/>
    <s v="Yangon"/>
    <s v="A"/>
    <x v="1"/>
  </r>
  <r>
    <s v="286-62-6248"/>
    <n v="39.21"/>
    <n v="4"/>
    <n v="7.8419999999999996"/>
    <n v="164.68199999999999"/>
    <d v="2019-01-16T00:00:00"/>
    <d v="1899-12-30T20:03:00"/>
    <s v="Credit card"/>
    <n v="7.8419999999999996"/>
    <n v="9"/>
    <s v="Jan"/>
    <s v="Wed"/>
    <s v="evening"/>
    <x v="1"/>
    <s v="Male"/>
    <s v="Fashion accessories"/>
    <s v="Mandalay"/>
    <s v="B"/>
    <x v="0"/>
  </r>
  <r>
    <s v="339-38-9982"/>
    <n v="59.86"/>
    <n v="2"/>
    <n v="5.9859999999999998"/>
    <n v="125.706"/>
    <d v="2019-01-13T00:00:00"/>
    <d v="1899-12-30T14:55:00"/>
    <s v="Ewallet"/>
    <n v="5.9859999999999998"/>
    <n v="6.7"/>
    <s v="Jan"/>
    <s v="Sun"/>
    <s v="afternoon"/>
    <x v="0"/>
    <s v="Male"/>
    <s v="Fashion accessories"/>
    <s v="Mandalay"/>
    <s v="B"/>
    <x v="1"/>
  </r>
  <r>
    <s v="827-44-5872"/>
    <n v="54.36"/>
    <n v="10"/>
    <n v="27.18"/>
    <n v="570.78"/>
    <d v="2019-02-07T00:00:00"/>
    <d v="1899-12-30T11:28:00"/>
    <s v="Credit card"/>
    <n v="27.18"/>
    <n v="6.1"/>
    <s v="Feb"/>
    <s v="Thu"/>
    <s v="morning"/>
    <x v="0"/>
    <s v="Female"/>
    <s v="Food and beverages"/>
    <s v="Mandalay"/>
    <s v="B"/>
    <x v="1"/>
  </r>
  <r>
    <s v="827-77-7633"/>
    <n v="98.09"/>
    <n v="9"/>
    <n v="44.140500000000003"/>
    <n v="926.95050000000003"/>
    <d v="2019-02-17T00:00:00"/>
    <d v="1899-12-30T19:41:00"/>
    <s v="Cash"/>
    <n v="44.140500000000003"/>
    <n v="9.3000000000000007"/>
    <s v="Feb"/>
    <s v="Sun"/>
    <s v="evening"/>
    <x v="1"/>
    <s v="Male"/>
    <s v="Sports and travel"/>
    <s v="Yangon"/>
    <s v="A"/>
    <x v="0"/>
  </r>
  <r>
    <s v="287-83-1405"/>
    <n v="25.43"/>
    <n v="6"/>
    <n v="7.6289999999999996"/>
    <n v="160.209"/>
    <d v="2019-02-12T00:00:00"/>
    <d v="1899-12-30T19:01:00"/>
    <s v="Ewallet"/>
    <n v="7.6289999999999996"/>
    <n v="7"/>
    <s v="Feb"/>
    <s v="Tue"/>
    <s v="evening"/>
    <x v="1"/>
    <s v="Male"/>
    <s v="Health and beauty"/>
    <s v="Yangon"/>
    <s v="A"/>
    <x v="1"/>
  </r>
  <r>
    <s v="435-13-4908"/>
    <n v="86.68"/>
    <n v="8"/>
    <n v="34.671999999999997"/>
    <n v="728.11199999999997"/>
    <d v="2019-01-24T00:00:00"/>
    <d v="1899-12-30T18:04:00"/>
    <s v="Credit card"/>
    <n v="34.671999999999997"/>
    <n v="7.2"/>
    <s v="Jan"/>
    <s v="Thu"/>
    <s v="evening"/>
    <x v="0"/>
    <s v="Male"/>
    <s v="Fashion accessories"/>
    <s v="Yangon"/>
    <s v="A"/>
    <x v="1"/>
  </r>
  <r>
    <s v="857-67-9057"/>
    <n v="22.95"/>
    <n v="10"/>
    <n v="11.475"/>
    <n v="240.97499999999999"/>
    <d v="2019-02-06T00:00:00"/>
    <d v="1899-12-30T19:20:00"/>
    <s v="Ewallet"/>
    <n v="11.475"/>
    <n v="8.1999999999999993"/>
    <s v="Feb"/>
    <s v="Wed"/>
    <s v="evening"/>
    <x v="1"/>
    <s v="Male"/>
    <s v="Electronic accessories"/>
    <s v="Mandalay"/>
    <s v="B"/>
    <x v="0"/>
  </r>
  <r>
    <s v="236-27-1144"/>
    <n v="16.309999999999999"/>
    <n v="9"/>
    <n v="7.3395000000000001"/>
    <n v="154.12950000000001"/>
    <d v="2019-03-26T00:00:00"/>
    <d v="1899-12-30T10:31:00"/>
    <s v="Ewallet"/>
    <n v="7.3395000000000001"/>
    <n v="8.4"/>
    <s v="Mar"/>
    <s v="Tue"/>
    <s v="morning"/>
    <x v="1"/>
    <s v="Female"/>
    <s v="Food and beverages"/>
    <s v="Naypyitaw"/>
    <s v="C"/>
    <x v="0"/>
  </r>
  <r>
    <s v="892-05-6689"/>
    <n v="28.32"/>
    <n v="5"/>
    <n v="7.08"/>
    <n v="148.68"/>
    <d v="2019-03-11T00:00:00"/>
    <d v="1899-12-30T13:28:00"/>
    <s v="Ewallet"/>
    <n v="7.08"/>
    <n v="6.2"/>
    <s v="Mar"/>
    <s v="Mon"/>
    <s v="afternoon"/>
    <x v="1"/>
    <s v="Female"/>
    <s v="Home and lifestyle"/>
    <s v="Yangon"/>
    <s v="A"/>
    <x v="1"/>
  </r>
  <r>
    <s v="583-41-4548"/>
    <n v="16.670000000000002"/>
    <n v="7"/>
    <n v="5.8345000000000002"/>
    <n v="122.5245"/>
    <d v="2019-02-07T00:00:00"/>
    <d v="1899-12-30T11:36:00"/>
    <s v="Ewallet"/>
    <n v="5.8345000000000002"/>
    <n v="7.4"/>
    <s v="Feb"/>
    <s v="Thu"/>
    <s v="morning"/>
    <x v="1"/>
    <s v="Male"/>
    <s v="Home and lifestyle"/>
    <s v="Naypyitaw"/>
    <s v="C"/>
    <x v="1"/>
  </r>
  <r>
    <s v="339-12-4827"/>
    <n v="73.959999999999994"/>
    <n v="1"/>
    <n v="3.698"/>
    <n v="77.658000000000001"/>
    <d v="2019-01-05T00:00:00"/>
    <d v="1899-12-30T11:32:00"/>
    <s v="Credit card"/>
    <n v="3.698"/>
    <n v="5"/>
    <s v="Jan"/>
    <s v="Sat"/>
    <s v="morning"/>
    <x v="0"/>
    <s v="Female"/>
    <s v="Fashion accessories"/>
    <s v="Mandalay"/>
    <s v="B"/>
    <x v="2"/>
  </r>
  <r>
    <s v="643-38-7867"/>
    <n v="97.94"/>
    <n v="1"/>
    <n v="4.8970000000000002"/>
    <n v="102.837"/>
    <d v="2019-03-07T00:00:00"/>
    <d v="1899-12-30T11:44:00"/>
    <s v="Ewallet"/>
    <n v="4.8970000000000002"/>
    <n v="6.9"/>
    <s v="Mar"/>
    <s v="Thu"/>
    <s v="morning"/>
    <x v="1"/>
    <s v="Male"/>
    <s v="Home and lifestyle"/>
    <s v="Yangon"/>
    <s v="A"/>
    <x v="1"/>
  </r>
  <r>
    <s v="308-81-0538"/>
    <n v="73.05"/>
    <n v="4"/>
    <n v="14.61"/>
    <n v="306.81"/>
    <d v="2019-02-25T00:00:00"/>
    <d v="1899-12-30T17:16:00"/>
    <s v="Credit card"/>
    <n v="14.61"/>
    <n v="4.9000000000000004"/>
    <s v="Feb"/>
    <s v="Mon"/>
    <s v="evening"/>
    <x v="1"/>
    <s v="Female"/>
    <s v="Fashion accessories"/>
    <s v="Yangon"/>
    <s v="A"/>
    <x v="2"/>
  </r>
  <r>
    <s v="358-88-9262"/>
    <n v="87.48"/>
    <n v="6"/>
    <n v="26.244"/>
    <n v="551.12400000000002"/>
    <d v="2019-02-01T00:00:00"/>
    <d v="1899-12-30T18:43:00"/>
    <s v="Ewallet"/>
    <n v="26.244"/>
    <n v="5.0999999999999996"/>
    <s v="Feb"/>
    <s v="Fri"/>
    <s v="evening"/>
    <x v="0"/>
    <s v="Female"/>
    <s v="Food and beverages"/>
    <s v="Naypyitaw"/>
    <s v="C"/>
    <x v="2"/>
  </r>
  <r>
    <s v="460-35-4390"/>
    <n v="30.68"/>
    <n v="3"/>
    <n v="4.6020000000000003"/>
    <n v="96.641999999999996"/>
    <d v="2019-01-22T00:00:00"/>
    <d v="1899-12-30T11:00:00"/>
    <s v="Ewallet"/>
    <n v="4.6020000000000003"/>
    <n v="9.1"/>
    <s v="Jan"/>
    <s v="Tue"/>
    <s v="morning"/>
    <x v="1"/>
    <s v="Male"/>
    <s v="Home and lifestyle"/>
    <s v="Yangon"/>
    <s v="A"/>
    <x v="0"/>
  </r>
  <r>
    <s v="343-87-0864"/>
    <n v="75.88"/>
    <n v="1"/>
    <n v="3.794"/>
    <n v="79.674000000000007"/>
    <d v="2019-01-03T00:00:00"/>
    <d v="1899-12-30T10:30:00"/>
    <s v="Credit card"/>
    <n v="3.794"/>
    <n v="7.1"/>
    <s v="Jan"/>
    <s v="Thu"/>
    <s v="morning"/>
    <x v="0"/>
    <s v="Male"/>
    <s v="Health and beauty"/>
    <s v="Naypyitaw"/>
    <s v="C"/>
    <x v="1"/>
  </r>
  <r>
    <s v="173-50-1108"/>
    <n v="20.18"/>
    <n v="4"/>
    <n v="4.0359999999999996"/>
    <n v="84.756"/>
    <d v="2019-02-13T00:00:00"/>
    <d v="1899-12-30T12:14:00"/>
    <s v="Credit card"/>
    <n v="4.0359999999999996"/>
    <n v="5"/>
    <s v="Feb"/>
    <s v="Wed"/>
    <s v="afternoon"/>
    <x v="0"/>
    <s v="Female"/>
    <s v="Sports and travel"/>
    <s v="Mandalay"/>
    <s v="B"/>
    <x v="2"/>
  </r>
  <r>
    <s v="243-47-2663"/>
    <n v="18.77"/>
    <n v="6"/>
    <n v="5.6310000000000002"/>
    <n v="118.251"/>
    <d v="2019-01-28T00:00:00"/>
    <d v="1899-12-30T16:43:00"/>
    <s v="Credit card"/>
    <n v="5.6310000000000002"/>
    <n v="5.5"/>
    <s v="Jan"/>
    <s v="Mon"/>
    <s v="evening"/>
    <x v="0"/>
    <s v="Male"/>
    <s v="Electronic accessories"/>
    <s v="Naypyitaw"/>
    <s v="C"/>
    <x v="2"/>
  </r>
  <r>
    <s v="841-18-8232"/>
    <n v="71.2"/>
    <n v="1"/>
    <n v="3.56"/>
    <n v="74.760000000000005"/>
    <d v="2019-01-05T00:00:00"/>
    <d v="1899-12-30T20:40:00"/>
    <s v="Credit card"/>
    <n v="3.56"/>
    <n v="9.1999999999999993"/>
    <s v="Jan"/>
    <s v="Sat"/>
    <s v="evening"/>
    <x v="1"/>
    <s v="Female"/>
    <s v="Food and beverages"/>
    <s v="Mandalay"/>
    <s v="B"/>
    <x v="0"/>
  </r>
  <r>
    <s v="701-23-5550"/>
    <n v="38.81"/>
    <n v="4"/>
    <n v="7.7619999999999996"/>
    <n v="163.00200000000001"/>
    <d v="2019-03-19T00:00:00"/>
    <d v="1899-12-30T13:40:00"/>
    <s v="Ewallet"/>
    <n v="7.7619999999999996"/>
    <n v="4.9000000000000004"/>
    <s v="Mar"/>
    <s v="Tue"/>
    <s v="afternoon"/>
    <x v="0"/>
    <s v="Male"/>
    <s v="Home and lifestyle"/>
    <s v="Mandalay"/>
    <s v="B"/>
    <x v="2"/>
  </r>
  <r>
    <s v="647-50-1224"/>
    <n v="29.42"/>
    <n v="10"/>
    <n v="14.71"/>
    <n v="308.91000000000003"/>
    <d v="2019-01-12T00:00:00"/>
    <d v="1899-12-30T16:23:00"/>
    <s v="Ewallet"/>
    <n v="14.71"/>
    <n v="8.9"/>
    <s v="Jan"/>
    <s v="Sat"/>
    <s v="evening"/>
    <x v="1"/>
    <s v="Female"/>
    <s v="Fashion accessories"/>
    <s v="Yangon"/>
    <s v="A"/>
    <x v="0"/>
  </r>
  <r>
    <s v="541-48-8554"/>
    <n v="60.95"/>
    <n v="9"/>
    <n v="27.427499999999998"/>
    <n v="575.97749999999996"/>
    <d v="2019-01-07T00:00:00"/>
    <d v="1899-12-30T12:08:00"/>
    <s v="Credit card"/>
    <n v="27.427499999999998"/>
    <n v="6"/>
    <s v="Jan"/>
    <s v="Mon"/>
    <s v="afternoon"/>
    <x v="1"/>
    <s v="Male"/>
    <s v="Sports and travel"/>
    <s v="Yangon"/>
    <s v="A"/>
    <x v="1"/>
  </r>
  <r>
    <s v="539-21-7227"/>
    <n v="51.54"/>
    <n v="5"/>
    <n v="12.885"/>
    <n v="270.58499999999998"/>
    <d v="2019-01-26T00:00:00"/>
    <d v="1899-12-30T17:45:00"/>
    <s v="Cash"/>
    <n v="12.885"/>
    <n v="4.2"/>
    <s v="Jan"/>
    <s v="Sat"/>
    <s v="evening"/>
    <x v="1"/>
    <s v="Female"/>
    <s v="Sports and travel"/>
    <s v="Mandalay"/>
    <s v="B"/>
    <x v="2"/>
  </r>
  <r>
    <s v="213-32-1216"/>
    <n v="66.06"/>
    <n v="6"/>
    <n v="19.818000000000001"/>
    <n v="416.178"/>
    <d v="2019-01-23T00:00:00"/>
    <d v="1899-12-30T10:28:00"/>
    <s v="Cash"/>
    <n v="19.818000000000001"/>
    <n v="7.3"/>
    <s v="Jan"/>
    <s v="Wed"/>
    <s v="morning"/>
    <x v="1"/>
    <s v="Female"/>
    <s v="Electronic accessories"/>
    <s v="Yangon"/>
    <s v="A"/>
    <x v="1"/>
  </r>
  <r>
    <s v="747-58-7183"/>
    <n v="57.27"/>
    <n v="3"/>
    <n v="8.5905000000000005"/>
    <n v="180.40049999999999"/>
    <d v="2019-02-09T00:00:00"/>
    <d v="1899-12-30T20:31:00"/>
    <s v="Ewallet"/>
    <n v="8.5905000000000005"/>
    <n v="6.5"/>
    <s v="Feb"/>
    <s v="Sat"/>
    <s v="evening"/>
    <x v="1"/>
    <s v="Male"/>
    <s v="Fashion accessories"/>
    <s v="Mandalay"/>
    <s v="B"/>
    <x v="1"/>
  </r>
  <r>
    <s v="582-52-8065"/>
    <n v="54.31"/>
    <n v="9"/>
    <n v="24.439499999999999"/>
    <n v="513.22950000000003"/>
    <d v="2019-02-22T00:00:00"/>
    <d v="1899-12-30T10:49:00"/>
    <s v="Cash"/>
    <n v="24.439499999999999"/>
    <n v="8.9"/>
    <s v="Feb"/>
    <s v="Fri"/>
    <s v="morning"/>
    <x v="1"/>
    <s v="Female"/>
    <s v="Fashion accessories"/>
    <s v="Mandalay"/>
    <s v="B"/>
    <x v="0"/>
  </r>
  <r>
    <s v="210-57-1719"/>
    <n v="58.24"/>
    <n v="9"/>
    <n v="26.207999999999998"/>
    <n v="550.36800000000005"/>
    <d v="2019-02-05T00:00:00"/>
    <d v="1899-12-30T12:34:00"/>
    <s v="Cash"/>
    <n v="26.207999999999998"/>
    <n v="9.6999999999999993"/>
    <s v="Feb"/>
    <s v="Tue"/>
    <s v="afternoon"/>
    <x v="1"/>
    <s v="Female"/>
    <s v="Health and beauty"/>
    <s v="Mandalay"/>
    <s v="B"/>
    <x v="0"/>
  </r>
  <r>
    <s v="399-69-4630"/>
    <n v="22.21"/>
    <n v="6"/>
    <n v="6.6630000000000003"/>
    <n v="139.923"/>
    <d v="2019-03-07T00:00:00"/>
    <d v="1899-12-30T10:23:00"/>
    <s v="Credit card"/>
    <n v="6.6630000000000003"/>
    <n v="8.6"/>
    <s v="Mar"/>
    <s v="Thu"/>
    <s v="morning"/>
    <x v="1"/>
    <s v="Male"/>
    <s v="Electronic accessories"/>
    <s v="Naypyitaw"/>
    <s v="C"/>
    <x v="0"/>
  </r>
  <r>
    <s v="134-75-2619"/>
    <n v="19.32"/>
    <n v="7"/>
    <n v="6.7619999999999996"/>
    <n v="142.00200000000001"/>
    <d v="2019-03-25T00:00:00"/>
    <d v="1899-12-30T18:51:00"/>
    <s v="Cash"/>
    <n v="6.7619999999999996"/>
    <n v="6.9"/>
    <s v="Mar"/>
    <s v="Mon"/>
    <s v="evening"/>
    <x v="0"/>
    <s v="Male"/>
    <s v="Electronic accessories"/>
    <s v="Yangon"/>
    <s v="A"/>
    <x v="1"/>
  </r>
  <r>
    <s v="356-44-8813"/>
    <n v="37.479999999999997"/>
    <n v="3"/>
    <n v="5.6219999999999999"/>
    <n v="118.062"/>
    <d v="2019-01-20T00:00:00"/>
    <d v="1899-12-30T13:45:00"/>
    <s v="Credit card"/>
    <n v="5.6219999999999999"/>
    <n v="7.7"/>
    <s v="Jan"/>
    <s v="Sun"/>
    <s v="afternoon"/>
    <x v="1"/>
    <s v="Male"/>
    <s v="Home and lifestyle"/>
    <s v="Mandalay"/>
    <s v="B"/>
    <x v="1"/>
  </r>
  <r>
    <s v="198-66-9832"/>
    <n v="72.040000000000006"/>
    <n v="2"/>
    <n v="7.2039999999999997"/>
    <n v="151.28399999999999"/>
    <d v="2019-02-04T00:00:00"/>
    <d v="1899-12-30T19:38:00"/>
    <s v="Cash"/>
    <n v="7.2039999999999997"/>
    <n v="9.5"/>
    <s v="Feb"/>
    <s v="Mon"/>
    <s v="evening"/>
    <x v="0"/>
    <s v="Female"/>
    <s v="Fashion accessories"/>
    <s v="Mandalay"/>
    <s v="B"/>
    <x v="0"/>
  </r>
  <r>
    <s v="283-26-5248"/>
    <n v="98.52"/>
    <n v="10"/>
    <n v="49.26"/>
    <n v="1034.46"/>
    <d v="2019-01-30T00:00:00"/>
    <d v="1899-12-30T20:23:00"/>
    <s v="Ewallet"/>
    <n v="49.26"/>
    <n v="4.5"/>
    <s v="Jan"/>
    <s v="Wed"/>
    <s v="evening"/>
    <x v="0"/>
    <s v="Female"/>
    <s v="Food and beverages"/>
    <s v="Naypyitaw"/>
    <s v="C"/>
    <x v="2"/>
  </r>
  <r>
    <s v="712-39-0363"/>
    <n v="41.66"/>
    <n v="6"/>
    <n v="12.497999999999999"/>
    <n v="262.45800000000003"/>
    <d v="2019-01-02T00:00:00"/>
    <d v="1899-12-30T15:24:00"/>
    <s v="Ewallet"/>
    <n v="12.497999999999999"/>
    <n v="5.6"/>
    <s v="Jan"/>
    <s v="Wed"/>
    <s v="afternoon"/>
    <x v="0"/>
    <s v="Male"/>
    <s v="Food and beverages"/>
    <s v="Yangon"/>
    <s v="A"/>
    <x v="2"/>
  </r>
  <r>
    <s v="218-59-9410"/>
    <n v="72.42"/>
    <n v="3"/>
    <n v="10.863"/>
    <n v="228.12299999999999"/>
    <d v="2019-03-29T00:00:00"/>
    <d v="1899-12-30T16:54:00"/>
    <s v="Ewallet"/>
    <n v="10.863"/>
    <n v="8.1999999999999993"/>
    <s v="Mar"/>
    <s v="Fri"/>
    <s v="evening"/>
    <x v="0"/>
    <s v="Female"/>
    <s v="Home and lifestyle"/>
    <s v="Yangon"/>
    <s v="A"/>
    <x v="0"/>
  </r>
  <r>
    <s v="174-75-0888"/>
    <n v="21.58"/>
    <n v="9"/>
    <n v="9.7110000000000003"/>
    <n v="203.93100000000001"/>
    <d v="2019-03-14T00:00:00"/>
    <d v="1899-12-30T12:32:00"/>
    <s v="Cash"/>
    <n v="9.7110000000000003"/>
    <n v="7.3"/>
    <s v="Mar"/>
    <s v="Thu"/>
    <s v="afternoon"/>
    <x v="1"/>
    <s v="Male"/>
    <s v="Electronic accessories"/>
    <s v="Mandalay"/>
    <s v="B"/>
    <x v="1"/>
  </r>
  <r>
    <s v="866-99-7614"/>
    <n v="89.2"/>
    <n v="10"/>
    <n v="44.6"/>
    <n v="936.6"/>
    <d v="2019-02-11T00:00:00"/>
    <d v="1899-12-30T15:42:00"/>
    <s v="Credit card"/>
    <n v="44.6"/>
    <n v="4.4000000000000004"/>
    <s v="Feb"/>
    <s v="Mon"/>
    <s v="afternoon"/>
    <x v="1"/>
    <s v="Male"/>
    <s v="Food and beverages"/>
    <s v="Naypyitaw"/>
    <s v="C"/>
    <x v="2"/>
  </r>
  <r>
    <s v="134-54-4720"/>
    <n v="42.42"/>
    <n v="8"/>
    <n v="16.968"/>
    <n v="356.32799999999997"/>
    <d v="2019-01-30T00:00:00"/>
    <d v="1899-12-30T13:58:00"/>
    <s v="Ewallet"/>
    <n v="16.968"/>
    <n v="5.7"/>
    <s v="Jan"/>
    <s v="Wed"/>
    <s v="afternoon"/>
    <x v="1"/>
    <s v="Female"/>
    <s v="Electronic accessories"/>
    <s v="Mandalay"/>
    <s v="B"/>
    <x v="2"/>
  </r>
  <r>
    <s v="760-90-2357"/>
    <n v="74.510000000000005"/>
    <n v="6"/>
    <n v="22.353000000000002"/>
    <n v="469.41300000000001"/>
    <d v="2019-03-20T00:00:00"/>
    <d v="1899-12-30T15:08:00"/>
    <s v="Ewallet"/>
    <n v="22.353000000000002"/>
    <n v="5"/>
    <s v="Mar"/>
    <s v="Wed"/>
    <s v="afternoon"/>
    <x v="0"/>
    <s v="Male"/>
    <s v="Electronic accessories"/>
    <s v="Yangon"/>
    <s v="A"/>
    <x v="2"/>
  </r>
  <r>
    <s v="514-37-2845"/>
    <n v="99.25"/>
    <n v="2"/>
    <n v="9.9250000000000007"/>
    <n v="208.42500000000001"/>
    <d v="2019-03-20T00:00:00"/>
    <d v="1899-12-30T13:02:00"/>
    <s v="Cash"/>
    <n v="9.9250000000000007"/>
    <n v="9"/>
    <s v="Mar"/>
    <s v="Wed"/>
    <s v="afternoon"/>
    <x v="1"/>
    <s v="Male"/>
    <s v="Fashion accessories"/>
    <s v="Mandalay"/>
    <s v="B"/>
    <x v="0"/>
  </r>
  <r>
    <s v="698-98-5964"/>
    <n v="81.209999999999994"/>
    <n v="10"/>
    <n v="40.604999999999997"/>
    <n v="852.70500000000004"/>
    <d v="2019-01-17T00:00:00"/>
    <d v="1899-12-30T13:01:00"/>
    <s v="Credit card"/>
    <n v="40.604999999999997"/>
    <n v="6.3"/>
    <s v="Jan"/>
    <s v="Thu"/>
    <s v="afternoon"/>
    <x v="1"/>
    <s v="Female"/>
    <s v="Food and beverages"/>
    <s v="Yangon"/>
    <s v="A"/>
    <x v="1"/>
  </r>
  <r>
    <s v="718-57-9773"/>
    <n v="49.33"/>
    <n v="10"/>
    <n v="24.664999999999999"/>
    <n v="517.96500000000003"/>
    <d v="2019-02-03T00:00:00"/>
    <d v="1899-12-30T16:40:00"/>
    <s v="Credit card"/>
    <n v="24.664999999999999"/>
    <n v="9.4"/>
    <s v="Feb"/>
    <s v="Sun"/>
    <s v="evening"/>
    <x v="1"/>
    <s v="Female"/>
    <s v="Sports and travel"/>
    <s v="Naypyitaw"/>
    <s v="C"/>
    <x v="0"/>
  </r>
  <r>
    <s v="651-88-7328"/>
    <n v="65.739999999999995"/>
    <n v="9"/>
    <n v="29.582999999999998"/>
    <n v="621.24300000000005"/>
    <d v="2019-01-01T00:00:00"/>
    <d v="1899-12-30T13:55:00"/>
    <s v="Cash"/>
    <n v="29.582999999999998"/>
    <n v="7.7"/>
    <s v="Jan"/>
    <s v="Tue"/>
    <s v="afternoon"/>
    <x v="1"/>
    <s v="Female"/>
    <s v="Fashion accessories"/>
    <s v="Yangon"/>
    <s v="A"/>
    <x v="1"/>
  </r>
  <r>
    <s v="241-11-2261"/>
    <n v="79.86"/>
    <n v="7"/>
    <n v="27.951000000000001"/>
    <n v="586.971"/>
    <d v="2019-01-10T00:00:00"/>
    <d v="1899-12-30T10:33:00"/>
    <s v="Credit card"/>
    <n v="27.951000000000001"/>
    <n v="5.5"/>
    <s v="Jan"/>
    <s v="Thu"/>
    <s v="morning"/>
    <x v="1"/>
    <s v="Female"/>
    <s v="Fashion accessories"/>
    <s v="Mandalay"/>
    <s v="B"/>
    <x v="2"/>
  </r>
  <r>
    <s v="408-26-9866"/>
    <n v="73.98"/>
    <n v="7"/>
    <n v="25.893000000000001"/>
    <n v="543.75300000000004"/>
    <d v="2019-03-02T00:00:00"/>
    <d v="1899-12-30T16:42:00"/>
    <s v="Ewallet"/>
    <n v="25.893000000000001"/>
    <n v="4.0999999999999996"/>
    <s v="Mar"/>
    <s v="Sat"/>
    <s v="evening"/>
    <x v="1"/>
    <s v="Female"/>
    <s v="Sports and travel"/>
    <s v="Naypyitaw"/>
    <s v="C"/>
    <x v="2"/>
  </r>
  <r>
    <s v="834-83-1826"/>
    <n v="82.04"/>
    <n v="5"/>
    <n v="20.51"/>
    <n v="430.71"/>
    <d v="2019-02-25T00:00:00"/>
    <d v="1899-12-30T17:16:00"/>
    <s v="Credit card"/>
    <n v="20.51"/>
    <n v="7.6"/>
    <s v="Feb"/>
    <s v="Mon"/>
    <s v="evening"/>
    <x v="0"/>
    <s v="Female"/>
    <s v="Home and lifestyle"/>
    <s v="Mandalay"/>
    <s v="B"/>
    <x v="1"/>
  </r>
  <r>
    <s v="343-61-3544"/>
    <n v="26.67"/>
    <n v="10"/>
    <n v="13.335000000000001"/>
    <n v="280.03500000000003"/>
    <d v="2019-01-29T00:00:00"/>
    <d v="1899-12-30T11:48:00"/>
    <s v="Cash"/>
    <n v="13.335000000000001"/>
    <n v="8.6"/>
    <s v="Jan"/>
    <s v="Tue"/>
    <s v="morning"/>
    <x v="0"/>
    <s v="Male"/>
    <s v="Sports and travel"/>
    <s v="Mandalay"/>
    <s v="B"/>
    <x v="0"/>
  </r>
  <r>
    <s v="239-48-4278"/>
    <n v="10.130000000000001"/>
    <n v="7"/>
    <n v="3.5455000000000001"/>
    <n v="74.455500000000001"/>
    <d v="2019-03-10T00:00:00"/>
    <d v="1899-12-30T19:35:00"/>
    <s v="Ewallet"/>
    <n v="3.5455000000000001"/>
    <n v="8.3000000000000007"/>
    <s v="Mar"/>
    <s v="Sun"/>
    <s v="evening"/>
    <x v="0"/>
    <s v="Male"/>
    <s v="Food and beverages"/>
    <s v="Yangon"/>
    <s v="A"/>
    <x v="0"/>
  </r>
  <r>
    <s v="355-34-6244"/>
    <n v="72.39"/>
    <n v="2"/>
    <n v="7.2389999999999999"/>
    <n v="152.01900000000001"/>
    <d v="2019-01-13T00:00:00"/>
    <d v="1899-12-30T19:55:00"/>
    <s v="Credit card"/>
    <n v="7.2389999999999999"/>
    <n v="8.1"/>
    <s v="Jan"/>
    <s v="Sun"/>
    <s v="evening"/>
    <x v="1"/>
    <s v="Male"/>
    <s v="Food and beverages"/>
    <s v="Mandalay"/>
    <s v="B"/>
    <x v="0"/>
  </r>
  <r>
    <s v="550-84-8664"/>
    <n v="85.91"/>
    <n v="5"/>
    <n v="21.477499999999999"/>
    <n v="451.02749999999997"/>
    <d v="2019-03-22T00:00:00"/>
    <d v="1899-12-30T14:33:00"/>
    <s v="Credit card"/>
    <n v="21.477499999999999"/>
    <n v="8.6"/>
    <s v="Mar"/>
    <s v="Fri"/>
    <s v="afternoon"/>
    <x v="1"/>
    <s v="Male"/>
    <s v="Sports and travel"/>
    <s v="Yangon"/>
    <s v="A"/>
    <x v="0"/>
  </r>
  <r>
    <s v="339-96-8318"/>
    <n v="81.31"/>
    <n v="7"/>
    <n v="28.458500000000001"/>
    <n v="597.62850000000003"/>
    <d v="2019-03-01T00:00:00"/>
    <d v="1899-12-30T19:49:00"/>
    <s v="Ewallet"/>
    <n v="28.458500000000001"/>
    <n v="6.3"/>
    <s v="Mar"/>
    <s v="Fri"/>
    <s v="evening"/>
    <x v="0"/>
    <s v="Male"/>
    <s v="Fashion accessories"/>
    <s v="Mandalay"/>
    <s v="B"/>
    <x v="1"/>
  </r>
  <r>
    <s v="458-61-0011"/>
    <n v="60.3"/>
    <n v="4"/>
    <n v="12.06"/>
    <n v="253.26"/>
    <d v="2019-02-20T00:00:00"/>
    <d v="1899-12-30T18:43:00"/>
    <s v="Cash"/>
    <n v="12.06"/>
    <n v="5.8"/>
    <s v="Feb"/>
    <s v="Wed"/>
    <s v="evening"/>
    <x v="1"/>
    <s v="Male"/>
    <s v="Food and beverages"/>
    <s v="Mandalay"/>
    <s v="B"/>
    <x v="2"/>
  </r>
  <r>
    <s v="592-34-6155"/>
    <n v="31.77"/>
    <n v="4"/>
    <n v="6.3540000000000001"/>
    <n v="133.434"/>
    <d v="2019-01-14T00:00:00"/>
    <d v="1899-12-30T14:43:00"/>
    <s v="Ewallet"/>
    <n v="6.3540000000000001"/>
    <n v="6.2"/>
    <s v="Jan"/>
    <s v="Mon"/>
    <s v="afternoon"/>
    <x v="1"/>
    <s v="Male"/>
    <s v="Food and beverages"/>
    <s v="Naypyitaw"/>
    <s v="C"/>
    <x v="1"/>
  </r>
  <r>
    <s v="797-88-0493"/>
    <n v="64.27"/>
    <n v="4"/>
    <n v="12.853999999999999"/>
    <n v="269.93400000000003"/>
    <d v="2019-03-26T00:00:00"/>
    <d v="1899-12-30T13:54:00"/>
    <s v="Cash"/>
    <n v="12.853999999999999"/>
    <n v="7.7"/>
    <s v="Mar"/>
    <s v="Tue"/>
    <s v="afternoon"/>
    <x v="1"/>
    <s v="Female"/>
    <s v="Health and beauty"/>
    <s v="Yangon"/>
    <s v="A"/>
    <x v="1"/>
  </r>
  <r>
    <s v="207-73-1363"/>
    <n v="69.510000000000005"/>
    <n v="2"/>
    <n v="6.9509999999999996"/>
    <n v="145.971"/>
    <d v="2019-03-01T00:00:00"/>
    <d v="1899-12-30T12:15:00"/>
    <s v="Ewallet"/>
    <n v="6.9509999999999996"/>
    <n v="8.1"/>
    <s v="Mar"/>
    <s v="Fri"/>
    <s v="afternoon"/>
    <x v="1"/>
    <s v="Male"/>
    <s v="Health and beauty"/>
    <s v="Mandalay"/>
    <s v="B"/>
    <x v="0"/>
  </r>
  <r>
    <s v="390-31-6381"/>
    <n v="27.22"/>
    <n v="3"/>
    <n v="4.0830000000000002"/>
    <n v="85.742999999999995"/>
    <d v="2019-01-07T00:00:00"/>
    <d v="1899-12-30T12:37:00"/>
    <s v="Cash"/>
    <n v="4.0830000000000002"/>
    <n v="7.3"/>
    <s v="Jan"/>
    <s v="Mon"/>
    <s v="afternoon"/>
    <x v="1"/>
    <s v="Male"/>
    <s v="Food and beverages"/>
    <s v="Naypyitaw"/>
    <s v="C"/>
    <x v="1"/>
  </r>
  <r>
    <s v="443-82-0585"/>
    <n v="77.680000000000007"/>
    <n v="4"/>
    <n v="15.536"/>
    <n v="326.25599999999997"/>
    <d v="2019-02-01T00:00:00"/>
    <d v="1899-12-30T19:54:00"/>
    <s v="Cash"/>
    <n v="15.536"/>
    <n v="8.4"/>
    <s v="Feb"/>
    <s v="Fri"/>
    <s v="evening"/>
    <x v="0"/>
    <s v="Female"/>
    <s v="Health and beauty"/>
    <s v="Yangon"/>
    <s v="A"/>
    <x v="0"/>
  </r>
  <r>
    <s v="339-18-7061"/>
    <n v="92.98"/>
    <n v="2"/>
    <n v="9.298"/>
    <n v="195.25800000000001"/>
    <d v="2019-02-13T00:00:00"/>
    <d v="1899-12-30T15:06:00"/>
    <s v="Credit card"/>
    <n v="9.298"/>
    <n v="8"/>
    <s v="Feb"/>
    <s v="Wed"/>
    <s v="afternoon"/>
    <x v="0"/>
    <s v="Female"/>
    <s v="Fashion accessories"/>
    <s v="Naypyitaw"/>
    <s v="C"/>
    <x v="0"/>
  </r>
  <r>
    <s v="359-90-3665"/>
    <n v="18.079999999999998"/>
    <n v="4"/>
    <n v="3.6160000000000001"/>
    <n v="75.936000000000007"/>
    <d v="2019-01-14T00:00:00"/>
    <d v="1899-12-30T18:03:00"/>
    <s v="Credit card"/>
    <n v="3.6160000000000001"/>
    <n v="9.5"/>
    <s v="Jan"/>
    <s v="Mon"/>
    <s v="evening"/>
    <x v="0"/>
    <s v="Female"/>
    <s v="Fashion accessories"/>
    <s v="Mandalay"/>
    <s v="B"/>
    <x v="0"/>
  </r>
  <r>
    <s v="375-72-3056"/>
    <n v="63.06"/>
    <n v="3"/>
    <n v="9.4589999999999996"/>
    <n v="198.63900000000001"/>
    <d v="2019-01-19T00:00:00"/>
    <d v="1899-12-30T15:58:00"/>
    <s v="Ewallet"/>
    <n v="9.4589999999999996"/>
    <n v="7"/>
    <s v="Jan"/>
    <s v="Sat"/>
    <s v="afternoon"/>
    <x v="1"/>
    <s v="Male"/>
    <s v="Sports and travel"/>
    <s v="Mandalay"/>
    <s v="B"/>
    <x v="1"/>
  </r>
  <r>
    <s v="127-47-6963"/>
    <n v="51.71"/>
    <n v="4"/>
    <n v="10.342000000000001"/>
    <n v="217.18199999999999"/>
    <d v="2019-03-09T00:00:00"/>
    <d v="1899-12-30T13:53:00"/>
    <s v="Credit card"/>
    <n v="10.342000000000001"/>
    <n v="9.8000000000000007"/>
    <s v="Mar"/>
    <s v="Sat"/>
    <s v="afternoon"/>
    <x v="1"/>
    <s v="Male"/>
    <s v="Health and beauty"/>
    <s v="Yangon"/>
    <s v="A"/>
    <x v="0"/>
  </r>
  <r>
    <s v="278-86-2735"/>
    <n v="52.34"/>
    <n v="3"/>
    <n v="7.851"/>
    <n v="164.87100000000001"/>
    <d v="2019-03-27T00:00:00"/>
    <d v="1899-12-30T14:03:00"/>
    <s v="Cash"/>
    <n v="7.851"/>
    <n v="9.1999999999999993"/>
    <s v="Mar"/>
    <s v="Wed"/>
    <s v="afternoon"/>
    <x v="1"/>
    <s v="Female"/>
    <s v="Food and beverages"/>
    <s v="Yangon"/>
    <s v="A"/>
    <x v="0"/>
  </r>
  <r>
    <s v="695-28-6250"/>
    <n v="43.06"/>
    <n v="5"/>
    <n v="10.765000000000001"/>
    <n v="226.065"/>
    <d v="2019-02-04T00:00:00"/>
    <d v="1899-12-30T16:38:00"/>
    <s v="Ewallet"/>
    <n v="10.765000000000001"/>
    <n v="7.7"/>
    <s v="Feb"/>
    <s v="Mon"/>
    <s v="evening"/>
    <x v="1"/>
    <s v="Female"/>
    <s v="Sports and travel"/>
    <s v="Yangon"/>
    <s v="A"/>
    <x v="1"/>
  </r>
  <r>
    <s v="379-17-6588"/>
    <n v="59.61"/>
    <n v="10"/>
    <n v="29.805"/>
    <n v="625.90499999999997"/>
    <d v="2019-03-14T00:00:00"/>
    <d v="1899-12-30T11:07:00"/>
    <s v="Cash"/>
    <n v="29.805"/>
    <n v="5.3"/>
    <s v="Mar"/>
    <s v="Thu"/>
    <s v="morning"/>
    <x v="1"/>
    <s v="Male"/>
    <s v="Fashion accessories"/>
    <s v="Naypyitaw"/>
    <s v="C"/>
    <x v="2"/>
  </r>
  <r>
    <s v="227-50-3718"/>
    <n v="14.62"/>
    <n v="5"/>
    <n v="3.6549999999999998"/>
    <n v="76.754999999999995"/>
    <d v="2019-03-04T00:00:00"/>
    <d v="1899-12-30T12:23:00"/>
    <s v="Cash"/>
    <n v="3.6549999999999998"/>
    <n v="4.4000000000000004"/>
    <s v="Mar"/>
    <s v="Mon"/>
    <s v="afternoon"/>
    <x v="1"/>
    <s v="Male"/>
    <s v="Health and beauty"/>
    <s v="Yangon"/>
    <s v="A"/>
    <x v="2"/>
  </r>
  <r>
    <s v="302-15-2162"/>
    <n v="46.53"/>
    <n v="6"/>
    <n v="13.959"/>
    <n v="293.13900000000001"/>
    <d v="2019-03-03T00:00:00"/>
    <d v="1899-12-30T10:54:00"/>
    <s v="Credit card"/>
    <n v="13.959"/>
    <n v="4.3"/>
    <s v="Mar"/>
    <s v="Sun"/>
    <s v="morning"/>
    <x v="0"/>
    <s v="Male"/>
    <s v="Health and beauty"/>
    <s v="Naypyitaw"/>
    <s v="C"/>
    <x v="2"/>
  </r>
  <r>
    <s v="788-07-8452"/>
    <n v="24.24"/>
    <n v="7"/>
    <n v="8.484"/>
    <n v="178.16399999999999"/>
    <d v="2019-01-27T00:00:00"/>
    <d v="1899-12-30T17:38:00"/>
    <s v="Ewallet"/>
    <n v="8.484"/>
    <n v="9.4"/>
    <s v="Jan"/>
    <s v="Sun"/>
    <s v="evening"/>
    <x v="0"/>
    <s v="Female"/>
    <s v="Home and lifestyle"/>
    <s v="Naypyitaw"/>
    <s v="C"/>
    <x v="0"/>
  </r>
  <r>
    <s v="560-49-6611"/>
    <n v="45.58"/>
    <n v="1"/>
    <n v="2.2789999999999999"/>
    <n v="47.859000000000002"/>
    <d v="2019-02-07T00:00:00"/>
    <d v="1899-12-30T14:13:00"/>
    <s v="Cash"/>
    <n v="2.2789999999999999"/>
    <n v="9.8000000000000007"/>
    <s v="Feb"/>
    <s v="Thu"/>
    <s v="afternoon"/>
    <x v="0"/>
    <s v="Female"/>
    <s v="Sports and travel"/>
    <s v="Yangon"/>
    <s v="A"/>
    <x v="0"/>
  </r>
  <r>
    <s v="880-35-0356"/>
    <n v="75.2"/>
    <n v="3"/>
    <n v="11.28"/>
    <n v="236.88"/>
    <d v="2019-02-05T00:00:00"/>
    <d v="1899-12-30T11:51:00"/>
    <s v="Ewallet"/>
    <n v="11.28"/>
    <n v="4.8"/>
    <s v="Feb"/>
    <s v="Tue"/>
    <s v="morning"/>
    <x v="0"/>
    <s v="Female"/>
    <s v="Sports and travel"/>
    <s v="Yangon"/>
    <s v="A"/>
    <x v="2"/>
  </r>
  <r>
    <s v="585-11-6748"/>
    <n v="96.8"/>
    <n v="3"/>
    <n v="14.52"/>
    <n v="304.92"/>
    <d v="2019-03-15T00:00:00"/>
    <d v="1899-12-30T13:05:00"/>
    <s v="Cash"/>
    <n v="14.52"/>
    <n v="5.3"/>
    <s v="Mar"/>
    <s v="Fri"/>
    <s v="afternoon"/>
    <x v="0"/>
    <s v="Male"/>
    <s v="Sports and travel"/>
    <s v="Mandalay"/>
    <s v="B"/>
    <x v="2"/>
  </r>
  <r>
    <s v="470-31-3286"/>
    <n v="14.82"/>
    <n v="3"/>
    <n v="2.2229999999999999"/>
    <n v="46.683"/>
    <d v="2019-03-01T00:00:00"/>
    <d v="1899-12-30T11:30:00"/>
    <s v="Credit card"/>
    <n v="2.2229999999999999"/>
    <n v="8.6999999999999993"/>
    <s v="Mar"/>
    <s v="Fri"/>
    <s v="morning"/>
    <x v="1"/>
    <s v="Male"/>
    <s v="Health and beauty"/>
    <s v="Mandalay"/>
    <s v="B"/>
    <x v="0"/>
  </r>
  <r>
    <s v="152-68-2907"/>
    <n v="52.2"/>
    <n v="3"/>
    <n v="7.83"/>
    <n v="164.43"/>
    <d v="2019-02-15T00:00:00"/>
    <d v="1899-12-30T13:30:00"/>
    <s v="Credit card"/>
    <n v="7.83"/>
    <n v="9.5"/>
    <s v="Feb"/>
    <s v="Fri"/>
    <s v="afternoon"/>
    <x v="1"/>
    <s v="Male"/>
    <s v="Food and beverages"/>
    <s v="Yangon"/>
    <s v="A"/>
    <x v="0"/>
  </r>
  <r>
    <s v="123-35-4896"/>
    <n v="46.66"/>
    <n v="9"/>
    <n v="20.997"/>
    <n v="440.93700000000001"/>
    <d v="2019-02-17T00:00:00"/>
    <d v="1899-12-30T19:11:00"/>
    <s v="Ewallet"/>
    <n v="20.997"/>
    <n v="5.3"/>
    <s v="Feb"/>
    <s v="Sun"/>
    <s v="evening"/>
    <x v="1"/>
    <s v="Female"/>
    <s v="Sports and travel"/>
    <s v="Naypyitaw"/>
    <s v="C"/>
    <x v="2"/>
  </r>
  <r>
    <s v="258-69-7810"/>
    <n v="36.85"/>
    <n v="5"/>
    <n v="9.2125000000000004"/>
    <n v="193.46250000000001"/>
    <d v="2019-01-26T00:00:00"/>
    <d v="1899-12-30T18:53:00"/>
    <s v="Cash"/>
    <n v="9.2125000000000004"/>
    <n v="9.1999999999999993"/>
    <s v="Jan"/>
    <s v="Sat"/>
    <s v="evening"/>
    <x v="1"/>
    <s v="Female"/>
    <s v="Fashion accessories"/>
    <s v="Naypyitaw"/>
    <s v="C"/>
    <x v="0"/>
  </r>
  <r>
    <s v="334-64-2006"/>
    <n v="70.319999999999993"/>
    <n v="2"/>
    <n v="7.032"/>
    <n v="147.672"/>
    <d v="2019-03-24T00:00:00"/>
    <d v="1899-12-30T14:22:00"/>
    <s v="Ewallet"/>
    <n v="7.032"/>
    <n v="9.6"/>
    <s v="Mar"/>
    <s v="Sun"/>
    <s v="afternoon"/>
    <x v="0"/>
    <s v="Female"/>
    <s v="Home and lifestyle"/>
    <s v="Yangon"/>
    <s v="A"/>
    <x v="0"/>
  </r>
  <r>
    <s v="219-61-4139"/>
    <n v="83.08"/>
    <n v="1"/>
    <n v="4.1539999999999999"/>
    <n v="87.233999999999995"/>
    <d v="2019-01-23T00:00:00"/>
    <d v="1899-12-30T17:16:00"/>
    <s v="Ewallet"/>
    <n v="4.1539999999999999"/>
    <n v="6.4"/>
    <s v="Jan"/>
    <s v="Wed"/>
    <s v="evening"/>
    <x v="1"/>
    <s v="Male"/>
    <s v="Electronic accessories"/>
    <s v="Naypyitaw"/>
    <s v="C"/>
    <x v="1"/>
  </r>
  <r>
    <s v="881-41-7302"/>
    <n v="64.989999999999995"/>
    <n v="1"/>
    <n v="3.2494999999999998"/>
    <n v="68.239500000000007"/>
    <d v="2019-01-26T00:00:00"/>
    <d v="1899-12-30T10:06:00"/>
    <s v="Credit card"/>
    <n v="3.2494999999999998"/>
    <n v="4.5"/>
    <s v="Jan"/>
    <s v="Sat"/>
    <s v="morning"/>
    <x v="1"/>
    <s v="Female"/>
    <s v="Fashion accessories"/>
    <s v="Naypyitaw"/>
    <s v="C"/>
    <x v="2"/>
  </r>
  <r>
    <s v="373-09-4567"/>
    <n v="77.56"/>
    <n v="10"/>
    <n v="38.78"/>
    <n v="814.38"/>
    <d v="2019-03-14T00:00:00"/>
    <d v="1899-12-30T20:35:00"/>
    <s v="Ewallet"/>
    <n v="38.78"/>
    <n v="6.9"/>
    <s v="Mar"/>
    <s v="Thu"/>
    <s v="evening"/>
    <x v="1"/>
    <s v="Male"/>
    <s v="Food and beverages"/>
    <s v="Naypyitaw"/>
    <s v="C"/>
    <x v="1"/>
  </r>
  <r>
    <s v="642-30-6693"/>
    <n v="54.51"/>
    <n v="6"/>
    <n v="16.353000000000002"/>
    <n v="343.41300000000001"/>
    <d v="2019-03-17T00:00:00"/>
    <d v="1899-12-30T13:54:00"/>
    <s v="Ewallet"/>
    <n v="16.353000000000002"/>
    <n v="7.8"/>
    <s v="Mar"/>
    <s v="Sun"/>
    <s v="afternoon"/>
    <x v="1"/>
    <s v="Female"/>
    <s v="Sports and travel"/>
    <s v="Mandalay"/>
    <s v="B"/>
    <x v="1"/>
  </r>
  <r>
    <s v="484-22-8230"/>
    <n v="51.89"/>
    <n v="7"/>
    <n v="18.1615"/>
    <n v="381.39150000000001"/>
    <d v="2019-01-08T00:00:00"/>
    <d v="1899-12-30T20:08:00"/>
    <s v="Cash"/>
    <n v="18.1615"/>
    <n v="4.5"/>
    <s v="Jan"/>
    <s v="Tue"/>
    <s v="evening"/>
    <x v="0"/>
    <s v="Female"/>
    <s v="Fashion accessories"/>
    <s v="Naypyitaw"/>
    <s v="C"/>
    <x v="2"/>
  </r>
  <r>
    <s v="830-58-2383"/>
    <n v="31.75"/>
    <n v="4"/>
    <n v="6.35"/>
    <n v="133.35"/>
    <d v="2019-02-08T00:00:00"/>
    <d v="1899-12-30T15:26:00"/>
    <s v="Cash"/>
    <n v="6.35"/>
    <n v="8.6"/>
    <s v="Feb"/>
    <s v="Fri"/>
    <s v="afternoon"/>
    <x v="1"/>
    <s v="Male"/>
    <s v="Home and lifestyle"/>
    <s v="Mandalay"/>
    <s v="B"/>
    <x v="0"/>
  </r>
  <r>
    <s v="559-98-9873"/>
    <n v="53.65"/>
    <n v="7"/>
    <n v="18.7775"/>
    <n v="394.32749999999999"/>
    <d v="2019-02-10T00:00:00"/>
    <d v="1899-12-30T12:56:00"/>
    <s v="Ewallet"/>
    <n v="18.7775"/>
    <n v="5.2"/>
    <s v="Feb"/>
    <s v="Sun"/>
    <s v="afternoon"/>
    <x v="0"/>
    <s v="Female"/>
    <s v="Fashion accessories"/>
    <s v="Yangon"/>
    <s v="A"/>
    <x v="2"/>
  </r>
  <r>
    <s v="544-32-5024"/>
    <n v="49.79"/>
    <n v="4"/>
    <n v="9.9580000000000002"/>
    <n v="209.11799999999999"/>
    <d v="2019-03-28T00:00:00"/>
    <d v="1899-12-30T19:16:00"/>
    <s v="Credit card"/>
    <n v="9.9580000000000002"/>
    <n v="6.4"/>
    <s v="Mar"/>
    <s v="Thu"/>
    <s v="evening"/>
    <x v="0"/>
    <s v="Female"/>
    <s v="Food and beverages"/>
    <s v="Naypyitaw"/>
    <s v="C"/>
    <x v="1"/>
  </r>
  <r>
    <s v="318-12-0304"/>
    <n v="30.61"/>
    <n v="1"/>
    <n v="1.5305"/>
    <n v="32.140500000000003"/>
    <d v="2019-01-23T00:00:00"/>
    <d v="1899-12-30T12:20:00"/>
    <s v="Ewallet"/>
    <n v="1.5305"/>
    <n v="5.2"/>
    <s v="Jan"/>
    <s v="Wed"/>
    <s v="afternoon"/>
    <x v="1"/>
    <s v="Male"/>
    <s v="Fashion accessories"/>
    <s v="Yangon"/>
    <s v="A"/>
    <x v="2"/>
  </r>
  <r>
    <s v="349-97-8902"/>
    <n v="57.89"/>
    <n v="2"/>
    <n v="5.7889999999999997"/>
    <n v="121.569"/>
    <d v="2019-01-17T00:00:00"/>
    <d v="1899-12-30T10:37:00"/>
    <s v="Ewallet"/>
    <n v="5.7889999999999997"/>
    <n v="8.9"/>
    <s v="Jan"/>
    <s v="Thu"/>
    <s v="morning"/>
    <x v="0"/>
    <s v="Male"/>
    <s v="Food and beverages"/>
    <s v="Mandalay"/>
    <s v="B"/>
    <x v="0"/>
  </r>
  <r>
    <s v="421-95-9805"/>
    <n v="28.96"/>
    <n v="1"/>
    <n v="1.448"/>
    <n v="30.408000000000001"/>
    <d v="2019-02-07T00:00:00"/>
    <d v="1899-12-30T10:18:00"/>
    <s v="Credit card"/>
    <n v="1.448"/>
    <n v="6.2"/>
    <s v="Feb"/>
    <s v="Thu"/>
    <s v="morning"/>
    <x v="1"/>
    <s v="Female"/>
    <s v="Electronic accessories"/>
    <s v="Yangon"/>
    <s v="A"/>
    <x v="1"/>
  </r>
  <r>
    <s v="277-35-5865"/>
    <n v="98.97"/>
    <n v="9"/>
    <n v="44.536499999999997"/>
    <n v="935.26649999999995"/>
    <d v="2019-03-09T00:00:00"/>
    <d v="1899-12-30T11:23:00"/>
    <s v="Cash"/>
    <n v="44.536499999999997"/>
    <n v="6.7"/>
    <s v="Mar"/>
    <s v="Sat"/>
    <s v="morning"/>
    <x v="0"/>
    <s v="Female"/>
    <s v="Food and beverages"/>
    <s v="Naypyitaw"/>
    <s v="C"/>
    <x v="1"/>
  </r>
  <r>
    <s v="789-23-8625"/>
    <n v="93.22"/>
    <n v="3"/>
    <n v="13.983000000000001"/>
    <n v="293.64299999999997"/>
    <d v="2019-01-24T00:00:00"/>
    <d v="1899-12-30T11:45:00"/>
    <s v="Cash"/>
    <n v="13.983000000000001"/>
    <n v="7.2"/>
    <s v="Jan"/>
    <s v="Thu"/>
    <s v="morning"/>
    <x v="0"/>
    <s v="Male"/>
    <s v="Fashion accessories"/>
    <s v="Mandalay"/>
    <s v="B"/>
    <x v="1"/>
  </r>
  <r>
    <s v="284-54-4231"/>
    <n v="80.930000000000007"/>
    <n v="1"/>
    <n v="4.0465"/>
    <n v="84.976500000000001"/>
    <d v="2019-01-19T00:00:00"/>
    <d v="1899-12-30T16:08:00"/>
    <s v="Credit card"/>
    <n v="4.0465"/>
    <n v="9"/>
    <s v="Jan"/>
    <s v="Sat"/>
    <s v="evening"/>
    <x v="0"/>
    <s v="Male"/>
    <s v="Sports and travel"/>
    <s v="Naypyitaw"/>
    <s v="C"/>
    <x v="0"/>
  </r>
  <r>
    <s v="443-59-0061"/>
    <n v="67.45"/>
    <n v="10"/>
    <n v="33.725000000000001"/>
    <n v="708.22500000000002"/>
    <d v="2019-02-03T00:00:00"/>
    <d v="1899-12-30T11:25:00"/>
    <s v="Ewallet"/>
    <n v="33.725000000000001"/>
    <n v="4.2"/>
    <s v="Feb"/>
    <s v="Sun"/>
    <s v="morning"/>
    <x v="0"/>
    <s v="Male"/>
    <s v="Food and beverages"/>
    <s v="Yangon"/>
    <s v="A"/>
    <x v="2"/>
  </r>
  <r>
    <s v="509-29-3912"/>
    <n v="38.72"/>
    <n v="9"/>
    <n v="17.423999999999999"/>
    <n v="365.904"/>
    <d v="2019-03-20T00:00:00"/>
    <d v="1899-12-30T12:24:00"/>
    <s v="Ewallet"/>
    <n v="17.423999999999999"/>
    <n v="4.2"/>
    <s v="Mar"/>
    <s v="Wed"/>
    <s v="afternoon"/>
    <x v="0"/>
    <s v="Female"/>
    <s v="Sports and travel"/>
    <s v="Yangon"/>
    <s v="A"/>
    <x v="2"/>
  </r>
  <r>
    <s v="327-40-9673"/>
    <n v="72.599999999999994"/>
    <n v="6"/>
    <n v="21.78"/>
    <n v="457.38"/>
    <d v="2019-01-13T00:00:00"/>
    <d v="1899-12-30T19:51:00"/>
    <s v="Cash"/>
    <n v="21.78"/>
    <n v="6.9"/>
    <s v="Jan"/>
    <s v="Sun"/>
    <s v="evening"/>
    <x v="0"/>
    <s v="Male"/>
    <s v="Sports and travel"/>
    <s v="Mandalay"/>
    <s v="B"/>
    <x v="1"/>
  </r>
  <r>
    <s v="840-19-2096"/>
    <n v="87.91"/>
    <n v="5"/>
    <n v="21.977499999999999"/>
    <n v="461.52749999999997"/>
    <d v="2019-03-14T00:00:00"/>
    <d v="1899-12-30T18:10:00"/>
    <s v="Ewallet"/>
    <n v="21.977499999999999"/>
    <n v="4.4000000000000004"/>
    <s v="Mar"/>
    <s v="Thu"/>
    <s v="evening"/>
    <x v="0"/>
    <s v="Male"/>
    <s v="Electronic accessories"/>
    <s v="Naypyitaw"/>
    <s v="C"/>
    <x v="2"/>
  </r>
  <r>
    <s v="828-46-6863"/>
    <n v="98.53"/>
    <n v="6"/>
    <n v="29.559000000000001"/>
    <n v="620.73900000000003"/>
    <d v="2019-01-23T00:00:00"/>
    <d v="1899-12-30T11:22:00"/>
    <s v="Credit card"/>
    <n v="29.559000000000001"/>
    <n v="4"/>
    <s v="Jan"/>
    <s v="Wed"/>
    <s v="morning"/>
    <x v="0"/>
    <s v="Male"/>
    <s v="Food and beverages"/>
    <s v="Yangon"/>
    <s v="A"/>
    <x v="2"/>
  </r>
  <r>
    <s v="641-96-3695"/>
    <n v="43.46"/>
    <n v="6"/>
    <n v="13.038"/>
    <n v="273.798"/>
    <d v="2019-02-07T00:00:00"/>
    <d v="1899-12-30T17:55:00"/>
    <s v="Ewallet"/>
    <n v="13.038"/>
    <n v="8.5"/>
    <s v="Feb"/>
    <s v="Thu"/>
    <s v="evening"/>
    <x v="0"/>
    <s v="Female"/>
    <s v="Fashion accessories"/>
    <s v="Naypyitaw"/>
    <s v="C"/>
    <x v="0"/>
  </r>
  <r>
    <s v="420-97-3340"/>
    <n v="71.680000000000007"/>
    <n v="3"/>
    <n v="10.752000000000001"/>
    <n v="225.792"/>
    <d v="2019-03-28T00:00:00"/>
    <d v="1899-12-30T15:30:00"/>
    <s v="Credit card"/>
    <n v="10.752000000000001"/>
    <n v="9.1999999999999993"/>
    <s v="Mar"/>
    <s v="Thu"/>
    <s v="afternoon"/>
    <x v="1"/>
    <s v="Female"/>
    <s v="Food and beverages"/>
    <s v="Yangon"/>
    <s v="A"/>
    <x v="0"/>
  </r>
  <r>
    <s v="436-54-4512"/>
    <n v="91.61"/>
    <n v="1"/>
    <n v="4.5804999999999998"/>
    <n v="96.1905"/>
    <d v="2019-03-20T00:00:00"/>
    <d v="1899-12-30T19:44:00"/>
    <s v="Cash"/>
    <n v="4.5804999999999998"/>
    <n v="9.8000000000000007"/>
    <s v="Mar"/>
    <s v="Wed"/>
    <s v="evening"/>
    <x v="0"/>
    <s v="Female"/>
    <s v="Food and beverages"/>
    <s v="Yangon"/>
    <s v="A"/>
    <x v="0"/>
  </r>
  <r>
    <s v="670-79-6321"/>
    <n v="94.59"/>
    <n v="7"/>
    <n v="33.106499999999997"/>
    <n v="695.23649999999998"/>
    <d v="2019-01-17T00:00:00"/>
    <d v="1899-12-30T15:27:00"/>
    <s v="Credit card"/>
    <n v="33.106499999999997"/>
    <n v="4.9000000000000004"/>
    <s v="Jan"/>
    <s v="Thu"/>
    <s v="afternoon"/>
    <x v="0"/>
    <s v="Female"/>
    <s v="Home and lifestyle"/>
    <s v="Mandalay"/>
    <s v="B"/>
    <x v="2"/>
  </r>
  <r>
    <s v="852-62-7105"/>
    <n v="83.25"/>
    <n v="10"/>
    <n v="41.625"/>
    <n v="874.125"/>
    <d v="2019-01-12T00:00:00"/>
    <d v="1899-12-30T11:25:00"/>
    <s v="Credit card"/>
    <n v="41.625"/>
    <n v="4.4000000000000004"/>
    <s v="Jan"/>
    <s v="Sat"/>
    <s v="morning"/>
    <x v="1"/>
    <s v="Female"/>
    <s v="Fashion accessories"/>
    <s v="Mandalay"/>
    <s v="B"/>
    <x v="2"/>
  </r>
  <r>
    <s v="598-06-7312"/>
    <n v="91.35"/>
    <n v="1"/>
    <n v="4.5674999999999999"/>
    <n v="95.917500000000004"/>
    <d v="2019-02-16T00:00:00"/>
    <d v="1899-12-30T15:42:00"/>
    <s v="Cash"/>
    <n v="4.5674999999999999"/>
    <n v="6.8"/>
    <s v="Feb"/>
    <s v="Sat"/>
    <s v="afternoon"/>
    <x v="0"/>
    <s v="Male"/>
    <s v="Fashion accessories"/>
    <s v="Mandalay"/>
    <s v="B"/>
    <x v="1"/>
  </r>
  <r>
    <s v="135-13-8269"/>
    <n v="78.88"/>
    <n v="2"/>
    <n v="7.8879999999999999"/>
    <n v="165.648"/>
    <d v="2019-01-26T00:00:00"/>
    <d v="1899-12-30T16:04:00"/>
    <s v="Cash"/>
    <n v="7.8879999999999999"/>
    <n v="9.1"/>
    <s v="Jan"/>
    <s v="Sat"/>
    <s v="evening"/>
    <x v="0"/>
    <s v="Female"/>
    <s v="Food and beverages"/>
    <s v="Mandalay"/>
    <s v="B"/>
    <x v="0"/>
  </r>
  <r>
    <s v="816-57-2053"/>
    <n v="60.87"/>
    <n v="2"/>
    <n v="6.0869999999999997"/>
    <n v="127.827"/>
    <d v="2019-03-09T00:00:00"/>
    <d v="1899-12-30T12:37:00"/>
    <s v="Ewallet"/>
    <n v="6.0869999999999997"/>
    <n v="8.6999999999999993"/>
    <s v="Mar"/>
    <s v="Sat"/>
    <s v="afternoon"/>
    <x v="1"/>
    <s v="Male"/>
    <s v="Sports and travel"/>
    <s v="Yangon"/>
    <s v="A"/>
    <x v="0"/>
  </r>
  <r>
    <s v="628-90-8624"/>
    <n v="82.58"/>
    <n v="10"/>
    <n v="41.29"/>
    <n v="867.09"/>
    <d v="2019-03-14T00:00:00"/>
    <d v="1899-12-30T14:41:00"/>
    <s v="Cash"/>
    <n v="41.29"/>
    <n v="5"/>
    <s v="Mar"/>
    <s v="Thu"/>
    <s v="afternoon"/>
    <x v="0"/>
    <s v="Male"/>
    <s v="Health and beauty"/>
    <s v="Mandalay"/>
    <s v="B"/>
    <x v="2"/>
  </r>
  <r>
    <s v="856-66-2701"/>
    <n v="53.3"/>
    <n v="3"/>
    <n v="7.9950000000000001"/>
    <n v="167.89500000000001"/>
    <d v="2019-01-25T00:00:00"/>
    <d v="1899-12-30T14:19:00"/>
    <s v="Ewallet"/>
    <n v="7.9950000000000001"/>
    <n v="7.5"/>
    <s v="Jan"/>
    <s v="Fri"/>
    <s v="afternoon"/>
    <x v="0"/>
    <s v="Male"/>
    <s v="Home and lifestyle"/>
    <s v="Yangon"/>
    <s v="A"/>
    <x v="1"/>
  </r>
  <r>
    <s v="308-39-1707"/>
    <n v="12.09"/>
    <n v="1"/>
    <n v="0.60450000000000004"/>
    <n v="12.6945"/>
    <d v="2019-01-26T00:00:00"/>
    <d v="1899-12-30T18:19:00"/>
    <s v="Credit card"/>
    <n v="0.60450000000000004"/>
    <n v="8.1999999999999993"/>
    <s v="Jan"/>
    <s v="Sat"/>
    <s v="evening"/>
    <x v="1"/>
    <s v="Female"/>
    <s v="Fashion accessories"/>
    <s v="Yangon"/>
    <s v="A"/>
    <x v="0"/>
  </r>
  <r>
    <s v="149-61-1929"/>
    <n v="64.19"/>
    <n v="10"/>
    <n v="32.094999999999999"/>
    <n v="673.995"/>
    <d v="2019-01-19T00:00:00"/>
    <d v="1899-12-30T14:08:00"/>
    <s v="Credit card"/>
    <n v="32.094999999999999"/>
    <n v="6.7"/>
    <s v="Jan"/>
    <s v="Sat"/>
    <s v="afternoon"/>
    <x v="1"/>
    <s v="Male"/>
    <s v="Sports and travel"/>
    <s v="Yangon"/>
    <s v="A"/>
    <x v="1"/>
  </r>
  <r>
    <s v="655-07-2265"/>
    <n v="78.31"/>
    <n v="3"/>
    <n v="11.746499999999999"/>
    <n v="246.6765"/>
    <d v="2019-03-05T00:00:00"/>
    <d v="1899-12-30T16:38:00"/>
    <s v="Ewallet"/>
    <n v="11.746499999999999"/>
    <n v="5.4"/>
    <s v="Mar"/>
    <s v="Tue"/>
    <s v="evening"/>
    <x v="1"/>
    <s v="Male"/>
    <s v="Electronic accessories"/>
    <s v="Yangon"/>
    <s v="A"/>
    <x v="2"/>
  </r>
  <r>
    <s v="589-02-8023"/>
    <n v="83.77"/>
    <n v="2"/>
    <n v="8.3770000000000007"/>
    <n v="175.917"/>
    <d v="2019-01-15T00:00:00"/>
    <d v="1899-12-30T10:54:00"/>
    <s v="Credit card"/>
    <n v="8.3770000000000007"/>
    <n v="7"/>
    <s v="Jan"/>
    <s v="Tue"/>
    <s v="morning"/>
    <x v="0"/>
    <s v="Male"/>
    <s v="Food and beverages"/>
    <s v="Yangon"/>
    <s v="A"/>
    <x v="1"/>
  </r>
  <r>
    <s v="420-04-7590"/>
    <n v="99.7"/>
    <n v="3"/>
    <n v="14.955"/>
    <n v="314.05500000000001"/>
    <d v="2019-03-18T00:00:00"/>
    <d v="1899-12-30T11:29:00"/>
    <s v="Ewallet"/>
    <n v="14.955"/>
    <n v="4.7"/>
    <s v="Mar"/>
    <s v="Mon"/>
    <s v="morning"/>
    <x v="1"/>
    <s v="Male"/>
    <s v="Home and lifestyle"/>
    <s v="Mandalay"/>
    <s v="B"/>
    <x v="2"/>
  </r>
  <r>
    <s v="182-88-2763"/>
    <n v="79.91"/>
    <n v="3"/>
    <n v="11.986499999999999"/>
    <n v="251.7165"/>
    <d v="2019-03-20T00:00:00"/>
    <d v="1899-12-30T19:28:00"/>
    <s v="Credit card"/>
    <n v="11.986499999999999"/>
    <n v="5"/>
    <s v="Mar"/>
    <s v="Wed"/>
    <s v="evening"/>
    <x v="0"/>
    <s v="Male"/>
    <s v="Food and beverages"/>
    <s v="Mandalay"/>
    <s v="B"/>
    <x v="2"/>
  </r>
  <r>
    <s v="188-55-0967"/>
    <n v="66.47"/>
    <n v="10"/>
    <n v="33.234999999999999"/>
    <n v="697.93499999999995"/>
    <d v="2019-01-15T00:00:00"/>
    <d v="1899-12-30T15:01:00"/>
    <s v="Credit card"/>
    <n v="33.234999999999999"/>
    <n v="5"/>
    <s v="Jan"/>
    <s v="Tue"/>
    <s v="afternoon"/>
    <x v="0"/>
    <s v="Male"/>
    <s v="Health and beauty"/>
    <s v="Mandalay"/>
    <s v="B"/>
    <x v="2"/>
  </r>
  <r>
    <s v="610-46-4100"/>
    <n v="28.95"/>
    <n v="7"/>
    <n v="10.1325"/>
    <n v="212.7825"/>
    <d v="2019-03-03T00:00:00"/>
    <d v="1899-12-30T20:31:00"/>
    <s v="Credit card"/>
    <n v="10.1325"/>
    <n v="6"/>
    <s v="Mar"/>
    <s v="Sun"/>
    <s v="evening"/>
    <x v="1"/>
    <s v="Male"/>
    <s v="Health and beauty"/>
    <s v="Yangon"/>
    <s v="A"/>
    <x v="1"/>
  </r>
  <r>
    <s v="318-81-2368"/>
    <n v="46.2"/>
    <n v="1"/>
    <n v="2.31"/>
    <n v="48.51"/>
    <d v="2019-03-19T00:00:00"/>
    <d v="1899-12-30T12:16:00"/>
    <s v="Cash"/>
    <n v="2.31"/>
    <n v="6.3"/>
    <s v="Mar"/>
    <s v="Tue"/>
    <s v="afternoon"/>
    <x v="1"/>
    <s v="Female"/>
    <s v="Electronic accessories"/>
    <s v="Naypyitaw"/>
    <s v="C"/>
    <x v="1"/>
  </r>
  <r>
    <s v="364-33-8584"/>
    <n v="17.63"/>
    <n v="5"/>
    <n v="4.4074999999999998"/>
    <n v="92.557500000000005"/>
    <d v="2019-03-08T00:00:00"/>
    <d v="1899-12-30T15:27:00"/>
    <s v="Cash"/>
    <n v="4.4074999999999998"/>
    <n v="8.5"/>
    <s v="Mar"/>
    <s v="Fri"/>
    <s v="afternoon"/>
    <x v="0"/>
    <s v="Female"/>
    <s v="Food and beverages"/>
    <s v="Mandalay"/>
    <s v="B"/>
    <x v="0"/>
  </r>
  <r>
    <s v="665-63-9737"/>
    <n v="52.42"/>
    <n v="3"/>
    <n v="7.8630000000000004"/>
    <n v="165.12299999999999"/>
    <d v="2019-02-27T00:00:00"/>
    <d v="1899-12-30T17:36:00"/>
    <s v="Ewallet"/>
    <n v="7.8630000000000004"/>
    <n v="7.5"/>
    <s v="Feb"/>
    <s v="Wed"/>
    <s v="evening"/>
    <x v="1"/>
    <s v="Male"/>
    <s v="Fashion accessories"/>
    <s v="Mandalay"/>
    <s v="B"/>
    <x v="1"/>
  </r>
  <r>
    <s v="695-09-5146"/>
    <n v="98.79"/>
    <n v="3"/>
    <n v="14.8185"/>
    <n v="311.18849999999998"/>
    <d v="2019-02-23T00:00:00"/>
    <d v="1899-12-30T20:00:00"/>
    <s v="Ewallet"/>
    <n v="14.8185"/>
    <n v="6.4"/>
    <s v="Feb"/>
    <s v="Sat"/>
    <s v="evening"/>
    <x v="0"/>
    <s v="Female"/>
    <s v="Food and beverages"/>
    <s v="Mandalay"/>
    <s v="B"/>
    <x v="1"/>
  </r>
  <r>
    <s v="155-45-3814"/>
    <n v="88.55"/>
    <n v="8"/>
    <n v="35.42"/>
    <n v="743.82"/>
    <d v="2019-03-19T00:00:00"/>
    <d v="1899-12-30T15:29:00"/>
    <s v="Ewallet"/>
    <n v="35.42"/>
    <n v="4.7"/>
    <s v="Mar"/>
    <s v="Tue"/>
    <s v="afternoon"/>
    <x v="0"/>
    <s v="Female"/>
    <s v="Electronic accessories"/>
    <s v="Naypyitaw"/>
    <s v="C"/>
    <x v="2"/>
  </r>
  <r>
    <s v="794-32-2436"/>
    <n v="55.67"/>
    <n v="2"/>
    <n v="5.5670000000000002"/>
    <n v="116.907"/>
    <d v="2019-03-27T00:00:00"/>
    <d v="1899-12-30T15:08:00"/>
    <s v="Ewallet"/>
    <n v="5.5670000000000002"/>
    <n v="6"/>
    <s v="Mar"/>
    <s v="Wed"/>
    <s v="afternoon"/>
    <x v="0"/>
    <s v="Male"/>
    <s v="Electronic accessories"/>
    <s v="Mandalay"/>
    <s v="B"/>
    <x v="1"/>
  </r>
  <r>
    <s v="131-15-8856"/>
    <n v="72.52"/>
    <n v="8"/>
    <n v="29.007999999999999"/>
    <n v="609.16800000000001"/>
    <d v="2019-03-30T00:00:00"/>
    <d v="1899-12-30T19:26:00"/>
    <s v="Credit card"/>
    <n v="29.007999999999999"/>
    <n v="4"/>
    <s v="Mar"/>
    <s v="Sat"/>
    <s v="evening"/>
    <x v="0"/>
    <s v="Female"/>
    <s v="Food and beverages"/>
    <s v="Naypyitaw"/>
    <s v="C"/>
    <x v="2"/>
  </r>
  <r>
    <s v="273-84-2164"/>
    <n v="12.05"/>
    <n v="5"/>
    <n v="3.0125000000000002"/>
    <n v="63.262500000000003"/>
    <d v="2019-02-16T00:00:00"/>
    <d v="1899-12-30T15:53:00"/>
    <s v="Ewallet"/>
    <n v="3.0125000000000002"/>
    <n v="5.5"/>
    <s v="Feb"/>
    <s v="Sat"/>
    <s v="afternoon"/>
    <x v="0"/>
    <s v="Male"/>
    <s v="Electronic accessories"/>
    <s v="Naypyitaw"/>
    <s v="C"/>
    <x v="2"/>
  </r>
  <r>
    <s v="706-36-6154"/>
    <n v="19.36"/>
    <n v="9"/>
    <n v="8.7119999999999997"/>
    <n v="182.952"/>
    <d v="2019-01-18T00:00:00"/>
    <d v="1899-12-30T18:43:00"/>
    <s v="Ewallet"/>
    <n v="8.7119999999999997"/>
    <n v="8.6999999999999993"/>
    <s v="Jan"/>
    <s v="Fri"/>
    <s v="evening"/>
    <x v="0"/>
    <s v="Male"/>
    <s v="Home and lifestyle"/>
    <s v="Yangon"/>
    <s v="A"/>
    <x v="0"/>
  </r>
  <r>
    <s v="778-89-7974"/>
    <n v="70.209999999999994"/>
    <n v="6"/>
    <n v="21.062999999999999"/>
    <n v="442.32299999999998"/>
    <d v="2019-03-30T00:00:00"/>
    <d v="1899-12-30T14:58:00"/>
    <s v="Cash"/>
    <n v="21.062999999999999"/>
    <n v="7.4"/>
    <s v="Mar"/>
    <s v="Sat"/>
    <s v="afternoon"/>
    <x v="1"/>
    <s v="Male"/>
    <s v="Health and beauty"/>
    <s v="Naypyitaw"/>
    <s v="C"/>
    <x v="1"/>
  </r>
  <r>
    <s v="574-31-8277"/>
    <n v="33.630000000000003"/>
    <n v="1"/>
    <n v="1.6815"/>
    <n v="35.311500000000002"/>
    <d v="2019-03-20T00:00:00"/>
    <d v="1899-12-30T19:55:00"/>
    <s v="Cash"/>
    <n v="1.6815"/>
    <n v="5.6"/>
    <s v="Mar"/>
    <s v="Wed"/>
    <s v="evening"/>
    <x v="0"/>
    <s v="Male"/>
    <s v="Fashion accessories"/>
    <s v="Mandalay"/>
    <s v="B"/>
    <x v="2"/>
  </r>
  <r>
    <s v="859-71-0933"/>
    <n v="15.49"/>
    <n v="2"/>
    <n v="1.5489999999999999"/>
    <n v="32.529000000000003"/>
    <d v="2019-01-16T00:00:00"/>
    <d v="1899-12-30T15:10:00"/>
    <s v="Cash"/>
    <n v="1.5489999999999999"/>
    <n v="6.3"/>
    <s v="Jan"/>
    <s v="Wed"/>
    <s v="afternoon"/>
    <x v="0"/>
    <s v="Female"/>
    <s v="Sports and travel"/>
    <s v="Naypyitaw"/>
    <s v="C"/>
    <x v="1"/>
  </r>
  <r>
    <s v="740-11-5257"/>
    <n v="24.74"/>
    <n v="10"/>
    <n v="12.37"/>
    <n v="259.77"/>
    <d v="2019-02-24T00:00:00"/>
    <d v="1899-12-30T16:44:00"/>
    <s v="Cash"/>
    <n v="12.37"/>
    <n v="7.1"/>
    <s v="Feb"/>
    <s v="Sun"/>
    <s v="evening"/>
    <x v="1"/>
    <s v="Male"/>
    <s v="Electronic accessories"/>
    <s v="Naypyitaw"/>
    <s v="C"/>
    <x v="1"/>
  </r>
  <r>
    <s v="369-82-2676"/>
    <n v="75.66"/>
    <n v="5"/>
    <n v="18.914999999999999"/>
    <n v="397.21499999999997"/>
    <d v="2019-01-15T00:00:00"/>
    <d v="1899-12-30T18:22:00"/>
    <s v="Ewallet"/>
    <n v="18.914999999999999"/>
    <n v="7.8"/>
    <s v="Jan"/>
    <s v="Tue"/>
    <s v="evening"/>
    <x v="1"/>
    <s v="Male"/>
    <s v="Electronic accessories"/>
    <s v="Mandalay"/>
    <s v="B"/>
    <x v="1"/>
  </r>
  <r>
    <s v="563-47-4072"/>
    <n v="55.81"/>
    <n v="6"/>
    <n v="16.742999999999999"/>
    <n v="351.60300000000001"/>
    <d v="2019-01-22T00:00:00"/>
    <d v="1899-12-30T11:52:00"/>
    <s v="Cash"/>
    <n v="16.742999999999999"/>
    <n v="9.9"/>
    <s v="Jan"/>
    <s v="Tue"/>
    <s v="morning"/>
    <x v="1"/>
    <s v="Female"/>
    <s v="Health and beauty"/>
    <s v="Mandalay"/>
    <s v="B"/>
    <x v="0"/>
  </r>
  <r>
    <s v="742-04-5161"/>
    <n v="72.78"/>
    <n v="10"/>
    <n v="36.39"/>
    <n v="764.19"/>
    <d v="2019-02-03T00:00:00"/>
    <d v="1899-12-30T17:24:00"/>
    <s v="Cash"/>
    <n v="36.39"/>
    <n v="7.3"/>
    <s v="Feb"/>
    <s v="Sun"/>
    <s v="evening"/>
    <x v="0"/>
    <s v="Male"/>
    <s v="Home and lifestyle"/>
    <s v="Yangon"/>
    <s v="A"/>
    <x v="1"/>
  </r>
  <r>
    <s v="149-15-7606"/>
    <n v="37.32"/>
    <n v="9"/>
    <n v="16.794"/>
    <n v="352.67399999999998"/>
    <d v="2019-03-06T00:00:00"/>
    <d v="1899-12-30T15:31:00"/>
    <s v="Ewallet"/>
    <n v="16.794"/>
    <n v="5.0999999999999996"/>
    <s v="Mar"/>
    <s v="Wed"/>
    <s v="afternoon"/>
    <x v="0"/>
    <s v="Male"/>
    <s v="Sports and travel"/>
    <s v="Mandalay"/>
    <s v="B"/>
    <x v="2"/>
  </r>
  <r>
    <s v="133-77-3154"/>
    <n v="60.18"/>
    <n v="4"/>
    <n v="12.036"/>
    <n v="252.756"/>
    <d v="2019-02-16T00:00:00"/>
    <d v="1899-12-30T18:04:00"/>
    <s v="Credit card"/>
    <n v="12.036"/>
    <n v="9.4"/>
    <s v="Feb"/>
    <s v="Sat"/>
    <s v="evening"/>
    <x v="0"/>
    <s v="Male"/>
    <s v="Fashion accessories"/>
    <s v="Mandalay"/>
    <s v="B"/>
    <x v="0"/>
  </r>
  <r>
    <s v="169-52-4504"/>
    <n v="15.69"/>
    <n v="3"/>
    <n v="2.3534999999999999"/>
    <n v="49.423499999999997"/>
    <d v="2019-03-14T00:00:00"/>
    <d v="1899-12-30T14:13:00"/>
    <s v="Credit card"/>
    <n v="2.3534999999999999"/>
    <n v="5.8"/>
    <s v="Mar"/>
    <s v="Thu"/>
    <s v="afternoon"/>
    <x v="1"/>
    <s v="Female"/>
    <s v="Electronic accessories"/>
    <s v="Yangon"/>
    <s v="A"/>
    <x v="2"/>
  </r>
  <r>
    <s v="250-81-7186"/>
    <n v="99.69"/>
    <n v="1"/>
    <n v="4.9844999999999997"/>
    <n v="104.67449999999999"/>
    <d v="2019-02-27T00:00:00"/>
    <d v="1899-12-30T10:23:00"/>
    <s v="Credit card"/>
    <n v="4.9844999999999997"/>
    <n v="8"/>
    <s v="Feb"/>
    <s v="Wed"/>
    <s v="morning"/>
    <x v="1"/>
    <s v="Female"/>
    <s v="Electronic accessories"/>
    <s v="Naypyitaw"/>
    <s v="C"/>
    <x v="0"/>
  </r>
  <r>
    <s v="562-12-5430"/>
    <n v="88.15"/>
    <n v="3"/>
    <n v="13.2225"/>
    <n v="277.67250000000001"/>
    <d v="2019-01-18T00:00:00"/>
    <d v="1899-12-30T10:11:00"/>
    <s v="Ewallet"/>
    <n v="13.2225"/>
    <n v="7.9"/>
    <s v="Jan"/>
    <s v="Fri"/>
    <s v="morning"/>
    <x v="0"/>
    <s v="Female"/>
    <s v="Fashion accessories"/>
    <s v="Yangon"/>
    <s v="A"/>
    <x v="1"/>
  </r>
  <r>
    <s v="816-72-8853"/>
    <n v="27.93"/>
    <n v="5"/>
    <n v="6.9824999999999999"/>
    <n v="146.63249999999999"/>
    <d v="2019-01-29T00:00:00"/>
    <d v="1899-12-30T15:48:00"/>
    <s v="Cash"/>
    <n v="6.9824999999999999"/>
    <n v="5.9"/>
    <s v="Jan"/>
    <s v="Tue"/>
    <s v="afternoon"/>
    <x v="0"/>
    <s v="Female"/>
    <s v="Sports and travel"/>
    <s v="Yangon"/>
    <s v="A"/>
    <x v="2"/>
  </r>
  <r>
    <s v="491-38-3499"/>
    <n v="55.45"/>
    <n v="1"/>
    <n v="2.7725"/>
    <n v="58.222499999999997"/>
    <d v="2019-02-26T00:00:00"/>
    <d v="1899-12-30T17:46:00"/>
    <s v="Credit card"/>
    <n v="2.7725"/>
    <n v="4.9000000000000004"/>
    <s v="Feb"/>
    <s v="Tue"/>
    <s v="evening"/>
    <x v="0"/>
    <s v="Male"/>
    <s v="Fashion accessories"/>
    <s v="Yangon"/>
    <s v="A"/>
    <x v="2"/>
  </r>
  <r>
    <s v="322-02-2271"/>
    <n v="42.97"/>
    <n v="3"/>
    <n v="6.4455"/>
    <n v="135.35550000000001"/>
    <d v="2019-02-03T00:00:00"/>
    <d v="1899-12-30T11:46:00"/>
    <s v="Cash"/>
    <n v="6.4455"/>
    <n v="9.3000000000000007"/>
    <s v="Feb"/>
    <s v="Sun"/>
    <s v="morning"/>
    <x v="1"/>
    <s v="Female"/>
    <s v="Sports and travel"/>
    <s v="Mandalay"/>
    <s v="B"/>
    <x v="0"/>
  </r>
  <r>
    <s v="842-29-4695"/>
    <n v="17.14"/>
    <n v="7"/>
    <n v="5.9989999999999997"/>
    <n v="125.979"/>
    <d v="2019-01-16T00:00:00"/>
    <d v="1899-12-30T12:07:00"/>
    <s v="Credit card"/>
    <n v="5.9989999999999997"/>
    <n v="7.9"/>
    <s v="Jan"/>
    <s v="Wed"/>
    <s v="afternoon"/>
    <x v="0"/>
    <s v="Male"/>
    <s v="Sports and travel"/>
    <s v="Naypyitaw"/>
    <s v="C"/>
    <x v="1"/>
  </r>
  <r>
    <s v="725-67-2480"/>
    <n v="58.75"/>
    <n v="6"/>
    <n v="17.625"/>
    <n v="370.125"/>
    <d v="2019-03-24T00:00:00"/>
    <d v="1899-12-30T18:14:00"/>
    <s v="Credit card"/>
    <n v="17.625"/>
    <n v="5.9"/>
    <s v="Mar"/>
    <s v="Sun"/>
    <s v="evening"/>
    <x v="0"/>
    <s v="Female"/>
    <s v="Fashion accessories"/>
    <s v="Mandalay"/>
    <s v="B"/>
    <x v="2"/>
  </r>
  <r>
    <s v="641-51-2661"/>
    <n v="87.1"/>
    <n v="10"/>
    <n v="43.55"/>
    <n v="914.55"/>
    <d v="2019-02-12T00:00:00"/>
    <d v="1899-12-30T14:45:00"/>
    <s v="Credit card"/>
    <n v="43.55"/>
    <n v="9.9"/>
    <s v="Feb"/>
    <s v="Tue"/>
    <s v="afternoon"/>
    <x v="0"/>
    <s v="Female"/>
    <s v="Food and beverages"/>
    <s v="Naypyitaw"/>
    <s v="C"/>
    <x v="0"/>
  </r>
  <r>
    <s v="714-02-3114"/>
    <n v="98.8"/>
    <n v="2"/>
    <n v="9.8800000000000008"/>
    <n v="207.48"/>
    <d v="2019-02-21T00:00:00"/>
    <d v="1899-12-30T11:39:00"/>
    <s v="Cash"/>
    <n v="9.8800000000000008"/>
    <n v="7.7"/>
    <s v="Feb"/>
    <s v="Thu"/>
    <s v="morning"/>
    <x v="1"/>
    <s v="Female"/>
    <s v="Sports and travel"/>
    <s v="Naypyitaw"/>
    <s v="C"/>
    <x v="1"/>
  </r>
  <r>
    <s v="518-17-2983"/>
    <n v="48.63"/>
    <n v="4"/>
    <n v="9.7260000000000009"/>
    <n v="204.24600000000001"/>
    <d v="2019-02-04T00:00:00"/>
    <d v="1899-12-30T15:44:00"/>
    <s v="Ewallet"/>
    <n v="9.7260000000000009"/>
    <n v="7.6"/>
    <s v="Feb"/>
    <s v="Mon"/>
    <s v="afternoon"/>
    <x v="1"/>
    <s v="Female"/>
    <s v="Fashion accessories"/>
    <s v="Yangon"/>
    <s v="A"/>
    <x v="1"/>
  </r>
  <r>
    <s v="779-42-2410"/>
    <n v="57.74"/>
    <n v="3"/>
    <n v="8.6609999999999996"/>
    <n v="181.881"/>
    <d v="2019-02-20T00:00:00"/>
    <d v="1899-12-30T13:06:00"/>
    <s v="Ewallet"/>
    <n v="8.6609999999999996"/>
    <n v="7.7"/>
    <s v="Feb"/>
    <s v="Wed"/>
    <s v="afternoon"/>
    <x v="0"/>
    <s v="Male"/>
    <s v="Food and beverages"/>
    <s v="Mandalay"/>
    <s v="B"/>
    <x v="1"/>
  </r>
  <r>
    <s v="190-14-3147"/>
    <n v="17.97"/>
    <n v="4"/>
    <n v="3.5939999999999999"/>
    <n v="75.474000000000004"/>
    <d v="2019-02-23T00:00:00"/>
    <d v="1899-12-30T20:43:00"/>
    <s v="Ewallet"/>
    <n v="3.5939999999999999"/>
    <n v="6.4"/>
    <s v="Feb"/>
    <s v="Sat"/>
    <s v="evening"/>
    <x v="1"/>
    <s v="Female"/>
    <s v="Health and beauty"/>
    <s v="Mandalay"/>
    <s v="B"/>
    <x v="1"/>
  </r>
  <r>
    <s v="408-66-6712"/>
    <n v="47.71"/>
    <n v="6"/>
    <n v="14.313000000000001"/>
    <n v="300.57299999999998"/>
    <d v="2019-02-16T00:00:00"/>
    <d v="1899-12-30T14:19:00"/>
    <s v="Ewallet"/>
    <n v="14.313000000000001"/>
    <n v="4.4000000000000004"/>
    <s v="Feb"/>
    <s v="Sat"/>
    <s v="afternoon"/>
    <x v="0"/>
    <s v="Female"/>
    <s v="Health and beauty"/>
    <s v="Naypyitaw"/>
    <s v="C"/>
    <x v="2"/>
  </r>
  <r>
    <s v="679-22-6530"/>
    <n v="40.619999999999997"/>
    <n v="2"/>
    <n v="4.0620000000000003"/>
    <n v="85.302000000000007"/>
    <d v="2019-01-17T00:00:00"/>
    <d v="1899-12-30T10:01:00"/>
    <s v="Credit card"/>
    <n v="4.0620000000000003"/>
    <n v="4.0999999999999996"/>
    <s v="Jan"/>
    <s v="Thu"/>
    <s v="morning"/>
    <x v="1"/>
    <s v="Female"/>
    <s v="Sports and travel"/>
    <s v="Mandalay"/>
    <s v="B"/>
    <x v="2"/>
  </r>
  <r>
    <s v="588-47-8641"/>
    <n v="56.04"/>
    <n v="10"/>
    <n v="28.02"/>
    <n v="588.41999999999996"/>
    <d v="2019-01-14T00:00:00"/>
    <d v="1899-12-30T19:30:00"/>
    <s v="Ewallet"/>
    <n v="28.02"/>
    <n v="4.4000000000000004"/>
    <s v="Jan"/>
    <s v="Mon"/>
    <s v="evening"/>
    <x v="0"/>
    <s v="Male"/>
    <s v="Fashion accessories"/>
    <s v="Yangon"/>
    <s v="A"/>
    <x v="2"/>
  </r>
  <r>
    <s v="642-61-4706"/>
    <n v="93.4"/>
    <n v="2"/>
    <n v="9.34"/>
    <n v="196.14"/>
    <d v="2019-03-30T00:00:00"/>
    <d v="1899-12-30T16:34:00"/>
    <s v="Cash"/>
    <n v="9.34"/>
    <n v="5.5"/>
    <s v="Mar"/>
    <s v="Sat"/>
    <s v="evening"/>
    <x v="0"/>
    <s v="Male"/>
    <s v="Food and beverages"/>
    <s v="Mandalay"/>
    <s v="B"/>
    <x v="2"/>
  </r>
  <r>
    <s v="576-31-4774"/>
    <n v="73.41"/>
    <n v="3"/>
    <n v="11.0115"/>
    <n v="231.2415"/>
    <d v="2019-03-02T00:00:00"/>
    <d v="1899-12-30T13:10:00"/>
    <s v="Ewallet"/>
    <n v="11.0115"/>
    <n v="4"/>
    <s v="Mar"/>
    <s v="Sat"/>
    <s v="afternoon"/>
    <x v="1"/>
    <s v="Female"/>
    <s v="Health and beauty"/>
    <s v="Mandalay"/>
    <s v="B"/>
    <x v="2"/>
  </r>
  <r>
    <s v="556-41-6224"/>
    <n v="33.64"/>
    <n v="8"/>
    <n v="13.456"/>
    <n v="282.57600000000002"/>
    <d v="2019-02-15T00:00:00"/>
    <d v="1899-12-30T17:10:00"/>
    <s v="Credit card"/>
    <n v="13.456"/>
    <n v="9.3000000000000007"/>
    <s v="Feb"/>
    <s v="Fri"/>
    <s v="evening"/>
    <x v="1"/>
    <s v="Male"/>
    <s v="Health and beauty"/>
    <s v="Naypyitaw"/>
    <s v="C"/>
    <x v="0"/>
  </r>
  <r>
    <s v="811-03-8790"/>
    <n v="45.48"/>
    <n v="10"/>
    <n v="22.74"/>
    <n v="477.54"/>
    <d v="2019-03-01T00:00:00"/>
    <d v="1899-12-30T10:22:00"/>
    <s v="Credit card"/>
    <n v="22.74"/>
    <n v="4.8"/>
    <s v="Mar"/>
    <s v="Fri"/>
    <s v="morning"/>
    <x v="1"/>
    <s v="Female"/>
    <s v="Electronic accessories"/>
    <s v="Yangon"/>
    <s v="A"/>
    <x v="2"/>
  </r>
  <r>
    <s v="242-11-3142"/>
    <n v="83.77"/>
    <n v="2"/>
    <n v="8.3770000000000007"/>
    <n v="175.917"/>
    <d v="2019-02-24T00:00:00"/>
    <d v="1899-12-30T19:57:00"/>
    <s v="Cash"/>
    <n v="8.3770000000000007"/>
    <n v="4.5999999999999996"/>
    <s v="Feb"/>
    <s v="Sun"/>
    <s v="evening"/>
    <x v="0"/>
    <s v="Male"/>
    <s v="Fashion accessories"/>
    <s v="Mandalay"/>
    <s v="B"/>
    <x v="2"/>
  </r>
  <r>
    <s v="752-23-3760"/>
    <n v="64.08"/>
    <n v="7"/>
    <n v="22.428000000000001"/>
    <n v="470.988"/>
    <d v="2019-02-19T00:00:00"/>
    <d v="1899-12-30T19:29:00"/>
    <s v="Credit card"/>
    <n v="22.428000000000001"/>
    <n v="7.3"/>
    <s v="Feb"/>
    <s v="Tue"/>
    <s v="evening"/>
    <x v="0"/>
    <s v="Female"/>
    <s v="Sports and travel"/>
    <s v="Mandalay"/>
    <s v="B"/>
    <x v="1"/>
  </r>
  <r>
    <s v="274-05-5470"/>
    <n v="73.47"/>
    <n v="4"/>
    <n v="14.694000000000001"/>
    <n v="308.57400000000001"/>
    <d v="2019-02-23T00:00:00"/>
    <d v="1899-12-30T18:30:00"/>
    <s v="Cash"/>
    <n v="14.694000000000001"/>
    <n v="6"/>
    <s v="Feb"/>
    <s v="Sat"/>
    <s v="evening"/>
    <x v="0"/>
    <s v="Female"/>
    <s v="Food and beverages"/>
    <s v="Yangon"/>
    <s v="A"/>
    <x v="1"/>
  </r>
  <r>
    <s v="648-94-3045"/>
    <n v="58.95"/>
    <n v="10"/>
    <n v="29.475000000000001"/>
    <n v="618.97500000000002"/>
    <d v="2019-02-07T00:00:00"/>
    <d v="1899-12-30T14:27:00"/>
    <s v="Ewallet"/>
    <n v="29.475000000000001"/>
    <n v="8.1"/>
    <s v="Feb"/>
    <s v="Thu"/>
    <s v="afternoon"/>
    <x v="1"/>
    <s v="Male"/>
    <s v="Health and beauty"/>
    <s v="Naypyitaw"/>
    <s v="C"/>
    <x v="0"/>
  </r>
  <r>
    <s v="130-67-4723"/>
    <n v="48.5"/>
    <n v="6"/>
    <n v="14.55"/>
    <n v="305.55"/>
    <d v="2019-01-11T00:00:00"/>
    <d v="1899-12-30T13:57:00"/>
    <s v="Ewallet"/>
    <n v="14.55"/>
    <n v="9.4"/>
    <s v="Jan"/>
    <s v="Fri"/>
    <s v="afternoon"/>
    <x v="0"/>
    <s v="Male"/>
    <s v="Food and beverages"/>
    <s v="Yangon"/>
    <s v="A"/>
    <x v="0"/>
  </r>
  <r>
    <s v="528-87-5606"/>
    <n v="39.479999999999997"/>
    <n v="1"/>
    <n v="1.974"/>
    <n v="41.454000000000001"/>
    <d v="2019-02-12T00:00:00"/>
    <d v="1899-12-30T19:43:00"/>
    <s v="Cash"/>
    <n v="1.974"/>
    <n v="6.5"/>
    <s v="Feb"/>
    <s v="Tue"/>
    <s v="evening"/>
    <x v="0"/>
    <s v="Female"/>
    <s v="Electronic accessories"/>
    <s v="Mandalay"/>
    <s v="B"/>
    <x v="1"/>
  </r>
  <r>
    <s v="320-85-2052"/>
    <n v="34.81"/>
    <n v="1"/>
    <n v="1.7404999999999999"/>
    <n v="36.5505"/>
    <d v="2019-01-14T00:00:00"/>
    <d v="1899-12-30T10:11:00"/>
    <s v="Credit card"/>
    <n v="1.7404999999999999"/>
    <n v="7"/>
    <s v="Jan"/>
    <s v="Mon"/>
    <s v="morning"/>
    <x v="1"/>
    <s v="Female"/>
    <s v="Sports and travel"/>
    <s v="Mandalay"/>
    <s v="B"/>
    <x v="1"/>
  </r>
  <r>
    <s v="370-96-0655"/>
    <n v="49.32"/>
    <n v="6"/>
    <n v="14.795999999999999"/>
    <n v="310.71600000000001"/>
    <d v="2019-01-09T00:00:00"/>
    <d v="1899-12-30T13:46:00"/>
    <s v="Ewallet"/>
    <n v="14.795999999999999"/>
    <n v="7.1"/>
    <s v="Jan"/>
    <s v="Wed"/>
    <s v="afternoon"/>
    <x v="1"/>
    <s v="Female"/>
    <s v="Fashion accessories"/>
    <s v="Naypyitaw"/>
    <s v="C"/>
    <x v="1"/>
  </r>
  <r>
    <s v="105-10-6182"/>
    <n v="21.48"/>
    <n v="2"/>
    <n v="2.1480000000000001"/>
    <n v="45.107999999999997"/>
    <d v="2019-02-27T00:00:00"/>
    <d v="1899-12-30T12:22:00"/>
    <s v="Ewallet"/>
    <n v="2.1480000000000001"/>
    <n v="6.6"/>
    <s v="Feb"/>
    <s v="Wed"/>
    <s v="afternoon"/>
    <x v="0"/>
    <s v="Male"/>
    <s v="Fashion accessories"/>
    <s v="Yangon"/>
    <s v="A"/>
    <x v="1"/>
  </r>
  <r>
    <s v="510-79-0415"/>
    <n v="23.08"/>
    <n v="6"/>
    <n v="6.9240000000000004"/>
    <n v="145.404"/>
    <d v="2019-01-24T00:00:00"/>
    <d v="1899-12-30T19:20:00"/>
    <s v="Ewallet"/>
    <n v="6.9240000000000004"/>
    <n v="4.9000000000000004"/>
    <s v="Jan"/>
    <s v="Thu"/>
    <s v="evening"/>
    <x v="0"/>
    <s v="Female"/>
    <s v="Sports and travel"/>
    <s v="Mandalay"/>
    <s v="B"/>
    <x v="2"/>
  </r>
  <r>
    <s v="241-96-5076"/>
    <n v="49.1"/>
    <n v="2"/>
    <n v="4.91"/>
    <n v="103.11"/>
    <d v="2019-01-08T00:00:00"/>
    <d v="1899-12-30T12:58:00"/>
    <s v="Credit card"/>
    <n v="4.91"/>
    <n v="6.4"/>
    <s v="Jan"/>
    <s v="Tue"/>
    <s v="afternoon"/>
    <x v="0"/>
    <s v="Female"/>
    <s v="Home and lifestyle"/>
    <s v="Mandalay"/>
    <s v="B"/>
    <x v="1"/>
  </r>
  <r>
    <s v="767-97-4650"/>
    <n v="64.83"/>
    <n v="2"/>
    <n v="6.4829999999999997"/>
    <n v="136.143"/>
    <d v="2019-01-08T00:00:00"/>
    <d v="1899-12-30T11:59:00"/>
    <s v="Credit card"/>
    <n v="6.4829999999999997"/>
    <n v="8"/>
    <s v="Jan"/>
    <s v="Tue"/>
    <s v="morning"/>
    <x v="0"/>
    <s v="Female"/>
    <s v="Sports and travel"/>
    <s v="Mandalay"/>
    <s v="B"/>
    <x v="0"/>
  </r>
  <r>
    <s v="648-83-1321"/>
    <n v="63.56"/>
    <n v="10"/>
    <n v="31.78"/>
    <n v="667.38"/>
    <d v="2019-01-16T00:00:00"/>
    <d v="1899-12-30T17:59:00"/>
    <s v="Cash"/>
    <n v="31.78"/>
    <n v="4.3"/>
    <s v="Jan"/>
    <s v="Wed"/>
    <s v="evening"/>
    <x v="0"/>
    <s v="Male"/>
    <s v="Home and lifestyle"/>
    <s v="Yangon"/>
    <s v="A"/>
    <x v="2"/>
  </r>
  <r>
    <s v="173-57-2300"/>
    <n v="72.88"/>
    <n v="2"/>
    <n v="7.2880000000000003"/>
    <n v="153.048"/>
    <d v="2019-03-13T00:00:00"/>
    <d v="1899-12-30T12:51:00"/>
    <s v="Cash"/>
    <n v="7.2880000000000003"/>
    <n v="6.1"/>
    <s v="Mar"/>
    <s v="Wed"/>
    <s v="afternoon"/>
    <x v="0"/>
    <s v="Male"/>
    <s v="Sports and travel"/>
    <s v="Naypyitaw"/>
    <s v="C"/>
    <x v="1"/>
  </r>
  <r>
    <s v="305-03-2383"/>
    <n v="67.099999999999994"/>
    <n v="3"/>
    <n v="10.065"/>
    <n v="211.36500000000001"/>
    <d v="2019-02-15T00:00:00"/>
    <d v="1899-12-30T10:36:00"/>
    <s v="Cash"/>
    <n v="10.065"/>
    <n v="7.5"/>
    <s v="Feb"/>
    <s v="Fri"/>
    <s v="morning"/>
    <x v="1"/>
    <s v="Female"/>
    <s v="Food and beverages"/>
    <s v="Yangon"/>
    <s v="A"/>
    <x v="1"/>
  </r>
  <r>
    <s v="394-55-6384"/>
    <n v="70.19"/>
    <n v="9"/>
    <n v="31.5855"/>
    <n v="663.29549999999995"/>
    <d v="2019-01-25T00:00:00"/>
    <d v="1899-12-30T13:38:00"/>
    <s v="Cash"/>
    <n v="31.5855"/>
    <n v="6.7"/>
    <s v="Jan"/>
    <s v="Fri"/>
    <s v="afternoon"/>
    <x v="0"/>
    <s v="Female"/>
    <s v="Sports and travel"/>
    <s v="Naypyitaw"/>
    <s v="C"/>
    <x v="1"/>
  </r>
  <r>
    <s v="266-20-6657"/>
    <n v="55.04"/>
    <n v="7"/>
    <n v="19.263999999999999"/>
    <n v="404.54399999999998"/>
    <d v="2019-03-12T00:00:00"/>
    <d v="1899-12-30T19:39:00"/>
    <s v="Ewallet"/>
    <n v="19.263999999999999"/>
    <n v="5.2"/>
    <s v="Mar"/>
    <s v="Tue"/>
    <s v="evening"/>
    <x v="0"/>
    <s v="Male"/>
    <s v="Food and beverages"/>
    <s v="Naypyitaw"/>
    <s v="C"/>
    <x v="2"/>
  </r>
  <r>
    <s v="689-05-1884"/>
    <n v="48.63"/>
    <n v="10"/>
    <n v="24.315000000000001"/>
    <n v="510.61500000000001"/>
    <d v="2019-03-04T00:00:00"/>
    <d v="1899-12-30T12:44:00"/>
    <s v="Cash"/>
    <n v="24.315000000000001"/>
    <n v="8.8000000000000007"/>
    <s v="Mar"/>
    <s v="Mon"/>
    <s v="afternoon"/>
    <x v="0"/>
    <s v="Male"/>
    <s v="Health and beauty"/>
    <s v="Yangon"/>
    <s v="A"/>
    <x v="0"/>
  </r>
  <r>
    <s v="196-01-2849"/>
    <n v="73.38"/>
    <n v="7"/>
    <n v="25.683"/>
    <n v="539.34299999999996"/>
    <d v="2019-02-10T00:00:00"/>
    <d v="1899-12-30T13:56:00"/>
    <s v="Cash"/>
    <n v="25.683"/>
    <n v="9.5"/>
    <s v="Feb"/>
    <s v="Sun"/>
    <s v="afternoon"/>
    <x v="0"/>
    <s v="Female"/>
    <s v="Fashion accessories"/>
    <s v="Naypyitaw"/>
    <s v="C"/>
    <x v="0"/>
  </r>
  <r>
    <s v="372-62-5264"/>
    <n v="52.6"/>
    <n v="9"/>
    <n v="23.67"/>
    <n v="497.07"/>
    <d v="2019-01-16T00:00:00"/>
    <d v="1899-12-30T14:42:00"/>
    <s v="Cash"/>
    <n v="23.67"/>
    <n v="7.6"/>
    <s v="Jan"/>
    <s v="Wed"/>
    <s v="afternoon"/>
    <x v="1"/>
    <s v="Female"/>
    <s v="Food and beverages"/>
    <s v="Naypyitaw"/>
    <s v="C"/>
    <x v="1"/>
  </r>
  <r>
    <s v="800-09-8606"/>
    <n v="87.37"/>
    <n v="5"/>
    <n v="21.842500000000001"/>
    <n v="458.6925"/>
    <d v="2019-01-29T00:00:00"/>
    <d v="1899-12-30T19:45:00"/>
    <s v="Cash"/>
    <n v="21.842500000000001"/>
    <n v="6.6"/>
    <s v="Jan"/>
    <s v="Tue"/>
    <s v="evening"/>
    <x v="0"/>
    <s v="Female"/>
    <s v="Home and lifestyle"/>
    <s v="Yangon"/>
    <s v="A"/>
    <x v="1"/>
  </r>
  <r>
    <s v="182-52-7000"/>
    <n v="27.04"/>
    <n v="4"/>
    <n v="5.4080000000000004"/>
    <n v="113.568"/>
    <d v="2019-01-01T00:00:00"/>
    <d v="1899-12-30T20:26:00"/>
    <s v="Ewallet"/>
    <n v="5.4080000000000004"/>
    <n v="6.9"/>
    <s v="Jan"/>
    <s v="Tue"/>
    <s v="evening"/>
    <x v="0"/>
    <s v="Female"/>
    <s v="Sports and travel"/>
    <s v="Yangon"/>
    <s v="A"/>
    <x v="1"/>
  </r>
  <r>
    <s v="826-58-8051"/>
    <n v="62.19"/>
    <n v="4"/>
    <n v="12.438000000000001"/>
    <n v="261.19799999999998"/>
    <d v="2019-01-06T00:00:00"/>
    <d v="1899-12-30T19:46:00"/>
    <s v="Ewallet"/>
    <n v="12.438000000000001"/>
    <n v="4.3"/>
    <s v="Jan"/>
    <s v="Sun"/>
    <s v="evening"/>
    <x v="1"/>
    <s v="Male"/>
    <s v="Home and lifestyle"/>
    <s v="Mandalay"/>
    <s v="B"/>
    <x v="2"/>
  </r>
  <r>
    <s v="868-06-0466"/>
    <n v="69.58"/>
    <n v="9"/>
    <n v="31.311"/>
    <n v="657.53099999999995"/>
    <d v="2019-02-19T00:00:00"/>
    <d v="1899-12-30T19:38:00"/>
    <s v="Credit card"/>
    <n v="31.311"/>
    <n v="7.8"/>
    <s v="Feb"/>
    <s v="Tue"/>
    <s v="evening"/>
    <x v="0"/>
    <s v="Male"/>
    <s v="Electronic accessories"/>
    <s v="Yangon"/>
    <s v="A"/>
    <x v="1"/>
  </r>
  <r>
    <s v="751-41-9720"/>
    <n v="97.5"/>
    <n v="10"/>
    <n v="48.75"/>
    <n v="1023.75"/>
    <d v="2019-01-12T00:00:00"/>
    <d v="1899-12-30T16:18:00"/>
    <s v="Ewallet"/>
    <n v="48.75"/>
    <n v="8"/>
    <s v="Jan"/>
    <s v="Sat"/>
    <s v="evening"/>
    <x v="1"/>
    <s v="Male"/>
    <s v="Home and lifestyle"/>
    <s v="Naypyitaw"/>
    <s v="C"/>
    <x v="0"/>
  </r>
  <r>
    <s v="626-43-7888"/>
    <n v="60.41"/>
    <n v="8"/>
    <n v="24.164000000000001"/>
    <n v="507.44400000000002"/>
    <d v="2019-02-07T00:00:00"/>
    <d v="1899-12-30T12:23:00"/>
    <s v="Ewallet"/>
    <n v="24.164000000000001"/>
    <n v="9.6"/>
    <s v="Feb"/>
    <s v="Thu"/>
    <s v="afternoon"/>
    <x v="1"/>
    <s v="Female"/>
    <s v="Fashion accessories"/>
    <s v="Naypyitaw"/>
    <s v="C"/>
    <x v="0"/>
  </r>
  <r>
    <s v="176-64-7711"/>
    <n v="32.32"/>
    <n v="3"/>
    <n v="4.8479999999999999"/>
    <n v="101.80800000000001"/>
    <d v="2019-03-27T00:00:00"/>
    <d v="1899-12-30T19:11:00"/>
    <s v="Credit card"/>
    <n v="4.8479999999999999"/>
    <n v="4.3"/>
    <s v="Mar"/>
    <s v="Wed"/>
    <s v="evening"/>
    <x v="1"/>
    <s v="Male"/>
    <s v="Food and beverages"/>
    <s v="Mandalay"/>
    <s v="B"/>
    <x v="2"/>
  </r>
  <r>
    <s v="191-29-0321"/>
    <n v="19.77"/>
    <n v="10"/>
    <n v="9.8849999999999998"/>
    <n v="207.58500000000001"/>
    <d v="2019-02-27T00:00:00"/>
    <d v="1899-12-30T18:57:00"/>
    <s v="Credit card"/>
    <n v="9.8849999999999998"/>
    <n v="5"/>
    <s v="Feb"/>
    <s v="Wed"/>
    <s v="evening"/>
    <x v="0"/>
    <s v="Female"/>
    <s v="Fashion accessories"/>
    <s v="Mandalay"/>
    <s v="B"/>
    <x v="2"/>
  </r>
  <r>
    <s v="729-06-2010"/>
    <n v="80.47"/>
    <n v="9"/>
    <n v="36.211500000000001"/>
    <n v="760.44150000000002"/>
    <d v="2019-01-06T00:00:00"/>
    <d v="1899-12-30T11:18:00"/>
    <s v="Cash"/>
    <n v="36.211500000000001"/>
    <n v="9.1999999999999993"/>
    <s v="Jan"/>
    <s v="Sun"/>
    <s v="morning"/>
    <x v="0"/>
    <s v="Male"/>
    <s v="Health and beauty"/>
    <s v="Mandalay"/>
    <s v="B"/>
    <x v="0"/>
  </r>
  <r>
    <s v="640-48-5028"/>
    <n v="88.39"/>
    <n v="9"/>
    <n v="39.775500000000001"/>
    <n v="835.28549999999996"/>
    <d v="2019-03-02T00:00:00"/>
    <d v="1899-12-30T12:40:00"/>
    <s v="Cash"/>
    <n v="39.775500000000001"/>
    <n v="6.3"/>
    <s v="Mar"/>
    <s v="Sat"/>
    <s v="afternoon"/>
    <x v="0"/>
    <s v="Female"/>
    <s v="Home and lifestyle"/>
    <s v="Mandalay"/>
    <s v="B"/>
    <x v="1"/>
  </r>
  <r>
    <s v="186-79-9562"/>
    <n v="71.77"/>
    <n v="7"/>
    <n v="25.119499999999999"/>
    <n v="527.5095"/>
    <d v="2019-03-29T00:00:00"/>
    <d v="1899-12-30T14:06:00"/>
    <s v="Cash"/>
    <n v="25.119499999999999"/>
    <n v="8.9"/>
    <s v="Mar"/>
    <s v="Fri"/>
    <s v="afternoon"/>
    <x v="1"/>
    <s v="Male"/>
    <s v="Health and beauty"/>
    <s v="Mandalay"/>
    <s v="B"/>
    <x v="0"/>
  </r>
  <r>
    <s v="834-45-5519"/>
    <n v="43"/>
    <n v="4"/>
    <n v="8.6"/>
    <n v="180.6"/>
    <d v="2019-01-31T00:00:00"/>
    <d v="1899-12-30T20:48:00"/>
    <s v="Ewallet"/>
    <n v="8.6"/>
    <n v="7.6"/>
    <s v="Jan"/>
    <s v="Thu"/>
    <s v="evening"/>
    <x v="1"/>
    <s v="Female"/>
    <s v="Electronic accessories"/>
    <s v="Mandalay"/>
    <s v="B"/>
    <x v="1"/>
  </r>
  <r>
    <s v="162-65-8559"/>
    <n v="68.98"/>
    <n v="1"/>
    <n v="3.4489999999999998"/>
    <n v="72.429000000000002"/>
    <d v="2019-01-21T00:00:00"/>
    <d v="1899-12-30T20:13:00"/>
    <s v="Cash"/>
    <n v="3.4489999999999998"/>
    <n v="4.8"/>
    <s v="Jan"/>
    <s v="Mon"/>
    <s v="evening"/>
    <x v="0"/>
    <s v="Male"/>
    <s v="Food and beverages"/>
    <s v="Naypyitaw"/>
    <s v="C"/>
    <x v="2"/>
  </r>
  <r>
    <s v="760-27-5490"/>
    <n v="15.62"/>
    <n v="8"/>
    <n v="6.2480000000000002"/>
    <n v="131.208"/>
    <d v="2019-01-20T00:00:00"/>
    <d v="1899-12-30T20:37:00"/>
    <s v="Ewallet"/>
    <n v="6.2480000000000002"/>
    <n v="9.1"/>
    <s v="Jan"/>
    <s v="Sun"/>
    <s v="evening"/>
    <x v="1"/>
    <s v="Male"/>
    <s v="Fashion accessories"/>
    <s v="Naypyitaw"/>
    <s v="C"/>
    <x v="0"/>
  </r>
  <r>
    <s v="445-30-9252"/>
    <n v="25.7"/>
    <n v="3"/>
    <n v="3.855"/>
    <n v="80.954999999999998"/>
    <d v="2019-01-17T00:00:00"/>
    <d v="1899-12-30T17:59:00"/>
    <s v="Ewallet"/>
    <n v="3.855"/>
    <n v="6.1"/>
    <s v="Jan"/>
    <s v="Thu"/>
    <s v="evening"/>
    <x v="1"/>
    <s v="Male"/>
    <s v="Sports and travel"/>
    <s v="Yangon"/>
    <s v="A"/>
    <x v="1"/>
  </r>
  <r>
    <s v="786-94-2700"/>
    <n v="80.62"/>
    <n v="6"/>
    <n v="24.186"/>
    <n v="507.90600000000001"/>
    <d v="2019-02-28T00:00:00"/>
    <d v="1899-12-30T20:18:00"/>
    <s v="Cash"/>
    <n v="24.186"/>
    <n v="9.1"/>
    <s v="Feb"/>
    <s v="Thu"/>
    <s v="evening"/>
    <x v="0"/>
    <s v="Male"/>
    <s v="Food and beverages"/>
    <s v="Yangon"/>
    <s v="A"/>
    <x v="0"/>
  </r>
  <r>
    <s v="728-88-7867"/>
    <n v="75.53"/>
    <n v="4"/>
    <n v="15.106"/>
    <n v="317.226"/>
    <d v="2019-03-19T00:00:00"/>
    <d v="1899-12-30T15:52:00"/>
    <s v="Ewallet"/>
    <n v="15.106"/>
    <n v="8.3000000000000007"/>
    <s v="Mar"/>
    <s v="Tue"/>
    <s v="afternoon"/>
    <x v="0"/>
    <s v="Female"/>
    <s v="Home and lifestyle"/>
    <s v="Naypyitaw"/>
    <s v="C"/>
    <x v="0"/>
  </r>
  <r>
    <s v="183-21-3799"/>
    <n v="77.63"/>
    <n v="9"/>
    <n v="34.933500000000002"/>
    <n v="733.60350000000005"/>
    <d v="2019-02-19T00:00:00"/>
    <d v="1899-12-30T15:14:00"/>
    <s v="Ewallet"/>
    <n v="34.933500000000002"/>
    <n v="7.2"/>
    <s v="Feb"/>
    <s v="Tue"/>
    <s v="afternoon"/>
    <x v="1"/>
    <s v="Female"/>
    <s v="Electronic accessories"/>
    <s v="Naypyitaw"/>
    <s v="C"/>
    <x v="1"/>
  </r>
  <r>
    <s v="268-20-3585"/>
    <n v="13.85"/>
    <n v="9"/>
    <n v="6.2324999999999999"/>
    <n v="130.88249999999999"/>
    <d v="2019-02-04T00:00:00"/>
    <d v="1899-12-30T12:50:00"/>
    <s v="Ewallet"/>
    <n v="6.2324999999999999"/>
    <n v="6"/>
    <s v="Feb"/>
    <s v="Mon"/>
    <s v="afternoon"/>
    <x v="1"/>
    <s v="Female"/>
    <s v="Health and beauty"/>
    <s v="Naypyitaw"/>
    <s v="C"/>
    <x v="1"/>
  </r>
  <r>
    <s v="735-32-9839"/>
    <n v="98.7"/>
    <n v="8"/>
    <n v="39.479999999999997"/>
    <n v="829.08"/>
    <d v="2019-01-31T00:00:00"/>
    <d v="1899-12-30T10:36:00"/>
    <s v="Ewallet"/>
    <n v="39.479999999999997"/>
    <n v="8.5"/>
    <s v="Jan"/>
    <s v="Thu"/>
    <s v="morning"/>
    <x v="0"/>
    <s v="Male"/>
    <s v="Fashion accessories"/>
    <s v="Naypyitaw"/>
    <s v="C"/>
    <x v="0"/>
  </r>
  <r>
    <s v="258-92-7466"/>
    <n v="35.68"/>
    <n v="5"/>
    <n v="8.92"/>
    <n v="187.32"/>
    <d v="2019-02-06T00:00:00"/>
    <d v="1899-12-30T18:33:00"/>
    <s v="Credit card"/>
    <n v="8.92"/>
    <n v="6.6"/>
    <s v="Feb"/>
    <s v="Wed"/>
    <s v="evening"/>
    <x v="1"/>
    <s v="Female"/>
    <s v="Health and beauty"/>
    <s v="Yangon"/>
    <s v="A"/>
    <x v="1"/>
  </r>
  <r>
    <s v="857-16-3520"/>
    <n v="71.459999999999994"/>
    <n v="7"/>
    <n v="25.010999999999999"/>
    <n v="525.23099999999999"/>
    <d v="2019-03-28T00:00:00"/>
    <d v="1899-12-30T16:06:00"/>
    <s v="Ewallet"/>
    <n v="25.010999999999999"/>
    <n v="4.5"/>
    <s v="Mar"/>
    <s v="Thu"/>
    <s v="evening"/>
    <x v="0"/>
    <s v="Female"/>
    <s v="Fashion accessories"/>
    <s v="Yangon"/>
    <s v="A"/>
    <x v="2"/>
  </r>
  <r>
    <s v="482-17-1179"/>
    <n v="11.94"/>
    <n v="3"/>
    <n v="1.7909999999999999"/>
    <n v="37.610999999999997"/>
    <d v="2019-01-19T00:00:00"/>
    <d v="1899-12-30T12:47:00"/>
    <s v="Credit card"/>
    <n v="1.7909999999999999"/>
    <n v="8.1"/>
    <s v="Jan"/>
    <s v="Sat"/>
    <s v="afternoon"/>
    <x v="0"/>
    <s v="Male"/>
    <s v="Electronic accessories"/>
    <s v="Yangon"/>
    <s v="A"/>
    <x v="0"/>
  </r>
  <r>
    <s v="788-21-5741"/>
    <n v="45.38"/>
    <n v="3"/>
    <n v="6.8070000000000004"/>
    <n v="142.947"/>
    <d v="2019-02-17T00:00:00"/>
    <d v="1899-12-30T13:34:00"/>
    <s v="Credit card"/>
    <n v="6.8070000000000004"/>
    <n v="7.2"/>
    <s v="Feb"/>
    <s v="Sun"/>
    <s v="afternoon"/>
    <x v="1"/>
    <s v="Male"/>
    <s v="Fashion accessories"/>
    <s v="Yangon"/>
    <s v="A"/>
    <x v="1"/>
  </r>
  <r>
    <s v="821-14-9046"/>
    <n v="17.48"/>
    <n v="6"/>
    <n v="5.2439999999999998"/>
    <n v="110.124"/>
    <d v="2019-01-18T00:00:00"/>
    <d v="1899-12-30T15:04:00"/>
    <s v="Credit card"/>
    <n v="5.2439999999999998"/>
    <n v="6.1"/>
    <s v="Jan"/>
    <s v="Fri"/>
    <s v="afternoon"/>
    <x v="0"/>
    <s v="Female"/>
    <s v="Fashion accessories"/>
    <s v="Mandalay"/>
    <s v="B"/>
    <x v="1"/>
  </r>
  <r>
    <s v="418-05-0656"/>
    <n v="25.56"/>
    <n v="7"/>
    <n v="8.9459999999999997"/>
    <n v="187.86600000000001"/>
    <d v="2019-02-02T00:00:00"/>
    <d v="1899-12-30T20:42:00"/>
    <s v="Cash"/>
    <n v="8.9459999999999997"/>
    <n v="7.1"/>
    <s v="Feb"/>
    <s v="Sat"/>
    <s v="evening"/>
    <x v="1"/>
    <s v="Female"/>
    <s v="Fashion accessories"/>
    <s v="Mandalay"/>
    <s v="B"/>
    <x v="1"/>
  </r>
  <r>
    <s v="678-79-0726"/>
    <n v="90.63"/>
    <n v="9"/>
    <n v="40.783499999999997"/>
    <n v="856.45349999999996"/>
    <d v="2019-01-18T00:00:00"/>
    <d v="1899-12-30T15:28:00"/>
    <s v="Cash"/>
    <n v="40.783499999999997"/>
    <n v="5.0999999999999996"/>
    <s v="Jan"/>
    <s v="Fri"/>
    <s v="afternoon"/>
    <x v="0"/>
    <s v="Female"/>
    <s v="Sports and travel"/>
    <s v="Naypyitaw"/>
    <s v="C"/>
    <x v="2"/>
  </r>
  <r>
    <s v="776-68-1096"/>
    <n v="44.12"/>
    <n v="3"/>
    <n v="6.6180000000000003"/>
    <n v="138.97800000000001"/>
    <d v="2019-03-18T00:00:00"/>
    <d v="1899-12-30T13:45:00"/>
    <s v="Credit card"/>
    <n v="6.6180000000000003"/>
    <n v="7.9"/>
    <s v="Mar"/>
    <s v="Mon"/>
    <s v="afternoon"/>
    <x v="1"/>
    <s v="Male"/>
    <s v="Home and lifestyle"/>
    <s v="Mandalay"/>
    <s v="B"/>
    <x v="1"/>
  </r>
  <r>
    <s v="592-46-1692"/>
    <n v="36.770000000000003"/>
    <n v="7"/>
    <n v="12.8695"/>
    <n v="270.2595"/>
    <d v="2019-01-11T00:00:00"/>
    <d v="1899-12-30T20:10:00"/>
    <s v="Cash"/>
    <n v="12.8695"/>
    <n v="7.4"/>
    <s v="Jan"/>
    <s v="Fri"/>
    <s v="evening"/>
    <x v="0"/>
    <s v="Female"/>
    <s v="Food and beverages"/>
    <s v="Naypyitaw"/>
    <s v="C"/>
    <x v="1"/>
  </r>
  <r>
    <s v="434-35-9162"/>
    <n v="23.34"/>
    <n v="4"/>
    <n v="4.6680000000000001"/>
    <n v="98.028000000000006"/>
    <d v="2019-02-04T00:00:00"/>
    <d v="1899-12-30T18:53:00"/>
    <s v="Ewallet"/>
    <n v="4.6680000000000001"/>
    <n v="7.4"/>
    <s v="Feb"/>
    <s v="Mon"/>
    <s v="evening"/>
    <x v="0"/>
    <s v="Male"/>
    <s v="Food and beverages"/>
    <s v="Mandalay"/>
    <s v="B"/>
    <x v="1"/>
  </r>
  <r>
    <s v="149-14-0304"/>
    <n v="28.5"/>
    <n v="8"/>
    <n v="11.4"/>
    <n v="239.4"/>
    <d v="2019-02-06T00:00:00"/>
    <d v="1899-12-30T14:24:00"/>
    <s v="Cash"/>
    <n v="11.4"/>
    <n v="6.6"/>
    <s v="Feb"/>
    <s v="Wed"/>
    <s v="afternoon"/>
    <x v="0"/>
    <s v="Female"/>
    <s v="Health and beauty"/>
    <s v="Naypyitaw"/>
    <s v="C"/>
    <x v="1"/>
  </r>
  <r>
    <s v="442-44-6497"/>
    <n v="55.57"/>
    <n v="3"/>
    <n v="8.3354999999999997"/>
    <n v="175.0455"/>
    <d v="2019-01-08T00:00:00"/>
    <d v="1899-12-30T11:42:00"/>
    <s v="Credit card"/>
    <n v="8.3354999999999997"/>
    <n v="5.9"/>
    <s v="Jan"/>
    <s v="Tue"/>
    <s v="morning"/>
    <x v="0"/>
    <s v="Male"/>
    <s v="Home and lifestyle"/>
    <s v="Naypyitaw"/>
    <s v="C"/>
    <x v="2"/>
  </r>
  <r>
    <s v="174-64-0215"/>
    <n v="69.739999999999995"/>
    <n v="10"/>
    <n v="34.869999999999997"/>
    <n v="732.27"/>
    <d v="2019-03-05T00:00:00"/>
    <d v="1899-12-30T17:49:00"/>
    <s v="Credit card"/>
    <n v="34.869999999999997"/>
    <n v="8.9"/>
    <s v="Mar"/>
    <s v="Tue"/>
    <s v="evening"/>
    <x v="1"/>
    <s v="Male"/>
    <s v="Sports and travel"/>
    <s v="Mandalay"/>
    <s v="B"/>
    <x v="0"/>
  </r>
  <r>
    <s v="210-74-9613"/>
    <n v="97.26"/>
    <n v="4"/>
    <n v="19.452000000000002"/>
    <n v="408.49200000000002"/>
    <d v="2019-03-16T00:00:00"/>
    <d v="1899-12-30T15:33:00"/>
    <s v="Ewallet"/>
    <n v="19.452000000000002"/>
    <n v="6.8"/>
    <s v="Mar"/>
    <s v="Sat"/>
    <s v="afternoon"/>
    <x v="1"/>
    <s v="Male"/>
    <s v="Fashion accessories"/>
    <s v="Naypyitaw"/>
    <s v="C"/>
    <x v="1"/>
  </r>
  <r>
    <s v="299-29-0180"/>
    <n v="52.18"/>
    <n v="7"/>
    <n v="18.263000000000002"/>
    <n v="383.52300000000002"/>
    <d v="2019-03-09T00:00:00"/>
    <d v="1899-12-30T10:54:00"/>
    <s v="Cash"/>
    <n v="18.263000000000002"/>
    <n v="9.3000000000000007"/>
    <s v="Mar"/>
    <s v="Sat"/>
    <s v="morning"/>
    <x v="0"/>
    <s v="Female"/>
    <s v="Home and lifestyle"/>
    <s v="Mandalay"/>
    <s v="B"/>
    <x v="0"/>
  </r>
  <r>
    <s v="247-11-2470"/>
    <n v="22.32"/>
    <n v="4"/>
    <n v="4.4640000000000004"/>
    <n v="93.744"/>
    <d v="2019-03-01T00:00:00"/>
    <d v="1899-12-30T16:23:00"/>
    <s v="Credit card"/>
    <n v="4.4640000000000004"/>
    <n v="4.4000000000000004"/>
    <s v="Mar"/>
    <s v="Fri"/>
    <s v="evening"/>
    <x v="0"/>
    <s v="Female"/>
    <s v="Fashion accessories"/>
    <s v="Yangon"/>
    <s v="A"/>
    <x v="2"/>
  </r>
  <r>
    <s v="635-28-5728"/>
    <n v="56"/>
    <n v="3"/>
    <n v="8.4"/>
    <n v="176.4"/>
    <d v="2019-02-28T00:00:00"/>
    <d v="1899-12-30T19:33:00"/>
    <s v="Ewallet"/>
    <n v="8.4"/>
    <n v="4.8"/>
    <s v="Feb"/>
    <s v="Thu"/>
    <s v="evening"/>
    <x v="1"/>
    <s v="Male"/>
    <s v="Health and beauty"/>
    <s v="Yangon"/>
    <s v="A"/>
    <x v="2"/>
  </r>
  <r>
    <s v="756-49-0168"/>
    <n v="19.7"/>
    <n v="1"/>
    <n v="0.98499999999999999"/>
    <n v="20.684999999999999"/>
    <d v="2019-02-08T00:00:00"/>
    <d v="1899-12-30T11:39:00"/>
    <s v="Ewallet"/>
    <n v="0.98499999999999999"/>
    <n v="9.5"/>
    <s v="Feb"/>
    <s v="Fri"/>
    <s v="morning"/>
    <x v="0"/>
    <s v="Male"/>
    <s v="Fashion accessories"/>
    <s v="Yangon"/>
    <s v="A"/>
    <x v="0"/>
  </r>
  <r>
    <s v="438-23-1242"/>
    <n v="75.88"/>
    <n v="7"/>
    <n v="26.558"/>
    <n v="557.71799999999996"/>
    <d v="2019-01-24T00:00:00"/>
    <d v="1899-12-30T10:38:00"/>
    <s v="Ewallet"/>
    <n v="26.558"/>
    <n v="8.9"/>
    <s v="Jan"/>
    <s v="Thu"/>
    <s v="morning"/>
    <x v="1"/>
    <s v="Male"/>
    <s v="Electronic accessories"/>
    <s v="Mandalay"/>
    <s v="B"/>
    <x v="0"/>
  </r>
  <r>
    <s v="238-45-6950"/>
    <n v="53.72"/>
    <n v="1"/>
    <n v="2.6859999999999999"/>
    <n v="56.405999999999999"/>
    <d v="2019-03-01T00:00:00"/>
    <d v="1899-12-30T20:03:00"/>
    <s v="Ewallet"/>
    <n v="2.6859999999999999"/>
    <n v="6.4"/>
    <s v="Mar"/>
    <s v="Fri"/>
    <s v="evening"/>
    <x v="0"/>
    <s v="Male"/>
    <s v="Food and beverages"/>
    <s v="Mandalay"/>
    <s v="B"/>
    <x v="1"/>
  </r>
  <r>
    <s v="607-65-2441"/>
    <n v="81.95"/>
    <n v="10"/>
    <n v="40.975000000000001"/>
    <n v="860.47500000000002"/>
    <d v="2019-03-10T00:00:00"/>
    <d v="1899-12-30T12:39:00"/>
    <s v="Credit card"/>
    <n v="40.975000000000001"/>
    <n v="6"/>
    <s v="Mar"/>
    <s v="Sun"/>
    <s v="afternoon"/>
    <x v="0"/>
    <s v="Male"/>
    <s v="Health and beauty"/>
    <s v="Naypyitaw"/>
    <s v="C"/>
    <x v="1"/>
  </r>
  <r>
    <s v="386-27-7606"/>
    <n v="81.2"/>
    <n v="7"/>
    <n v="28.42"/>
    <n v="596.82000000000005"/>
    <d v="2019-03-23T00:00:00"/>
    <d v="1899-12-30T15:59:00"/>
    <s v="Credit card"/>
    <n v="28.42"/>
    <n v="8.1"/>
    <s v="Mar"/>
    <s v="Sat"/>
    <s v="afternoon"/>
    <x v="0"/>
    <s v="Female"/>
    <s v="Home and lifestyle"/>
    <s v="Naypyitaw"/>
    <s v="C"/>
    <x v="0"/>
  </r>
  <r>
    <s v="137-63-5492"/>
    <n v="58.76"/>
    <n v="10"/>
    <n v="29.38"/>
    <n v="616.98"/>
    <d v="2019-01-29T00:00:00"/>
    <d v="1899-12-30T14:26:00"/>
    <s v="Ewallet"/>
    <n v="29.38"/>
    <n v="9"/>
    <s v="Jan"/>
    <s v="Tue"/>
    <s v="afternoon"/>
    <x v="1"/>
    <s v="Male"/>
    <s v="Electronic accessories"/>
    <s v="Naypyitaw"/>
    <s v="C"/>
    <x v="0"/>
  </r>
  <r>
    <s v="197-77-7132"/>
    <n v="91.56"/>
    <n v="8"/>
    <n v="36.624000000000002"/>
    <n v="769.10400000000004"/>
    <d v="2019-01-12T00:00:00"/>
    <d v="1899-12-30T18:22:00"/>
    <s v="Ewallet"/>
    <n v="36.624000000000002"/>
    <n v="6"/>
    <s v="Jan"/>
    <s v="Sat"/>
    <s v="evening"/>
    <x v="0"/>
    <s v="Male"/>
    <s v="Electronic accessories"/>
    <s v="Mandalay"/>
    <s v="B"/>
    <x v="1"/>
  </r>
  <r>
    <s v="805-86-0265"/>
    <n v="93.96"/>
    <n v="9"/>
    <n v="42.281999999999996"/>
    <n v="887.92200000000003"/>
    <d v="2019-03-20T00:00:00"/>
    <d v="1899-12-30T11:32:00"/>
    <s v="Cash"/>
    <n v="42.281999999999996"/>
    <n v="9.8000000000000007"/>
    <s v="Mar"/>
    <s v="Wed"/>
    <s v="morning"/>
    <x v="1"/>
    <s v="Male"/>
    <s v="Home and lifestyle"/>
    <s v="Yangon"/>
    <s v="A"/>
    <x v="0"/>
  </r>
  <r>
    <s v="733-29-1227"/>
    <n v="55.61"/>
    <n v="7"/>
    <n v="19.4635"/>
    <n v="408.73349999999999"/>
    <d v="2019-03-23T00:00:00"/>
    <d v="1899-12-30T12:41:00"/>
    <s v="Cash"/>
    <n v="19.4635"/>
    <n v="8.5"/>
    <s v="Mar"/>
    <s v="Sat"/>
    <s v="afternoon"/>
    <x v="1"/>
    <s v="Male"/>
    <s v="Home and lifestyle"/>
    <s v="Naypyitaw"/>
    <s v="C"/>
    <x v="0"/>
  </r>
  <r>
    <s v="451-73-2711"/>
    <n v="84.83"/>
    <n v="1"/>
    <n v="4.2415000000000003"/>
    <n v="89.0715"/>
    <d v="2019-01-14T00:00:00"/>
    <d v="1899-12-30T15:20:00"/>
    <s v="Ewallet"/>
    <n v="4.2415000000000003"/>
    <n v="8.8000000000000007"/>
    <s v="Jan"/>
    <s v="Mon"/>
    <s v="afternoon"/>
    <x v="1"/>
    <s v="Male"/>
    <s v="Food and beverages"/>
    <s v="Naypyitaw"/>
    <s v="C"/>
    <x v="0"/>
  </r>
  <r>
    <s v="373-14-0504"/>
    <n v="71.63"/>
    <n v="2"/>
    <n v="7.1630000000000003"/>
    <n v="150.423"/>
    <d v="2019-02-12T00:00:00"/>
    <d v="1899-12-30T14:33:00"/>
    <s v="Ewallet"/>
    <n v="7.1630000000000003"/>
    <n v="8.8000000000000007"/>
    <s v="Feb"/>
    <s v="Tue"/>
    <s v="afternoon"/>
    <x v="0"/>
    <s v="Female"/>
    <s v="Sports and travel"/>
    <s v="Yangon"/>
    <s v="A"/>
    <x v="0"/>
  </r>
  <r>
    <s v="546-80-2899"/>
    <n v="37.69"/>
    <n v="2"/>
    <n v="3.7690000000000001"/>
    <n v="79.149000000000001"/>
    <d v="2019-02-20T00:00:00"/>
    <d v="1899-12-30T15:29:00"/>
    <s v="Ewallet"/>
    <n v="3.7690000000000001"/>
    <n v="9.5"/>
    <s v="Feb"/>
    <s v="Wed"/>
    <s v="afternoon"/>
    <x v="0"/>
    <s v="Male"/>
    <s v="Home and lifestyle"/>
    <s v="Yangon"/>
    <s v="A"/>
    <x v="0"/>
  </r>
  <r>
    <s v="345-68-9016"/>
    <n v="31.67"/>
    <n v="8"/>
    <n v="12.667999999999999"/>
    <n v="266.02800000000002"/>
    <d v="2019-01-02T00:00:00"/>
    <d v="1899-12-30T16:19:00"/>
    <s v="Credit card"/>
    <n v="12.667999999999999"/>
    <n v="5.6"/>
    <s v="Jan"/>
    <s v="Wed"/>
    <s v="evening"/>
    <x v="0"/>
    <s v="Female"/>
    <s v="Sports and travel"/>
    <s v="Naypyitaw"/>
    <s v="C"/>
    <x v="2"/>
  </r>
  <r>
    <s v="390-17-5806"/>
    <n v="38.42"/>
    <n v="1"/>
    <n v="1.921"/>
    <n v="40.341000000000001"/>
    <d v="2019-02-02T00:00:00"/>
    <d v="1899-12-30T16:33:00"/>
    <s v="Cash"/>
    <n v="1.921"/>
    <n v="8.6"/>
    <s v="Feb"/>
    <s v="Sat"/>
    <s v="evening"/>
    <x v="0"/>
    <s v="Female"/>
    <s v="Food and beverages"/>
    <s v="Naypyitaw"/>
    <s v="C"/>
    <x v="0"/>
  </r>
  <r>
    <s v="457-13-1708"/>
    <n v="65.23"/>
    <n v="10"/>
    <n v="32.615000000000002"/>
    <n v="684.91499999999996"/>
    <d v="2019-01-08T00:00:00"/>
    <d v="1899-12-30T19:07:00"/>
    <s v="Credit card"/>
    <n v="32.615000000000002"/>
    <n v="5.2"/>
    <s v="Jan"/>
    <s v="Tue"/>
    <s v="evening"/>
    <x v="0"/>
    <s v="Male"/>
    <s v="Fashion accessories"/>
    <s v="Mandalay"/>
    <s v="B"/>
    <x v="2"/>
  </r>
  <r>
    <s v="664-14-2882"/>
    <n v="10.53"/>
    <n v="5"/>
    <n v="2.6324999999999998"/>
    <n v="55.282499999999999"/>
    <d v="2019-01-30T00:00:00"/>
    <d v="1899-12-30T14:43:00"/>
    <s v="Credit card"/>
    <n v="2.6324999999999998"/>
    <n v="5.8"/>
    <s v="Jan"/>
    <s v="Wed"/>
    <s v="afternoon"/>
    <x v="0"/>
    <s v="Female"/>
    <s v="Home and lifestyle"/>
    <s v="Naypyitaw"/>
    <s v="C"/>
    <x v="2"/>
  </r>
  <r>
    <s v="487-79-6868"/>
    <n v="12.29"/>
    <n v="9"/>
    <n v="5.5305"/>
    <n v="116.1405"/>
    <d v="2019-03-26T00:00:00"/>
    <d v="1899-12-30T19:28:00"/>
    <s v="Credit card"/>
    <n v="5.5305"/>
    <n v="8"/>
    <s v="Mar"/>
    <s v="Tue"/>
    <s v="evening"/>
    <x v="0"/>
    <s v="Female"/>
    <s v="Home and lifestyle"/>
    <s v="Mandalay"/>
    <s v="B"/>
    <x v="0"/>
  </r>
  <r>
    <s v="314-23-4520"/>
    <n v="81.23"/>
    <n v="7"/>
    <n v="28.430499999999999"/>
    <n v="597.04049999999995"/>
    <d v="2019-01-15T00:00:00"/>
    <d v="1899-12-30T20:44:00"/>
    <s v="Cash"/>
    <n v="28.430499999999999"/>
    <n v="9"/>
    <s v="Jan"/>
    <s v="Tue"/>
    <s v="evening"/>
    <x v="0"/>
    <s v="Male"/>
    <s v="Health and beauty"/>
    <s v="Naypyitaw"/>
    <s v="C"/>
    <x v="0"/>
  </r>
  <r>
    <s v="210-30-7976"/>
    <n v="22.32"/>
    <n v="4"/>
    <n v="4.4640000000000004"/>
    <n v="93.744"/>
    <d v="2019-03-14T00:00:00"/>
    <d v="1899-12-30T11:16:00"/>
    <s v="Ewallet"/>
    <n v="4.4640000000000004"/>
    <n v="4.0999999999999996"/>
    <s v="Mar"/>
    <s v="Thu"/>
    <s v="morning"/>
    <x v="0"/>
    <s v="Female"/>
    <s v="Fashion accessories"/>
    <s v="Mandalay"/>
    <s v="B"/>
    <x v="2"/>
  </r>
  <r>
    <s v="585-86-8361"/>
    <n v="27.28"/>
    <n v="5"/>
    <n v="6.82"/>
    <n v="143.22"/>
    <d v="2019-02-03T00:00:00"/>
    <d v="1899-12-30T10:31:00"/>
    <s v="Credit card"/>
    <n v="6.82"/>
    <n v="8.6"/>
    <s v="Feb"/>
    <s v="Sun"/>
    <s v="morning"/>
    <x v="1"/>
    <s v="Female"/>
    <s v="Food and beverages"/>
    <s v="Yangon"/>
    <s v="A"/>
    <x v="0"/>
  </r>
  <r>
    <s v="807-14-7833"/>
    <n v="17.420000000000002"/>
    <n v="10"/>
    <n v="8.7100000000000009"/>
    <n v="182.91"/>
    <d v="2019-02-22T00:00:00"/>
    <d v="1899-12-30T12:30:00"/>
    <s v="Ewallet"/>
    <n v="8.7100000000000009"/>
    <n v="7"/>
    <s v="Feb"/>
    <s v="Fri"/>
    <s v="afternoon"/>
    <x v="0"/>
    <s v="Female"/>
    <s v="Electronic accessories"/>
    <s v="Yangon"/>
    <s v="A"/>
    <x v="1"/>
  </r>
  <r>
    <s v="775-72-1988"/>
    <n v="73.28"/>
    <n v="5"/>
    <n v="18.32"/>
    <n v="384.72"/>
    <d v="2019-01-24T00:00:00"/>
    <d v="1899-12-30T15:05:00"/>
    <s v="Ewallet"/>
    <n v="18.32"/>
    <n v="8.4"/>
    <s v="Jan"/>
    <s v="Thu"/>
    <s v="afternoon"/>
    <x v="1"/>
    <s v="Male"/>
    <s v="Home and lifestyle"/>
    <s v="Mandalay"/>
    <s v="B"/>
    <x v="0"/>
  </r>
  <r>
    <s v="288-38-3758"/>
    <n v="84.87"/>
    <n v="3"/>
    <n v="12.730499999999999"/>
    <n v="267.34050000000002"/>
    <d v="2019-01-25T00:00:00"/>
    <d v="1899-12-30T18:30:00"/>
    <s v="Ewallet"/>
    <n v="12.730499999999999"/>
    <n v="7.4"/>
    <s v="Jan"/>
    <s v="Fri"/>
    <s v="evening"/>
    <x v="0"/>
    <s v="Female"/>
    <s v="Fashion accessories"/>
    <s v="Naypyitaw"/>
    <s v="C"/>
    <x v="1"/>
  </r>
  <r>
    <s v="652-43-6591"/>
    <n v="97.29"/>
    <n v="8"/>
    <n v="38.915999999999997"/>
    <n v="817.23599999999999"/>
    <d v="2019-03-09T00:00:00"/>
    <d v="1899-12-30T13:18:00"/>
    <s v="Credit card"/>
    <n v="38.915999999999997"/>
    <n v="6.2"/>
    <s v="Mar"/>
    <s v="Sat"/>
    <s v="afternoon"/>
    <x v="1"/>
    <s v="Female"/>
    <s v="Fashion accessories"/>
    <s v="Yangon"/>
    <s v="A"/>
    <x v="1"/>
  </r>
  <r>
    <s v="785-96-0615"/>
    <n v="35.74"/>
    <n v="8"/>
    <n v="14.295999999999999"/>
    <n v="300.21600000000001"/>
    <d v="2019-02-17T00:00:00"/>
    <d v="1899-12-30T15:28:00"/>
    <s v="Ewallet"/>
    <n v="14.295999999999999"/>
    <n v="4.9000000000000004"/>
    <s v="Feb"/>
    <s v="Sun"/>
    <s v="afternoon"/>
    <x v="0"/>
    <s v="Female"/>
    <s v="Electronic accessories"/>
    <s v="Mandalay"/>
    <s v="B"/>
    <x v="2"/>
  </r>
  <r>
    <s v="406-46-7107"/>
    <n v="96.52"/>
    <n v="6"/>
    <n v="28.956"/>
    <n v="608.07600000000002"/>
    <d v="2019-01-11T00:00:00"/>
    <d v="1899-12-30T11:52:00"/>
    <s v="Cash"/>
    <n v="28.956"/>
    <n v="4.5"/>
    <s v="Jan"/>
    <s v="Fri"/>
    <s v="morning"/>
    <x v="1"/>
    <s v="Female"/>
    <s v="Home and lifestyle"/>
    <s v="Yangon"/>
    <s v="A"/>
    <x v="2"/>
  </r>
  <r>
    <s v="250-17-5703"/>
    <n v="18.850000000000001"/>
    <n v="10"/>
    <n v="9.4250000000000007"/>
    <n v="197.92500000000001"/>
    <d v="2019-02-27T00:00:00"/>
    <d v="1899-12-30T18:24:00"/>
    <s v="Ewallet"/>
    <n v="9.4250000000000007"/>
    <n v="5.6"/>
    <s v="Feb"/>
    <s v="Wed"/>
    <s v="evening"/>
    <x v="0"/>
    <s v="Male"/>
    <s v="Food and beverages"/>
    <s v="Yangon"/>
    <s v="A"/>
    <x v="2"/>
  </r>
  <r>
    <s v="156-95-3964"/>
    <n v="55.39"/>
    <n v="4"/>
    <n v="11.077999999999999"/>
    <n v="232.63800000000001"/>
    <d v="2019-03-25T00:00:00"/>
    <d v="1899-12-30T15:19:00"/>
    <s v="Ewallet"/>
    <n v="11.077999999999999"/>
    <n v="8"/>
    <s v="Mar"/>
    <s v="Mon"/>
    <s v="afternoon"/>
    <x v="1"/>
    <s v="Female"/>
    <s v="Food and beverages"/>
    <s v="Yangon"/>
    <s v="A"/>
    <x v="0"/>
  </r>
  <r>
    <s v="842-40-8179"/>
    <n v="77.2"/>
    <n v="10"/>
    <n v="38.6"/>
    <n v="810.6"/>
    <d v="2019-02-11T00:00:00"/>
    <d v="1899-12-30T10:38:00"/>
    <s v="Credit card"/>
    <n v="38.6"/>
    <n v="5.6"/>
    <s v="Feb"/>
    <s v="Mon"/>
    <s v="morning"/>
    <x v="0"/>
    <s v="Female"/>
    <s v="Food and beverages"/>
    <s v="Mandalay"/>
    <s v="B"/>
    <x v="2"/>
  </r>
  <r>
    <s v="525-09-8450"/>
    <n v="72.13"/>
    <n v="10"/>
    <n v="36.064999999999998"/>
    <n v="757.36500000000001"/>
    <d v="2019-01-31T00:00:00"/>
    <d v="1899-12-30T15:12:00"/>
    <s v="Credit card"/>
    <n v="36.064999999999998"/>
    <n v="4.2"/>
    <s v="Jan"/>
    <s v="Thu"/>
    <s v="afternoon"/>
    <x v="1"/>
    <s v="Male"/>
    <s v="Electronic accessories"/>
    <s v="Mandalay"/>
    <s v="B"/>
    <x v="2"/>
  </r>
  <r>
    <s v="410-67-1709"/>
    <n v="63.88"/>
    <n v="8"/>
    <n v="25.552"/>
    <n v="536.59199999999998"/>
    <d v="2019-01-20T00:00:00"/>
    <d v="1899-12-30T17:48:00"/>
    <s v="Ewallet"/>
    <n v="25.552"/>
    <n v="9.9"/>
    <s v="Jan"/>
    <s v="Sun"/>
    <s v="evening"/>
    <x v="0"/>
    <s v="Female"/>
    <s v="Fashion accessories"/>
    <s v="Yangon"/>
    <s v="A"/>
    <x v="0"/>
  </r>
  <r>
    <s v="587-73-4862"/>
    <n v="10.69"/>
    <n v="5"/>
    <n v="2.6724999999999999"/>
    <n v="56.122500000000002"/>
    <d v="2019-03-26T00:00:00"/>
    <d v="1899-12-30T11:07:00"/>
    <s v="Ewallet"/>
    <n v="2.6724999999999999"/>
    <n v="7.6"/>
    <s v="Mar"/>
    <s v="Tue"/>
    <s v="morning"/>
    <x v="0"/>
    <s v="Female"/>
    <s v="Health and beauty"/>
    <s v="Yangon"/>
    <s v="A"/>
    <x v="1"/>
  </r>
  <r>
    <s v="787-87-2010"/>
    <n v="55.5"/>
    <n v="4"/>
    <n v="11.1"/>
    <n v="233.1"/>
    <d v="2019-01-20T00:00:00"/>
    <d v="1899-12-30T15:48:00"/>
    <s v="Credit card"/>
    <n v="11.1"/>
    <n v="6.6"/>
    <s v="Jan"/>
    <s v="Sun"/>
    <s v="afternoon"/>
    <x v="0"/>
    <s v="Male"/>
    <s v="Health and beauty"/>
    <s v="Yangon"/>
    <s v="A"/>
    <x v="1"/>
  </r>
  <r>
    <s v="593-14-4239"/>
    <n v="95.46"/>
    <n v="8"/>
    <n v="38.183999999999997"/>
    <n v="801.86400000000003"/>
    <d v="2019-03-05T00:00:00"/>
    <d v="1899-12-30T19:40:00"/>
    <s v="Ewallet"/>
    <n v="38.183999999999997"/>
    <n v="4.7"/>
    <s v="Mar"/>
    <s v="Tue"/>
    <s v="evening"/>
    <x v="1"/>
    <s v="Female"/>
    <s v="Home and lifestyle"/>
    <s v="Mandalay"/>
    <s v="B"/>
    <x v="2"/>
  </r>
  <r>
    <s v="801-88-0346"/>
    <n v="76.06"/>
    <n v="3"/>
    <n v="11.409000000000001"/>
    <n v="239.589"/>
    <d v="2019-01-05T00:00:00"/>
    <d v="1899-12-30T20:30:00"/>
    <s v="Credit card"/>
    <n v="11.409000000000001"/>
    <n v="9.8000000000000007"/>
    <s v="Jan"/>
    <s v="Sat"/>
    <s v="evening"/>
    <x v="1"/>
    <s v="Female"/>
    <s v="Fashion accessories"/>
    <s v="Naypyitaw"/>
    <s v="C"/>
    <x v="0"/>
  </r>
  <r>
    <s v="388-76-2555"/>
    <n v="13.69"/>
    <n v="6"/>
    <n v="4.1070000000000002"/>
    <n v="86.247"/>
    <d v="2019-02-13T00:00:00"/>
    <d v="1899-12-30T13:59:00"/>
    <s v="Cash"/>
    <n v="4.1070000000000002"/>
    <n v="6.3"/>
    <s v="Feb"/>
    <s v="Wed"/>
    <s v="afternoon"/>
    <x v="1"/>
    <s v="Male"/>
    <s v="Sports and travel"/>
    <s v="Mandalay"/>
    <s v="B"/>
    <x v="1"/>
  </r>
  <r>
    <s v="711-31-1234"/>
    <n v="95.64"/>
    <n v="4"/>
    <n v="19.128"/>
    <n v="401.68799999999999"/>
    <d v="2019-03-16T00:00:00"/>
    <d v="1899-12-30T18:51:00"/>
    <s v="Cash"/>
    <n v="19.128"/>
    <n v="7.9"/>
    <s v="Mar"/>
    <s v="Sat"/>
    <s v="evening"/>
    <x v="1"/>
    <s v="Female"/>
    <s v="Electronic accessories"/>
    <s v="Mandalay"/>
    <s v="B"/>
    <x v="1"/>
  </r>
  <r>
    <s v="886-54-6089"/>
    <n v="11.43"/>
    <n v="6"/>
    <n v="3.4289999999999998"/>
    <n v="72.009"/>
    <d v="2019-01-15T00:00:00"/>
    <d v="1899-12-30T17:24:00"/>
    <s v="Cash"/>
    <n v="3.4289999999999998"/>
    <n v="7.7"/>
    <s v="Jan"/>
    <s v="Tue"/>
    <s v="evening"/>
    <x v="1"/>
    <s v="Female"/>
    <s v="Home and lifestyle"/>
    <s v="Yangon"/>
    <s v="A"/>
    <x v="1"/>
  </r>
  <r>
    <s v="707-32-7409"/>
    <n v="95.54"/>
    <n v="4"/>
    <n v="19.108000000000001"/>
    <n v="401.26799999999997"/>
    <d v="2019-02-26T00:00:00"/>
    <d v="1899-12-30T11:58:00"/>
    <s v="Ewallet"/>
    <n v="19.108000000000001"/>
    <n v="4.5"/>
    <s v="Feb"/>
    <s v="Tue"/>
    <s v="morning"/>
    <x v="0"/>
    <s v="Female"/>
    <s v="Sports and travel"/>
    <s v="Mandalay"/>
    <s v="B"/>
    <x v="2"/>
  </r>
  <r>
    <s v="759-98-4285"/>
    <n v="85.87"/>
    <n v="7"/>
    <n v="30.054500000000001"/>
    <n v="631.14449999999999"/>
    <d v="2019-02-27T00:00:00"/>
    <d v="1899-12-30T19:01:00"/>
    <s v="Credit card"/>
    <n v="30.054500000000001"/>
    <n v="8"/>
    <s v="Feb"/>
    <s v="Wed"/>
    <s v="evening"/>
    <x v="0"/>
    <s v="Female"/>
    <s v="Health and beauty"/>
    <s v="Naypyitaw"/>
    <s v="C"/>
    <x v="0"/>
  </r>
  <r>
    <s v="201-63-8275"/>
    <n v="67.989999999999995"/>
    <n v="7"/>
    <n v="23.796500000000002"/>
    <n v="499.72649999999999"/>
    <d v="2019-02-17T00:00:00"/>
    <d v="1899-12-30T16:50:00"/>
    <s v="Ewallet"/>
    <n v="23.796500000000002"/>
    <n v="5.7"/>
    <s v="Feb"/>
    <s v="Sun"/>
    <s v="evening"/>
    <x v="0"/>
    <s v="Female"/>
    <s v="Sports and travel"/>
    <s v="Naypyitaw"/>
    <s v="C"/>
    <x v="2"/>
  </r>
  <r>
    <s v="471-06-8611"/>
    <n v="52.42"/>
    <n v="1"/>
    <n v="2.621"/>
    <n v="55.040999999999997"/>
    <d v="2019-02-06T00:00:00"/>
    <d v="1899-12-30T10:22:00"/>
    <s v="Credit card"/>
    <n v="2.621"/>
    <n v="6.3"/>
    <s v="Feb"/>
    <s v="Wed"/>
    <s v="morning"/>
    <x v="1"/>
    <s v="Female"/>
    <s v="Food and beverages"/>
    <s v="Naypyitaw"/>
    <s v="C"/>
    <x v="1"/>
  </r>
  <r>
    <s v="200-16-5952"/>
    <n v="65.650000000000006"/>
    <n v="2"/>
    <n v="6.5650000000000004"/>
    <n v="137.86500000000001"/>
    <d v="2019-01-17T00:00:00"/>
    <d v="1899-12-30T16:46:00"/>
    <s v="Cash"/>
    <n v="6.5650000000000004"/>
    <n v="6"/>
    <s v="Jan"/>
    <s v="Thu"/>
    <s v="evening"/>
    <x v="0"/>
    <s v="Male"/>
    <s v="Food and beverages"/>
    <s v="Naypyitaw"/>
    <s v="C"/>
    <x v="1"/>
  </r>
  <r>
    <s v="120-54-2248"/>
    <n v="28.86"/>
    <n v="5"/>
    <n v="7.2149999999999999"/>
    <n v="151.51499999999999"/>
    <d v="2019-01-22T00:00:00"/>
    <d v="1899-12-30T18:08:00"/>
    <s v="Credit card"/>
    <n v="7.2149999999999999"/>
    <n v="8"/>
    <s v="Jan"/>
    <s v="Tue"/>
    <s v="evening"/>
    <x v="1"/>
    <s v="Female"/>
    <s v="Food and beverages"/>
    <s v="Mandalay"/>
    <s v="B"/>
    <x v="0"/>
  </r>
  <r>
    <s v="102-77-2261"/>
    <n v="65.31"/>
    <n v="7"/>
    <n v="22.858499999999999"/>
    <n v="480.02850000000001"/>
    <d v="2019-03-05T00:00:00"/>
    <d v="1899-12-30T18:02:00"/>
    <s v="Credit card"/>
    <n v="22.858499999999999"/>
    <n v="4.2"/>
    <s v="Mar"/>
    <s v="Tue"/>
    <s v="evening"/>
    <x v="0"/>
    <s v="Male"/>
    <s v="Health and beauty"/>
    <s v="Naypyitaw"/>
    <s v="C"/>
    <x v="2"/>
  </r>
  <r>
    <s v="875-31-8302"/>
    <n v="93.38"/>
    <n v="1"/>
    <n v="4.6689999999999996"/>
    <n v="98.049000000000007"/>
    <d v="2019-01-03T00:00:00"/>
    <d v="1899-12-30T13:07:00"/>
    <s v="Cash"/>
    <n v="4.6689999999999996"/>
    <n v="9.6"/>
    <s v="Jan"/>
    <s v="Thu"/>
    <s v="afternoon"/>
    <x v="1"/>
    <s v="Male"/>
    <s v="Sports and travel"/>
    <s v="Mandalay"/>
    <s v="B"/>
    <x v="0"/>
  </r>
  <r>
    <s v="102-06-2002"/>
    <n v="25.25"/>
    <n v="5"/>
    <n v="6.3125"/>
    <n v="132.5625"/>
    <d v="2019-03-20T00:00:00"/>
    <d v="1899-12-30T17:52:00"/>
    <s v="Cash"/>
    <n v="6.3125"/>
    <n v="6.1"/>
    <s v="Mar"/>
    <s v="Wed"/>
    <s v="evening"/>
    <x v="0"/>
    <s v="Male"/>
    <s v="Sports and travel"/>
    <s v="Naypyitaw"/>
    <s v="C"/>
    <x v="1"/>
  </r>
  <r>
    <s v="457-94-0464"/>
    <n v="87.87"/>
    <n v="9"/>
    <n v="39.541499999999999"/>
    <n v="830.37149999999997"/>
    <d v="2019-01-31T00:00:00"/>
    <d v="1899-12-30T20:32:00"/>
    <s v="Ewallet"/>
    <n v="39.541499999999999"/>
    <n v="5.6"/>
    <s v="Jan"/>
    <s v="Thu"/>
    <s v="evening"/>
    <x v="0"/>
    <s v="Male"/>
    <s v="Electronic accessories"/>
    <s v="Mandalay"/>
    <s v="B"/>
    <x v="2"/>
  </r>
  <r>
    <s v="629-42-4133"/>
    <n v="21.8"/>
    <n v="8"/>
    <n v="8.7200000000000006"/>
    <n v="183.12"/>
    <d v="2019-02-19T00:00:00"/>
    <d v="1899-12-30T19:24:00"/>
    <s v="Cash"/>
    <n v="8.7200000000000006"/>
    <n v="8.3000000000000007"/>
    <s v="Feb"/>
    <s v="Tue"/>
    <s v="evening"/>
    <x v="1"/>
    <s v="Male"/>
    <s v="Health and beauty"/>
    <s v="Naypyitaw"/>
    <s v="C"/>
    <x v="0"/>
  </r>
  <r>
    <s v="534-53-3526"/>
    <n v="94.76"/>
    <n v="4"/>
    <n v="18.952000000000002"/>
    <n v="397.99200000000002"/>
    <d v="2019-02-11T00:00:00"/>
    <d v="1899-12-30T16:06:00"/>
    <s v="Ewallet"/>
    <n v="18.952000000000002"/>
    <n v="7.8"/>
    <s v="Feb"/>
    <s v="Mon"/>
    <s v="evening"/>
    <x v="1"/>
    <s v="Female"/>
    <s v="Sports and travel"/>
    <s v="Yangon"/>
    <s v="A"/>
    <x v="1"/>
  </r>
  <r>
    <s v="307-04-2070"/>
    <n v="30.62"/>
    <n v="1"/>
    <n v="1.5309999999999999"/>
    <n v="32.151000000000003"/>
    <d v="2019-02-05T00:00:00"/>
    <d v="1899-12-30T14:14:00"/>
    <s v="Credit card"/>
    <n v="1.5309999999999999"/>
    <n v="4.0999999999999996"/>
    <s v="Feb"/>
    <s v="Tue"/>
    <s v="afternoon"/>
    <x v="0"/>
    <s v="Female"/>
    <s v="Fashion accessories"/>
    <s v="Yangon"/>
    <s v="A"/>
    <x v="2"/>
  </r>
  <r>
    <s v="468-99-7231"/>
    <n v="44.01"/>
    <n v="8"/>
    <n v="17.603999999999999"/>
    <n v="369.68400000000003"/>
    <d v="2019-03-03T00:00:00"/>
    <d v="1899-12-30T17:36:00"/>
    <s v="Cash"/>
    <n v="17.603999999999999"/>
    <n v="8.8000000000000007"/>
    <s v="Mar"/>
    <s v="Sun"/>
    <s v="evening"/>
    <x v="1"/>
    <s v="Female"/>
    <s v="Home and lifestyle"/>
    <s v="Naypyitaw"/>
    <s v="C"/>
    <x v="0"/>
  </r>
  <r>
    <s v="516-77-6464"/>
    <n v="10.16"/>
    <n v="5"/>
    <n v="2.54"/>
    <n v="53.34"/>
    <d v="2019-02-24T00:00:00"/>
    <d v="1899-12-30T13:08:00"/>
    <s v="Ewallet"/>
    <n v="2.54"/>
    <n v="4.0999999999999996"/>
    <s v="Feb"/>
    <s v="Sun"/>
    <s v="afternoon"/>
    <x v="0"/>
    <s v="Female"/>
    <s v="Health and beauty"/>
    <s v="Naypyitaw"/>
    <s v="C"/>
    <x v="2"/>
  </r>
  <r>
    <s v="404-91-5964"/>
    <n v="74.58"/>
    <n v="7"/>
    <n v="26.103000000000002"/>
    <n v="548.16300000000001"/>
    <d v="2019-02-04T00:00:00"/>
    <d v="1899-12-30T16:09:00"/>
    <s v="Credit card"/>
    <n v="26.103000000000002"/>
    <n v="9"/>
    <s v="Feb"/>
    <s v="Mon"/>
    <s v="evening"/>
    <x v="1"/>
    <s v="Male"/>
    <s v="Electronic accessories"/>
    <s v="Yangon"/>
    <s v="A"/>
    <x v="0"/>
  </r>
  <r>
    <s v="886-77-9084"/>
    <n v="71.89"/>
    <n v="8"/>
    <n v="28.756"/>
    <n v="603.87599999999998"/>
    <d v="2019-02-19T00:00:00"/>
    <d v="1899-12-30T11:33:00"/>
    <s v="Ewallet"/>
    <n v="28.756"/>
    <n v="5.5"/>
    <s v="Feb"/>
    <s v="Tue"/>
    <s v="morning"/>
    <x v="1"/>
    <s v="Male"/>
    <s v="Electronic accessories"/>
    <s v="Naypyitaw"/>
    <s v="C"/>
    <x v="2"/>
  </r>
  <r>
    <s v="790-38-4466"/>
    <n v="10.99"/>
    <n v="5"/>
    <n v="2.7475000000000001"/>
    <n v="57.697499999999998"/>
    <d v="2019-01-23T00:00:00"/>
    <d v="1899-12-30T10:18:00"/>
    <s v="Credit card"/>
    <n v="2.7475000000000001"/>
    <n v="9.3000000000000007"/>
    <s v="Jan"/>
    <s v="Wed"/>
    <s v="morning"/>
    <x v="1"/>
    <s v="Female"/>
    <s v="Health and beauty"/>
    <s v="Naypyitaw"/>
    <s v="C"/>
    <x v="0"/>
  </r>
  <r>
    <s v="704-10-4056"/>
    <n v="60.47"/>
    <n v="3"/>
    <n v="9.0704999999999991"/>
    <n v="190.48050000000001"/>
    <d v="2019-01-14T00:00:00"/>
    <d v="1899-12-30T10:55:00"/>
    <s v="Credit card"/>
    <n v="9.0704999999999991"/>
    <n v="5.6"/>
    <s v="Jan"/>
    <s v="Mon"/>
    <s v="morning"/>
    <x v="0"/>
    <s v="Male"/>
    <s v="Health and beauty"/>
    <s v="Naypyitaw"/>
    <s v="C"/>
    <x v="2"/>
  </r>
  <r>
    <s v="497-37-6538"/>
    <n v="58.91"/>
    <n v="7"/>
    <n v="20.618500000000001"/>
    <n v="432.98849999999999"/>
    <d v="2019-01-17T00:00:00"/>
    <d v="1899-12-30T15:15:00"/>
    <s v="Ewallet"/>
    <n v="20.618500000000001"/>
    <n v="9.6999999999999993"/>
    <s v="Jan"/>
    <s v="Thu"/>
    <s v="afternoon"/>
    <x v="1"/>
    <s v="Male"/>
    <s v="Sports and travel"/>
    <s v="Yangon"/>
    <s v="A"/>
    <x v="0"/>
  </r>
  <r>
    <s v="651-96-5970"/>
    <n v="46.41"/>
    <n v="1"/>
    <n v="2.3205"/>
    <n v="48.730499999999999"/>
    <d v="2019-03-03T00:00:00"/>
    <d v="1899-12-30T20:06:00"/>
    <s v="Credit card"/>
    <n v="2.3205"/>
    <n v="4"/>
    <s v="Mar"/>
    <s v="Sun"/>
    <s v="evening"/>
    <x v="1"/>
    <s v="Male"/>
    <s v="Fashion accessories"/>
    <s v="Yangon"/>
    <s v="A"/>
    <x v="2"/>
  </r>
  <r>
    <s v="400-80-4065"/>
    <n v="68.55"/>
    <n v="4"/>
    <n v="13.71"/>
    <n v="287.91000000000003"/>
    <d v="2019-02-15T00:00:00"/>
    <d v="1899-12-30T20:21:00"/>
    <s v="Credit card"/>
    <n v="13.71"/>
    <n v="9.1999999999999993"/>
    <s v="Feb"/>
    <s v="Fri"/>
    <s v="evening"/>
    <x v="0"/>
    <s v="Male"/>
    <s v="Health and beauty"/>
    <s v="Naypyitaw"/>
    <s v="C"/>
    <x v="0"/>
  </r>
  <r>
    <s v="744-16-7898"/>
    <n v="97.37"/>
    <n v="10"/>
    <n v="48.685000000000002"/>
    <n v="1022.385"/>
    <d v="2019-01-15T00:00:00"/>
    <d v="1899-12-30T13:48:00"/>
    <s v="Credit card"/>
    <n v="48.685000000000002"/>
    <n v="4.9000000000000004"/>
    <s v="Jan"/>
    <s v="Tue"/>
    <s v="afternoon"/>
    <x v="1"/>
    <s v="Female"/>
    <s v="Home and lifestyle"/>
    <s v="Mandalay"/>
    <s v="B"/>
    <x v="2"/>
  </r>
  <r>
    <s v="263-12-5321"/>
    <n v="92.6"/>
    <n v="7"/>
    <n v="32.409999999999997"/>
    <n v="680.61"/>
    <d v="2019-02-27T00:00:00"/>
    <d v="1899-12-30T12:52:00"/>
    <s v="Credit card"/>
    <n v="32.409999999999997"/>
    <n v="9.3000000000000007"/>
    <s v="Feb"/>
    <s v="Wed"/>
    <s v="afternoon"/>
    <x v="0"/>
    <s v="Male"/>
    <s v="Electronic accessories"/>
    <s v="Yangon"/>
    <s v="A"/>
    <x v="0"/>
  </r>
  <r>
    <s v="702-72-0487"/>
    <n v="46.61"/>
    <n v="2"/>
    <n v="4.6609999999999996"/>
    <n v="97.881"/>
    <d v="2019-02-26T00:00:00"/>
    <d v="1899-12-30T12:28:00"/>
    <s v="Credit card"/>
    <n v="4.6609999999999996"/>
    <n v="6.6"/>
    <s v="Feb"/>
    <s v="Tue"/>
    <s v="afternoon"/>
    <x v="1"/>
    <s v="Female"/>
    <s v="Electronic accessories"/>
    <s v="Yangon"/>
    <s v="A"/>
    <x v="1"/>
  </r>
  <r>
    <s v="605-83-1050"/>
    <n v="27.18"/>
    <n v="2"/>
    <n v="2.718"/>
    <n v="57.078000000000003"/>
    <d v="2019-03-15T00:00:00"/>
    <d v="1899-12-30T16:26:00"/>
    <s v="Ewallet"/>
    <n v="2.718"/>
    <n v="4.3"/>
    <s v="Mar"/>
    <s v="Fri"/>
    <s v="evening"/>
    <x v="1"/>
    <s v="Male"/>
    <s v="Fashion accessories"/>
    <s v="Mandalay"/>
    <s v="B"/>
    <x v="2"/>
  </r>
  <r>
    <s v="443-60-9639"/>
    <n v="60.87"/>
    <n v="1"/>
    <n v="3.0434999999999999"/>
    <n v="63.913499999999999"/>
    <d v="2019-01-24T00:00:00"/>
    <d v="1899-12-30T13:24:00"/>
    <s v="Cash"/>
    <n v="3.0434999999999999"/>
    <n v="5.5"/>
    <s v="Jan"/>
    <s v="Thu"/>
    <s v="afternoon"/>
    <x v="0"/>
    <s v="Female"/>
    <s v="Home and lifestyle"/>
    <s v="Naypyitaw"/>
    <s v="C"/>
    <x v="2"/>
  </r>
  <r>
    <s v="864-24-7918"/>
    <n v="24.49"/>
    <n v="10"/>
    <n v="12.244999999999999"/>
    <n v="257.14499999999998"/>
    <d v="2019-02-22T00:00:00"/>
    <d v="1899-12-30T15:15:00"/>
    <s v="Cash"/>
    <n v="12.244999999999999"/>
    <n v="8.1"/>
    <s v="Feb"/>
    <s v="Fri"/>
    <s v="afternoon"/>
    <x v="0"/>
    <s v="Female"/>
    <s v="Sports and travel"/>
    <s v="Yangon"/>
    <s v="A"/>
    <x v="0"/>
  </r>
  <r>
    <s v="359-94-5395"/>
    <n v="92.78"/>
    <n v="1"/>
    <n v="4.6390000000000002"/>
    <n v="97.418999999999997"/>
    <d v="2019-03-15T00:00:00"/>
    <d v="1899-12-30T10:50:00"/>
    <s v="Credit card"/>
    <n v="4.6390000000000002"/>
    <n v="9.8000000000000007"/>
    <s v="Mar"/>
    <s v="Fri"/>
    <s v="morning"/>
    <x v="1"/>
    <s v="Male"/>
    <s v="Health and beauty"/>
    <s v="Mandalay"/>
    <s v="B"/>
    <x v="0"/>
  </r>
  <r>
    <s v="401-09-4232"/>
    <n v="86.69"/>
    <n v="5"/>
    <n v="21.672499999999999"/>
    <n v="455.1225"/>
    <d v="2019-02-11T00:00:00"/>
    <d v="1899-12-30T18:38:00"/>
    <s v="Ewallet"/>
    <n v="21.672499999999999"/>
    <n v="9.4"/>
    <s v="Feb"/>
    <s v="Mon"/>
    <s v="evening"/>
    <x v="0"/>
    <s v="Male"/>
    <s v="Home and lifestyle"/>
    <s v="Naypyitaw"/>
    <s v="C"/>
    <x v="0"/>
  </r>
  <r>
    <s v="751-15-6198"/>
    <n v="23.01"/>
    <n v="6"/>
    <n v="6.9029999999999996"/>
    <n v="144.96299999999999"/>
    <d v="2019-01-12T00:00:00"/>
    <d v="1899-12-30T16:45:00"/>
    <s v="Ewallet"/>
    <n v="6.9029999999999996"/>
    <n v="7.9"/>
    <s v="Jan"/>
    <s v="Sat"/>
    <s v="evening"/>
    <x v="1"/>
    <s v="Male"/>
    <s v="Sports and travel"/>
    <s v="Mandalay"/>
    <s v="B"/>
    <x v="1"/>
  </r>
  <r>
    <s v="324-41-6833"/>
    <n v="30.2"/>
    <n v="8"/>
    <n v="12.08"/>
    <n v="253.68"/>
    <d v="2019-03-03T00:00:00"/>
    <d v="1899-12-30T19:30:00"/>
    <s v="Ewallet"/>
    <n v="12.08"/>
    <n v="5.0999999999999996"/>
    <s v="Mar"/>
    <s v="Sun"/>
    <s v="evening"/>
    <x v="0"/>
    <s v="Female"/>
    <s v="Electronic accessories"/>
    <s v="Naypyitaw"/>
    <s v="C"/>
    <x v="2"/>
  </r>
  <r>
    <s v="474-33-8305"/>
    <n v="67.39"/>
    <n v="7"/>
    <n v="23.586500000000001"/>
    <n v="495.31650000000002"/>
    <d v="2019-03-23T00:00:00"/>
    <d v="1899-12-30T13:23:00"/>
    <s v="Ewallet"/>
    <n v="23.586500000000001"/>
    <n v="6.9"/>
    <s v="Mar"/>
    <s v="Sat"/>
    <s v="afternoon"/>
    <x v="0"/>
    <s v="Male"/>
    <s v="Fashion accessories"/>
    <s v="Naypyitaw"/>
    <s v="C"/>
    <x v="1"/>
  </r>
  <r>
    <s v="759-29-9521"/>
    <n v="48.96"/>
    <n v="9"/>
    <n v="22.032"/>
    <n v="462.67200000000003"/>
    <d v="2019-03-04T00:00:00"/>
    <d v="1899-12-30T11:27:00"/>
    <s v="Cash"/>
    <n v="22.032"/>
    <n v="8"/>
    <s v="Mar"/>
    <s v="Mon"/>
    <s v="morning"/>
    <x v="0"/>
    <s v="Female"/>
    <s v="Fashion accessories"/>
    <s v="Yangon"/>
    <s v="A"/>
    <x v="0"/>
  </r>
  <r>
    <s v="831-81-6575"/>
    <n v="75.59"/>
    <n v="9"/>
    <n v="34.015500000000003"/>
    <n v="714.32550000000003"/>
    <d v="2019-02-23T00:00:00"/>
    <d v="1899-12-30T11:12:00"/>
    <s v="Cash"/>
    <n v="34.015500000000003"/>
    <n v="8"/>
    <s v="Feb"/>
    <s v="Sat"/>
    <s v="morning"/>
    <x v="0"/>
    <s v="Female"/>
    <s v="Electronic accessories"/>
    <s v="Mandalay"/>
    <s v="B"/>
    <x v="0"/>
  </r>
  <r>
    <s v="220-68-6701"/>
    <n v="77.47"/>
    <n v="4"/>
    <n v="15.494"/>
    <n v="325.37400000000002"/>
    <d v="2019-03-17T00:00:00"/>
    <d v="1899-12-30T16:36:00"/>
    <s v="Cash"/>
    <n v="15.494"/>
    <n v="4.2"/>
    <s v="Mar"/>
    <s v="Sun"/>
    <s v="evening"/>
    <x v="1"/>
    <s v="Female"/>
    <s v="Home and lifestyle"/>
    <s v="Yangon"/>
    <s v="A"/>
    <x v="2"/>
  </r>
  <r>
    <s v="618-34-8551"/>
    <n v="93.18"/>
    <n v="2"/>
    <n v="9.3179999999999996"/>
    <n v="195.678"/>
    <d v="2019-01-16T00:00:00"/>
    <d v="1899-12-30T18:41:00"/>
    <s v="Credit card"/>
    <n v="9.3179999999999996"/>
    <n v="8.5"/>
    <s v="Jan"/>
    <s v="Wed"/>
    <s v="evening"/>
    <x v="1"/>
    <s v="Female"/>
    <s v="Sports and travel"/>
    <s v="Yangon"/>
    <s v="A"/>
    <x v="0"/>
  </r>
  <r>
    <s v="257-60-7754"/>
    <n v="50.23"/>
    <n v="4"/>
    <n v="10.045999999999999"/>
    <n v="210.96600000000001"/>
    <d v="2019-01-08T00:00:00"/>
    <d v="1899-12-30T17:12:00"/>
    <s v="Cash"/>
    <n v="10.045999999999999"/>
    <n v="9"/>
    <s v="Jan"/>
    <s v="Tue"/>
    <s v="evening"/>
    <x v="1"/>
    <s v="Female"/>
    <s v="Electronic accessories"/>
    <s v="Yangon"/>
    <s v="A"/>
    <x v="0"/>
  </r>
  <r>
    <s v="559-61-5987"/>
    <n v="17.75"/>
    <n v="1"/>
    <n v="0.88749999999999996"/>
    <n v="18.637499999999999"/>
    <d v="2019-01-14T00:00:00"/>
    <d v="1899-12-30T10:38:00"/>
    <s v="Cash"/>
    <n v="0.88749999999999996"/>
    <n v="8.6"/>
    <s v="Jan"/>
    <s v="Mon"/>
    <s v="morning"/>
    <x v="1"/>
    <s v="Female"/>
    <s v="Health and beauty"/>
    <s v="Mandalay"/>
    <s v="B"/>
    <x v="0"/>
  </r>
  <r>
    <s v="189-55-2313"/>
    <n v="62.18"/>
    <n v="10"/>
    <n v="31.09"/>
    <n v="652.89"/>
    <d v="2019-01-31T00:00:00"/>
    <d v="1899-12-30T10:33:00"/>
    <s v="Ewallet"/>
    <n v="31.09"/>
    <n v="6"/>
    <s v="Jan"/>
    <s v="Thu"/>
    <s v="morning"/>
    <x v="1"/>
    <s v="Female"/>
    <s v="Fashion accessories"/>
    <s v="Naypyitaw"/>
    <s v="C"/>
    <x v="1"/>
  </r>
  <r>
    <s v="565-91-4567"/>
    <n v="10.75"/>
    <n v="8"/>
    <n v="4.3"/>
    <n v="90.3"/>
    <d v="2019-03-15T00:00:00"/>
    <d v="1899-12-30T14:38:00"/>
    <s v="Ewallet"/>
    <n v="4.3"/>
    <n v="6.2"/>
    <s v="Mar"/>
    <s v="Fri"/>
    <s v="afternoon"/>
    <x v="1"/>
    <s v="Male"/>
    <s v="Health and beauty"/>
    <s v="Mandalay"/>
    <s v="B"/>
    <x v="1"/>
  </r>
  <r>
    <s v="380-60-5336"/>
    <n v="40.26"/>
    <n v="10"/>
    <n v="20.13"/>
    <n v="422.73"/>
    <d v="2019-02-24T00:00:00"/>
    <d v="1899-12-30T18:06:00"/>
    <s v="Credit card"/>
    <n v="20.13"/>
    <n v="5"/>
    <s v="Feb"/>
    <s v="Sun"/>
    <s v="evening"/>
    <x v="1"/>
    <s v="Female"/>
    <s v="Electronic accessories"/>
    <s v="Yangon"/>
    <s v="A"/>
    <x v="2"/>
  </r>
  <r>
    <s v="815-04-6282"/>
    <n v="64.97"/>
    <n v="5"/>
    <n v="16.2425"/>
    <n v="341.09249999999997"/>
    <d v="2019-02-08T00:00:00"/>
    <d v="1899-12-30T12:52:00"/>
    <s v="Credit card"/>
    <n v="16.2425"/>
    <n v="6.5"/>
    <s v="Feb"/>
    <s v="Fri"/>
    <s v="afternoon"/>
    <x v="0"/>
    <s v="Female"/>
    <s v="Sports and travel"/>
    <s v="Naypyitaw"/>
    <s v="C"/>
    <x v="1"/>
  </r>
  <r>
    <s v="674-56-6360"/>
    <n v="95.15"/>
    <n v="1"/>
    <n v="4.7575000000000003"/>
    <n v="99.907499999999999"/>
    <d v="2019-03-22T00:00:00"/>
    <d v="1899-12-30T14:00:00"/>
    <s v="Cash"/>
    <n v="4.7575000000000003"/>
    <n v="6"/>
    <s v="Mar"/>
    <s v="Fri"/>
    <s v="afternoon"/>
    <x v="1"/>
    <s v="Male"/>
    <s v="Electronic accessories"/>
    <s v="Yangon"/>
    <s v="A"/>
    <x v="1"/>
  </r>
  <r>
    <s v="778-34-2523"/>
    <n v="48.62"/>
    <n v="8"/>
    <n v="19.448"/>
    <n v="408.40800000000002"/>
    <d v="2019-01-24T00:00:00"/>
    <d v="1899-12-30T10:57:00"/>
    <s v="Cash"/>
    <n v="19.448"/>
    <n v="5"/>
    <s v="Jan"/>
    <s v="Thu"/>
    <s v="morning"/>
    <x v="0"/>
    <s v="Female"/>
    <s v="Electronic accessories"/>
    <s v="Yangon"/>
    <s v="A"/>
    <x v="2"/>
  </r>
  <r>
    <s v="499-27-7781"/>
    <n v="53.21"/>
    <n v="8"/>
    <n v="21.283999999999999"/>
    <n v="446.964"/>
    <d v="2019-03-14T00:00:00"/>
    <d v="1899-12-30T16:45:00"/>
    <s v="Ewallet"/>
    <n v="21.283999999999999"/>
    <n v="5"/>
    <s v="Mar"/>
    <s v="Thu"/>
    <s v="evening"/>
    <x v="1"/>
    <s v="Female"/>
    <s v="Food and beverages"/>
    <s v="Mandalay"/>
    <s v="B"/>
    <x v="2"/>
  </r>
  <r>
    <s v="477-59-2456"/>
    <n v="45.44"/>
    <n v="7"/>
    <n v="15.904"/>
    <n v="333.98399999999998"/>
    <d v="2019-01-23T00:00:00"/>
    <d v="1899-12-30T11:15:00"/>
    <s v="Cash"/>
    <n v="15.904"/>
    <n v="9.1999999999999993"/>
    <s v="Jan"/>
    <s v="Wed"/>
    <s v="morning"/>
    <x v="1"/>
    <s v="Female"/>
    <s v="Fashion accessories"/>
    <s v="Naypyitaw"/>
    <s v="C"/>
    <x v="0"/>
  </r>
  <r>
    <s v="832-51-6761"/>
    <n v="33.880000000000003"/>
    <n v="8"/>
    <n v="13.552"/>
    <n v="284.59199999999998"/>
    <d v="2019-01-19T00:00:00"/>
    <d v="1899-12-30T20:29:00"/>
    <s v="Ewallet"/>
    <n v="13.552"/>
    <n v="9.6"/>
    <s v="Jan"/>
    <s v="Sat"/>
    <s v="evening"/>
    <x v="1"/>
    <s v="Male"/>
    <s v="Food and beverages"/>
    <s v="Yangon"/>
    <s v="A"/>
    <x v="0"/>
  </r>
  <r>
    <s v="869-11-3082"/>
    <n v="96.16"/>
    <n v="4"/>
    <n v="19.231999999999999"/>
    <n v="403.87200000000001"/>
    <d v="2019-01-27T00:00:00"/>
    <d v="1899-12-30T20:03:00"/>
    <s v="Credit card"/>
    <n v="19.231999999999999"/>
    <n v="8.4"/>
    <s v="Jan"/>
    <s v="Sun"/>
    <s v="evening"/>
    <x v="0"/>
    <s v="Male"/>
    <s v="Health and beauty"/>
    <s v="Mandalay"/>
    <s v="B"/>
    <x v="0"/>
  </r>
  <r>
    <s v="190-59-3964"/>
    <n v="47.16"/>
    <n v="5"/>
    <n v="11.79"/>
    <n v="247.59"/>
    <d v="2019-02-03T00:00:00"/>
    <d v="1899-12-30T14:35:00"/>
    <s v="Credit card"/>
    <n v="11.79"/>
    <n v="6"/>
    <s v="Feb"/>
    <s v="Sun"/>
    <s v="afternoon"/>
    <x v="0"/>
    <s v="Male"/>
    <s v="Food and beverages"/>
    <s v="Mandalay"/>
    <s v="B"/>
    <x v="1"/>
  </r>
  <r>
    <s v="366-43-6862"/>
    <n v="52.89"/>
    <n v="4"/>
    <n v="10.577999999999999"/>
    <n v="222.13800000000001"/>
    <d v="2019-03-25T00:00:00"/>
    <d v="1899-12-30T16:32:00"/>
    <s v="Ewallet"/>
    <n v="10.577999999999999"/>
    <n v="6.7"/>
    <s v="Mar"/>
    <s v="Mon"/>
    <s v="evening"/>
    <x v="1"/>
    <s v="Male"/>
    <s v="Electronic accessories"/>
    <s v="Mandalay"/>
    <s v="B"/>
    <x v="1"/>
  </r>
  <r>
    <s v="186-43-8965"/>
    <n v="47.68"/>
    <n v="2"/>
    <n v="4.7679999999999998"/>
    <n v="100.128"/>
    <d v="2019-02-24T00:00:00"/>
    <d v="1899-12-30T10:10:00"/>
    <s v="Credit card"/>
    <n v="4.7679999999999998"/>
    <n v="4.0999999999999996"/>
    <s v="Feb"/>
    <s v="Sun"/>
    <s v="morning"/>
    <x v="0"/>
    <s v="Female"/>
    <s v="Home and lifestyle"/>
    <s v="Yangon"/>
    <s v="A"/>
    <x v="2"/>
  </r>
  <r>
    <s v="784-21-9238"/>
    <n v="10.17"/>
    <n v="1"/>
    <n v="0.50849999999999995"/>
    <n v="10.6785"/>
    <d v="2019-02-07T00:00:00"/>
    <d v="1899-12-30T14:15:00"/>
    <s v="Cash"/>
    <n v="0.50849999999999995"/>
    <n v="5.9"/>
    <s v="Feb"/>
    <s v="Thu"/>
    <s v="afternoon"/>
    <x v="0"/>
    <s v="Male"/>
    <s v="Sports and travel"/>
    <s v="Naypyitaw"/>
    <s v="C"/>
    <x v="2"/>
  </r>
  <r>
    <s v="276-75-6884"/>
    <n v="68.709999999999994"/>
    <n v="3"/>
    <n v="10.3065"/>
    <n v="216.4365"/>
    <d v="2019-03-04T00:00:00"/>
    <d v="1899-12-30T10:05:00"/>
    <s v="Cash"/>
    <n v="10.3065"/>
    <n v="8.6999999999999993"/>
    <s v="Mar"/>
    <s v="Mon"/>
    <s v="morning"/>
    <x v="1"/>
    <s v="Female"/>
    <s v="Health and beauty"/>
    <s v="Yangon"/>
    <s v="A"/>
    <x v="0"/>
  </r>
  <r>
    <s v="109-86-4363"/>
    <n v="60.08"/>
    <n v="7"/>
    <n v="21.027999999999999"/>
    <n v="441.58800000000002"/>
    <d v="2019-02-14T00:00:00"/>
    <d v="1899-12-30T11:36:00"/>
    <s v="Credit card"/>
    <n v="21.027999999999999"/>
    <n v="4.5"/>
    <s v="Feb"/>
    <s v="Thu"/>
    <s v="morning"/>
    <x v="0"/>
    <s v="Female"/>
    <s v="Sports and travel"/>
    <s v="Mandalay"/>
    <s v="B"/>
    <x v="2"/>
  </r>
  <r>
    <s v="569-76-2760"/>
    <n v="22.01"/>
    <n v="4"/>
    <n v="4.4020000000000001"/>
    <n v="92.441999999999993"/>
    <d v="2019-01-29T00:00:00"/>
    <d v="1899-12-30T18:15:00"/>
    <s v="Credit card"/>
    <n v="4.4020000000000001"/>
    <n v="6.6"/>
    <s v="Jan"/>
    <s v="Tue"/>
    <s v="evening"/>
    <x v="0"/>
    <s v="Female"/>
    <s v="Sports and travel"/>
    <s v="Yangon"/>
    <s v="A"/>
    <x v="1"/>
  </r>
  <r>
    <s v="222-42-0244"/>
    <n v="72.11"/>
    <n v="9"/>
    <n v="32.4495"/>
    <n v="681.43949999999995"/>
    <d v="2019-01-28T00:00:00"/>
    <d v="1899-12-30T13:53:00"/>
    <s v="Credit card"/>
    <n v="32.4495"/>
    <n v="7.7"/>
    <s v="Jan"/>
    <s v="Mon"/>
    <s v="afternoon"/>
    <x v="0"/>
    <s v="Female"/>
    <s v="Health and beauty"/>
    <s v="Mandalay"/>
    <s v="B"/>
    <x v="1"/>
  </r>
  <r>
    <s v="760-53-9233"/>
    <n v="41.28"/>
    <n v="3"/>
    <n v="6.1920000000000002"/>
    <n v="130.03200000000001"/>
    <d v="2019-03-26T00:00:00"/>
    <d v="1899-12-30T18:37:00"/>
    <s v="Credit card"/>
    <n v="6.1920000000000002"/>
    <n v="8.5"/>
    <s v="Mar"/>
    <s v="Tue"/>
    <s v="evening"/>
    <x v="0"/>
    <s v="Male"/>
    <s v="Fashion accessories"/>
    <s v="Yangon"/>
    <s v="A"/>
    <x v="0"/>
  </r>
  <r>
    <s v="538-22-0304"/>
    <n v="64.95"/>
    <n v="10"/>
    <n v="32.475000000000001"/>
    <n v="681.97500000000002"/>
    <d v="2019-03-24T00:00:00"/>
    <d v="1899-12-30T18:27:00"/>
    <s v="Cash"/>
    <n v="32.475000000000001"/>
    <n v="5.2"/>
    <s v="Mar"/>
    <s v="Sun"/>
    <s v="evening"/>
    <x v="1"/>
    <s v="Male"/>
    <s v="Electronic accessories"/>
    <s v="Naypyitaw"/>
    <s v="C"/>
    <x v="2"/>
  </r>
  <r>
    <s v="416-17-9926"/>
    <n v="74.22"/>
    <n v="10"/>
    <n v="37.11"/>
    <n v="779.31"/>
    <d v="2019-01-01T00:00:00"/>
    <d v="1899-12-30T14:42:00"/>
    <s v="Credit card"/>
    <n v="37.11"/>
    <n v="4.3"/>
    <s v="Jan"/>
    <s v="Tue"/>
    <s v="afternoon"/>
    <x v="0"/>
    <s v="Female"/>
    <s v="Electronic accessories"/>
    <s v="Yangon"/>
    <s v="A"/>
    <x v="2"/>
  </r>
  <r>
    <s v="237-44-6163"/>
    <n v="10.56"/>
    <n v="8"/>
    <n v="4.2240000000000002"/>
    <n v="88.703999999999994"/>
    <d v="2019-01-24T00:00:00"/>
    <d v="1899-12-30T17:43:00"/>
    <s v="Cash"/>
    <n v="4.2240000000000002"/>
    <n v="7.6"/>
    <s v="Jan"/>
    <s v="Thu"/>
    <s v="evening"/>
    <x v="1"/>
    <s v="Male"/>
    <s v="Electronic accessories"/>
    <s v="Yangon"/>
    <s v="A"/>
    <x v="1"/>
  </r>
  <r>
    <s v="636-17-0325"/>
    <n v="62.57"/>
    <n v="4"/>
    <n v="12.513999999999999"/>
    <n v="262.79399999999998"/>
    <d v="2019-02-25T00:00:00"/>
    <d v="1899-12-30T18:37:00"/>
    <s v="Cash"/>
    <n v="12.513999999999999"/>
    <n v="9.5"/>
    <s v="Feb"/>
    <s v="Mon"/>
    <s v="evening"/>
    <x v="1"/>
    <s v="Male"/>
    <s v="Health and beauty"/>
    <s v="Mandalay"/>
    <s v="B"/>
    <x v="0"/>
  </r>
  <r>
    <s v="343-75-9322"/>
    <n v="11.85"/>
    <n v="8"/>
    <n v="4.74"/>
    <n v="99.54"/>
    <d v="2019-01-09T00:00:00"/>
    <d v="1899-12-30T16:34:00"/>
    <s v="Cash"/>
    <n v="4.74"/>
    <n v="4.0999999999999996"/>
    <s v="Jan"/>
    <s v="Wed"/>
    <s v="evening"/>
    <x v="0"/>
    <s v="Female"/>
    <s v="Sports and travel"/>
    <s v="Mandalay"/>
    <s v="B"/>
    <x v="2"/>
  </r>
  <r>
    <s v="528-14-9470"/>
    <n v="91.3"/>
    <n v="1"/>
    <n v="4.5650000000000004"/>
    <n v="95.864999999999995"/>
    <d v="2019-02-14T00:00:00"/>
    <d v="1899-12-30T14:42:00"/>
    <s v="Ewallet"/>
    <n v="4.5650000000000004"/>
    <n v="9.1999999999999993"/>
    <s v="Feb"/>
    <s v="Thu"/>
    <s v="afternoon"/>
    <x v="0"/>
    <s v="Male"/>
    <s v="Health and beauty"/>
    <s v="Yangon"/>
    <s v="A"/>
    <x v="0"/>
  </r>
  <r>
    <s v="427-45-9297"/>
    <n v="40.729999999999997"/>
    <n v="7"/>
    <n v="14.2555"/>
    <n v="299.3655"/>
    <d v="2019-03-12T00:00:00"/>
    <d v="1899-12-30T11:01:00"/>
    <s v="Ewallet"/>
    <n v="14.2555"/>
    <n v="5.4"/>
    <s v="Mar"/>
    <s v="Tue"/>
    <s v="morning"/>
    <x v="0"/>
    <s v="Female"/>
    <s v="Home and lifestyle"/>
    <s v="Mandalay"/>
    <s v="B"/>
    <x v="2"/>
  </r>
  <r>
    <s v="807-34-3742"/>
    <n v="52.38"/>
    <n v="1"/>
    <n v="2.6190000000000002"/>
    <n v="54.999000000000002"/>
    <d v="2019-03-26T00:00:00"/>
    <d v="1899-12-30T19:44:00"/>
    <s v="Cash"/>
    <n v="2.6190000000000002"/>
    <n v="5.8"/>
    <s v="Mar"/>
    <s v="Tue"/>
    <s v="evening"/>
    <x v="1"/>
    <s v="Male"/>
    <s v="Fashion accessories"/>
    <s v="Yangon"/>
    <s v="A"/>
    <x v="2"/>
  </r>
  <r>
    <s v="288-62-1085"/>
    <n v="38.54"/>
    <n v="5"/>
    <n v="9.6349999999999998"/>
    <n v="202.33500000000001"/>
    <d v="2019-01-09T00:00:00"/>
    <d v="1899-12-30T13:34:00"/>
    <s v="Ewallet"/>
    <n v="9.6349999999999998"/>
    <n v="5.6"/>
    <s v="Jan"/>
    <s v="Wed"/>
    <s v="afternoon"/>
    <x v="0"/>
    <s v="Male"/>
    <s v="Fashion accessories"/>
    <s v="Yangon"/>
    <s v="A"/>
    <x v="2"/>
  </r>
  <r>
    <s v="670-71-7306"/>
    <n v="44.63"/>
    <n v="6"/>
    <n v="13.388999999999999"/>
    <n v="281.16899999999998"/>
    <d v="2019-01-02T00:00:00"/>
    <d v="1899-12-30T20:08:00"/>
    <s v="Credit card"/>
    <n v="13.388999999999999"/>
    <n v="5.0999999999999996"/>
    <s v="Jan"/>
    <s v="Wed"/>
    <s v="evening"/>
    <x v="1"/>
    <s v="Male"/>
    <s v="Sports and travel"/>
    <s v="Mandalay"/>
    <s v="B"/>
    <x v="2"/>
  </r>
  <r>
    <s v="660-29-7083"/>
    <n v="55.87"/>
    <n v="10"/>
    <n v="27.934999999999999"/>
    <n v="586.63499999999999"/>
    <d v="2019-01-15T00:00:00"/>
    <d v="1899-12-30T15:01:00"/>
    <s v="Cash"/>
    <n v="27.934999999999999"/>
    <n v="5.8"/>
    <s v="Jan"/>
    <s v="Tue"/>
    <s v="afternoon"/>
    <x v="1"/>
    <s v="Male"/>
    <s v="Electronic accessories"/>
    <s v="Naypyitaw"/>
    <s v="C"/>
    <x v="2"/>
  </r>
  <r>
    <s v="271-77-8740"/>
    <n v="29.22"/>
    <n v="6"/>
    <n v="8.766"/>
    <n v="184.08600000000001"/>
    <d v="2019-01-01T00:00:00"/>
    <d v="1899-12-30T11:40:00"/>
    <s v="Ewallet"/>
    <n v="8.766"/>
    <n v="5"/>
    <s v="Jan"/>
    <s v="Tue"/>
    <s v="morning"/>
    <x v="0"/>
    <s v="Female"/>
    <s v="Sports and travel"/>
    <s v="Naypyitaw"/>
    <s v="C"/>
    <x v="2"/>
  </r>
  <r>
    <s v="497-36-0989"/>
    <n v="51.94"/>
    <n v="3"/>
    <n v="7.7910000000000004"/>
    <n v="163.61099999999999"/>
    <d v="2019-02-15T00:00:00"/>
    <d v="1899-12-30T15:21:00"/>
    <s v="Cash"/>
    <n v="7.7910000000000004"/>
    <n v="7.9"/>
    <s v="Feb"/>
    <s v="Fri"/>
    <s v="afternoon"/>
    <x v="1"/>
    <s v="Male"/>
    <s v="Fashion accessories"/>
    <s v="Yangon"/>
    <s v="A"/>
    <x v="1"/>
  </r>
  <r>
    <s v="291-59-1384"/>
    <n v="60.3"/>
    <n v="1"/>
    <n v="3.0150000000000001"/>
    <n v="63.314999999999998"/>
    <d v="2019-02-28T00:00:00"/>
    <d v="1899-12-30T17:38:00"/>
    <s v="Cash"/>
    <n v="3.0150000000000001"/>
    <n v="6"/>
    <s v="Feb"/>
    <s v="Thu"/>
    <s v="evening"/>
    <x v="1"/>
    <s v="Male"/>
    <s v="Electronic accessories"/>
    <s v="Mandalay"/>
    <s v="B"/>
    <x v="1"/>
  </r>
  <r>
    <s v="860-73-6466"/>
    <n v="39.47"/>
    <n v="2"/>
    <n v="3.9470000000000001"/>
    <n v="82.887"/>
    <d v="2019-03-02T00:00:00"/>
    <d v="1899-12-30T16:16:00"/>
    <s v="Credit card"/>
    <n v="3.9470000000000001"/>
    <n v="5"/>
    <s v="Mar"/>
    <s v="Sat"/>
    <s v="evening"/>
    <x v="0"/>
    <s v="Female"/>
    <s v="Sports and travel"/>
    <s v="Yangon"/>
    <s v="A"/>
    <x v="2"/>
  </r>
  <r>
    <s v="549-23-9016"/>
    <n v="14.87"/>
    <n v="2"/>
    <n v="1.4870000000000001"/>
    <n v="31.227"/>
    <d v="2019-02-13T00:00:00"/>
    <d v="1899-12-30T18:15:00"/>
    <s v="Credit card"/>
    <n v="1.4870000000000001"/>
    <n v="8.9"/>
    <s v="Feb"/>
    <s v="Wed"/>
    <s v="evening"/>
    <x v="0"/>
    <s v="Female"/>
    <s v="Food and beverages"/>
    <s v="Naypyitaw"/>
    <s v="C"/>
    <x v="0"/>
  </r>
  <r>
    <s v="896-34-0956"/>
    <n v="21.32"/>
    <n v="1"/>
    <n v="1.0660000000000001"/>
    <n v="22.385999999999999"/>
    <d v="2019-01-26T00:00:00"/>
    <d v="1899-12-30T12:43:00"/>
    <s v="Cash"/>
    <n v="1.0660000000000001"/>
    <n v="5.9"/>
    <s v="Jan"/>
    <s v="Sat"/>
    <s v="afternoon"/>
    <x v="1"/>
    <s v="Male"/>
    <s v="Fashion accessories"/>
    <s v="Yangon"/>
    <s v="A"/>
    <x v="2"/>
  </r>
  <r>
    <s v="804-38-3935"/>
    <n v="93.78"/>
    <n v="3"/>
    <n v="14.067"/>
    <n v="295.40699999999998"/>
    <d v="2019-01-30T00:00:00"/>
    <d v="1899-12-30T11:32:00"/>
    <s v="Credit card"/>
    <n v="14.067"/>
    <n v="5.9"/>
    <s v="Jan"/>
    <s v="Wed"/>
    <s v="morning"/>
    <x v="0"/>
    <s v="Male"/>
    <s v="Electronic accessories"/>
    <s v="Yangon"/>
    <s v="A"/>
    <x v="2"/>
  </r>
  <r>
    <s v="585-90-0249"/>
    <n v="73.260000000000005"/>
    <n v="1"/>
    <n v="3.6629999999999998"/>
    <n v="76.923000000000002"/>
    <d v="2019-01-27T00:00:00"/>
    <d v="1899-12-30T18:08:00"/>
    <s v="Ewallet"/>
    <n v="3.6629999999999998"/>
    <n v="9.6999999999999993"/>
    <s v="Jan"/>
    <s v="Sun"/>
    <s v="evening"/>
    <x v="0"/>
    <s v="Male"/>
    <s v="Electronic accessories"/>
    <s v="Yangon"/>
    <s v="A"/>
    <x v="0"/>
  </r>
  <r>
    <s v="862-29-5914"/>
    <n v="22.38"/>
    <n v="1"/>
    <n v="1.119"/>
    <n v="23.498999999999999"/>
    <d v="2019-01-30T00:00:00"/>
    <d v="1899-12-30T17:08:00"/>
    <s v="Credit card"/>
    <n v="1.119"/>
    <n v="8.6"/>
    <s v="Jan"/>
    <s v="Wed"/>
    <s v="evening"/>
    <x v="1"/>
    <s v="Female"/>
    <s v="Sports and travel"/>
    <s v="Naypyitaw"/>
    <s v="C"/>
    <x v="0"/>
  </r>
  <r>
    <s v="845-94-6841"/>
    <n v="72.88"/>
    <n v="9"/>
    <n v="32.795999999999999"/>
    <n v="688.71600000000001"/>
    <d v="2019-01-08T00:00:00"/>
    <d v="1899-12-30T19:38:00"/>
    <s v="Cash"/>
    <n v="32.795999999999999"/>
    <n v="4"/>
    <s v="Jan"/>
    <s v="Tue"/>
    <s v="evening"/>
    <x v="0"/>
    <s v="Female"/>
    <s v="Food and beverages"/>
    <s v="Naypyitaw"/>
    <s v="C"/>
    <x v="2"/>
  </r>
  <r>
    <s v="125-45-2293"/>
    <n v="99.1"/>
    <n v="6"/>
    <n v="29.73"/>
    <n v="624.33000000000004"/>
    <d v="2019-01-19T00:00:00"/>
    <d v="1899-12-30T13:11:00"/>
    <s v="Cash"/>
    <n v="29.73"/>
    <n v="4.2"/>
    <s v="Jan"/>
    <s v="Sat"/>
    <s v="afternoon"/>
    <x v="1"/>
    <s v="Female"/>
    <s v="Fashion accessories"/>
    <s v="Yangon"/>
    <s v="A"/>
    <x v="2"/>
  </r>
  <r>
    <s v="843-73-4724"/>
    <n v="74.099999999999994"/>
    <n v="1"/>
    <n v="3.7050000000000001"/>
    <n v="77.805000000000007"/>
    <d v="2019-01-25T00:00:00"/>
    <d v="1899-12-30T11:05:00"/>
    <s v="Cash"/>
    <n v="3.7050000000000001"/>
    <n v="9.1999999999999993"/>
    <s v="Jan"/>
    <s v="Fri"/>
    <s v="morning"/>
    <x v="1"/>
    <s v="Male"/>
    <s v="Fashion accessories"/>
    <s v="Yangon"/>
    <s v="A"/>
    <x v="0"/>
  </r>
  <r>
    <s v="409-33-9708"/>
    <n v="98.48"/>
    <n v="2"/>
    <n v="9.8480000000000008"/>
    <n v="206.80799999999999"/>
    <d v="2019-02-19T00:00:00"/>
    <d v="1899-12-30T10:12:00"/>
    <s v="Ewallet"/>
    <n v="9.8480000000000008"/>
    <n v="9.1999999999999993"/>
    <s v="Feb"/>
    <s v="Tue"/>
    <s v="morning"/>
    <x v="1"/>
    <s v="Female"/>
    <s v="Fashion accessories"/>
    <s v="Yangon"/>
    <s v="A"/>
    <x v="0"/>
  </r>
  <r>
    <s v="658-66-3967"/>
    <n v="53.19"/>
    <n v="7"/>
    <n v="18.616499999999998"/>
    <n v="390.94650000000001"/>
    <d v="2019-01-14T00:00:00"/>
    <d v="1899-12-30T15:42:00"/>
    <s v="Ewallet"/>
    <n v="18.616499999999998"/>
    <n v="5"/>
    <s v="Jan"/>
    <s v="Mon"/>
    <s v="afternoon"/>
    <x v="1"/>
    <s v="Male"/>
    <s v="Health and beauty"/>
    <s v="Naypyitaw"/>
    <s v="C"/>
    <x v="2"/>
  </r>
  <r>
    <s v="866-70-2814"/>
    <n v="52.79"/>
    <n v="10"/>
    <n v="26.395"/>
    <n v="554.29499999999996"/>
    <d v="2019-02-25T00:00:00"/>
    <d v="1899-12-30T11:58:00"/>
    <s v="Ewallet"/>
    <n v="26.395"/>
    <n v="10"/>
    <s v="Feb"/>
    <s v="Mon"/>
    <s v="morning"/>
    <x v="1"/>
    <s v="Female"/>
    <s v="Electronic accessories"/>
    <s v="Mandalay"/>
    <s v="B"/>
    <x v="0"/>
  </r>
  <r>
    <s v="160-22-2687"/>
    <n v="95.95"/>
    <n v="5"/>
    <n v="23.987500000000001"/>
    <n v="503.73750000000001"/>
    <d v="2019-01-23T00:00:00"/>
    <d v="1899-12-30T14:21:00"/>
    <s v="Ewallet"/>
    <n v="23.987500000000001"/>
    <n v="8.8000000000000007"/>
    <s v="Jan"/>
    <s v="Wed"/>
    <s v="afternoon"/>
    <x v="0"/>
    <s v="Female"/>
    <s v="Health and beauty"/>
    <s v="Yangon"/>
    <s v="A"/>
    <x v="0"/>
  </r>
  <r>
    <s v="895-03-6665"/>
    <n v="36.51"/>
    <n v="9"/>
    <n v="16.429500000000001"/>
    <n v="345.01949999999999"/>
    <d v="2019-02-16T00:00:00"/>
    <d v="1899-12-30T10:52:00"/>
    <s v="Cash"/>
    <n v="16.429500000000001"/>
    <n v="4.2"/>
    <s v="Feb"/>
    <s v="Sat"/>
    <s v="morning"/>
    <x v="1"/>
    <s v="Female"/>
    <s v="Fashion accessories"/>
    <s v="Mandalay"/>
    <s v="B"/>
    <x v="2"/>
  </r>
  <r>
    <s v="770-42-8960"/>
    <n v="21.12"/>
    <n v="8"/>
    <n v="8.4480000000000004"/>
    <n v="177.40799999999999"/>
    <d v="2019-01-01T00:00:00"/>
    <d v="1899-12-30T19:31:00"/>
    <s v="Cash"/>
    <n v="8.4480000000000004"/>
    <n v="6.3"/>
    <s v="Jan"/>
    <s v="Tue"/>
    <s v="evening"/>
    <x v="1"/>
    <s v="Male"/>
    <s v="Food and beverages"/>
    <s v="Mandalay"/>
    <s v="B"/>
    <x v="1"/>
  </r>
  <r>
    <s v="748-45-2862"/>
    <n v="28.31"/>
    <n v="4"/>
    <n v="5.6619999999999999"/>
    <n v="118.902"/>
    <d v="2019-03-07T00:00:00"/>
    <d v="1899-12-30T18:35:00"/>
    <s v="Cash"/>
    <n v="5.6619999999999999"/>
    <n v="8.1999999999999993"/>
    <s v="Mar"/>
    <s v="Thu"/>
    <s v="evening"/>
    <x v="0"/>
    <s v="Female"/>
    <s v="Home and lifestyle"/>
    <s v="Yangon"/>
    <s v="A"/>
    <x v="0"/>
  </r>
  <r>
    <s v="234-36-2483"/>
    <n v="57.59"/>
    <n v="6"/>
    <n v="17.277000000000001"/>
    <n v="362.81700000000001"/>
    <d v="2019-02-15T00:00:00"/>
    <d v="1899-12-30T13:51:00"/>
    <s v="Cash"/>
    <n v="17.277000000000001"/>
    <n v="5.0999999999999996"/>
    <s v="Feb"/>
    <s v="Fri"/>
    <s v="afternoon"/>
    <x v="1"/>
    <s v="Male"/>
    <s v="Health and beauty"/>
    <s v="Mandalay"/>
    <s v="B"/>
    <x v="2"/>
  </r>
  <r>
    <s v="316-66-3011"/>
    <n v="47.63"/>
    <n v="9"/>
    <n v="21.433499999999999"/>
    <n v="450.1035"/>
    <d v="2019-01-23T00:00:00"/>
    <d v="1899-12-30T12:35:00"/>
    <s v="Cash"/>
    <n v="21.433499999999999"/>
    <n v="5"/>
    <s v="Jan"/>
    <s v="Wed"/>
    <s v="afternoon"/>
    <x v="0"/>
    <s v="Female"/>
    <s v="Food and beverages"/>
    <s v="Yangon"/>
    <s v="A"/>
    <x v="2"/>
  </r>
  <r>
    <s v="848-95-6252"/>
    <n v="86.27"/>
    <n v="1"/>
    <n v="4.3135000000000003"/>
    <n v="90.583500000000001"/>
    <d v="2019-02-20T00:00:00"/>
    <d v="1899-12-30T13:24:00"/>
    <s v="Ewallet"/>
    <n v="4.3135000000000003"/>
    <n v="7"/>
    <s v="Feb"/>
    <s v="Wed"/>
    <s v="afternoon"/>
    <x v="0"/>
    <s v="Female"/>
    <s v="Home and lifestyle"/>
    <s v="Naypyitaw"/>
    <s v="C"/>
    <x v="1"/>
  </r>
  <r>
    <s v="840-76-5966"/>
    <n v="12.76"/>
    <n v="2"/>
    <n v="1.276"/>
    <n v="26.795999999999999"/>
    <d v="2019-01-08T00:00:00"/>
    <d v="1899-12-30T18:06:00"/>
    <s v="Ewallet"/>
    <n v="1.276"/>
    <n v="7.8"/>
    <s v="Jan"/>
    <s v="Tue"/>
    <s v="evening"/>
    <x v="0"/>
    <s v="Male"/>
    <s v="Sports and travel"/>
    <s v="Yangon"/>
    <s v="A"/>
    <x v="1"/>
  </r>
  <r>
    <s v="152-03-4217"/>
    <n v="11.28"/>
    <n v="9"/>
    <n v="5.0759999999999996"/>
    <n v="106.596"/>
    <d v="2019-03-17T00:00:00"/>
    <d v="1899-12-30T11:55:00"/>
    <s v="Credit card"/>
    <n v="5.0759999999999996"/>
    <n v="4.3"/>
    <s v="Mar"/>
    <s v="Sun"/>
    <s v="morning"/>
    <x v="1"/>
    <s v="Female"/>
    <s v="Home and lifestyle"/>
    <s v="Mandalay"/>
    <s v="B"/>
    <x v="2"/>
  </r>
  <r>
    <s v="533-66-5566"/>
    <n v="51.07"/>
    <n v="7"/>
    <n v="17.874500000000001"/>
    <n v="375.36450000000002"/>
    <d v="2019-01-12T00:00:00"/>
    <d v="1899-12-30T11:42:00"/>
    <s v="Cash"/>
    <n v="17.874500000000001"/>
    <n v="7"/>
    <s v="Jan"/>
    <s v="Sat"/>
    <s v="morning"/>
    <x v="1"/>
    <s v="Female"/>
    <s v="Home and lifestyle"/>
    <s v="Mandalay"/>
    <s v="B"/>
    <x v="1"/>
  </r>
  <r>
    <s v="124-31-1458"/>
    <n v="79.59"/>
    <n v="3"/>
    <n v="11.938499999999999"/>
    <n v="250.70849999999999"/>
    <d v="2019-01-08T00:00:00"/>
    <d v="1899-12-30T14:30:00"/>
    <s v="Cash"/>
    <n v="11.938499999999999"/>
    <n v="6.6"/>
    <s v="Jan"/>
    <s v="Tue"/>
    <s v="afternoon"/>
    <x v="0"/>
    <s v="Female"/>
    <s v="Electronic accessories"/>
    <s v="Yangon"/>
    <s v="A"/>
    <x v="1"/>
  </r>
  <r>
    <s v="176-78-1170"/>
    <n v="33.81"/>
    <n v="3"/>
    <n v="5.0715000000000003"/>
    <n v="106.50149999999999"/>
    <d v="2019-01-26T00:00:00"/>
    <d v="1899-12-30T15:11:00"/>
    <s v="Ewallet"/>
    <n v="5.0715000000000003"/>
    <n v="7.3"/>
    <s v="Jan"/>
    <s v="Sat"/>
    <s v="afternoon"/>
    <x v="0"/>
    <s v="Male"/>
    <s v="Health and beauty"/>
    <s v="Naypyitaw"/>
    <s v="C"/>
    <x v="1"/>
  </r>
  <r>
    <s v="361-59-0574"/>
    <n v="90.53"/>
    <n v="8"/>
    <n v="36.212000000000003"/>
    <n v="760.452"/>
    <d v="2019-03-15T00:00:00"/>
    <d v="1899-12-30T14:48:00"/>
    <s v="Credit card"/>
    <n v="36.212000000000003"/>
    <n v="6.5"/>
    <s v="Mar"/>
    <s v="Fri"/>
    <s v="afternoon"/>
    <x v="0"/>
    <s v="Male"/>
    <s v="Sports and travel"/>
    <s v="Mandalay"/>
    <s v="B"/>
    <x v="1"/>
  </r>
  <r>
    <s v="101-81-4070"/>
    <n v="62.82"/>
    <n v="2"/>
    <n v="6.282"/>
    <n v="131.922"/>
    <d v="2019-01-17T00:00:00"/>
    <d v="1899-12-30T12:36:00"/>
    <s v="Ewallet"/>
    <n v="6.282"/>
    <n v="4.9000000000000004"/>
    <s v="Jan"/>
    <s v="Thu"/>
    <s v="afternoon"/>
    <x v="0"/>
    <s v="Female"/>
    <s v="Health and beauty"/>
    <s v="Naypyitaw"/>
    <s v="C"/>
    <x v="2"/>
  </r>
  <r>
    <s v="631-34-1880"/>
    <n v="24.31"/>
    <n v="3"/>
    <n v="3.6465000000000001"/>
    <n v="76.576499999999996"/>
    <d v="2019-01-08T00:00:00"/>
    <d v="1899-12-30T19:09:00"/>
    <s v="Credit card"/>
    <n v="3.6465000000000001"/>
    <n v="4.3"/>
    <s v="Jan"/>
    <s v="Tue"/>
    <s v="evening"/>
    <x v="0"/>
    <s v="Male"/>
    <s v="Food and beverages"/>
    <s v="Naypyitaw"/>
    <s v="C"/>
    <x v="2"/>
  </r>
  <r>
    <s v="852-82-2749"/>
    <n v="64.59"/>
    <n v="4"/>
    <n v="12.917999999999999"/>
    <n v="271.27800000000002"/>
    <d v="2019-01-06T00:00:00"/>
    <d v="1899-12-30T13:35:00"/>
    <s v="Ewallet"/>
    <n v="12.917999999999999"/>
    <n v="9.3000000000000007"/>
    <s v="Jan"/>
    <s v="Sun"/>
    <s v="afternoon"/>
    <x v="1"/>
    <s v="Male"/>
    <s v="Sports and travel"/>
    <s v="Yangon"/>
    <s v="A"/>
    <x v="0"/>
  </r>
  <r>
    <s v="873-14-6353"/>
    <n v="24.82"/>
    <n v="7"/>
    <n v="8.6869999999999994"/>
    <n v="182.42699999999999"/>
    <d v="2019-02-16T00:00:00"/>
    <d v="1899-12-30T10:33:00"/>
    <s v="Credit card"/>
    <n v="8.6869999999999994"/>
    <n v="7.1"/>
    <s v="Feb"/>
    <s v="Sat"/>
    <s v="morning"/>
    <x v="0"/>
    <s v="Male"/>
    <s v="Food and beverages"/>
    <s v="Yangon"/>
    <s v="A"/>
    <x v="1"/>
  </r>
  <r>
    <s v="584-66-4073"/>
    <n v="56.5"/>
    <n v="1"/>
    <n v="2.8250000000000002"/>
    <n v="59.325000000000003"/>
    <d v="2019-03-13T00:00:00"/>
    <d v="1899-12-30T15:45:00"/>
    <s v="Ewallet"/>
    <n v="2.8250000000000002"/>
    <n v="9.6"/>
    <s v="Mar"/>
    <s v="Wed"/>
    <s v="afternoon"/>
    <x v="1"/>
    <s v="Male"/>
    <s v="Fashion accessories"/>
    <s v="Naypyitaw"/>
    <s v="C"/>
    <x v="0"/>
  </r>
  <r>
    <s v="544-55-9589"/>
    <n v="21.43"/>
    <n v="10"/>
    <n v="10.715"/>
    <n v="225.01499999999999"/>
    <d v="2019-01-28T00:00:00"/>
    <d v="1899-12-30T11:51:00"/>
    <s v="Cash"/>
    <n v="10.715"/>
    <n v="6.2"/>
    <s v="Jan"/>
    <s v="Mon"/>
    <s v="morning"/>
    <x v="0"/>
    <s v="Female"/>
    <s v="Electronic accessories"/>
    <s v="Mandalay"/>
    <s v="B"/>
    <x v="1"/>
  </r>
  <r>
    <s v="166-19-2553"/>
    <n v="89.06"/>
    <n v="6"/>
    <n v="26.718"/>
    <n v="561.07799999999997"/>
    <d v="2019-01-18T00:00:00"/>
    <d v="1899-12-30T17:26:00"/>
    <s v="Cash"/>
    <n v="26.718"/>
    <n v="9.9"/>
    <s v="Jan"/>
    <s v="Fri"/>
    <s v="evening"/>
    <x v="0"/>
    <s v="Male"/>
    <s v="Sports and travel"/>
    <s v="Yangon"/>
    <s v="A"/>
    <x v="0"/>
  </r>
  <r>
    <s v="737-88-5876"/>
    <n v="23.29"/>
    <n v="4"/>
    <n v="4.6580000000000004"/>
    <n v="97.817999999999998"/>
    <d v="2019-03-19T00:00:00"/>
    <d v="1899-12-30T11:52:00"/>
    <s v="Credit card"/>
    <n v="4.6580000000000004"/>
    <n v="5.9"/>
    <s v="Mar"/>
    <s v="Tue"/>
    <s v="morning"/>
    <x v="0"/>
    <s v="Male"/>
    <s v="Home and lifestyle"/>
    <s v="Yangon"/>
    <s v="A"/>
    <x v="2"/>
  </r>
  <r>
    <s v="154-87-7367"/>
    <n v="65.260000000000005"/>
    <n v="8"/>
    <n v="26.103999999999999"/>
    <n v="548.18399999999997"/>
    <d v="2019-03-15T00:00:00"/>
    <d v="1899-12-30T14:04:00"/>
    <s v="Ewallet"/>
    <n v="26.103999999999999"/>
    <n v="6.3"/>
    <s v="Mar"/>
    <s v="Fri"/>
    <s v="afternoon"/>
    <x v="1"/>
    <s v="Male"/>
    <s v="Home and lifestyle"/>
    <s v="Naypyitaw"/>
    <s v="C"/>
    <x v="1"/>
  </r>
  <r>
    <s v="885-56-0389"/>
    <n v="52.35"/>
    <n v="1"/>
    <n v="2.6175000000000002"/>
    <n v="54.967500000000001"/>
    <d v="2019-02-12T00:00:00"/>
    <d v="1899-12-30T17:49:00"/>
    <s v="Cash"/>
    <n v="2.6175000000000002"/>
    <n v="4"/>
    <s v="Feb"/>
    <s v="Tue"/>
    <s v="evening"/>
    <x v="0"/>
    <s v="Male"/>
    <s v="Fashion accessories"/>
    <s v="Naypyitaw"/>
    <s v="C"/>
    <x v="2"/>
  </r>
  <r>
    <s v="608-05-3804"/>
    <n v="39.75"/>
    <n v="1"/>
    <n v="1.9875"/>
    <n v="41.737499999999997"/>
    <d v="2019-02-25T00:00:00"/>
    <d v="1899-12-30T20:19:00"/>
    <s v="Cash"/>
    <n v="1.9875"/>
    <n v="6.1"/>
    <s v="Feb"/>
    <s v="Mon"/>
    <s v="evening"/>
    <x v="0"/>
    <s v="Male"/>
    <s v="Electronic accessories"/>
    <s v="Mandalay"/>
    <s v="B"/>
    <x v="1"/>
  </r>
  <r>
    <s v="448-61-3783"/>
    <n v="90.02"/>
    <n v="8"/>
    <n v="36.008000000000003"/>
    <n v="756.16800000000001"/>
    <d v="2019-03-21T00:00:00"/>
    <d v="1899-12-30T16:08:00"/>
    <s v="Credit card"/>
    <n v="36.008000000000003"/>
    <n v="4.5"/>
    <s v="Mar"/>
    <s v="Thu"/>
    <s v="evening"/>
    <x v="1"/>
    <s v="Female"/>
    <s v="Electronic accessories"/>
    <s v="Yangon"/>
    <s v="A"/>
    <x v="2"/>
  </r>
  <r>
    <s v="761-49-0439"/>
    <n v="12.1"/>
    <n v="8"/>
    <n v="4.84"/>
    <n v="101.64"/>
    <d v="2019-01-19T00:00:00"/>
    <d v="1899-12-30T10:17:00"/>
    <s v="Ewallet"/>
    <n v="4.84"/>
    <n v="8.6"/>
    <s v="Jan"/>
    <s v="Sat"/>
    <s v="morning"/>
    <x v="0"/>
    <s v="Female"/>
    <s v="Electronic accessories"/>
    <s v="Mandalay"/>
    <s v="B"/>
    <x v="0"/>
  </r>
  <r>
    <s v="490-95-0021"/>
    <n v="33.21"/>
    <n v="10"/>
    <n v="16.605"/>
    <n v="348.70499999999998"/>
    <d v="2019-01-08T00:00:00"/>
    <d v="1899-12-30T14:25:00"/>
    <s v="Ewallet"/>
    <n v="16.605"/>
    <n v="6"/>
    <s v="Jan"/>
    <s v="Tue"/>
    <s v="afternoon"/>
    <x v="0"/>
    <s v="Female"/>
    <s v="Food and beverages"/>
    <s v="Mandalay"/>
    <s v="B"/>
    <x v="1"/>
  </r>
  <r>
    <s v="115-38-7388"/>
    <n v="10.18"/>
    <n v="8"/>
    <n v="4.0720000000000001"/>
    <n v="85.512"/>
    <d v="2019-03-30T00:00:00"/>
    <d v="1899-12-30T12:51:00"/>
    <s v="Credit card"/>
    <n v="4.0720000000000001"/>
    <n v="9.5"/>
    <s v="Mar"/>
    <s v="Sat"/>
    <s v="afternoon"/>
    <x v="0"/>
    <s v="Female"/>
    <s v="Fashion accessories"/>
    <s v="Naypyitaw"/>
    <s v="C"/>
    <x v="0"/>
  </r>
  <r>
    <s v="311-13-6971"/>
    <n v="31.99"/>
    <n v="10"/>
    <n v="15.994999999999999"/>
    <n v="335.89499999999998"/>
    <d v="2019-02-20T00:00:00"/>
    <d v="1899-12-30T15:18:00"/>
    <s v="Credit card"/>
    <n v="15.994999999999999"/>
    <n v="9.9"/>
    <s v="Feb"/>
    <s v="Wed"/>
    <s v="afternoon"/>
    <x v="0"/>
    <s v="Male"/>
    <s v="Sports and travel"/>
    <s v="Mandalay"/>
    <s v="B"/>
    <x v="0"/>
  </r>
  <r>
    <s v="291-55-6563"/>
    <n v="34.42"/>
    <n v="6"/>
    <n v="10.326000000000001"/>
    <n v="216.846"/>
    <d v="2019-03-30T00:00:00"/>
    <d v="1899-12-30T12:45:00"/>
    <s v="Ewallet"/>
    <n v="10.326000000000001"/>
    <n v="7.5"/>
    <s v="Mar"/>
    <s v="Sat"/>
    <s v="afternoon"/>
    <x v="0"/>
    <s v="Female"/>
    <s v="Home and lifestyle"/>
    <s v="Yangon"/>
    <s v="A"/>
    <x v="1"/>
  </r>
  <r>
    <s v="548-48-3156"/>
    <n v="83.34"/>
    <n v="2"/>
    <n v="8.3339999999999996"/>
    <n v="175.01400000000001"/>
    <d v="2019-03-19T00:00:00"/>
    <d v="1899-12-30T13:37:00"/>
    <s v="Cash"/>
    <n v="8.3339999999999996"/>
    <n v="7.6"/>
    <s v="Mar"/>
    <s v="Tue"/>
    <s v="afternoon"/>
    <x v="0"/>
    <s v="Female"/>
    <s v="Food and beverages"/>
    <s v="Yangon"/>
    <s v="A"/>
    <x v="1"/>
  </r>
  <r>
    <s v="460-93-5834"/>
    <n v="45.58"/>
    <n v="7"/>
    <n v="15.952999999999999"/>
    <n v="335.01299999999998"/>
    <d v="2019-01-13T00:00:00"/>
    <d v="1899-12-30T10:03:00"/>
    <s v="Cash"/>
    <n v="15.952999999999999"/>
    <n v="5"/>
    <s v="Jan"/>
    <s v="Sun"/>
    <s v="morning"/>
    <x v="1"/>
    <s v="Male"/>
    <s v="Sports and travel"/>
    <s v="Yangon"/>
    <s v="A"/>
    <x v="2"/>
  </r>
  <r>
    <s v="325-89-4209"/>
    <n v="87.9"/>
    <n v="1"/>
    <n v="4.3949999999999996"/>
    <n v="92.295000000000002"/>
    <d v="2019-02-05T00:00:00"/>
    <d v="1899-12-30T19:42:00"/>
    <s v="Ewallet"/>
    <n v="4.3949999999999996"/>
    <n v="6.7"/>
    <s v="Feb"/>
    <s v="Tue"/>
    <s v="evening"/>
    <x v="0"/>
    <s v="Male"/>
    <s v="Food and beverages"/>
    <s v="Yangon"/>
    <s v="A"/>
    <x v="1"/>
  </r>
  <r>
    <s v="884-80-6021"/>
    <n v="73.47"/>
    <n v="10"/>
    <n v="36.734999999999999"/>
    <n v="771.43499999999995"/>
    <d v="2019-03-23T00:00:00"/>
    <d v="1899-12-30T13:14:00"/>
    <s v="Ewallet"/>
    <n v="36.734999999999999"/>
    <n v="9.5"/>
    <s v="Mar"/>
    <s v="Sat"/>
    <s v="afternoon"/>
    <x v="0"/>
    <s v="Female"/>
    <s v="Electronic accessories"/>
    <s v="Yangon"/>
    <s v="A"/>
    <x v="0"/>
  </r>
  <r>
    <s v="137-74-8729"/>
    <n v="12.19"/>
    <n v="8"/>
    <n v="4.8760000000000003"/>
    <n v="102.396"/>
    <d v="2019-03-13T00:00:00"/>
    <d v="1899-12-30T12:47:00"/>
    <s v="Ewallet"/>
    <n v="4.8760000000000003"/>
    <n v="6.8"/>
    <s v="Mar"/>
    <s v="Wed"/>
    <s v="afternoon"/>
    <x v="1"/>
    <s v="Female"/>
    <s v="Fashion accessories"/>
    <s v="Naypyitaw"/>
    <s v="C"/>
    <x v="1"/>
  </r>
  <r>
    <s v="880-46-5796"/>
    <n v="76.92"/>
    <n v="10"/>
    <n v="38.46"/>
    <n v="807.66"/>
    <d v="2019-03-17T00:00:00"/>
    <d v="1899-12-30T19:53:00"/>
    <s v="Ewallet"/>
    <n v="38.46"/>
    <n v="5.6"/>
    <s v="Mar"/>
    <s v="Sun"/>
    <s v="evening"/>
    <x v="0"/>
    <s v="Male"/>
    <s v="Sports and travel"/>
    <s v="Yangon"/>
    <s v="A"/>
    <x v="2"/>
  </r>
  <r>
    <s v="389-70-2397"/>
    <n v="83.66"/>
    <n v="5"/>
    <n v="20.914999999999999"/>
    <n v="439.21499999999997"/>
    <d v="2019-02-21T00:00:00"/>
    <d v="1899-12-30T10:26:00"/>
    <s v="Cash"/>
    <n v="20.914999999999999"/>
    <n v="7.2"/>
    <s v="Feb"/>
    <s v="Thu"/>
    <s v="morning"/>
    <x v="1"/>
    <s v="Female"/>
    <s v="Health and beauty"/>
    <s v="Naypyitaw"/>
    <s v="C"/>
    <x v="1"/>
  </r>
  <r>
    <s v="114-35-5271"/>
    <n v="57.91"/>
    <n v="8"/>
    <n v="23.164000000000001"/>
    <n v="486.44400000000002"/>
    <d v="2019-02-07T00:00:00"/>
    <d v="1899-12-30T15:06:00"/>
    <s v="Cash"/>
    <n v="23.164000000000001"/>
    <n v="8.1"/>
    <s v="Feb"/>
    <s v="Thu"/>
    <s v="afternoon"/>
    <x v="1"/>
    <s v="Female"/>
    <s v="Electronic accessories"/>
    <s v="Mandalay"/>
    <s v="B"/>
    <x v="0"/>
  </r>
  <r>
    <s v="607-76-6216"/>
    <n v="92.49"/>
    <n v="5"/>
    <n v="23.122499999999999"/>
    <n v="485.57249999999999"/>
    <d v="2019-03-02T00:00:00"/>
    <d v="1899-12-30T16:35:00"/>
    <s v="Credit card"/>
    <n v="23.122499999999999"/>
    <n v="8.6"/>
    <s v="Mar"/>
    <s v="Sat"/>
    <s v="evening"/>
    <x v="0"/>
    <s v="Female"/>
    <s v="Fashion accessories"/>
    <s v="Naypyitaw"/>
    <s v="C"/>
    <x v="0"/>
  </r>
  <r>
    <s v="715-20-1673"/>
    <n v="28.38"/>
    <n v="5"/>
    <n v="7.0949999999999998"/>
    <n v="148.995"/>
    <d v="2019-03-06T00:00:00"/>
    <d v="1899-12-30T20:57:00"/>
    <s v="Cash"/>
    <n v="7.0949999999999998"/>
    <n v="9.4"/>
    <s v="Mar"/>
    <s v="Wed"/>
    <s v="evening"/>
    <x v="1"/>
    <s v="Male"/>
    <s v="Electronic accessories"/>
    <s v="Mandalay"/>
    <s v="B"/>
    <x v="0"/>
  </r>
  <r>
    <s v="811-35-1094"/>
    <n v="50.45"/>
    <n v="6"/>
    <n v="15.135"/>
    <n v="317.83499999999998"/>
    <d v="2019-02-06T00:00:00"/>
    <d v="1899-12-30T15:16:00"/>
    <s v="Credit card"/>
    <n v="15.135"/>
    <n v="8.9"/>
    <s v="Feb"/>
    <s v="Wed"/>
    <s v="afternoon"/>
    <x v="0"/>
    <s v="Male"/>
    <s v="Electronic accessories"/>
    <s v="Mandalay"/>
    <s v="B"/>
    <x v="0"/>
  </r>
  <r>
    <s v="699-88-1972"/>
    <n v="99.16"/>
    <n v="8"/>
    <n v="39.664000000000001"/>
    <n v="832.94399999999996"/>
    <d v="2019-01-28T00:00:00"/>
    <d v="1899-12-30T17:47:00"/>
    <s v="Credit card"/>
    <n v="39.664000000000001"/>
    <n v="4.2"/>
    <s v="Jan"/>
    <s v="Mon"/>
    <s v="evening"/>
    <x v="1"/>
    <s v="Male"/>
    <s v="Health and beauty"/>
    <s v="Mandalay"/>
    <s v="B"/>
    <x v="2"/>
  </r>
  <r>
    <s v="781-84-8059"/>
    <n v="60.74"/>
    <n v="7"/>
    <n v="21.259"/>
    <n v="446.43900000000002"/>
    <d v="2019-01-18T00:00:00"/>
    <d v="1899-12-30T16:23:00"/>
    <s v="Ewallet"/>
    <n v="21.259"/>
    <n v="5"/>
    <s v="Jan"/>
    <s v="Fri"/>
    <s v="evening"/>
    <x v="1"/>
    <s v="Male"/>
    <s v="Fashion accessories"/>
    <s v="Naypyitaw"/>
    <s v="C"/>
    <x v="2"/>
  </r>
  <r>
    <s v="409-49-6995"/>
    <n v="47.27"/>
    <n v="6"/>
    <n v="14.180999999999999"/>
    <n v="297.80099999999999"/>
    <d v="2019-02-05T00:00:00"/>
    <d v="1899-12-30T10:17:00"/>
    <s v="Cash"/>
    <n v="14.180999999999999"/>
    <n v="8.8000000000000007"/>
    <s v="Feb"/>
    <s v="Tue"/>
    <s v="morning"/>
    <x v="0"/>
    <s v="Female"/>
    <s v="Food and beverages"/>
    <s v="Naypyitaw"/>
    <s v="C"/>
    <x v="0"/>
  </r>
  <r>
    <s v="725-54-0677"/>
    <n v="85.6"/>
    <n v="7"/>
    <n v="29.96"/>
    <n v="629.16"/>
    <d v="2019-03-02T00:00:00"/>
    <d v="1899-12-30T13:50:00"/>
    <s v="Cash"/>
    <n v="29.96"/>
    <n v="5.3"/>
    <s v="Mar"/>
    <s v="Sat"/>
    <s v="afternoon"/>
    <x v="0"/>
    <s v="Male"/>
    <s v="Health and beauty"/>
    <s v="Naypyitaw"/>
    <s v="C"/>
    <x v="2"/>
  </r>
  <r>
    <s v="146-09-5432"/>
    <n v="35.04"/>
    <n v="9"/>
    <n v="15.768000000000001"/>
    <n v="331.12799999999999"/>
    <d v="2019-02-09T00:00:00"/>
    <d v="1899-12-30T19:17:00"/>
    <s v="Ewallet"/>
    <n v="15.768000000000001"/>
    <n v="4.5999999999999996"/>
    <s v="Feb"/>
    <s v="Sat"/>
    <s v="evening"/>
    <x v="0"/>
    <s v="Male"/>
    <s v="Food and beverages"/>
    <s v="Yangon"/>
    <s v="A"/>
    <x v="2"/>
  </r>
  <r>
    <s v="377-79-7592"/>
    <n v="44.84"/>
    <n v="9"/>
    <n v="20.178000000000001"/>
    <n v="423.738"/>
    <d v="2019-01-14T00:00:00"/>
    <d v="1899-12-30T14:00:00"/>
    <s v="Credit card"/>
    <n v="20.178000000000001"/>
    <n v="7.5"/>
    <s v="Jan"/>
    <s v="Mon"/>
    <s v="afternoon"/>
    <x v="0"/>
    <s v="Female"/>
    <s v="Electronic accessories"/>
    <s v="Naypyitaw"/>
    <s v="C"/>
    <x v="1"/>
  </r>
  <r>
    <s v="509-10-0516"/>
    <n v="45.97"/>
    <n v="4"/>
    <n v="9.1940000000000008"/>
    <n v="193.07400000000001"/>
    <d v="2019-02-09T00:00:00"/>
    <d v="1899-12-30T12:02:00"/>
    <s v="Ewallet"/>
    <n v="9.1940000000000008"/>
    <n v="5.0999999999999996"/>
    <s v="Feb"/>
    <s v="Sat"/>
    <s v="afternoon"/>
    <x v="1"/>
    <s v="Male"/>
    <s v="Home and lifestyle"/>
    <s v="Mandalay"/>
    <s v="B"/>
    <x v="2"/>
  </r>
  <r>
    <s v="595-94-9924"/>
    <n v="27.73"/>
    <n v="5"/>
    <n v="6.9325000000000001"/>
    <n v="145.58250000000001"/>
    <d v="2019-03-26T00:00:00"/>
    <d v="1899-12-30T20:21:00"/>
    <s v="Credit card"/>
    <n v="6.9325000000000001"/>
    <n v="4.2"/>
    <s v="Mar"/>
    <s v="Tue"/>
    <s v="evening"/>
    <x v="0"/>
    <s v="Female"/>
    <s v="Health and beauty"/>
    <s v="Yangon"/>
    <s v="A"/>
    <x v="2"/>
  </r>
  <r>
    <s v="865-41-9075"/>
    <n v="11.53"/>
    <n v="7"/>
    <n v="4.0354999999999999"/>
    <n v="84.745500000000007"/>
    <d v="2019-01-28T00:00:00"/>
    <d v="1899-12-30T17:35:00"/>
    <s v="Cash"/>
    <n v="4.0354999999999999"/>
    <n v="8.1"/>
    <s v="Jan"/>
    <s v="Mon"/>
    <s v="evening"/>
    <x v="1"/>
    <s v="Male"/>
    <s v="Food and beverages"/>
    <s v="Yangon"/>
    <s v="A"/>
    <x v="0"/>
  </r>
  <r>
    <s v="545-07-8534"/>
    <n v="58.32"/>
    <n v="2"/>
    <n v="5.8319999999999999"/>
    <n v="122.47199999999999"/>
    <d v="2019-02-14T00:00:00"/>
    <d v="1899-12-30T12:42:00"/>
    <s v="Ewallet"/>
    <n v="5.8319999999999999"/>
    <n v="6"/>
    <s v="Feb"/>
    <s v="Thu"/>
    <s v="afternoon"/>
    <x v="1"/>
    <s v="Female"/>
    <s v="Health and beauty"/>
    <s v="Naypyitaw"/>
    <s v="C"/>
    <x v="1"/>
  </r>
  <r>
    <s v="118-62-1812"/>
    <n v="78.38"/>
    <n v="4"/>
    <n v="15.676"/>
    <n v="329.19600000000003"/>
    <d v="2019-03-24T00:00:00"/>
    <d v="1899-12-30T17:56:00"/>
    <s v="Cash"/>
    <n v="15.676"/>
    <n v="7.9"/>
    <s v="Mar"/>
    <s v="Sun"/>
    <s v="evening"/>
    <x v="0"/>
    <s v="Female"/>
    <s v="Home and lifestyle"/>
    <s v="Naypyitaw"/>
    <s v="C"/>
    <x v="1"/>
  </r>
  <r>
    <s v="450-42-3339"/>
    <n v="84.61"/>
    <n v="10"/>
    <n v="42.305"/>
    <n v="888.40499999999997"/>
    <d v="2019-02-09T00:00:00"/>
    <d v="1899-12-30T18:58:00"/>
    <s v="Credit card"/>
    <n v="42.305"/>
    <n v="8.8000000000000007"/>
    <s v="Feb"/>
    <s v="Sat"/>
    <s v="evening"/>
    <x v="1"/>
    <s v="Male"/>
    <s v="Health and beauty"/>
    <s v="Naypyitaw"/>
    <s v="C"/>
    <x v="0"/>
  </r>
  <r>
    <s v="851-98-3555"/>
    <n v="82.88"/>
    <n v="5"/>
    <n v="20.72"/>
    <n v="435.12"/>
    <d v="2019-03-24T00:00:00"/>
    <d v="1899-12-30T14:08:00"/>
    <s v="Credit card"/>
    <n v="20.72"/>
    <n v="6.6"/>
    <s v="Mar"/>
    <s v="Sun"/>
    <s v="afternoon"/>
    <x v="1"/>
    <s v="Female"/>
    <s v="Health and beauty"/>
    <s v="Mandalay"/>
    <s v="B"/>
    <x v="1"/>
  </r>
  <r>
    <s v="186-71-5196"/>
    <n v="79.540000000000006"/>
    <n v="2"/>
    <n v="7.9539999999999997"/>
    <n v="167.03399999999999"/>
    <d v="2019-03-27T00:00:00"/>
    <d v="1899-12-30T16:30:00"/>
    <s v="Ewallet"/>
    <n v="7.9539999999999997"/>
    <n v="6.2"/>
    <s v="Mar"/>
    <s v="Wed"/>
    <s v="evening"/>
    <x v="0"/>
    <s v="Female"/>
    <s v="Food and beverages"/>
    <s v="Yangon"/>
    <s v="A"/>
    <x v="1"/>
  </r>
  <r>
    <s v="624-01-8356"/>
    <n v="49.01"/>
    <n v="10"/>
    <n v="24.504999999999999"/>
    <n v="514.60500000000002"/>
    <d v="2019-01-27T00:00:00"/>
    <d v="1899-12-30T10:44:00"/>
    <s v="Credit card"/>
    <n v="24.504999999999999"/>
    <n v="4.2"/>
    <s v="Jan"/>
    <s v="Sun"/>
    <s v="morning"/>
    <x v="1"/>
    <s v="Female"/>
    <s v="Home and lifestyle"/>
    <s v="Mandalay"/>
    <s v="B"/>
    <x v="2"/>
  </r>
  <r>
    <s v="313-66-9943"/>
    <n v="29.15"/>
    <n v="3"/>
    <n v="4.3724999999999996"/>
    <n v="91.822500000000005"/>
    <d v="2019-03-27T00:00:00"/>
    <d v="1899-12-30T20:29:00"/>
    <s v="Credit card"/>
    <n v="4.3724999999999996"/>
    <n v="7.3"/>
    <s v="Mar"/>
    <s v="Wed"/>
    <s v="evening"/>
    <x v="0"/>
    <s v="Female"/>
    <s v="Food and beverages"/>
    <s v="Mandalay"/>
    <s v="B"/>
    <x v="1"/>
  </r>
  <r>
    <s v="151-27-8496"/>
    <n v="56.13"/>
    <n v="4"/>
    <n v="11.226000000000001"/>
    <n v="235.74600000000001"/>
    <d v="2019-01-19T00:00:00"/>
    <d v="1899-12-30T11:43:00"/>
    <s v="Ewallet"/>
    <n v="11.226000000000001"/>
    <n v="8.6"/>
    <s v="Jan"/>
    <s v="Sat"/>
    <s v="morning"/>
    <x v="1"/>
    <s v="Female"/>
    <s v="Electronic accessories"/>
    <s v="Naypyitaw"/>
    <s v="C"/>
    <x v="0"/>
  </r>
  <r>
    <s v="453-33-6436"/>
    <n v="93.12"/>
    <n v="8"/>
    <n v="37.247999999999998"/>
    <n v="782.20799999999997"/>
    <d v="2019-02-07T00:00:00"/>
    <d v="1899-12-30T10:09:00"/>
    <s v="Cash"/>
    <n v="37.247999999999998"/>
    <n v="6.8"/>
    <s v="Feb"/>
    <s v="Thu"/>
    <s v="morning"/>
    <x v="1"/>
    <s v="Female"/>
    <s v="Home and lifestyle"/>
    <s v="Yangon"/>
    <s v="A"/>
    <x v="1"/>
  </r>
  <r>
    <s v="522-57-8364"/>
    <n v="51.34"/>
    <n v="8"/>
    <n v="20.536000000000001"/>
    <n v="431.25599999999997"/>
    <d v="2019-01-31T00:00:00"/>
    <d v="1899-12-30T10:00:00"/>
    <s v="Ewallet"/>
    <n v="20.536000000000001"/>
    <n v="7.6"/>
    <s v="Jan"/>
    <s v="Thu"/>
    <s v="morning"/>
    <x v="0"/>
    <s v="Male"/>
    <s v="Fashion accessories"/>
    <s v="Yangon"/>
    <s v="A"/>
    <x v="1"/>
  </r>
  <r>
    <s v="459-45-2396"/>
    <n v="99.6"/>
    <n v="3"/>
    <n v="14.94"/>
    <n v="313.74"/>
    <d v="2019-02-25T00:00:00"/>
    <d v="1899-12-30T18:45:00"/>
    <s v="Cash"/>
    <n v="14.94"/>
    <n v="5.8"/>
    <s v="Feb"/>
    <s v="Mon"/>
    <s v="evening"/>
    <x v="0"/>
    <s v="Female"/>
    <s v="Food and beverages"/>
    <s v="Yangon"/>
    <s v="A"/>
    <x v="2"/>
  </r>
  <r>
    <s v="717-96-4189"/>
    <n v="35.49"/>
    <n v="6"/>
    <n v="10.647"/>
    <n v="223.58699999999999"/>
    <d v="2019-02-02T00:00:00"/>
    <d v="1899-12-30T12:40:00"/>
    <s v="Cash"/>
    <n v="10.647"/>
    <n v="4.0999999999999996"/>
    <s v="Feb"/>
    <s v="Sat"/>
    <s v="afternoon"/>
    <x v="1"/>
    <s v="Female"/>
    <s v="Electronic accessories"/>
    <s v="Naypyitaw"/>
    <s v="C"/>
    <x v="2"/>
  </r>
  <r>
    <s v="722-13-2115"/>
    <n v="42.85"/>
    <n v="1"/>
    <n v="2.1425000000000001"/>
    <n v="44.9925"/>
    <d v="2019-03-14T00:00:00"/>
    <d v="1899-12-30T15:36:00"/>
    <s v="Credit card"/>
    <n v="2.1425000000000001"/>
    <n v="9.3000000000000007"/>
    <s v="Mar"/>
    <s v="Thu"/>
    <s v="afternoon"/>
    <x v="0"/>
    <s v="Male"/>
    <s v="Sports and travel"/>
    <s v="Naypyitaw"/>
    <s v="C"/>
    <x v="0"/>
  </r>
  <r>
    <s v="749-81-8133"/>
    <n v="94.67"/>
    <n v="4"/>
    <n v="18.934000000000001"/>
    <n v="397.61399999999998"/>
    <d v="2019-03-11T00:00:00"/>
    <d v="1899-12-30T12:04:00"/>
    <s v="Cash"/>
    <n v="18.934000000000001"/>
    <n v="6.8"/>
    <s v="Mar"/>
    <s v="Mon"/>
    <s v="afternoon"/>
    <x v="1"/>
    <s v="Female"/>
    <s v="Fashion accessories"/>
    <s v="Yangon"/>
    <s v="A"/>
    <x v="1"/>
  </r>
  <r>
    <s v="777-67-2495"/>
    <n v="68.97"/>
    <n v="3"/>
    <n v="10.345499999999999"/>
    <n v="217.25550000000001"/>
    <d v="2019-02-22T00:00:00"/>
    <d v="1899-12-30T11:26:00"/>
    <s v="Ewallet"/>
    <n v="10.345499999999999"/>
    <n v="8.6999999999999993"/>
    <s v="Feb"/>
    <s v="Fri"/>
    <s v="morning"/>
    <x v="1"/>
    <s v="Male"/>
    <s v="Home and lifestyle"/>
    <s v="Mandalay"/>
    <s v="B"/>
    <x v="0"/>
  </r>
  <r>
    <s v="636-98-3364"/>
    <n v="26.26"/>
    <n v="3"/>
    <n v="3.9390000000000001"/>
    <n v="82.718999999999994"/>
    <d v="2019-03-02T00:00:00"/>
    <d v="1899-12-30T12:36:00"/>
    <s v="Ewallet"/>
    <n v="3.9390000000000001"/>
    <n v="6.3"/>
    <s v="Mar"/>
    <s v="Sat"/>
    <s v="afternoon"/>
    <x v="0"/>
    <s v="Female"/>
    <s v="Electronic accessories"/>
    <s v="Mandalay"/>
    <s v="B"/>
    <x v="1"/>
  </r>
  <r>
    <s v="246-55-6923"/>
    <n v="35.79"/>
    <n v="9"/>
    <n v="16.105499999999999"/>
    <n v="338.21550000000002"/>
    <d v="2019-03-10T00:00:00"/>
    <d v="1899-12-30T15:06:00"/>
    <s v="Credit card"/>
    <n v="16.105499999999999"/>
    <n v="5.0999999999999996"/>
    <s v="Mar"/>
    <s v="Sun"/>
    <s v="afternoon"/>
    <x v="0"/>
    <s v="Female"/>
    <s v="Home and lifestyle"/>
    <s v="Naypyitaw"/>
    <s v="C"/>
    <x v="2"/>
  </r>
  <r>
    <s v="181-82-6255"/>
    <n v="16.37"/>
    <n v="6"/>
    <n v="4.9109999999999996"/>
    <n v="103.131"/>
    <d v="2019-02-08T00:00:00"/>
    <d v="1899-12-30T10:58:00"/>
    <s v="Cash"/>
    <n v="4.9109999999999996"/>
    <n v="7"/>
    <s v="Feb"/>
    <s v="Fri"/>
    <s v="morning"/>
    <x v="1"/>
    <s v="Female"/>
    <s v="Home and lifestyle"/>
    <s v="Mandalay"/>
    <s v="B"/>
    <x v="1"/>
  </r>
  <r>
    <s v="838-02-1821"/>
    <n v="12.73"/>
    <n v="2"/>
    <n v="1.2729999999999999"/>
    <n v="26.733000000000001"/>
    <d v="2019-02-22T00:00:00"/>
    <d v="1899-12-30T12:10:00"/>
    <s v="Credit card"/>
    <n v="1.2729999999999999"/>
    <n v="5.2"/>
    <s v="Feb"/>
    <s v="Fri"/>
    <s v="afternoon"/>
    <x v="0"/>
    <s v="Female"/>
    <s v="Home and lifestyle"/>
    <s v="Naypyitaw"/>
    <s v="C"/>
    <x v="2"/>
  </r>
  <r>
    <s v="887-42-0517"/>
    <n v="83.14"/>
    <n v="7"/>
    <n v="29.099"/>
    <n v="611.07899999999995"/>
    <d v="2019-01-10T00:00:00"/>
    <d v="1899-12-30T10:31:00"/>
    <s v="Credit card"/>
    <n v="29.099"/>
    <n v="6.6"/>
    <s v="Jan"/>
    <s v="Thu"/>
    <s v="morning"/>
    <x v="1"/>
    <s v="Female"/>
    <s v="Sports and travel"/>
    <s v="Naypyitaw"/>
    <s v="C"/>
    <x v="1"/>
  </r>
  <r>
    <s v="457-12-0244"/>
    <n v="35.22"/>
    <n v="6"/>
    <n v="10.566000000000001"/>
    <n v="221.886"/>
    <d v="2019-03-14T00:00:00"/>
    <d v="1899-12-30T13:49:00"/>
    <s v="Ewallet"/>
    <n v="10.566000000000001"/>
    <n v="6.5"/>
    <s v="Mar"/>
    <s v="Thu"/>
    <s v="afternoon"/>
    <x v="0"/>
    <s v="Female"/>
    <s v="Sports and travel"/>
    <s v="Naypyitaw"/>
    <s v="C"/>
    <x v="1"/>
  </r>
  <r>
    <s v="226-34-0034"/>
    <n v="13.78"/>
    <n v="4"/>
    <n v="2.7559999999999998"/>
    <n v="57.875999999999998"/>
    <d v="2019-01-10T00:00:00"/>
    <d v="1899-12-30T11:10:00"/>
    <s v="Ewallet"/>
    <n v="2.7559999999999998"/>
    <n v="9"/>
    <s v="Jan"/>
    <s v="Thu"/>
    <s v="morning"/>
    <x v="1"/>
    <s v="Female"/>
    <s v="Electronic accessories"/>
    <s v="Mandalay"/>
    <s v="B"/>
    <x v="0"/>
  </r>
  <r>
    <s v="321-49-7382"/>
    <n v="88.31"/>
    <n v="1"/>
    <n v="4.4154999999999998"/>
    <n v="92.725499999999997"/>
    <d v="2019-02-15T00:00:00"/>
    <d v="1899-12-30T17:38:00"/>
    <s v="Credit card"/>
    <n v="4.4154999999999998"/>
    <n v="5.2"/>
    <s v="Feb"/>
    <s v="Fri"/>
    <s v="evening"/>
    <x v="0"/>
    <s v="Male"/>
    <s v="Sports and travel"/>
    <s v="Mandalay"/>
    <s v="B"/>
    <x v="2"/>
  </r>
  <r>
    <s v="397-25-8725"/>
    <n v="39.619999999999997"/>
    <n v="9"/>
    <n v="17.829000000000001"/>
    <n v="374.40899999999999"/>
    <d v="2019-01-13T00:00:00"/>
    <d v="1899-12-30T17:54:00"/>
    <s v="Credit card"/>
    <n v="17.829000000000001"/>
    <n v="6.8"/>
    <s v="Jan"/>
    <s v="Sun"/>
    <s v="evening"/>
    <x v="0"/>
    <s v="Female"/>
    <s v="Health and beauty"/>
    <s v="Yangon"/>
    <s v="A"/>
    <x v="1"/>
  </r>
  <r>
    <s v="431-66-2305"/>
    <n v="88.25"/>
    <n v="9"/>
    <n v="39.712499999999999"/>
    <n v="833.96249999999998"/>
    <d v="2019-02-15T00:00:00"/>
    <d v="1899-12-30T20:51:00"/>
    <s v="Credit card"/>
    <n v="39.712499999999999"/>
    <n v="7.6"/>
    <s v="Feb"/>
    <s v="Fri"/>
    <s v="evening"/>
    <x v="1"/>
    <s v="Female"/>
    <s v="Electronic accessories"/>
    <s v="Mandalay"/>
    <s v="B"/>
    <x v="1"/>
  </r>
  <r>
    <s v="825-94-5922"/>
    <n v="25.31"/>
    <n v="2"/>
    <n v="2.5310000000000001"/>
    <n v="53.151000000000003"/>
    <d v="2019-03-02T00:00:00"/>
    <d v="1899-12-30T19:26:00"/>
    <s v="Ewallet"/>
    <n v="2.5310000000000001"/>
    <n v="7.2"/>
    <s v="Mar"/>
    <s v="Sat"/>
    <s v="evening"/>
    <x v="1"/>
    <s v="Male"/>
    <s v="Sports and travel"/>
    <s v="Mandalay"/>
    <s v="B"/>
    <x v="1"/>
  </r>
  <r>
    <s v="641-62-7288"/>
    <n v="99.92"/>
    <n v="6"/>
    <n v="29.975999999999999"/>
    <n v="629.49599999999998"/>
    <d v="2019-03-24T00:00:00"/>
    <d v="1899-12-30T13:33:00"/>
    <s v="Ewallet"/>
    <n v="29.975999999999999"/>
    <n v="7.1"/>
    <s v="Mar"/>
    <s v="Sun"/>
    <s v="afternoon"/>
    <x v="1"/>
    <s v="Male"/>
    <s v="Home and lifestyle"/>
    <s v="Mandalay"/>
    <s v="B"/>
    <x v="1"/>
  </r>
  <r>
    <s v="756-93-1854"/>
    <n v="83.35"/>
    <n v="2"/>
    <n v="8.3350000000000009"/>
    <n v="175.035"/>
    <d v="2019-02-02T00:00:00"/>
    <d v="1899-12-30T14:05:00"/>
    <s v="Credit card"/>
    <n v="8.3350000000000009"/>
    <n v="9.5"/>
    <s v="Feb"/>
    <s v="Sat"/>
    <s v="afternoon"/>
    <x v="0"/>
    <s v="Female"/>
    <s v="Fashion accessories"/>
    <s v="Naypyitaw"/>
    <s v="C"/>
    <x v="0"/>
  </r>
  <r>
    <s v="243-55-8457"/>
    <n v="74.44"/>
    <n v="10"/>
    <n v="37.22"/>
    <n v="781.62"/>
    <d v="2019-02-27T00:00:00"/>
    <d v="1899-12-30T11:40:00"/>
    <s v="Ewallet"/>
    <n v="37.22"/>
    <n v="5.0999999999999996"/>
    <s v="Feb"/>
    <s v="Wed"/>
    <s v="morning"/>
    <x v="1"/>
    <s v="Female"/>
    <s v="Food and beverages"/>
    <s v="Yangon"/>
    <s v="A"/>
    <x v="2"/>
  </r>
  <r>
    <s v="458-10-8612"/>
    <n v="64.08"/>
    <n v="7"/>
    <n v="22.428000000000001"/>
    <n v="470.988"/>
    <d v="2019-01-20T00:00:00"/>
    <d v="1899-12-30T12:27:00"/>
    <s v="Ewallet"/>
    <n v="22.428000000000001"/>
    <n v="7.6"/>
    <s v="Jan"/>
    <s v="Sun"/>
    <s v="afternoon"/>
    <x v="1"/>
    <s v="Male"/>
    <s v="Health and beauty"/>
    <s v="Naypyitaw"/>
    <s v="C"/>
    <x v="1"/>
  </r>
  <r>
    <s v="501-61-1753"/>
    <n v="63.15"/>
    <n v="6"/>
    <n v="18.945"/>
    <n v="397.84500000000003"/>
    <d v="2019-01-03T00:00:00"/>
    <d v="1899-12-30T20:24:00"/>
    <s v="Ewallet"/>
    <n v="18.945"/>
    <n v="9.8000000000000007"/>
    <s v="Jan"/>
    <s v="Thu"/>
    <s v="evening"/>
    <x v="1"/>
    <s v="Female"/>
    <s v="Home and lifestyle"/>
    <s v="Mandalay"/>
    <s v="B"/>
    <x v="0"/>
  </r>
  <r>
    <s v="235-06-8510"/>
    <n v="85.72"/>
    <n v="3"/>
    <n v="12.858000000000001"/>
    <n v="270.01799999999997"/>
    <d v="2019-01-24T00:00:00"/>
    <d v="1899-12-30T20:59:00"/>
    <s v="Ewallet"/>
    <n v="12.858000000000001"/>
    <n v="5.0999999999999996"/>
    <s v="Jan"/>
    <s v="Thu"/>
    <s v="evening"/>
    <x v="0"/>
    <s v="Male"/>
    <s v="Home and lifestyle"/>
    <s v="Naypyitaw"/>
    <s v="C"/>
    <x v="2"/>
  </r>
  <r>
    <s v="433-08-7822"/>
    <n v="78.89"/>
    <n v="7"/>
    <n v="27.611499999999999"/>
    <n v="579.8415"/>
    <d v="2019-01-05T00:00:00"/>
    <d v="1899-12-30T19:48:00"/>
    <s v="Ewallet"/>
    <n v="27.611499999999999"/>
    <n v="7.5"/>
    <s v="Jan"/>
    <s v="Sat"/>
    <s v="evening"/>
    <x v="1"/>
    <s v="Female"/>
    <s v="Health and beauty"/>
    <s v="Naypyitaw"/>
    <s v="C"/>
    <x v="1"/>
  </r>
  <r>
    <s v="361-85-2571"/>
    <n v="89.48"/>
    <n v="5"/>
    <n v="22.37"/>
    <n v="469.77"/>
    <d v="2019-03-30T00:00:00"/>
    <d v="1899-12-30T10:18:00"/>
    <s v="Cash"/>
    <n v="22.37"/>
    <n v="7.4"/>
    <s v="Mar"/>
    <s v="Sat"/>
    <s v="morning"/>
    <x v="1"/>
    <s v="Female"/>
    <s v="Sports and travel"/>
    <s v="Yangon"/>
    <s v="A"/>
    <x v="1"/>
  </r>
  <r>
    <s v="131-70-8179"/>
    <n v="92.09"/>
    <n v="3"/>
    <n v="13.813499999999999"/>
    <n v="290.08350000000002"/>
    <d v="2019-02-17T00:00:00"/>
    <d v="1899-12-30T16:27:00"/>
    <s v="Cash"/>
    <n v="13.813499999999999"/>
    <n v="4.2"/>
    <s v="Feb"/>
    <s v="Sun"/>
    <s v="evening"/>
    <x v="0"/>
    <s v="Female"/>
    <s v="Health and beauty"/>
    <s v="Yangon"/>
    <s v="A"/>
    <x v="2"/>
  </r>
  <r>
    <s v="500-02-2261"/>
    <n v="57.29"/>
    <n v="6"/>
    <n v="17.187000000000001"/>
    <n v="360.92700000000002"/>
    <d v="2019-03-21T00:00:00"/>
    <d v="1899-12-30T17:04:00"/>
    <s v="Ewallet"/>
    <n v="17.187000000000001"/>
    <n v="5.9"/>
    <s v="Mar"/>
    <s v="Thu"/>
    <s v="evening"/>
    <x v="1"/>
    <s v="Female"/>
    <s v="Food and beverages"/>
    <s v="Naypyitaw"/>
    <s v="C"/>
    <x v="2"/>
  </r>
  <r>
    <s v="720-72-2436"/>
    <n v="66.52"/>
    <n v="4"/>
    <n v="13.304"/>
    <n v="279.38400000000001"/>
    <d v="2019-03-02T00:00:00"/>
    <d v="1899-12-30T18:14:00"/>
    <s v="Ewallet"/>
    <n v="13.304"/>
    <n v="6.9"/>
    <s v="Mar"/>
    <s v="Sat"/>
    <s v="evening"/>
    <x v="1"/>
    <s v="Male"/>
    <s v="Food and beverages"/>
    <s v="Yangon"/>
    <s v="A"/>
    <x v="1"/>
  </r>
  <r>
    <s v="702-83-5291"/>
    <n v="99.82"/>
    <n v="9"/>
    <n v="44.918999999999997"/>
    <n v="943.29899999999998"/>
    <d v="2019-03-27T00:00:00"/>
    <d v="1899-12-30T10:43:00"/>
    <s v="Cash"/>
    <n v="44.918999999999997"/>
    <n v="6.6"/>
    <s v="Mar"/>
    <s v="Wed"/>
    <s v="morning"/>
    <x v="0"/>
    <s v="Male"/>
    <s v="Fashion accessories"/>
    <s v="Naypyitaw"/>
    <s v="C"/>
    <x v="1"/>
  </r>
  <r>
    <s v="809-69-9497"/>
    <n v="45.68"/>
    <n v="10"/>
    <n v="22.84"/>
    <n v="479.64"/>
    <d v="2019-01-19T00:00:00"/>
    <d v="1899-12-30T19:30:00"/>
    <s v="Ewallet"/>
    <n v="22.84"/>
    <n v="5.7"/>
    <s v="Jan"/>
    <s v="Sat"/>
    <s v="evening"/>
    <x v="1"/>
    <s v="Female"/>
    <s v="Home and lifestyle"/>
    <s v="Yangon"/>
    <s v="A"/>
    <x v="2"/>
  </r>
  <r>
    <s v="449-16-6770"/>
    <n v="50.79"/>
    <n v="5"/>
    <n v="12.6975"/>
    <n v="266.64749999999998"/>
    <d v="2019-02-19T00:00:00"/>
    <d v="1899-12-30T14:53:00"/>
    <s v="Credit card"/>
    <n v="12.6975"/>
    <n v="5.3"/>
    <s v="Feb"/>
    <s v="Tue"/>
    <s v="afternoon"/>
    <x v="1"/>
    <s v="Male"/>
    <s v="Health and beauty"/>
    <s v="Yangon"/>
    <s v="A"/>
    <x v="2"/>
  </r>
  <r>
    <s v="333-23-2632"/>
    <n v="10.08"/>
    <n v="7"/>
    <n v="3.528"/>
    <n v="74.087999999999994"/>
    <d v="2019-03-28T00:00:00"/>
    <d v="1899-12-30T20:14:00"/>
    <s v="Cash"/>
    <n v="3.528"/>
    <n v="4.2"/>
    <s v="Mar"/>
    <s v="Thu"/>
    <s v="evening"/>
    <x v="0"/>
    <s v="Male"/>
    <s v="Health and beauty"/>
    <s v="Yangon"/>
    <s v="A"/>
    <x v="2"/>
  </r>
  <r>
    <s v="489-82-1237"/>
    <n v="93.88"/>
    <n v="7"/>
    <n v="32.857999999999997"/>
    <n v="690.01800000000003"/>
    <d v="2019-01-05T00:00:00"/>
    <d v="1899-12-30T11:51:00"/>
    <s v="Credit card"/>
    <n v="32.857999999999997"/>
    <n v="7.3"/>
    <s v="Jan"/>
    <s v="Sat"/>
    <s v="morning"/>
    <x v="1"/>
    <s v="Female"/>
    <s v="Electronic accessories"/>
    <s v="Yangon"/>
    <s v="A"/>
    <x v="1"/>
  </r>
  <r>
    <s v="859-97-6048"/>
    <n v="84.25"/>
    <n v="2"/>
    <n v="8.4250000000000007"/>
    <n v="176.92500000000001"/>
    <d v="2019-03-26T00:00:00"/>
    <d v="1899-12-30T14:13:00"/>
    <s v="Credit card"/>
    <n v="8.4250000000000007"/>
    <n v="5.3"/>
    <s v="Mar"/>
    <s v="Tue"/>
    <s v="afternoon"/>
    <x v="0"/>
    <s v="Male"/>
    <s v="Electronic accessories"/>
    <s v="Naypyitaw"/>
    <s v="C"/>
    <x v="2"/>
  </r>
  <r>
    <s v="676-10-2200"/>
    <n v="53.78"/>
    <n v="1"/>
    <n v="2.6890000000000001"/>
    <n v="56.469000000000001"/>
    <d v="2019-02-03T00:00:00"/>
    <d v="1899-12-30T20:13:00"/>
    <s v="Ewallet"/>
    <n v="2.6890000000000001"/>
    <n v="4.7"/>
    <s v="Feb"/>
    <s v="Sun"/>
    <s v="evening"/>
    <x v="0"/>
    <s v="Male"/>
    <s v="Fashion accessories"/>
    <s v="Mandalay"/>
    <s v="B"/>
    <x v="2"/>
  </r>
  <r>
    <s v="373-88-1424"/>
    <n v="35.81"/>
    <n v="5"/>
    <n v="8.9525000000000006"/>
    <n v="188.0025"/>
    <d v="2019-02-06T00:00:00"/>
    <d v="1899-12-30T18:44:00"/>
    <s v="Ewallet"/>
    <n v="8.9525000000000006"/>
    <n v="7.9"/>
    <s v="Feb"/>
    <s v="Wed"/>
    <s v="evening"/>
    <x v="0"/>
    <s v="Male"/>
    <s v="Home and lifestyle"/>
    <s v="Naypyitaw"/>
    <s v="C"/>
    <x v="1"/>
  </r>
  <r>
    <s v="365-16-4334"/>
    <n v="26.43"/>
    <n v="8"/>
    <n v="10.571999999999999"/>
    <n v="222.012"/>
    <d v="2019-02-24T00:00:00"/>
    <d v="1899-12-30T14:26:00"/>
    <s v="Ewallet"/>
    <n v="10.571999999999999"/>
    <n v="8.9"/>
    <s v="Feb"/>
    <s v="Sun"/>
    <s v="afternoon"/>
    <x v="1"/>
    <s v="Female"/>
    <s v="Food and beverages"/>
    <s v="Mandalay"/>
    <s v="B"/>
    <x v="0"/>
  </r>
  <r>
    <s v="503-21-4385"/>
    <n v="39.909999999999997"/>
    <n v="3"/>
    <n v="5.9865000000000004"/>
    <n v="125.7165"/>
    <d v="2019-02-21T00:00:00"/>
    <d v="1899-12-30T12:40:00"/>
    <s v="Ewallet"/>
    <n v="5.9865000000000004"/>
    <n v="9.3000000000000007"/>
    <s v="Feb"/>
    <s v="Thu"/>
    <s v="afternoon"/>
    <x v="0"/>
    <s v="Male"/>
    <s v="Health and beauty"/>
    <s v="Mandalay"/>
    <s v="B"/>
    <x v="0"/>
  </r>
  <r>
    <s v="305-89-2768"/>
    <n v="21.9"/>
    <n v="3"/>
    <n v="3.2850000000000001"/>
    <n v="68.984999999999999"/>
    <d v="2019-01-09T00:00:00"/>
    <d v="1899-12-30T18:43:00"/>
    <s v="Ewallet"/>
    <n v="3.2850000000000001"/>
    <n v="4.7"/>
    <s v="Jan"/>
    <s v="Wed"/>
    <s v="evening"/>
    <x v="0"/>
    <s v="Female"/>
    <s v="Home and lifestyle"/>
    <s v="Mandalay"/>
    <s v="B"/>
    <x v="2"/>
  </r>
  <r>
    <s v="574-80-1489"/>
    <n v="62.85"/>
    <n v="4"/>
    <n v="12.57"/>
    <n v="263.97000000000003"/>
    <d v="2019-02-25T00:00:00"/>
    <d v="1899-12-30T13:22:00"/>
    <s v="Ewallet"/>
    <n v="12.57"/>
    <n v="8.6999999999999993"/>
    <s v="Feb"/>
    <s v="Mon"/>
    <s v="afternoon"/>
    <x v="0"/>
    <s v="Female"/>
    <s v="Food and beverages"/>
    <s v="Mandalay"/>
    <s v="B"/>
    <x v="0"/>
  </r>
  <r>
    <s v="784-08-0310"/>
    <n v="21.04"/>
    <n v="4"/>
    <n v="4.2080000000000002"/>
    <n v="88.367999999999995"/>
    <d v="2019-01-13T00:00:00"/>
    <d v="1899-12-30T13:58:00"/>
    <s v="Cash"/>
    <n v="4.2080000000000002"/>
    <n v="7.6"/>
    <s v="Jan"/>
    <s v="Sun"/>
    <s v="afternoon"/>
    <x v="0"/>
    <s v="Female"/>
    <s v="Food and beverages"/>
    <s v="Naypyitaw"/>
    <s v="C"/>
    <x v="1"/>
  </r>
  <r>
    <s v="200-40-6154"/>
    <n v="65.91"/>
    <n v="6"/>
    <n v="19.773"/>
    <n v="415.233"/>
    <d v="2019-02-09T00:00:00"/>
    <d v="1899-12-30T11:45:00"/>
    <s v="Cash"/>
    <n v="19.773"/>
    <n v="5.7"/>
    <s v="Feb"/>
    <s v="Sat"/>
    <s v="morning"/>
    <x v="0"/>
    <s v="Male"/>
    <s v="Home and lifestyle"/>
    <s v="Mandalay"/>
    <s v="B"/>
    <x v="2"/>
  </r>
  <r>
    <s v="846-10-0341"/>
    <n v="42.57"/>
    <n v="7"/>
    <n v="14.8995"/>
    <n v="312.8895"/>
    <d v="2019-01-06T00:00:00"/>
    <d v="1899-12-30T11:51:00"/>
    <s v="Cash"/>
    <n v="14.8995"/>
    <n v="6.8"/>
    <s v="Jan"/>
    <s v="Sun"/>
    <s v="morning"/>
    <x v="1"/>
    <s v="Female"/>
    <s v="Fashion accessories"/>
    <s v="Yangon"/>
    <s v="A"/>
    <x v="1"/>
  </r>
  <r>
    <s v="577-34-7579"/>
    <n v="50.49"/>
    <n v="9"/>
    <n v="22.720500000000001"/>
    <n v="477.13049999999998"/>
    <d v="2019-01-10T00:00:00"/>
    <d v="1899-12-30T17:16:00"/>
    <s v="Cash"/>
    <n v="22.720500000000001"/>
    <n v="5.4"/>
    <s v="Jan"/>
    <s v="Thu"/>
    <s v="evening"/>
    <x v="0"/>
    <s v="Male"/>
    <s v="Food and beverages"/>
    <s v="Naypyitaw"/>
    <s v="C"/>
    <x v="2"/>
  </r>
  <r>
    <s v="430-02-3888"/>
    <n v="46.02"/>
    <n v="6"/>
    <n v="13.805999999999999"/>
    <n v="289.92599999999999"/>
    <d v="2019-02-07T00:00:00"/>
    <d v="1899-12-30T15:55:00"/>
    <s v="Cash"/>
    <n v="13.805999999999999"/>
    <n v="7.1"/>
    <s v="Feb"/>
    <s v="Thu"/>
    <s v="afternoon"/>
    <x v="1"/>
    <s v="Male"/>
    <s v="Electronic accessories"/>
    <s v="Mandalay"/>
    <s v="B"/>
    <x v="1"/>
  </r>
  <r>
    <s v="867-47-1948"/>
    <n v="15.8"/>
    <n v="10"/>
    <n v="7.9"/>
    <n v="165.9"/>
    <d v="2019-01-09T00:00:00"/>
    <d v="1899-12-30T12:07:00"/>
    <s v="Cash"/>
    <n v="7.9"/>
    <n v="7.8"/>
    <s v="Jan"/>
    <s v="Wed"/>
    <s v="afternoon"/>
    <x v="1"/>
    <s v="Female"/>
    <s v="Home and lifestyle"/>
    <s v="Naypyitaw"/>
    <s v="C"/>
    <x v="1"/>
  </r>
  <r>
    <s v="384-59-6655"/>
    <n v="98.66"/>
    <n v="9"/>
    <n v="44.396999999999998"/>
    <n v="932.33699999999999"/>
    <d v="2019-02-19T00:00:00"/>
    <d v="1899-12-30T15:07:00"/>
    <s v="Cash"/>
    <n v="44.396999999999998"/>
    <n v="8.4"/>
    <s v="Feb"/>
    <s v="Tue"/>
    <s v="afternoon"/>
    <x v="0"/>
    <s v="Female"/>
    <s v="Food and beverages"/>
    <s v="Yangon"/>
    <s v="A"/>
    <x v="0"/>
  </r>
  <r>
    <s v="256-58-3609"/>
    <n v="91.98"/>
    <n v="1"/>
    <n v="4.5990000000000002"/>
    <n v="96.578999999999994"/>
    <d v="2019-03-18T00:00:00"/>
    <d v="1899-12-30T15:29:00"/>
    <s v="Cash"/>
    <n v="4.5990000000000002"/>
    <n v="9.8000000000000007"/>
    <s v="Mar"/>
    <s v="Mon"/>
    <s v="afternoon"/>
    <x v="0"/>
    <s v="Male"/>
    <s v="Fashion accessories"/>
    <s v="Naypyitaw"/>
    <s v="C"/>
    <x v="0"/>
  </r>
  <r>
    <s v="324-92-3863"/>
    <n v="20.89"/>
    <n v="2"/>
    <n v="2.089"/>
    <n v="43.869"/>
    <d v="2019-02-05T00:00:00"/>
    <d v="1899-12-30T18:45:00"/>
    <s v="Cash"/>
    <n v="2.089"/>
    <n v="9.8000000000000007"/>
    <s v="Feb"/>
    <s v="Tue"/>
    <s v="evening"/>
    <x v="0"/>
    <s v="Male"/>
    <s v="Electronic accessories"/>
    <s v="Yangon"/>
    <s v="A"/>
    <x v="0"/>
  </r>
  <r>
    <s v="593-08-5916"/>
    <n v="15.5"/>
    <n v="1"/>
    <n v="0.77500000000000002"/>
    <n v="16.274999999999999"/>
    <d v="2019-03-19T00:00:00"/>
    <d v="1899-12-30T15:23:00"/>
    <s v="Credit card"/>
    <n v="0.77500000000000002"/>
    <n v="7.4"/>
    <s v="Mar"/>
    <s v="Tue"/>
    <s v="afternoon"/>
    <x v="1"/>
    <s v="Female"/>
    <s v="Fashion accessories"/>
    <s v="Yangon"/>
    <s v="A"/>
    <x v="1"/>
  </r>
  <r>
    <s v="364-34-2972"/>
    <n v="96.82"/>
    <n v="3"/>
    <n v="14.523"/>
    <n v="304.983"/>
    <d v="2019-03-30T00:00:00"/>
    <d v="1899-12-30T20:37:00"/>
    <s v="Cash"/>
    <n v="14.523"/>
    <n v="6.7"/>
    <s v="Mar"/>
    <s v="Sat"/>
    <s v="evening"/>
    <x v="0"/>
    <s v="Male"/>
    <s v="Electronic accessories"/>
    <s v="Naypyitaw"/>
    <s v="C"/>
    <x v="1"/>
  </r>
  <r>
    <s v="794-42-3736"/>
    <n v="33.33"/>
    <n v="2"/>
    <n v="3.3330000000000002"/>
    <n v="69.992999999999995"/>
    <d v="2019-01-26T00:00:00"/>
    <d v="1899-12-30T14:41:00"/>
    <s v="Credit card"/>
    <n v="3.3330000000000002"/>
    <n v="6.4"/>
    <s v="Jan"/>
    <s v="Sat"/>
    <s v="afternoon"/>
    <x v="1"/>
    <s v="Male"/>
    <s v="Food and beverages"/>
    <s v="Mandalay"/>
    <s v="B"/>
    <x v="1"/>
  </r>
  <r>
    <s v="172-42-8274"/>
    <n v="38.270000000000003"/>
    <n v="2"/>
    <n v="3.827"/>
    <n v="80.367000000000004"/>
    <d v="2019-03-02T00:00:00"/>
    <d v="1899-12-30T18:18:00"/>
    <s v="Credit card"/>
    <n v="3.827"/>
    <n v="5.8"/>
    <s v="Mar"/>
    <s v="Sat"/>
    <s v="evening"/>
    <x v="1"/>
    <s v="Female"/>
    <s v="Electronic accessories"/>
    <s v="Mandalay"/>
    <s v="B"/>
    <x v="2"/>
  </r>
  <r>
    <s v="558-60-5016"/>
    <n v="33.299999999999997"/>
    <n v="9"/>
    <n v="14.984999999999999"/>
    <n v="314.685"/>
    <d v="2019-03-04T00:00:00"/>
    <d v="1899-12-30T15:27:00"/>
    <s v="Ewallet"/>
    <n v="14.984999999999999"/>
    <n v="7.2"/>
    <s v="Mar"/>
    <s v="Mon"/>
    <s v="afternoon"/>
    <x v="1"/>
    <s v="Female"/>
    <s v="Home and lifestyle"/>
    <s v="Yangon"/>
    <s v="A"/>
    <x v="1"/>
  </r>
  <r>
    <s v="195-06-0432"/>
    <n v="81.010000000000005"/>
    <n v="3"/>
    <n v="12.1515"/>
    <n v="255.1815"/>
    <d v="2019-01-13T00:00:00"/>
    <d v="1899-12-30T12:55:00"/>
    <s v="Credit card"/>
    <n v="12.1515"/>
    <n v="9.3000000000000007"/>
    <s v="Jan"/>
    <s v="Sun"/>
    <s v="afternoon"/>
    <x v="0"/>
    <s v="Male"/>
    <s v="Home and lifestyle"/>
    <s v="Yangon"/>
    <s v="A"/>
    <x v="0"/>
  </r>
  <r>
    <s v="605-03-2706"/>
    <n v="15.8"/>
    <n v="3"/>
    <n v="2.37"/>
    <n v="49.77"/>
    <d v="2019-03-25T00:00:00"/>
    <d v="1899-12-30T18:02:00"/>
    <s v="Cash"/>
    <n v="2.37"/>
    <n v="9.5"/>
    <s v="Mar"/>
    <s v="Mon"/>
    <s v="evening"/>
    <x v="1"/>
    <s v="Female"/>
    <s v="Health and beauty"/>
    <s v="Yangon"/>
    <s v="A"/>
    <x v="0"/>
  </r>
  <r>
    <s v="214-30-2776"/>
    <n v="34.49"/>
    <n v="5"/>
    <n v="8.6225000000000005"/>
    <n v="181.07249999999999"/>
    <d v="2019-03-11T00:00:00"/>
    <d v="1899-12-30T19:44:00"/>
    <s v="Credit card"/>
    <n v="8.6225000000000005"/>
    <n v="9"/>
    <s v="Mar"/>
    <s v="Mon"/>
    <s v="evening"/>
    <x v="0"/>
    <s v="Female"/>
    <s v="Electronic accessories"/>
    <s v="Mandalay"/>
    <s v="B"/>
    <x v="0"/>
  </r>
  <r>
    <s v="746-04-1077"/>
    <n v="84.63"/>
    <n v="10"/>
    <n v="42.314999999999998"/>
    <n v="888.61500000000001"/>
    <d v="2019-01-01T00:00:00"/>
    <d v="1899-12-30T11:36:00"/>
    <s v="Credit card"/>
    <n v="42.314999999999998"/>
    <n v="9"/>
    <s v="Jan"/>
    <s v="Tue"/>
    <s v="morning"/>
    <x v="0"/>
    <s v="Female"/>
    <s v="Food and beverages"/>
    <s v="Mandalay"/>
    <s v="B"/>
    <x v="0"/>
  </r>
  <r>
    <s v="448-34-8700"/>
    <n v="36.909999999999997"/>
    <n v="7"/>
    <n v="12.9185"/>
    <n v="271.2885"/>
    <d v="2019-02-10T00:00:00"/>
    <d v="1899-12-30T13:51:00"/>
    <s v="Ewallet"/>
    <n v="12.9185"/>
    <n v="6.7"/>
    <s v="Feb"/>
    <s v="Sun"/>
    <s v="afternoon"/>
    <x v="0"/>
    <s v="Male"/>
    <s v="Home and lifestyle"/>
    <s v="Mandalay"/>
    <s v="B"/>
    <x v="1"/>
  </r>
  <r>
    <s v="452-04-8808"/>
    <n v="87.08"/>
    <n v="7"/>
    <n v="30.478000000000002"/>
    <n v="640.03800000000001"/>
    <d v="2019-01-26T00:00:00"/>
    <d v="1899-12-30T15:17:00"/>
    <s v="Cash"/>
    <n v="30.478000000000002"/>
    <n v="5.5"/>
    <s v="Jan"/>
    <s v="Sat"/>
    <s v="afternoon"/>
    <x v="1"/>
    <s v="Male"/>
    <s v="Electronic accessories"/>
    <s v="Mandalay"/>
    <s v="B"/>
    <x v="2"/>
  </r>
  <r>
    <s v="531-56-4728"/>
    <n v="80.08"/>
    <n v="3"/>
    <n v="12.012"/>
    <n v="252.25200000000001"/>
    <d v="2019-02-11T00:00:00"/>
    <d v="1899-12-30T15:29:00"/>
    <s v="Cash"/>
    <n v="12.012"/>
    <n v="5.4"/>
    <s v="Feb"/>
    <s v="Mon"/>
    <s v="afternoon"/>
    <x v="1"/>
    <s v="Male"/>
    <s v="Home and lifestyle"/>
    <s v="Yangon"/>
    <s v="A"/>
    <x v="2"/>
  </r>
  <r>
    <s v="744-82-9138"/>
    <n v="86.13"/>
    <n v="2"/>
    <n v="8.6129999999999995"/>
    <n v="180.87299999999999"/>
    <d v="2019-02-07T00:00:00"/>
    <d v="1899-12-30T17:59:00"/>
    <s v="Cash"/>
    <n v="8.6129999999999995"/>
    <n v="8.1999999999999993"/>
    <s v="Feb"/>
    <s v="Thu"/>
    <s v="evening"/>
    <x v="1"/>
    <s v="Male"/>
    <s v="Fashion accessories"/>
    <s v="Naypyitaw"/>
    <s v="C"/>
    <x v="0"/>
  </r>
  <r>
    <s v="883-69-1285"/>
    <n v="49.92"/>
    <n v="2"/>
    <n v="4.992"/>
    <n v="104.83199999999999"/>
    <d v="2019-03-06T00:00:00"/>
    <d v="1899-12-30T11:55:00"/>
    <s v="Credit card"/>
    <n v="4.992"/>
    <n v="7"/>
    <s v="Mar"/>
    <s v="Wed"/>
    <s v="morning"/>
    <x v="0"/>
    <s v="Male"/>
    <s v="Fashion accessories"/>
    <s v="Mandalay"/>
    <s v="B"/>
    <x v="1"/>
  </r>
  <r>
    <s v="221-25-5073"/>
    <n v="74.66"/>
    <n v="4"/>
    <n v="14.932"/>
    <n v="313.572"/>
    <d v="2019-03-04T00:00:00"/>
    <d v="1899-12-30T10:39:00"/>
    <s v="Cash"/>
    <n v="14.932"/>
    <n v="8.5"/>
    <s v="Mar"/>
    <s v="Mon"/>
    <s v="morning"/>
    <x v="1"/>
    <s v="Female"/>
    <s v="Food and beverages"/>
    <s v="Yangon"/>
    <s v="A"/>
    <x v="0"/>
  </r>
  <r>
    <s v="518-71-6847"/>
    <n v="26.6"/>
    <n v="6"/>
    <n v="7.98"/>
    <n v="167.58"/>
    <d v="2019-02-26T00:00:00"/>
    <d v="1899-12-30T15:10:00"/>
    <s v="Ewallet"/>
    <n v="7.98"/>
    <n v="4.9000000000000004"/>
    <s v="Feb"/>
    <s v="Tue"/>
    <s v="afternoon"/>
    <x v="0"/>
    <s v="Male"/>
    <s v="Food and beverages"/>
    <s v="Mandalay"/>
    <s v="B"/>
    <x v="2"/>
  </r>
  <r>
    <s v="156-20-0370"/>
    <n v="25.45"/>
    <n v="1"/>
    <n v="1.2725"/>
    <n v="26.7225"/>
    <d v="2019-03-10T00:00:00"/>
    <d v="1899-12-30T18:10:00"/>
    <s v="Credit card"/>
    <n v="1.2725"/>
    <n v="5.0999999999999996"/>
    <s v="Mar"/>
    <s v="Sun"/>
    <s v="evening"/>
    <x v="1"/>
    <s v="Female"/>
    <s v="Electronic accessories"/>
    <s v="Mandalay"/>
    <s v="B"/>
    <x v="2"/>
  </r>
  <r>
    <s v="151-33-7434"/>
    <n v="67.77"/>
    <n v="1"/>
    <n v="3.3885000000000001"/>
    <n v="71.158500000000004"/>
    <d v="2019-02-04T00:00:00"/>
    <d v="1899-12-30T20:43:00"/>
    <s v="Credit card"/>
    <n v="3.3885000000000001"/>
    <n v="6.5"/>
    <s v="Feb"/>
    <s v="Mon"/>
    <s v="evening"/>
    <x v="1"/>
    <s v="Female"/>
    <s v="Food and beverages"/>
    <s v="Mandalay"/>
    <s v="B"/>
    <x v="1"/>
  </r>
  <r>
    <s v="728-47-9078"/>
    <n v="59.59"/>
    <n v="4"/>
    <n v="11.917999999999999"/>
    <n v="250.27799999999999"/>
    <d v="2019-01-19T00:00:00"/>
    <d v="1899-12-30T12:46:00"/>
    <s v="Cash"/>
    <n v="11.917999999999999"/>
    <n v="9.8000000000000007"/>
    <s v="Jan"/>
    <s v="Sat"/>
    <s v="afternoon"/>
    <x v="0"/>
    <s v="Male"/>
    <s v="Food and beverages"/>
    <s v="Naypyitaw"/>
    <s v="C"/>
    <x v="0"/>
  </r>
  <r>
    <s v="809-46-1866"/>
    <n v="58.15"/>
    <n v="4"/>
    <n v="11.63"/>
    <n v="244.23"/>
    <d v="2019-01-23T00:00:00"/>
    <d v="1899-12-30T17:44:00"/>
    <s v="Cash"/>
    <n v="11.63"/>
    <n v="8.4"/>
    <s v="Jan"/>
    <s v="Wed"/>
    <s v="evening"/>
    <x v="1"/>
    <s v="Male"/>
    <s v="Health and beauty"/>
    <s v="Yangon"/>
    <s v="A"/>
    <x v="0"/>
  </r>
  <r>
    <s v="139-32-4183"/>
    <n v="97.48"/>
    <n v="9"/>
    <n v="43.866"/>
    <n v="921.18600000000004"/>
    <d v="2019-03-14T00:00:00"/>
    <d v="1899-12-30T14:19:00"/>
    <s v="Ewallet"/>
    <n v="43.866"/>
    <n v="7.4"/>
    <s v="Mar"/>
    <s v="Thu"/>
    <s v="afternoon"/>
    <x v="0"/>
    <s v="Female"/>
    <s v="Sports and travel"/>
    <s v="Yangon"/>
    <s v="A"/>
    <x v="1"/>
  </r>
  <r>
    <s v="148-41-7930"/>
    <n v="99.96"/>
    <n v="7"/>
    <n v="34.985999999999997"/>
    <n v="734.70600000000002"/>
    <d v="2019-01-23T00:00:00"/>
    <d v="1899-12-30T10:33:00"/>
    <s v="Cash"/>
    <n v="34.985999999999997"/>
    <n v="6.1"/>
    <s v="Jan"/>
    <s v="Wed"/>
    <s v="morning"/>
    <x v="1"/>
    <s v="Male"/>
    <s v="Health and beauty"/>
    <s v="Naypyitaw"/>
    <s v="C"/>
    <x v="1"/>
  </r>
  <r>
    <s v="189-40-5216"/>
    <n v="96.37"/>
    <n v="7"/>
    <n v="33.729500000000002"/>
    <n v="708.31949999999995"/>
    <d v="2019-01-09T00:00:00"/>
    <d v="1899-12-30T11:40:00"/>
    <s v="Cash"/>
    <n v="33.729500000000002"/>
    <n v="6"/>
    <s v="Jan"/>
    <s v="Wed"/>
    <s v="morning"/>
    <x v="1"/>
    <s v="Male"/>
    <s v="Electronic accessories"/>
    <s v="Naypyitaw"/>
    <s v="C"/>
    <x v="1"/>
  </r>
  <r>
    <s v="374-38-5555"/>
    <n v="63.71"/>
    <n v="5"/>
    <n v="15.9275"/>
    <n v="334.47750000000002"/>
    <d v="2019-02-07T00:00:00"/>
    <d v="1899-12-30T19:30:00"/>
    <s v="Ewallet"/>
    <n v="15.9275"/>
    <n v="8.5"/>
    <s v="Feb"/>
    <s v="Thu"/>
    <s v="evening"/>
    <x v="1"/>
    <s v="Female"/>
    <s v="Fashion accessories"/>
    <s v="Mandalay"/>
    <s v="B"/>
    <x v="0"/>
  </r>
  <r>
    <s v="764-44-8999"/>
    <n v="14.76"/>
    <n v="2"/>
    <n v="1.476"/>
    <n v="30.995999999999999"/>
    <d v="2019-02-18T00:00:00"/>
    <d v="1899-12-30T14:42:00"/>
    <s v="Ewallet"/>
    <n v="1.476"/>
    <n v="4.3"/>
    <s v="Feb"/>
    <s v="Mon"/>
    <s v="afternoon"/>
    <x v="1"/>
    <s v="Female"/>
    <s v="Health and beauty"/>
    <s v="Mandalay"/>
    <s v="B"/>
    <x v="2"/>
  </r>
  <r>
    <s v="552-44-5977"/>
    <n v="62"/>
    <n v="8"/>
    <n v="24.8"/>
    <n v="520.79999999999995"/>
    <d v="2019-01-03T00:00:00"/>
    <d v="1899-12-30T19:08:00"/>
    <s v="Credit card"/>
    <n v="24.8"/>
    <n v="6.2"/>
    <s v="Jan"/>
    <s v="Thu"/>
    <s v="evening"/>
    <x v="0"/>
    <s v="Male"/>
    <s v="Health and beauty"/>
    <s v="Mandalay"/>
    <s v="B"/>
    <x v="1"/>
  </r>
  <r>
    <s v="267-62-7380"/>
    <n v="82.34"/>
    <n v="10"/>
    <n v="41.17"/>
    <n v="864.57"/>
    <d v="2019-03-29T00:00:00"/>
    <d v="1899-12-30T19:12:00"/>
    <s v="Ewallet"/>
    <n v="41.17"/>
    <n v="4.3"/>
    <s v="Mar"/>
    <s v="Fri"/>
    <s v="evening"/>
    <x v="0"/>
    <s v="Male"/>
    <s v="Electronic accessories"/>
    <s v="Naypyitaw"/>
    <s v="C"/>
    <x v="2"/>
  </r>
  <r>
    <s v="430-53-4718"/>
    <n v="75.37"/>
    <n v="8"/>
    <n v="30.148"/>
    <n v="633.10799999999995"/>
    <d v="2019-01-28T00:00:00"/>
    <d v="1899-12-30T15:46:00"/>
    <s v="Credit card"/>
    <n v="30.148"/>
    <n v="8.4"/>
    <s v="Jan"/>
    <s v="Mon"/>
    <s v="afternoon"/>
    <x v="0"/>
    <s v="Male"/>
    <s v="Health and beauty"/>
    <s v="Mandalay"/>
    <s v="B"/>
    <x v="0"/>
  </r>
  <r>
    <s v="886-18-2897"/>
    <n v="56.56"/>
    <n v="5"/>
    <n v="14.14"/>
    <n v="296.94"/>
    <d v="2019-03-22T00:00:00"/>
    <d v="1899-12-30T19:06:00"/>
    <s v="Credit card"/>
    <n v="14.14"/>
    <n v="4.5"/>
    <s v="Mar"/>
    <s v="Fri"/>
    <s v="evening"/>
    <x v="1"/>
    <s v="Female"/>
    <s v="Food and beverages"/>
    <s v="Yangon"/>
    <s v="A"/>
    <x v="2"/>
  </r>
  <r>
    <s v="602-16-6955"/>
    <n v="76.599999999999994"/>
    <n v="10"/>
    <n v="38.299999999999997"/>
    <n v="804.3"/>
    <d v="2019-01-24T00:00:00"/>
    <d v="1899-12-30T18:10:00"/>
    <s v="Ewallet"/>
    <n v="38.299999999999997"/>
    <n v="6"/>
    <s v="Jan"/>
    <s v="Thu"/>
    <s v="evening"/>
    <x v="1"/>
    <s v="Female"/>
    <s v="Sports and travel"/>
    <s v="Mandalay"/>
    <s v="B"/>
    <x v="1"/>
  </r>
  <r>
    <s v="745-74-0715"/>
    <n v="58.03"/>
    <n v="2"/>
    <n v="5.8029999999999999"/>
    <n v="121.863"/>
    <d v="2019-03-10T00:00:00"/>
    <d v="1899-12-30T20:46:00"/>
    <s v="Ewallet"/>
    <n v="5.8029999999999999"/>
    <n v="8.8000000000000007"/>
    <s v="Mar"/>
    <s v="Sun"/>
    <s v="evening"/>
    <x v="1"/>
    <s v="Male"/>
    <s v="Electronic accessories"/>
    <s v="Yangon"/>
    <s v="A"/>
    <x v="0"/>
  </r>
  <r>
    <s v="690-01-6631"/>
    <n v="17.489999999999998"/>
    <n v="10"/>
    <n v="8.7449999999999992"/>
    <n v="183.64500000000001"/>
    <d v="2019-02-22T00:00:00"/>
    <d v="1899-12-30T18:35:00"/>
    <s v="Ewallet"/>
    <n v="8.7449999999999992"/>
    <n v="6.6"/>
    <s v="Feb"/>
    <s v="Fri"/>
    <s v="evening"/>
    <x v="1"/>
    <s v="Male"/>
    <s v="Fashion accessories"/>
    <s v="Mandalay"/>
    <s v="B"/>
    <x v="1"/>
  </r>
  <r>
    <s v="652-49-6720"/>
    <n v="60.95"/>
    <n v="1"/>
    <n v="3.0474999999999999"/>
    <n v="63.997500000000002"/>
    <d v="2019-02-18T00:00:00"/>
    <d v="1899-12-30T11:40:00"/>
    <s v="Ewallet"/>
    <n v="3.0474999999999999"/>
    <n v="5.9"/>
    <s v="Feb"/>
    <s v="Mon"/>
    <s v="morning"/>
    <x v="0"/>
    <s v="Female"/>
    <s v="Electronic accessories"/>
    <s v="Naypyitaw"/>
    <s v="C"/>
    <x v="2"/>
  </r>
  <r>
    <s v="233-67-5758"/>
    <n v="40.35"/>
    <n v="1"/>
    <n v="2.0175000000000001"/>
    <n v="42.3675"/>
    <d v="2019-01-29T00:00:00"/>
    <d v="1899-12-30T13:46:00"/>
    <s v="Ewallet"/>
    <n v="2.0175000000000001"/>
    <n v="6.2"/>
    <s v="Jan"/>
    <s v="Tue"/>
    <s v="afternoon"/>
    <x v="1"/>
    <s v="Male"/>
    <s v="Health and beauty"/>
    <s v="Naypyitaw"/>
    <s v="C"/>
    <x v="1"/>
  </r>
  <r>
    <s v="303-96-2227"/>
    <n v="97.38"/>
    <n v="10"/>
    <n v="48.69"/>
    <n v="1022.49"/>
    <d v="2019-03-02T00:00:00"/>
    <d v="1899-12-30T17:16:00"/>
    <s v="Ewallet"/>
    <n v="48.69"/>
    <n v="4.4000000000000004"/>
    <s v="Mar"/>
    <s v="Sat"/>
    <s v="evening"/>
    <x v="1"/>
    <s v="Female"/>
    <s v="Home and lifestyle"/>
    <s v="Mandalay"/>
    <s v="B"/>
    <x v="2"/>
  </r>
  <r>
    <s v="727-02-1313"/>
    <n v="31.84"/>
    <n v="1"/>
    <n v="1.5920000000000001"/>
    <n v="33.432000000000002"/>
    <d v="2019-02-09T00:00:00"/>
    <d v="1899-12-30T13:22:00"/>
    <s v="Cash"/>
    <n v="1.5920000000000001"/>
    <n v="7.7"/>
    <s v="Feb"/>
    <s v="Sat"/>
    <s v="afternoon"/>
    <x v="0"/>
    <s v="Male"/>
    <s v="Food and beverages"/>
    <s v="Yangon"/>
    <s v="A"/>
    <x v="1"/>
  </r>
  <r>
    <s v="347-56-2442"/>
    <n v="65.819999999999993"/>
    <n v="1"/>
    <n v="3.2909999999999999"/>
    <n v="69.111000000000004"/>
    <d v="2019-02-22T00:00:00"/>
    <d v="1899-12-30T15:33:00"/>
    <s v="Cash"/>
    <n v="3.2909999999999999"/>
    <n v="4.0999999999999996"/>
    <s v="Feb"/>
    <s v="Fri"/>
    <s v="afternoon"/>
    <x v="1"/>
    <s v="Male"/>
    <s v="Home and lifestyle"/>
    <s v="Yangon"/>
    <s v="A"/>
    <x v="2"/>
  </r>
  <r>
    <s v="849-09-3807"/>
    <n v="88.34"/>
    <n v="7"/>
    <n v="30.919"/>
    <n v="649.29899999999998"/>
    <d v="2019-02-18T00:00:00"/>
    <d v="1899-12-30T13:28:00"/>
    <s v="Cash"/>
    <n v="30.919"/>
    <n v="6.6"/>
    <s v="Feb"/>
    <s v="Mon"/>
    <s v="afternoon"/>
    <x v="0"/>
    <s v="Female"/>
    <s v="Fashion accessories"/>
    <s v="Yangon"/>
    <s v="A"/>
    <x v="1"/>
  </r>
  <r>
    <m/>
    <m/>
    <m/>
    <m/>
    <n v="322966.74900000001"/>
    <m/>
    <m/>
    <m/>
    <m/>
    <m/>
    <m/>
    <m/>
    <m/>
    <x v="2"/>
    <m/>
    <m/>
    <m/>
    <m/>
    <x v="3"/>
  </r>
</pivotCacheRecords>
</file>

<file path=xl/pivotCache/pivotCacheRecords4.xml><?xml version="1.0" encoding="utf-8"?>
<pivotCacheRecords xmlns="http://schemas.openxmlformats.org/spreadsheetml/2006/main" xmlns:r="http://schemas.openxmlformats.org/officeDocument/2006/relationships" count="1001">
  <r>
    <s v="750-67-8428"/>
    <n v="74.69"/>
    <n v="7"/>
    <n v="26.1415"/>
    <n v="548.9715"/>
    <d v="2019-01-05T00:00:00"/>
    <d v="1899-12-30T13:08:00"/>
    <s v="Ewallet"/>
    <n v="26.1415"/>
    <x v="0"/>
    <s v="Jan"/>
    <x v="0"/>
    <x v="0"/>
    <x v="0"/>
    <x v="0"/>
    <x v="0"/>
    <x v="0"/>
    <x v="0"/>
    <x v="0"/>
  </r>
  <r>
    <s v="226-31-3081"/>
    <n v="15.28"/>
    <n v="5"/>
    <n v="3.82"/>
    <n v="80.22"/>
    <d v="2019-03-08T00:00:00"/>
    <d v="1899-12-30T10:29:00"/>
    <s v="Cash"/>
    <n v="3.82"/>
    <x v="1"/>
    <s v="Mar"/>
    <x v="1"/>
    <x v="1"/>
    <x v="1"/>
    <x v="0"/>
    <x v="1"/>
    <x v="1"/>
    <x v="1"/>
    <x v="0"/>
  </r>
  <r>
    <s v="631-41-3108"/>
    <n v="46.33"/>
    <n v="7"/>
    <n v="16.2155"/>
    <n v="340.5255"/>
    <d v="2019-03-03T00:00:00"/>
    <d v="1899-12-30T13:23:00"/>
    <s v="Credit card"/>
    <n v="16.2155"/>
    <x v="2"/>
    <s v="Mar"/>
    <x v="2"/>
    <x v="0"/>
    <x v="1"/>
    <x v="1"/>
    <x v="2"/>
    <x v="0"/>
    <x v="0"/>
    <x v="1"/>
  </r>
  <r>
    <s v="123-19-1176"/>
    <n v="58.22"/>
    <n v="8"/>
    <n v="23.288"/>
    <n v="489.048"/>
    <d v="2019-01-27T00:00:00"/>
    <d v="1899-12-30T20:33:00"/>
    <s v="Ewallet"/>
    <n v="23.288"/>
    <x v="3"/>
    <s v="Jan"/>
    <x v="2"/>
    <x v="2"/>
    <x v="0"/>
    <x v="1"/>
    <x v="0"/>
    <x v="0"/>
    <x v="0"/>
    <x v="0"/>
  </r>
  <r>
    <s v="373-73-7910"/>
    <n v="86.31"/>
    <n v="7"/>
    <n v="30.2085"/>
    <n v="634.3785"/>
    <d v="2019-02-08T00:00:00"/>
    <d v="1899-12-30T10:37:00"/>
    <s v="Ewallet"/>
    <n v="30.2085"/>
    <x v="4"/>
    <s v="Feb"/>
    <x v="1"/>
    <x v="1"/>
    <x v="1"/>
    <x v="1"/>
    <x v="3"/>
    <x v="0"/>
    <x v="0"/>
    <x v="2"/>
  </r>
  <r>
    <s v="699-14-3026"/>
    <n v="85.39"/>
    <n v="7"/>
    <n v="29.8865"/>
    <n v="627.6165"/>
    <d v="2019-03-25T00:00:00"/>
    <d v="1899-12-30T18:30:00"/>
    <s v="Ewallet"/>
    <n v="29.8865"/>
    <x v="5"/>
    <s v="Mar"/>
    <x v="3"/>
    <x v="2"/>
    <x v="1"/>
    <x v="1"/>
    <x v="1"/>
    <x v="1"/>
    <x v="1"/>
    <x v="2"/>
  </r>
  <r>
    <s v="355-53-5943"/>
    <n v="68.84"/>
    <n v="6"/>
    <n v="20.652"/>
    <n v="433.692"/>
    <d v="2019-02-25T00:00:00"/>
    <d v="1899-12-30T14:36:00"/>
    <s v="Ewallet"/>
    <n v="20.652"/>
    <x v="6"/>
    <s v="Feb"/>
    <x v="3"/>
    <x v="0"/>
    <x v="0"/>
    <x v="0"/>
    <x v="1"/>
    <x v="0"/>
    <x v="0"/>
    <x v="2"/>
  </r>
  <r>
    <s v="315-22-5665"/>
    <n v="73.56"/>
    <n v="10"/>
    <n v="36.78"/>
    <n v="772.38"/>
    <d v="2019-02-24T00:00:00"/>
    <d v="1899-12-30T11:38:00"/>
    <s v="Ewallet"/>
    <n v="36.78"/>
    <x v="7"/>
    <s v="Feb"/>
    <x v="2"/>
    <x v="1"/>
    <x v="1"/>
    <x v="0"/>
    <x v="2"/>
    <x v="1"/>
    <x v="1"/>
    <x v="0"/>
  </r>
  <r>
    <s v="665-32-9167"/>
    <n v="36.26"/>
    <n v="2"/>
    <n v="3.626"/>
    <n v="76.146"/>
    <d v="2019-01-10T00:00:00"/>
    <d v="1899-12-30T17:15:00"/>
    <s v="Credit card"/>
    <n v="3.626"/>
    <x v="8"/>
    <s v="Jan"/>
    <x v="4"/>
    <x v="2"/>
    <x v="0"/>
    <x v="0"/>
    <x v="0"/>
    <x v="0"/>
    <x v="0"/>
    <x v="1"/>
  </r>
  <r>
    <s v="692-92-5582"/>
    <n v="54.84"/>
    <n v="3"/>
    <n v="8.226"/>
    <n v="172.746"/>
    <d v="2019-02-20T00:00:00"/>
    <d v="1899-12-30T13:27:00"/>
    <s v="Credit card"/>
    <n v="8.226"/>
    <x v="9"/>
    <s v="Feb"/>
    <x v="5"/>
    <x v="0"/>
    <x v="0"/>
    <x v="0"/>
    <x v="4"/>
    <x v="2"/>
    <x v="2"/>
    <x v="2"/>
  </r>
  <r>
    <s v="351-62-0822"/>
    <n v="14.48"/>
    <n v="4"/>
    <n v="2.896"/>
    <n v="60.816"/>
    <d v="2019-02-06T00:00:00"/>
    <d v="1899-12-30T18:07:00"/>
    <s v="Ewallet"/>
    <n v="2.896"/>
    <x v="10"/>
    <s v="Feb"/>
    <x v="5"/>
    <x v="2"/>
    <x v="0"/>
    <x v="0"/>
    <x v="5"/>
    <x v="2"/>
    <x v="2"/>
    <x v="2"/>
  </r>
  <r>
    <s v="529-56-3974"/>
    <n v="25.51"/>
    <n v="4"/>
    <n v="5.102"/>
    <n v="107.142"/>
    <d v="2019-03-09T00:00:00"/>
    <d v="1899-12-30T17:03:00"/>
    <s v="Cash"/>
    <n v="5.102"/>
    <x v="11"/>
    <s v="Mar"/>
    <x v="0"/>
    <x v="2"/>
    <x v="0"/>
    <x v="1"/>
    <x v="1"/>
    <x v="2"/>
    <x v="2"/>
    <x v="1"/>
  </r>
  <r>
    <s v="365-64-0515"/>
    <n v="46.95"/>
    <n v="5"/>
    <n v="11.7375"/>
    <n v="246.4875"/>
    <d v="2019-02-12T00:00:00"/>
    <d v="1899-12-30T10:25:00"/>
    <s v="Ewallet"/>
    <n v="11.7375"/>
    <x v="12"/>
    <s v="Feb"/>
    <x v="6"/>
    <x v="1"/>
    <x v="1"/>
    <x v="0"/>
    <x v="1"/>
    <x v="0"/>
    <x v="0"/>
    <x v="1"/>
  </r>
  <r>
    <s v="252-56-2699"/>
    <n v="43.19"/>
    <n v="10"/>
    <n v="21.595"/>
    <n v="453.495"/>
    <d v="2019-02-07T00:00:00"/>
    <d v="1899-12-30T16:48:00"/>
    <s v="Ewallet"/>
    <n v="21.595"/>
    <x v="13"/>
    <s v="Feb"/>
    <x v="4"/>
    <x v="2"/>
    <x v="1"/>
    <x v="1"/>
    <x v="4"/>
    <x v="0"/>
    <x v="0"/>
    <x v="0"/>
  </r>
  <r>
    <s v="829-34-3910"/>
    <n v="71.38"/>
    <n v="10"/>
    <n v="35.69"/>
    <n v="749.49"/>
    <d v="2019-03-29T00:00:00"/>
    <d v="1899-12-30T19:21:00"/>
    <s v="Cash"/>
    <n v="35.69"/>
    <x v="14"/>
    <s v="Mar"/>
    <x v="1"/>
    <x v="2"/>
    <x v="1"/>
    <x v="0"/>
    <x v="0"/>
    <x v="0"/>
    <x v="0"/>
    <x v="2"/>
  </r>
  <r>
    <s v="299-46-1805"/>
    <n v="93.72"/>
    <n v="6"/>
    <n v="28.116"/>
    <n v="590.436"/>
    <d v="2019-01-15T00:00:00"/>
    <d v="1899-12-30T16:19:00"/>
    <s v="Cash"/>
    <n v="28.116"/>
    <x v="10"/>
    <s v="Jan"/>
    <x v="6"/>
    <x v="2"/>
    <x v="0"/>
    <x v="0"/>
    <x v="3"/>
    <x v="2"/>
    <x v="2"/>
    <x v="2"/>
  </r>
  <r>
    <s v="656-95-9349"/>
    <n v="68.93"/>
    <n v="7"/>
    <n v="24.1255"/>
    <n v="506.6355"/>
    <d v="2019-03-11T00:00:00"/>
    <d v="1899-12-30T11:03:00"/>
    <s v="Credit card"/>
    <n v="24.1255"/>
    <x v="15"/>
    <s v="Mar"/>
    <x v="3"/>
    <x v="1"/>
    <x v="0"/>
    <x v="0"/>
    <x v="0"/>
    <x v="0"/>
    <x v="0"/>
    <x v="2"/>
  </r>
  <r>
    <s v="765-26-6951"/>
    <n v="72.61"/>
    <n v="6"/>
    <n v="21.783"/>
    <n v="457.443"/>
    <d v="2019-01-01T00:00:00"/>
    <d v="1899-12-30T10:39:00"/>
    <s v="Credit card"/>
    <n v="21.783"/>
    <x v="16"/>
    <s v="Jan"/>
    <x v="6"/>
    <x v="1"/>
    <x v="1"/>
    <x v="1"/>
    <x v="3"/>
    <x v="0"/>
    <x v="0"/>
    <x v="1"/>
  </r>
  <r>
    <s v="329-62-1586"/>
    <n v="54.67"/>
    <n v="3"/>
    <n v="8.2005"/>
    <n v="172.2105"/>
    <d v="2019-01-21T00:00:00"/>
    <d v="1899-12-30T18:00:00"/>
    <s v="Credit card"/>
    <n v="8.2005"/>
    <x v="17"/>
    <s v="Jan"/>
    <x v="3"/>
    <x v="2"/>
    <x v="1"/>
    <x v="1"/>
    <x v="4"/>
    <x v="0"/>
    <x v="0"/>
    <x v="0"/>
  </r>
  <r>
    <s v="319-50-3348"/>
    <n v="40.3"/>
    <n v="2"/>
    <n v="4.03"/>
    <n v="84.63"/>
    <d v="2019-03-11T00:00:00"/>
    <d v="1899-12-30T15:30:00"/>
    <s v="Ewallet"/>
    <n v="4.03"/>
    <x v="18"/>
    <s v="Mar"/>
    <x v="3"/>
    <x v="0"/>
    <x v="1"/>
    <x v="0"/>
    <x v="2"/>
    <x v="2"/>
    <x v="2"/>
    <x v="2"/>
  </r>
  <r>
    <s v="300-71-4605"/>
    <n v="86.04"/>
    <n v="5"/>
    <n v="21.51"/>
    <n v="451.71"/>
    <d v="2019-02-25T00:00:00"/>
    <d v="1899-12-30T11:24:00"/>
    <s v="Ewallet"/>
    <n v="21.51"/>
    <x v="19"/>
    <s v="Feb"/>
    <x v="3"/>
    <x v="1"/>
    <x v="0"/>
    <x v="1"/>
    <x v="1"/>
    <x v="1"/>
    <x v="1"/>
    <x v="2"/>
  </r>
  <r>
    <s v="371-85-5789"/>
    <n v="87.98"/>
    <n v="3"/>
    <n v="13.197"/>
    <n v="277.137"/>
    <d v="2019-03-05T00:00:00"/>
    <d v="1899-12-30T10:40:00"/>
    <s v="Ewallet"/>
    <n v="13.197"/>
    <x v="20"/>
    <s v="Mar"/>
    <x v="6"/>
    <x v="1"/>
    <x v="1"/>
    <x v="1"/>
    <x v="0"/>
    <x v="2"/>
    <x v="2"/>
    <x v="2"/>
  </r>
  <r>
    <s v="273-16-6619"/>
    <n v="33.2"/>
    <n v="2"/>
    <n v="3.32"/>
    <n v="69.72"/>
    <d v="2019-03-15T00:00:00"/>
    <d v="1899-12-30T12:20:00"/>
    <s v="Credit card"/>
    <n v="3.32"/>
    <x v="18"/>
    <s v="Mar"/>
    <x v="1"/>
    <x v="0"/>
    <x v="1"/>
    <x v="1"/>
    <x v="2"/>
    <x v="2"/>
    <x v="2"/>
    <x v="2"/>
  </r>
  <r>
    <s v="636-48-8204"/>
    <n v="34.56"/>
    <n v="5"/>
    <n v="8.64"/>
    <n v="181.44"/>
    <d v="2019-02-17T00:00:00"/>
    <d v="1899-12-30T11:15:00"/>
    <s v="Ewallet"/>
    <n v="8.64"/>
    <x v="21"/>
    <s v="Feb"/>
    <x v="2"/>
    <x v="1"/>
    <x v="1"/>
    <x v="1"/>
    <x v="1"/>
    <x v="0"/>
    <x v="0"/>
    <x v="0"/>
  </r>
  <r>
    <s v="549-59-1358"/>
    <n v="88.63"/>
    <n v="3"/>
    <n v="13.2945"/>
    <n v="279.1845"/>
    <d v="2019-03-02T00:00:00"/>
    <d v="1899-12-30T17:36:00"/>
    <s v="Ewallet"/>
    <n v="13.2945"/>
    <x v="22"/>
    <s v="Mar"/>
    <x v="0"/>
    <x v="2"/>
    <x v="0"/>
    <x v="1"/>
    <x v="3"/>
    <x v="0"/>
    <x v="0"/>
    <x v="1"/>
  </r>
  <r>
    <s v="227-03-5010"/>
    <n v="52.59"/>
    <n v="8"/>
    <n v="21.036"/>
    <n v="441.756"/>
    <d v="2019-03-22T00:00:00"/>
    <d v="1899-12-30T19:20:00"/>
    <s v="Credit card"/>
    <n v="21.036"/>
    <x v="23"/>
    <s v="Mar"/>
    <x v="1"/>
    <x v="2"/>
    <x v="0"/>
    <x v="0"/>
    <x v="2"/>
    <x v="0"/>
    <x v="0"/>
    <x v="0"/>
  </r>
  <r>
    <s v="649-29-6775"/>
    <n v="33.52"/>
    <n v="1"/>
    <n v="1.676"/>
    <n v="35.196"/>
    <d v="2019-02-08T00:00:00"/>
    <d v="1899-12-30T15:31:00"/>
    <s v="Cash"/>
    <n v="1.676"/>
    <x v="24"/>
    <s v="Feb"/>
    <x v="1"/>
    <x v="0"/>
    <x v="1"/>
    <x v="1"/>
    <x v="5"/>
    <x v="2"/>
    <x v="2"/>
    <x v="1"/>
  </r>
  <r>
    <s v="189-17-4241"/>
    <n v="87.67"/>
    <n v="2"/>
    <n v="8.767"/>
    <n v="184.107"/>
    <d v="2019-03-10T00:00:00"/>
    <d v="1899-12-30T12:17:00"/>
    <s v="Credit card"/>
    <n v="8.767"/>
    <x v="25"/>
    <s v="Mar"/>
    <x v="2"/>
    <x v="0"/>
    <x v="1"/>
    <x v="0"/>
    <x v="5"/>
    <x v="0"/>
    <x v="0"/>
    <x v="1"/>
  </r>
  <r>
    <s v="145-94-9061"/>
    <n v="88.36"/>
    <n v="5"/>
    <n v="22.09"/>
    <n v="463.89"/>
    <d v="2019-01-25T00:00:00"/>
    <d v="1899-12-30T19:48:00"/>
    <s v="Cash"/>
    <n v="22.09"/>
    <x v="1"/>
    <s v="Jan"/>
    <x v="1"/>
    <x v="2"/>
    <x v="1"/>
    <x v="0"/>
    <x v="4"/>
    <x v="2"/>
    <x v="2"/>
    <x v="0"/>
  </r>
  <r>
    <s v="848-62-7243"/>
    <n v="24.89"/>
    <n v="9"/>
    <n v="11.2005"/>
    <n v="235.2105"/>
    <d v="2019-03-15T00:00:00"/>
    <d v="1899-12-30T15:36:00"/>
    <s v="Cash"/>
    <n v="11.2005"/>
    <x v="2"/>
    <s v="Mar"/>
    <x v="1"/>
    <x v="0"/>
    <x v="1"/>
    <x v="1"/>
    <x v="0"/>
    <x v="0"/>
    <x v="0"/>
    <x v="1"/>
  </r>
  <r>
    <s v="871-79-8483"/>
    <n v="94.13"/>
    <n v="5"/>
    <n v="23.5325"/>
    <n v="494.1825"/>
    <d v="2019-02-25T00:00:00"/>
    <d v="1899-12-30T19:39:00"/>
    <s v="Credit card"/>
    <n v="23.5325"/>
    <x v="19"/>
    <s v="Feb"/>
    <x v="3"/>
    <x v="2"/>
    <x v="1"/>
    <x v="1"/>
    <x v="5"/>
    <x v="2"/>
    <x v="2"/>
    <x v="2"/>
  </r>
  <r>
    <s v="149-71-6266"/>
    <n v="78.07"/>
    <n v="9"/>
    <n v="35.1315"/>
    <n v="737.7615"/>
    <d v="2019-01-28T00:00:00"/>
    <d v="1899-12-30T12:43:00"/>
    <s v="Cash"/>
    <n v="35.1315"/>
    <x v="10"/>
    <s v="Jan"/>
    <x v="3"/>
    <x v="0"/>
    <x v="0"/>
    <x v="1"/>
    <x v="3"/>
    <x v="2"/>
    <x v="2"/>
    <x v="2"/>
  </r>
  <r>
    <s v="640-49-2076"/>
    <n v="83.78"/>
    <n v="8"/>
    <n v="33.512"/>
    <n v="703.752"/>
    <d v="2019-01-10T00:00:00"/>
    <d v="1899-12-30T14:49:00"/>
    <s v="Cash"/>
    <n v="33.512"/>
    <x v="20"/>
    <s v="Jan"/>
    <x v="4"/>
    <x v="0"/>
    <x v="1"/>
    <x v="1"/>
    <x v="3"/>
    <x v="2"/>
    <x v="2"/>
    <x v="2"/>
  </r>
  <r>
    <s v="595-11-5460"/>
    <n v="96.58"/>
    <n v="2"/>
    <n v="9.658"/>
    <n v="202.818"/>
    <d v="2019-03-15T00:00:00"/>
    <d v="1899-12-30T10:12:00"/>
    <s v="Credit card"/>
    <n v="9.658"/>
    <x v="20"/>
    <s v="Mar"/>
    <x v="1"/>
    <x v="1"/>
    <x v="1"/>
    <x v="1"/>
    <x v="0"/>
    <x v="0"/>
    <x v="0"/>
    <x v="2"/>
  </r>
  <r>
    <s v="183-56-6882"/>
    <n v="99.42"/>
    <n v="4"/>
    <n v="19.884"/>
    <n v="417.564"/>
    <d v="2019-02-06T00:00:00"/>
    <d v="1899-12-30T10:42:00"/>
    <s v="Ewallet"/>
    <n v="19.884"/>
    <x v="26"/>
    <s v="Feb"/>
    <x v="5"/>
    <x v="1"/>
    <x v="0"/>
    <x v="0"/>
    <x v="4"/>
    <x v="1"/>
    <x v="1"/>
    <x v="1"/>
  </r>
  <r>
    <s v="232-16-2483"/>
    <n v="68.12"/>
    <n v="1"/>
    <n v="3.406"/>
    <n v="71.526"/>
    <d v="2019-01-07T00:00:00"/>
    <d v="1899-12-30T12:28:00"/>
    <s v="Ewallet"/>
    <n v="3.406"/>
    <x v="11"/>
    <s v="Jan"/>
    <x v="3"/>
    <x v="0"/>
    <x v="0"/>
    <x v="0"/>
    <x v="3"/>
    <x v="1"/>
    <x v="1"/>
    <x v="1"/>
  </r>
  <r>
    <s v="129-29-8530"/>
    <n v="62.62"/>
    <n v="5"/>
    <n v="15.655"/>
    <n v="328.755"/>
    <d v="2019-03-10T00:00:00"/>
    <d v="1899-12-30T19:15:00"/>
    <s v="Ewallet"/>
    <n v="15.655"/>
    <x v="27"/>
    <s v="Mar"/>
    <x v="2"/>
    <x v="2"/>
    <x v="0"/>
    <x v="1"/>
    <x v="3"/>
    <x v="0"/>
    <x v="0"/>
    <x v="1"/>
  </r>
  <r>
    <s v="272-65-1806"/>
    <n v="60.88"/>
    <n v="9"/>
    <n v="27.396"/>
    <n v="575.316"/>
    <d v="2019-01-15T00:00:00"/>
    <d v="1899-12-30T17:17:00"/>
    <s v="Ewallet"/>
    <n v="27.396"/>
    <x v="28"/>
    <s v="Jan"/>
    <x v="6"/>
    <x v="2"/>
    <x v="1"/>
    <x v="0"/>
    <x v="1"/>
    <x v="0"/>
    <x v="0"/>
    <x v="2"/>
  </r>
  <r>
    <s v="333-73-7901"/>
    <n v="54.92"/>
    <n v="8"/>
    <n v="21.968"/>
    <n v="461.328"/>
    <d v="2019-03-23T00:00:00"/>
    <d v="1899-12-30T13:24:00"/>
    <s v="Ewallet"/>
    <n v="21.968"/>
    <x v="29"/>
    <s v="Mar"/>
    <x v="0"/>
    <x v="0"/>
    <x v="1"/>
    <x v="0"/>
    <x v="0"/>
    <x v="1"/>
    <x v="1"/>
    <x v="1"/>
  </r>
  <r>
    <s v="777-82-7220"/>
    <n v="30.12"/>
    <n v="8"/>
    <n v="12.048"/>
    <n v="253.008"/>
    <d v="2019-03-03T00:00:00"/>
    <d v="1899-12-30T13:01:00"/>
    <s v="Cash"/>
    <n v="12.048"/>
    <x v="25"/>
    <s v="Mar"/>
    <x v="2"/>
    <x v="0"/>
    <x v="0"/>
    <x v="1"/>
    <x v="2"/>
    <x v="2"/>
    <x v="2"/>
    <x v="1"/>
  </r>
  <r>
    <s v="280-35-5823"/>
    <n v="86.72"/>
    <n v="1"/>
    <n v="4.336"/>
    <n v="91.056"/>
    <d v="2019-01-17T00:00:00"/>
    <d v="1899-12-30T18:45:00"/>
    <s v="Ewallet"/>
    <n v="4.336"/>
    <x v="30"/>
    <s v="Jan"/>
    <x v="4"/>
    <x v="2"/>
    <x v="0"/>
    <x v="0"/>
    <x v="2"/>
    <x v="2"/>
    <x v="2"/>
    <x v="1"/>
  </r>
  <r>
    <s v="554-53-8700"/>
    <n v="56.11"/>
    <n v="2"/>
    <n v="5.611"/>
    <n v="117.831"/>
    <d v="2019-02-02T00:00:00"/>
    <d v="1899-12-30T10:11:00"/>
    <s v="Cash"/>
    <n v="5.611"/>
    <x v="31"/>
    <s v="Feb"/>
    <x v="0"/>
    <x v="1"/>
    <x v="0"/>
    <x v="1"/>
    <x v="2"/>
    <x v="1"/>
    <x v="1"/>
    <x v="1"/>
  </r>
  <r>
    <s v="354-25-5821"/>
    <n v="69.12"/>
    <n v="6"/>
    <n v="20.736"/>
    <n v="435.456"/>
    <d v="2019-02-08T00:00:00"/>
    <d v="1899-12-30T13:03:00"/>
    <s v="Cash"/>
    <n v="20.736"/>
    <x v="32"/>
    <s v="Feb"/>
    <x v="1"/>
    <x v="0"/>
    <x v="0"/>
    <x v="0"/>
    <x v="3"/>
    <x v="2"/>
    <x v="2"/>
    <x v="2"/>
  </r>
  <r>
    <s v="228-96-1411"/>
    <n v="98.7"/>
    <n v="8"/>
    <n v="39.48"/>
    <n v="829.08"/>
    <d v="2019-03-04T00:00:00"/>
    <d v="1899-12-30T20:39:00"/>
    <s v="Cash"/>
    <n v="39.48"/>
    <x v="29"/>
    <s v="Mar"/>
    <x v="3"/>
    <x v="2"/>
    <x v="0"/>
    <x v="0"/>
    <x v="4"/>
    <x v="1"/>
    <x v="1"/>
    <x v="1"/>
  </r>
  <r>
    <s v="617-15-4209"/>
    <n v="15.37"/>
    <n v="2"/>
    <n v="1.537"/>
    <n v="32.277"/>
    <d v="2019-03-16T00:00:00"/>
    <d v="1899-12-30T19:47:00"/>
    <s v="Cash"/>
    <n v="1.537"/>
    <x v="8"/>
    <s v="Mar"/>
    <x v="0"/>
    <x v="2"/>
    <x v="0"/>
    <x v="1"/>
    <x v="0"/>
    <x v="1"/>
    <x v="1"/>
    <x v="1"/>
  </r>
  <r>
    <s v="132-32-9879"/>
    <n v="93.96"/>
    <n v="4"/>
    <n v="18.792"/>
    <n v="394.632"/>
    <d v="2019-03-09T00:00:00"/>
    <d v="1899-12-30T18:00:00"/>
    <s v="Cash"/>
    <n v="18.792"/>
    <x v="33"/>
    <s v="Mar"/>
    <x v="0"/>
    <x v="2"/>
    <x v="0"/>
    <x v="0"/>
    <x v="1"/>
    <x v="2"/>
    <x v="2"/>
    <x v="0"/>
  </r>
  <r>
    <s v="370-41-7321"/>
    <n v="56.69"/>
    <n v="9"/>
    <n v="25.5105"/>
    <n v="535.7205"/>
    <d v="2019-02-27T00:00:00"/>
    <d v="1899-12-30T17:24:00"/>
    <s v="Credit card"/>
    <n v="25.5105"/>
    <x v="3"/>
    <s v="Feb"/>
    <x v="5"/>
    <x v="2"/>
    <x v="0"/>
    <x v="1"/>
    <x v="0"/>
    <x v="2"/>
    <x v="2"/>
    <x v="0"/>
  </r>
  <r>
    <s v="727-46-3608"/>
    <n v="20.01"/>
    <n v="9"/>
    <n v="9.0045"/>
    <n v="189.0945"/>
    <d v="2019-02-06T00:00:00"/>
    <d v="1899-12-30T15:47:00"/>
    <s v="Ewallet"/>
    <n v="9.0045"/>
    <x v="5"/>
    <s v="Feb"/>
    <x v="5"/>
    <x v="0"/>
    <x v="0"/>
    <x v="0"/>
    <x v="4"/>
    <x v="2"/>
    <x v="2"/>
    <x v="2"/>
  </r>
  <r>
    <s v="669-54-1719"/>
    <n v="18.93"/>
    <n v="6"/>
    <n v="5.679"/>
    <n v="119.259"/>
    <d v="2019-02-10T00:00:00"/>
    <d v="1899-12-30T12:45:00"/>
    <s v="Credit card"/>
    <n v="5.679"/>
    <x v="34"/>
    <s v="Feb"/>
    <x v="2"/>
    <x v="0"/>
    <x v="0"/>
    <x v="1"/>
    <x v="1"/>
    <x v="2"/>
    <x v="2"/>
    <x v="0"/>
  </r>
  <r>
    <s v="574-22-5561"/>
    <n v="82.63"/>
    <n v="10"/>
    <n v="41.315"/>
    <n v="867.615"/>
    <d v="2019-03-19T00:00:00"/>
    <d v="1899-12-30T17:08:00"/>
    <s v="Ewallet"/>
    <n v="41.315"/>
    <x v="30"/>
    <s v="Mar"/>
    <x v="6"/>
    <x v="2"/>
    <x v="0"/>
    <x v="0"/>
    <x v="5"/>
    <x v="1"/>
    <x v="1"/>
    <x v="1"/>
  </r>
  <r>
    <s v="326-78-5178"/>
    <n v="91.4"/>
    <n v="7"/>
    <n v="31.99"/>
    <n v="671.79"/>
    <d v="2019-02-03T00:00:00"/>
    <d v="1899-12-30T10:19:00"/>
    <s v="Cash"/>
    <n v="31.99"/>
    <x v="33"/>
    <s v="Feb"/>
    <x v="2"/>
    <x v="1"/>
    <x v="0"/>
    <x v="1"/>
    <x v="4"/>
    <x v="1"/>
    <x v="1"/>
    <x v="0"/>
  </r>
  <r>
    <s v="162-48-8011"/>
    <n v="44.59"/>
    <n v="5"/>
    <n v="11.1475"/>
    <n v="234.0975"/>
    <d v="2019-02-10T00:00:00"/>
    <d v="1899-12-30T15:10:00"/>
    <s v="Cash"/>
    <n v="11.1475"/>
    <x v="23"/>
    <s v="Feb"/>
    <x v="2"/>
    <x v="0"/>
    <x v="0"/>
    <x v="0"/>
    <x v="4"/>
    <x v="0"/>
    <x v="0"/>
    <x v="0"/>
  </r>
  <r>
    <s v="616-24-2851"/>
    <n v="17.87"/>
    <n v="4"/>
    <n v="3.574"/>
    <n v="75.054"/>
    <d v="2019-03-22T00:00:00"/>
    <d v="1899-12-30T14:42:00"/>
    <s v="Ewallet"/>
    <n v="3.574"/>
    <x v="35"/>
    <s v="Mar"/>
    <x v="1"/>
    <x v="0"/>
    <x v="0"/>
    <x v="0"/>
    <x v="5"/>
    <x v="2"/>
    <x v="2"/>
    <x v="1"/>
  </r>
  <r>
    <s v="778-71-5554"/>
    <n v="15.43"/>
    <n v="1"/>
    <n v="0.7715"/>
    <n v="16.2015"/>
    <d v="2019-01-25T00:00:00"/>
    <d v="1899-12-30T15:46:00"/>
    <s v="Credit card"/>
    <n v="0.7715"/>
    <x v="36"/>
    <s v="Jan"/>
    <x v="1"/>
    <x v="0"/>
    <x v="0"/>
    <x v="1"/>
    <x v="5"/>
    <x v="1"/>
    <x v="1"/>
    <x v="1"/>
  </r>
  <r>
    <s v="242-55-6721"/>
    <n v="16.16"/>
    <n v="2"/>
    <n v="1.616"/>
    <n v="33.936"/>
    <d v="2019-03-07T00:00:00"/>
    <d v="1899-12-30T11:49:00"/>
    <s v="Ewallet"/>
    <n v="1.616"/>
    <x v="35"/>
    <s v="Mar"/>
    <x v="4"/>
    <x v="1"/>
    <x v="1"/>
    <x v="1"/>
    <x v="2"/>
    <x v="2"/>
    <x v="2"/>
    <x v="1"/>
  </r>
  <r>
    <s v="399-46-5918"/>
    <n v="85.98"/>
    <n v="8"/>
    <n v="34.392"/>
    <n v="722.232"/>
    <d v="2019-02-28T00:00:00"/>
    <d v="1899-12-30T19:01:00"/>
    <s v="Cash"/>
    <n v="34.392"/>
    <x v="13"/>
    <s v="Feb"/>
    <x v="4"/>
    <x v="2"/>
    <x v="1"/>
    <x v="0"/>
    <x v="1"/>
    <x v="1"/>
    <x v="1"/>
    <x v="0"/>
  </r>
  <r>
    <s v="106-35-6779"/>
    <n v="44.34"/>
    <n v="2"/>
    <n v="4.434"/>
    <n v="93.114"/>
    <d v="2019-03-27T00:00:00"/>
    <d v="1899-12-30T11:26:00"/>
    <s v="Cash"/>
    <n v="4.434"/>
    <x v="6"/>
    <s v="Mar"/>
    <x v="5"/>
    <x v="1"/>
    <x v="0"/>
    <x v="1"/>
    <x v="2"/>
    <x v="0"/>
    <x v="0"/>
    <x v="2"/>
  </r>
  <r>
    <s v="635-40-6220"/>
    <n v="89.6"/>
    <n v="8"/>
    <n v="35.84"/>
    <n v="752.64"/>
    <d v="2019-02-07T00:00:00"/>
    <d v="1899-12-30T11:28:00"/>
    <s v="Ewallet"/>
    <n v="35.84"/>
    <x v="37"/>
    <s v="Feb"/>
    <x v="4"/>
    <x v="1"/>
    <x v="1"/>
    <x v="1"/>
    <x v="0"/>
    <x v="0"/>
    <x v="0"/>
    <x v="1"/>
  </r>
  <r>
    <s v="817-48-8732"/>
    <n v="72.35"/>
    <n v="10"/>
    <n v="36.175"/>
    <n v="759.675"/>
    <d v="2019-01-20T00:00:00"/>
    <d v="1899-12-30T15:55:00"/>
    <s v="Cash"/>
    <n v="36.175"/>
    <x v="38"/>
    <s v="Jan"/>
    <x v="2"/>
    <x v="0"/>
    <x v="0"/>
    <x v="0"/>
    <x v="2"/>
    <x v="0"/>
    <x v="0"/>
    <x v="2"/>
  </r>
  <r>
    <s v="120-06-4233"/>
    <n v="30.61"/>
    <n v="6"/>
    <n v="9.183"/>
    <n v="192.843"/>
    <d v="2019-03-12T00:00:00"/>
    <d v="1899-12-30T20:36:00"/>
    <s v="Cash"/>
    <n v="9.183"/>
    <x v="39"/>
    <s v="Mar"/>
    <x v="6"/>
    <x v="2"/>
    <x v="1"/>
    <x v="1"/>
    <x v="1"/>
    <x v="1"/>
    <x v="1"/>
    <x v="0"/>
  </r>
  <r>
    <s v="285-68-5083"/>
    <n v="24.74"/>
    <n v="3"/>
    <n v="3.711"/>
    <n v="77.931"/>
    <d v="2019-02-15T00:00:00"/>
    <d v="1899-12-30T17:47:00"/>
    <s v="Credit card"/>
    <n v="3.711"/>
    <x v="40"/>
    <s v="Feb"/>
    <x v="1"/>
    <x v="2"/>
    <x v="0"/>
    <x v="0"/>
    <x v="3"/>
    <x v="1"/>
    <x v="1"/>
    <x v="0"/>
  </r>
  <r>
    <s v="803-83-5989"/>
    <n v="55.73"/>
    <n v="6"/>
    <n v="16.719"/>
    <n v="351.099"/>
    <d v="2019-02-24T00:00:00"/>
    <d v="1899-12-30T10:55:00"/>
    <s v="Ewallet"/>
    <n v="16.719"/>
    <x v="27"/>
    <s v="Feb"/>
    <x v="2"/>
    <x v="1"/>
    <x v="1"/>
    <x v="1"/>
    <x v="2"/>
    <x v="1"/>
    <x v="1"/>
    <x v="1"/>
  </r>
  <r>
    <s v="347-34-2234"/>
    <n v="55.07"/>
    <n v="9"/>
    <n v="24.7815"/>
    <n v="520.4115"/>
    <d v="2019-02-03T00:00:00"/>
    <d v="1899-12-30T13:40:00"/>
    <s v="Ewallet"/>
    <n v="24.7815"/>
    <x v="40"/>
    <s v="Feb"/>
    <x v="2"/>
    <x v="0"/>
    <x v="0"/>
    <x v="0"/>
    <x v="3"/>
    <x v="2"/>
    <x v="2"/>
    <x v="0"/>
  </r>
  <r>
    <s v="199-75-8169"/>
    <n v="15.81"/>
    <n v="10"/>
    <n v="7.905"/>
    <n v="166.005"/>
    <d v="2019-03-06T00:00:00"/>
    <d v="1899-12-30T12:27:00"/>
    <s v="Credit card"/>
    <n v="7.905"/>
    <x v="17"/>
    <s v="Mar"/>
    <x v="5"/>
    <x v="0"/>
    <x v="0"/>
    <x v="1"/>
    <x v="3"/>
    <x v="0"/>
    <x v="0"/>
    <x v="0"/>
  </r>
  <r>
    <s v="853-23-2453"/>
    <n v="75.74"/>
    <n v="4"/>
    <n v="15.148"/>
    <n v="318.108"/>
    <d v="2019-02-14T00:00:00"/>
    <d v="1899-12-30T14:35:00"/>
    <s v="Cash"/>
    <n v="15.148"/>
    <x v="29"/>
    <s v="Feb"/>
    <x v="4"/>
    <x v="0"/>
    <x v="0"/>
    <x v="1"/>
    <x v="0"/>
    <x v="2"/>
    <x v="2"/>
    <x v="1"/>
  </r>
  <r>
    <s v="877-22-3308"/>
    <n v="15.87"/>
    <n v="10"/>
    <n v="7.935"/>
    <n v="166.635"/>
    <d v="2019-03-13T00:00:00"/>
    <d v="1899-12-30T16:40:00"/>
    <s v="Cash"/>
    <n v="7.935"/>
    <x v="6"/>
    <s v="Mar"/>
    <x v="5"/>
    <x v="2"/>
    <x v="0"/>
    <x v="1"/>
    <x v="0"/>
    <x v="0"/>
    <x v="0"/>
    <x v="2"/>
  </r>
  <r>
    <s v="838-78-4295"/>
    <n v="33.47"/>
    <n v="2"/>
    <n v="3.347"/>
    <n v="70.287"/>
    <d v="2019-02-10T00:00:00"/>
    <d v="1899-12-30T15:43:00"/>
    <s v="Ewallet"/>
    <n v="3.347"/>
    <x v="24"/>
    <s v="Feb"/>
    <x v="2"/>
    <x v="0"/>
    <x v="1"/>
    <x v="0"/>
    <x v="0"/>
    <x v="1"/>
    <x v="1"/>
    <x v="1"/>
  </r>
  <r>
    <s v="109-28-2512"/>
    <n v="97.61"/>
    <n v="6"/>
    <n v="29.283"/>
    <n v="614.943"/>
    <d v="2019-01-07T00:00:00"/>
    <d v="1899-12-30T15:01:00"/>
    <s v="Ewallet"/>
    <n v="29.283"/>
    <x v="21"/>
    <s v="Jan"/>
    <x v="3"/>
    <x v="0"/>
    <x v="0"/>
    <x v="0"/>
    <x v="5"/>
    <x v="2"/>
    <x v="2"/>
    <x v="0"/>
  </r>
  <r>
    <s v="232-11-3025"/>
    <n v="78.77"/>
    <n v="10"/>
    <n v="39.385"/>
    <n v="827.085"/>
    <d v="2019-01-24T00:00:00"/>
    <d v="1899-12-30T10:04:00"/>
    <s v="Cash"/>
    <n v="39.385"/>
    <x v="41"/>
    <s v="Jan"/>
    <x v="4"/>
    <x v="1"/>
    <x v="1"/>
    <x v="1"/>
    <x v="3"/>
    <x v="0"/>
    <x v="0"/>
    <x v="1"/>
  </r>
  <r>
    <s v="382-03-4532"/>
    <n v="18.33"/>
    <n v="1"/>
    <n v="0.9165"/>
    <n v="19.2465"/>
    <d v="2019-02-02T00:00:00"/>
    <d v="1899-12-30T18:50:00"/>
    <s v="Cash"/>
    <n v="0.9165"/>
    <x v="42"/>
    <s v="Feb"/>
    <x v="0"/>
    <x v="2"/>
    <x v="0"/>
    <x v="0"/>
    <x v="0"/>
    <x v="0"/>
    <x v="0"/>
    <x v="2"/>
  </r>
  <r>
    <s v="393-65-2792"/>
    <n v="89.48"/>
    <n v="10"/>
    <n v="44.74"/>
    <n v="939.54"/>
    <d v="2019-01-06T00:00:00"/>
    <d v="1899-12-30T12:46:00"/>
    <s v="Credit card"/>
    <n v="44.74"/>
    <x v="1"/>
    <s v="Jan"/>
    <x v="2"/>
    <x v="0"/>
    <x v="1"/>
    <x v="1"/>
    <x v="4"/>
    <x v="1"/>
    <x v="1"/>
    <x v="0"/>
  </r>
  <r>
    <s v="796-12-2025"/>
    <n v="62.12"/>
    <n v="10"/>
    <n v="31.06"/>
    <n v="652.26"/>
    <d v="2019-02-11T00:00:00"/>
    <d v="1899-12-30T16:19:00"/>
    <s v="Cash"/>
    <n v="31.06"/>
    <x v="9"/>
    <s v="Feb"/>
    <x v="3"/>
    <x v="2"/>
    <x v="1"/>
    <x v="1"/>
    <x v="5"/>
    <x v="1"/>
    <x v="1"/>
    <x v="2"/>
  </r>
  <r>
    <s v="510-95-6347"/>
    <n v="48.52"/>
    <n v="3"/>
    <n v="7.278"/>
    <n v="152.838"/>
    <d v="2019-03-05T00:00:00"/>
    <d v="1899-12-30T18:17:00"/>
    <s v="Ewallet"/>
    <n v="7.278"/>
    <x v="43"/>
    <s v="Mar"/>
    <x v="6"/>
    <x v="2"/>
    <x v="0"/>
    <x v="0"/>
    <x v="4"/>
    <x v="2"/>
    <x v="2"/>
    <x v="2"/>
  </r>
  <r>
    <s v="841-35-6630"/>
    <n v="75.91"/>
    <n v="6"/>
    <n v="22.773"/>
    <n v="478.233"/>
    <d v="2019-03-09T00:00:00"/>
    <d v="1899-12-30T18:21:00"/>
    <s v="Cash"/>
    <n v="22.773"/>
    <x v="44"/>
    <s v="Mar"/>
    <x v="0"/>
    <x v="2"/>
    <x v="1"/>
    <x v="0"/>
    <x v="1"/>
    <x v="1"/>
    <x v="1"/>
    <x v="0"/>
  </r>
  <r>
    <s v="287-21-9091"/>
    <n v="74.67"/>
    <n v="9"/>
    <n v="33.6015"/>
    <n v="705.6315"/>
    <d v="2019-01-22T00:00:00"/>
    <d v="1899-12-30T10:55:00"/>
    <s v="Ewallet"/>
    <n v="33.6015"/>
    <x v="45"/>
    <s v="Jan"/>
    <x v="6"/>
    <x v="1"/>
    <x v="1"/>
    <x v="1"/>
    <x v="2"/>
    <x v="0"/>
    <x v="0"/>
    <x v="0"/>
  </r>
  <r>
    <s v="732-94-0499"/>
    <n v="41.65"/>
    <n v="10"/>
    <n v="20.825"/>
    <n v="437.325"/>
    <d v="2019-01-13T00:00:00"/>
    <d v="1899-12-30T17:04:00"/>
    <s v="Credit card"/>
    <n v="20.825"/>
    <x v="38"/>
    <s v="Jan"/>
    <x v="2"/>
    <x v="2"/>
    <x v="1"/>
    <x v="0"/>
    <x v="1"/>
    <x v="1"/>
    <x v="1"/>
    <x v="2"/>
  </r>
  <r>
    <s v="263-10-3913"/>
    <n v="49.04"/>
    <n v="9"/>
    <n v="22.068"/>
    <n v="463.428"/>
    <d v="2019-01-09T00:00:00"/>
    <d v="1899-12-30T14:20:00"/>
    <s v="Credit card"/>
    <n v="22.068"/>
    <x v="17"/>
    <s v="Jan"/>
    <x v="5"/>
    <x v="0"/>
    <x v="0"/>
    <x v="1"/>
    <x v="5"/>
    <x v="1"/>
    <x v="1"/>
    <x v="0"/>
  </r>
  <r>
    <s v="381-20-0914"/>
    <n v="20.01"/>
    <n v="9"/>
    <n v="9.0045"/>
    <n v="189.0945"/>
    <d v="2019-01-12T00:00:00"/>
    <d v="1899-12-30T15:48:00"/>
    <s v="Credit card"/>
    <n v="9.0045"/>
    <x v="14"/>
    <s v="Jan"/>
    <x v="0"/>
    <x v="0"/>
    <x v="0"/>
    <x v="0"/>
    <x v="5"/>
    <x v="0"/>
    <x v="0"/>
    <x v="2"/>
  </r>
  <r>
    <s v="829-49-1914"/>
    <n v="78.31"/>
    <n v="10"/>
    <n v="39.155"/>
    <n v="822.255"/>
    <d v="2019-03-05T00:00:00"/>
    <d v="1899-12-30T16:24:00"/>
    <s v="Ewallet"/>
    <n v="39.155"/>
    <x v="37"/>
    <s v="Mar"/>
    <x v="6"/>
    <x v="2"/>
    <x v="0"/>
    <x v="0"/>
    <x v="4"/>
    <x v="1"/>
    <x v="1"/>
    <x v="1"/>
  </r>
  <r>
    <s v="756-01-7507"/>
    <n v="20.38"/>
    <n v="5"/>
    <n v="5.095"/>
    <n v="106.995"/>
    <d v="2019-01-22T00:00:00"/>
    <d v="1899-12-30T18:56:00"/>
    <s v="Cash"/>
    <n v="5.095"/>
    <x v="22"/>
    <s v="Jan"/>
    <x v="6"/>
    <x v="2"/>
    <x v="1"/>
    <x v="0"/>
    <x v="0"/>
    <x v="1"/>
    <x v="1"/>
    <x v="1"/>
  </r>
  <r>
    <s v="870-72-4431"/>
    <n v="99.19"/>
    <n v="6"/>
    <n v="29.757"/>
    <n v="624.897"/>
    <d v="2019-01-21T00:00:00"/>
    <d v="1899-12-30T14:42:00"/>
    <s v="Credit card"/>
    <n v="29.757"/>
    <x v="46"/>
    <s v="Jan"/>
    <x v="3"/>
    <x v="0"/>
    <x v="1"/>
    <x v="0"/>
    <x v="0"/>
    <x v="1"/>
    <x v="1"/>
    <x v="2"/>
  </r>
  <r>
    <s v="847-38-7188"/>
    <n v="96.68"/>
    <n v="3"/>
    <n v="14.502"/>
    <n v="304.542"/>
    <d v="2019-01-26T00:00:00"/>
    <d v="1899-12-30T19:56:00"/>
    <s v="Ewallet"/>
    <n v="14.502"/>
    <x v="41"/>
    <s v="Jan"/>
    <x v="0"/>
    <x v="2"/>
    <x v="1"/>
    <x v="0"/>
    <x v="4"/>
    <x v="2"/>
    <x v="2"/>
    <x v="1"/>
  </r>
  <r>
    <s v="480-63-2856"/>
    <n v="19.25"/>
    <n v="8"/>
    <n v="7.7"/>
    <n v="161.7"/>
    <d v="2019-01-23T00:00:00"/>
    <d v="1899-12-30T18:37:00"/>
    <s v="Ewallet"/>
    <n v="7.7"/>
    <x v="37"/>
    <s v="Jan"/>
    <x v="5"/>
    <x v="2"/>
    <x v="1"/>
    <x v="1"/>
    <x v="4"/>
    <x v="1"/>
    <x v="1"/>
    <x v="1"/>
  </r>
  <r>
    <s v="787-56-0757"/>
    <n v="80.36"/>
    <n v="4"/>
    <n v="16.072"/>
    <n v="337.512"/>
    <d v="2019-02-23T00:00:00"/>
    <d v="1899-12-30T18:45:00"/>
    <s v="Credit card"/>
    <n v="16.072"/>
    <x v="47"/>
    <s v="Feb"/>
    <x v="0"/>
    <x v="2"/>
    <x v="0"/>
    <x v="0"/>
    <x v="4"/>
    <x v="1"/>
    <x v="1"/>
    <x v="0"/>
  </r>
  <r>
    <s v="360-39-5055"/>
    <n v="48.91"/>
    <n v="5"/>
    <n v="12.2275"/>
    <n v="256.7775"/>
    <d v="2019-03-09T00:00:00"/>
    <d v="1899-12-30T10:17:00"/>
    <s v="Cash"/>
    <n v="12.2275"/>
    <x v="37"/>
    <s v="Mar"/>
    <x v="0"/>
    <x v="1"/>
    <x v="0"/>
    <x v="1"/>
    <x v="3"/>
    <x v="1"/>
    <x v="1"/>
    <x v="1"/>
  </r>
  <r>
    <s v="730-50-9884"/>
    <n v="83.06"/>
    <n v="7"/>
    <n v="29.071"/>
    <n v="610.491"/>
    <d v="2019-03-05T00:00:00"/>
    <d v="1899-12-30T14:31:00"/>
    <s v="Ewallet"/>
    <n v="29.071"/>
    <x v="43"/>
    <s v="Mar"/>
    <x v="6"/>
    <x v="0"/>
    <x v="1"/>
    <x v="0"/>
    <x v="3"/>
    <x v="1"/>
    <x v="1"/>
    <x v="2"/>
  </r>
  <r>
    <s v="362-58-8315"/>
    <n v="76.52"/>
    <n v="5"/>
    <n v="19.13"/>
    <n v="401.73"/>
    <d v="2019-03-25T00:00:00"/>
    <d v="1899-12-30T10:23:00"/>
    <s v="Cash"/>
    <n v="19.13"/>
    <x v="21"/>
    <s v="Mar"/>
    <x v="3"/>
    <x v="1"/>
    <x v="1"/>
    <x v="1"/>
    <x v="5"/>
    <x v="1"/>
    <x v="1"/>
    <x v="0"/>
  </r>
  <r>
    <s v="633-44-8566"/>
    <n v="49.38"/>
    <n v="7"/>
    <n v="17.283"/>
    <n v="362.943"/>
    <d v="2019-03-27T00:00:00"/>
    <d v="1899-12-30T20:35:00"/>
    <s v="Credit card"/>
    <n v="17.283"/>
    <x v="48"/>
    <s v="Mar"/>
    <x v="5"/>
    <x v="2"/>
    <x v="0"/>
    <x v="1"/>
    <x v="4"/>
    <x v="0"/>
    <x v="0"/>
    <x v="1"/>
  </r>
  <r>
    <s v="504-35-8843"/>
    <n v="42.47"/>
    <n v="1"/>
    <n v="2.1235"/>
    <n v="44.5935"/>
    <d v="2019-01-02T00:00:00"/>
    <d v="1899-12-30T16:57:00"/>
    <s v="Cash"/>
    <n v="2.1235"/>
    <x v="14"/>
    <s v="Jan"/>
    <x v="5"/>
    <x v="2"/>
    <x v="1"/>
    <x v="1"/>
    <x v="3"/>
    <x v="0"/>
    <x v="0"/>
    <x v="2"/>
  </r>
  <r>
    <s v="318-68-5053"/>
    <n v="76.99"/>
    <n v="6"/>
    <n v="23.097"/>
    <n v="485.037"/>
    <d v="2019-02-27T00:00:00"/>
    <d v="1899-12-30T17:55:00"/>
    <s v="Cash"/>
    <n v="23.097"/>
    <x v="36"/>
    <s v="Feb"/>
    <x v="5"/>
    <x v="2"/>
    <x v="1"/>
    <x v="0"/>
    <x v="0"/>
    <x v="2"/>
    <x v="2"/>
    <x v="1"/>
  </r>
  <r>
    <s v="565-80-5980"/>
    <n v="47.38"/>
    <n v="4"/>
    <n v="9.476"/>
    <n v="198.996"/>
    <d v="2019-01-23T00:00:00"/>
    <d v="1899-12-30T10:25:00"/>
    <s v="Cash"/>
    <n v="9.476"/>
    <x v="12"/>
    <s v="Jan"/>
    <x v="5"/>
    <x v="1"/>
    <x v="0"/>
    <x v="0"/>
    <x v="2"/>
    <x v="1"/>
    <x v="1"/>
    <x v="1"/>
  </r>
  <r>
    <s v="225-32-0908"/>
    <n v="44.86"/>
    <n v="10"/>
    <n v="22.43"/>
    <n v="471.03"/>
    <d v="2019-01-26T00:00:00"/>
    <d v="1899-12-30T19:54:00"/>
    <s v="Ewallet"/>
    <n v="22.43"/>
    <x v="13"/>
    <s v="Jan"/>
    <x v="0"/>
    <x v="2"/>
    <x v="1"/>
    <x v="0"/>
    <x v="3"/>
    <x v="1"/>
    <x v="1"/>
    <x v="0"/>
  </r>
  <r>
    <s v="873-51-0671"/>
    <n v="21.98"/>
    <n v="7"/>
    <n v="7.693"/>
    <n v="161.553"/>
    <d v="2019-01-10T00:00:00"/>
    <d v="1899-12-30T16:42:00"/>
    <s v="Ewallet"/>
    <n v="7.693"/>
    <x v="20"/>
    <s v="Jan"/>
    <x v="4"/>
    <x v="2"/>
    <x v="0"/>
    <x v="0"/>
    <x v="3"/>
    <x v="0"/>
    <x v="0"/>
    <x v="2"/>
  </r>
  <r>
    <s v="152-08-9985"/>
    <n v="64.36"/>
    <n v="9"/>
    <n v="28.962"/>
    <n v="608.202"/>
    <d v="2019-03-12T00:00:00"/>
    <d v="1899-12-30T12:09:00"/>
    <s v="Credit card"/>
    <n v="28.962"/>
    <x v="17"/>
    <s v="Mar"/>
    <x v="6"/>
    <x v="0"/>
    <x v="0"/>
    <x v="1"/>
    <x v="0"/>
    <x v="2"/>
    <x v="2"/>
    <x v="0"/>
  </r>
  <r>
    <s v="512-91-0811"/>
    <n v="89.75"/>
    <n v="1"/>
    <n v="4.4875"/>
    <n v="94.2375"/>
    <d v="2019-02-06T00:00:00"/>
    <d v="1899-12-30T20:05:00"/>
    <s v="Credit card"/>
    <n v="4.4875"/>
    <x v="37"/>
    <s v="Feb"/>
    <x v="5"/>
    <x v="2"/>
    <x v="1"/>
    <x v="1"/>
    <x v="0"/>
    <x v="1"/>
    <x v="1"/>
    <x v="1"/>
  </r>
  <r>
    <s v="594-34-4444"/>
    <n v="97.16"/>
    <n v="1"/>
    <n v="4.858"/>
    <n v="102.018"/>
    <d v="2019-03-08T00:00:00"/>
    <d v="1899-12-30T20:38:00"/>
    <s v="Ewallet"/>
    <n v="4.858"/>
    <x v="8"/>
    <s v="Mar"/>
    <x v="1"/>
    <x v="2"/>
    <x v="1"/>
    <x v="1"/>
    <x v="1"/>
    <x v="0"/>
    <x v="0"/>
    <x v="1"/>
  </r>
  <r>
    <s v="766-85-7061"/>
    <n v="87.87"/>
    <n v="10"/>
    <n v="43.935"/>
    <n v="922.635"/>
    <d v="2019-03-29T00:00:00"/>
    <d v="1899-12-30T10:25:00"/>
    <s v="Ewallet"/>
    <n v="43.935"/>
    <x v="20"/>
    <s v="Mar"/>
    <x v="1"/>
    <x v="1"/>
    <x v="1"/>
    <x v="1"/>
    <x v="0"/>
    <x v="2"/>
    <x v="2"/>
    <x v="2"/>
  </r>
  <r>
    <s v="871-39-9221"/>
    <n v="12.45"/>
    <n v="6"/>
    <n v="3.735"/>
    <n v="78.435"/>
    <d v="2019-02-09T00:00:00"/>
    <d v="1899-12-30T13:11:00"/>
    <s v="Cash"/>
    <n v="3.735"/>
    <x v="5"/>
    <s v="Feb"/>
    <x v="0"/>
    <x v="0"/>
    <x v="1"/>
    <x v="0"/>
    <x v="1"/>
    <x v="1"/>
    <x v="1"/>
    <x v="2"/>
  </r>
  <r>
    <s v="865-92-6136"/>
    <n v="52.75"/>
    <n v="3"/>
    <n v="7.9125"/>
    <n v="166.1625"/>
    <d v="2019-03-23T00:00:00"/>
    <d v="1899-12-30T10:16:00"/>
    <s v="Ewallet"/>
    <n v="7.9125"/>
    <x v="39"/>
    <s v="Mar"/>
    <x v="0"/>
    <x v="1"/>
    <x v="1"/>
    <x v="1"/>
    <x v="4"/>
    <x v="0"/>
    <x v="0"/>
    <x v="0"/>
  </r>
  <r>
    <s v="733-01-9107"/>
    <n v="82.7"/>
    <n v="6"/>
    <n v="24.81"/>
    <n v="521.01"/>
    <d v="2019-03-05T00:00:00"/>
    <d v="1899-12-30T18:14:00"/>
    <s v="Cash"/>
    <n v="24.81"/>
    <x v="2"/>
    <s v="Mar"/>
    <x v="6"/>
    <x v="2"/>
    <x v="1"/>
    <x v="1"/>
    <x v="2"/>
    <x v="2"/>
    <x v="2"/>
    <x v="1"/>
  </r>
  <r>
    <s v="163-56-7055"/>
    <n v="48.71"/>
    <n v="1"/>
    <n v="2.4355"/>
    <n v="51.1455"/>
    <d v="2019-03-26T00:00:00"/>
    <d v="1899-12-30T19:20:00"/>
    <s v="Cash"/>
    <n v="2.4355"/>
    <x v="5"/>
    <s v="Mar"/>
    <x v="6"/>
    <x v="2"/>
    <x v="0"/>
    <x v="1"/>
    <x v="5"/>
    <x v="1"/>
    <x v="1"/>
    <x v="2"/>
  </r>
  <r>
    <s v="189-98-2939"/>
    <n v="78.55"/>
    <n v="9"/>
    <n v="35.3475"/>
    <n v="742.2975"/>
    <d v="2019-03-01T00:00:00"/>
    <d v="1899-12-30T13:22:00"/>
    <s v="Cash"/>
    <n v="35.3475"/>
    <x v="8"/>
    <s v="Mar"/>
    <x v="1"/>
    <x v="0"/>
    <x v="1"/>
    <x v="1"/>
    <x v="5"/>
    <x v="1"/>
    <x v="1"/>
    <x v="1"/>
  </r>
  <r>
    <s v="551-21-3069"/>
    <n v="23.07"/>
    <n v="9"/>
    <n v="10.3815"/>
    <n v="218.0115"/>
    <d v="2019-02-01T00:00:00"/>
    <d v="1899-12-30T11:27:00"/>
    <s v="Cash"/>
    <n v="10.3815"/>
    <x v="49"/>
    <s v="Feb"/>
    <x v="1"/>
    <x v="1"/>
    <x v="1"/>
    <x v="0"/>
    <x v="1"/>
    <x v="1"/>
    <x v="1"/>
    <x v="2"/>
  </r>
  <r>
    <s v="212-62-1842"/>
    <n v="58.26"/>
    <n v="6"/>
    <n v="17.478"/>
    <n v="367.038"/>
    <d v="2019-03-28T00:00:00"/>
    <d v="1899-12-30T16:44:00"/>
    <s v="Cash"/>
    <n v="17.478"/>
    <x v="21"/>
    <s v="Mar"/>
    <x v="4"/>
    <x v="2"/>
    <x v="1"/>
    <x v="1"/>
    <x v="4"/>
    <x v="0"/>
    <x v="0"/>
    <x v="0"/>
  </r>
  <r>
    <s v="716-39-1409"/>
    <n v="30.35"/>
    <n v="7"/>
    <n v="10.6225"/>
    <n v="223.0725"/>
    <d v="2019-03-19T00:00:00"/>
    <d v="1899-12-30T18:19:00"/>
    <s v="Cash"/>
    <n v="10.6225"/>
    <x v="7"/>
    <s v="Mar"/>
    <x v="6"/>
    <x v="2"/>
    <x v="1"/>
    <x v="1"/>
    <x v="0"/>
    <x v="2"/>
    <x v="2"/>
    <x v="0"/>
  </r>
  <r>
    <s v="704-48-3927"/>
    <n v="88.67"/>
    <n v="10"/>
    <n v="44.335"/>
    <n v="931.035"/>
    <d v="2019-01-12T00:00:00"/>
    <d v="1899-12-30T14:50:00"/>
    <s v="Ewallet"/>
    <n v="44.335"/>
    <x v="48"/>
    <s v="Jan"/>
    <x v="0"/>
    <x v="0"/>
    <x v="0"/>
    <x v="1"/>
    <x v="1"/>
    <x v="0"/>
    <x v="0"/>
    <x v="1"/>
  </r>
  <r>
    <s v="628-34-3388"/>
    <n v="27.38"/>
    <n v="6"/>
    <n v="8.214"/>
    <n v="172.494"/>
    <d v="2019-01-05T00:00:00"/>
    <d v="1899-12-30T20:54:00"/>
    <s v="Credit card"/>
    <n v="8.214"/>
    <x v="30"/>
    <s v="Jan"/>
    <x v="0"/>
    <x v="2"/>
    <x v="1"/>
    <x v="1"/>
    <x v="5"/>
    <x v="1"/>
    <x v="1"/>
    <x v="1"/>
  </r>
  <r>
    <s v="630-74-5166"/>
    <n v="62.13"/>
    <n v="6"/>
    <n v="18.639"/>
    <n v="391.419"/>
    <d v="2019-03-22T00:00:00"/>
    <d v="1899-12-30T20:19:00"/>
    <s v="Cash"/>
    <n v="18.639"/>
    <x v="2"/>
    <s v="Mar"/>
    <x v="1"/>
    <x v="2"/>
    <x v="1"/>
    <x v="1"/>
    <x v="3"/>
    <x v="0"/>
    <x v="0"/>
    <x v="1"/>
  </r>
  <r>
    <s v="588-01-7461"/>
    <n v="33.98"/>
    <n v="9"/>
    <n v="15.291"/>
    <n v="321.111"/>
    <d v="2019-03-24T00:00:00"/>
    <d v="1899-12-30T10:43:00"/>
    <s v="Cash"/>
    <n v="15.291"/>
    <x v="50"/>
    <s v="Mar"/>
    <x v="2"/>
    <x v="1"/>
    <x v="1"/>
    <x v="0"/>
    <x v="4"/>
    <x v="1"/>
    <x v="1"/>
    <x v="2"/>
  </r>
  <r>
    <s v="861-77-0145"/>
    <n v="81.97"/>
    <n v="10"/>
    <n v="40.985"/>
    <n v="860.685"/>
    <d v="2019-03-03T00:00:00"/>
    <d v="1899-12-30T14:30:00"/>
    <s v="Cash"/>
    <n v="40.985"/>
    <x v="51"/>
    <s v="Mar"/>
    <x v="2"/>
    <x v="0"/>
    <x v="0"/>
    <x v="1"/>
    <x v="1"/>
    <x v="1"/>
    <x v="1"/>
    <x v="0"/>
  </r>
  <r>
    <s v="479-26-8945"/>
    <n v="16.49"/>
    <n v="2"/>
    <n v="1.649"/>
    <n v="34.629"/>
    <d v="2019-02-05T00:00:00"/>
    <d v="1899-12-30T11:32:00"/>
    <s v="Ewallet"/>
    <n v="1.649"/>
    <x v="15"/>
    <s v="Feb"/>
    <x v="6"/>
    <x v="1"/>
    <x v="0"/>
    <x v="0"/>
    <x v="3"/>
    <x v="2"/>
    <x v="2"/>
    <x v="2"/>
  </r>
  <r>
    <s v="210-67-5886"/>
    <n v="98.21"/>
    <n v="3"/>
    <n v="14.7315"/>
    <n v="309.3615"/>
    <d v="2019-02-05T00:00:00"/>
    <d v="1899-12-30T10:41:00"/>
    <s v="Credit card"/>
    <n v="14.7315"/>
    <x v="52"/>
    <s v="Feb"/>
    <x v="6"/>
    <x v="1"/>
    <x v="0"/>
    <x v="0"/>
    <x v="0"/>
    <x v="1"/>
    <x v="1"/>
    <x v="1"/>
  </r>
  <r>
    <s v="227-78-1148"/>
    <n v="72.84"/>
    <n v="7"/>
    <n v="25.494"/>
    <n v="535.374"/>
    <d v="2019-02-15T00:00:00"/>
    <d v="1899-12-30T12:44:00"/>
    <s v="Cash"/>
    <n v="25.494"/>
    <x v="3"/>
    <s v="Feb"/>
    <x v="1"/>
    <x v="0"/>
    <x v="1"/>
    <x v="0"/>
    <x v="5"/>
    <x v="2"/>
    <x v="2"/>
    <x v="0"/>
  </r>
  <r>
    <s v="645-44-1170"/>
    <n v="58.07"/>
    <n v="9"/>
    <n v="26.1315"/>
    <n v="548.7615"/>
    <d v="2019-01-19T00:00:00"/>
    <d v="1899-12-30T20:07:00"/>
    <s v="Ewallet"/>
    <n v="26.1315"/>
    <x v="42"/>
    <s v="Jan"/>
    <x v="0"/>
    <x v="2"/>
    <x v="0"/>
    <x v="1"/>
    <x v="2"/>
    <x v="0"/>
    <x v="0"/>
    <x v="2"/>
  </r>
  <r>
    <s v="237-01-6122"/>
    <n v="80.79"/>
    <n v="9"/>
    <n v="36.3555"/>
    <n v="763.4655"/>
    <d v="2019-02-01T00:00:00"/>
    <d v="1899-12-30T20:31:00"/>
    <s v="Credit card"/>
    <n v="36.3555"/>
    <x v="33"/>
    <s v="Feb"/>
    <x v="1"/>
    <x v="2"/>
    <x v="0"/>
    <x v="0"/>
    <x v="2"/>
    <x v="1"/>
    <x v="1"/>
    <x v="0"/>
  </r>
  <r>
    <s v="225-98-1496"/>
    <n v="27.02"/>
    <n v="3"/>
    <n v="4.053"/>
    <n v="85.113"/>
    <d v="2019-03-02T00:00:00"/>
    <d v="1899-12-30T13:01:00"/>
    <s v="Credit card"/>
    <n v="4.053"/>
    <x v="12"/>
    <s v="Mar"/>
    <x v="0"/>
    <x v="0"/>
    <x v="1"/>
    <x v="0"/>
    <x v="5"/>
    <x v="1"/>
    <x v="1"/>
    <x v="1"/>
  </r>
  <r>
    <s v="291-32-1427"/>
    <n v="21.94"/>
    <n v="5"/>
    <n v="5.485"/>
    <n v="115.185"/>
    <d v="2019-03-05T00:00:00"/>
    <d v="1899-12-30T12:29:00"/>
    <s v="Ewallet"/>
    <n v="5.485"/>
    <x v="4"/>
    <s v="Mar"/>
    <x v="6"/>
    <x v="0"/>
    <x v="0"/>
    <x v="1"/>
    <x v="5"/>
    <x v="2"/>
    <x v="2"/>
    <x v="2"/>
  </r>
  <r>
    <s v="659-65-8956"/>
    <n v="51.36"/>
    <n v="1"/>
    <n v="2.568"/>
    <n v="53.928"/>
    <d v="2019-01-16T00:00:00"/>
    <d v="1899-12-30T15:26:00"/>
    <s v="Ewallet"/>
    <n v="2.568"/>
    <x v="53"/>
    <s v="Jan"/>
    <x v="5"/>
    <x v="0"/>
    <x v="0"/>
    <x v="1"/>
    <x v="5"/>
    <x v="2"/>
    <x v="2"/>
    <x v="2"/>
  </r>
  <r>
    <s v="642-32-2990"/>
    <n v="10.96"/>
    <n v="10"/>
    <n v="5.48"/>
    <n v="115.08"/>
    <d v="2019-02-02T00:00:00"/>
    <d v="1899-12-30T20:48:00"/>
    <s v="Ewallet"/>
    <n v="5.48"/>
    <x v="22"/>
    <s v="Feb"/>
    <x v="0"/>
    <x v="2"/>
    <x v="1"/>
    <x v="0"/>
    <x v="4"/>
    <x v="0"/>
    <x v="0"/>
    <x v="1"/>
  </r>
  <r>
    <s v="378-24-2715"/>
    <n v="53.44"/>
    <n v="2"/>
    <n v="5.344"/>
    <n v="112.224"/>
    <d v="2019-01-20T00:00:00"/>
    <d v="1899-12-30T20:38:00"/>
    <s v="Ewallet"/>
    <n v="5.344"/>
    <x v="5"/>
    <s v="Jan"/>
    <x v="2"/>
    <x v="2"/>
    <x v="1"/>
    <x v="1"/>
    <x v="2"/>
    <x v="2"/>
    <x v="2"/>
    <x v="2"/>
  </r>
  <r>
    <s v="638-60-7125"/>
    <n v="99.56"/>
    <n v="8"/>
    <n v="39.824"/>
    <n v="836.304"/>
    <d v="2019-02-14T00:00:00"/>
    <d v="1899-12-30T17:03:00"/>
    <s v="Credit card"/>
    <n v="39.824"/>
    <x v="53"/>
    <s v="Feb"/>
    <x v="4"/>
    <x v="2"/>
    <x v="1"/>
    <x v="0"/>
    <x v="1"/>
    <x v="0"/>
    <x v="0"/>
    <x v="2"/>
  </r>
  <r>
    <s v="659-36-1684"/>
    <n v="57.12"/>
    <n v="7"/>
    <n v="19.992"/>
    <n v="419.832"/>
    <d v="2019-01-12T00:00:00"/>
    <d v="1899-12-30T12:02:00"/>
    <s v="Credit card"/>
    <n v="19.992"/>
    <x v="35"/>
    <s v="Jan"/>
    <x v="0"/>
    <x v="0"/>
    <x v="0"/>
    <x v="1"/>
    <x v="3"/>
    <x v="1"/>
    <x v="1"/>
    <x v="1"/>
  </r>
  <r>
    <s v="219-22-9386"/>
    <n v="99.96"/>
    <n v="9"/>
    <n v="44.982"/>
    <n v="944.622"/>
    <d v="2019-03-09T00:00:00"/>
    <d v="1899-12-30T17:26:00"/>
    <s v="Credit card"/>
    <n v="44.982"/>
    <x v="50"/>
    <s v="Mar"/>
    <x v="0"/>
    <x v="2"/>
    <x v="0"/>
    <x v="1"/>
    <x v="3"/>
    <x v="2"/>
    <x v="2"/>
    <x v="2"/>
  </r>
  <r>
    <s v="336-78-2147"/>
    <n v="63.91"/>
    <n v="8"/>
    <n v="25.564"/>
    <n v="536.844"/>
    <d v="2019-03-13T00:00:00"/>
    <d v="1899-12-30T19:52:00"/>
    <s v="Credit card"/>
    <n v="25.564"/>
    <x v="15"/>
    <s v="Mar"/>
    <x v="5"/>
    <x v="2"/>
    <x v="0"/>
    <x v="1"/>
    <x v="2"/>
    <x v="1"/>
    <x v="1"/>
    <x v="2"/>
  </r>
  <r>
    <s v="268-27-6179"/>
    <n v="56.47"/>
    <n v="8"/>
    <n v="22.588"/>
    <n v="474.348"/>
    <d v="2019-03-09T00:00:00"/>
    <d v="1899-12-30T14:57:00"/>
    <s v="Ewallet"/>
    <n v="22.588"/>
    <x v="48"/>
    <s v="Mar"/>
    <x v="0"/>
    <x v="0"/>
    <x v="0"/>
    <x v="0"/>
    <x v="5"/>
    <x v="2"/>
    <x v="2"/>
    <x v="1"/>
  </r>
  <r>
    <s v="668-90-8900"/>
    <n v="93.69"/>
    <n v="7"/>
    <n v="32.7915"/>
    <n v="688.6215"/>
    <d v="2019-03-10T00:00:00"/>
    <d v="1899-12-30T18:44:00"/>
    <s v="Credit card"/>
    <n v="32.7915"/>
    <x v="10"/>
    <s v="Mar"/>
    <x v="2"/>
    <x v="2"/>
    <x v="1"/>
    <x v="0"/>
    <x v="2"/>
    <x v="0"/>
    <x v="0"/>
    <x v="2"/>
  </r>
  <r>
    <s v="870-54-3162"/>
    <n v="32.25"/>
    <n v="5"/>
    <n v="8.0625"/>
    <n v="169.3125"/>
    <d v="2019-01-27T00:00:00"/>
    <d v="1899-12-30T13:26:00"/>
    <s v="Cash"/>
    <n v="8.0625"/>
    <x v="54"/>
    <s v="Jan"/>
    <x v="2"/>
    <x v="0"/>
    <x v="1"/>
    <x v="0"/>
    <x v="3"/>
    <x v="0"/>
    <x v="0"/>
    <x v="0"/>
  </r>
  <r>
    <s v="189-08-9157"/>
    <n v="31.73"/>
    <n v="9"/>
    <n v="14.2785"/>
    <n v="299.8485"/>
    <d v="2019-01-08T00:00:00"/>
    <d v="1899-12-30T16:17:00"/>
    <s v="Credit card"/>
    <n v="14.2785"/>
    <x v="9"/>
    <s v="Jan"/>
    <x v="6"/>
    <x v="2"/>
    <x v="1"/>
    <x v="0"/>
    <x v="5"/>
    <x v="1"/>
    <x v="1"/>
    <x v="2"/>
  </r>
  <r>
    <s v="663-86-9076"/>
    <n v="68.54"/>
    <n v="8"/>
    <n v="27.416"/>
    <n v="575.736"/>
    <d v="2019-01-08T00:00:00"/>
    <d v="1899-12-30T15:57:00"/>
    <s v="Ewallet"/>
    <n v="27.416"/>
    <x v="23"/>
    <s v="Jan"/>
    <x v="6"/>
    <x v="0"/>
    <x v="0"/>
    <x v="0"/>
    <x v="4"/>
    <x v="1"/>
    <x v="1"/>
    <x v="0"/>
  </r>
  <r>
    <s v="549-84-7482"/>
    <n v="90.28"/>
    <n v="9"/>
    <n v="40.626"/>
    <n v="853.146"/>
    <d v="2019-02-08T00:00:00"/>
    <d v="1899-12-30T11:15:00"/>
    <s v="Ewallet"/>
    <n v="40.626"/>
    <x v="8"/>
    <s v="Feb"/>
    <x v="1"/>
    <x v="1"/>
    <x v="1"/>
    <x v="0"/>
    <x v="3"/>
    <x v="2"/>
    <x v="2"/>
    <x v="1"/>
  </r>
  <r>
    <s v="191-10-6171"/>
    <n v="39.62"/>
    <n v="7"/>
    <n v="13.867"/>
    <n v="291.207"/>
    <d v="2019-01-25T00:00:00"/>
    <d v="1899-12-30T13:18:00"/>
    <s v="Cash"/>
    <n v="13.867"/>
    <x v="26"/>
    <s v="Jan"/>
    <x v="1"/>
    <x v="0"/>
    <x v="1"/>
    <x v="0"/>
    <x v="5"/>
    <x v="2"/>
    <x v="2"/>
    <x v="1"/>
  </r>
  <r>
    <s v="802-70-5316"/>
    <n v="92.13"/>
    <n v="6"/>
    <n v="27.639"/>
    <n v="580.419"/>
    <d v="2019-03-06T00:00:00"/>
    <d v="1899-12-30T20:34:00"/>
    <s v="Cash"/>
    <n v="27.639"/>
    <x v="47"/>
    <s v="Mar"/>
    <x v="5"/>
    <x v="2"/>
    <x v="0"/>
    <x v="0"/>
    <x v="3"/>
    <x v="0"/>
    <x v="0"/>
    <x v="0"/>
  </r>
  <r>
    <s v="695-51-0018"/>
    <n v="34.84"/>
    <n v="4"/>
    <n v="6.968"/>
    <n v="146.328"/>
    <d v="2019-02-10T00:00:00"/>
    <d v="1899-12-30T18:36:00"/>
    <s v="Cash"/>
    <n v="6.968"/>
    <x v="2"/>
    <s v="Feb"/>
    <x v="2"/>
    <x v="2"/>
    <x v="1"/>
    <x v="0"/>
    <x v="3"/>
    <x v="2"/>
    <x v="2"/>
    <x v="1"/>
  </r>
  <r>
    <s v="590-83-4591"/>
    <n v="87.45"/>
    <n v="6"/>
    <n v="26.235"/>
    <n v="550.935"/>
    <d v="2019-02-17T00:00:00"/>
    <d v="1899-12-30T14:40:00"/>
    <s v="Credit card"/>
    <n v="26.235"/>
    <x v="55"/>
    <s v="Feb"/>
    <x v="2"/>
    <x v="0"/>
    <x v="0"/>
    <x v="1"/>
    <x v="1"/>
    <x v="2"/>
    <x v="2"/>
    <x v="0"/>
  </r>
  <r>
    <s v="483-71-1164"/>
    <n v="81.3"/>
    <n v="6"/>
    <n v="24.39"/>
    <n v="512.19"/>
    <d v="2019-03-08T00:00:00"/>
    <d v="1899-12-30T16:43:00"/>
    <s v="Ewallet"/>
    <n v="24.39"/>
    <x v="4"/>
    <s v="Mar"/>
    <x v="1"/>
    <x v="2"/>
    <x v="1"/>
    <x v="0"/>
    <x v="0"/>
    <x v="1"/>
    <x v="1"/>
    <x v="2"/>
  </r>
  <r>
    <s v="597-78-7908"/>
    <n v="90.22"/>
    <n v="3"/>
    <n v="13.533"/>
    <n v="284.193"/>
    <d v="2019-02-18T00:00:00"/>
    <d v="1899-12-30T19:39:00"/>
    <s v="Cash"/>
    <n v="13.533"/>
    <x v="56"/>
    <s v="Feb"/>
    <x v="3"/>
    <x v="2"/>
    <x v="1"/>
    <x v="1"/>
    <x v="5"/>
    <x v="1"/>
    <x v="1"/>
    <x v="1"/>
  </r>
  <r>
    <s v="700-81-1757"/>
    <n v="26.31"/>
    <n v="5"/>
    <n v="6.5775"/>
    <n v="138.1275"/>
    <d v="2019-01-18T00:00:00"/>
    <d v="1899-12-30T20:59:00"/>
    <s v="Credit card"/>
    <n v="6.5775"/>
    <x v="55"/>
    <s v="Jan"/>
    <x v="1"/>
    <x v="2"/>
    <x v="1"/>
    <x v="0"/>
    <x v="1"/>
    <x v="0"/>
    <x v="0"/>
    <x v="0"/>
  </r>
  <r>
    <s v="354-39-5160"/>
    <n v="34.42"/>
    <n v="6"/>
    <n v="10.326"/>
    <n v="216.846"/>
    <d v="2019-02-18T00:00:00"/>
    <d v="1899-12-30T15:39:00"/>
    <s v="Cash"/>
    <n v="10.326"/>
    <x v="57"/>
    <s v="Feb"/>
    <x v="3"/>
    <x v="0"/>
    <x v="0"/>
    <x v="0"/>
    <x v="2"/>
    <x v="0"/>
    <x v="0"/>
    <x v="0"/>
  </r>
  <r>
    <s v="241-72-9525"/>
    <n v="51.91"/>
    <n v="10"/>
    <n v="25.955"/>
    <n v="545.055"/>
    <d v="2019-02-16T00:00:00"/>
    <d v="1899-12-30T12:21:00"/>
    <s v="Cash"/>
    <n v="25.955"/>
    <x v="13"/>
    <s v="Feb"/>
    <x v="0"/>
    <x v="0"/>
    <x v="1"/>
    <x v="1"/>
    <x v="3"/>
    <x v="2"/>
    <x v="2"/>
    <x v="0"/>
  </r>
  <r>
    <s v="575-30-8091"/>
    <n v="72.5"/>
    <n v="8"/>
    <n v="29"/>
    <n v="609"/>
    <d v="2019-03-16T00:00:00"/>
    <d v="1899-12-30T19:25:00"/>
    <s v="Ewallet"/>
    <n v="29"/>
    <x v="51"/>
    <s v="Mar"/>
    <x v="0"/>
    <x v="2"/>
    <x v="1"/>
    <x v="1"/>
    <x v="3"/>
    <x v="0"/>
    <x v="0"/>
    <x v="0"/>
  </r>
  <r>
    <s v="731-81-9469"/>
    <n v="89.8"/>
    <n v="10"/>
    <n v="44.9"/>
    <n v="942.9"/>
    <d v="2019-01-23T00:00:00"/>
    <d v="1899-12-30T13:00:00"/>
    <s v="Credit card"/>
    <n v="44.9"/>
    <x v="38"/>
    <s v="Jan"/>
    <x v="5"/>
    <x v="0"/>
    <x v="0"/>
    <x v="0"/>
    <x v="3"/>
    <x v="1"/>
    <x v="1"/>
    <x v="2"/>
  </r>
  <r>
    <s v="280-17-4359"/>
    <n v="90.5"/>
    <n v="10"/>
    <n v="45.25"/>
    <n v="950.25"/>
    <d v="2019-01-25T00:00:00"/>
    <d v="1899-12-30T13:48:00"/>
    <s v="Cash"/>
    <n v="45.25"/>
    <x v="34"/>
    <s v="Jan"/>
    <x v="1"/>
    <x v="0"/>
    <x v="0"/>
    <x v="1"/>
    <x v="0"/>
    <x v="1"/>
    <x v="1"/>
    <x v="0"/>
  </r>
  <r>
    <s v="338-65-2210"/>
    <n v="68.6"/>
    <n v="10"/>
    <n v="34.3"/>
    <n v="720.3"/>
    <d v="2019-02-05T00:00:00"/>
    <d v="1899-12-30T19:57:00"/>
    <s v="Cash"/>
    <n v="34.3"/>
    <x v="0"/>
    <s v="Feb"/>
    <x v="6"/>
    <x v="2"/>
    <x v="0"/>
    <x v="0"/>
    <x v="0"/>
    <x v="1"/>
    <x v="1"/>
    <x v="0"/>
  </r>
  <r>
    <s v="488-25-4221"/>
    <n v="30.41"/>
    <n v="1"/>
    <n v="1.5205"/>
    <n v="31.9305"/>
    <d v="2019-02-22T00:00:00"/>
    <d v="1899-12-30T10:36:00"/>
    <s v="Credit card"/>
    <n v="1.5205"/>
    <x v="3"/>
    <s v="Feb"/>
    <x v="1"/>
    <x v="1"/>
    <x v="0"/>
    <x v="0"/>
    <x v="4"/>
    <x v="1"/>
    <x v="1"/>
    <x v="0"/>
  </r>
  <r>
    <s v="239-10-7476"/>
    <n v="77.95"/>
    <n v="6"/>
    <n v="23.385"/>
    <n v="491.085"/>
    <d v="2019-01-21T00:00:00"/>
    <d v="1899-12-30T16:37:00"/>
    <s v="Ewallet"/>
    <n v="23.385"/>
    <x v="7"/>
    <s v="Jan"/>
    <x v="3"/>
    <x v="2"/>
    <x v="1"/>
    <x v="0"/>
    <x v="2"/>
    <x v="0"/>
    <x v="0"/>
    <x v="0"/>
  </r>
  <r>
    <s v="458-41-1477"/>
    <n v="46.26"/>
    <n v="6"/>
    <n v="13.878"/>
    <n v="291.438"/>
    <d v="2019-03-08T00:00:00"/>
    <d v="1899-12-30T17:11:00"/>
    <s v="Credit card"/>
    <n v="13.878"/>
    <x v="33"/>
    <s v="Mar"/>
    <x v="1"/>
    <x v="2"/>
    <x v="1"/>
    <x v="0"/>
    <x v="0"/>
    <x v="1"/>
    <x v="1"/>
    <x v="0"/>
  </r>
  <r>
    <s v="685-64-1609"/>
    <n v="30.14"/>
    <n v="10"/>
    <n v="15.07"/>
    <n v="316.47"/>
    <d v="2019-02-10T00:00:00"/>
    <d v="1899-12-30T12:28:00"/>
    <s v="Ewallet"/>
    <n v="15.07"/>
    <x v="51"/>
    <s v="Feb"/>
    <x v="2"/>
    <x v="0"/>
    <x v="0"/>
    <x v="0"/>
    <x v="5"/>
    <x v="0"/>
    <x v="0"/>
    <x v="0"/>
  </r>
  <r>
    <s v="568-90-5112"/>
    <n v="66.14"/>
    <n v="4"/>
    <n v="13.228"/>
    <n v="277.788"/>
    <d v="2019-03-19T00:00:00"/>
    <d v="1899-12-30T12:46:00"/>
    <s v="Credit card"/>
    <n v="13.228"/>
    <x v="32"/>
    <s v="Mar"/>
    <x v="6"/>
    <x v="0"/>
    <x v="1"/>
    <x v="1"/>
    <x v="0"/>
    <x v="1"/>
    <x v="1"/>
    <x v="2"/>
  </r>
  <r>
    <s v="262-47-2794"/>
    <n v="71.86"/>
    <n v="8"/>
    <n v="28.744"/>
    <n v="603.624"/>
    <d v="2019-03-06T00:00:00"/>
    <d v="1899-12-30T15:07:00"/>
    <s v="Credit card"/>
    <n v="28.744"/>
    <x v="56"/>
    <s v="Mar"/>
    <x v="5"/>
    <x v="0"/>
    <x v="0"/>
    <x v="1"/>
    <x v="2"/>
    <x v="2"/>
    <x v="2"/>
    <x v="1"/>
  </r>
  <r>
    <s v="238-49-0436"/>
    <n v="32.46"/>
    <n v="8"/>
    <n v="12.984"/>
    <n v="272.664"/>
    <d v="2019-03-27T00:00:00"/>
    <d v="1899-12-30T13:48:00"/>
    <s v="Credit card"/>
    <n v="12.984"/>
    <x v="49"/>
    <s v="Mar"/>
    <x v="5"/>
    <x v="0"/>
    <x v="1"/>
    <x v="1"/>
    <x v="0"/>
    <x v="0"/>
    <x v="0"/>
    <x v="2"/>
  </r>
  <r>
    <s v="608-96-3517"/>
    <n v="91.54"/>
    <n v="4"/>
    <n v="18.308"/>
    <n v="384.468"/>
    <d v="2019-03-23T00:00:00"/>
    <d v="1899-12-30T19:20:00"/>
    <s v="Credit card"/>
    <n v="18.308"/>
    <x v="19"/>
    <s v="Mar"/>
    <x v="0"/>
    <x v="2"/>
    <x v="0"/>
    <x v="0"/>
    <x v="5"/>
    <x v="2"/>
    <x v="2"/>
    <x v="2"/>
  </r>
  <r>
    <s v="584-86-7256"/>
    <n v="34.56"/>
    <n v="7"/>
    <n v="12.096"/>
    <n v="254.016"/>
    <d v="2019-03-11T00:00:00"/>
    <d v="1899-12-30T16:07:00"/>
    <s v="Credit card"/>
    <n v="12.096"/>
    <x v="48"/>
    <s v="Mar"/>
    <x v="3"/>
    <x v="2"/>
    <x v="0"/>
    <x v="1"/>
    <x v="3"/>
    <x v="1"/>
    <x v="1"/>
    <x v="1"/>
  </r>
  <r>
    <s v="746-94-0204"/>
    <n v="83.24"/>
    <n v="9"/>
    <n v="37.458"/>
    <n v="786.618"/>
    <d v="2019-01-29T00:00:00"/>
    <d v="1899-12-30T11:56:00"/>
    <s v="Credit card"/>
    <n v="37.458"/>
    <x v="2"/>
    <s v="Jan"/>
    <x v="6"/>
    <x v="1"/>
    <x v="1"/>
    <x v="1"/>
    <x v="5"/>
    <x v="0"/>
    <x v="0"/>
    <x v="1"/>
  </r>
  <r>
    <s v="214-17-6927"/>
    <n v="16.48"/>
    <n v="6"/>
    <n v="4.944"/>
    <n v="103.824"/>
    <d v="2019-02-07T00:00:00"/>
    <d v="1899-12-30T18:23:00"/>
    <s v="Ewallet"/>
    <n v="4.944"/>
    <x v="21"/>
    <s v="Feb"/>
    <x v="4"/>
    <x v="2"/>
    <x v="1"/>
    <x v="0"/>
    <x v="4"/>
    <x v="1"/>
    <x v="1"/>
    <x v="0"/>
  </r>
  <r>
    <s v="400-89-4171"/>
    <n v="80.97"/>
    <n v="8"/>
    <n v="32.388"/>
    <n v="680.148"/>
    <d v="2019-01-28T00:00:00"/>
    <d v="1899-12-30T13:05:00"/>
    <s v="Cash"/>
    <n v="32.388"/>
    <x v="39"/>
    <s v="Jan"/>
    <x v="3"/>
    <x v="0"/>
    <x v="1"/>
    <x v="0"/>
    <x v="3"/>
    <x v="1"/>
    <x v="1"/>
    <x v="0"/>
  </r>
  <r>
    <s v="782-95-9291"/>
    <n v="92.29"/>
    <n v="5"/>
    <n v="23.0725"/>
    <n v="484.5225"/>
    <d v="2019-02-20T00:00:00"/>
    <d v="1899-12-30T15:55:00"/>
    <s v="Credit card"/>
    <n v="23.0725"/>
    <x v="54"/>
    <s v="Feb"/>
    <x v="5"/>
    <x v="0"/>
    <x v="0"/>
    <x v="1"/>
    <x v="4"/>
    <x v="0"/>
    <x v="0"/>
    <x v="0"/>
  </r>
  <r>
    <s v="279-74-2924"/>
    <n v="72.17"/>
    <n v="1"/>
    <n v="3.6085"/>
    <n v="75.7785"/>
    <d v="2019-01-04T00:00:00"/>
    <d v="1899-12-30T19:40:00"/>
    <s v="Cash"/>
    <n v="3.6085"/>
    <x v="36"/>
    <s v="Jan"/>
    <x v="1"/>
    <x v="2"/>
    <x v="0"/>
    <x v="1"/>
    <x v="1"/>
    <x v="2"/>
    <x v="2"/>
    <x v="1"/>
  </r>
  <r>
    <s v="307-85-2293"/>
    <n v="50.28"/>
    <n v="5"/>
    <n v="12.57"/>
    <n v="263.97"/>
    <d v="2019-03-07T00:00:00"/>
    <d v="1899-12-30T13:58:00"/>
    <s v="Ewallet"/>
    <n v="12.57"/>
    <x v="58"/>
    <s v="Mar"/>
    <x v="4"/>
    <x v="0"/>
    <x v="1"/>
    <x v="1"/>
    <x v="2"/>
    <x v="2"/>
    <x v="2"/>
    <x v="0"/>
  </r>
  <r>
    <s v="743-04-1105"/>
    <n v="97.22"/>
    <n v="9"/>
    <n v="43.749"/>
    <n v="918.729"/>
    <d v="2019-03-30T00:00:00"/>
    <d v="1899-12-30T14:43:00"/>
    <s v="Ewallet"/>
    <n v="43.749"/>
    <x v="22"/>
    <s v="Mar"/>
    <x v="0"/>
    <x v="0"/>
    <x v="0"/>
    <x v="1"/>
    <x v="0"/>
    <x v="2"/>
    <x v="2"/>
    <x v="1"/>
  </r>
  <r>
    <s v="423-57-2993"/>
    <n v="93.39"/>
    <n v="6"/>
    <n v="28.017"/>
    <n v="588.357"/>
    <d v="2019-03-27T00:00:00"/>
    <d v="1899-12-30T19:18:00"/>
    <s v="Ewallet"/>
    <n v="28.017"/>
    <x v="40"/>
    <s v="Mar"/>
    <x v="5"/>
    <x v="2"/>
    <x v="1"/>
    <x v="1"/>
    <x v="3"/>
    <x v="2"/>
    <x v="2"/>
    <x v="0"/>
  </r>
  <r>
    <s v="894-41-5205"/>
    <n v="43.18"/>
    <n v="8"/>
    <n v="17.272"/>
    <n v="362.712"/>
    <d v="2019-01-19T00:00:00"/>
    <d v="1899-12-30T19:39:00"/>
    <s v="Credit card"/>
    <n v="17.272"/>
    <x v="47"/>
    <s v="Jan"/>
    <x v="0"/>
    <x v="2"/>
    <x v="1"/>
    <x v="0"/>
    <x v="4"/>
    <x v="1"/>
    <x v="1"/>
    <x v="0"/>
  </r>
  <r>
    <s v="275-28-0149"/>
    <n v="63.69"/>
    <n v="1"/>
    <n v="3.1845"/>
    <n v="66.8745"/>
    <d v="2019-02-25T00:00:00"/>
    <d v="1899-12-30T16:21:00"/>
    <s v="Cash"/>
    <n v="3.1845"/>
    <x v="22"/>
    <s v="Feb"/>
    <x v="3"/>
    <x v="2"/>
    <x v="1"/>
    <x v="1"/>
    <x v="3"/>
    <x v="0"/>
    <x v="0"/>
    <x v="1"/>
  </r>
  <r>
    <s v="101-17-6199"/>
    <n v="45.79"/>
    <n v="7"/>
    <n v="16.0265"/>
    <n v="336.5565"/>
    <d v="2019-03-13T00:00:00"/>
    <d v="1899-12-30T19:44:00"/>
    <s v="Credit card"/>
    <n v="16.0265"/>
    <x v="27"/>
    <s v="Mar"/>
    <x v="5"/>
    <x v="2"/>
    <x v="1"/>
    <x v="1"/>
    <x v="4"/>
    <x v="0"/>
    <x v="0"/>
    <x v="1"/>
  </r>
  <r>
    <s v="423-80-0988"/>
    <n v="76.4"/>
    <n v="2"/>
    <n v="7.64"/>
    <n v="160.44"/>
    <d v="2019-01-30T00:00:00"/>
    <d v="1899-12-30T19:42:00"/>
    <s v="Ewallet"/>
    <n v="7.64"/>
    <x v="35"/>
    <s v="Jan"/>
    <x v="5"/>
    <x v="2"/>
    <x v="1"/>
    <x v="1"/>
    <x v="3"/>
    <x v="1"/>
    <x v="1"/>
    <x v="1"/>
  </r>
  <r>
    <s v="548-46-9322"/>
    <n v="39.9"/>
    <n v="10"/>
    <n v="19.95"/>
    <n v="418.95"/>
    <d v="2019-02-20T00:00:00"/>
    <d v="1899-12-30T15:24:00"/>
    <s v="Credit card"/>
    <n v="19.95"/>
    <x v="9"/>
    <s v="Feb"/>
    <x v="5"/>
    <x v="0"/>
    <x v="1"/>
    <x v="1"/>
    <x v="4"/>
    <x v="2"/>
    <x v="2"/>
    <x v="2"/>
  </r>
  <r>
    <s v="505-02-0892"/>
    <n v="42.57"/>
    <n v="8"/>
    <n v="17.028"/>
    <n v="357.588"/>
    <d v="2019-02-25T00:00:00"/>
    <d v="1899-12-30T14:12:00"/>
    <s v="Ewallet"/>
    <n v="17.028"/>
    <x v="32"/>
    <s v="Feb"/>
    <x v="3"/>
    <x v="0"/>
    <x v="0"/>
    <x v="1"/>
    <x v="0"/>
    <x v="2"/>
    <x v="2"/>
    <x v="2"/>
  </r>
  <r>
    <s v="234-65-2137"/>
    <n v="95.58"/>
    <n v="10"/>
    <n v="47.79"/>
    <n v="1003.59"/>
    <d v="2019-01-16T00:00:00"/>
    <d v="1899-12-30T13:32:00"/>
    <s v="Cash"/>
    <n v="47.79"/>
    <x v="19"/>
    <s v="Jan"/>
    <x v="5"/>
    <x v="0"/>
    <x v="1"/>
    <x v="1"/>
    <x v="2"/>
    <x v="1"/>
    <x v="1"/>
    <x v="2"/>
  </r>
  <r>
    <s v="687-47-8271"/>
    <n v="98.98"/>
    <n v="10"/>
    <n v="49.49"/>
    <n v="1039.29"/>
    <d v="2019-02-08T00:00:00"/>
    <d v="1899-12-30T16:20:00"/>
    <s v="Credit card"/>
    <n v="49.49"/>
    <x v="44"/>
    <s v="Feb"/>
    <x v="1"/>
    <x v="2"/>
    <x v="1"/>
    <x v="1"/>
    <x v="5"/>
    <x v="0"/>
    <x v="0"/>
    <x v="0"/>
  </r>
  <r>
    <s v="796-32-9050"/>
    <n v="51.28"/>
    <n v="6"/>
    <n v="15.384"/>
    <n v="323.064"/>
    <d v="2019-01-19T00:00:00"/>
    <d v="1899-12-30T16:31:00"/>
    <s v="Cash"/>
    <n v="15.384"/>
    <x v="35"/>
    <s v="Jan"/>
    <x v="0"/>
    <x v="2"/>
    <x v="1"/>
    <x v="1"/>
    <x v="4"/>
    <x v="0"/>
    <x v="0"/>
    <x v="1"/>
  </r>
  <r>
    <s v="105-31-1824"/>
    <n v="69.52"/>
    <n v="7"/>
    <n v="24.332"/>
    <n v="510.972"/>
    <d v="2019-02-01T00:00:00"/>
    <d v="1899-12-30T15:10:00"/>
    <s v="Credit card"/>
    <n v="24.332"/>
    <x v="23"/>
    <s v="Feb"/>
    <x v="1"/>
    <x v="0"/>
    <x v="0"/>
    <x v="1"/>
    <x v="3"/>
    <x v="0"/>
    <x v="0"/>
    <x v="0"/>
  </r>
  <r>
    <s v="249-42-3782"/>
    <n v="70.01"/>
    <n v="5"/>
    <n v="17.5025"/>
    <n v="367.5525"/>
    <d v="2019-01-03T00:00:00"/>
    <d v="1899-12-30T11:36:00"/>
    <s v="Ewallet"/>
    <n v="17.5025"/>
    <x v="46"/>
    <s v="Jan"/>
    <x v="4"/>
    <x v="1"/>
    <x v="1"/>
    <x v="1"/>
    <x v="0"/>
    <x v="0"/>
    <x v="0"/>
    <x v="2"/>
  </r>
  <r>
    <s v="316-55-4634"/>
    <n v="80.05"/>
    <n v="5"/>
    <n v="20.0125"/>
    <n v="420.2625"/>
    <d v="2019-01-26T00:00:00"/>
    <d v="1899-12-30T12:45:00"/>
    <s v="Credit card"/>
    <n v="20.0125"/>
    <x v="45"/>
    <s v="Jan"/>
    <x v="0"/>
    <x v="0"/>
    <x v="0"/>
    <x v="1"/>
    <x v="4"/>
    <x v="2"/>
    <x v="2"/>
    <x v="0"/>
  </r>
  <r>
    <s v="733-33-4967"/>
    <n v="20.85"/>
    <n v="8"/>
    <n v="8.34"/>
    <n v="175.14"/>
    <d v="2019-03-03T00:00:00"/>
    <d v="1899-12-30T19:17:00"/>
    <s v="Cash"/>
    <n v="8.34"/>
    <x v="31"/>
    <s v="Mar"/>
    <x v="2"/>
    <x v="2"/>
    <x v="1"/>
    <x v="1"/>
    <x v="1"/>
    <x v="1"/>
    <x v="1"/>
    <x v="1"/>
  </r>
  <r>
    <s v="608-27-6295"/>
    <n v="52.89"/>
    <n v="6"/>
    <n v="15.867"/>
    <n v="333.207"/>
    <d v="2019-01-19T00:00:00"/>
    <d v="1899-12-30T17:34:00"/>
    <s v="Credit card"/>
    <n v="15.867"/>
    <x v="57"/>
    <s v="Jan"/>
    <x v="0"/>
    <x v="2"/>
    <x v="0"/>
    <x v="1"/>
    <x v="1"/>
    <x v="2"/>
    <x v="2"/>
    <x v="0"/>
  </r>
  <r>
    <s v="414-12-7047"/>
    <n v="19.79"/>
    <n v="8"/>
    <n v="7.916"/>
    <n v="166.236"/>
    <d v="2019-01-18T00:00:00"/>
    <d v="1899-12-30T12:04:00"/>
    <s v="Ewallet"/>
    <n v="7.916"/>
    <x v="44"/>
    <s v="Jan"/>
    <x v="1"/>
    <x v="0"/>
    <x v="1"/>
    <x v="1"/>
    <x v="4"/>
    <x v="2"/>
    <x v="2"/>
    <x v="0"/>
  </r>
  <r>
    <s v="827-26-2100"/>
    <n v="33.84"/>
    <n v="9"/>
    <n v="15.228"/>
    <n v="319.788"/>
    <d v="2019-03-21T00:00:00"/>
    <d v="1899-12-30T16:21:00"/>
    <s v="Ewallet"/>
    <n v="15.228"/>
    <x v="55"/>
    <s v="Mar"/>
    <x v="4"/>
    <x v="2"/>
    <x v="0"/>
    <x v="1"/>
    <x v="2"/>
    <x v="0"/>
    <x v="0"/>
    <x v="0"/>
  </r>
  <r>
    <s v="175-54-2529"/>
    <n v="22.17"/>
    <n v="8"/>
    <n v="8.868"/>
    <n v="186.228"/>
    <d v="2019-03-03T00:00:00"/>
    <d v="1899-12-30T17:01:00"/>
    <s v="Credit card"/>
    <n v="8.868"/>
    <x v="1"/>
    <s v="Mar"/>
    <x v="2"/>
    <x v="2"/>
    <x v="0"/>
    <x v="1"/>
    <x v="4"/>
    <x v="0"/>
    <x v="0"/>
    <x v="0"/>
  </r>
  <r>
    <s v="139-52-2867"/>
    <n v="22.51"/>
    <n v="7"/>
    <n v="7.8785"/>
    <n v="165.4485"/>
    <d v="2019-02-13T00:00:00"/>
    <d v="1899-12-30T10:50:00"/>
    <s v="Credit card"/>
    <n v="7.8785"/>
    <x v="19"/>
    <s v="Feb"/>
    <x v="5"/>
    <x v="1"/>
    <x v="1"/>
    <x v="0"/>
    <x v="5"/>
    <x v="1"/>
    <x v="1"/>
    <x v="2"/>
  </r>
  <r>
    <s v="407-63-8975"/>
    <n v="73.88"/>
    <n v="6"/>
    <n v="22.164"/>
    <n v="465.444"/>
    <d v="2019-03-23T00:00:00"/>
    <d v="1899-12-30T19:16:00"/>
    <s v="Ewallet"/>
    <n v="22.164"/>
    <x v="18"/>
    <s v="Mar"/>
    <x v="0"/>
    <x v="2"/>
    <x v="1"/>
    <x v="1"/>
    <x v="4"/>
    <x v="0"/>
    <x v="0"/>
    <x v="2"/>
  </r>
  <r>
    <s v="342-65-4817"/>
    <n v="86.8"/>
    <n v="3"/>
    <n v="13.02"/>
    <n v="273.42"/>
    <d v="2019-01-28T00:00:00"/>
    <d v="1899-12-30T16:47:00"/>
    <s v="Ewallet"/>
    <n v="13.02"/>
    <x v="21"/>
    <s v="Jan"/>
    <x v="3"/>
    <x v="2"/>
    <x v="0"/>
    <x v="1"/>
    <x v="0"/>
    <x v="1"/>
    <x v="1"/>
    <x v="0"/>
  </r>
  <r>
    <s v="130-98-8941"/>
    <n v="64.26"/>
    <n v="7"/>
    <n v="22.491"/>
    <n v="472.311"/>
    <d v="2019-02-09T00:00:00"/>
    <d v="1899-12-30T10:00:00"/>
    <s v="Cash"/>
    <n v="22.491"/>
    <x v="14"/>
    <s v="Feb"/>
    <x v="0"/>
    <x v="1"/>
    <x v="1"/>
    <x v="1"/>
    <x v="5"/>
    <x v="1"/>
    <x v="1"/>
    <x v="2"/>
  </r>
  <r>
    <s v="434-83-9547"/>
    <n v="38.47"/>
    <n v="8"/>
    <n v="15.388"/>
    <n v="323.148"/>
    <d v="2019-01-23T00:00:00"/>
    <d v="1899-12-30T11:51:00"/>
    <s v="Cash"/>
    <n v="15.388"/>
    <x v="25"/>
    <s v="Jan"/>
    <x v="5"/>
    <x v="1"/>
    <x v="0"/>
    <x v="1"/>
    <x v="4"/>
    <x v="1"/>
    <x v="1"/>
    <x v="1"/>
  </r>
  <r>
    <s v="851-28-6367"/>
    <n v="15.5"/>
    <n v="10"/>
    <n v="7.75"/>
    <n v="162.75"/>
    <d v="2019-03-23T00:00:00"/>
    <d v="1899-12-30T10:55:00"/>
    <s v="Ewallet"/>
    <n v="7.75"/>
    <x v="7"/>
    <s v="Mar"/>
    <x v="0"/>
    <x v="1"/>
    <x v="0"/>
    <x v="1"/>
    <x v="3"/>
    <x v="0"/>
    <x v="0"/>
    <x v="0"/>
  </r>
  <r>
    <s v="824-88-3614"/>
    <n v="34.31"/>
    <n v="8"/>
    <n v="13.724"/>
    <n v="288.204"/>
    <d v="2019-01-25T00:00:00"/>
    <d v="1899-12-30T15:00:00"/>
    <s v="Ewallet"/>
    <n v="13.724"/>
    <x v="14"/>
    <s v="Jan"/>
    <x v="1"/>
    <x v="0"/>
    <x v="1"/>
    <x v="1"/>
    <x v="0"/>
    <x v="1"/>
    <x v="1"/>
    <x v="2"/>
  </r>
  <r>
    <s v="586-25-0848"/>
    <n v="12.34"/>
    <n v="7"/>
    <n v="4.319"/>
    <n v="90.699"/>
    <d v="2019-03-04T00:00:00"/>
    <d v="1899-12-30T11:19:00"/>
    <s v="Credit card"/>
    <n v="4.319"/>
    <x v="24"/>
    <s v="Mar"/>
    <x v="3"/>
    <x v="1"/>
    <x v="1"/>
    <x v="0"/>
    <x v="3"/>
    <x v="0"/>
    <x v="0"/>
    <x v="1"/>
  </r>
  <r>
    <s v="895-66-0685"/>
    <n v="18.08"/>
    <n v="3"/>
    <n v="2.712"/>
    <n v="56.952"/>
    <d v="2019-03-05T00:00:00"/>
    <d v="1899-12-30T19:46:00"/>
    <s v="Ewallet"/>
    <n v="2.712"/>
    <x v="7"/>
    <s v="Mar"/>
    <x v="6"/>
    <x v="2"/>
    <x v="0"/>
    <x v="1"/>
    <x v="4"/>
    <x v="2"/>
    <x v="2"/>
    <x v="0"/>
  </r>
  <r>
    <s v="305-14-0245"/>
    <n v="94.49"/>
    <n v="8"/>
    <n v="37.796"/>
    <n v="793.716"/>
    <d v="2019-03-03T00:00:00"/>
    <d v="1899-12-30T19:00:00"/>
    <s v="Ewallet"/>
    <n v="37.796"/>
    <x v="26"/>
    <s v="Mar"/>
    <x v="2"/>
    <x v="2"/>
    <x v="0"/>
    <x v="0"/>
    <x v="2"/>
    <x v="2"/>
    <x v="2"/>
    <x v="1"/>
  </r>
  <r>
    <s v="732-04-5373"/>
    <n v="46.47"/>
    <n v="4"/>
    <n v="9.294"/>
    <n v="195.174"/>
    <d v="2019-02-08T00:00:00"/>
    <d v="1899-12-30T10:53:00"/>
    <s v="Cash"/>
    <n v="9.294"/>
    <x v="27"/>
    <s v="Feb"/>
    <x v="1"/>
    <x v="1"/>
    <x v="0"/>
    <x v="1"/>
    <x v="2"/>
    <x v="2"/>
    <x v="2"/>
    <x v="1"/>
  </r>
  <r>
    <s v="400-60-7251"/>
    <n v="74.07"/>
    <n v="1"/>
    <n v="3.7035"/>
    <n v="77.7735"/>
    <d v="2019-02-10T00:00:00"/>
    <d v="1899-12-30T12:50:00"/>
    <s v="Ewallet"/>
    <n v="3.7035"/>
    <x v="21"/>
    <s v="Feb"/>
    <x v="2"/>
    <x v="0"/>
    <x v="1"/>
    <x v="1"/>
    <x v="2"/>
    <x v="0"/>
    <x v="0"/>
    <x v="0"/>
  </r>
  <r>
    <s v="593-65-1552"/>
    <n v="69.81"/>
    <n v="4"/>
    <n v="13.962"/>
    <n v="293.202"/>
    <d v="2019-01-28T00:00:00"/>
    <d v="1899-12-30T20:50:00"/>
    <s v="Credit card"/>
    <n v="13.962"/>
    <x v="9"/>
    <s v="Jan"/>
    <x v="3"/>
    <x v="2"/>
    <x v="1"/>
    <x v="0"/>
    <x v="2"/>
    <x v="1"/>
    <x v="1"/>
    <x v="2"/>
  </r>
  <r>
    <s v="284-34-9626"/>
    <n v="77.04"/>
    <n v="3"/>
    <n v="11.556"/>
    <n v="242.676"/>
    <d v="2019-02-11T00:00:00"/>
    <d v="1899-12-30T10:39:00"/>
    <s v="Credit card"/>
    <n v="11.556"/>
    <x v="8"/>
    <s v="Feb"/>
    <x v="3"/>
    <x v="1"/>
    <x v="1"/>
    <x v="0"/>
    <x v="2"/>
    <x v="2"/>
    <x v="2"/>
    <x v="1"/>
  </r>
  <r>
    <s v="437-58-8131"/>
    <n v="73.52"/>
    <n v="2"/>
    <n v="7.352"/>
    <n v="154.392"/>
    <d v="2019-01-15T00:00:00"/>
    <d v="1899-12-30T13:41:00"/>
    <s v="Ewallet"/>
    <n v="7.352"/>
    <x v="15"/>
    <s v="Jan"/>
    <x v="6"/>
    <x v="0"/>
    <x v="1"/>
    <x v="0"/>
    <x v="5"/>
    <x v="2"/>
    <x v="2"/>
    <x v="2"/>
  </r>
  <r>
    <s v="286-43-6208"/>
    <n v="87.8"/>
    <n v="9"/>
    <n v="39.51"/>
    <n v="829.71"/>
    <d v="2019-03-16T00:00:00"/>
    <d v="1899-12-30T19:08:00"/>
    <s v="Cash"/>
    <n v="39.51"/>
    <x v="51"/>
    <s v="Mar"/>
    <x v="0"/>
    <x v="2"/>
    <x v="1"/>
    <x v="0"/>
    <x v="4"/>
    <x v="1"/>
    <x v="1"/>
    <x v="0"/>
  </r>
  <r>
    <s v="641-43-2399"/>
    <n v="25.55"/>
    <n v="4"/>
    <n v="5.11"/>
    <n v="107.31"/>
    <d v="2019-01-26T00:00:00"/>
    <d v="1899-12-30T20:23:00"/>
    <s v="Ewallet"/>
    <n v="5.11"/>
    <x v="14"/>
    <s v="Jan"/>
    <x v="0"/>
    <x v="2"/>
    <x v="1"/>
    <x v="1"/>
    <x v="2"/>
    <x v="2"/>
    <x v="2"/>
    <x v="2"/>
  </r>
  <r>
    <s v="831-07-6050"/>
    <n v="32.71"/>
    <n v="5"/>
    <n v="8.1775"/>
    <n v="171.7275"/>
    <d v="2019-03-19T00:00:00"/>
    <d v="1899-12-30T11:30:00"/>
    <s v="Credit card"/>
    <n v="8.1775"/>
    <x v="21"/>
    <s v="Mar"/>
    <x v="6"/>
    <x v="1"/>
    <x v="1"/>
    <x v="1"/>
    <x v="1"/>
    <x v="0"/>
    <x v="0"/>
    <x v="0"/>
  </r>
  <r>
    <s v="556-86-3144"/>
    <n v="74.29"/>
    <n v="1"/>
    <n v="3.7145"/>
    <n v="78.0045"/>
    <d v="2019-01-13T00:00:00"/>
    <d v="1899-12-30T19:30:00"/>
    <s v="Cash"/>
    <n v="3.7145"/>
    <x v="59"/>
    <s v="Jan"/>
    <x v="2"/>
    <x v="2"/>
    <x v="0"/>
    <x v="0"/>
    <x v="5"/>
    <x v="1"/>
    <x v="1"/>
    <x v="2"/>
  </r>
  <r>
    <s v="848-24-9445"/>
    <n v="43.7"/>
    <n v="2"/>
    <n v="4.37"/>
    <n v="91.77"/>
    <d v="2019-03-26T00:00:00"/>
    <d v="1899-12-30T18:03:00"/>
    <s v="Cash"/>
    <n v="4.37"/>
    <x v="49"/>
    <s v="Mar"/>
    <x v="6"/>
    <x v="2"/>
    <x v="0"/>
    <x v="1"/>
    <x v="0"/>
    <x v="1"/>
    <x v="1"/>
    <x v="2"/>
  </r>
  <r>
    <s v="856-22-8149"/>
    <n v="25.29"/>
    <n v="1"/>
    <n v="1.2645"/>
    <n v="26.5545"/>
    <d v="2019-03-23T00:00:00"/>
    <d v="1899-12-30T10:13:00"/>
    <s v="Ewallet"/>
    <n v="1.2645"/>
    <x v="36"/>
    <s v="Mar"/>
    <x v="0"/>
    <x v="1"/>
    <x v="1"/>
    <x v="0"/>
    <x v="2"/>
    <x v="0"/>
    <x v="0"/>
    <x v="1"/>
  </r>
  <r>
    <s v="699-01-4164"/>
    <n v="41.5"/>
    <n v="4"/>
    <n v="8.3"/>
    <n v="174.3"/>
    <d v="2019-03-12T00:00:00"/>
    <d v="1899-12-30T19:58:00"/>
    <s v="Credit card"/>
    <n v="8.3"/>
    <x v="13"/>
    <s v="Mar"/>
    <x v="6"/>
    <x v="2"/>
    <x v="1"/>
    <x v="1"/>
    <x v="0"/>
    <x v="1"/>
    <x v="1"/>
    <x v="0"/>
  </r>
  <r>
    <s v="420-11-4919"/>
    <n v="71.39"/>
    <n v="5"/>
    <n v="17.8475"/>
    <n v="374.7975"/>
    <d v="2019-02-17T00:00:00"/>
    <d v="1899-12-30T19:57:00"/>
    <s v="Credit card"/>
    <n v="17.8475"/>
    <x v="46"/>
    <s v="Feb"/>
    <x v="2"/>
    <x v="2"/>
    <x v="0"/>
    <x v="0"/>
    <x v="4"/>
    <x v="1"/>
    <x v="1"/>
    <x v="2"/>
  </r>
  <r>
    <s v="606-80-4905"/>
    <n v="19.15"/>
    <n v="6"/>
    <n v="5.745"/>
    <n v="120.645"/>
    <d v="2019-01-29T00:00:00"/>
    <d v="1899-12-30T10:01:00"/>
    <s v="Credit card"/>
    <n v="5.745"/>
    <x v="11"/>
    <s v="Jan"/>
    <x v="6"/>
    <x v="1"/>
    <x v="0"/>
    <x v="0"/>
    <x v="3"/>
    <x v="1"/>
    <x v="1"/>
    <x v="1"/>
  </r>
  <r>
    <s v="542-41-0513"/>
    <n v="57.49"/>
    <n v="4"/>
    <n v="11.498"/>
    <n v="241.458"/>
    <d v="2019-03-15T00:00:00"/>
    <d v="1899-12-30T11:57:00"/>
    <s v="Cash"/>
    <n v="11.498"/>
    <x v="37"/>
    <s v="Mar"/>
    <x v="1"/>
    <x v="1"/>
    <x v="0"/>
    <x v="0"/>
    <x v="1"/>
    <x v="2"/>
    <x v="2"/>
    <x v="1"/>
  </r>
  <r>
    <s v="426-39-2418"/>
    <n v="61.41"/>
    <n v="7"/>
    <n v="21.4935"/>
    <n v="451.3635"/>
    <d v="2019-01-14T00:00:00"/>
    <d v="1899-12-30T10:02:00"/>
    <s v="Cash"/>
    <n v="21.4935"/>
    <x v="57"/>
    <s v="Jan"/>
    <x v="3"/>
    <x v="1"/>
    <x v="1"/>
    <x v="1"/>
    <x v="1"/>
    <x v="1"/>
    <x v="1"/>
    <x v="0"/>
  </r>
  <r>
    <s v="875-46-5808"/>
    <n v="25.9"/>
    <n v="10"/>
    <n v="12.95"/>
    <n v="271.95"/>
    <d v="2019-02-06T00:00:00"/>
    <d v="1899-12-30T14:51:00"/>
    <s v="Ewallet"/>
    <n v="12.95"/>
    <x v="44"/>
    <s v="Feb"/>
    <x v="5"/>
    <x v="0"/>
    <x v="0"/>
    <x v="1"/>
    <x v="0"/>
    <x v="2"/>
    <x v="2"/>
    <x v="0"/>
  </r>
  <r>
    <s v="394-43-4238"/>
    <n v="17.77"/>
    <n v="5"/>
    <n v="4.4425"/>
    <n v="93.2925"/>
    <d v="2019-02-15T00:00:00"/>
    <d v="1899-12-30T12:42:00"/>
    <s v="Credit card"/>
    <n v="4.4425"/>
    <x v="38"/>
    <s v="Feb"/>
    <x v="1"/>
    <x v="0"/>
    <x v="0"/>
    <x v="1"/>
    <x v="2"/>
    <x v="2"/>
    <x v="2"/>
    <x v="2"/>
  </r>
  <r>
    <s v="749-24-1565"/>
    <n v="23.03"/>
    <n v="9"/>
    <n v="10.3635"/>
    <n v="217.6335"/>
    <d v="2019-01-03T00:00:00"/>
    <d v="1899-12-30T12:02:00"/>
    <s v="Ewallet"/>
    <n v="10.3635"/>
    <x v="30"/>
    <s v="Jan"/>
    <x v="4"/>
    <x v="0"/>
    <x v="1"/>
    <x v="0"/>
    <x v="0"/>
    <x v="0"/>
    <x v="0"/>
    <x v="1"/>
  </r>
  <r>
    <s v="672-51-8681"/>
    <n v="66.65"/>
    <n v="9"/>
    <n v="29.9925"/>
    <n v="629.8425"/>
    <d v="2019-01-04T00:00:00"/>
    <d v="1899-12-30T18:19:00"/>
    <s v="Credit card"/>
    <n v="29.9925"/>
    <x v="58"/>
    <s v="Jan"/>
    <x v="1"/>
    <x v="2"/>
    <x v="0"/>
    <x v="0"/>
    <x v="1"/>
    <x v="1"/>
    <x v="1"/>
    <x v="0"/>
  </r>
  <r>
    <s v="263-87-5680"/>
    <n v="28.53"/>
    <n v="10"/>
    <n v="14.265"/>
    <n v="299.565"/>
    <d v="2019-03-18T00:00:00"/>
    <d v="1899-12-30T17:38:00"/>
    <s v="Ewallet"/>
    <n v="14.265"/>
    <x v="52"/>
    <s v="Mar"/>
    <x v="3"/>
    <x v="2"/>
    <x v="0"/>
    <x v="0"/>
    <x v="2"/>
    <x v="1"/>
    <x v="1"/>
    <x v="1"/>
  </r>
  <r>
    <s v="573-58-9734"/>
    <n v="30.37"/>
    <n v="3"/>
    <n v="4.5555"/>
    <n v="95.6655"/>
    <d v="2019-03-28T00:00:00"/>
    <d v="1899-12-30T13:41:00"/>
    <s v="Ewallet"/>
    <n v="4.5555"/>
    <x v="20"/>
    <s v="Mar"/>
    <x v="4"/>
    <x v="0"/>
    <x v="1"/>
    <x v="0"/>
    <x v="5"/>
    <x v="2"/>
    <x v="2"/>
    <x v="2"/>
  </r>
  <r>
    <s v="817-69-8206"/>
    <n v="99.73"/>
    <n v="9"/>
    <n v="44.8785"/>
    <n v="942.4485"/>
    <d v="2019-03-02T00:00:00"/>
    <d v="1899-12-30T19:42:00"/>
    <s v="Credit card"/>
    <n v="44.8785"/>
    <x v="35"/>
    <s v="Mar"/>
    <x v="0"/>
    <x v="2"/>
    <x v="1"/>
    <x v="0"/>
    <x v="1"/>
    <x v="2"/>
    <x v="2"/>
    <x v="1"/>
  </r>
  <r>
    <s v="888-02-0338"/>
    <n v="26.23"/>
    <n v="9"/>
    <n v="11.8035"/>
    <n v="247.8735"/>
    <d v="2019-01-25T00:00:00"/>
    <d v="1899-12-30T20:24:00"/>
    <s v="Ewallet"/>
    <n v="11.8035"/>
    <x v="9"/>
    <s v="Jan"/>
    <x v="1"/>
    <x v="2"/>
    <x v="1"/>
    <x v="1"/>
    <x v="1"/>
    <x v="0"/>
    <x v="0"/>
    <x v="2"/>
  </r>
  <r>
    <s v="677-11-0152"/>
    <n v="93.26"/>
    <n v="9"/>
    <n v="41.967"/>
    <n v="881.307"/>
    <d v="2019-01-16T00:00:00"/>
    <d v="1899-12-30T18:08:00"/>
    <s v="Cash"/>
    <n v="41.967"/>
    <x v="55"/>
    <s v="Jan"/>
    <x v="5"/>
    <x v="2"/>
    <x v="1"/>
    <x v="0"/>
    <x v="4"/>
    <x v="1"/>
    <x v="1"/>
    <x v="0"/>
  </r>
  <r>
    <s v="142-63-6033"/>
    <n v="92.36"/>
    <n v="5"/>
    <n v="23.09"/>
    <n v="484.89"/>
    <d v="2019-03-20T00:00:00"/>
    <d v="1899-12-30T19:17:00"/>
    <s v="Ewallet"/>
    <n v="23.09"/>
    <x v="49"/>
    <s v="Mar"/>
    <x v="5"/>
    <x v="2"/>
    <x v="1"/>
    <x v="1"/>
    <x v="2"/>
    <x v="2"/>
    <x v="2"/>
    <x v="2"/>
  </r>
  <r>
    <s v="656-16-1063"/>
    <n v="46.42"/>
    <n v="3"/>
    <n v="6.963"/>
    <n v="146.223"/>
    <d v="2019-01-04T00:00:00"/>
    <d v="1899-12-30T13:24:00"/>
    <s v="Credit card"/>
    <n v="6.963"/>
    <x v="18"/>
    <s v="Jan"/>
    <x v="1"/>
    <x v="0"/>
    <x v="1"/>
    <x v="1"/>
    <x v="3"/>
    <x v="2"/>
    <x v="2"/>
    <x v="2"/>
  </r>
  <r>
    <s v="891-58-8335"/>
    <n v="29.61"/>
    <n v="7"/>
    <n v="10.3635"/>
    <n v="217.6335"/>
    <d v="2019-03-11T00:00:00"/>
    <d v="1899-12-30T15:53:00"/>
    <s v="Cash"/>
    <n v="10.3635"/>
    <x v="35"/>
    <s v="Mar"/>
    <x v="3"/>
    <x v="0"/>
    <x v="0"/>
    <x v="0"/>
    <x v="3"/>
    <x v="2"/>
    <x v="2"/>
    <x v="1"/>
  </r>
  <r>
    <s v="802-43-8934"/>
    <n v="18.28"/>
    <n v="1"/>
    <n v="0.914"/>
    <n v="19.194"/>
    <d v="2019-03-22T00:00:00"/>
    <d v="1899-12-30T15:05:00"/>
    <s v="Credit card"/>
    <n v="0.914"/>
    <x v="47"/>
    <s v="Mar"/>
    <x v="1"/>
    <x v="0"/>
    <x v="1"/>
    <x v="1"/>
    <x v="2"/>
    <x v="0"/>
    <x v="0"/>
    <x v="0"/>
  </r>
  <r>
    <s v="560-30-5617"/>
    <n v="24.77"/>
    <n v="5"/>
    <n v="6.1925"/>
    <n v="130.0425"/>
    <d v="2019-03-24T00:00:00"/>
    <d v="1899-12-30T18:27:00"/>
    <s v="Cash"/>
    <n v="6.1925"/>
    <x v="23"/>
    <s v="Mar"/>
    <x v="2"/>
    <x v="2"/>
    <x v="1"/>
    <x v="0"/>
    <x v="3"/>
    <x v="2"/>
    <x v="2"/>
    <x v="0"/>
  </r>
  <r>
    <s v="319-74-2561"/>
    <n v="94.64"/>
    <n v="3"/>
    <n v="14.196"/>
    <n v="298.116"/>
    <d v="2019-02-21T00:00:00"/>
    <d v="1899-12-30T16:55:00"/>
    <s v="Cash"/>
    <n v="14.196"/>
    <x v="46"/>
    <s v="Feb"/>
    <x v="4"/>
    <x v="2"/>
    <x v="0"/>
    <x v="0"/>
    <x v="1"/>
    <x v="0"/>
    <x v="0"/>
    <x v="2"/>
  </r>
  <r>
    <s v="549-03-9315"/>
    <n v="94.87"/>
    <n v="8"/>
    <n v="37.948"/>
    <n v="796.908"/>
    <d v="2019-02-12T00:00:00"/>
    <d v="1899-12-30T12:58:00"/>
    <s v="Ewallet"/>
    <n v="37.948"/>
    <x v="44"/>
    <s v="Feb"/>
    <x v="6"/>
    <x v="0"/>
    <x v="1"/>
    <x v="1"/>
    <x v="5"/>
    <x v="2"/>
    <x v="2"/>
    <x v="0"/>
  </r>
  <r>
    <s v="790-29-1172"/>
    <n v="57.34"/>
    <n v="3"/>
    <n v="8.601"/>
    <n v="180.621"/>
    <d v="2019-03-10T00:00:00"/>
    <d v="1899-12-30T18:59:00"/>
    <s v="Credit card"/>
    <n v="8.601"/>
    <x v="30"/>
    <s v="Mar"/>
    <x v="2"/>
    <x v="2"/>
    <x v="1"/>
    <x v="0"/>
    <x v="4"/>
    <x v="2"/>
    <x v="2"/>
    <x v="1"/>
  </r>
  <r>
    <s v="239-36-3640"/>
    <n v="45.35"/>
    <n v="6"/>
    <n v="13.605"/>
    <n v="285.705"/>
    <d v="2019-01-31T00:00:00"/>
    <d v="1899-12-30T13:44:00"/>
    <s v="Ewallet"/>
    <n v="13.605"/>
    <x v="36"/>
    <s v="Jan"/>
    <x v="4"/>
    <x v="0"/>
    <x v="1"/>
    <x v="1"/>
    <x v="1"/>
    <x v="2"/>
    <x v="2"/>
    <x v="1"/>
  </r>
  <r>
    <s v="468-01-2051"/>
    <n v="62.08"/>
    <n v="7"/>
    <n v="21.728"/>
    <n v="456.288"/>
    <d v="2019-03-06T00:00:00"/>
    <d v="1899-12-30T13:46:00"/>
    <s v="Ewallet"/>
    <n v="21.728"/>
    <x v="38"/>
    <s v="Mar"/>
    <x v="5"/>
    <x v="0"/>
    <x v="1"/>
    <x v="1"/>
    <x v="4"/>
    <x v="2"/>
    <x v="2"/>
    <x v="2"/>
  </r>
  <r>
    <s v="389-25-3394"/>
    <n v="11.81"/>
    <n v="5"/>
    <n v="2.9525"/>
    <n v="62.0025"/>
    <d v="2019-02-17T00:00:00"/>
    <d v="1899-12-30T18:06:00"/>
    <s v="Cash"/>
    <n v="2.9525"/>
    <x v="45"/>
    <s v="Feb"/>
    <x v="2"/>
    <x v="2"/>
    <x v="1"/>
    <x v="1"/>
    <x v="1"/>
    <x v="1"/>
    <x v="1"/>
    <x v="0"/>
  </r>
  <r>
    <s v="279-62-1445"/>
    <n v="12.54"/>
    <n v="1"/>
    <n v="0.627"/>
    <n v="13.167"/>
    <d v="2019-02-21T00:00:00"/>
    <d v="1899-12-30T12:38:00"/>
    <s v="Cash"/>
    <n v="0.627"/>
    <x v="13"/>
    <s v="Feb"/>
    <x v="4"/>
    <x v="0"/>
    <x v="0"/>
    <x v="0"/>
    <x v="5"/>
    <x v="1"/>
    <x v="1"/>
    <x v="0"/>
  </r>
  <r>
    <s v="213-72-6612"/>
    <n v="43.25"/>
    <n v="2"/>
    <n v="4.325"/>
    <n v="90.825"/>
    <d v="2019-03-20T00:00:00"/>
    <d v="1899-12-30T15:56:00"/>
    <s v="Cash"/>
    <n v="4.325"/>
    <x v="56"/>
    <s v="Mar"/>
    <x v="5"/>
    <x v="0"/>
    <x v="1"/>
    <x v="1"/>
    <x v="4"/>
    <x v="0"/>
    <x v="0"/>
    <x v="1"/>
  </r>
  <r>
    <s v="746-68-6593"/>
    <n v="87.16"/>
    <n v="2"/>
    <n v="8.716"/>
    <n v="183.036"/>
    <d v="2019-01-11T00:00:00"/>
    <d v="1899-12-30T14:29:00"/>
    <s v="Credit card"/>
    <n v="8.716"/>
    <x v="58"/>
    <s v="Jan"/>
    <x v="1"/>
    <x v="0"/>
    <x v="0"/>
    <x v="0"/>
    <x v="3"/>
    <x v="1"/>
    <x v="1"/>
    <x v="0"/>
  </r>
  <r>
    <s v="836-82-5858"/>
    <n v="69.37"/>
    <n v="9"/>
    <n v="31.2165"/>
    <n v="655.5465"/>
    <d v="2019-01-26T00:00:00"/>
    <d v="1899-12-30T19:14:00"/>
    <s v="Ewallet"/>
    <n v="31.2165"/>
    <x v="43"/>
    <s v="Jan"/>
    <x v="0"/>
    <x v="2"/>
    <x v="0"/>
    <x v="1"/>
    <x v="0"/>
    <x v="2"/>
    <x v="2"/>
    <x v="2"/>
  </r>
  <r>
    <s v="583-72-1480"/>
    <n v="37.06"/>
    <n v="4"/>
    <n v="7.412"/>
    <n v="155.652"/>
    <d v="2019-01-31T00:00:00"/>
    <d v="1899-12-30T16:24:00"/>
    <s v="Ewallet"/>
    <n v="7.412"/>
    <x v="58"/>
    <s v="Jan"/>
    <x v="4"/>
    <x v="2"/>
    <x v="0"/>
    <x v="1"/>
    <x v="1"/>
    <x v="1"/>
    <x v="1"/>
    <x v="0"/>
  </r>
  <r>
    <s v="466-61-5506"/>
    <n v="90.7"/>
    <n v="6"/>
    <n v="27.21"/>
    <n v="571.41"/>
    <d v="2019-02-26T00:00:00"/>
    <d v="1899-12-30T10:52:00"/>
    <s v="Cash"/>
    <n v="27.21"/>
    <x v="4"/>
    <s v="Feb"/>
    <x v="6"/>
    <x v="1"/>
    <x v="0"/>
    <x v="0"/>
    <x v="1"/>
    <x v="2"/>
    <x v="2"/>
    <x v="2"/>
  </r>
  <r>
    <s v="721-86-6247"/>
    <n v="63.42"/>
    <n v="8"/>
    <n v="25.368"/>
    <n v="532.728"/>
    <d v="2019-03-11T00:00:00"/>
    <d v="1899-12-30T12:55:00"/>
    <s v="Ewallet"/>
    <n v="25.368"/>
    <x v="2"/>
    <s v="Mar"/>
    <x v="3"/>
    <x v="0"/>
    <x v="1"/>
    <x v="0"/>
    <x v="2"/>
    <x v="0"/>
    <x v="0"/>
    <x v="1"/>
  </r>
  <r>
    <s v="289-65-5721"/>
    <n v="81.37"/>
    <n v="2"/>
    <n v="8.137"/>
    <n v="170.877"/>
    <d v="2019-01-26T00:00:00"/>
    <d v="1899-12-30T19:28:00"/>
    <s v="Cash"/>
    <n v="8.137"/>
    <x v="35"/>
    <s v="Jan"/>
    <x v="0"/>
    <x v="2"/>
    <x v="1"/>
    <x v="0"/>
    <x v="5"/>
    <x v="2"/>
    <x v="2"/>
    <x v="1"/>
  </r>
  <r>
    <s v="545-46-3100"/>
    <n v="10.59"/>
    <n v="3"/>
    <n v="1.5885"/>
    <n v="33.3585"/>
    <d v="2019-03-12T00:00:00"/>
    <d v="1899-12-30T13:52:00"/>
    <s v="Credit card"/>
    <n v="1.5885"/>
    <x v="44"/>
    <s v="Mar"/>
    <x v="6"/>
    <x v="0"/>
    <x v="0"/>
    <x v="0"/>
    <x v="1"/>
    <x v="2"/>
    <x v="2"/>
    <x v="0"/>
  </r>
  <r>
    <s v="418-02-5978"/>
    <n v="84.09"/>
    <n v="9"/>
    <n v="37.8405"/>
    <n v="794.6505"/>
    <d v="2019-02-11T00:00:00"/>
    <d v="1899-12-30T10:54:00"/>
    <s v="Cash"/>
    <n v="37.8405"/>
    <x v="7"/>
    <s v="Feb"/>
    <x v="3"/>
    <x v="1"/>
    <x v="1"/>
    <x v="0"/>
    <x v="0"/>
    <x v="2"/>
    <x v="2"/>
    <x v="0"/>
  </r>
  <r>
    <s v="269-04-5750"/>
    <n v="73.82"/>
    <n v="4"/>
    <n v="14.764"/>
    <n v="310.044"/>
    <d v="2019-02-21T00:00:00"/>
    <d v="1899-12-30T18:31:00"/>
    <s v="Cash"/>
    <n v="14.764"/>
    <x v="24"/>
    <s v="Feb"/>
    <x v="4"/>
    <x v="2"/>
    <x v="0"/>
    <x v="1"/>
    <x v="5"/>
    <x v="2"/>
    <x v="2"/>
    <x v="1"/>
  </r>
  <r>
    <s v="157-13-5295"/>
    <n v="51.94"/>
    <n v="10"/>
    <n v="25.97"/>
    <n v="545.37"/>
    <d v="2019-03-09T00:00:00"/>
    <d v="1899-12-30T18:24:00"/>
    <s v="Ewallet"/>
    <n v="25.97"/>
    <x v="35"/>
    <s v="Mar"/>
    <x v="0"/>
    <x v="2"/>
    <x v="0"/>
    <x v="1"/>
    <x v="0"/>
    <x v="0"/>
    <x v="0"/>
    <x v="1"/>
  </r>
  <r>
    <s v="645-78-8093"/>
    <n v="93.14"/>
    <n v="2"/>
    <n v="9.314"/>
    <n v="195.594"/>
    <d v="2019-01-20T00:00:00"/>
    <d v="1899-12-30T18:09:00"/>
    <s v="Ewallet"/>
    <n v="9.314"/>
    <x v="5"/>
    <s v="Jan"/>
    <x v="2"/>
    <x v="2"/>
    <x v="1"/>
    <x v="0"/>
    <x v="3"/>
    <x v="0"/>
    <x v="0"/>
    <x v="2"/>
  </r>
  <r>
    <s v="211-30-9270"/>
    <n v="17.41"/>
    <n v="5"/>
    <n v="4.3525"/>
    <n v="91.4025"/>
    <d v="2019-01-28T00:00:00"/>
    <d v="1899-12-30T15:16:00"/>
    <s v="Credit card"/>
    <n v="4.3525"/>
    <x v="49"/>
    <s v="Jan"/>
    <x v="3"/>
    <x v="0"/>
    <x v="1"/>
    <x v="1"/>
    <x v="0"/>
    <x v="1"/>
    <x v="1"/>
    <x v="2"/>
  </r>
  <r>
    <s v="755-12-3214"/>
    <n v="44.22"/>
    <n v="5"/>
    <n v="11.055"/>
    <n v="232.155"/>
    <d v="2019-03-05T00:00:00"/>
    <d v="1899-12-30T17:07:00"/>
    <s v="Credit card"/>
    <n v="11.055"/>
    <x v="17"/>
    <s v="Mar"/>
    <x v="6"/>
    <x v="2"/>
    <x v="0"/>
    <x v="0"/>
    <x v="5"/>
    <x v="1"/>
    <x v="1"/>
    <x v="0"/>
  </r>
  <r>
    <s v="346-84-3103"/>
    <n v="13.22"/>
    <n v="5"/>
    <n v="3.305"/>
    <n v="69.405"/>
    <d v="2019-03-02T00:00:00"/>
    <d v="1899-12-30T19:26:00"/>
    <s v="Cash"/>
    <n v="3.305"/>
    <x v="42"/>
    <s v="Mar"/>
    <x v="0"/>
    <x v="2"/>
    <x v="0"/>
    <x v="0"/>
    <x v="1"/>
    <x v="2"/>
    <x v="2"/>
    <x v="2"/>
  </r>
  <r>
    <s v="478-06-7835"/>
    <n v="89.69"/>
    <n v="1"/>
    <n v="4.4845"/>
    <n v="94.1745"/>
    <d v="2019-01-11T00:00:00"/>
    <d v="1899-12-30T11:20:00"/>
    <s v="Ewallet"/>
    <n v="4.4845"/>
    <x v="49"/>
    <s v="Jan"/>
    <x v="1"/>
    <x v="1"/>
    <x v="1"/>
    <x v="1"/>
    <x v="5"/>
    <x v="0"/>
    <x v="0"/>
    <x v="2"/>
  </r>
  <r>
    <s v="540-11-4336"/>
    <n v="24.94"/>
    <n v="9"/>
    <n v="11.223"/>
    <n v="235.683"/>
    <d v="2019-01-11T00:00:00"/>
    <d v="1899-12-30T16:49:00"/>
    <s v="Credit card"/>
    <n v="11.223"/>
    <x v="32"/>
    <s v="Jan"/>
    <x v="1"/>
    <x v="2"/>
    <x v="1"/>
    <x v="1"/>
    <x v="4"/>
    <x v="0"/>
    <x v="0"/>
    <x v="2"/>
  </r>
  <r>
    <s v="448-81-5016"/>
    <n v="59.77"/>
    <n v="2"/>
    <n v="5.977"/>
    <n v="125.517"/>
    <d v="2019-03-11T00:00:00"/>
    <d v="1899-12-30T12:01:00"/>
    <s v="Credit card"/>
    <n v="5.977"/>
    <x v="6"/>
    <s v="Mar"/>
    <x v="3"/>
    <x v="0"/>
    <x v="1"/>
    <x v="1"/>
    <x v="0"/>
    <x v="0"/>
    <x v="0"/>
    <x v="2"/>
  </r>
  <r>
    <s v="142-72-4741"/>
    <n v="93.2"/>
    <n v="2"/>
    <n v="9.32"/>
    <n v="195.72"/>
    <d v="2019-02-28T00:00:00"/>
    <d v="1899-12-30T18:37:00"/>
    <s v="Credit card"/>
    <n v="9.32"/>
    <x v="22"/>
    <s v="Feb"/>
    <x v="4"/>
    <x v="2"/>
    <x v="0"/>
    <x v="1"/>
    <x v="5"/>
    <x v="1"/>
    <x v="1"/>
    <x v="1"/>
  </r>
  <r>
    <s v="217-58-1179"/>
    <n v="62.65"/>
    <n v="4"/>
    <n v="12.53"/>
    <n v="263.13"/>
    <d v="2019-01-05T00:00:00"/>
    <d v="1899-12-30T11:25:00"/>
    <s v="Cash"/>
    <n v="12.53"/>
    <x v="50"/>
    <s v="Jan"/>
    <x v="0"/>
    <x v="1"/>
    <x v="0"/>
    <x v="1"/>
    <x v="2"/>
    <x v="0"/>
    <x v="0"/>
    <x v="2"/>
  </r>
  <r>
    <s v="376-02-8238"/>
    <n v="93.87"/>
    <n v="8"/>
    <n v="37.548"/>
    <n v="788.508"/>
    <d v="2019-02-02T00:00:00"/>
    <d v="1899-12-30T18:42:00"/>
    <s v="Credit card"/>
    <n v="37.548"/>
    <x v="47"/>
    <s v="Feb"/>
    <x v="0"/>
    <x v="2"/>
    <x v="1"/>
    <x v="1"/>
    <x v="2"/>
    <x v="2"/>
    <x v="2"/>
    <x v="0"/>
  </r>
  <r>
    <s v="530-90-9855"/>
    <n v="47.59"/>
    <n v="8"/>
    <n v="19.036"/>
    <n v="399.756"/>
    <d v="2019-01-01T00:00:00"/>
    <d v="1899-12-30T14:47:00"/>
    <s v="Cash"/>
    <n v="19.036"/>
    <x v="14"/>
    <s v="Jan"/>
    <x v="6"/>
    <x v="0"/>
    <x v="0"/>
    <x v="1"/>
    <x v="2"/>
    <x v="0"/>
    <x v="0"/>
    <x v="2"/>
  </r>
  <r>
    <s v="866-05-7563"/>
    <n v="81.4"/>
    <n v="3"/>
    <n v="12.21"/>
    <n v="256.41"/>
    <d v="2019-02-09T00:00:00"/>
    <d v="1899-12-30T19:43:00"/>
    <s v="Cash"/>
    <n v="12.21"/>
    <x v="19"/>
    <s v="Feb"/>
    <x v="0"/>
    <x v="2"/>
    <x v="0"/>
    <x v="0"/>
    <x v="1"/>
    <x v="2"/>
    <x v="2"/>
    <x v="2"/>
  </r>
  <r>
    <s v="604-70-6476"/>
    <n v="17.94"/>
    <n v="5"/>
    <n v="4.485"/>
    <n v="94.185"/>
    <d v="2019-01-23T00:00:00"/>
    <d v="1899-12-30T14:04:00"/>
    <s v="Ewallet"/>
    <n v="4.485"/>
    <x v="11"/>
    <s v="Jan"/>
    <x v="5"/>
    <x v="0"/>
    <x v="0"/>
    <x v="1"/>
    <x v="5"/>
    <x v="0"/>
    <x v="0"/>
    <x v="1"/>
  </r>
  <r>
    <s v="799-71-1548"/>
    <n v="77.72"/>
    <n v="4"/>
    <n v="15.544"/>
    <n v="326.424"/>
    <d v="2019-01-07T00:00:00"/>
    <d v="1899-12-30T16:11:00"/>
    <s v="Credit card"/>
    <n v="15.544"/>
    <x v="55"/>
    <s v="Jan"/>
    <x v="3"/>
    <x v="2"/>
    <x v="0"/>
    <x v="1"/>
    <x v="1"/>
    <x v="0"/>
    <x v="0"/>
    <x v="0"/>
  </r>
  <r>
    <s v="785-13-7708"/>
    <n v="73.06"/>
    <n v="7"/>
    <n v="25.571"/>
    <n v="536.991"/>
    <d v="2019-01-14T00:00:00"/>
    <d v="1899-12-30T19:06:00"/>
    <s v="Credit card"/>
    <n v="25.571"/>
    <x v="50"/>
    <s v="Jan"/>
    <x v="3"/>
    <x v="2"/>
    <x v="1"/>
    <x v="1"/>
    <x v="4"/>
    <x v="2"/>
    <x v="2"/>
    <x v="2"/>
  </r>
  <r>
    <s v="845-51-0542"/>
    <n v="46.55"/>
    <n v="9"/>
    <n v="20.9475"/>
    <n v="439.8975"/>
    <d v="2019-02-02T00:00:00"/>
    <d v="1899-12-30T15:34:00"/>
    <s v="Ewallet"/>
    <n v="20.9475"/>
    <x v="41"/>
    <s v="Feb"/>
    <x v="0"/>
    <x v="0"/>
    <x v="0"/>
    <x v="1"/>
    <x v="4"/>
    <x v="2"/>
    <x v="2"/>
    <x v="1"/>
  </r>
  <r>
    <s v="662-47-5456"/>
    <n v="35.19"/>
    <n v="10"/>
    <n v="17.595"/>
    <n v="369.495"/>
    <d v="2019-03-17T00:00:00"/>
    <d v="1899-12-30T19:06:00"/>
    <s v="Credit card"/>
    <n v="17.595"/>
    <x v="3"/>
    <s v="Mar"/>
    <x v="2"/>
    <x v="2"/>
    <x v="0"/>
    <x v="1"/>
    <x v="5"/>
    <x v="1"/>
    <x v="1"/>
    <x v="0"/>
  </r>
  <r>
    <s v="883-17-4236"/>
    <n v="14.39"/>
    <n v="2"/>
    <n v="1.439"/>
    <n v="30.219"/>
    <d v="2019-03-02T00:00:00"/>
    <d v="1899-12-30T19:44:00"/>
    <s v="Credit card"/>
    <n v="1.439"/>
    <x v="8"/>
    <s v="Mar"/>
    <x v="0"/>
    <x v="2"/>
    <x v="1"/>
    <x v="0"/>
    <x v="3"/>
    <x v="1"/>
    <x v="1"/>
    <x v="1"/>
  </r>
  <r>
    <s v="290-68-2984"/>
    <n v="23.75"/>
    <n v="4"/>
    <n v="4.75"/>
    <n v="99.75"/>
    <d v="2019-03-16T00:00:00"/>
    <d v="1899-12-30T11:22:00"/>
    <s v="Cash"/>
    <n v="4.75"/>
    <x v="53"/>
    <s v="Mar"/>
    <x v="0"/>
    <x v="1"/>
    <x v="1"/>
    <x v="1"/>
    <x v="2"/>
    <x v="0"/>
    <x v="0"/>
    <x v="2"/>
  </r>
  <r>
    <s v="704-11-6354"/>
    <n v="58.9"/>
    <n v="8"/>
    <n v="23.56"/>
    <n v="494.76"/>
    <d v="2019-01-06T00:00:00"/>
    <d v="1899-12-30T11:23:00"/>
    <s v="Cash"/>
    <n v="23.56"/>
    <x v="60"/>
    <s v="Jan"/>
    <x v="2"/>
    <x v="1"/>
    <x v="0"/>
    <x v="1"/>
    <x v="2"/>
    <x v="0"/>
    <x v="0"/>
    <x v="0"/>
  </r>
  <r>
    <s v="110-48-7033"/>
    <n v="32.62"/>
    <n v="4"/>
    <n v="6.524"/>
    <n v="137.004"/>
    <d v="2019-01-29T00:00:00"/>
    <d v="1899-12-30T14:12:00"/>
    <s v="Cash"/>
    <n v="6.524"/>
    <x v="54"/>
    <s v="Jan"/>
    <x v="6"/>
    <x v="0"/>
    <x v="0"/>
    <x v="1"/>
    <x v="5"/>
    <x v="2"/>
    <x v="2"/>
    <x v="0"/>
  </r>
  <r>
    <s v="366-93-0948"/>
    <n v="66.35"/>
    <n v="1"/>
    <n v="3.3175"/>
    <n v="69.6675"/>
    <d v="2019-01-31T00:00:00"/>
    <d v="1899-12-30T10:46:00"/>
    <s v="Credit card"/>
    <n v="3.3175"/>
    <x v="58"/>
    <s v="Jan"/>
    <x v="4"/>
    <x v="1"/>
    <x v="0"/>
    <x v="1"/>
    <x v="1"/>
    <x v="0"/>
    <x v="0"/>
    <x v="0"/>
  </r>
  <r>
    <s v="729-09-9681"/>
    <n v="25.91"/>
    <n v="6"/>
    <n v="7.773"/>
    <n v="163.233"/>
    <d v="2019-02-05T00:00:00"/>
    <d v="1899-12-30T10:16:00"/>
    <s v="Ewallet"/>
    <n v="7.773"/>
    <x v="44"/>
    <s v="Feb"/>
    <x v="6"/>
    <x v="1"/>
    <x v="0"/>
    <x v="1"/>
    <x v="2"/>
    <x v="0"/>
    <x v="0"/>
    <x v="0"/>
  </r>
  <r>
    <s v="151-16-1484"/>
    <n v="32.25"/>
    <n v="4"/>
    <n v="6.45"/>
    <n v="135.45"/>
    <d v="2019-02-13T00:00:00"/>
    <d v="1899-12-30T12:38:00"/>
    <s v="Ewallet"/>
    <n v="6.45"/>
    <x v="35"/>
    <s v="Feb"/>
    <x v="5"/>
    <x v="0"/>
    <x v="0"/>
    <x v="1"/>
    <x v="1"/>
    <x v="0"/>
    <x v="0"/>
    <x v="1"/>
  </r>
  <r>
    <s v="380-94-4661"/>
    <n v="65.94"/>
    <n v="4"/>
    <n v="13.188"/>
    <n v="276.948"/>
    <d v="2019-02-07T00:00:00"/>
    <d v="1899-12-30T13:05:00"/>
    <s v="Credit card"/>
    <n v="13.188"/>
    <x v="16"/>
    <s v="Feb"/>
    <x v="4"/>
    <x v="0"/>
    <x v="0"/>
    <x v="1"/>
    <x v="1"/>
    <x v="1"/>
    <x v="1"/>
    <x v="1"/>
  </r>
  <r>
    <s v="850-41-9669"/>
    <n v="75.06"/>
    <n v="9"/>
    <n v="33.777"/>
    <n v="709.317"/>
    <d v="2019-03-19T00:00:00"/>
    <d v="1899-12-30T13:25:00"/>
    <s v="Ewallet"/>
    <n v="33.777"/>
    <x v="56"/>
    <s v="Mar"/>
    <x v="6"/>
    <x v="0"/>
    <x v="1"/>
    <x v="0"/>
    <x v="1"/>
    <x v="0"/>
    <x v="0"/>
    <x v="1"/>
  </r>
  <r>
    <s v="821-07-3596"/>
    <n v="16.45"/>
    <n v="4"/>
    <n v="3.29"/>
    <n v="69.09"/>
    <d v="2019-03-07T00:00:00"/>
    <d v="1899-12-30T14:53:00"/>
    <s v="Ewallet"/>
    <n v="3.29"/>
    <x v="32"/>
    <s v="Mar"/>
    <x v="4"/>
    <x v="0"/>
    <x v="1"/>
    <x v="0"/>
    <x v="5"/>
    <x v="1"/>
    <x v="1"/>
    <x v="2"/>
  </r>
  <r>
    <s v="655-85-5130"/>
    <n v="38.3"/>
    <n v="4"/>
    <n v="7.66"/>
    <n v="160.86"/>
    <d v="2019-03-13T00:00:00"/>
    <d v="1899-12-30T19:22:00"/>
    <s v="Cash"/>
    <n v="7.66"/>
    <x v="14"/>
    <s v="Mar"/>
    <x v="5"/>
    <x v="2"/>
    <x v="0"/>
    <x v="0"/>
    <x v="5"/>
    <x v="2"/>
    <x v="2"/>
    <x v="2"/>
  </r>
  <r>
    <s v="447-15-7839"/>
    <n v="22.24"/>
    <n v="10"/>
    <n v="11.12"/>
    <n v="233.52"/>
    <d v="2019-02-09T00:00:00"/>
    <d v="1899-12-30T11:00:00"/>
    <s v="Cash"/>
    <n v="11.12"/>
    <x v="50"/>
    <s v="Feb"/>
    <x v="0"/>
    <x v="1"/>
    <x v="0"/>
    <x v="0"/>
    <x v="3"/>
    <x v="0"/>
    <x v="0"/>
    <x v="2"/>
  </r>
  <r>
    <s v="154-74-7179"/>
    <n v="54.45"/>
    <n v="1"/>
    <n v="2.7225"/>
    <n v="57.1725"/>
    <d v="2019-02-26T00:00:00"/>
    <d v="1899-12-30T19:24:00"/>
    <s v="Ewallet"/>
    <n v="2.7225"/>
    <x v="30"/>
    <s v="Feb"/>
    <x v="6"/>
    <x v="2"/>
    <x v="1"/>
    <x v="1"/>
    <x v="3"/>
    <x v="2"/>
    <x v="2"/>
    <x v="1"/>
  </r>
  <r>
    <s v="253-12-6086"/>
    <n v="98.4"/>
    <n v="7"/>
    <n v="34.44"/>
    <n v="723.24"/>
    <d v="2019-03-12T00:00:00"/>
    <d v="1899-12-30T12:43:00"/>
    <s v="Credit card"/>
    <n v="34.44"/>
    <x v="44"/>
    <s v="Mar"/>
    <x v="6"/>
    <x v="0"/>
    <x v="0"/>
    <x v="0"/>
    <x v="3"/>
    <x v="0"/>
    <x v="0"/>
    <x v="0"/>
  </r>
  <r>
    <s v="808-65-0703"/>
    <n v="35.47"/>
    <n v="4"/>
    <n v="7.094"/>
    <n v="148.974"/>
    <d v="2019-03-14T00:00:00"/>
    <d v="1899-12-30T17:22:00"/>
    <s v="Credit card"/>
    <n v="7.094"/>
    <x v="16"/>
    <s v="Mar"/>
    <x v="4"/>
    <x v="2"/>
    <x v="1"/>
    <x v="1"/>
    <x v="2"/>
    <x v="1"/>
    <x v="1"/>
    <x v="1"/>
  </r>
  <r>
    <s v="571-94-0759"/>
    <n v="74.6"/>
    <n v="10"/>
    <n v="37.3"/>
    <n v="783.3"/>
    <d v="2019-01-08T00:00:00"/>
    <d v="1899-12-30T20:55:00"/>
    <s v="Cash"/>
    <n v="37.3"/>
    <x v="33"/>
    <s v="Jan"/>
    <x v="6"/>
    <x v="2"/>
    <x v="0"/>
    <x v="0"/>
    <x v="4"/>
    <x v="2"/>
    <x v="2"/>
    <x v="0"/>
  </r>
  <r>
    <s v="144-51-6085"/>
    <n v="70.74"/>
    <n v="4"/>
    <n v="14.148"/>
    <n v="297.108"/>
    <d v="2019-01-05T00:00:00"/>
    <d v="1899-12-30T16:05:00"/>
    <s v="Credit card"/>
    <n v="14.148"/>
    <x v="18"/>
    <s v="Jan"/>
    <x v="0"/>
    <x v="2"/>
    <x v="0"/>
    <x v="1"/>
    <x v="2"/>
    <x v="0"/>
    <x v="0"/>
    <x v="2"/>
  </r>
  <r>
    <s v="731-14-2199"/>
    <n v="35.54"/>
    <n v="10"/>
    <n v="17.77"/>
    <n v="373.17"/>
    <d v="2019-01-04T00:00:00"/>
    <d v="1899-12-30T13:34:00"/>
    <s v="Ewallet"/>
    <n v="17.77"/>
    <x v="27"/>
    <s v="Jan"/>
    <x v="1"/>
    <x v="0"/>
    <x v="0"/>
    <x v="0"/>
    <x v="2"/>
    <x v="0"/>
    <x v="0"/>
    <x v="1"/>
  </r>
  <r>
    <s v="783-09-1637"/>
    <n v="67.43"/>
    <n v="5"/>
    <n v="16.8575"/>
    <n v="354.0075"/>
    <d v="2019-03-06T00:00:00"/>
    <d v="1899-12-30T18:13:00"/>
    <s v="Ewallet"/>
    <n v="16.8575"/>
    <x v="31"/>
    <s v="Mar"/>
    <x v="5"/>
    <x v="2"/>
    <x v="1"/>
    <x v="0"/>
    <x v="3"/>
    <x v="2"/>
    <x v="2"/>
    <x v="1"/>
  </r>
  <r>
    <s v="687-15-1097"/>
    <n v="21.12"/>
    <n v="2"/>
    <n v="2.112"/>
    <n v="44.352"/>
    <d v="2019-01-03T00:00:00"/>
    <d v="1899-12-30T19:17:00"/>
    <s v="Cash"/>
    <n v="2.112"/>
    <x v="58"/>
    <s v="Jan"/>
    <x v="4"/>
    <x v="2"/>
    <x v="0"/>
    <x v="0"/>
    <x v="0"/>
    <x v="1"/>
    <x v="1"/>
    <x v="0"/>
  </r>
  <r>
    <s v="126-54-1082"/>
    <n v="21.54"/>
    <n v="9"/>
    <n v="9.693"/>
    <n v="203.553"/>
    <d v="2019-01-07T00:00:00"/>
    <d v="1899-12-30T11:44:00"/>
    <s v="Credit card"/>
    <n v="9.693"/>
    <x v="55"/>
    <s v="Jan"/>
    <x v="3"/>
    <x v="1"/>
    <x v="0"/>
    <x v="0"/>
    <x v="2"/>
    <x v="0"/>
    <x v="0"/>
    <x v="0"/>
  </r>
  <r>
    <s v="633-91-1052"/>
    <n v="12.03"/>
    <n v="2"/>
    <n v="1.203"/>
    <n v="25.263"/>
    <d v="2019-01-27T00:00:00"/>
    <d v="1899-12-30T15:51:00"/>
    <s v="Cash"/>
    <n v="1.203"/>
    <x v="20"/>
    <s v="Jan"/>
    <x v="2"/>
    <x v="0"/>
    <x v="1"/>
    <x v="0"/>
    <x v="2"/>
    <x v="0"/>
    <x v="0"/>
    <x v="2"/>
  </r>
  <r>
    <s v="477-24-6490"/>
    <n v="99.71"/>
    <n v="6"/>
    <n v="29.913"/>
    <n v="628.173"/>
    <d v="2019-02-26T00:00:00"/>
    <d v="1899-12-30T16:52:00"/>
    <s v="Ewallet"/>
    <n v="29.913"/>
    <x v="30"/>
    <s v="Feb"/>
    <x v="6"/>
    <x v="2"/>
    <x v="1"/>
    <x v="0"/>
    <x v="0"/>
    <x v="2"/>
    <x v="2"/>
    <x v="1"/>
  </r>
  <r>
    <s v="566-19-5475"/>
    <n v="47.97"/>
    <n v="7"/>
    <n v="16.7895"/>
    <n v="352.5795"/>
    <d v="2019-01-07T00:00:00"/>
    <d v="1899-12-30T20:52:00"/>
    <s v="Cash"/>
    <n v="16.7895"/>
    <x v="56"/>
    <s v="Jan"/>
    <x v="3"/>
    <x v="2"/>
    <x v="1"/>
    <x v="1"/>
    <x v="5"/>
    <x v="2"/>
    <x v="2"/>
    <x v="1"/>
  </r>
  <r>
    <s v="526-86-8552"/>
    <n v="21.82"/>
    <n v="10"/>
    <n v="10.91"/>
    <n v="229.11"/>
    <d v="2019-01-07T00:00:00"/>
    <d v="1899-12-30T17:36:00"/>
    <s v="Cash"/>
    <n v="10.91"/>
    <x v="12"/>
    <s v="Jan"/>
    <x v="3"/>
    <x v="2"/>
    <x v="0"/>
    <x v="0"/>
    <x v="2"/>
    <x v="1"/>
    <x v="1"/>
    <x v="1"/>
  </r>
  <r>
    <s v="376-56-3573"/>
    <n v="95.42"/>
    <n v="4"/>
    <n v="19.084"/>
    <n v="400.764"/>
    <d v="2019-02-02T00:00:00"/>
    <d v="1899-12-30T13:23:00"/>
    <s v="Ewallet"/>
    <n v="19.084"/>
    <x v="41"/>
    <s v="Feb"/>
    <x v="0"/>
    <x v="0"/>
    <x v="1"/>
    <x v="0"/>
    <x v="5"/>
    <x v="1"/>
    <x v="1"/>
    <x v="1"/>
  </r>
  <r>
    <s v="537-72-0426"/>
    <n v="70.99"/>
    <n v="10"/>
    <n v="35.495"/>
    <n v="745.395"/>
    <d v="2019-03-20T00:00:00"/>
    <d v="1899-12-30T16:28:00"/>
    <s v="Cash"/>
    <n v="35.495"/>
    <x v="14"/>
    <s v="Mar"/>
    <x v="5"/>
    <x v="2"/>
    <x v="0"/>
    <x v="1"/>
    <x v="5"/>
    <x v="1"/>
    <x v="1"/>
    <x v="2"/>
  </r>
  <r>
    <s v="828-61-5674"/>
    <n v="44.02"/>
    <n v="10"/>
    <n v="22.01"/>
    <n v="462.21"/>
    <d v="2019-03-20T00:00:00"/>
    <d v="1899-12-30T19:57:00"/>
    <s v="Credit card"/>
    <n v="22.01"/>
    <x v="1"/>
    <s v="Mar"/>
    <x v="5"/>
    <x v="2"/>
    <x v="0"/>
    <x v="1"/>
    <x v="3"/>
    <x v="0"/>
    <x v="0"/>
    <x v="0"/>
  </r>
  <r>
    <s v="136-08-6195"/>
    <n v="69.96"/>
    <n v="8"/>
    <n v="27.984"/>
    <n v="587.664"/>
    <d v="2019-02-15T00:00:00"/>
    <d v="1899-12-30T17:01:00"/>
    <s v="Credit card"/>
    <n v="27.984"/>
    <x v="41"/>
    <s v="Feb"/>
    <x v="1"/>
    <x v="2"/>
    <x v="1"/>
    <x v="0"/>
    <x v="2"/>
    <x v="0"/>
    <x v="0"/>
    <x v="1"/>
  </r>
  <r>
    <s v="523-38-0215"/>
    <n v="37"/>
    <n v="1"/>
    <n v="1.85"/>
    <n v="38.85"/>
    <d v="2019-03-06T00:00:00"/>
    <d v="1899-12-30T13:29:00"/>
    <s v="Credit card"/>
    <n v="1.85"/>
    <x v="30"/>
    <s v="Mar"/>
    <x v="5"/>
    <x v="0"/>
    <x v="1"/>
    <x v="1"/>
    <x v="2"/>
    <x v="1"/>
    <x v="1"/>
    <x v="1"/>
  </r>
  <r>
    <s v="490-29-1201"/>
    <n v="15.34"/>
    <n v="1"/>
    <n v="0.767"/>
    <n v="16.107"/>
    <d v="2019-01-06T00:00:00"/>
    <d v="1899-12-30T11:09:00"/>
    <s v="Cash"/>
    <n v="0.767"/>
    <x v="35"/>
    <s v="Jan"/>
    <x v="2"/>
    <x v="1"/>
    <x v="1"/>
    <x v="0"/>
    <x v="3"/>
    <x v="0"/>
    <x v="0"/>
    <x v="1"/>
  </r>
  <r>
    <s v="667-92-0055"/>
    <n v="99.83"/>
    <n v="6"/>
    <n v="29.949"/>
    <n v="628.929"/>
    <d v="2019-03-04T00:00:00"/>
    <d v="1899-12-30T15:02:00"/>
    <s v="Ewallet"/>
    <n v="29.949"/>
    <x v="23"/>
    <s v="Mar"/>
    <x v="3"/>
    <x v="0"/>
    <x v="0"/>
    <x v="1"/>
    <x v="0"/>
    <x v="0"/>
    <x v="0"/>
    <x v="0"/>
  </r>
  <r>
    <s v="565-17-3836"/>
    <n v="47.67"/>
    <n v="4"/>
    <n v="9.534"/>
    <n v="200.214"/>
    <d v="2019-03-12T00:00:00"/>
    <d v="1899-12-30T14:21:00"/>
    <s v="Cash"/>
    <n v="9.534"/>
    <x v="0"/>
    <s v="Mar"/>
    <x v="6"/>
    <x v="0"/>
    <x v="0"/>
    <x v="0"/>
    <x v="0"/>
    <x v="0"/>
    <x v="0"/>
    <x v="0"/>
  </r>
  <r>
    <s v="498-41-1961"/>
    <n v="66.68"/>
    <n v="5"/>
    <n v="16.67"/>
    <n v="350.07"/>
    <d v="2019-02-20T00:00:00"/>
    <d v="1899-12-30T18:01:00"/>
    <s v="Cash"/>
    <n v="16.67"/>
    <x v="29"/>
    <s v="Feb"/>
    <x v="5"/>
    <x v="2"/>
    <x v="1"/>
    <x v="1"/>
    <x v="0"/>
    <x v="2"/>
    <x v="2"/>
    <x v="1"/>
  </r>
  <r>
    <s v="593-95-4461"/>
    <n v="74.86"/>
    <n v="1"/>
    <n v="3.743"/>
    <n v="78.603"/>
    <d v="2019-03-24T00:00:00"/>
    <d v="1899-12-30T14:49:00"/>
    <s v="Cash"/>
    <n v="3.743"/>
    <x v="16"/>
    <s v="Mar"/>
    <x v="2"/>
    <x v="0"/>
    <x v="0"/>
    <x v="1"/>
    <x v="2"/>
    <x v="1"/>
    <x v="1"/>
    <x v="1"/>
  </r>
  <r>
    <s v="226-71-3580"/>
    <n v="23.75"/>
    <n v="9"/>
    <n v="10.6875"/>
    <n v="224.4375"/>
    <d v="2019-01-31T00:00:00"/>
    <d v="1899-12-30T12:02:00"/>
    <s v="Cash"/>
    <n v="10.6875"/>
    <x v="33"/>
    <s v="Jan"/>
    <x v="4"/>
    <x v="0"/>
    <x v="1"/>
    <x v="0"/>
    <x v="3"/>
    <x v="1"/>
    <x v="1"/>
    <x v="0"/>
  </r>
  <r>
    <s v="283-79-9594"/>
    <n v="48.51"/>
    <n v="7"/>
    <n v="16.9785"/>
    <n v="356.5485"/>
    <d v="2019-01-25T00:00:00"/>
    <d v="1899-12-30T13:30:00"/>
    <s v="Credit card"/>
    <n v="16.9785"/>
    <x v="53"/>
    <s v="Jan"/>
    <x v="1"/>
    <x v="0"/>
    <x v="1"/>
    <x v="0"/>
    <x v="4"/>
    <x v="2"/>
    <x v="2"/>
    <x v="2"/>
  </r>
  <r>
    <s v="430-60-3493"/>
    <n v="94.88"/>
    <n v="7"/>
    <n v="33.208"/>
    <n v="697.368"/>
    <d v="2019-02-03T00:00:00"/>
    <d v="1899-12-30T14:38:00"/>
    <s v="Cash"/>
    <n v="33.208"/>
    <x v="50"/>
    <s v="Feb"/>
    <x v="2"/>
    <x v="0"/>
    <x v="0"/>
    <x v="0"/>
    <x v="2"/>
    <x v="0"/>
    <x v="0"/>
    <x v="2"/>
  </r>
  <r>
    <s v="139-20-0155"/>
    <n v="40.3"/>
    <n v="10"/>
    <n v="20.15"/>
    <n v="423.15"/>
    <d v="2019-01-24T00:00:00"/>
    <d v="1899-12-30T17:37:00"/>
    <s v="Credit card"/>
    <n v="20.15"/>
    <x v="27"/>
    <s v="Jan"/>
    <x v="4"/>
    <x v="2"/>
    <x v="0"/>
    <x v="1"/>
    <x v="1"/>
    <x v="2"/>
    <x v="2"/>
    <x v="1"/>
  </r>
  <r>
    <s v="558-80-4082"/>
    <n v="27.85"/>
    <n v="7"/>
    <n v="9.7475"/>
    <n v="204.6975"/>
    <d v="2019-03-14T00:00:00"/>
    <d v="1899-12-30T17:20:00"/>
    <s v="Ewallet"/>
    <n v="9.7475"/>
    <x v="22"/>
    <s v="Mar"/>
    <x v="4"/>
    <x v="2"/>
    <x v="1"/>
    <x v="1"/>
    <x v="1"/>
    <x v="1"/>
    <x v="1"/>
    <x v="1"/>
  </r>
  <r>
    <s v="278-97-7759"/>
    <n v="62.48"/>
    <n v="1"/>
    <n v="3.124"/>
    <n v="65.604"/>
    <d v="2019-02-18T00:00:00"/>
    <d v="1899-12-30T20:29:00"/>
    <s v="Cash"/>
    <n v="3.124"/>
    <x v="28"/>
    <s v="Feb"/>
    <x v="3"/>
    <x v="2"/>
    <x v="0"/>
    <x v="0"/>
    <x v="1"/>
    <x v="0"/>
    <x v="0"/>
    <x v="2"/>
  </r>
  <r>
    <s v="316-68-6352"/>
    <n v="36.36"/>
    <n v="2"/>
    <n v="3.636"/>
    <n v="76.356"/>
    <d v="2019-01-21T00:00:00"/>
    <d v="1899-12-30T10:00:00"/>
    <s v="Cash"/>
    <n v="3.636"/>
    <x v="12"/>
    <s v="Jan"/>
    <x v="3"/>
    <x v="1"/>
    <x v="0"/>
    <x v="0"/>
    <x v="4"/>
    <x v="0"/>
    <x v="0"/>
    <x v="1"/>
  </r>
  <r>
    <s v="585-03-5943"/>
    <n v="18.11"/>
    <n v="10"/>
    <n v="9.055"/>
    <n v="190.155"/>
    <d v="2019-03-13T00:00:00"/>
    <d v="1899-12-30T11:46:00"/>
    <s v="Ewallet"/>
    <n v="9.055"/>
    <x v="9"/>
    <s v="Mar"/>
    <x v="5"/>
    <x v="1"/>
    <x v="1"/>
    <x v="1"/>
    <x v="0"/>
    <x v="2"/>
    <x v="2"/>
    <x v="2"/>
  </r>
  <r>
    <s v="211-05-0490"/>
    <n v="51.92"/>
    <n v="5"/>
    <n v="12.98"/>
    <n v="272.58"/>
    <d v="2019-03-03T00:00:00"/>
    <d v="1899-12-30T13:42:00"/>
    <s v="Cash"/>
    <n v="12.98"/>
    <x v="26"/>
    <s v="Mar"/>
    <x v="2"/>
    <x v="0"/>
    <x v="0"/>
    <x v="0"/>
    <x v="1"/>
    <x v="1"/>
    <x v="1"/>
    <x v="1"/>
  </r>
  <r>
    <s v="727-75-6477"/>
    <n v="28.84"/>
    <n v="4"/>
    <n v="5.768"/>
    <n v="121.128"/>
    <d v="2019-03-29T00:00:00"/>
    <d v="1899-12-30T14:44:00"/>
    <s v="Cash"/>
    <n v="5.768"/>
    <x v="41"/>
    <s v="Mar"/>
    <x v="1"/>
    <x v="0"/>
    <x v="1"/>
    <x v="1"/>
    <x v="1"/>
    <x v="1"/>
    <x v="1"/>
    <x v="1"/>
  </r>
  <r>
    <s v="744-02-5987"/>
    <n v="78.38"/>
    <n v="6"/>
    <n v="23.514"/>
    <n v="493.794"/>
    <d v="2019-01-10T00:00:00"/>
    <d v="1899-12-30T14:16:00"/>
    <s v="Ewallet"/>
    <n v="23.514"/>
    <x v="6"/>
    <s v="Jan"/>
    <x v="4"/>
    <x v="0"/>
    <x v="0"/>
    <x v="1"/>
    <x v="2"/>
    <x v="0"/>
    <x v="0"/>
    <x v="2"/>
  </r>
  <r>
    <s v="307-83-9164"/>
    <n v="60.01"/>
    <n v="4"/>
    <n v="12.002"/>
    <n v="252.042"/>
    <d v="2019-01-25T00:00:00"/>
    <d v="1899-12-30T15:54:00"/>
    <s v="Cash"/>
    <n v="12.002"/>
    <x v="10"/>
    <s v="Jan"/>
    <x v="1"/>
    <x v="0"/>
    <x v="0"/>
    <x v="1"/>
    <x v="2"/>
    <x v="0"/>
    <x v="0"/>
    <x v="2"/>
  </r>
  <r>
    <s v="779-06-0012"/>
    <n v="88.61"/>
    <n v="1"/>
    <n v="4.4305"/>
    <n v="93.0405"/>
    <d v="2019-01-19T00:00:00"/>
    <d v="1899-12-30T10:21:00"/>
    <s v="Cash"/>
    <n v="4.4305"/>
    <x v="25"/>
    <s v="Jan"/>
    <x v="0"/>
    <x v="1"/>
    <x v="0"/>
    <x v="0"/>
    <x v="2"/>
    <x v="1"/>
    <x v="1"/>
    <x v="1"/>
  </r>
  <r>
    <s v="446-47-6729"/>
    <n v="99.82"/>
    <n v="2"/>
    <n v="9.982"/>
    <n v="209.622"/>
    <d v="2019-01-02T00:00:00"/>
    <d v="1899-12-30T18:09:00"/>
    <s v="Credit card"/>
    <n v="9.982"/>
    <x v="24"/>
    <s v="Jan"/>
    <x v="5"/>
    <x v="2"/>
    <x v="1"/>
    <x v="1"/>
    <x v="5"/>
    <x v="1"/>
    <x v="1"/>
    <x v="1"/>
  </r>
  <r>
    <s v="573-10-3877"/>
    <n v="39.01"/>
    <n v="1"/>
    <n v="1.9505"/>
    <n v="40.9605"/>
    <d v="2019-03-12T00:00:00"/>
    <d v="1899-12-30T16:46:00"/>
    <s v="Credit card"/>
    <n v="1.9505"/>
    <x v="28"/>
    <s v="Mar"/>
    <x v="6"/>
    <x v="2"/>
    <x v="0"/>
    <x v="1"/>
    <x v="0"/>
    <x v="2"/>
    <x v="2"/>
    <x v="2"/>
  </r>
  <r>
    <s v="735-06-4124"/>
    <n v="48.61"/>
    <n v="1"/>
    <n v="2.4305"/>
    <n v="51.0405"/>
    <d v="2019-02-25T00:00:00"/>
    <d v="1899-12-30T15:31:00"/>
    <s v="Cash"/>
    <n v="2.4305"/>
    <x v="18"/>
    <s v="Feb"/>
    <x v="3"/>
    <x v="0"/>
    <x v="1"/>
    <x v="1"/>
    <x v="4"/>
    <x v="1"/>
    <x v="1"/>
    <x v="2"/>
  </r>
  <r>
    <s v="439-54-7422"/>
    <n v="51.19"/>
    <n v="4"/>
    <n v="10.238"/>
    <n v="214.998"/>
    <d v="2019-03-18T00:00:00"/>
    <d v="1899-12-30T17:15:00"/>
    <s v="Credit card"/>
    <n v="10.238"/>
    <x v="28"/>
    <s v="Mar"/>
    <x v="3"/>
    <x v="2"/>
    <x v="1"/>
    <x v="0"/>
    <x v="1"/>
    <x v="0"/>
    <x v="0"/>
    <x v="2"/>
  </r>
  <r>
    <s v="396-90-2219"/>
    <n v="14.96"/>
    <n v="8"/>
    <n v="5.984"/>
    <n v="125.664"/>
    <d v="2019-02-23T00:00:00"/>
    <d v="1899-12-30T12:29:00"/>
    <s v="Cash"/>
    <n v="5.984"/>
    <x v="17"/>
    <s v="Feb"/>
    <x v="0"/>
    <x v="0"/>
    <x v="1"/>
    <x v="0"/>
    <x v="1"/>
    <x v="2"/>
    <x v="2"/>
    <x v="0"/>
  </r>
  <r>
    <s v="411-77-0180"/>
    <n v="72.2"/>
    <n v="7"/>
    <n v="25.27"/>
    <n v="530.67"/>
    <d v="2019-03-26T00:00:00"/>
    <d v="1899-12-30T20:14:00"/>
    <s v="Ewallet"/>
    <n v="25.27"/>
    <x v="42"/>
    <s v="Mar"/>
    <x v="6"/>
    <x v="2"/>
    <x v="0"/>
    <x v="1"/>
    <x v="1"/>
    <x v="0"/>
    <x v="0"/>
    <x v="2"/>
  </r>
  <r>
    <s v="286-01-5402"/>
    <n v="40.23"/>
    <n v="7"/>
    <n v="14.0805"/>
    <n v="295.6905"/>
    <d v="2019-03-30T00:00:00"/>
    <d v="1899-12-30T13:22:00"/>
    <s v="Cash"/>
    <n v="14.0805"/>
    <x v="1"/>
    <s v="Mar"/>
    <x v="0"/>
    <x v="0"/>
    <x v="1"/>
    <x v="0"/>
    <x v="3"/>
    <x v="0"/>
    <x v="0"/>
    <x v="0"/>
  </r>
  <r>
    <s v="803-17-8013"/>
    <n v="88.79"/>
    <n v="8"/>
    <n v="35.516"/>
    <n v="745.836"/>
    <d v="2019-02-17T00:00:00"/>
    <d v="1899-12-30T17:09:00"/>
    <s v="Cash"/>
    <n v="35.516"/>
    <x v="5"/>
    <s v="Feb"/>
    <x v="2"/>
    <x v="2"/>
    <x v="0"/>
    <x v="0"/>
    <x v="2"/>
    <x v="0"/>
    <x v="0"/>
    <x v="2"/>
  </r>
  <r>
    <s v="512-98-1403"/>
    <n v="26.48"/>
    <n v="3"/>
    <n v="3.972"/>
    <n v="83.412"/>
    <d v="2019-03-21T00:00:00"/>
    <d v="1899-12-30T10:40:00"/>
    <s v="Ewallet"/>
    <n v="3.972"/>
    <x v="28"/>
    <s v="Mar"/>
    <x v="4"/>
    <x v="1"/>
    <x v="0"/>
    <x v="0"/>
    <x v="1"/>
    <x v="0"/>
    <x v="0"/>
    <x v="2"/>
  </r>
  <r>
    <s v="848-42-2560"/>
    <n v="81.91"/>
    <n v="2"/>
    <n v="8.191"/>
    <n v="172.011"/>
    <d v="2019-03-05T00:00:00"/>
    <d v="1899-12-30T17:43:00"/>
    <s v="Cash"/>
    <n v="8.191"/>
    <x v="52"/>
    <s v="Mar"/>
    <x v="6"/>
    <x v="2"/>
    <x v="1"/>
    <x v="0"/>
    <x v="5"/>
    <x v="0"/>
    <x v="0"/>
    <x v="1"/>
  </r>
  <r>
    <s v="532-59-7201"/>
    <n v="79.93"/>
    <n v="6"/>
    <n v="23.979"/>
    <n v="503.559"/>
    <d v="2019-01-31T00:00:00"/>
    <d v="1899-12-30T14:04:00"/>
    <s v="Cash"/>
    <n v="23.979"/>
    <x v="46"/>
    <s v="Jan"/>
    <x v="4"/>
    <x v="0"/>
    <x v="0"/>
    <x v="1"/>
    <x v="3"/>
    <x v="2"/>
    <x v="2"/>
    <x v="2"/>
  </r>
  <r>
    <s v="181-94-6432"/>
    <n v="69.33"/>
    <n v="2"/>
    <n v="6.933"/>
    <n v="145.593"/>
    <d v="2019-02-05T00:00:00"/>
    <d v="1899-12-30T19:05:00"/>
    <s v="Ewallet"/>
    <n v="6.933"/>
    <x v="58"/>
    <s v="Feb"/>
    <x v="6"/>
    <x v="2"/>
    <x v="0"/>
    <x v="1"/>
    <x v="5"/>
    <x v="1"/>
    <x v="1"/>
    <x v="0"/>
  </r>
  <r>
    <s v="870-76-1733"/>
    <n v="14.23"/>
    <n v="5"/>
    <n v="3.5575"/>
    <n v="74.7075"/>
    <d v="2019-02-01T00:00:00"/>
    <d v="1899-12-30T10:08:00"/>
    <s v="Credit card"/>
    <n v="3.5575"/>
    <x v="18"/>
    <s v="Feb"/>
    <x v="1"/>
    <x v="1"/>
    <x v="0"/>
    <x v="0"/>
    <x v="4"/>
    <x v="0"/>
    <x v="0"/>
    <x v="2"/>
  </r>
  <r>
    <s v="423-64-4619"/>
    <n v="15.55"/>
    <n v="9"/>
    <n v="6.9975"/>
    <n v="146.9475"/>
    <d v="2019-03-07T00:00:00"/>
    <d v="1899-12-30T13:12:00"/>
    <s v="Cash"/>
    <n v="6.9975"/>
    <x v="59"/>
    <s v="Mar"/>
    <x v="4"/>
    <x v="0"/>
    <x v="0"/>
    <x v="0"/>
    <x v="0"/>
    <x v="0"/>
    <x v="0"/>
    <x v="2"/>
  </r>
  <r>
    <s v="227-07-4446"/>
    <n v="78.13"/>
    <n v="10"/>
    <n v="39.065"/>
    <n v="820.365"/>
    <d v="2019-02-10T00:00:00"/>
    <d v="1899-12-30T20:51:00"/>
    <s v="Cash"/>
    <n v="39.065"/>
    <x v="18"/>
    <s v="Feb"/>
    <x v="2"/>
    <x v="2"/>
    <x v="0"/>
    <x v="0"/>
    <x v="1"/>
    <x v="1"/>
    <x v="1"/>
    <x v="2"/>
  </r>
  <r>
    <s v="174-36-3675"/>
    <n v="99.37"/>
    <n v="2"/>
    <n v="9.937"/>
    <n v="208.677"/>
    <d v="2019-02-14T00:00:00"/>
    <d v="1899-12-30T17:29:00"/>
    <s v="Cash"/>
    <n v="9.937"/>
    <x v="53"/>
    <s v="Feb"/>
    <x v="4"/>
    <x v="2"/>
    <x v="0"/>
    <x v="1"/>
    <x v="4"/>
    <x v="1"/>
    <x v="1"/>
    <x v="2"/>
  </r>
  <r>
    <s v="428-83-5800"/>
    <n v="21.08"/>
    <n v="3"/>
    <n v="3.162"/>
    <n v="66.402"/>
    <d v="2019-02-09T00:00:00"/>
    <d v="1899-12-30T10:25:00"/>
    <s v="Cash"/>
    <n v="3.162"/>
    <x v="48"/>
    <s v="Feb"/>
    <x v="0"/>
    <x v="1"/>
    <x v="0"/>
    <x v="0"/>
    <x v="4"/>
    <x v="1"/>
    <x v="1"/>
    <x v="1"/>
  </r>
  <r>
    <s v="603-07-0961"/>
    <n v="74.79"/>
    <n v="5"/>
    <n v="18.6975"/>
    <n v="392.6475"/>
    <d v="2019-01-10T00:00:00"/>
    <d v="1899-12-30T11:34:00"/>
    <s v="Cash"/>
    <n v="18.6975"/>
    <x v="49"/>
    <s v="Jan"/>
    <x v="4"/>
    <x v="1"/>
    <x v="0"/>
    <x v="1"/>
    <x v="1"/>
    <x v="1"/>
    <x v="1"/>
    <x v="2"/>
  </r>
  <r>
    <s v="704-20-4138"/>
    <n v="29.67"/>
    <n v="7"/>
    <n v="10.3845"/>
    <n v="218.0745"/>
    <d v="2019-03-11T00:00:00"/>
    <d v="1899-12-30T18:58:00"/>
    <s v="Credit card"/>
    <n v="10.3845"/>
    <x v="34"/>
    <s v="Mar"/>
    <x v="3"/>
    <x v="2"/>
    <x v="0"/>
    <x v="0"/>
    <x v="0"/>
    <x v="1"/>
    <x v="1"/>
    <x v="0"/>
  </r>
  <r>
    <s v="787-15-1757"/>
    <n v="44.07"/>
    <n v="4"/>
    <n v="8.814"/>
    <n v="185.094"/>
    <d v="2019-02-18T00:00:00"/>
    <d v="1899-12-30T16:28:00"/>
    <s v="Ewallet"/>
    <n v="8.814"/>
    <x v="3"/>
    <s v="Feb"/>
    <x v="3"/>
    <x v="2"/>
    <x v="0"/>
    <x v="1"/>
    <x v="0"/>
    <x v="1"/>
    <x v="1"/>
    <x v="0"/>
  </r>
  <r>
    <s v="649-11-3678"/>
    <n v="22.93"/>
    <n v="9"/>
    <n v="10.3185"/>
    <n v="216.6885"/>
    <d v="2019-02-26T00:00:00"/>
    <d v="1899-12-30T20:26:00"/>
    <s v="Cash"/>
    <n v="10.3185"/>
    <x v="46"/>
    <s v="Feb"/>
    <x v="6"/>
    <x v="2"/>
    <x v="1"/>
    <x v="0"/>
    <x v="4"/>
    <x v="1"/>
    <x v="1"/>
    <x v="2"/>
  </r>
  <r>
    <s v="622-20-1945"/>
    <n v="39.42"/>
    <n v="1"/>
    <n v="1.971"/>
    <n v="41.391"/>
    <d v="2019-01-18T00:00:00"/>
    <d v="1899-12-30T15:08:00"/>
    <s v="Cash"/>
    <n v="1.971"/>
    <x v="3"/>
    <s v="Jan"/>
    <x v="1"/>
    <x v="0"/>
    <x v="1"/>
    <x v="0"/>
    <x v="0"/>
    <x v="1"/>
    <x v="1"/>
    <x v="0"/>
  </r>
  <r>
    <s v="372-94-8041"/>
    <n v="15.26"/>
    <n v="6"/>
    <n v="4.578"/>
    <n v="96.138"/>
    <d v="2019-02-15T00:00:00"/>
    <d v="1899-12-30T18:03:00"/>
    <s v="Ewallet"/>
    <n v="4.578"/>
    <x v="57"/>
    <s v="Feb"/>
    <x v="1"/>
    <x v="2"/>
    <x v="1"/>
    <x v="1"/>
    <x v="0"/>
    <x v="0"/>
    <x v="0"/>
    <x v="0"/>
  </r>
  <r>
    <s v="563-91-7120"/>
    <n v="61.77"/>
    <n v="5"/>
    <n v="15.4425"/>
    <n v="324.2925"/>
    <d v="2019-03-08T00:00:00"/>
    <d v="1899-12-30T13:21:00"/>
    <s v="Cash"/>
    <n v="15.4425"/>
    <x v="24"/>
    <s v="Mar"/>
    <x v="1"/>
    <x v="0"/>
    <x v="1"/>
    <x v="0"/>
    <x v="5"/>
    <x v="0"/>
    <x v="0"/>
    <x v="1"/>
  </r>
  <r>
    <s v="746-54-5508"/>
    <n v="21.52"/>
    <n v="6"/>
    <n v="6.456"/>
    <n v="135.576"/>
    <d v="2019-01-17T00:00:00"/>
    <d v="1899-12-30T12:48:00"/>
    <s v="Credit card"/>
    <n v="6.456"/>
    <x v="45"/>
    <s v="Jan"/>
    <x v="4"/>
    <x v="0"/>
    <x v="1"/>
    <x v="1"/>
    <x v="2"/>
    <x v="0"/>
    <x v="0"/>
    <x v="0"/>
  </r>
  <r>
    <s v="276-54-0879"/>
    <n v="97.74"/>
    <n v="4"/>
    <n v="19.548"/>
    <n v="410.508"/>
    <d v="2019-03-12T00:00:00"/>
    <d v="1899-12-30T19:53:00"/>
    <s v="Ewallet"/>
    <n v="19.548"/>
    <x v="41"/>
    <s v="Mar"/>
    <x v="6"/>
    <x v="2"/>
    <x v="1"/>
    <x v="1"/>
    <x v="3"/>
    <x v="2"/>
    <x v="2"/>
    <x v="1"/>
  </r>
  <r>
    <s v="815-11-1168"/>
    <n v="99.78"/>
    <n v="5"/>
    <n v="24.945"/>
    <n v="523.845"/>
    <d v="2019-03-09T00:00:00"/>
    <d v="1899-12-30T19:09:00"/>
    <s v="Cash"/>
    <n v="24.945"/>
    <x v="38"/>
    <s v="Mar"/>
    <x v="0"/>
    <x v="2"/>
    <x v="0"/>
    <x v="1"/>
    <x v="4"/>
    <x v="0"/>
    <x v="0"/>
    <x v="2"/>
  </r>
  <r>
    <s v="719-76-3868"/>
    <n v="94.26"/>
    <n v="4"/>
    <n v="18.852"/>
    <n v="395.892"/>
    <d v="2019-03-12T00:00:00"/>
    <d v="1899-12-30T16:30:00"/>
    <s v="Cash"/>
    <n v="18.852"/>
    <x v="17"/>
    <s v="Mar"/>
    <x v="6"/>
    <x v="2"/>
    <x v="0"/>
    <x v="1"/>
    <x v="4"/>
    <x v="1"/>
    <x v="1"/>
    <x v="0"/>
  </r>
  <r>
    <s v="730-61-8757"/>
    <n v="51.13"/>
    <n v="4"/>
    <n v="10.226"/>
    <n v="214.746"/>
    <d v="2019-01-25T00:00:00"/>
    <d v="1899-12-30T10:11:00"/>
    <s v="Credit card"/>
    <n v="10.226"/>
    <x v="43"/>
    <s v="Jan"/>
    <x v="1"/>
    <x v="1"/>
    <x v="0"/>
    <x v="1"/>
    <x v="0"/>
    <x v="2"/>
    <x v="2"/>
    <x v="2"/>
  </r>
  <r>
    <s v="340-66-0321"/>
    <n v="36.36"/>
    <n v="4"/>
    <n v="7.272"/>
    <n v="152.712"/>
    <d v="2019-03-25T00:00:00"/>
    <d v="1899-12-30T13:07:00"/>
    <s v="Cash"/>
    <n v="7.272"/>
    <x v="29"/>
    <s v="Mar"/>
    <x v="3"/>
    <x v="0"/>
    <x v="0"/>
    <x v="1"/>
    <x v="1"/>
    <x v="0"/>
    <x v="0"/>
    <x v="1"/>
  </r>
  <r>
    <s v="868-81-1752"/>
    <n v="22.02"/>
    <n v="9"/>
    <n v="9.909"/>
    <n v="208.089"/>
    <d v="2019-02-07T00:00:00"/>
    <d v="1899-12-30T18:48:00"/>
    <s v="Cash"/>
    <n v="9.909"/>
    <x v="11"/>
    <s v="Feb"/>
    <x v="4"/>
    <x v="2"/>
    <x v="1"/>
    <x v="1"/>
    <x v="2"/>
    <x v="2"/>
    <x v="2"/>
    <x v="1"/>
  </r>
  <r>
    <s v="634-97-8956"/>
    <n v="32.9"/>
    <n v="3"/>
    <n v="4.935"/>
    <n v="103.635"/>
    <d v="2019-02-17T00:00:00"/>
    <d v="1899-12-30T17:27:00"/>
    <s v="Credit card"/>
    <n v="4.935"/>
    <x v="0"/>
    <s v="Feb"/>
    <x v="2"/>
    <x v="2"/>
    <x v="1"/>
    <x v="1"/>
    <x v="4"/>
    <x v="0"/>
    <x v="0"/>
    <x v="0"/>
  </r>
  <r>
    <s v="566-71-1091"/>
    <n v="77.02"/>
    <n v="5"/>
    <n v="19.255"/>
    <n v="404.355"/>
    <d v="2019-02-03T00:00:00"/>
    <d v="1899-12-30T15:59:00"/>
    <s v="Cash"/>
    <n v="19.255"/>
    <x v="46"/>
    <s v="Feb"/>
    <x v="2"/>
    <x v="0"/>
    <x v="1"/>
    <x v="1"/>
    <x v="5"/>
    <x v="0"/>
    <x v="0"/>
    <x v="2"/>
  </r>
  <r>
    <s v="442-48-3607"/>
    <n v="23.48"/>
    <n v="2"/>
    <n v="2.348"/>
    <n v="49.308"/>
    <d v="2019-03-14T00:00:00"/>
    <d v="1899-12-30T11:21:00"/>
    <s v="Credit card"/>
    <n v="2.348"/>
    <x v="30"/>
    <s v="Mar"/>
    <x v="4"/>
    <x v="1"/>
    <x v="0"/>
    <x v="1"/>
    <x v="4"/>
    <x v="0"/>
    <x v="0"/>
    <x v="1"/>
  </r>
  <r>
    <s v="835-16-0096"/>
    <n v="14.7"/>
    <n v="5"/>
    <n v="3.675"/>
    <n v="77.175"/>
    <d v="2019-03-24T00:00:00"/>
    <d v="1899-12-30T13:48:00"/>
    <s v="Ewallet"/>
    <n v="3.675"/>
    <x v="23"/>
    <s v="Mar"/>
    <x v="2"/>
    <x v="0"/>
    <x v="0"/>
    <x v="1"/>
    <x v="3"/>
    <x v="1"/>
    <x v="1"/>
    <x v="0"/>
  </r>
  <r>
    <s v="527-09-6272"/>
    <n v="28.45"/>
    <n v="5"/>
    <n v="7.1125"/>
    <n v="149.3625"/>
    <d v="2019-03-21T00:00:00"/>
    <d v="1899-12-30T10:17:00"/>
    <s v="Credit card"/>
    <n v="7.1125"/>
    <x v="0"/>
    <s v="Mar"/>
    <x v="4"/>
    <x v="1"/>
    <x v="0"/>
    <x v="0"/>
    <x v="1"/>
    <x v="0"/>
    <x v="0"/>
    <x v="0"/>
  </r>
  <r>
    <s v="898-04-2717"/>
    <n v="76.4"/>
    <n v="9"/>
    <n v="34.38"/>
    <n v="721.98"/>
    <d v="2019-03-19T00:00:00"/>
    <d v="1899-12-30T15:49:00"/>
    <s v="Ewallet"/>
    <n v="34.38"/>
    <x v="26"/>
    <s v="Mar"/>
    <x v="6"/>
    <x v="0"/>
    <x v="1"/>
    <x v="1"/>
    <x v="5"/>
    <x v="0"/>
    <x v="0"/>
    <x v="1"/>
  </r>
  <r>
    <s v="692-27-8933"/>
    <n v="57.95"/>
    <n v="6"/>
    <n v="17.385"/>
    <n v="365.085"/>
    <d v="2019-02-24T00:00:00"/>
    <d v="1899-12-30T13:02:00"/>
    <s v="Cash"/>
    <n v="17.385"/>
    <x v="53"/>
    <s v="Feb"/>
    <x v="2"/>
    <x v="0"/>
    <x v="1"/>
    <x v="0"/>
    <x v="3"/>
    <x v="2"/>
    <x v="2"/>
    <x v="2"/>
  </r>
  <r>
    <s v="633-09-3463"/>
    <n v="47.65"/>
    <n v="3"/>
    <n v="7.1475"/>
    <n v="150.0975"/>
    <d v="2019-03-28T00:00:00"/>
    <d v="1899-12-30T12:58:00"/>
    <s v="Credit card"/>
    <n v="7.1475"/>
    <x v="33"/>
    <s v="Mar"/>
    <x v="4"/>
    <x v="0"/>
    <x v="1"/>
    <x v="0"/>
    <x v="1"/>
    <x v="1"/>
    <x v="1"/>
    <x v="0"/>
  </r>
  <r>
    <s v="374-17-3652"/>
    <n v="42.82"/>
    <n v="9"/>
    <n v="19.269"/>
    <n v="404.649"/>
    <d v="2019-02-05T00:00:00"/>
    <d v="1899-12-30T15:26:00"/>
    <s v="Credit card"/>
    <n v="19.269"/>
    <x v="60"/>
    <s v="Feb"/>
    <x v="6"/>
    <x v="0"/>
    <x v="0"/>
    <x v="0"/>
    <x v="4"/>
    <x v="2"/>
    <x v="2"/>
    <x v="0"/>
  </r>
  <r>
    <s v="378-07-7001"/>
    <n v="48.09"/>
    <n v="3"/>
    <n v="7.2135"/>
    <n v="151.4835"/>
    <d v="2019-02-10T00:00:00"/>
    <d v="1899-12-30T18:23:00"/>
    <s v="Credit card"/>
    <n v="7.2135"/>
    <x v="52"/>
    <s v="Feb"/>
    <x v="2"/>
    <x v="2"/>
    <x v="0"/>
    <x v="1"/>
    <x v="1"/>
    <x v="2"/>
    <x v="2"/>
    <x v="1"/>
  </r>
  <r>
    <s v="433-75-6987"/>
    <n v="55.97"/>
    <n v="7"/>
    <n v="19.5895"/>
    <n v="411.3795"/>
    <d v="2019-03-05T00:00:00"/>
    <d v="1899-12-30T19:06:00"/>
    <s v="Ewallet"/>
    <n v="19.5895"/>
    <x v="60"/>
    <s v="Mar"/>
    <x v="6"/>
    <x v="2"/>
    <x v="0"/>
    <x v="0"/>
    <x v="0"/>
    <x v="2"/>
    <x v="2"/>
    <x v="0"/>
  </r>
  <r>
    <s v="873-95-4984"/>
    <n v="76.9"/>
    <n v="7"/>
    <n v="26.915"/>
    <n v="565.215"/>
    <d v="2019-02-15T00:00:00"/>
    <d v="1899-12-30T20:21:00"/>
    <s v="Cash"/>
    <n v="26.915"/>
    <x v="25"/>
    <s v="Feb"/>
    <x v="1"/>
    <x v="2"/>
    <x v="0"/>
    <x v="0"/>
    <x v="0"/>
    <x v="2"/>
    <x v="2"/>
    <x v="1"/>
  </r>
  <r>
    <s v="416-13-5917"/>
    <n v="97.03"/>
    <n v="5"/>
    <n v="24.2575"/>
    <n v="509.4075"/>
    <d v="2019-01-30T00:00:00"/>
    <d v="1899-12-30T16:24:00"/>
    <s v="Ewallet"/>
    <n v="24.2575"/>
    <x v="39"/>
    <s v="Jan"/>
    <x v="5"/>
    <x v="2"/>
    <x v="1"/>
    <x v="0"/>
    <x v="4"/>
    <x v="1"/>
    <x v="1"/>
    <x v="0"/>
  </r>
  <r>
    <s v="150-89-8043"/>
    <n v="44.65"/>
    <n v="3"/>
    <n v="6.6975"/>
    <n v="140.6475"/>
    <d v="2019-02-14T00:00:00"/>
    <d v="1899-12-30T15:04:00"/>
    <s v="Cash"/>
    <n v="6.6975"/>
    <x v="56"/>
    <s v="Feb"/>
    <x v="4"/>
    <x v="0"/>
    <x v="1"/>
    <x v="1"/>
    <x v="3"/>
    <x v="0"/>
    <x v="0"/>
    <x v="1"/>
  </r>
  <r>
    <s v="135-84-8019"/>
    <n v="77.93"/>
    <n v="9"/>
    <n v="35.0685"/>
    <n v="736.4385"/>
    <d v="2019-02-27T00:00:00"/>
    <d v="1899-12-30T16:10:00"/>
    <s v="Ewallet"/>
    <n v="35.0685"/>
    <x v="29"/>
    <s v="Feb"/>
    <x v="5"/>
    <x v="2"/>
    <x v="1"/>
    <x v="0"/>
    <x v="5"/>
    <x v="0"/>
    <x v="0"/>
    <x v="1"/>
  </r>
  <r>
    <s v="441-94-7118"/>
    <n v="71.95"/>
    <n v="1"/>
    <n v="3.5975"/>
    <n v="75.5475"/>
    <d v="2019-02-04T00:00:00"/>
    <d v="1899-12-30T12:14:00"/>
    <s v="Cash"/>
    <n v="3.5975"/>
    <x v="48"/>
    <s v="Feb"/>
    <x v="3"/>
    <x v="0"/>
    <x v="0"/>
    <x v="1"/>
    <x v="1"/>
    <x v="0"/>
    <x v="0"/>
    <x v="1"/>
  </r>
  <r>
    <s v="725-96-3778"/>
    <n v="89.25"/>
    <n v="8"/>
    <n v="35.7"/>
    <n v="749.7"/>
    <d v="2019-01-20T00:00:00"/>
    <d v="1899-12-30T10:13:00"/>
    <s v="Cash"/>
    <n v="35.7"/>
    <x v="28"/>
    <s v="Jan"/>
    <x v="2"/>
    <x v="1"/>
    <x v="0"/>
    <x v="0"/>
    <x v="2"/>
    <x v="1"/>
    <x v="1"/>
    <x v="2"/>
  </r>
  <r>
    <s v="531-80-1784"/>
    <n v="26.02"/>
    <n v="7"/>
    <n v="9.107"/>
    <n v="191.247"/>
    <d v="2019-03-28T00:00:00"/>
    <d v="1899-12-30T17:38:00"/>
    <s v="Cash"/>
    <n v="9.107"/>
    <x v="20"/>
    <s v="Mar"/>
    <x v="4"/>
    <x v="2"/>
    <x v="1"/>
    <x v="1"/>
    <x v="1"/>
    <x v="0"/>
    <x v="0"/>
    <x v="2"/>
  </r>
  <r>
    <s v="400-45-1220"/>
    <n v="13.5"/>
    <n v="10"/>
    <n v="6.75"/>
    <n v="141.75"/>
    <d v="2019-02-27T00:00:00"/>
    <d v="1899-12-30T11:06:00"/>
    <s v="Credit card"/>
    <n v="6.75"/>
    <x v="19"/>
    <s v="Feb"/>
    <x v="5"/>
    <x v="1"/>
    <x v="1"/>
    <x v="0"/>
    <x v="0"/>
    <x v="2"/>
    <x v="2"/>
    <x v="2"/>
  </r>
  <r>
    <s v="860-79-0874"/>
    <n v="99.3"/>
    <n v="10"/>
    <n v="49.65"/>
    <n v="1042.65"/>
    <d v="2019-02-15T00:00:00"/>
    <d v="1899-12-30T14:53:00"/>
    <s v="Credit card"/>
    <n v="49.65"/>
    <x v="37"/>
    <s v="Feb"/>
    <x v="1"/>
    <x v="0"/>
    <x v="0"/>
    <x v="0"/>
    <x v="5"/>
    <x v="1"/>
    <x v="1"/>
    <x v="1"/>
  </r>
  <r>
    <s v="834-61-8124"/>
    <n v="51.69"/>
    <n v="7"/>
    <n v="18.0915"/>
    <n v="379.9215"/>
    <d v="2019-01-26T00:00:00"/>
    <d v="1899-12-30T18:22:00"/>
    <s v="Cash"/>
    <n v="18.0915"/>
    <x v="46"/>
    <s v="Jan"/>
    <x v="0"/>
    <x v="2"/>
    <x v="1"/>
    <x v="1"/>
    <x v="1"/>
    <x v="0"/>
    <x v="0"/>
    <x v="2"/>
  </r>
  <r>
    <s v="115-99-4379"/>
    <n v="54.73"/>
    <n v="7"/>
    <n v="19.1555"/>
    <n v="402.2655"/>
    <d v="2019-03-14T00:00:00"/>
    <d v="1899-12-30T19:02:00"/>
    <s v="Credit card"/>
    <n v="19.1555"/>
    <x v="23"/>
    <s v="Mar"/>
    <x v="4"/>
    <x v="2"/>
    <x v="0"/>
    <x v="0"/>
    <x v="5"/>
    <x v="2"/>
    <x v="2"/>
    <x v="0"/>
  </r>
  <r>
    <s v="565-67-6697"/>
    <n v="27"/>
    <n v="9"/>
    <n v="12.15"/>
    <n v="255.15"/>
    <d v="2019-03-02T00:00:00"/>
    <d v="1899-12-30T14:16:00"/>
    <s v="Cash"/>
    <n v="12.15"/>
    <x v="19"/>
    <s v="Mar"/>
    <x v="0"/>
    <x v="0"/>
    <x v="0"/>
    <x v="1"/>
    <x v="2"/>
    <x v="2"/>
    <x v="2"/>
    <x v="2"/>
  </r>
  <r>
    <s v="320-49-6392"/>
    <n v="30.24"/>
    <n v="1"/>
    <n v="1.512"/>
    <n v="31.752"/>
    <d v="2019-03-04T00:00:00"/>
    <d v="1899-12-30T15:44:00"/>
    <s v="Cash"/>
    <n v="1.512"/>
    <x v="3"/>
    <s v="Mar"/>
    <x v="3"/>
    <x v="0"/>
    <x v="1"/>
    <x v="0"/>
    <x v="1"/>
    <x v="1"/>
    <x v="1"/>
    <x v="0"/>
  </r>
  <r>
    <s v="889-04-9723"/>
    <n v="89.14"/>
    <n v="4"/>
    <n v="17.828"/>
    <n v="374.388"/>
    <d v="2019-01-07T00:00:00"/>
    <d v="1899-12-30T12:20:00"/>
    <s v="Credit card"/>
    <n v="17.828"/>
    <x v="52"/>
    <s v="Jan"/>
    <x v="3"/>
    <x v="0"/>
    <x v="0"/>
    <x v="0"/>
    <x v="4"/>
    <x v="2"/>
    <x v="2"/>
    <x v="1"/>
  </r>
  <r>
    <s v="632-90-0281"/>
    <n v="37.55"/>
    <n v="10"/>
    <n v="18.775"/>
    <n v="394.275"/>
    <d v="2019-03-08T00:00:00"/>
    <d v="1899-12-30T20:01:00"/>
    <s v="Credit card"/>
    <n v="18.775"/>
    <x v="39"/>
    <s v="Mar"/>
    <x v="1"/>
    <x v="2"/>
    <x v="1"/>
    <x v="0"/>
    <x v="5"/>
    <x v="1"/>
    <x v="1"/>
    <x v="0"/>
  </r>
  <r>
    <s v="554-42-2417"/>
    <n v="95.44"/>
    <n v="10"/>
    <n v="47.72"/>
    <n v="1002.12"/>
    <d v="2019-01-09T00:00:00"/>
    <d v="1899-12-30T13:45:00"/>
    <s v="Cash"/>
    <n v="47.72"/>
    <x v="53"/>
    <s v="Jan"/>
    <x v="5"/>
    <x v="0"/>
    <x v="1"/>
    <x v="0"/>
    <x v="3"/>
    <x v="1"/>
    <x v="1"/>
    <x v="2"/>
  </r>
  <r>
    <s v="453-63-6187"/>
    <n v="27.5"/>
    <n v="3"/>
    <n v="4.125"/>
    <n v="86.625"/>
    <d v="2019-03-01T00:00:00"/>
    <d v="1899-12-30T15:40:00"/>
    <s v="Ewallet"/>
    <n v="4.125"/>
    <x v="35"/>
    <s v="Mar"/>
    <x v="1"/>
    <x v="0"/>
    <x v="1"/>
    <x v="1"/>
    <x v="1"/>
    <x v="2"/>
    <x v="2"/>
    <x v="1"/>
  </r>
  <r>
    <s v="578-80-7669"/>
    <n v="74.97"/>
    <n v="1"/>
    <n v="3.7485"/>
    <n v="78.7185"/>
    <d v="2019-03-16T00:00:00"/>
    <d v="1899-12-30T16:58:00"/>
    <s v="Cash"/>
    <n v="3.7485"/>
    <x v="32"/>
    <s v="Mar"/>
    <x v="0"/>
    <x v="2"/>
    <x v="1"/>
    <x v="1"/>
    <x v="3"/>
    <x v="2"/>
    <x v="2"/>
    <x v="2"/>
  </r>
  <r>
    <s v="612-36-5536"/>
    <n v="80.96"/>
    <n v="8"/>
    <n v="32.384"/>
    <n v="680.064"/>
    <d v="2019-02-17T00:00:00"/>
    <d v="1899-12-30T11:12:00"/>
    <s v="Credit card"/>
    <n v="32.384"/>
    <x v="2"/>
    <s v="Feb"/>
    <x v="2"/>
    <x v="1"/>
    <x v="0"/>
    <x v="1"/>
    <x v="4"/>
    <x v="0"/>
    <x v="0"/>
    <x v="1"/>
  </r>
  <r>
    <s v="605-72-4132"/>
    <n v="94.47"/>
    <n v="8"/>
    <n v="37.788"/>
    <n v="793.548"/>
    <d v="2019-02-27T00:00:00"/>
    <d v="1899-12-30T15:12:00"/>
    <s v="Cash"/>
    <n v="37.788"/>
    <x v="0"/>
    <s v="Feb"/>
    <x v="5"/>
    <x v="0"/>
    <x v="1"/>
    <x v="0"/>
    <x v="4"/>
    <x v="1"/>
    <x v="1"/>
    <x v="0"/>
  </r>
  <r>
    <s v="471-41-2823"/>
    <n v="99.79"/>
    <n v="2"/>
    <n v="9.979"/>
    <n v="209.559"/>
    <d v="2019-03-07T00:00:00"/>
    <d v="1899-12-30T20:37:00"/>
    <s v="Ewallet"/>
    <n v="9.979"/>
    <x v="7"/>
    <s v="Mar"/>
    <x v="4"/>
    <x v="2"/>
    <x v="1"/>
    <x v="1"/>
    <x v="4"/>
    <x v="1"/>
    <x v="1"/>
    <x v="0"/>
  </r>
  <r>
    <s v="462-67-9126"/>
    <n v="73.22"/>
    <n v="6"/>
    <n v="21.966"/>
    <n v="461.286"/>
    <d v="2019-01-21T00:00:00"/>
    <d v="1899-12-30T17:44:00"/>
    <s v="Cash"/>
    <n v="21.966"/>
    <x v="8"/>
    <s v="Jan"/>
    <x v="3"/>
    <x v="2"/>
    <x v="1"/>
    <x v="1"/>
    <x v="2"/>
    <x v="0"/>
    <x v="0"/>
    <x v="1"/>
  </r>
  <r>
    <s v="272-27-9238"/>
    <n v="41.24"/>
    <n v="4"/>
    <n v="8.248"/>
    <n v="173.208"/>
    <d v="2019-02-19T00:00:00"/>
    <d v="1899-12-30T16:23:00"/>
    <s v="Cash"/>
    <n v="8.248"/>
    <x v="12"/>
    <s v="Feb"/>
    <x v="6"/>
    <x v="2"/>
    <x v="1"/>
    <x v="0"/>
    <x v="4"/>
    <x v="1"/>
    <x v="1"/>
    <x v="1"/>
  </r>
  <r>
    <s v="834-25-9262"/>
    <n v="81.68"/>
    <n v="4"/>
    <n v="16.336"/>
    <n v="343.056"/>
    <d v="2019-01-06T00:00:00"/>
    <d v="1899-12-30T12:12:00"/>
    <s v="Cash"/>
    <n v="16.336"/>
    <x v="0"/>
    <s v="Jan"/>
    <x v="2"/>
    <x v="0"/>
    <x v="1"/>
    <x v="0"/>
    <x v="5"/>
    <x v="1"/>
    <x v="1"/>
    <x v="0"/>
  </r>
  <r>
    <s v="122-61-9553"/>
    <n v="51.32"/>
    <n v="9"/>
    <n v="23.094"/>
    <n v="484.974"/>
    <d v="2019-03-14T00:00:00"/>
    <d v="1899-12-30T19:33:00"/>
    <s v="Cash"/>
    <n v="23.094"/>
    <x v="32"/>
    <s v="Mar"/>
    <x v="4"/>
    <x v="2"/>
    <x v="1"/>
    <x v="0"/>
    <x v="1"/>
    <x v="1"/>
    <x v="1"/>
    <x v="2"/>
  </r>
  <r>
    <s v="468-88-0009"/>
    <n v="65.94"/>
    <n v="4"/>
    <n v="13.188"/>
    <n v="276.948"/>
    <d v="2019-03-24T00:00:00"/>
    <d v="1899-12-30T10:29:00"/>
    <s v="Cash"/>
    <n v="13.188"/>
    <x v="22"/>
    <s v="Mar"/>
    <x v="2"/>
    <x v="1"/>
    <x v="0"/>
    <x v="1"/>
    <x v="2"/>
    <x v="0"/>
    <x v="0"/>
    <x v="1"/>
  </r>
  <r>
    <s v="613-59-9758"/>
    <n v="14.36"/>
    <n v="10"/>
    <n v="7.18"/>
    <n v="150.78"/>
    <d v="2019-01-27T00:00:00"/>
    <d v="1899-12-30T14:28:00"/>
    <s v="Cash"/>
    <n v="7.18"/>
    <x v="38"/>
    <s v="Jan"/>
    <x v="2"/>
    <x v="0"/>
    <x v="1"/>
    <x v="0"/>
    <x v="3"/>
    <x v="1"/>
    <x v="1"/>
    <x v="2"/>
  </r>
  <r>
    <s v="254-31-0042"/>
    <n v="21.5"/>
    <n v="9"/>
    <n v="9.675"/>
    <n v="203.175"/>
    <d v="2019-03-06T00:00:00"/>
    <d v="1899-12-30T12:46:00"/>
    <s v="Credit card"/>
    <n v="9.675"/>
    <x v="52"/>
    <s v="Mar"/>
    <x v="5"/>
    <x v="0"/>
    <x v="0"/>
    <x v="1"/>
    <x v="1"/>
    <x v="0"/>
    <x v="0"/>
    <x v="1"/>
  </r>
  <r>
    <s v="201-86-2184"/>
    <n v="26.26"/>
    <n v="7"/>
    <n v="9.191"/>
    <n v="193.011"/>
    <d v="2019-02-02T00:00:00"/>
    <d v="1899-12-30T19:40:00"/>
    <s v="Cash"/>
    <n v="9.191"/>
    <x v="21"/>
    <s v="Feb"/>
    <x v="0"/>
    <x v="2"/>
    <x v="0"/>
    <x v="0"/>
    <x v="1"/>
    <x v="2"/>
    <x v="2"/>
    <x v="0"/>
  </r>
  <r>
    <s v="261-12-8671"/>
    <n v="60.96"/>
    <n v="2"/>
    <n v="6.096"/>
    <n v="128.016"/>
    <d v="2019-01-25T00:00:00"/>
    <d v="1899-12-30T19:39:00"/>
    <s v="Credit card"/>
    <n v="6.096"/>
    <x v="49"/>
    <s v="Jan"/>
    <x v="1"/>
    <x v="2"/>
    <x v="1"/>
    <x v="0"/>
    <x v="5"/>
    <x v="2"/>
    <x v="2"/>
    <x v="2"/>
  </r>
  <r>
    <s v="730-70-9830"/>
    <n v="70.11"/>
    <n v="6"/>
    <n v="21.033"/>
    <n v="441.693"/>
    <d v="2019-03-14T00:00:00"/>
    <d v="1899-12-30T17:54:00"/>
    <s v="Ewallet"/>
    <n v="21.033"/>
    <x v="53"/>
    <s v="Mar"/>
    <x v="4"/>
    <x v="2"/>
    <x v="1"/>
    <x v="0"/>
    <x v="2"/>
    <x v="1"/>
    <x v="1"/>
    <x v="2"/>
  </r>
  <r>
    <s v="382-25-8917"/>
    <n v="42.08"/>
    <n v="6"/>
    <n v="12.624"/>
    <n v="265.104"/>
    <d v="2019-01-29T00:00:00"/>
    <d v="1899-12-30T12:25:00"/>
    <s v="Cash"/>
    <n v="12.624"/>
    <x v="60"/>
    <s v="Jan"/>
    <x v="6"/>
    <x v="0"/>
    <x v="1"/>
    <x v="1"/>
    <x v="5"/>
    <x v="1"/>
    <x v="1"/>
    <x v="0"/>
  </r>
  <r>
    <s v="422-29-8786"/>
    <n v="67.09"/>
    <n v="5"/>
    <n v="16.7725"/>
    <n v="352.2225"/>
    <d v="2019-01-03T00:00:00"/>
    <d v="1899-12-30T16:47:00"/>
    <s v="Credit card"/>
    <n v="16.7725"/>
    <x v="0"/>
    <s v="Jan"/>
    <x v="4"/>
    <x v="2"/>
    <x v="1"/>
    <x v="0"/>
    <x v="2"/>
    <x v="0"/>
    <x v="0"/>
    <x v="0"/>
  </r>
  <r>
    <s v="667-23-5919"/>
    <n v="96.7"/>
    <n v="5"/>
    <n v="24.175"/>
    <n v="507.675"/>
    <d v="2019-01-14T00:00:00"/>
    <d v="1899-12-30T12:52:00"/>
    <s v="Ewallet"/>
    <n v="24.175"/>
    <x v="27"/>
    <s v="Jan"/>
    <x v="3"/>
    <x v="0"/>
    <x v="0"/>
    <x v="0"/>
    <x v="5"/>
    <x v="0"/>
    <x v="0"/>
    <x v="1"/>
  </r>
  <r>
    <s v="843-01-4703"/>
    <n v="35.38"/>
    <n v="9"/>
    <n v="15.921"/>
    <n v="334.341"/>
    <d v="2019-01-05T00:00:00"/>
    <d v="1899-12-30T19:50:00"/>
    <s v="Credit card"/>
    <n v="15.921"/>
    <x v="1"/>
    <s v="Jan"/>
    <x v="0"/>
    <x v="2"/>
    <x v="0"/>
    <x v="0"/>
    <x v="2"/>
    <x v="2"/>
    <x v="2"/>
    <x v="0"/>
  </r>
  <r>
    <s v="743-88-1662"/>
    <n v="95.49"/>
    <n v="7"/>
    <n v="33.4215"/>
    <n v="701.8515"/>
    <d v="2019-02-22T00:00:00"/>
    <d v="1899-12-30T18:17:00"/>
    <s v="Ewallet"/>
    <n v="33.4215"/>
    <x v="44"/>
    <s v="Feb"/>
    <x v="1"/>
    <x v="2"/>
    <x v="1"/>
    <x v="1"/>
    <x v="3"/>
    <x v="1"/>
    <x v="1"/>
    <x v="0"/>
  </r>
  <r>
    <s v="595-86-2894"/>
    <n v="96.98"/>
    <n v="4"/>
    <n v="19.396"/>
    <n v="407.316"/>
    <d v="2019-02-06T00:00:00"/>
    <d v="1899-12-30T17:20:00"/>
    <s v="Ewallet"/>
    <n v="19.396"/>
    <x v="45"/>
    <s v="Feb"/>
    <x v="5"/>
    <x v="2"/>
    <x v="0"/>
    <x v="1"/>
    <x v="5"/>
    <x v="1"/>
    <x v="1"/>
    <x v="0"/>
  </r>
  <r>
    <s v="182-69-8360"/>
    <n v="23.65"/>
    <n v="4"/>
    <n v="4.73"/>
    <n v="99.33"/>
    <d v="2019-01-30T00:00:00"/>
    <d v="1899-12-30T13:32:00"/>
    <s v="Credit card"/>
    <n v="4.73"/>
    <x v="43"/>
    <s v="Jan"/>
    <x v="5"/>
    <x v="0"/>
    <x v="1"/>
    <x v="0"/>
    <x v="1"/>
    <x v="2"/>
    <x v="2"/>
    <x v="2"/>
  </r>
  <r>
    <s v="289-15-7034"/>
    <n v="82.33"/>
    <n v="4"/>
    <n v="16.466"/>
    <n v="345.786"/>
    <d v="2019-01-11T00:00:00"/>
    <d v="1899-12-30T10:37:00"/>
    <s v="Credit card"/>
    <n v="16.466"/>
    <x v="26"/>
    <s v="Jan"/>
    <x v="1"/>
    <x v="1"/>
    <x v="0"/>
    <x v="1"/>
    <x v="3"/>
    <x v="0"/>
    <x v="0"/>
    <x v="1"/>
  </r>
  <r>
    <s v="462-78-5240"/>
    <n v="26.61"/>
    <n v="2"/>
    <n v="2.661"/>
    <n v="55.881"/>
    <d v="2019-03-19T00:00:00"/>
    <d v="1899-12-30T14:35:00"/>
    <s v="Cash"/>
    <n v="2.661"/>
    <x v="50"/>
    <s v="Mar"/>
    <x v="6"/>
    <x v="0"/>
    <x v="1"/>
    <x v="0"/>
    <x v="1"/>
    <x v="1"/>
    <x v="1"/>
    <x v="2"/>
  </r>
  <r>
    <s v="868-52-7573"/>
    <n v="99.69"/>
    <n v="5"/>
    <n v="24.9225"/>
    <n v="523.3725"/>
    <d v="2019-01-14T00:00:00"/>
    <d v="1899-12-30T12:09:00"/>
    <s v="Cash"/>
    <n v="24.9225"/>
    <x v="21"/>
    <s v="Jan"/>
    <x v="3"/>
    <x v="0"/>
    <x v="1"/>
    <x v="0"/>
    <x v="4"/>
    <x v="2"/>
    <x v="2"/>
    <x v="0"/>
  </r>
  <r>
    <s v="153-58-4872"/>
    <n v="74.89"/>
    <n v="4"/>
    <n v="14.978"/>
    <n v="314.538"/>
    <d v="2019-03-01T00:00:00"/>
    <d v="1899-12-30T15:32:00"/>
    <s v="Ewallet"/>
    <n v="14.978"/>
    <x v="50"/>
    <s v="Mar"/>
    <x v="1"/>
    <x v="0"/>
    <x v="0"/>
    <x v="0"/>
    <x v="4"/>
    <x v="1"/>
    <x v="1"/>
    <x v="2"/>
  </r>
  <r>
    <s v="662-72-2873"/>
    <n v="40.94"/>
    <n v="5"/>
    <n v="10.235"/>
    <n v="214.935"/>
    <d v="2019-01-06T00:00:00"/>
    <d v="1899-12-30T13:58:00"/>
    <s v="Ewallet"/>
    <n v="10.235"/>
    <x v="21"/>
    <s v="Jan"/>
    <x v="2"/>
    <x v="0"/>
    <x v="1"/>
    <x v="0"/>
    <x v="4"/>
    <x v="0"/>
    <x v="0"/>
    <x v="0"/>
  </r>
  <r>
    <s v="525-88-7307"/>
    <n v="75.82"/>
    <n v="1"/>
    <n v="3.791"/>
    <n v="79.611"/>
    <d v="2019-01-31T00:00:00"/>
    <d v="1899-12-30T13:19:00"/>
    <s v="Cash"/>
    <n v="3.791"/>
    <x v="6"/>
    <s v="Jan"/>
    <x v="4"/>
    <x v="0"/>
    <x v="0"/>
    <x v="1"/>
    <x v="3"/>
    <x v="2"/>
    <x v="2"/>
    <x v="2"/>
  </r>
  <r>
    <s v="689-16-9784"/>
    <n v="46.77"/>
    <n v="6"/>
    <n v="14.031"/>
    <n v="294.651"/>
    <d v="2019-03-11T00:00:00"/>
    <d v="1899-12-30T13:37:00"/>
    <s v="Cash"/>
    <n v="14.031"/>
    <x v="22"/>
    <s v="Mar"/>
    <x v="3"/>
    <x v="0"/>
    <x v="1"/>
    <x v="1"/>
    <x v="4"/>
    <x v="1"/>
    <x v="1"/>
    <x v="1"/>
  </r>
  <r>
    <s v="725-56-0833"/>
    <n v="32.32"/>
    <n v="10"/>
    <n v="16.16"/>
    <n v="339.36"/>
    <d v="2019-02-20T00:00:00"/>
    <d v="1899-12-30T16:49:00"/>
    <s v="Credit card"/>
    <n v="16.16"/>
    <x v="40"/>
    <s v="Feb"/>
    <x v="5"/>
    <x v="2"/>
    <x v="1"/>
    <x v="0"/>
    <x v="0"/>
    <x v="0"/>
    <x v="0"/>
    <x v="0"/>
  </r>
  <r>
    <s v="394-41-0748"/>
    <n v="54.07"/>
    <n v="9"/>
    <n v="24.3315"/>
    <n v="510.9615"/>
    <d v="2019-01-27T00:00:00"/>
    <d v="1899-12-30T14:55:00"/>
    <s v="Ewallet"/>
    <n v="24.3315"/>
    <x v="33"/>
    <s v="Jan"/>
    <x v="2"/>
    <x v="0"/>
    <x v="0"/>
    <x v="0"/>
    <x v="5"/>
    <x v="1"/>
    <x v="1"/>
    <x v="0"/>
  </r>
  <r>
    <s v="596-42-3999"/>
    <n v="18.22"/>
    <n v="7"/>
    <n v="6.377"/>
    <n v="133.917"/>
    <d v="2019-03-10T00:00:00"/>
    <d v="1899-12-30T14:04:00"/>
    <s v="Credit card"/>
    <n v="6.377"/>
    <x v="37"/>
    <s v="Mar"/>
    <x v="2"/>
    <x v="0"/>
    <x v="1"/>
    <x v="1"/>
    <x v="4"/>
    <x v="2"/>
    <x v="2"/>
    <x v="1"/>
  </r>
  <r>
    <s v="541-89-9860"/>
    <n v="80.48"/>
    <n v="3"/>
    <n v="12.072"/>
    <n v="253.512"/>
    <d v="2019-02-15T00:00:00"/>
    <d v="1899-12-30T12:31:00"/>
    <s v="Cash"/>
    <n v="12.072"/>
    <x v="34"/>
    <s v="Feb"/>
    <x v="1"/>
    <x v="0"/>
    <x v="0"/>
    <x v="0"/>
    <x v="5"/>
    <x v="1"/>
    <x v="1"/>
    <x v="0"/>
  </r>
  <r>
    <s v="173-82-9529"/>
    <n v="37.95"/>
    <n v="10"/>
    <n v="18.975"/>
    <n v="398.475"/>
    <d v="2019-01-26T00:00:00"/>
    <d v="1899-12-30T14:51:00"/>
    <s v="Cash"/>
    <n v="18.975"/>
    <x v="58"/>
    <s v="Jan"/>
    <x v="0"/>
    <x v="0"/>
    <x v="1"/>
    <x v="0"/>
    <x v="5"/>
    <x v="2"/>
    <x v="2"/>
    <x v="0"/>
  </r>
  <r>
    <s v="563-36-9814"/>
    <n v="76.82"/>
    <n v="1"/>
    <n v="3.841"/>
    <n v="80.661"/>
    <d v="2019-02-13T00:00:00"/>
    <d v="1899-12-30T18:27:00"/>
    <s v="Ewallet"/>
    <n v="3.841"/>
    <x v="8"/>
    <s v="Feb"/>
    <x v="5"/>
    <x v="2"/>
    <x v="0"/>
    <x v="1"/>
    <x v="1"/>
    <x v="0"/>
    <x v="0"/>
    <x v="1"/>
  </r>
  <r>
    <s v="308-47-4913"/>
    <n v="52.26"/>
    <n v="10"/>
    <n v="26.13"/>
    <n v="548.73"/>
    <d v="2019-03-09T00:00:00"/>
    <d v="1899-12-30T12:45:00"/>
    <s v="Credit card"/>
    <n v="26.13"/>
    <x v="56"/>
    <s v="Mar"/>
    <x v="0"/>
    <x v="0"/>
    <x v="0"/>
    <x v="0"/>
    <x v="3"/>
    <x v="0"/>
    <x v="0"/>
    <x v="1"/>
  </r>
  <r>
    <s v="885-17-6250"/>
    <n v="79.74"/>
    <n v="1"/>
    <n v="3.987"/>
    <n v="83.727"/>
    <d v="2019-03-06T00:00:00"/>
    <d v="1899-12-30T10:36:00"/>
    <s v="Ewallet"/>
    <n v="3.987"/>
    <x v="48"/>
    <s v="Mar"/>
    <x v="5"/>
    <x v="1"/>
    <x v="1"/>
    <x v="0"/>
    <x v="0"/>
    <x v="0"/>
    <x v="0"/>
    <x v="1"/>
  </r>
  <r>
    <s v="726-27-2396"/>
    <n v="77.5"/>
    <n v="5"/>
    <n v="19.375"/>
    <n v="406.875"/>
    <d v="2019-01-24T00:00:00"/>
    <d v="1899-12-30T20:36:00"/>
    <s v="Ewallet"/>
    <n v="19.375"/>
    <x v="42"/>
    <s v="Jan"/>
    <x v="4"/>
    <x v="2"/>
    <x v="1"/>
    <x v="0"/>
    <x v="0"/>
    <x v="0"/>
    <x v="0"/>
    <x v="2"/>
  </r>
  <r>
    <s v="316-01-3952"/>
    <n v="54.27"/>
    <n v="5"/>
    <n v="13.5675"/>
    <n v="284.9175"/>
    <d v="2019-03-13T00:00:00"/>
    <d v="1899-12-30T14:16:00"/>
    <s v="Ewallet"/>
    <n v="13.5675"/>
    <x v="15"/>
    <s v="Mar"/>
    <x v="5"/>
    <x v="0"/>
    <x v="1"/>
    <x v="0"/>
    <x v="4"/>
    <x v="0"/>
    <x v="0"/>
    <x v="2"/>
  </r>
  <r>
    <s v="760-54-1821"/>
    <n v="13.59"/>
    <n v="9"/>
    <n v="6.1155"/>
    <n v="128.4255"/>
    <d v="2019-03-15T00:00:00"/>
    <d v="1899-12-30T10:26:00"/>
    <s v="Cash"/>
    <n v="6.1155"/>
    <x v="6"/>
    <s v="Mar"/>
    <x v="1"/>
    <x v="1"/>
    <x v="1"/>
    <x v="1"/>
    <x v="2"/>
    <x v="2"/>
    <x v="2"/>
    <x v="2"/>
  </r>
  <r>
    <s v="793-10-3222"/>
    <n v="41.06"/>
    <n v="6"/>
    <n v="12.318"/>
    <n v="258.678"/>
    <d v="2019-03-05T00:00:00"/>
    <d v="1899-12-30T13:30:00"/>
    <s v="Credit card"/>
    <n v="12.318"/>
    <x v="47"/>
    <s v="Mar"/>
    <x v="6"/>
    <x v="0"/>
    <x v="0"/>
    <x v="0"/>
    <x v="0"/>
    <x v="2"/>
    <x v="2"/>
    <x v="0"/>
  </r>
  <r>
    <s v="346-12-3257"/>
    <n v="19.24"/>
    <n v="9"/>
    <n v="8.658"/>
    <n v="181.818"/>
    <d v="2019-03-04T00:00:00"/>
    <d v="1899-12-30T16:28:00"/>
    <s v="Cash"/>
    <n v="8.658"/>
    <x v="7"/>
    <s v="Mar"/>
    <x v="3"/>
    <x v="2"/>
    <x v="0"/>
    <x v="1"/>
    <x v="1"/>
    <x v="2"/>
    <x v="2"/>
    <x v="0"/>
  </r>
  <r>
    <s v="110-05-6330"/>
    <n v="39.43"/>
    <n v="6"/>
    <n v="11.829"/>
    <n v="248.409"/>
    <d v="2019-03-25T00:00:00"/>
    <d v="1899-12-30T20:18:00"/>
    <s v="Credit card"/>
    <n v="11.829"/>
    <x v="45"/>
    <s v="Mar"/>
    <x v="3"/>
    <x v="2"/>
    <x v="1"/>
    <x v="0"/>
    <x v="4"/>
    <x v="1"/>
    <x v="1"/>
    <x v="0"/>
  </r>
  <r>
    <s v="651-61-0874"/>
    <n v="46.22"/>
    <n v="4"/>
    <n v="9.244"/>
    <n v="194.124"/>
    <d v="2019-03-12T00:00:00"/>
    <d v="1899-12-30T20:04:00"/>
    <s v="Credit card"/>
    <n v="9.244"/>
    <x v="56"/>
    <s v="Mar"/>
    <x v="6"/>
    <x v="2"/>
    <x v="1"/>
    <x v="1"/>
    <x v="2"/>
    <x v="1"/>
    <x v="1"/>
    <x v="1"/>
  </r>
  <r>
    <s v="236-86-3015"/>
    <n v="13.98"/>
    <n v="1"/>
    <n v="0.699"/>
    <n v="14.679"/>
    <d v="2019-02-04T00:00:00"/>
    <d v="1899-12-30T13:38:00"/>
    <s v="Ewallet"/>
    <n v="0.699"/>
    <x v="57"/>
    <s v="Feb"/>
    <x v="3"/>
    <x v="0"/>
    <x v="0"/>
    <x v="1"/>
    <x v="2"/>
    <x v="1"/>
    <x v="1"/>
    <x v="0"/>
  </r>
  <r>
    <s v="831-64-0259"/>
    <n v="39.75"/>
    <n v="5"/>
    <n v="9.9375"/>
    <n v="208.6875"/>
    <d v="2019-02-22T00:00:00"/>
    <d v="1899-12-30T10:43:00"/>
    <s v="Ewallet"/>
    <n v="9.9375"/>
    <x v="1"/>
    <s v="Feb"/>
    <x v="1"/>
    <x v="1"/>
    <x v="1"/>
    <x v="0"/>
    <x v="5"/>
    <x v="2"/>
    <x v="2"/>
    <x v="0"/>
  </r>
  <r>
    <s v="587-03-7455"/>
    <n v="97.79"/>
    <n v="7"/>
    <n v="34.2265"/>
    <n v="718.7565"/>
    <d v="2019-02-16T00:00:00"/>
    <d v="1899-12-30T17:30:00"/>
    <s v="Ewallet"/>
    <n v="34.2265"/>
    <x v="49"/>
    <s v="Feb"/>
    <x v="0"/>
    <x v="2"/>
    <x v="0"/>
    <x v="0"/>
    <x v="5"/>
    <x v="1"/>
    <x v="1"/>
    <x v="2"/>
  </r>
  <r>
    <s v="882-40-4577"/>
    <n v="67.26"/>
    <n v="4"/>
    <n v="13.452"/>
    <n v="282.492"/>
    <d v="2019-01-19T00:00:00"/>
    <d v="1899-12-30T15:28:00"/>
    <s v="Credit card"/>
    <n v="13.452"/>
    <x v="7"/>
    <s v="Jan"/>
    <x v="0"/>
    <x v="0"/>
    <x v="0"/>
    <x v="1"/>
    <x v="3"/>
    <x v="0"/>
    <x v="0"/>
    <x v="0"/>
  </r>
  <r>
    <s v="732-67-5346"/>
    <n v="13.79"/>
    <n v="5"/>
    <n v="3.4475"/>
    <n v="72.3975"/>
    <d v="2019-01-11T00:00:00"/>
    <d v="1899-12-30T19:07:00"/>
    <s v="Credit card"/>
    <n v="3.4475"/>
    <x v="52"/>
    <s v="Jan"/>
    <x v="1"/>
    <x v="2"/>
    <x v="1"/>
    <x v="1"/>
    <x v="4"/>
    <x v="0"/>
    <x v="0"/>
    <x v="1"/>
  </r>
  <r>
    <s v="725-32-9708"/>
    <n v="68.71"/>
    <n v="4"/>
    <n v="13.742"/>
    <n v="288.582"/>
    <d v="2019-01-04T00:00:00"/>
    <d v="1899-12-30T19:01:00"/>
    <s v="Cash"/>
    <n v="13.742"/>
    <x v="5"/>
    <s v="Jan"/>
    <x v="1"/>
    <x v="2"/>
    <x v="0"/>
    <x v="0"/>
    <x v="5"/>
    <x v="2"/>
    <x v="2"/>
    <x v="2"/>
  </r>
  <r>
    <s v="256-08-8343"/>
    <n v="56.53"/>
    <n v="4"/>
    <n v="11.306"/>
    <n v="237.426"/>
    <d v="2019-03-04T00:00:00"/>
    <d v="1899-12-30T19:48:00"/>
    <s v="Ewallet"/>
    <n v="11.306"/>
    <x v="46"/>
    <s v="Mar"/>
    <x v="3"/>
    <x v="2"/>
    <x v="1"/>
    <x v="0"/>
    <x v="2"/>
    <x v="0"/>
    <x v="0"/>
    <x v="2"/>
  </r>
  <r>
    <s v="372-26-1506"/>
    <n v="23.82"/>
    <n v="5"/>
    <n v="5.955"/>
    <n v="125.055"/>
    <d v="2019-01-28T00:00:00"/>
    <d v="1899-12-30T19:24:00"/>
    <s v="Ewallet"/>
    <n v="5.955"/>
    <x v="38"/>
    <s v="Jan"/>
    <x v="3"/>
    <x v="2"/>
    <x v="1"/>
    <x v="0"/>
    <x v="5"/>
    <x v="1"/>
    <x v="1"/>
    <x v="2"/>
  </r>
  <r>
    <s v="244-08-0162"/>
    <n v="34.21"/>
    <n v="10"/>
    <n v="17.105"/>
    <n v="359.205"/>
    <d v="2019-01-02T00:00:00"/>
    <d v="1899-12-30T13:00:00"/>
    <s v="Cash"/>
    <n v="17.105"/>
    <x v="20"/>
    <s v="Jan"/>
    <x v="5"/>
    <x v="0"/>
    <x v="1"/>
    <x v="0"/>
    <x v="0"/>
    <x v="2"/>
    <x v="2"/>
    <x v="2"/>
  </r>
  <r>
    <s v="569-71-4390"/>
    <n v="21.87"/>
    <n v="2"/>
    <n v="2.187"/>
    <n v="45.927"/>
    <d v="2019-01-25T00:00:00"/>
    <d v="1899-12-30T14:29:00"/>
    <s v="Ewallet"/>
    <n v="2.187"/>
    <x v="16"/>
    <s v="Jan"/>
    <x v="1"/>
    <x v="0"/>
    <x v="1"/>
    <x v="1"/>
    <x v="3"/>
    <x v="2"/>
    <x v="2"/>
    <x v="1"/>
  </r>
  <r>
    <s v="132-23-6451"/>
    <n v="20.97"/>
    <n v="5"/>
    <n v="5.2425"/>
    <n v="110.0925"/>
    <d v="2019-01-04T00:00:00"/>
    <d v="1899-12-30T13:21:00"/>
    <s v="Cash"/>
    <n v="5.2425"/>
    <x v="52"/>
    <s v="Jan"/>
    <x v="1"/>
    <x v="0"/>
    <x v="0"/>
    <x v="1"/>
    <x v="0"/>
    <x v="0"/>
    <x v="0"/>
    <x v="1"/>
  </r>
  <r>
    <s v="696-90-2548"/>
    <n v="25.84"/>
    <n v="3"/>
    <n v="3.876"/>
    <n v="81.396"/>
    <d v="2019-03-10T00:00:00"/>
    <d v="1899-12-30T18:55:00"/>
    <s v="Ewallet"/>
    <n v="3.876"/>
    <x v="37"/>
    <s v="Mar"/>
    <x v="2"/>
    <x v="2"/>
    <x v="1"/>
    <x v="1"/>
    <x v="3"/>
    <x v="0"/>
    <x v="0"/>
    <x v="1"/>
  </r>
  <r>
    <s v="472-15-9636"/>
    <n v="50.93"/>
    <n v="8"/>
    <n v="20.372"/>
    <n v="427.812"/>
    <d v="2019-03-22T00:00:00"/>
    <d v="1899-12-30T19:36:00"/>
    <s v="Ewallet"/>
    <n v="20.372"/>
    <x v="51"/>
    <s v="Mar"/>
    <x v="1"/>
    <x v="2"/>
    <x v="1"/>
    <x v="1"/>
    <x v="2"/>
    <x v="0"/>
    <x v="0"/>
    <x v="0"/>
  </r>
  <r>
    <s v="268-03-6164"/>
    <n v="96.11"/>
    <n v="1"/>
    <n v="4.8055"/>
    <n v="100.9155"/>
    <d v="2019-01-25T00:00:00"/>
    <d v="1899-12-30T16:28:00"/>
    <s v="Ewallet"/>
    <n v="4.8055"/>
    <x v="52"/>
    <s v="Jan"/>
    <x v="1"/>
    <x v="2"/>
    <x v="1"/>
    <x v="1"/>
    <x v="0"/>
    <x v="2"/>
    <x v="2"/>
    <x v="1"/>
  </r>
  <r>
    <s v="750-57-9686"/>
    <n v="45.38"/>
    <n v="4"/>
    <n v="9.076"/>
    <n v="190.596"/>
    <d v="2019-01-08T00:00:00"/>
    <d v="1899-12-30T13:48:00"/>
    <s v="Credit card"/>
    <n v="9.076"/>
    <x v="44"/>
    <s v="Jan"/>
    <x v="6"/>
    <x v="0"/>
    <x v="1"/>
    <x v="0"/>
    <x v="2"/>
    <x v="1"/>
    <x v="1"/>
    <x v="0"/>
  </r>
  <r>
    <s v="186-09-3669"/>
    <n v="81.51"/>
    <n v="1"/>
    <n v="4.0755"/>
    <n v="85.5855"/>
    <d v="2019-01-22T00:00:00"/>
    <d v="1899-12-30T10:57:00"/>
    <s v="Ewallet"/>
    <n v="4.0755"/>
    <x v="51"/>
    <s v="Jan"/>
    <x v="6"/>
    <x v="1"/>
    <x v="0"/>
    <x v="0"/>
    <x v="0"/>
    <x v="1"/>
    <x v="1"/>
    <x v="0"/>
  </r>
  <r>
    <s v="848-07-1692"/>
    <n v="57.22"/>
    <n v="2"/>
    <n v="5.722"/>
    <n v="120.162"/>
    <d v="2019-01-12T00:00:00"/>
    <d v="1899-12-30T17:13:00"/>
    <s v="Ewallet"/>
    <n v="5.722"/>
    <x v="47"/>
    <s v="Jan"/>
    <x v="0"/>
    <x v="2"/>
    <x v="1"/>
    <x v="0"/>
    <x v="0"/>
    <x v="2"/>
    <x v="2"/>
    <x v="0"/>
  </r>
  <r>
    <s v="745-71-3520"/>
    <n v="25.22"/>
    <n v="7"/>
    <n v="8.827"/>
    <n v="185.367"/>
    <d v="2019-02-04T00:00:00"/>
    <d v="1899-12-30T10:23:00"/>
    <s v="Cash"/>
    <n v="8.827"/>
    <x v="13"/>
    <s v="Feb"/>
    <x v="3"/>
    <x v="1"/>
    <x v="0"/>
    <x v="0"/>
    <x v="1"/>
    <x v="0"/>
    <x v="0"/>
    <x v="0"/>
  </r>
  <r>
    <s v="266-76-6436"/>
    <n v="38.6"/>
    <n v="3"/>
    <n v="5.79"/>
    <n v="121.59"/>
    <d v="2019-03-28T00:00:00"/>
    <d v="1899-12-30T13:57:00"/>
    <s v="Ewallet"/>
    <n v="5.79"/>
    <x v="26"/>
    <s v="Mar"/>
    <x v="4"/>
    <x v="0"/>
    <x v="0"/>
    <x v="0"/>
    <x v="4"/>
    <x v="1"/>
    <x v="1"/>
    <x v="1"/>
  </r>
  <r>
    <s v="740-22-2500"/>
    <n v="84.05"/>
    <n v="3"/>
    <n v="12.6075"/>
    <n v="264.7575"/>
    <d v="2019-01-23T00:00:00"/>
    <d v="1899-12-30T13:29:00"/>
    <s v="Cash"/>
    <n v="12.6075"/>
    <x v="57"/>
    <s v="Jan"/>
    <x v="5"/>
    <x v="0"/>
    <x v="1"/>
    <x v="0"/>
    <x v="1"/>
    <x v="1"/>
    <x v="1"/>
    <x v="0"/>
  </r>
  <r>
    <s v="271-88-8734"/>
    <n v="97.21"/>
    <n v="10"/>
    <n v="48.605"/>
    <n v="1020.705"/>
    <d v="2019-02-08T00:00:00"/>
    <d v="1899-12-30T13:00:00"/>
    <s v="Credit card"/>
    <n v="48.605"/>
    <x v="44"/>
    <s v="Feb"/>
    <x v="1"/>
    <x v="0"/>
    <x v="0"/>
    <x v="0"/>
    <x v="5"/>
    <x v="1"/>
    <x v="1"/>
    <x v="0"/>
  </r>
  <r>
    <s v="301-81-8610"/>
    <n v="25.42"/>
    <n v="8"/>
    <n v="10.168"/>
    <n v="213.528"/>
    <d v="2019-03-19T00:00:00"/>
    <d v="1899-12-30T19:42:00"/>
    <s v="Credit card"/>
    <n v="10.168"/>
    <x v="24"/>
    <s v="Mar"/>
    <x v="6"/>
    <x v="2"/>
    <x v="0"/>
    <x v="1"/>
    <x v="5"/>
    <x v="2"/>
    <x v="2"/>
    <x v="1"/>
  </r>
  <r>
    <s v="489-64-4354"/>
    <n v="16.28"/>
    <n v="1"/>
    <n v="0.814"/>
    <n v="17.094"/>
    <d v="2019-03-09T00:00:00"/>
    <d v="1899-12-30T15:36:00"/>
    <s v="Cash"/>
    <n v="0.814"/>
    <x v="59"/>
    <s v="Mar"/>
    <x v="0"/>
    <x v="0"/>
    <x v="1"/>
    <x v="1"/>
    <x v="5"/>
    <x v="1"/>
    <x v="1"/>
    <x v="2"/>
  </r>
  <r>
    <s v="198-84-7132"/>
    <n v="40.61"/>
    <n v="9"/>
    <n v="18.2745"/>
    <n v="383.7645"/>
    <d v="2019-01-02T00:00:00"/>
    <d v="1899-12-30T13:40:00"/>
    <s v="Cash"/>
    <n v="18.2745"/>
    <x v="27"/>
    <s v="Jan"/>
    <x v="5"/>
    <x v="0"/>
    <x v="0"/>
    <x v="1"/>
    <x v="5"/>
    <x v="2"/>
    <x v="2"/>
    <x v="1"/>
  </r>
  <r>
    <s v="269-10-8440"/>
    <n v="53.17"/>
    <n v="7"/>
    <n v="18.6095"/>
    <n v="390.7995"/>
    <d v="2019-01-21T00:00:00"/>
    <d v="1899-12-30T18:01:00"/>
    <s v="Cash"/>
    <n v="18.6095"/>
    <x v="60"/>
    <s v="Jan"/>
    <x v="3"/>
    <x v="2"/>
    <x v="0"/>
    <x v="1"/>
    <x v="0"/>
    <x v="0"/>
    <x v="0"/>
    <x v="0"/>
  </r>
  <r>
    <s v="650-98-6268"/>
    <n v="20.87"/>
    <n v="3"/>
    <n v="3.1305"/>
    <n v="65.7405"/>
    <d v="2019-03-20T00:00:00"/>
    <d v="1899-12-30T13:53:00"/>
    <s v="Credit card"/>
    <n v="3.1305"/>
    <x v="7"/>
    <s v="Mar"/>
    <x v="5"/>
    <x v="0"/>
    <x v="0"/>
    <x v="0"/>
    <x v="4"/>
    <x v="2"/>
    <x v="2"/>
    <x v="0"/>
  </r>
  <r>
    <s v="741-73-3559"/>
    <n v="67.27"/>
    <n v="5"/>
    <n v="16.8175"/>
    <n v="353.1675"/>
    <d v="2019-02-27T00:00:00"/>
    <d v="1899-12-30T17:27:00"/>
    <s v="Cash"/>
    <n v="16.8175"/>
    <x v="16"/>
    <s v="Feb"/>
    <x v="5"/>
    <x v="2"/>
    <x v="1"/>
    <x v="1"/>
    <x v="3"/>
    <x v="2"/>
    <x v="2"/>
    <x v="1"/>
  </r>
  <r>
    <s v="325-77-6186"/>
    <n v="90.65"/>
    <n v="10"/>
    <n v="45.325"/>
    <n v="951.825"/>
    <d v="2019-03-08T00:00:00"/>
    <d v="1899-12-30T10:53:00"/>
    <s v="Ewallet"/>
    <n v="45.325"/>
    <x v="48"/>
    <s v="Mar"/>
    <x v="1"/>
    <x v="1"/>
    <x v="0"/>
    <x v="0"/>
    <x v="2"/>
    <x v="0"/>
    <x v="0"/>
    <x v="1"/>
  </r>
  <r>
    <s v="286-75-7818"/>
    <n v="69.08"/>
    <n v="2"/>
    <n v="6.908"/>
    <n v="145.068"/>
    <d v="2019-01-31T00:00:00"/>
    <d v="1899-12-30T19:48:00"/>
    <s v="Credit card"/>
    <n v="6.908"/>
    <x v="16"/>
    <s v="Jan"/>
    <x v="4"/>
    <x v="2"/>
    <x v="1"/>
    <x v="1"/>
    <x v="5"/>
    <x v="2"/>
    <x v="2"/>
    <x v="1"/>
  </r>
  <r>
    <s v="574-57-9721"/>
    <n v="43.27"/>
    <n v="2"/>
    <n v="4.327"/>
    <n v="90.867"/>
    <d v="2019-03-08T00:00:00"/>
    <d v="1899-12-30T16:53:00"/>
    <s v="Ewallet"/>
    <n v="4.327"/>
    <x v="14"/>
    <s v="Mar"/>
    <x v="1"/>
    <x v="2"/>
    <x v="1"/>
    <x v="1"/>
    <x v="4"/>
    <x v="1"/>
    <x v="1"/>
    <x v="2"/>
  </r>
  <r>
    <s v="459-50-7686"/>
    <n v="23.46"/>
    <n v="6"/>
    <n v="7.038"/>
    <n v="147.798"/>
    <d v="2019-01-13T00:00:00"/>
    <d v="1899-12-30T19:14:00"/>
    <s v="Ewallet"/>
    <n v="7.038"/>
    <x v="41"/>
    <s v="Jan"/>
    <x v="2"/>
    <x v="2"/>
    <x v="1"/>
    <x v="0"/>
    <x v="1"/>
    <x v="0"/>
    <x v="0"/>
    <x v="1"/>
  </r>
  <r>
    <s v="616-87-0016"/>
    <n v="95.54"/>
    <n v="7"/>
    <n v="33.439"/>
    <n v="702.219"/>
    <d v="2019-03-09T00:00:00"/>
    <d v="1899-12-30T14:36:00"/>
    <s v="Credit card"/>
    <n v="33.439"/>
    <x v="1"/>
    <s v="Mar"/>
    <x v="0"/>
    <x v="0"/>
    <x v="1"/>
    <x v="1"/>
    <x v="5"/>
    <x v="2"/>
    <x v="2"/>
    <x v="0"/>
  </r>
  <r>
    <s v="837-55-7229"/>
    <n v="47.44"/>
    <n v="1"/>
    <n v="2.372"/>
    <n v="49.812"/>
    <d v="2019-02-22T00:00:00"/>
    <d v="1899-12-30T18:19:00"/>
    <s v="Credit card"/>
    <n v="2.372"/>
    <x v="11"/>
    <s v="Feb"/>
    <x v="1"/>
    <x v="2"/>
    <x v="1"/>
    <x v="0"/>
    <x v="5"/>
    <x v="2"/>
    <x v="2"/>
    <x v="1"/>
  </r>
  <r>
    <s v="751-69-0068"/>
    <n v="99.24"/>
    <n v="9"/>
    <n v="44.658"/>
    <n v="937.818"/>
    <d v="2019-03-19T00:00:00"/>
    <d v="1899-12-30T19:09:00"/>
    <s v="Ewallet"/>
    <n v="44.658"/>
    <x v="54"/>
    <s v="Mar"/>
    <x v="6"/>
    <x v="2"/>
    <x v="1"/>
    <x v="1"/>
    <x v="3"/>
    <x v="1"/>
    <x v="1"/>
    <x v="0"/>
  </r>
  <r>
    <s v="257-73-1380"/>
    <n v="82.93"/>
    <n v="4"/>
    <n v="16.586"/>
    <n v="348.306"/>
    <d v="2019-01-20T00:00:00"/>
    <d v="1899-12-30T16:51:00"/>
    <s v="Ewallet"/>
    <n v="16.586"/>
    <x v="1"/>
    <s v="Jan"/>
    <x v="2"/>
    <x v="2"/>
    <x v="0"/>
    <x v="1"/>
    <x v="3"/>
    <x v="1"/>
    <x v="1"/>
    <x v="0"/>
  </r>
  <r>
    <s v="345-08-4992"/>
    <n v="33.99"/>
    <n v="6"/>
    <n v="10.197"/>
    <n v="214.137"/>
    <d v="2019-03-08T00:00:00"/>
    <d v="1899-12-30T15:37:00"/>
    <s v="Credit card"/>
    <n v="10.197"/>
    <x v="25"/>
    <s v="Mar"/>
    <x v="1"/>
    <x v="0"/>
    <x v="1"/>
    <x v="1"/>
    <x v="2"/>
    <x v="0"/>
    <x v="0"/>
    <x v="1"/>
  </r>
  <r>
    <s v="549-96-4200"/>
    <n v="17.04"/>
    <n v="4"/>
    <n v="3.408"/>
    <n v="71.568"/>
    <d v="2019-03-08T00:00:00"/>
    <d v="1899-12-30T20:15:00"/>
    <s v="Ewallet"/>
    <n v="3.408"/>
    <x v="27"/>
    <s v="Mar"/>
    <x v="1"/>
    <x v="2"/>
    <x v="0"/>
    <x v="1"/>
    <x v="4"/>
    <x v="1"/>
    <x v="1"/>
    <x v="1"/>
  </r>
  <r>
    <s v="810-60-6344"/>
    <n v="40.86"/>
    <n v="8"/>
    <n v="16.344"/>
    <n v="343.224"/>
    <d v="2019-02-07T00:00:00"/>
    <d v="1899-12-30T14:38:00"/>
    <s v="Credit card"/>
    <n v="16.344"/>
    <x v="35"/>
    <s v="Feb"/>
    <x v="4"/>
    <x v="0"/>
    <x v="1"/>
    <x v="0"/>
    <x v="1"/>
    <x v="1"/>
    <x v="1"/>
    <x v="1"/>
  </r>
  <r>
    <s v="450-28-2866"/>
    <n v="17.44"/>
    <n v="5"/>
    <n v="4.36"/>
    <n v="91.56"/>
    <d v="2019-01-15T00:00:00"/>
    <d v="1899-12-30T19:25:00"/>
    <s v="Cash"/>
    <n v="4.36"/>
    <x v="34"/>
    <s v="Jan"/>
    <x v="6"/>
    <x v="2"/>
    <x v="0"/>
    <x v="1"/>
    <x v="4"/>
    <x v="1"/>
    <x v="1"/>
    <x v="0"/>
  </r>
  <r>
    <s v="394-30-3170"/>
    <n v="88.43"/>
    <n v="8"/>
    <n v="35.372"/>
    <n v="742.812"/>
    <d v="2019-03-22T00:00:00"/>
    <d v="1899-12-30T19:35:00"/>
    <s v="Credit card"/>
    <n v="35.372"/>
    <x v="42"/>
    <s v="Mar"/>
    <x v="1"/>
    <x v="2"/>
    <x v="0"/>
    <x v="0"/>
    <x v="3"/>
    <x v="2"/>
    <x v="2"/>
    <x v="2"/>
  </r>
  <r>
    <s v="138-17-5109"/>
    <n v="89.21"/>
    <n v="9"/>
    <n v="40.1445"/>
    <n v="843.0345"/>
    <d v="2019-01-15T00:00:00"/>
    <d v="1899-12-30T15:42:00"/>
    <s v="Credit card"/>
    <n v="40.1445"/>
    <x v="35"/>
    <s v="Jan"/>
    <x v="6"/>
    <x v="0"/>
    <x v="0"/>
    <x v="0"/>
    <x v="2"/>
    <x v="0"/>
    <x v="0"/>
    <x v="1"/>
  </r>
  <r>
    <s v="192-98-7397"/>
    <n v="12.78"/>
    <n v="1"/>
    <n v="0.639"/>
    <n v="13.419"/>
    <d v="2019-01-08T00:00:00"/>
    <d v="1899-12-30T14:11:00"/>
    <s v="Ewallet"/>
    <n v="0.639"/>
    <x v="33"/>
    <s v="Jan"/>
    <x v="6"/>
    <x v="0"/>
    <x v="1"/>
    <x v="1"/>
    <x v="5"/>
    <x v="1"/>
    <x v="1"/>
    <x v="0"/>
  </r>
  <r>
    <s v="301-11-9629"/>
    <n v="19.1"/>
    <n v="7"/>
    <n v="6.685"/>
    <n v="140.385"/>
    <d v="2019-01-15T00:00:00"/>
    <d v="1899-12-30T10:43:00"/>
    <s v="Cash"/>
    <n v="6.685"/>
    <x v="58"/>
    <s v="Jan"/>
    <x v="6"/>
    <x v="1"/>
    <x v="1"/>
    <x v="0"/>
    <x v="3"/>
    <x v="0"/>
    <x v="0"/>
    <x v="0"/>
  </r>
  <r>
    <s v="390-80-5128"/>
    <n v="19.15"/>
    <n v="1"/>
    <n v="0.9575"/>
    <n v="20.1075"/>
    <d v="2019-01-28T00:00:00"/>
    <d v="1899-12-30T17:58:00"/>
    <s v="Credit card"/>
    <n v="0.9575"/>
    <x v="33"/>
    <s v="Jan"/>
    <x v="3"/>
    <x v="2"/>
    <x v="0"/>
    <x v="0"/>
    <x v="0"/>
    <x v="2"/>
    <x v="2"/>
    <x v="0"/>
  </r>
  <r>
    <s v="235-46-8343"/>
    <n v="27.66"/>
    <n v="10"/>
    <n v="13.83"/>
    <n v="290.43"/>
    <d v="2019-02-14T00:00:00"/>
    <d v="1899-12-30T11:26:00"/>
    <s v="Credit card"/>
    <n v="13.83"/>
    <x v="60"/>
    <s v="Feb"/>
    <x v="4"/>
    <x v="1"/>
    <x v="0"/>
    <x v="1"/>
    <x v="4"/>
    <x v="1"/>
    <x v="1"/>
    <x v="0"/>
  </r>
  <r>
    <s v="453-12-7053"/>
    <n v="45.74"/>
    <n v="3"/>
    <n v="6.861"/>
    <n v="144.081"/>
    <d v="2019-03-10T00:00:00"/>
    <d v="1899-12-30T17:38:00"/>
    <s v="Credit card"/>
    <n v="6.861"/>
    <x v="35"/>
    <s v="Mar"/>
    <x v="2"/>
    <x v="2"/>
    <x v="1"/>
    <x v="1"/>
    <x v="5"/>
    <x v="1"/>
    <x v="1"/>
    <x v="1"/>
  </r>
  <r>
    <s v="296-11-7041"/>
    <n v="27.07"/>
    <n v="1"/>
    <n v="1.3535"/>
    <n v="28.4235"/>
    <d v="2019-01-12T00:00:00"/>
    <d v="1899-12-30T20:07:00"/>
    <s v="Credit card"/>
    <n v="1.3535"/>
    <x v="4"/>
    <s v="Jan"/>
    <x v="0"/>
    <x v="2"/>
    <x v="0"/>
    <x v="0"/>
    <x v="0"/>
    <x v="2"/>
    <x v="2"/>
    <x v="2"/>
  </r>
  <r>
    <s v="449-27-2918"/>
    <n v="39.12"/>
    <n v="1"/>
    <n v="1.956"/>
    <n v="41.076"/>
    <d v="2019-03-26T00:00:00"/>
    <d v="1899-12-30T11:02:00"/>
    <s v="Credit card"/>
    <n v="1.956"/>
    <x v="1"/>
    <s v="Mar"/>
    <x v="6"/>
    <x v="1"/>
    <x v="0"/>
    <x v="0"/>
    <x v="3"/>
    <x v="2"/>
    <x v="2"/>
    <x v="0"/>
  </r>
  <r>
    <s v="891-01-7034"/>
    <n v="74.71"/>
    <n v="6"/>
    <n v="22.413"/>
    <n v="470.673"/>
    <d v="2019-01-01T00:00:00"/>
    <d v="1899-12-30T19:07:00"/>
    <s v="Cash"/>
    <n v="22.413"/>
    <x v="24"/>
    <s v="Jan"/>
    <x v="6"/>
    <x v="2"/>
    <x v="1"/>
    <x v="0"/>
    <x v="1"/>
    <x v="2"/>
    <x v="2"/>
    <x v="1"/>
  </r>
  <r>
    <s v="744-09-5786"/>
    <n v="22.01"/>
    <n v="6"/>
    <n v="6.603"/>
    <n v="138.663"/>
    <d v="2019-01-02T00:00:00"/>
    <d v="1899-12-30T18:50:00"/>
    <s v="Cash"/>
    <n v="6.603"/>
    <x v="29"/>
    <s v="Jan"/>
    <x v="5"/>
    <x v="2"/>
    <x v="1"/>
    <x v="1"/>
    <x v="1"/>
    <x v="2"/>
    <x v="2"/>
    <x v="1"/>
  </r>
  <r>
    <s v="727-17-0390"/>
    <n v="63.61"/>
    <n v="5"/>
    <n v="15.9025"/>
    <n v="333.9525"/>
    <d v="2019-03-16T00:00:00"/>
    <d v="1899-12-30T12:43:00"/>
    <s v="Ewallet"/>
    <n v="15.9025"/>
    <x v="19"/>
    <s v="Mar"/>
    <x v="0"/>
    <x v="0"/>
    <x v="1"/>
    <x v="0"/>
    <x v="4"/>
    <x v="0"/>
    <x v="0"/>
    <x v="2"/>
  </r>
  <r>
    <s v="568-88-3448"/>
    <n v="25"/>
    <n v="1"/>
    <n v="1.25"/>
    <n v="26.25"/>
    <d v="2019-03-03T00:00:00"/>
    <d v="1899-12-30T15:09:00"/>
    <s v="Ewallet"/>
    <n v="1.25"/>
    <x v="46"/>
    <s v="Mar"/>
    <x v="2"/>
    <x v="0"/>
    <x v="1"/>
    <x v="1"/>
    <x v="0"/>
    <x v="0"/>
    <x v="0"/>
    <x v="2"/>
  </r>
  <r>
    <s v="187-83-5490"/>
    <n v="20.77"/>
    <n v="4"/>
    <n v="4.154"/>
    <n v="87.234"/>
    <d v="2019-01-31T00:00:00"/>
    <d v="1899-12-30T13:47:00"/>
    <s v="Cash"/>
    <n v="4.154"/>
    <x v="28"/>
    <s v="Jan"/>
    <x v="4"/>
    <x v="0"/>
    <x v="0"/>
    <x v="1"/>
    <x v="1"/>
    <x v="0"/>
    <x v="0"/>
    <x v="2"/>
  </r>
  <r>
    <s v="767-54-1907"/>
    <n v="29.56"/>
    <n v="5"/>
    <n v="7.39"/>
    <n v="155.19"/>
    <d v="2019-02-13T00:00:00"/>
    <d v="1899-12-30T16:59:00"/>
    <s v="Cash"/>
    <n v="7.39"/>
    <x v="16"/>
    <s v="Feb"/>
    <x v="5"/>
    <x v="2"/>
    <x v="0"/>
    <x v="0"/>
    <x v="5"/>
    <x v="2"/>
    <x v="2"/>
    <x v="1"/>
  </r>
  <r>
    <s v="710-46-4433"/>
    <n v="77.4"/>
    <n v="9"/>
    <n v="34.83"/>
    <n v="731.43"/>
    <d v="2019-02-15T00:00:00"/>
    <d v="1899-12-30T14:15:00"/>
    <s v="Credit card"/>
    <n v="34.83"/>
    <x v="10"/>
    <s v="Feb"/>
    <x v="1"/>
    <x v="0"/>
    <x v="0"/>
    <x v="0"/>
    <x v="4"/>
    <x v="2"/>
    <x v="2"/>
    <x v="2"/>
  </r>
  <r>
    <s v="533-33-5337"/>
    <n v="79.39"/>
    <n v="10"/>
    <n v="39.695"/>
    <n v="833.595"/>
    <d v="2019-02-07T00:00:00"/>
    <d v="1899-12-30T20:24:00"/>
    <s v="Cash"/>
    <n v="39.695"/>
    <x v="56"/>
    <s v="Feb"/>
    <x v="4"/>
    <x v="2"/>
    <x v="1"/>
    <x v="1"/>
    <x v="1"/>
    <x v="2"/>
    <x v="2"/>
    <x v="1"/>
  </r>
  <r>
    <s v="325-90-8763"/>
    <n v="46.57"/>
    <n v="10"/>
    <n v="23.285"/>
    <n v="488.985"/>
    <d v="2019-01-27T00:00:00"/>
    <d v="1899-12-30T13:58:00"/>
    <s v="Cash"/>
    <n v="23.285"/>
    <x v="29"/>
    <s v="Jan"/>
    <x v="2"/>
    <x v="0"/>
    <x v="0"/>
    <x v="0"/>
    <x v="1"/>
    <x v="1"/>
    <x v="1"/>
    <x v="1"/>
  </r>
  <r>
    <s v="729-46-7422"/>
    <n v="35.89"/>
    <n v="1"/>
    <n v="1.7945"/>
    <n v="37.6845"/>
    <d v="2019-02-23T00:00:00"/>
    <d v="1899-12-30T16:52:00"/>
    <s v="Credit card"/>
    <n v="1.7945"/>
    <x v="30"/>
    <s v="Feb"/>
    <x v="0"/>
    <x v="2"/>
    <x v="1"/>
    <x v="1"/>
    <x v="4"/>
    <x v="1"/>
    <x v="1"/>
    <x v="1"/>
  </r>
  <r>
    <s v="639-76-1242"/>
    <n v="40.52"/>
    <n v="5"/>
    <n v="10.13"/>
    <n v="212.73"/>
    <d v="2019-02-03T00:00:00"/>
    <d v="1899-12-30T15:19:00"/>
    <s v="Cash"/>
    <n v="10.13"/>
    <x v="10"/>
    <s v="Feb"/>
    <x v="2"/>
    <x v="0"/>
    <x v="1"/>
    <x v="1"/>
    <x v="4"/>
    <x v="1"/>
    <x v="1"/>
    <x v="2"/>
  </r>
  <r>
    <s v="234-03-4040"/>
    <n v="73.05"/>
    <n v="10"/>
    <n v="36.525"/>
    <n v="767.025"/>
    <d v="2019-03-03T00:00:00"/>
    <d v="1899-12-30T12:25:00"/>
    <s v="Credit card"/>
    <n v="36.525"/>
    <x v="44"/>
    <s v="Mar"/>
    <x v="2"/>
    <x v="0"/>
    <x v="0"/>
    <x v="0"/>
    <x v="4"/>
    <x v="2"/>
    <x v="2"/>
    <x v="0"/>
  </r>
  <r>
    <s v="326-71-2155"/>
    <n v="73.95"/>
    <n v="4"/>
    <n v="14.79"/>
    <n v="310.59"/>
    <d v="2019-02-03T00:00:00"/>
    <d v="1899-12-30T10:02:00"/>
    <s v="Cash"/>
    <n v="14.79"/>
    <x v="36"/>
    <s v="Feb"/>
    <x v="2"/>
    <x v="1"/>
    <x v="1"/>
    <x v="0"/>
    <x v="3"/>
    <x v="1"/>
    <x v="1"/>
    <x v="1"/>
  </r>
  <r>
    <s v="320-32-8842"/>
    <n v="22.62"/>
    <n v="1"/>
    <n v="1.131"/>
    <n v="23.751"/>
    <d v="2019-03-17T00:00:00"/>
    <d v="1899-12-30T18:58:00"/>
    <s v="Cash"/>
    <n v="1.131"/>
    <x v="41"/>
    <s v="Mar"/>
    <x v="2"/>
    <x v="2"/>
    <x v="0"/>
    <x v="0"/>
    <x v="4"/>
    <x v="1"/>
    <x v="1"/>
    <x v="1"/>
  </r>
  <r>
    <s v="470-32-9057"/>
    <n v="51.34"/>
    <n v="5"/>
    <n v="12.835"/>
    <n v="269.535"/>
    <d v="2019-03-28T00:00:00"/>
    <d v="1899-12-30T15:31:00"/>
    <s v="Credit card"/>
    <n v="12.835"/>
    <x v="0"/>
    <s v="Mar"/>
    <x v="4"/>
    <x v="0"/>
    <x v="0"/>
    <x v="1"/>
    <x v="4"/>
    <x v="0"/>
    <x v="0"/>
    <x v="0"/>
  </r>
  <r>
    <s v="878-30-2331"/>
    <n v="54.55"/>
    <n v="10"/>
    <n v="27.275"/>
    <n v="572.775"/>
    <d v="2019-03-02T00:00:00"/>
    <d v="1899-12-30T11:22:00"/>
    <s v="Credit card"/>
    <n v="27.275"/>
    <x v="12"/>
    <s v="Mar"/>
    <x v="0"/>
    <x v="1"/>
    <x v="0"/>
    <x v="0"/>
    <x v="3"/>
    <x v="1"/>
    <x v="1"/>
    <x v="1"/>
  </r>
  <r>
    <s v="440-59-5691"/>
    <n v="37.15"/>
    <n v="7"/>
    <n v="13.0025"/>
    <n v="273.0525"/>
    <d v="2019-02-08T00:00:00"/>
    <d v="1899-12-30T13:12:00"/>
    <s v="Credit card"/>
    <n v="13.0025"/>
    <x v="25"/>
    <s v="Feb"/>
    <x v="1"/>
    <x v="0"/>
    <x v="0"/>
    <x v="0"/>
    <x v="0"/>
    <x v="1"/>
    <x v="1"/>
    <x v="1"/>
  </r>
  <r>
    <s v="554-53-3790"/>
    <n v="37.02"/>
    <n v="6"/>
    <n v="11.106"/>
    <n v="233.226"/>
    <d v="2019-03-22T00:00:00"/>
    <d v="1899-12-30T18:33:00"/>
    <s v="Cash"/>
    <n v="11.106"/>
    <x v="10"/>
    <s v="Mar"/>
    <x v="1"/>
    <x v="2"/>
    <x v="1"/>
    <x v="1"/>
    <x v="3"/>
    <x v="2"/>
    <x v="2"/>
    <x v="2"/>
  </r>
  <r>
    <s v="746-19-0921"/>
    <n v="21.58"/>
    <n v="1"/>
    <n v="1.079"/>
    <n v="22.659"/>
    <d v="2019-02-09T00:00:00"/>
    <d v="1899-12-30T10:02:00"/>
    <s v="Ewallet"/>
    <n v="1.079"/>
    <x v="8"/>
    <s v="Feb"/>
    <x v="0"/>
    <x v="1"/>
    <x v="1"/>
    <x v="1"/>
    <x v="4"/>
    <x v="1"/>
    <x v="1"/>
    <x v="1"/>
  </r>
  <r>
    <s v="233-34-0817"/>
    <n v="98.84"/>
    <n v="1"/>
    <n v="4.942"/>
    <n v="103.782"/>
    <d v="2019-02-15T00:00:00"/>
    <d v="1899-12-30T11:21:00"/>
    <s v="Cash"/>
    <n v="4.942"/>
    <x v="3"/>
    <s v="Feb"/>
    <x v="1"/>
    <x v="1"/>
    <x v="0"/>
    <x v="0"/>
    <x v="1"/>
    <x v="1"/>
    <x v="1"/>
    <x v="0"/>
  </r>
  <r>
    <s v="767-05-1286"/>
    <n v="83.77"/>
    <n v="6"/>
    <n v="25.131"/>
    <n v="527.751"/>
    <d v="2019-01-23T00:00:00"/>
    <d v="1899-12-30T12:10:00"/>
    <s v="Ewallet"/>
    <n v="25.131"/>
    <x v="38"/>
    <s v="Jan"/>
    <x v="5"/>
    <x v="0"/>
    <x v="0"/>
    <x v="0"/>
    <x v="2"/>
    <x v="1"/>
    <x v="1"/>
    <x v="2"/>
  </r>
  <r>
    <s v="340-21-9136"/>
    <n v="40.05"/>
    <n v="4"/>
    <n v="8.01"/>
    <n v="168.21"/>
    <d v="2019-01-25T00:00:00"/>
    <d v="1899-12-30T11:40:00"/>
    <s v="Cash"/>
    <n v="8.01"/>
    <x v="58"/>
    <s v="Jan"/>
    <x v="1"/>
    <x v="1"/>
    <x v="0"/>
    <x v="0"/>
    <x v="3"/>
    <x v="0"/>
    <x v="0"/>
    <x v="0"/>
  </r>
  <r>
    <s v="405-31-3305"/>
    <n v="43.13"/>
    <n v="10"/>
    <n v="21.565"/>
    <n v="452.865"/>
    <d v="2019-02-02T00:00:00"/>
    <d v="1899-12-30T18:31:00"/>
    <s v="Credit card"/>
    <n v="21.565"/>
    <x v="46"/>
    <s v="Feb"/>
    <x v="0"/>
    <x v="2"/>
    <x v="0"/>
    <x v="1"/>
    <x v="5"/>
    <x v="0"/>
    <x v="0"/>
    <x v="2"/>
  </r>
  <r>
    <s v="731-59-7531"/>
    <n v="72.57"/>
    <n v="8"/>
    <n v="29.028"/>
    <n v="609.588"/>
    <d v="2019-03-30T00:00:00"/>
    <d v="1899-12-30T17:58:00"/>
    <s v="Cash"/>
    <n v="29.028"/>
    <x v="15"/>
    <s v="Mar"/>
    <x v="0"/>
    <x v="2"/>
    <x v="0"/>
    <x v="1"/>
    <x v="0"/>
    <x v="2"/>
    <x v="2"/>
    <x v="2"/>
  </r>
  <r>
    <s v="676-39-6028"/>
    <n v="64.44"/>
    <n v="5"/>
    <n v="16.11"/>
    <n v="338.31"/>
    <d v="2019-03-30T00:00:00"/>
    <d v="1899-12-30T17:04:00"/>
    <s v="Cash"/>
    <n v="16.11"/>
    <x v="37"/>
    <s v="Mar"/>
    <x v="0"/>
    <x v="2"/>
    <x v="0"/>
    <x v="0"/>
    <x v="1"/>
    <x v="0"/>
    <x v="0"/>
    <x v="1"/>
  </r>
  <r>
    <s v="502-05-1910"/>
    <n v="65.18"/>
    <n v="3"/>
    <n v="9.777"/>
    <n v="205.317"/>
    <d v="2019-02-25T00:00:00"/>
    <d v="1899-12-30T20:35:00"/>
    <s v="Credit card"/>
    <n v="9.777"/>
    <x v="31"/>
    <s v="Feb"/>
    <x v="3"/>
    <x v="2"/>
    <x v="1"/>
    <x v="1"/>
    <x v="0"/>
    <x v="0"/>
    <x v="0"/>
    <x v="1"/>
  </r>
  <r>
    <s v="485-30-8700"/>
    <n v="33.26"/>
    <n v="5"/>
    <n v="8.315"/>
    <n v="174.615"/>
    <d v="2019-03-18T00:00:00"/>
    <d v="1899-12-30T16:10:00"/>
    <s v="Credit card"/>
    <n v="8.315"/>
    <x v="50"/>
    <s v="Mar"/>
    <x v="3"/>
    <x v="2"/>
    <x v="1"/>
    <x v="0"/>
    <x v="3"/>
    <x v="0"/>
    <x v="0"/>
    <x v="2"/>
  </r>
  <r>
    <s v="598-47-9715"/>
    <n v="84.07"/>
    <n v="4"/>
    <n v="16.814"/>
    <n v="353.094"/>
    <d v="2019-03-07T00:00:00"/>
    <d v="1899-12-30T16:54:00"/>
    <s v="Ewallet"/>
    <n v="16.814"/>
    <x v="18"/>
    <s v="Mar"/>
    <x v="4"/>
    <x v="2"/>
    <x v="1"/>
    <x v="1"/>
    <x v="1"/>
    <x v="1"/>
    <x v="1"/>
    <x v="2"/>
  </r>
  <r>
    <s v="701-69-8742"/>
    <n v="34.37"/>
    <n v="10"/>
    <n v="17.185"/>
    <n v="360.885"/>
    <d v="2019-03-16T00:00:00"/>
    <d v="1899-12-30T10:11:00"/>
    <s v="Ewallet"/>
    <n v="17.185"/>
    <x v="24"/>
    <s v="Mar"/>
    <x v="0"/>
    <x v="1"/>
    <x v="1"/>
    <x v="1"/>
    <x v="3"/>
    <x v="2"/>
    <x v="2"/>
    <x v="1"/>
  </r>
  <r>
    <s v="575-67-1508"/>
    <n v="38.6"/>
    <n v="1"/>
    <n v="1.93"/>
    <n v="40.53"/>
    <d v="2019-01-29T00:00:00"/>
    <d v="1899-12-30T11:26:00"/>
    <s v="Ewallet"/>
    <n v="1.93"/>
    <x v="24"/>
    <s v="Jan"/>
    <x v="6"/>
    <x v="1"/>
    <x v="1"/>
    <x v="1"/>
    <x v="1"/>
    <x v="0"/>
    <x v="0"/>
    <x v="1"/>
  </r>
  <r>
    <s v="541-08-3113"/>
    <n v="65.97"/>
    <n v="8"/>
    <n v="26.388"/>
    <n v="554.148"/>
    <d v="2019-02-02T00:00:00"/>
    <d v="1899-12-30T20:29:00"/>
    <s v="Cash"/>
    <n v="26.388"/>
    <x v="3"/>
    <s v="Feb"/>
    <x v="0"/>
    <x v="2"/>
    <x v="1"/>
    <x v="1"/>
    <x v="4"/>
    <x v="1"/>
    <x v="1"/>
    <x v="0"/>
  </r>
  <r>
    <s v="246-11-3901"/>
    <n v="32.8"/>
    <n v="10"/>
    <n v="16.4"/>
    <n v="344.4"/>
    <d v="2019-02-15T00:00:00"/>
    <d v="1899-12-30T12:12:00"/>
    <s v="Cash"/>
    <n v="16.4"/>
    <x v="56"/>
    <s v="Feb"/>
    <x v="1"/>
    <x v="0"/>
    <x v="1"/>
    <x v="0"/>
    <x v="1"/>
    <x v="1"/>
    <x v="1"/>
    <x v="1"/>
  </r>
  <r>
    <s v="674-15-9296"/>
    <n v="37.14"/>
    <n v="5"/>
    <n v="9.285"/>
    <n v="194.985"/>
    <d v="2019-01-08T00:00:00"/>
    <d v="1899-12-30T13:05:00"/>
    <s v="Ewallet"/>
    <n v="9.285"/>
    <x v="59"/>
    <s v="Jan"/>
    <x v="6"/>
    <x v="0"/>
    <x v="1"/>
    <x v="1"/>
    <x v="3"/>
    <x v="0"/>
    <x v="0"/>
    <x v="2"/>
  </r>
  <r>
    <s v="305-18-3552"/>
    <n v="60.38"/>
    <n v="10"/>
    <n v="30.19"/>
    <n v="633.99"/>
    <d v="2019-02-12T00:00:00"/>
    <d v="1899-12-30T16:19:00"/>
    <s v="Cash"/>
    <n v="30.19"/>
    <x v="22"/>
    <s v="Feb"/>
    <x v="6"/>
    <x v="2"/>
    <x v="0"/>
    <x v="1"/>
    <x v="2"/>
    <x v="2"/>
    <x v="2"/>
    <x v="1"/>
  </r>
  <r>
    <s v="493-65-6248"/>
    <n v="36.98"/>
    <n v="10"/>
    <n v="18.49"/>
    <n v="388.29"/>
    <d v="2019-01-01T00:00:00"/>
    <d v="1899-12-30T19:48:00"/>
    <s v="Credit card"/>
    <n v="18.49"/>
    <x v="27"/>
    <s v="Jan"/>
    <x v="6"/>
    <x v="2"/>
    <x v="0"/>
    <x v="0"/>
    <x v="3"/>
    <x v="1"/>
    <x v="1"/>
    <x v="1"/>
  </r>
  <r>
    <s v="438-01-4015"/>
    <n v="49.49"/>
    <n v="4"/>
    <n v="9.898"/>
    <n v="207.858"/>
    <d v="2019-03-21T00:00:00"/>
    <d v="1899-12-30T15:25:00"/>
    <s v="Ewallet"/>
    <n v="9.898"/>
    <x v="37"/>
    <s v="Mar"/>
    <x v="4"/>
    <x v="0"/>
    <x v="0"/>
    <x v="0"/>
    <x v="3"/>
    <x v="2"/>
    <x v="2"/>
    <x v="1"/>
  </r>
  <r>
    <s v="709-58-4068"/>
    <n v="41.09"/>
    <n v="10"/>
    <n v="20.545"/>
    <n v="431.445"/>
    <d v="2019-02-28T00:00:00"/>
    <d v="1899-12-30T14:42:00"/>
    <s v="Cash"/>
    <n v="20.545"/>
    <x v="48"/>
    <s v="Feb"/>
    <x v="4"/>
    <x v="0"/>
    <x v="1"/>
    <x v="0"/>
    <x v="5"/>
    <x v="2"/>
    <x v="2"/>
    <x v="1"/>
  </r>
  <r>
    <s v="795-49-7276"/>
    <n v="37.15"/>
    <n v="4"/>
    <n v="7.43"/>
    <n v="156.03"/>
    <d v="2019-03-23T00:00:00"/>
    <d v="1899-12-30T18:59:00"/>
    <s v="Ewallet"/>
    <n v="7.43"/>
    <x v="47"/>
    <s v="Mar"/>
    <x v="0"/>
    <x v="2"/>
    <x v="1"/>
    <x v="1"/>
    <x v="5"/>
    <x v="0"/>
    <x v="0"/>
    <x v="0"/>
  </r>
  <r>
    <s v="556-72-8512"/>
    <n v="22.96"/>
    <n v="1"/>
    <n v="1.148"/>
    <n v="24.108"/>
    <d v="2019-01-30T00:00:00"/>
    <d v="1899-12-30T20:47:00"/>
    <s v="Cash"/>
    <n v="1.148"/>
    <x v="42"/>
    <s v="Jan"/>
    <x v="5"/>
    <x v="2"/>
    <x v="1"/>
    <x v="1"/>
    <x v="2"/>
    <x v="1"/>
    <x v="1"/>
    <x v="2"/>
  </r>
  <r>
    <s v="627-95-3243"/>
    <n v="77.68"/>
    <n v="9"/>
    <n v="34.956"/>
    <n v="734.076"/>
    <d v="2019-02-04T00:00:00"/>
    <d v="1899-12-30T13:21:00"/>
    <s v="Ewallet"/>
    <n v="34.956"/>
    <x v="57"/>
    <s v="Feb"/>
    <x v="3"/>
    <x v="0"/>
    <x v="0"/>
    <x v="0"/>
    <x v="2"/>
    <x v="2"/>
    <x v="2"/>
    <x v="0"/>
  </r>
  <r>
    <s v="686-41-0932"/>
    <n v="34.7"/>
    <n v="2"/>
    <n v="3.47"/>
    <n v="72.87"/>
    <d v="2019-03-13T00:00:00"/>
    <d v="1899-12-30T19:48:00"/>
    <s v="Ewallet"/>
    <n v="3.47"/>
    <x v="13"/>
    <s v="Mar"/>
    <x v="5"/>
    <x v="2"/>
    <x v="1"/>
    <x v="0"/>
    <x v="5"/>
    <x v="2"/>
    <x v="2"/>
    <x v="0"/>
  </r>
  <r>
    <s v="510-09-5628"/>
    <n v="19.66"/>
    <n v="10"/>
    <n v="9.83"/>
    <n v="206.43"/>
    <d v="2019-03-15T00:00:00"/>
    <d v="1899-12-30T18:20:00"/>
    <s v="Credit card"/>
    <n v="9.83"/>
    <x v="8"/>
    <s v="Mar"/>
    <x v="1"/>
    <x v="2"/>
    <x v="0"/>
    <x v="0"/>
    <x v="5"/>
    <x v="0"/>
    <x v="0"/>
    <x v="1"/>
  </r>
  <r>
    <s v="608-04-3797"/>
    <n v="25.32"/>
    <n v="8"/>
    <n v="10.128"/>
    <n v="212.688"/>
    <d v="2019-03-05T00:00:00"/>
    <d v="1899-12-30T20:24:00"/>
    <s v="Ewallet"/>
    <n v="10.128"/>
    <x v="44"/>
    <s v="Mar"/>
    <x v="6"/>
    <x v="2"/>
    <x v="0"/>
    <x v="0"/>
    <x v="0"/>
    <x v="2"/>
    <x v="2"/>
    <x v="0"/>
  </r>
  <r>
    <s v="148-82-2527"/>
    <n v="12.12"/>
    <n v="10"/>
    <n v="6.06"/>
    <n v="127.26"/>
    <d v="2019-03-05T00:00:00"/>
    <d v="1899-12-30T13:44:00"/>
    <s v="Credit card"/>
    <n v="6.06"/>
    <x v="3"/>
    <s v="Mar"/>
    <x v="6"/>
    <x v="0"/>
    <x v="0"/>
    <x v="0"/>
    <x v="2"/>
    <x v="1"/>
    <x v="1"/>
    <x v="0"/>
  </r>
  <r>
    <s v="437-53-3084"/>
    <n v="99.89"/>
    <n v="2"/>
    <n v="9.989"/>
    <n v="209.769"/>
    <d v="2019-02-26T00:00:00"/>
    <d v="1899-12-30T11:48:00"/>
    <s v="Ewallet"/>
    <n v="9.989"/>
    <x v="12"/>
    <s v="Feb"/>
    <x v="6"/>
    <x v="1"/>
    <x v="1"/>
    <x v="1"/>
    <x v="5"/>
    <x v="2"/>
    <x v="2"/>
    <x v="1"/>
  </r>
  <r>
    <s v="632-32-4574"/>
    <n v="75.92"/>
    <n v="8"/>
    <n v="30.368"/>
    <n v="637.728"/>
    <d v="2019-03-20T00:00:00"/>
    <d v="1899-12-30T14:14:00"/>
    <s v="Cash"/>
    <n v="30.368"/>
    <x v="46"/>
    <s v="Mar"/>
    <x v="5"/>
    <x v="0"/>
    <x v="1"/>
    <x v="1"/>
    <x v="3"/>
    <x v="2"/>
    <x v="2"/>
    <x v="2"/>
  </r>
  <r>
    <s v="556-97-7101"/>
    <n v="63.22"/>
    <n v="2"/>
    <n v="6.322"/>
    <n v="132.762"/>
    <d v="2019-01-01T00:00:00"/>
    <d v="1899-12-30T15:51:00"/>
    <s v="Cash"/>
    <n v="6.322"/>
    <x v="23"/>
    <s v="Jan"/>
    <x v="6"/>
    <x v="0"/>
    <x v="1"/>
    <x v="0"/>
    <x v="1"/>
    <x v="1"/>
    <x v="1"/>
    <x v="0"/>
  </r>
  <r>
    <s v="862-59-8517"/>
    <n v="90.24"/>
    <n v="6"/>
    <n v="27.072"/>
    <n v="568.512"/>
    <d v="2019-01-27T00:00:00"/>
    <d v="1899-12-30T11:17:00"/>
    <s v="Cash"/>
    <n v="27.072"/>
    <x v="56"/>
    <s v="Jan"/>
    <x v="2"/>
    <x v="1"/>
    <x v="1"/>
    <x v="0"/>
    <x v="4"/>
    <x v="1"/>
    <x v="1"/>
    <x v="1"/>
  </r>
  <r>
    <s v="401-18-8016"/>
    <n v="98.13"/>
    <n v="1"/>
    <n v="4.9065"/>
    <n v="103.0365"/>
    <d v="2019-01-21T00:00:00"/>
    <d v="1899-12-30T17:36:00"/>
    <s v="Cash"/>
    <n v="4.9065"/>
    <x v="60"/>
    <s v="Jan"/>
    <x v="3"/>
    <x v="2"/>
    <x v="0"/>
    <x v="0"/>
    <x v="3"/>
    <x v="2"/>
    <x v="2"/>
    <x v="0"/>
  </r>
  <r>
    <s v="420-18-8989"/>
    <n v="51.52"/>
    <n v="8"/>
    <n v="20.608"/>
    <n v="432.768"/>
    <d v="2019-02-02T00:00:00"/>
    <d v="1899-12-30T15:47:00"/>
    <s v="Cash"/>
    <n v="20.608"/>
    <x v="1"/>
    <s v="Feb"/>
    <x v="0"/>
    <x v="0"/>
    <x v="0"/>
    <x v="0"/>
    <x v="3"/>
    <x v="0"/>
    <x v="0"/>
    <x v="0"/>
  </r>
  <r>
    <s v="277-63-2961"/>
    <n v="73.97"/>
    <n v="1"/>
    <n v="3.6985"/>
    <n v="77.6685"/>
    <d v="2019-02-03T00:00:00"/>
    <d v="1899-12-30T15:53:00"/>
    <s v="Credit card"/>
    <n v="3.6985"/>
    <x v="38"/>
    <s v="Feb"/>
    <x v="2"/>
    <x v="0"/>
    <x v="0"/>
    <x v="1"/>
    <x v="3"/>
    <x v="2"/>
    <x v="2"/>
    <x v="2"/>
  </r>
  <r>
    <s v="573-98-8548"/>
    <n v="31.9"/>
    <n v="1"/>
    <n v="1.595"/>
    <n v="33.495"/>
    <d v="2019-01-05T00:00:00"/>
    <d v="1899-12-30T12:40:00"/>
    <s v="Ewallet"/>
    <n v="1.595"/>
    <x v="0"/>
    <s v="Jan"/>
    <x v="0"/>
    <x v="0"/>
    <x v="0"/>
    <x v="0"/>
    <x v="5"/>
    <x v="1"/>
    <x v="1"/>
    <x v="0"/>
  </r>
  <r>
    <s v="620-02-2046"/>
    <n v="69.4"/>
    <n v="2"/>
    <n v="6.94"/>
    <n v="145.74"/>
    <d v="2019-01-27T00:00:00"/>
    <d v="1899-12-30T19:48:00"/>
    <s v="Ewallet"/>
    <n v="6.94"/>
    <x v="54"/>
    <s v="Jan"/>
    <x v="2"/>
    <x v="2"/>
    <x v="1"/>
    <x v="1"/>
    <x v="2"/>
    <x v="1"/>
    <x v="1"/>
    <x v="0"/>
  </r>
  <r>
    <s v="282-35-2475"/>
    <n v="93.31"/>
    <n v="2"/>
    <n v="9.331"/>
    <n v="195.951"/>
    <d v="2019-03-25T00:00:00"/>
    <d v="1899-12-30T17:53:00"/>
    <s v="Cash"/>
    <n v="9.331"/>
    <x v="31"/>
    <s v="Mar"/>
    <x v="3"/>
    <x v="2"/>
    <x v="1"/>
    <x v="0"/>
    <x v="3"/>
    <x v="2"/>
    <x v="2"/>
    <x v="1"/>
  </r>
  <r>
    <s v="511-54-3087"/>
    <n v="88.45"/>
    <n v="1"/>
    <n v="4.4225"/>
    <n v="92.8725"/>
    <d v="2019-02-25T00:00:00"/>
    <d v="1899-12-30T16:36:00"/>
    <s v="Credit card"/>
    <n v="4.4225"/>
    <x v="33"/>
    <s v="Feb"/>
    <x v="3"/>
    <x v="2"/>
    <x v="1"/>
    <x v="1"/>
    <x v="3"/>
    <x v="2"/>
    <x v="2"/>
    <x v="0"/>
  </r>
  <r>
    <s v="726-29-6793"/>
    <n v="24.18"/>
    <n v="8"/>
    <n v="9.672"/>
    <n v="203.112"/>
    <d v="2019-01-28T00:00:00"/>
    <d v="1899-12-30T20:54:00"/>
    <s v="Ewallet"/>
    <n v="9.672"/>
    <x v="57"/>
    <s v="Jan"/>
    <x v="3"/>
    <x v="2"/>
    <x v="0"/>
    <x v="1"/>
    <x v="1"/>
    <x v="0"/>
    <x v="0"/>
    <x v="0"/>
  </r>
  <r>
    <s v="387-49-4215"/>
    <n v="48.5"/>
    <n v="3"/>
    <n v="7.275"/>
    <n v="152.775"/>
    <d v="2019-01-08T00:00:00"/>
    <d v="1899-12-30T12:50:00"/>
    <s v="Cash"/>
    <n v="7.275"/>
    <x v="24"/>
    <s v="Jan"/>
    <x v="6"/>
    <x v="0"/>
    <x v="0"/>
    <x v="0"/>
    <x v="3"/>
    <x v="2"/>
    <x v="2"/>
    <x v="1"/>
  </r>
  <r>
    <s v="862-17-9201"/>
    <n v="84.05"/>
    <n v="6"/>
    <n v="25.215"/>
    <n v="529.515"/>
    <d v="2019-01-29T00:00:00"/>
    <d v="1899-12-30T10:48:00"/>
    <s v="Credit card"/>
    <n v="25.215"/>
    <x v="25"/>
    <s v="Jan"/>
    <x v="6"/>
    <x v="1"/>
    <x v="1"/>
    <x v="0"/>
    <x v="4"/>
    <x v="2"/>
    <x v="2"/>
    <x v="1"/>
  </r>
  <r>
    <s v="291-21-5991"/>
    <n v="61.29"/>
    <n v="5"/>
    <n v="15.3225"/>
    <n v="321.7725"/>
    <d v="2019-03-29T00:00:00"/>
    <d v="1899-12-30T14:28:00"/>
    <s v="Cash"/>
    <n v="15.3225"/>
    <x v="27"/>
    <s v="Mar"/>
    <x v="1"/>
    <x v="0"/>
    <x v="0"/>
    <x v="1"/>
    <x v="0"/>
    <x v="2"/>
    <x v="2"/>
    <x v="1"/>
  </r>
  <r>
    <s v="602-80-9671"/>
    <n v="15.95"/>
    <n v="6"/>
    <n v="4.785"/>
    <n v="100.485"/>
    <d v="2019-02-09T00:00:00"/>
    <d v="1899-12-30T17:15:00"/>
    <s v="Credit card"/>
    <n v="4.785"/>
    <x v="20"/>
    <s v="Feb"/>
    <x v="0"/>
    <x v="2"/>
    <x v="0"/>
    <x v="0"/>
    <x v="2"/>
    <x v="1"/>
    <x v="1"/>
    <x v="2"/>
  </r>
  <r>
    <s v="347-72-6115"/>
    <n v="90.74"/>
    <n v="7"/>
    <n v="31.759"/>
    <n v="666.939"/>
    <d v="2019-01-16T00:00:00"/>
    <d v="1899-12-30T18:03:00"/>
    <s v="Credit card"/>
    <n v="31.759"/>
    <x v="56"/>
    <s v="Jan"/>
    <x v="5"/>
    <x v="2"/>
    <x v="0"/>
    <x v="0"/>
    <x v="3"/>
    <x v="2"/>
    <x v="2"/>
    <x v="1"/>
  </r>
  <r>
    <s v="209-61-0206"/>
    <n v="42.91"/>
    <n v="5"/>
    <n v="10.7275"/>
    <n v="225.2775"/>
    <d v="2019-01-05T00:00:00"/>
    <d v="1899-12-30T17:29:00"/>
    <s v="Ewallet"/>
    <n v="10.7275"/>
    <x v="36"/>
    <s v="Jan"/>
    <x v="0"/>
    <x v="2"/>
    <x v="1"/>
    <x v="0"/>
    <x v="2"/>
    <x v="0"/>
    <x v="0"/>
    <x v="1"/>
  </r>
  <r>
    <s v="595-27-4851"/>
    <n v="54.28"/>
    <n v="7"/>
    <n v="18.998"/>
    <n v="398.958"/>
    <d v="2019-01-27T00:00:00"/>
    <d v="1899-12-30T18:05:00"/>
    <s v="Ewallet"/>
    <n v="18.998"/>
    <x v="39"/>
    <s v="Jan"/>
    <x v="2"/>
    <x v="2"/>
    <x v="1"/>
    <x v="0"/>
    <x v="5"/>
    <x v="0"/>
    <x v="0"/>
    <x v="0"/>
  </r>
  <r>
    <s v="189-52-0236"/>
    <n v="99.55"/>
    <n v="7"/>
    <n v="34.8425"/>
    <n v="731.6925"/>
    <d v="2019-03-14T00:00:00"/>
    <d v="1899-12-30T12:07:00"/>
    <s v="Cash"/>
    <n v="34.8425"/>
    <x v="29"/>
    <s v="Mar"/>
    <x v="4"/>
    <x v="0"/>
    <x v="1"/>
    <x v="1"/>
    <x v="1"/>
    <x v="0"/>
    <x v="0"/>
    <x v="1"/>
  </r>
  <r>
    <s v="503-07-0930"/>
    <n v="58.39"/>
    <n v="7"/>
    <n v="20.4365"/>
    <n v="429.1665"/>
    <d v="2019-02-23T00:00:00"/>
    <d v="1899-12-30T19:49:00"/>
    <s v="Credit card"/>
    <n v="20.4365"/>
    <x v="13"/>
    <s v="Feb"/>
    <x v="0"/>
    <x v="2"/>
    <x v="0"/>
    <x v="1"/>
    <x v="3"/>
    <x v="1"/>
    <x v="1"/>
    <x v="0"/>
  </r>
  <r>
    <s v="413-20-6708"/>
    <n v="51.47"/>
    <n v="1"/>
    <n v="2.5735"/>
    <n v="54.0435"/>
    <d v="2019-03-18T00:00:00"/>
    <d v="1899-12-30T15:52:00"/>
    <s v="Ewallet"/>
    <n v="2.5735"/>
    <x v="23"/>
    <s v="Mar"/>
    <x v="3"/>
    <x v="0"/>
    <x v="0"/>
    <x v="0"/>
    <x v="5"/>
    <x v="1"/>
    <x v="1"/>
    <x v="0"/>
  </r>
  <r>
    <s v="425-85-2085"/>
    <n v="54.86"/>
    <n v="5"/>
    <n v="13.715"/>
    <n v="288.015"/>
    <d v="2019-03-29T00:00:00"/>
    <d v="1899-12-30T16:48:00"/>
    <s v="Ewallet"/>
    <n v="13.715"/>
    <x v="57"/>
    <s v="Mar"/>
    <x v="1"/>
    <x v="2"/>
    <x v="0"/>
    <x v="1"/>
    <x v="0"/>
    <x v="2"/>
    <x v="2"/>
    <x v="0"/>
  </r>
  <r>
    <s v="521-18-7827"/>
    <n v="39.39"/>
    <n v="5"/>
    <n v="9.8475"/>
    <n v="206.7975"/>
    <d v="2019-01-22T00:00:00"/>
    <d v="1899-12-30T20:46:00"/>
    <s v="Credit card"/>
    <n v="9.8475"/>
    <x v="44"/>
    <s v="Jan"/>
    <x v="6"/>
    <x v="2"/>
    <x v="0"/>
    <x v="1"/>
    <x v="2"/>
    <x v="1"/>
    <x v="1"/>
    <x v="0"/>
  </r>
  <r>
    <s v="220-28-1851"/>
    <n v="34.73"/>
    <n v="2"/>
    <n v="3.473"/>
    <n v="72.933"/>
    <d v="2019-03-01T00:00:00"/>
    <d v="1899-12-30T18:14:00"/>
    <s v="Ewallet"/>
    <n v="3.473"/>
    <x v="58"/>
    <s v="Mar"/>
    <x v="1"/>
    <x v="2"/>
    <x v="1"/>
    <x v="1"/>
    <x v="2"/>
    <x v="0"/>
    <x v="0"/>
    <x v="0"/>
  </r>
  <r>
    <s v="600-38-9738"/>
    <n v="71.92"/>
    <n v="5"/>
    <n v="17.98"/>
    <n v="377.58"/>
    <d v="2019-01-17T00:00:00"/>
    <d v="1899-12-30T15:05:00"/>
    <s v="Credit card"/>
    <n v="17.98"/>
    <x v="42"/>
    <s v="Jan"/>
    <x v="4"/>
    <x v="0"/>
    <x v="0"/>
    <x v="1"/>
    <x v="3"/>
    <x v="1"/>
    <x v="1"/>
    <x v="2"/>
  </r>
  <r>
    <s v="734-91-1155"/>
    <n v="45.71"/>
    <n v="3"/>
    <n v="6.8565"/>
    <n v="143.9865"/>
    <d v="2019-03-26T00:00:00"/>
    <d v="1899-12-30T10:34:00"/>
    <s v="Credit card"/>
    <n v="6.8565"/>
    <x v="25"/>
    <s v="Mar"/>
    <x v="6"/>
    <x v="1"/>
    <x v="1"/>
    <x v="0"/>
    <x v="1"/>
    <x v="2"/>
    <x v="2"/>
    <x v="1"/>
  </r>
  <r>
    <s v="451-28-5717"/>
    <n v="83.17"/>
    <n v="6"/>
    <n v="24.951"/>
    <n v="523.971"/>
    <d v="2019-03-20T00:00:00"/>
    <d v="1899-12-30T11:23:00"/>
    <s v="Cash"/>
    <n v="24.951"/>
    <x v="48"/>
    <s v="Mar"/>
    <x v="5"/>
    <x v="1"/>
    <x v="0"/>
    <x v="0"/>
    <x v="2"/>
    <x v="1"/>
    <x v="1"/>
    <x v="1"/>
  </r>
  <r>
    <s v="609-81-8548"/>
    <n v="37.44"/>
    <n v="6"/>
    <n v="11.232"/>
    <n v="235.872"/>
    <d v="2019-02-06T00:00:00"/>
    <d v="1899-12-30T13:55:00"/>
    <s v="Credit card"/>
    <n v="11.232"/>
    <x v="9"/>
    <s v="Feb"/>
    <x v="5"/>
    <x v="0"/>
    <x v="0"/>
    <x v="0"/>
    <x v="2"/>
    <x v="0"/>
    <x v="0"/>
    <x v="2"/>
  </r>
  <r>
    <s v="133-14-7229"/>
    <n v="62.87"/>
    <n v="2"/>
    <n v="6.287"/>
    <n v="132.027"/>
    <d v="2019-01-01T00:00:00"/>
    <d v="1899-12-30T11:43:00"/>
    <s v="Cash"/>
    <n v="6.287"/>
    <x v="59"/>
    <s v="Jan"/>
    <x v="6"/>
    <x v="1"/>
    <x v="1"/>
    <x v="1"/>
    <x v="0"/>
    <x v="1"/>
    <x v="1"/>
    <x v="2"/>
  </r>
  <r>
    <s v="534-01-4457"/>
    <n v="81.71"/>
    <n v="6"/>
    <n v="24.513"/>
    <n v="514.773"/>
    <d v="2019-01-27T00:00:00"/>
    <d v="1899-12-30T14:36:00"/>
    <s v="Credit card"/>
    <n v="24.513"/>
    <x v="7"/>
    <s v="Jan"/>
    <x v="2"/>
    <x v="0"/>
    <x v="1"/>
    <x v="1"/>
    <x v="4"/>
    <x v="0"/>
    <x v="0"/>
    <x v="0"/>
  </r>
  <r>
    <s v="719-89-8991"/>
    <n v="91.41"/>
    <n v="5"/>
    <n v="22.8525"/>
    <n v="479.9025"/>
    <d v="2019-02-25T00:00:00"/>
    <d v="1899-12-30T16:03:00"/>
    <s v="Ewallet"/>
    <n v="22.8525"/>
    <x v="12"/>
    <s v="Feb"/>
    <x v="3"/>
    <x v="2"/>
    <x v="0"/>
    <x v="0"/>
    <x v="3"/>
    <x v="0"/>
    <x v="0"/>
    <x v="1"/>
  </r>
  <r>
    <s v="286-62-6248"/>
    <n v="39.21"/>
    <n v="4"/>
    <n v="7.842"/>
    <n v="164.682"/>
    <d v="2019-01-16T00:00:00"/>
    <d v="1899-12-30T20:03:00"/>
    <s v="Credit card"/>
    <n v="7.842"/>
    <x v="54"/>
    <s v="Jan"/>
    <x v="5"/>
    <x v="2"/>
    <x v="1"/>
    <x v="1"/>
    <x v="5"/>
    <x v="2"/>
    <x v="2"/>
    <x v="0"/>
  </r>
  <r>
    <s v="339-38-9982"/>
    <n v="59.86"/>
    <n v="2"/>
    <n v="5.986"/>
    <n v="125.706"/>
    <d v="2019-01-13T00:00:00"/>
    <d v="1899-12-30T14:55:00"/>
    <s v="Ewallet"/>
    <n v="5.986"/>
    <x v="24"/>
    <s v="Jan"/>
    <x v="2"/>
    <x v="0"/>
    <x v="0"/>
    <x v="1"/>
    <x v="5"/>
    <x v="2"/>
    <x v="2"/>
    <x v="1"/>
  </r>
  <r>
    <s v="827-44-5872"/>
    <n v="54.36"/>
    <n v="10"/>
    <n v="27.18"/>
    <n v="570.78"/>
    <d v="2019-02-07T00:00:00"/>
    <d v="1899-12-30T11:28:00"/>
    <s v="Credit card"/>
    <n v="27.18"/>
    <x v="36"/>
    <s v="Feb"/>
    <x v="4"/>
    <x v="1"/>
    <x v="0"/>
    <x v="0"/>
    <x v="4"/>
    <x v="2"/>
    <x v="2"/>
    <x v="1"/>
  </r>
  <r>
    <s v="827-77-7633"/>
    <n v="98.09"/>
    <n v="9"/>
    <n v="44.1405"/>
    <n v="926.9505"/>
    <d v="2019-02-17T00:00:00"/>
    <d v="1899-12-30T19:41:00"/>
    <s v="Cash"/>
    <n v="44.1405"/>
    <x v="39"/>
    <s v="Feb"/>
    <x v="2"/>
    <x v="2"/>
    <x v="1"/>
    <x v="1"/>
    <x v="3"/>
    <x v="0"/>
    <x v="0"/>
    <x v="0"/>
  </r>
  <r>
    <s v="287-83-1405"/>
    <n v="25.43"/>
    <n v="6"/>
    <n v="7.629"/>
    <n v="160.209"/>
    <d v="2019-02-12T00:00:00"/>
    <d v="1899-12-30T19:01:00"/>
    <s v="Ewallet"/>
    <n v="7.629"/>
    <x v="27"/>
    <s v="Feb"/>
    <x v="6"/>
    <x v="2"/>
    <x v="1"/>
    <x v="1"/>
    <x v="0"/>
    <x v="0"/>
    <x v="0"/>
    <x v="1"/>
  </r>
  <r>
    <s v="435-13-4908"/>
    <n v="86.68"/>
    <n v="8"/>
    <n v="34.672"/>
    <n v="728.112"/>
    <d v="2019-01-24T00:00:00"/>
    <d v="1899-12-30T18:04:00"/>
    <s v="Credit card"/>
    <n v="34.672"/>
    <x v="8"/>
    <s v="Jan"/>
    <x v="4"/>
    <x v="2"/>
    <x v="0"/>
    <x v="1"/>
    <x v="5"/>
    <x v="0"/>
    <x v="0"/>
    <x v="1"/>
  </r>
  <r>
    <s v="857-67-9057"/>
    <n v="22.95"/>
    <n v="10"/>
    <n v="11.475"/>
    <n v="240.975"/>
    <d v="2019-02-06T00:00:00"/>
    <d v="1899-12-30T19:20:00"/>
    <s v="Ewallet"/>
    <n v="11.475"/>
    <x v="13"/>
    <s v="Feb"/>
    <x v="5"/>
    <x v="2"/>
    <x v="1"/>
    <x v="1"/>
    <x v="1"/>
    <x v="2"/>
    <x v="2"/>
    <x v="0"/>
  </r>
  <r>
    <s v="236-27-1144"/>
    <n v="16.31"/>
    <n v="9"/>
    <n v="7.3395"/>
    <n v="154.1295"/>
    <d v="2019-03-26T00:00:00"/>
    <d v="1899-12-30T10:31:00"/>
    <s v="Ewallet"/>
    <n v="7.3395"/>
    <x v="3"/>
    <s v="Mar"/>
    <x v="6"/>
    <x v="1"/>
    <x v="1"/>
    <x v="0"/>
    <x v="4"/>
    <x v="1"/>
    <x v="1"/>
    <x v="0"/>
  </r>
  <r>
    <s v="892-05-6689"/>
    <n v="28.32"/>
    <n v="5"/>
    <n v="7.08"/>
    <n v="148.68"/>
    <d v="2019-03-11T00:00:00"/>
    <d v="1899-12-30T13:28:00"/>
    <s v="Ewallet"/>
    <n v="7.08"/>
    <x v="56"/>
    <s v="Mar"/>
    <x v="3"/>
    <x v="0"/>
    <x v="1"/>
    <x v="0"/>
    <x v="2"/>
    <x v="0"/>
    <x v="0"/>
    <x v="1"/>
  </r>
  <r>
    <s v="583-41-4548"/>
    <n v="16.67"/>
    <n v="7"/>
    <n v="5.8345"/>
    <n v="122.5245"/>
    <d v="2019-02-07T00:00:00"/>
    <d v="1899-12-30T11:36:00"/>
    <s v="Ewallet"/>
    <n v="5.8345"/>
    <x v="2"/>
    <s v="Feb"/>
    <x v="4"/>
    <x v="1"/>
    <x v="1"/>
    <x v="1"/>
    <x v="2"/>
    <x v="1"/>
    <x v="1"/>
    <x v="1"/>
  </r>
  <r>
    <s v="339-12-4827"/>
    <n v="73.96"/>
    <n v="1"/>
    <n v="3.698"/>
    <n v="77.658"/>
    <d v="2019-01-05T00:00:00"/>
    <d v="1899-12-30T11:32:00"/>
    <s v="Credit card"/>
    <n v="3.698"/>
    <x v="59"/>
    <s v="Jan"/>
    <x v="0"/>
    <x v="1"/>
    <x v="0"/>
    <x v="0"/>
    <x v="5"/>
    <x v="2"/>
    <x v="2"/>
    <x v="2"/>
  </r>
  <r>
    <s v="643-38-7867"/>
    <n v="97.94"/>
    <n v="1"/>
    <n v="4.897"/>
    <n v="102.837"/>
    <d v="2019-03-07T00:00:00"/>
    <d v="1899-12-30T11:44:00"/>
    <s v="Ewallet"/>
    <n v="4.897"/>
    <x v="16"/>
    <s v="Mar"/>
    <x v="4"/>
    <x v="1"/>
    <x v="1"/>
    <x v="1"/>
    <x v="2"/>
    <x v="0"/>
    <x v="0"/>
    <x v="1"/>
  </r>
  <r>
    <s v="308-81-0538"/>
    <n v="73.05"/>
    <n v="4"/>
    <n v="14.61"/>
    <n v="306.81"/>
    <d v="2019-02-25T00:00:00"/>
    <d v="1899-12-30T17:16:00"/>
    <s v="Credit card"/>
    <n v="14.61"/>
    <x v="49"/>
    <s v="Feb"/>
    <x v="3"/>
    <x v="2"/>
    <x v="1"/>
    <x v="0"/>
    <x v="5"/>
    <x v="0"/>
    <x v="0"/>
    <x v="2"/>
  </r>
  <r>
    <s v="358-88-9262"/>
    <n v="87.48"/>
    <n v="6"/>
    <n v="26.244"/>
    <n v="551.124"/>
    <d v="2019-02-01T00:00:00"/>
    <d v="1899-12-30T18:43:00"/>
    <s v="Ewallet"/>
    <n v="26.244"/>
    <x v="20"/>
    <s v="Feb"/>
    <x v="1"/>
    <x v="2"/>
    <x v="0"/>
    <x v="0"/>
    <x v="4"/>
    <x v="1"/>
    <x v="1"/>
    <x v="2"/>
  </r>
  <r>
    <s v="460-35-4390"/>
    <n v="30.68"/>
    <n v="3"/>
    <n v="4.602"/>
    <n v="96.642"/>
    <d v="2019-01-22T00:00:00"/>
    <d v="1899-12-30T11:00:00"/>
    <s v="Ewallet"/>
    <n v="4.602"/>
    <x v="0"/>
    <s v="Jan"/>
    <x v="6"/>
    <x v="1"/>
    <x v="1"/>
    <x v="1"/>
    <x v="2"/>
    <x v="0"/>
    <x v="0"/>
    <x v="0"/>
  </r>
  <r>
    <s v="343-87-0864"/>
    <n v="75.88"/>
    <n v="1"/>
    <n v="3.794"/>
    <n v="79.674"/>
    <d v="2019-01-03T00:00:00"/>
    <d v="1899-12-30T10:30:00"/>
    <s v="Credit card"/>
    <n v="3.794"/>
    <x v="12"/>
    <s v="Jan"/>
    <x v="4"/>
    <x v="1"/>
    <x v="0"/>
    <x v="1"/>
    <x v="0"/>
    <x v="1"/>
    <x v="1"/>
    <x v="1"/>
  </r>
  <r>
    <s v="173-50-1108"/>
    <n v="20.18"/>
    <n v="4"/>
    <n v="4.036"/>
    <n v="84.756"/>
    <d v="2019-02-13T00:00:00"/>
    <d v="1899-12-30T12:14:00"/>
    <s v="Credit card"/>
    <n v="4.036"/>
    <x v="59"/>
    <s v="Feb"/>
    <x v="5"/>
    <x v="0"/>
    <x v="0"/>
    <x v="0"/>
    <x v="3"/>
    <x v="2"/>
    <x v="2"/>
    <x v="2"/>
  </r>
  <r>
    <s v="243-47-2663"/>
    <n v="18.77"/>
    <n v="6"/>
    <n v="5.631"/>
    <n v="118.251"/>
    <d v="2019-01-28T00:00:00"/>
    <d v="1899-12-30T16:43:00"/>
    <s v="Credit card"/>
    <n v="5.631"/>
    <x v="46"/>
    <s v="Jan"/>
    <x v="3"/>
    <x v="2"/>
    <x v="0"/>
    <x v="1"/>
    <x v="1"/>
    <x v="1"/>
    <x v="1"/>
    <x v="2"/>
  </r>
  <r>
    <s v="841-18-8232"/>
    <n v="71.2"/>
    <n v="1"/>
    <n v="3.56"/>
    <n v="74.76"/>
    <d v="2019-01-05T00:00:00"/>
    <d v="1899-12-30T20:40:00"/>
    <s v="Credit card"/>
    <n v="3.56"/>
    <x v="51"/>
    <s v="Jan"/>
    <x v="0"/>
    <x v="2"/>
    <x v="1"/>
    <x v="0"/>
    <x v="4"/>
    <x v="2"/>
    <x v="2"/>
    <x v="0"/>
  </r>
  <r>
    <s v="701-23-5550"/>
    <n v="38.81"/>
    <n v="4"/>
    <n v="7.762"/>
    <n v="163.002"/>
    <d v="2019-03-19T00:00:00"/>
    <d v="1899-12-30T13:40:00"/>
    <s v="Ewallet"/>
    <n v="7.762"/>
    <x v="49"/>
    <s v="Mar"/>
    <x v="6"/>
    <x v="0"/>
    <x v="0"/>
    <x v="1"/>
    <x v="2"/>
    <x v="2"/>
    <x v="2"/>
    <x v="2"/>
  </r>
  <r>
    <s v="647-50-1224"/>
    <n v="29.42"/>
    <n v="10"/>
    <n v="14.71"/>
    <n v="308.91"/>
    <d v="2019-01-12T00:00:00"/>
    <d v="1899-12-30T16:23:00"/>
    <s v="Ewallet"/>
    <n v="14.71"/>
    <x v="60"/>
    <s v="Jan"/>
    <x v="0"/>
    <x v="2"/>
    <x v="1"/>
    <x v="0"/>
    <x v="5"/>
    <x v="0"/>
    <x v="0"/>
    <x v="0"/>
  </r>
  <r>
    <s v="541-48-8554"/>
    <n v="60.95"/>
    <n v="9"/>
    <n v="27.4275"/>
    <n v="575.9775"/>
    <d v="2019-01-07T00:00:00"/>
    <d v="1899-12-30T12:08:00"/>
    <s v="Credit card"/>
    <n v="27.4275"/>
    <x v="22"/>
    <s v="Jan"/>
    <x v="3"/>
    <x v="0"/>
    <x v="1"/>
    <x v="1"/>
    <x v="3"/>
    <x v="0"/>
    <x v="0"/>
    <x v="1"/>
  </r>
  <r>
    <s v="539-21-7227"/>
    <n v="51.54"/>
    <n v="5"/>
    <n v="12.885"/>
    <n v="270.585"/>
    <d v="2019-01-26T00:00:00"/>
    <d v="1899-12-30T17:45:00"/>
    <s v="Cash"/>
    <n v="12.885"/>
    <x v="50"/>
    <s v="Jan"/>
    <x v="0"/>
    <x v="2"/>
    <x v="1"/>
    <x v="0"/>
    <x v="3"/>
    <x v="2"/>
    <x v="2"/>
    <x v="2"/>
  </r>
  <r>
    <s v="213-32-1216"/>
    <n v="66.06"/>
    <n v="6"/>
    <n v="19.818"/>
    <n v="416.178"/>
    <d v="2019-01-23T00:00:00"/>
    <d v="1899-12-30T10:28:00"/>
    <s v="Cash"/>
    <n v="19.818"/>
    <x v="48"/>
    <s v="Jan"/>
    <x v="5"/>
    <x v="1"/>
    <x v="1"/>
    <x v="0"/>
    <x v="1"/>
    <x v="0"/>
    <x v="0"/>
    <x v="1"/>
  </r>
  <r>
    <s v="747-58-7183"/>
    <n v="57.27"/>
    <n v="3"/>
    <n v="8.5905"/>
    <n v="180.4005"/>
    <d v="2019-02-09T00:00:00"/>
    <d v="1899-12-30T20:31:00"/>
    <s v="Ewallet"/>
    <n v="8.5905"/>
    <x v="35"/>
    <s v="Feb"/>
    <x v="0"/>
    <x v="2"/>
    <x v="1"/>
    <x v="1"/>
    <x v="5"/>
    <x v="2"/>
    <x v="2"/>
    <x v="1"/>
  </r>
  <r>
    <s v="582-52-8065"/>
    <n v="54.31"/>
    <n v="9"/>
    <n v="24.4395"/>
    <n v="513.2295"/>
    <d v="2019-02-22T00:00:00"/>
    <d v="1899-12-30T10:49:00"/>
    <s v="Cash"/>
    <n v="24.4395"/>
    <x v="60"/>
    <s v="Feb"/>
    <x v="1"/>
    <x v="1"/>
    <x v="1"/>
    <x v="0"/>
    <x v="5"/>
    <x v="2"/>
    <x v="2"/>
    <x v="0"/>
  </r>
  <r>
    <s v="210-57-1719"/>
    <n v="58.24"/>
    <n v="9"/>
    <n v="26.208"/>
    <n v="550.368"/>
    <d v="2019-02-05T00:00:00"/>
    <d v="1899-12-30T12:34:00"/>
    <s v="Cash"/>
    <n v="26.208"/>
    <x v="58"/>
    <s v="Feb"/>
    <x v="6"/>
    <x v="0"/>
    <x v="1"/>
    <x v="0"/>
    <x v="0"/>
    <x v="2"/>
    <x v="2"/>
    <x v="0"/>
  </r>
  <r>
    <s v="399-69-4630"/>
    <n v="22.21"/>
    <n v="6"/>
    <n v="6.663"/>
    <n v="139.923"/>
    <d v="2019-03-07T00:00:00"/>
    <d v="1899-12-30T10:23:00"/>
    <s v="Credit card"/>
    <n v="6.663"/>
    <x v="17"/>
    <s v="Mar"/>
    <x v="4"/>
    <x v="1"/>
    <x v="1"/>
    <x v="1"/>
    <x v="1"/>
    <x v="1"/>
    <x v="1"/>
    <x v="0"/>
  </r>
  <r>
    <s v="134-75-2619"/>
    <n v="19.32"/>
    <n v="7"/>
    <n v="6.762"/>
    <n v="142.002"/>
    <d v="2019-03-25T00:00:00"/>
    <d v="1899-12-30T18:51:00"/>
    <s v="Cash"/>
    <n v="6.762"/>
    <x v="16"/>
    <s v="Mar"/>
    <x v="3"/>
    <x v="2"/>
    <x v="0"/>
    <x v="1"/>
    <x v="1"/>
    <x v="0"/>
    <x v="0"/>
    <x v="1"/>
  </r>
  <r>
    <s v="356-44-8813"/>
    <n v="37.48"/>
    <n v="3"/>
    <n v="5.622"/>
    <n v="118.062"/>
    <d v="2019-01-20T00:00:00"/>
    <d v="1899-12-30T13:45:00"/>
    <s v="Credit card"/>
    <n v="5.622"/>
    <x v="25"/>
    <s v="Jan"/>
    <x v="2"/>
    <x v="0"/>
    <x v="1"/>
    <x v="1"/>
    <x v="2"/>
    <x v="2"/>
    <x v="2"/>
    <x v="1"/>
  </r>
  <r>
    <s v="198-66-9832"/>
    <n v="72.04"/>
    <n v="2"/>
    <n v="7.204"/>
    <n v="151.284"/>
    <d v="2019-02-04T00:00:00"/>
    <d v="1899-12-30T19:38:00"/>
    <s v="Cash"/>
    <n v="7.204"/>
    <x v="33"/>
    <s v="Feb"/>
    <x v="3"/>
    <x v="2"/>
    <x v="0"/>
    <x v="0"/>
    <x v="5"/>
    <x v="2"/>
    <x v="2"/>
    <x v="0"/>
  </r>
  <r>
    <s v="283-26-5248"/>
    <n v="98.52"/>
    <n v="10"/>
    <n v="49.26"/>
    <n v="1034.46"/>
    <d v="2019-01-30T00:00:00"/>
    <d v="1899-12-30T20:23:00"/>
    <s v="Ewallet"/>
    <n v="49.26"/>
    <x v="10"/>
    <s v="Jan"/>
    <x v="5"/>
    <x v="2"/>
    <x v="0"/>
    <x v="0"/>
    <x v="4"/>
    <x v="1"/>
    <x v="1"/>
    <x v="2"/>
  </r>
  <r>
    <s v="712-39-0363"/>
    <n v="41.66"/>
    <n v="6"/>
    <n v="12.498"/>
    <n v="262.458"/>
    <d v="2019-01-02T00:00:00"/>
    <d v="1899-12-30T15:24:00"/>
    <s v="Ewallet"/>
    <n v="12.498"/>
    <x v="32"/>
    <s v="Jan"/>
    <x v="5"/>
    <x v="0"/>
    <x v="0"/>
    <x v="1"/>
    <x v="4"/>
    <x v="0"/>
    <x v="0"/>
    <x v="2"/>
  </r>
  <r>
    <s v="218-59-9410"/>
    <n v="72.42"/>
    <n v="3"/>
    <n v="10.863"/>
    <n v="228.123"/>
    <d v="2019-03-29T00:00:00"/>
    <d v="1899-12-30T16:54:00"/>
    <s v="Ewallet"/>
    <n v="10.863"/>
    <x v="13"/>
    <s v="Mar"/>
    <x v="1"/>
    <x v="2"/>
    <x v="0"/>
    <x v="0"/>
    <x v="2"/>
    <x v="0"/>
    <x v="0"/>
    <x v="0"/>
  </r>
  <r>
    <s v="174-75-0888"/>
    <n v="21.58"/>
    <n v="9"/>
    <n v="9.711"/>
    <n v="203.931"/>
    <d v="2019-03-14T00:00:00"/>
    <d v="1899-12-30T12:32:00"/>
    <s v="Cash"/>
    <n v="9.711"/>
    <x v="48"/>
    <s v="Mar"/>
    <x v="4"/>
    <x v="0"/>
    <x v="1"/>
    <x v="1"/>
    <x v="1"/>
    <x v="2"/>
    <x v="2"/>
    <x v="1"/>
  </r>
  <r>
    <s v="866-99-7614"/>
    <n v="89.2"/>
    <n v="10"/>
    <n v="44.6"/>
    <n v="936.6"/>
    <d v="2019-02-11T00:00:00"/>
    <d v="1899-12-30T15:42:00"/>
    <s v="Credit card"/>
    <n v="44.6"/>
    <x v="18"/>
    <s v="Feb"/>
    <x v="3"/>
    <x v="0"/>
    <x v="1"/>
    <x v="1"/>
    <x v="4"/>
    <x v="1"/>
    <x v="1"/>
    <x v="2"/>
  </r>
  <r>
    <s v="134-54-4720"/>
    <n v="42.42"/>
    <n v="8"/>
    <n v="16.968"/>
    <n v="356.328"/>
    <d v="2019-01-30T00:00:00"/>
    <d v="1899-12-30T13:58:00"/>
    <s v="Ewallet"/>
    <n v="16.968"/>
    <x v="14"/>
    <s v="Jan"/>
    <x v="5"/>
    <x v="0"/>
    <x v="1"/>
    <x v="0"/>
    <x v="1"/>
    <x v="2"/>
    <x v="2"/>
    <x v="2"/>
  </r>
  <r>
    <s v="760-90-2357"/>
    <n v="74.51"/>
    <n v="6"/>
    <n v="22.353"/>
    <n v="469.413"/>
    <d v="2019-03-20T00:00:00"/>
    <d v="1899-12-30T15:08:00"/>
    <s v="Ewallet"/>
    <n v="22.353"/>
    <x v="59"/>
    <s v="Mar"/>
    <x v="5"/>
    <x v="0"/>
    <x v="0"/>
    <x v="1"/>
    <x v="1"/>
    <x v="0"/>
    <x v="0"/>
    <x v="2"/>
  </r>
  <r>
    <s v="514-37-2845"/>
    <n v="99.25"/>
    <n v="2"/>
    <n v="9.925"/>
    <n v="208.425"/>
    <d v="2019-03-20T00:00:00"/>
    <d v="1899-12-30T13:02:00"/>
    <s v="Cash"/>
    <n v="9.925"/>
    <x v="54"/>
    <s v="Mar"/>
    <x v="5"/>
    <x v="0"/>
    <x v="1"/>
    <x v="1"/>
    <x v="5"/>
    <x v="2"/>
    <x v="2"/>
    <x v="0"/>
  </r>
  <r>
    <s v="698-98-5964"/>
    <n v="81.21"/>
    <n v="10"/>
    <n v="40.605"/>
    <n v="852.705"/>
    <d v="2019-01-17T00:00:00"/>
    <d v="1899-12-30T13:01:00"/>
    <s v="Credit card"/>
    <n v="40.605"/>
    <x v="31"/>
    <s v="Jan"/>
    <x v="4"/>
    <x v="0"/>
    <x v="1"/>
    <x v="0"/>
    <x v="4"/>
    <x v="0"/>
    <x v="0"/>
    <x v="1"/>
  </r>
  <r>
    <s v="718-57-9773"/>
    <n v="49.33"/>
    <n v="10"/>
    <n v="24.665"/>
    <n v="517.965"/>
    <d v="2019-02-03T00:00:00"/>
    <d v="1899-12-30T16:40:00"/>
    <s v="Credit card"/>
    <n v="24.665"/>
    <x v="45"/>
    <s v="Feb"/>
    <x v="2"/>
    <x v="2"/>
    <x v="1"/>
    <x v="0"/>
    <x v="3"/>
    <x v="1"/>
    <x v="1"/>
    <x v="0"/>
  </r>
  <r>
    <s v="651-88-7328"/>
    <n v="65.74"/>
    <n v="9"/>
    <n v="29.583"/>
    <n v="621.243"/>
    <d v="2019-01-01T00:00:00"/>
    <d v="1899-12-30T13:55:00"/>
    <s v="Cash"/>
    <n v="29.583"/>
    <x v="25"/>
    <s v="Jan"/>
    <x v="6"/>
    <x v="0"/>
    <x v="1"/>
    <x v="0"/>
    <x v="5"/>
    <x v="0"/>
    <x v="0"/>
    <x v="1"/>
  </r>
  <r>
    <s v="241-11-2261"/>
    <n v="79.86"/>
    <n v="7"/>
    <n v="27.951"/>
    <n v="586.971"/>
    <d v="2019-01-10T00:00:00"/>
    <d v="1899-12-30T10:33:00"/>
    <s v="Credit card"/>
    <n v="27.951"/>
    <x v="46"/>
    <s v="Jan"/>
    <x v="4"/>
    <x v="1"/>
    <x v="1"/>
    <x v="0"/>
    <x v="5"/>
    <x v="2"/>
    <x v="2"/>
    <x v="2"/>
  </r>
  <r>
    <s v="408-26-9866"/>
    <n v="73.98"/>
    <n v="7"/>
    <n v="25.893"/>
    <n v="543.753"/>
    <d v="2019-03-02T00:00:00"/>
    <d v="1899-12-30T16:42:00"/>
    <s v="Ewallet"/>
    <n v="25.893"/>
    <x v="5"/>
    <s v="Mar"/>
    <x v="0"/>
    <x v="2"/>
    <x v="1"/>
    <x v="0"/>
    <x v="3"/>
    <x v="1"/>
    <x v="1"/>
    <x v="2"/>
  </r>
  <r>
    <s v="834-83-1826"/>
    <n v="82.04"/>
    <n v="5"/>
    <n v="20.51"/>
    <n v="430.71"/>
    <d v="2019-02-25T00:00:00"/>
    <d v="1899-12-30T17:16:00"/>
    <s v="Credit card"/>
    <n v="20.51"/>
    <x v="29"/>
    <s v="Feb"/>
    <x v="3"/>
    <x v="2"/>
    <x v="0"/>
    <x v="0"/>
    <x v="2"/>
    <x v="2"/>
    <x v="2"/>
    <x v="1"/>
  </r>
  <r>
    <s v="343-61-3544"/>
    <n v="26.67"/>
    <n v="10"/>
    <n v="13.335"/>
    <n v="280.035"/>
    <d v="2019-01-29T00:00:00"/>
    <d v="1899-12-30T11:48:00"/>
    <s v="Cash"/>
    <n v="13.335"/>
    <x v="17"/>
    <s v="Jan"/>
    <x v="6"/>
    <x v="1"/>
    <x v="0"/>
    <x v="1"/>
    <x v="3"/>
    <x v="2"/>
    <x v="2"/>
    <x v="0"/>
  </r>
  <r>
    <s v="239-48-4278"/>
    <n v="10.13"/>
    <n v="7"/>
    <n v="3.5455"/>
    <n v="74.4555"/>
    <d v="2019-03-10T00:00:00"/>
    <d v="1899-12-30T19:35:00"/>
    <s v="Ewallet"/>
    <n v="3.5455"/>
    <x v="47"/>
    <s v="Mar"/>
    <x v="2"/>
    <x v="2"/>
    <x v="0"/>
    <x v="1"/>
    <x v="4"/>
    <x v="0"/>
    <x v="0"/>
    <x v="0"/>
  </r>
  <r>
    <s v="355-34-6244"/>
    <n v="72.39"/>
    <n v="2"/>
    <n v="7.239"/>
    <n v="152.019"/>
    <d v="2019-01-13T00:00:00"/>
    <d v="1899-12-30T19:55:00"/>
    <s v="Credit card"/>
    <n v="7.239"/>
    <x v="34"/>
    <s v="Jan"/>
    <x v="2"/>
    <x v="2"/>
    <x v="1"/>
    <x v="1"/>
    <x v="4"/>
    <x v="2"/>
    <x v="2"/>
    <x v="0"/>
  </r>
  <r>
    <s v="550-84-8664"/>
    <n v="85.91"/>
    <n v="5"/>
    <n v="21.4775"/>
    <n v="451.0275"/>
    <d v="2019-03-22T00:00:00"/>
    <d v="1899-12-30T14:33:00"/>
    <s v="Credit card"/>
    <n v="21.4775"/>
    <x v="17"/>
    <s v="Mar"/>
    <x v="1"/>
    <x v="0"/>
    <x v="1"/>
    <x v="1"/>
    <x v="3"/>
    <x v="0"/>
    <x v="0"/>
    <x v="0"/>
  </r>
  <r>
    <s v="339-96-8318"/>
    <n v="81.31"/>
    <n v="7"/>
    <n v="28.4585"/>
    <n v="597.6285"/>
    <d v="2019-03-01T00:00:00"/>
    <d v="1899-12-30T19:49:00"/>
    <s v="Ewallet"/>
    <n v="28.4585"/>
    <x v="31"/>
    <s v="Mar"/>
    <x v="1"/>
    <x v="2"/>
    <x v="0"/>
    <x v="1"/>
    <x v="5"/>
    <x v="2"/>
    <x v="2"/>
    <x v="1"/>
  </r>
  <r>
    <s v="458-61-0011"/>
    <n v="60.3"/>
    <n v="4"/>
    <n v="12.06"/>
    <n v="253.26"/>
    <d v="2019-02-20T00:00:00"/>
    <d v="1899-12-30T18:43:00"/>
    <s v="Cash"/>
    <n v="12.06"/>
    <x v="6"/>
    <s v="Feb"/>
    <x v="5"/>
    <x v="2"/>
    <x v="1"/>
    <x v="1"/>
    <x v="4"/>
    <x v="2"/>
    <x v="2"/>
    <x v="2"/>
  </r>
  <r>
    <s v="592-34-6155"/>
    <n v="31.77"/>
    <n v="4"/>
    <n v="6.354"/>
    <n v="133.434"/>
    <d v="2019-01-14T00:00:00"/>
    <d v="1899-12-30T14:43:00"/>
    <s v="Ewallet"/>
    <n v="6.354"/>
    <x v="56"/>
    <s v="Jan"/>
    <x v="3"/>
    <x v="0"/>
    <x v="1"/>
    <x v="1"/>
    <x v="4"/>
    <x v="1"/>
    <x v="1"/>
    <x v="1"/>
  </r>
  <r>
    <s v="797-88-0493"/>
    <n v="64.27"/>
    <n v="4"/>
    <n v="12.854"/>
    <n v="269.934"/>
    <d v="2019-03-26T00:00:00"/>
    <d v="1899-12-30T13:54:00"/>
    <s v="Cash"/>
    <n v="12.854"/>
    <x v="25"/>
    <s v="Mar"/>
    <x v="6"/>
    <x v="0"/>
    <x v="1"/>
    <x v="0"/>
    <x v="0"/>
    <x v="0"/>
    <x v="0"/>
    <x v="1"/>
  </r>
  <r>
    <s v="207-73-1363"/>
    <n v="69.51"/>
    <n v="2"/>
    <n v="6.951"/>
    <n v="145.971"/>
    <d v="2019-03-01T00:00:00"/>
    <d v="1899-12-30T12:15:00"/>
    <s v="Ewallet"/>
    <n v="6.951"/>
    <x v="34"/>
    <s v="Mar"/>
    <x v="1"/>
    <x v="0"/>
    <x v="1"/>
    <x v="1"/>
    <x v="0"/>
    <x v="2"/>
    <x v="2"/>
    <x v="0"/>
  </r>
  <r>
    <s v="390-31-6381"/>
    <n v="27.22"/>
    <n v="3"/>
    <n v="4.083"/>
    <n v="85.743"/>
    <d v="2019-01-07T00:00:00"/>
    <d v="1899-12-30T12:37:00"/>
    <s v="Cash"/>
    <n v="4.083"/>
    <x v="48"/>
    <s v="Jan"/>
    <x v="3"/>
    <x v="0"/>
    <x v="1"/>
    <x v="1"/>
    <x v="4"/>
    <x v="1"/>
    <x v="1"/>
    <x v="1"/>
  </r>
  <r>
    <s v="443-82-0585"/>
    <n v="77.68"/>
    <n v="4"/>
    <n v="15.536"/>
    <n v="326.256"/>
    <d v="2019-02-01T00:00:00"/>
    <d v="1899-12-30T19:54:00"/>
    <s v="Cash"/>
    <n v="15.536"/>
    <x v="3"/>
    <s v="Feb"/>
    <x v="1"/>
    <x v="2"/>
    <x v="0"/>
    <x v="0"/>
    <x v="0"/>
    <x v="0"/>
    <x v="0"/>
    <x v="0"/>
  </r>
  <r>
    <s v="339-18-7061"/>
    <n v="92.98"/>
    <n v="2"/>
    <n v="9.298"/>
    <n v="195.258"/>
    <d v="2019-02-13T00:00:00"/>
    <d v="1899-12-30T15:06:00"/>
    <s v="Credit card"/>
    <n v="9.298"/>
    <x v="7"/>
    <s v="Feb"/>
    <x v="5"/>
    <x v="0"/>
    <x v="0"/>
    <x v="0"/>
    <x v="5"/>
    <x v="1"/>
    <x v="1"/>
    <x v="0"/>
  </r>
  <r>
    <s v="359-90-3665"/>
    <n v="18.08"/>
    <n v="4"/>
    <n v="3.616"/>
    <n v="75.936"/>
    <d v="2019-01-14T00:00:00"/>
    <d v="1899-12-30T18:03:00"/>
    <s v="Credit card"/>
    <n v="3.616"/>
    <x v="33"/>
    <s v="Jan"/>
    <x v="3"/>
    <x v="2"/>
    <x v="0"/>
    <x v="0"/>
    <x v="5"/>
    <x v="2"/>
    <x v="2"/>
    <x v="0"/>
  </r>
  <r>
    <s v="375-72-3056"/>
    <n v="63.06"/>
    <n v="3"/>
    <n v="9.459"/>
    <n v="198.639"/>
    <d v="2019-01-19T00:00:00"/>
    <d v="1899-12-30T15:58:00"/>
    <s v="Ewallet"/>
    <n v="9.459"/>
    <x v="27"/>
    <s v="Jan"/>
    <x v="0"/>
    <x v="0"/>
    <x v="1"/>
    <x v="1"/>
    <x v="3"/>
    <x v="2"/>
    <x v="2"/>
    <x v="1"/>
  </r>
  <r>
    <s v="127-47-6963"/>
    <n v="51.71"/>
    <n v="4"/>
    <n v="10.342"/>
    <n v="217.182"/>
    <d v="2019-03-09T00:00:00"/>
    <d v="1899-12-30T13:53:00"/>
    <s v="Credit card"/>
    <n v="10.342"/>
    <x v="57"/>
    <s v="Mar"/>
    <x v="0"/>
    <x v="0"/>
    <x v="1"/>
    <x v="1"/>
    <x v="0"/>
    <x v="0"/>
    <x v="0"/>
    <x v="0"/>
  </r>
  <r>
    <s v="278-86-2735"/>
    <n v="52.34"/>
    <n v="3"/>
    <n v="7.851"/>
    <n v="164.871"/>
    <d v="2019-03-27T00:00:00"/>
    <d v="1899-12-30T14:03:00"/>
    <s v="Cash"/>
    <n v="7.851"/>
    <x v="51"/>
    <s v="Mar"/>
    <x v="5"/>
    <x v="0"/>
    <x v="1"/>
    <x v="0"/>
    <x v="4"/>
    <x v="0"/>
    <x v="0"/>
    <x v="0"/>
  </r>
  <r>
    <s v="695-28-6250"/>
    <n v="43.06"/>
    <n v="5"/>
    <n v="10.765"/>
    <n v="226.065"/>
    <d v="2019-02-04T00:00:00"/>
    <d v="1899-12-30T16:38:00"/>
    <s v="Ewallet"/>
    <n v="10.765"/>
    <x v="25"/>
    <s v="Feb"/>
    <x v="3"/>
    <x v="2"/>
    <x v="1"/>
    <x v="0"/>
    <x v="3"/>
    <x v="0"/>
    <x v="0"/>
    <x v="1"/>
  </r>
  <r>
    <s v="379-17-6588"/>
    <n v="59.61"/>
    <n v="10"/>
    <n v="29.805"/>
    <n v="625.905"/>
    <d v="2019-03-14T00:00:00"/>
    <d v="1899-12-30T11:07:00"/>
    <s v="Cash"/>
    <n v="29.805"/>
    <x v="4"/>
    <s v="Mar"/>
    <x v="4"/>
    <x v="1"/>
    <x v="1"/>
    <x v="1"/>
    <x v="5"/>
    <x v="1"/>
    <x v="1"/>
    <x v="2"/>
  </r>
  <r>
    <s v="227-50-3718"/>
    <n v="14.62"/>
    <n v="5"/>
    <n v="3.655"/>
    <n v="76.755"/>
    <d v="2019-03-04T00:00:00"/>
    <d v="1899-12-30T12:23:00"/>
    <s v="Cash"/>
    <n v="3.655"/>
    <x v="18"/>
    <s v="Mar"/>
    <x v="3"/>
    <x v="0"/>
    <x v="1"/>
    <x v="1"/>
    <x v="0"/>
    <x v="0"/>
    <x v="0"/>
    <x v="2"/>
  </r>
  <r>
    <s v="302-15-2162"/>
    <n v="46.53"/>
    <n v="6"/>
    <n v="13.959"/>
    <n v="293.139"/>
    <d v="2019-03-03T00:00:00"/>
    <d v="1899-12-30T10:54:00"/>
    <s v="Credit card"/>
    <n v="13.959"/>
    <x v="42"/>
    <s v="Mar"/>
    <x v="2"/>
    <x v="1"/>
    <x v="0"/>
    <x v="1"/>
    <x v="0"/>
    <x v="1"/>
    <x v="1"/>
    <x v="2"/>
  </r>
  <r>
    <s v="788-07-8452"/>
    <n v="24.24"/>
    <n v="7"/>
    <n v="8.484"/>
    <n v="178.164"/>
    <d v="2019-01-27T00:00:00"/>
    <d v="1899-12-30T17:38:00"/>
    <s v="Ewallet"/>
    <n v="8.484"/>
    <x v="45"/>
    <s v="Jan"/>
    <x v="2"/>
    <x v="2"/>
    <x v="0"/>
    <x v="0"/>
    <x v="2"/>
    <x v="1"/>
    <x v="1"/>
    <x v="0"/>
  </r>
  <r>
    <s v="560-49-6611"/>
    <n v="45.58"/>
    <n v="1"/>
    <n v="2.279"/>
    <n v="47.859"/>
    <d v="2019-02-07T00:00:00"/>
    <d v="1899-12-30T14:13:00"/>
    <s v="Cash"/>
    <n v="2.279"/>
    <x v="57"/>
    <s v="Feb"/>
    <x v="4"/>
    <x v="0"/>
    <x v="0"/>
    <x v="0"/>
    <x v="3"/>
    <x v="0"/>
    <x v="0"/>
    <x v="0"/>
  </r>
  <r>
    <s v="880-35-0356"/>
    <n v="75.2"/>
    <n v="3"/>
    <n v="11.28"/>
    <n v="236.88"/>
    <d v="2019-02-05T00:00:00"/>
    <d v="1899-12-30T11:51:00"/>
    <s v="Ewallet"/>
    <n v="11.28"/>
    <x v="19"/>
    <s v="Feb"/>
    <x v="6"/>
    <x v="1"/>
    <x v="0"/>
    <x v="0"/>
    <x v="3"/>
    <x v="0"/>
    <x v="0"/>
    <x v="2"/>
  </r>
  <r>
    <s v="585-11-6748"/>
    <n v="96.8"/>
    <n v="3"/>
    <n v="14.52"/>
    <n v="304.92"/>
    <d v="2019-03-15T00:00:00"/>
    <d v="1899-12-30T13:05:00"/>
    <s v="Cash"/>
    <n v="14.52"/>
    <x v="4"/>
    <s v="Mar"/>
    <x v="1"/>
    <x v="0"/>
    <x v="0"/>
    <x v="1"/>
    <x v="3"/>
    <x v="2"/>
    <x v="2"/>
    <x v="2"/>
  </r>
  <r>
    <s v="470-31-3286"/>
    <n v="14.82"/>
    <n v="3"/>
    <n v="2.223"/>
    <n v="46.683"/>
    <d v="2019-03-01T00:00:00"/>
    <d v="1899-12-30T11:30:00"/>
    <s v="Credit card"/>
    <n v="2.223"/>
    <x v="44"/>
    <s v="Mar"/>
    <x v="1"/>
    <x v="1"/>
    <x v="1"/>
    <x v="1"/>
    <x v="0"/>
    <x v="2"/>
    <x v="2"/>
    <x v="0"/>
  </r>
  <r>
    <s v="152-68-2907"/>
    <n v="52.2"/>
    <n v="3"/>
    <n v="7.83"/>
    <n v="164.43"/>
    <d v="2019-02-15T00:00:00"/>
    <d v="1899-12-30T13:30:00"/>
    <s v="Credit card"/>
    <n v="7.83"/>
    <x v="33"/>
    <s v="Feb"/>
    <x v="1"/>
    <x v="0"/>
    <x v="1"/>
    <x v="1"/>
    <x v="4"/>
    <x v="0"/>
    <x v="0"/>
    <x v="0"/>
  </r>
  <r>
    <s v="123-35-4896"/>
    <n v="46.66"/>
    <n v="9"/>
    <n v="20.997"/>
    <n v="440.937"/>
    <d v="2019-02-17T00:00:00"/>
    <d v="1899-12-30T19:11:00"/>
    <s v="Ewallet"/>
    <n v="20.997"/>
    <x v="4"/>
    <s v="Feb"/>
    <x v="2"/>
    <x v="2"/>
    <x v="1"/>
    <x v="0"/>
    <x v="3"/>
    <x v="1"/>
    <x v="1"/>
    <x v="2"/>
  </r>
  <r>
    <s v="258-69-7810"/>
    <n v="36.85"/>
    <n v="5"/>
    <n v="9.2125"/>
    <n v="193.4625"/>
    <d v="2019-01-26T00:00:00"/>
    <d v="1899-12-30T18:53:00"/>
    <s v="Cash"/>
    <n v="9.2125"/>
    <x v="51"/>
    <s v="Jan"/>
    <x v="0"/>
    <x v="2"/>
    <x v="1"/>
    <x v="0"/>
    <x v="5"/>
    <x v="1"/>
    <x v="1"/>
    <x v="0"/>
  </r>
  <r>
    <s v="334-64-2006"/>
    <n v="70.32"/>
    <n v="2"/>
    <n v="7.032"/>
    <n v="147.672"/>
    <d v="2019-03-24T00:00:00"/>
    <d v="1899-12-30T14:22:00"/>
    <s v="Ewallet"/>
    <n v="7.032"/>
    <x v="1"/>
    <s v="Mar"/>
    <x v="2"/>
    <x v="0"/>
    <x v="0"/>
    <x v="0"/>
    <x v="2"/>
    <x v="0"/>
    <x v="0"/>
    <x v="0"/>
  </r>
  <r>
    <s v="219-61-4139"/>
    <n v="83.08"/>
    <n v="1"/>
    <n v="4.154"/>
    <n v="87.234"/>
    <d v="2019-01-23T00:00:00"/>
    <d v="1899-12-30T17:16:00"/>
    <s v="Ewallet"/>
    <n v="4.154"/>
    <x v="41"/>
    <s v="Jan"/>
    <x v="5"/>
    <x v="2"/>
    <x v="1"/>
    <x v="1"/>
    <x v="1"/>
    <x v="1"/>
    <x v="1"/>
    <x v="1"/>
  </r>
  <r>
    <s v="881-41-7302"/>
    <n v="64.99"/>
    <n v="1"/>
    <n v="3.2495"/>
    <n v="68.2395"/>
    <d v="2019-01-26T00:00:00"/>
    <d v="1899-12-30T10:06:00"/>
    <s v="Credit card"/>
    <n v="3.2495"/>
    <x v="10"/>
    <s v="Jan"/>
    <x v="0"/>
    <x v="1"/>
    <x v="1"/>
    <x v="0"/>
    <x v="5"/>
    <x v="1"/>
    <x v="1"/>
    <x v="2"/>
  </r>
  <r>
    <s v="373-09-4567"/>
    <n v="77.56"/>
    <n v="10"/>
    <n v="38.78"/>
    <n v="814.38"/>
    <d v="2019-03-14T00:00:00"/>
    <d v="1899-12-30T20:35:00"/>
    <s v="Ewallet"/>
    <n v="38.78"/>
    <x v="16"/>
    <s v="Mar"/>
    <x v="4"/>
    <x v="2"/>
    <x v="1"/>
    <x v="1"/>
    <x v="4"/>
    <x v="1"/>
    <x v="1"/>
    <x v="1"/>
  </r>
  <r>
    <s v="642-30-6693"/>
    <n v="54.51"/>
    <n v="6"/>
    <n v="16.353"/>
    <n v="343.413"/>
    <d v="2019-03-17T00:00:00"/>
    <d v="1899-12-30T13:54:00"/>
    <s v="Ewallet"/>
    <n v="16.353"/>
    <x v="52"/>
    <s v="Mar"/>
    <x v="2"/>
    <x v="0"/>
    <x v="1"/>
    <x v="0"/>
    <x v="3"/>
    <x v="2"/>
    <x v="2"/>
    <x v="1"/>
  </r>
  <r>
    <s v="484-22-8230"/>
    <n v="51.89"/>
    <n v="7"/>
    <n v="18.1615"/>
    <n v="381.3915"/>
    <d v="2019-01-08T00:00:00"/>
    <d v="1899-12-30T20:08:00"/>
    <s v="Cash"/>
    <n v="18.1615"/>
    <x v="10"/>
    <s v="Jan"/>
    <x v="6"/>
    <x v="2"/>
    <x v="0"/>
    <x v="0"/>
    <x v="5"/>
    <x v="1"/>
    <x v="1"/>
    <x v="2"/>
  </r>
  <r>
    <s v="830-58-2383"/>
    <n v="31.75"/>
    <n v="4"/>
    <n v="6.35"/>
    <n v="133.35"/>
    <d v="2019-02-08T00:00:00"/>
    <d v="1899-12-30T15:26:00"/>
    <s v="Cash"/>
    <n v="6.35"/>
    <x v="17"/>
    <s v="Feb"/>
    <x v="1"/>
    <x v="0"/>
    <x v="1"/>
    <x v="1"/>
    <x v="2"/>
    <x v="2"/>
    <x v="2"/>
    <x v="0"/>
  </r>
  <r>
    <s v="559-98-9873"/>
    <n v="53.65"/>
    <n v="7"/>
    <n v="18.7775"/>
    <n v="394.3275"/>
    <d v="2019-02-10T00:00:00"/>
    <d v="1899-12-30T12:56:00"/>
    <s v="Ewallet"/>
    <n v="18.7775"/>
    <x v="53"/>
    <s v="Feb"/>
    <x v="2"/>
    <x v="0"/>
    <x v="0"/>
    <x v="0"/>
    <x v="5"/>
    <x v="0"/>
    <x v="0"/>
    <x v="2"/>
  </r>
  <r>
    <s v="544-32-5024"/>
    <n v="49.79"/>
    <n v="4"/>
    <n v="9.958"/>
    <n v="209.118"/>
    <d v="2019-03-28T00:00:00"/>
    <d v="1899-12-30T19:16:00"/>
    <s v="Credit card"/>
    <n v="9.958"/>
    <x v="41"/>
    <s v="Mar"/>
    <x v="4"/>
    <x v="2"/>
    <x v="0"/>
    <x v="0"/>
    <x v="4"/>
    <x v="1"/>
    <x v="1"/>
    <x v="1"/>
  </r>
  <r>
    <s v="318-12-0304"/>
    <n v="30.61"/>
    <n v="1"/>
    <n v="1.5305"/>
    <n v="32.1405"/>
    <d v="2019-01-23T00:00:00"/>
    <d v="1899-12-30T12:20:00"/>
    <s v="Ewallet"/>
    <n v="1.5305"/>
    <x v="53"/>
    <s v="Jan"/>
    <x v="5"/>
    <x v="0"/>
    <x v="1"/>
    <x v="1"/>
    <x v="5"/>
    <x v="0"/>
    <x v="0"/>
    <x v="2"/>
  </r>
  <r>
    <s v="349-97-8902"/>
    <n v="57.89"/>
    <n v="2"/>
    <n v="5.789"/>
    <n v="121.569"/>
    <d v="2019-01-17T00:00:00"/>
    <d v="1899-12-30T10:37:00"/>
    <s v="Ewallet"/>
    <n v="5.789"/>
    <x v="60"/>
    <s v="Jan"/>
    <x v="4"/>
    <x v="1"/>
    <x v="0"/>
    <x v="1"/>
    <x v="4"/>
    <x v="2"/>
    <x v="2"/>
    <x v="0"/>
  </r>
  <r>
    <s v="421-95-9805"/>
    <n v="28.96"/>
    <n v="1"/>
    <n v="1.448"/>
    <n v="30.408"/>
    <d v="2019-02-07T00:00:00"/>
    <d v="1899-12-30T10:18:00"/>
    <s v="Credit card"/>
    <n v="1.448"/>
    <x v="56"/>
    <s v="Feb"/>
    <x v="4"/>
    <x v="1"/>
    <x v="1"/>
    <x v="0"/>
    <x v="1"/>
    <x v="0"/>
    <x v="0"/>
    <x v="1"/>
  </r>
  <r>
    <s v="277-35-5865"/>
    <n v="98.97"/>
    <n v="9"/>
    <n v="44.5365"/>
    <n v="935.2665"/>
    <d v="2019-03-09T00:00:00"/>
    <d v="1899-12-30T11:23:00"/>
    <s v="Cash"/>
    <n v="44.5365"/>
    <x v="24"/>
    <s v="Mar"/>
    <x v="0"/>
    <x v="1"/>
    <x v="0"/>
    <x v="0"/>
    <x v="4"/>
    <x v="1"/>
    <x v="1"/>
    <x v="1"/>
  </r>
  <r>
    <s v="789-23-8625"/>
    <n v="93.22"/>
    <n v="3"/>
    <n v="13.983"/>
    <n v="293.643"/>
    <d v="2019-01-24T00:00:00"/>
    <d v="1899-12-30T11:45:00"/>
    <s v="Cash"/>
    <n v="13.983"/>
    <x v="8"/>
    <s v="Jan"/>
    <x v="4"/>
    <x v="1"/>
    <x v="0"/>
    <x v="1"/>
    <x v="5"/>
    <x v="2"/>
    <x v="2"/>
    <x v="1"/>
  </r>
  <r>
    <s v="284-54-4231"/>
    <n v="80.93"/>
    <n v="1"/>
    <n v="4.0465"/>
    <n v="84.9765"/>
    <d v="2019-01-19T00:00:00"/>
    <d v="1899-12-30T16:08:00"/>
    <s v="Credit card"/>
    <n v="4.0465"/>
    <x v="54"/>
    <s v="Jan"/>
    <x v="0"/>
    <x v="2"/>
    <x v="0"/>
    <x v="1"/>
    <x v="3"/>
    <x v="1"/>
    <x v="1"/>
    <x v="0"/>
  </r>
  <r>
    <s v="443-59-0061"/>
    <n v="67.45"/>
    <n v="10"/>
    <n v="33.725"/>
    <n v="708.225"/>
    <d v="2019-02-03T00:00:00"/>
    <d v="1899-12-30T11:25:00"/>
    <s v="Ewallet"/>
    <n v="33.725"/>
    <x v="50"/>
    <s v="Feb"/>
    <x v="2"/>
    <x v="1"/>
    <x v="0"/>
    <x v="1"/>
    <x v="4"/>
    <x v="0"/>
    <x v="0"/>
    <x v="2"/>
  </r>
  <r>
    <s v="509-29-3912"/>
    <n v="38.72"/>
    <n v="9"/>
    <n v="17.424"/>
    <n v="365.904"/>
    <d v="2019-03-20T00:00:00"/>
    <d v="1899-12-30T12:24:00"/>
    <s v="Ewallet"/>
    <n v="17.424"/>
    <x v="50"/>
    <s v="Mar"/>
    <x v="5"/>
    <x v="0"/>
    <x v="0"/>
    <x v="0"/>
    <x v="3"/>
    <x v="0"/>
    <x v="0"/>
    <x v="2"/>
  </r>
  <r>
    <s v="327-40-9673"/>
    <n v="72.6"/>
    <n v="6"/>
    <n v="21.78"/>
    <n v="457.38"/>
    <d v="2019-01-13T00:00:00"/>
    <d v="1899-12-30T19:51:00"/>
    <s v="Cash"/>
    <n v="21.78"/>
    <x v="16"/>
    <s v="Jan"/>
    <x v="2"/>
    <x v="2"/>
    <x v="0"/>
    <x v="1"/>
    <x v="3"/>
    <x v="2"/>
    <x v="2"/>
    <x v="1"/>
  </r>
  <r>
    <s v="840-19-2096"/>
    <n v="87.91"/>
    <n v="5"/>
    <n v="21.9775"/>
    <n v="461.5275"/>
    <d v="2019-03-14T00:00:00"/>
    <d v="1899-12-30T18:10:00"/>
    <s v="Ewallet"/>
    <n v="21.9775"/>
    <x v="18"/>
    <s v="Mar"/>
    <x v="4"/>
    <x v="2"/>
    <x v="0"/>
    <x v="1"/>
    <x v="1"/>
    <x v="1"/>
    <x v="1"/>
    <x v="2"/>
  </r>
  <r>
    <s v="828-46-6863"/>
    <n v="98.53"/>
    <n v="6"/>
    <n v="29.559"/>
    <n v="620.739"/>
    <d v="2019-01-23T00:00:00"/>
    <d v="1899-12-30T11:22:00"/>
    <s v="Credit card"/>
    <n v="29.559"/>
    <x v="43"/>
    <s v="Jan"/>
    <x v="5"/>
    <x v="1"/>
    <x v="0"/>
    <x v="1"/>
    <x v="4"/>
    <x v="0"/>
    <x v="0"/>
    <x v="2"/>
  </r>
  <r>
    <s v="641-96-3695"/>
    <n v="43.46"/>
    <n v="6"/>
    <n v="13.038"/>
    <n v="273.798"/>
    <d v="2019-02-07T00:00:00"/>
    <d v="1899-12-30T17:55:00"/>
    <s v="Ewallet"/>
    <n v="13.038"/>
    <x v="23"/>
    <s v="Feb"/>
    <x v="4"/>
    <x v="2"/>
    <x v="0"/>
    <x v="0"/>
    <x v="5"/>
    <x v="1"/>
    <x v="1"/>
    <x v="0"/>
  </r>
  <r>
    <s v="420-97-3340"/>
    <n v="71.68"/>
    <n v="3"/>
    <n v="10.752"/>
    <n v="225.792"/>
    <d v="2019-03-28T00:00:00"/>
    <d v="1899-12-30T15:30:00"/>
    <s v="Credit card"/>
    <n v="10.752"/>
    <x v="51"/>
    <s v="Mar"/>
    <x v="4"/>
    <x v="0"/>
    <x v="1"/>
    <x v="0"/>
    <x v="4"/>
    <x v="0"/>
    <x v="0"/>
    <x v="0"/>
  </r>
  <r>
    <s v="436-54-4512"/>
    <n v="91.61"/>
    <n v="1"/>
    <n v="4.5805"/>
    <n v="96.1905"/>
    <d v="2019-03-20T00:00:00"/>
    <d v="1899-12-30T19:44:00"/>
    <s v="Cash"/>
    <n v="4.5805"/>
    <x v="57"/>
    <s v="Mar"/>
    <x v="5"/>
    <x v="2"/>
    <x v="0"/>
    <x v="0"/>
    <x v="4"/>
    <x v="0"/>
    <x v="0"/>
    <x v="0"/>
  </r>
  <r>
    <s v="670-79-6321"/>
    <n v="94.59"/>
    <n v="7"/>
    <n v="33.1065"/>
    <n v="695.2365"/>
    <d v="2019-01-17T00:00:00"/>
    <d v="1899-12-30T15:27:00"/>
    <s v="Credit card"/>
    <n v="33.1065"/>
    <x v="49"/>
    <s v="Jan"/>
    <x v="4"/>
    <x v="0"/>
    <x v="0"/>
    <x v="0"/>
    <x v="2"/>
    <x v="2"/>
    <x v="2"/>
    <x v="2"/>
  </r>
  <r>
    <s v="852-62-7105"/>
    <n v="83.25"/>
    <n v="10"/>
    <n v="41.625"/>
    <n v="874.125"/>
    <d v="2019-01-12T00:00:00"/>
    <d v="1899-12-30T11:25:00"/>
    <s v="Credit card"/>
    <n v="41.625"/>
    <x v="18"/>
    <s v="Jan"/>
    <x v="0"/>
    <x v="1"/>
    <x v="1"/>
    <x v="0"/>
    <x v="5"/>
    <x v="2"/>
    <x v="2"/>
    <x v="2"/>
  </r>
  <r>
    <s v="598-06-7312"/>
    <n v="91.35"/>
    <n v="1"/>
    <n v="4.5675"/>
    <n v="95.9175"/>
    <d v="2019-02-16T00:00:00"/>
    <d v="1899-12-30T15:42:00"/>
    <s v="Cash"/>
    <n v="4.5675"/>
    <x v="11"/>
    <s v="Feb"/>
    <x v="0"/>
    <x v="0"/>
    <x v="0"/>
    <x v="1"/>
    <x v="5"/>
    <x v="2"/>
    <x v="2"/>
    <x v="1"/>
  </r>
  <r>
    <s v="135-13-8269"/>
    <n v="78.88"/>
    <n v="2"/>
    <n v="7.888"/>
    <n v="165.648"/>
    <d v="2019-01-26T00:00:00"/>
    <d v="1899-12-30T16:04:00"/>
    <s v="Cash"/>
    <n v="7.888"/>
    <x v="0"/>
    <s v="Jan"/>
    <x v="0"/>
    <x v="2"/>
    <x v="0"/>
    <x v="0"/>
    <x v="4"/>
    <x v="2"/>
    <x v="2"/>
    <x v="0"/>
  </r>
  <r>
    <s v="816-57-2053"/>
    <n v="60.87"/>
    <n v="2"/>
    <n v="6.087"/>
    <n v="127.827"/>
    <d v="2019-03-09T00:00:00"/>
    <d v="1899-12-30T12:37:00"/>
    <s v="Ewallet"/>
    <n v="6.087"/>
    <x v="44"/>
    <s v="Mar"/>
    <x v="0"/>
    <x v="0"/>
    <x v="1"/>
    <x v="1"/>
    <x v="3"/>
    <x v="0"/>
    <x v="0"/>
    <x v="0"/>
  </r>
  <r>
    <s v="628-90-8624"/>
    <n v="82.58"/>
    <n v="10"/>
    <n v="41.29"/>
    <n v="867.09"/>
    <d v="2019-03-14T00:00:00"/>
    <d v="1899-12-30T14:41:00"/>
    <s v="Cash"/>
    <n v="41.29"/>
    <x v="59"/>
    <s v="Mar"/>
    <x v="4"/>
    <x v="0"/>
    <x v="0"/>
    <x v="1"/>
    <x v="0"/>
    <x v="2"/>
    <x v="2"/>
    <x v="2"/>
  </r>
  <r>
    <s v="856-66-2701"/>
    <n v="53.3"/>
    <n v="3"/>
    <n v="7.995"/>
    <n v="167.895"/>
    <d v="2019-01-25T00:00:00"/>
    <d v="1899-12-30T14:19:00"/>
    <s v="Ewallet"/>
    <n v="7.995"/>
    <x v="26"/>
    <s v="Jan"/>
    <x v="1"/>
    <x v="0"/>
    <x v="0"/>
    <x v="1"/>
    <x v="2"/>
    <x v="0"/>
    <x v="0"/>
    <x v="1"/>
  </r>
  <r>
    <s v="308-39-1707"/>
    <n v="12.09"/>
    <n v="1"/>
    <n v="0.6045"/>
    <n v="12.6945"/>
    <d v="2019-01-26T00:00:00"/>
    <d v="1899-12-30T18:19:00"/>
    <s v="Credit card"/>
    <n v="0.6045"/>
    <x v="13"/>
    <s v="Jan"/>
    <x v="0"/>
    <x v="2"/>
    <x v="1"/>
    <x v="0"/>
    <x v="5"/>
    <x v="0"/>
    <x v="0"/>
    <x v="0"/>
  </r>
  <r>
    <s v="149-61-1929"/>
    <n v="64.19"/>
    <n v="10"/>
    <n v="32.095"/>
    <n v="673.995"/>
    <d v="2019-01-19T00:00:00"/>
    <d v="1899-12-30T14:08:00"/>
    <s v="Credit card"/>
    <n v="32.095"/>
    <x v="24"/>
    <s v="Jan"/>
    <x v="0"/>
    <x v="0"/>
    <x v="1"/>
    <x v="1"/>
    <x v="3"/>
    <x v="0"/>
    <x v="0"/>
    <x v="1"/>
  </r>
  <r>
    <s v="655-07-2265"/>
    <n v="78.31"/>
    <n v="3"/>
    <n v="11.7465"/>
    <n v="246.6765"/>
    <d v="2019-03-05T00:00:00"/>
    <d v="1899-12-30T16:38:00"/>
    <s v="Ewallet"/>
    <n v="11.7465"/>
    <x v="38"/>
    <s v="Mar"/>
    <x v="6"/>
    <x v="2"/>
    <x v="1"/>
    <x v="1"/>
    <x v="1"/>
    <x v="0"/>
    <x v="0"/>
    <x v="2"/>
  </r>
  <r>
    <s v="589-02-8023"/>
    <n v="83.77"/>
    <n v="2"/>
    <n v="8.377"/>
    <n v="175.917"/>
    <d v="2019-01-15T00:00:00"/>
    <d v="1899-12-30T10:54:00"/>
    <s v="Credit card"/>
    <n v="8.377"/>
    <x v="27"/>
    <s v="Jan"/>
    <x v="6"/>
    <x v="1"/>
    <x v="0"/>
    <x v="1"/>
    <x v="4"/>
    <x v="0"/>
    <x v="0"/>
    <x v="1"/>
  </r>
  <r>
    <s v="420-04-7590"/>
    <n v="99.7"/>
    <n v="3"/>
    <n v="14.955"/>
    <n v="314.055"/>
    <d v="2019-03-18T00:00:00"/>
    <d v="1899-12-30T11:29:00"/>
    <s v="Ewallet"/>
    <n v="14.955"/>
    <x v="28"/>
    <s v="Mar"/>
    <x v="3"/>
    <x v="1"/>
    <x v="1"/>
    <x v="1"/>
    <x v="2"/>
    <x v="2"/>
    <x v="2"/>
    <x v="2"/>
  </r>
  <r>
    <s v="182-88-2763"/>
    <n v="79.91"/>
    <n v="3"/>
    <n v="11.9865"/>
    <n v="251.7165"/>
    <d v="2019-03-20T00:00:00"/>
    <d v="1899-12-30T19:28:00"/>
    <s v="Credit card"/>
    <n v="11.9865"/>
    <x v="59"/>
    <s v="Mar"/>
    <x v="5"/>
    <x v="2"/>
    <x v="0"/>
    <x v="1"/>
    <x v="4"/>
    <x v="2"/>
    <x v="2"/>
    <x v="2"/>
  </r>
  <r>
    <s v="188-55-0967"/>
    <n v="66.47"/>
    <n v="10"/>
    <n v="33.235"/>
    <n v="697.935"/>
    <d v="2019-01-15T00:00:00"/>
    <d v="1899-12-30T15:01:00"/>
    <s v="Credit card"/>
    <n v="33.235"/>
    <x v="59"/>
    <s v="Jan"/>
    <x v="6"/>
    <x v="0"/>
    <x v="0"/>
    <x v="1"/>
    <x v="0"/>
    <x v="2"/>
    <x v="2"/>
    <x v="2"/>
  </r>
  <r>
    <s v="610-46-4100"/>
    <n v="28.95"/>
    <n v="7"/>
    <n v="10.1325"/>
    <n v="212.7825"/>
    <d v="2019-03-03T00:00:00"/>
    <d v="1899-12-30T20:31:00"/>
    <s v="Credit card"/>
    <n v="10.1325"/>
    <x v="22"/>
    <s v="Mar"/>
    <x v="2"/>
    <x v="2"/>
    <x v="1"/>
    <x v="1"/>
    <x v="0"/>
    <x v="0"/>
    <x v="0"/>
    <x v="1"/>
  </r>
  <r>
    <s v="318-81-2368"/>
    <n v="46.2"/>
    <n v="1"/>
    <n v="2.31"/>
    <n v="48.51"/>
    <d v="2019-03-19T00:00:00"/>
    <d v="1899-12-30T12:16:00"/>
    <s v="Cash"/>
    <n v="2.31"/>
    <x v="31"/>
    <s v="Mar"/>
    <x v="6"/>
    <x v="0"/>
    <x v="1"/>
    <x v="0"/>
    <x v="1"/>
    <x v="1"/>
    <x v="1"/>
    <x v="1"/>
  </r>
  <r>
    <s v="364-33-8584"/>
    <n v="17.63"/>
    <n v="5"/>
    <n v="4.4075"/>
    <n v="92.5575"/>
    <d v="2019-03-08T00:00:00"/>
    <d v="1899-12-30T15:27:00"/>
    <s v="Cash"/>
    <n v="4.4075"/>
    <x v="23"/>
    <s v="Mar"/>
    <x v="1"/>
    <x v="0"/>
    <x v="0"/>
    <x v="0"/>
    <x v="4"/>
    <x v="2"/>
    <x v="2"/>
    <x v="0"/>
  </r>
  <r>
    <s v="665-63-9737"/>
    <n v="52.42"/>
    <n v="3"/>
    <n v="7.863"/>
    <n v="165.123"/>
    <d v="2019-02-27T00:00:00"/>
    <d v="1899-12-30T17:36:00"/>
    <s v="Ewallet"/>
    <n v="7.863"/>
    <x v="26"/>
    <s v="Feb"/>
    <x v="5"/>
    <x v="2"/>
    <x v="1"/>
    <x v="1"/>
    <x v="5"/>
    <x v="2"/>
    <x v="2"/>
    <x v="1"/>
  </r>
  <r>
    <s v="695-09-5146"/>
    <n v="98.79"/>
    <n v="3"/>
    <n v="14.8185"/>
    <n v="311.1885"/>
    <d v="2019-02-23T00:00:00"/>
    <d v="1899-12-30T20:00:00"/>
    <s v="Ewallet"/>
    <n v="14.8185"/>
    <x v="41"/>
    <s v="Feb"/>
    <x v="0"/>
    <x v="2"/>
    <x v="0"/>
    <x v="0"/>
    <x v="4"/>
    <x v="2"/>
    <x v="2"/>
    <x v="1"/>
  </r>
  <r>
    <s v="155-45-3814"/>
    <n v="88.55"/>
    <n v="8"/>
    <n v="35.42"/>
    <n v="743.82"/>
    <d v="2019-03-19T00:00:00"/>
    <d v="1899-12-30T15:29:00"/>
    <s v="Ewallet"/>
    <n v="35.42"/>
    <x v="28"/>
    <s v="Mar"/>
    <x v="6"/>
    <x v="0"/>
    <x v="0"/>
    <x v="0"/>
    <x v="1"/>
    <x v="1"/>
    <x v="1"/>
    <x v="2"/>
  </r>
  <r>
    <s v="794-32-2436"/>
    <n v="55.67"/>
    <n v="2"/>
    <n v="5.567"/>
    <n v="116.907"/>
    <d v="2019-03-27T00:00:00"/>
    <d v="1899-12-30T15:08:00"/>
    <s v="Ewallet"/>
    <n v="5.567"/>
    <x v="22"/>
    <s v="Mar"/>
    <x v="5"/>
    <x v="0"/>
    <x v="0"/>
    <x v="1"/>
    <x v="1"/>
    <x v="2"/>
    <x v="2"/>
    <x v="1"/>
  </r>
  <r>
    <s v="131-15-8856"/>
    <n v="72.52"/>
    <n v="8"/>
    <n v="29.008"/>
    <n v="609.168"/>
    <d v="2019-03-30T00:00:00"/>
    <d v="1899-12-30T19:26:00"/>
    <s v="Credit card"/>
    <n v="29.008"/>
    <x v="43"/>
    <s v="Mar"/>
    <x v="0"/>
    <x v="2"/>
    <x v="0"/>
    <x v="0"/>
    <x v="4"/>
    <x v="1"/>
    <x v="1"/>
    <x v="2"/>
  </r>
  <r>
    <s v="273-84-2164"/>
    <n v="12.05"/>
    <n v="5"/>
    <n v="3.0125"/>
    <n v="63.2625"/>
    <d v="2019-02-16T00:00:00"/>
    <d v="1899-12-30T15:53:00"/>
    <s v="Ewallet"/>
    <n v="3.0125"/>
    <x v="46"/>
    <s v="Feb"/>
    <x v="0"/>
    <x v="0"/>
    <x v="0"/>
    <x v="1"/>
    <x v="1"/>
    <x v="1"/>
    <x v="1"/>
    <x v="2"/>
  </r>
  <r>
    <s v="706-36-6154"/>
    <n v="19.36"/>
    <n v="9"/>
    <n v="8.712"/>
    <n v="182.952"/>
    <d v="2019-01-18T00:00:00"/>
    <d v="1899-12-30T18:43:00"/>
    <s v="Ewallet"/>
    <n v="8.712"/>
    <x v="44"/>
    <s v="Jan"/>
    <x v="1"/>
    <x v="2"/>
    <x v="0"/>
    <x v="1"/>
    <x v="2"/>
    <x v="0"/>
    <x v="0"/>
    <x v="0"/>
  </r>
  <r>
    <s v="778-89-7974"/>
    <n v="70.21"/>
    <n v="6"/>
    <n v="21.063"/>
    <n v="442.323"/>
    <d v="2019-03-30T00:00:00"/>
    <d v="1899-12-30T14:58:00"/>
    <s v="Cash"/>
    <n v="21.063"/>
    <x v="2"/>
    <s v="Mar"/>
    <x v="0"/>
    <x v="0"/>
    <x v="1"/>
    <x v="1"/>
    <x v="0"/>
    <x v="1"/>
    <x v="1"/>
    <x v="1"/>
  </r>
  <r>
    <s v="574-31-8277"/>
    <n v="33.63"/>
    <n v="1"/>
    <n v="1.6815"/>
    <n v="35.3115"/>
    <d v="2019-03-20T00:00:00"/>
    <d v="1899-12-30T19:55:00"/>
    <s v="Cash"/>
    <n v="1.6815"/>
    <x v="32"/>
    <s v="Mar"/>
    <x v="5"/>
    <x v="2"/>
    <x v="0"/>
    <x v="1"/>
    <x v="5"/>
    <x v="2"/>
    <x v="2"/>
    <x v="2"/>
  </r>
  <r>
    <s v="859-71-0933"/>
    <n v="15.49"/>
    <n v="2"/>
    <n v="1.549"/>
    <n v="32.529"/>
    <d v="2019-01-16T00:00:00"/>
    <d v="1899-12-30T15:10:00"/>
    <s v="Cash"/>
    <n v="1.549"/>
    <x v="31"/>
    <s v="Jan"/>
    <x v="5"/>
    <x v="0"/>
    <x v="0"/>
    <x v="0"/>
    <x v="3"/>
    <x v="1"/>
    <x v="1"/>
    <x v="1"/>
  </r>
  <r>
    <s v="740-11-5257"/>
    <n v="24.74"/>
    <n v="10"/>
    <n v="12.37"/>
    <n v="259.77"/>
    <d v="2019-02-24T00:00:00"/>
    <d v="1899-12-30T16:44:00"/>
    <s v="Cash"/>
    <n v="12.37"/>
    <x v="12"/>
    <s v="Feb"/>
    <x v="2"/>
    <x v="2"/>
    <x v="1"/>
    <x v="1"/>
    <x v="1"/>
    <x v="1"/>
    <x v="1"/>
    <x v="1"/>
  </r>
  <r>
    <s v="369-82-2676"/>
    <n v="75.66"/>
    <n v="5"/>
    <n v="18.915"/>
    <n v="397.215"/>
    <d v="2019-01-15T00:00:00"/>
    <d v="1899-12-30T18:22:00"/>
    <s v="Ewallet"/>
    <n v="18.915"/>
    <x v="52"/>
    <s v="Jan"/>
    <x v="6"/>
    <x v="2"/>
    <x v="1"/>
    <x v="1"/>
    <x v="1"/>
    <x v="2"/>
    <x v="2"/>
    <x v="1"/>
  </r>
  <r>
    <s v="563-47-4072"/>
    <n v="55.81"/>
    <n v="6"/>
    <n v="16.743"/>
    <n v="351.603"/>
    <d v="2019-01-22T00:00:00"/>
    <d v="1899-12-30T11:52:00"/>
    <s v="Cash"/>
    <n v="16.743"/>
    <x v="21"/>
    <s v="Jan"/>
    <x v="6"/>
    <x v="1"/>
    <x v="1"/>
    <x v="0"/>
    <x v="0"/>
    <x v="2"/>
    <x v="2"/>
    <x v="0"/>
  </r>
  <r>
    <s v="742-04-5161"/>
    <n v="72.78"/>
    <n v="10"/>
    <n v="36.39"/>
    <n v="764.19"/>
    <d v="2019-02-03T00:00:00"/>
    <d v="1899-12-30T17:24:00"/>
    <s v="Cash"/>
    <n v="36.39"/>
    <x v="48"/>
    <s v="Feb"/>
    <x v="2"/>
    <x v="2"/>
    <x v="0"/>
    <x v="1"/>
    <x v="2"/>
    <x v="0"/>
    <x v="0"/>
    <x v="1"/>
  </r>
  <r>
    <s v="149-15-7606"/>
    <n v="37.32"/>
    <n v="9"/>
    <n v="16.794"/>
    <n v="352.674"/>
    <d v="2019-03-06T00:00:00"/>
    <d v="1899-12-30T15:31:00"/>
    <s v="Ewallet"/>
    <n v="16.794"/>
    <x v="20"/>
    <s v="Mar"/>
    <x v="5"/>
    <x v="0"/>
    <x v="0"/>
    <x v="1"/>
    <x v="3"/>
    <x v="2"/>
    <x v="2"/>
    <x v="2"/>
  </r>
  <r>
    <s v="133-77-3154"/>
    <n v="60.18"/>
    <n v="4"/>
    <n v="12.036"/>
    <n v="252.756"/>
    <d v="2019-02-16T00:00:00"/>
    <d v="1899-12-30T18:04:00"/>
    <s v="Credit card"/>
    <n v="12.036"/>
    <x v="45"/>
    <s v="Feb"/>
    <x v="0"/>
    <x v="2"/>
    <x v="0"/>
    <x v="1"/>
    <x v="5"/>
    <x v="2"/>
    <x v="2"/>
    <x v="0"/>
  </r>
  <r>
    <s v="169-52-4504"/>
    <n v="15.69"/>
    <n v="3"/>
    <n v="2.3535"/>
    <n v="49.4235"/>
    <d v="2019-03-14T00:00:00"/>
    <d v="1899-12-30T14:13:00"/>
    <s v="Credit card"/>
    <n v="2.3535"/>
    <x v="6"/>
    <s v="Mar"/>
    <x v="4"/>
    <x v="0"/>
    <x v="1"/>
    <x v="0"/>
    <x v="1"/>
    <x v="0"/>
    <x v="0"/>
    <x v="2"/>
  </r>
  <r>
    <s v="250-81-7186"/>
    <n v="99.69"/>
    <n v="1"/>
    <n v="4.9845"/>
    <n v="104.6745"/>
    <d v="2019-02-27T00:00:00"/>
    <d v="1899-12-30T10:23:00"/>
    <s v="Credit card"/>
    <n v="4.9845"/>
    <x v="7"/>
    <s v="Feb"/>
    <x v="5"/>
    <x v="1"/>
    <x v="1"/>
    <x v="0"/>
    <x v="1"/>
    <x v="1"/>
    <x v="1"/>
    <x v="0"/>
  </r>
  <r>
    <s v="562-12-5430"/>
    <n v="88.15"/>
    <n v="3"/>
    <n v="13.2225"/>
    <n v="277.6725"/>
    <d v="2019-01-18T00:00:00"/>
    <d v="1899-12-30T10:11:00"/>
    <s v="Ewallet"/>
    <n v="13.2225"/>
    <x v="30"/>
    <s v="Jan"/>
    <x v="1"/>
    <x v="1"/>
    <x v="0"/>
    <x v="0"/>
    <x v="5"/>
    <x v="0"/>
    <x v="0"/>
    <x v="1"/>
  </r>
  <r>
    <s v="816-72-8853"/>
    <n v="27.93"/>
    <n v="5"/>
    <n v="6.9825"/>
    <n v="146.6325"/>
    <d v="2019-01-29T00:00:00"/>
    <d v="1899-12-30T15:48:00"/>
    <s v="Cash"/>
    <n v="6.9825"/>
    <x v="9"/>
    <s v="Jan"/>
    <x v="6"/>
    <x v="0"/>
    <x v="0"/>
    <x v="0"/>
    <x v="3"/>
    <x v="0"/>
    <x v="0"/>
    <x v="2"/>
  </r>
  <r>
    <s v="491-38-3499"/>
    <n v="55.45"/>
    <n v="1"/>
    <n v="2.7725"/>
    <n v="58.2225"/>
    <d v="2019-02-26T00:00:00"/>
    <d v="1899-12-30T17:46:00"/>
    <s v="Credit card"/>
    <n v="2.7725"/>
    <x v="49"/>
    <s v="Feb"/>
    <x v="6"/>
    <x v="2"/>
    <x v="0"/>
    <x v="1"/>
    <x v="5"/>
    <x v="0"/>
    <x v="0"/>
    <x v="2"/>
  </r>
  <r>
    <s v="322-02-2271"/>
    <n v="42.97"/>
    <n v="3"/>
    <n v="6.4455"/>
    <n v="135.3555"/>
    <d v="2019-02-03T00:00:00"/>
    <d v="1899-12-30T11:46:00"/>
    <s v="Cash"/>
    <n v="6.4455"/>
    <x v="39"/>
    <s v="Feb"/>
    <x v="2"/>
    <x v="1"/>
    <x v="1"/>
    <x v="0"/>
    <x v="3"/>
    <x v="2"/>
    <x v="2"/>
    <x v="0"/>
  </r>
  <r>
    <s v="842-29-4695"/>
    <n v="17.14"/>
    <n v="7"/>
    <n v="5.999"/>
    <n v="125.979"/>
    <d v="2019-01-16T00:00:00"/>
    <d v="1899-12-30T12:07:00"/>
    <s v="Credit card"/>
    <n v="5.999"/>
    <x v="30"/>
    <s v="Jan"/>
    <x v="5"/>
    <x v="0"/>
    <x v="0"/>
    <x v="1"/>
    <x v="3"/>
    <x v="1"/>
    <x v="1"/>
    <x v="1"/>
  </r>
  <r>
    <s v="725-67-2480"/>
    <n v="58.75"/>
    <n v="6"/>
    <n v="17.625"/>
    <n v="370.125"/>
    <d v="2019-03-24T00:00:00"/>
    <d v="1899-12-30T18:14:00"/>
    <s v="Credit card"/>
    <n v="17.625"/>
    <x v="9"/>
    <s v="Mar"/>
    <x v="2"/>
    <x v="2"/>
    <x v="0"/>
    <x v="0"/>
    <x v="5"/>
    <x v="2"/>
    <x v="2"/>
    <x v="2"/>
  </r>
  <r>
    <s v="641-51-2661"/>
    <n v="87.1"/>
    <n v="10"/>
    <n v="43.55"/>
    <n v="914.55"/>
    <d v="2019-02-12T00:00:00"/>
    <d v="1899-12-30T14:45:00"/>
    <s v="Credit card"/>
    <n v="43.55"/>
    <x v="21"/>
    <s v="Feb"/>
    <x v="6"/>
    <x v="0"/>
    <x v="0"/>
    <x v="0"/>
    <x v="4"/>
    <x v="1"/>
    <x v="1"/>
    <x v="0"/>
  </r>
  <r>
    <s v="714-02-3114"/>
    <n v="98.8"/>
    <n v="2"/>
    <n v="9.88"/>
    <n v="207.48"/>
    <d v="2019-02-21T00:00:00"/>
    <d v="1899-12-30T11:39:00"/>
    <s v="Cash"/>
    <n v="9.88"/>
    <x v="25"/>
    <s v="Feb"/>
    <x v="4"/>
    <x v="1"/>
    <x v="1"/>
    <x v="0"/>
    <x v="3"/>
    <x v="1"/>
    <x v="1"/>
    <x v="1"/>
  </r>
  <r>
    <s v="518-17-2983"/>
    <n v="48.63"/>
    <n v="4"/>
    <n v="9.726"/>
    <n v="204.246"/>
    <d v="2019-02-04T00:00:00"/>
    <d v="1899-12-30T15:44:00"/>
    <s v="Ewallet"/>
    <n v="9.726"/>
    <x v="29"/>
    <s v="Feb"/>
    <x v="3"/>
    <x v="0"/>
    <x v="1"/>
    <x v="0"/>
    <x v="5"/>
    <x v="0"/>
    <x v="0"/>
    <x v="1"/>
  </r>
  <r>
    <s v="779-42-2410"/>
    <n v="57.74"/>
    <n v="3"/>
    <n v="8.661"/>
    <n v="181.881"/>
    <d v="2019-02-20T00:00:00"/>
    <d v="1899-12-30T13:06:00"/>
    <s v="Ewallet"/>
    <n v="8.661"/>
    <x v="25"/>
    <s v="Feb"/>
    <x v="5"/>
    <x v="0"/>
    <x v="0"/>
    <x v="1"/>
    <x v="4"/>
    <x v="2"/>
    <x v="2"/>
    <x v="1"/>
  </r>
  <r>
    <s v="190-14-3147"/>
    <n v="17.97"/>
    <n v="4"/>
    <n v="3.594"/>
    <n v="75.474"/>
    <d v="2019-02-23T00:00:00"/>
    <d v="1899-12-30T20:43:00"/>
    <s v="Ewallet"/>
    <n v="3.594"/>
    <x v="41"/>
    <s v="Feb"/>
    <x v="0"/>
    <x v="2"/>
    <x v="1"/>
    <x v="0"/>
    <x v="0"/>
    <x v="2"/>
    <x v="2"/>
    <x v="1"/>
  </r>
  <r>
    <s v="408-66-6712"/>
    <n v="47.71"/>
    <n v="6"/>
    <n v="14.313"/>
    <n v="300.573"/>
    <d v="2019-02-16T00:00:00"/>
    <d v="1899-12-30T14:19:00"/>
    <s v="Ewallet"/>
    <n v="14.313"/>
    <x v="18"/>
    <s v="Feb"/>
    <x v="0"/>
    <x v="0"/>
    <x v="0"/>
    <x v="0"/>
    <x v="0"/>
    <x v="1"/>
    <x v="1"/>
    <x v="2"/>
  </r>
  <r>
    <s v="679-22-6530"/>
    <n v="40.62"/>
    <n v="2"/>
    <n v="4.062"/>
    <n v="85.302"/>
    <d v="2019-01-17T00:00:00"/>
    <d v="1899-12-30T10:01:00"/>
    <s v="Credit card"/>
    <n v="4.062"/>
    <x v="5"/>
    <s v="Jan"/>
    <x v="4"/>
    <x v="1"/>
    <x v="1"/>
    <x v="0"/>
    <x v="3"/>
    <x v="2"/>
    <x v="2"/>
    <x v="2"/>
  </r>
  <r>
    <s v="588-47-8641"/>
    <n v="56.04"/>
    <n v="10"/>
    <n v="28.02"/>
    <n v="588.42"/>
    <d v="2019-01-14T00:00:00"/>
    <d v="1899-12-30T19:30:00"/>
    <s v="Ewallet"/>
    <n v="28.02"/>
    <x v="18"/>
    <s v="Jan"/>
    <x v="3"/>
    <x v="2"/>
    <x v="0"/>
    <x v="1"/>
    <x v="5"/>
    <x v="0"/>
    <x v="0"/>
    <x v="2"/>
  </r>
  <r>
    <s v="642-61-4706"/>
    <n v="93.4"/>
    <n v="2"/>
    <n v="9.34"/>
    <n v="196.14"/>
    <d v="2019-03-30T00:00:00"/>
    <d v="1899-12-30T16:34:00"/>
    <s v="Cash"/>
    <n v="9.34"/>
    <x v="46"/>
    <s v="Mar"/>
    <x v="0"/>
    <x v="2"/>
    <x v="0"/>
    <x v="1"/>
    <x v="4"/>
    <x v="2"/>
    <x v="2"/>
    <x v="2"/>
  </r>
  <r>
    <s v="576-31-4774"/>
    <n v="73.41"/>
    <n v="3"/>
    <n v="11.0115"/>
    <n v="231.2415"/>
    <d v="2019-03-02T00:00:00"/>
    <d v="1899-12-30T13:10:00"/>
    <s v="Ewallet"/>
    <n v="11.0115"/>
    <x v="43"/>
    <s v="Mar"/>
    <x v="0"/>
    <x v="0"/>
    <x v="1"/>
    <x v="0"/>
    <x v="0"/>
    <x v="2"/>
    <x v="2"/>
    <x v="2"/>
  </r>
  <r>
    <s v="556-41-6224"/>
    <n v="33.64"/>
    <n v="8"/>
    <n v="13.456"/>
    <n v="282.576"/>
    <d v="2019-02-15T00:00:00"/>
    <d v="1899-12-30T17:10:00"/>
    <s v="Credit card"/>
    <n v="13.456"/>
    <x v="39"/>
    <s v="Feb"/>
    <x v="1"/>
    <x v="2"/>
    <x v="1"/>
    <x v="1"/>
    <x v="0"/>
    <x v="1"/>
    <x v="1"/>
    <x v="0"/>
  </r>
  <r>
    <s v="811-03-8790"/>
    <n v="45.48"/>
    <n v="10"/>
    <n v="22.74"/>
    <n v="477.54"/>
    <d v="2019-03-01T00:00:00"/>
    <d v="1899-12-30T10:22:00"/>
    <s v="Credit card"/>
    <n v="22.74"/>
    <x v="19"/>
    <s v="Mar"/>
    <x v="1"/>
    <x v="1"/>
    <x v="1"/>
    <x v="0"/>
    <x v="1"/>
    <x v="0"/>
    <x v="0"/>
    <x v="2"/>
  </r>
  <r>
    <s v="242-11-3142"/>
    <n v="83.77"/>
    <n v="2"/>
    <n v="8.377"/>
    <n v="175.917"/>
    <d v="2019-02-24T00:00:00"/>
    <d v="1899-12-30T19:57:00"/>
    <s v="Cash"/>
    <n v="8.377"/>
    <x v="15"/>
    <s v="Feb"/>
    <x v="2"/>
    <x v="2"/>
    <x v="0"/>
    <x v="1"/>
    <x v="5"/>
    <x v="2"/>
    <x v="2"/>
    <x v="2"/>
  </r>
  <r>
    <s v="752-23-3760"/>
    <n v="64.08"/>
    <n v="7"/>
    <n v="22.428"/>
    <n v="470.988"/>
    <d v="2019-02-19T00:00:00"/>
    <d v="1899-12-30T19:29:00"/>
    <s v="Credit card"/>
    <n v="22.428"/>
    <x v="48"/>
    <s v="Feb"/>
    <x v="6"/>
    <x v="2"/>
    <x v="0"/>
    <x v="0"/>
    <x v="3"/>
    <x v="2"/>
    <x v="2"/>
    <x v="1"/>
  </r>
  <r>
    <s v="274-05-5470"/>
    <n v="73.47"/>
    <n v="4"/>
    <n v="14.694"/>
    <n v="308.574"/>
    <d v="2019-02-23T00:00:00"/>
    <d v="1899-12-30T18:30:00"/>
    <s v="Cash"/>
    <n v="14.694"/>
    <x v="22"/>
    <s v="Feb"/>
    <x v="0"/>
    <x v="2"/>
    <x v="0"/>
    <x v="0"/>
    <x v="4"/>
    <x v="0"/>
    <x v="0"/>
    <x v="1"/>
  </r>
  <r>
    <s v="648-94-3045"/>
    <n v="58.95"/>
    <n v="10"/>
    <n v="29.475"/>
    <n v="618.975"/>
    <d v="2019-02-07T00:00:00"/>
    <d v="1899-12-30T14:27:00"/>
    <s v="Ewallet"/>
    <n v="29.475"/>
    <x v="34"/>
    <s v="Feb"/>
    <x v="4"/>
    <x v="0"/>
    <x v="1"/>
    <x v="1"/>
    <x v="0"/>
    <x v="1"/>
    <x v="1"/>
    <x v="0"/>
  </r>
  <r>
    <s v="130-67-4723"/>
    <n v="48.5"/>
    <n v="6"/>
    <n v="14.55"/>
    <n v="305.55"/>
    <d v="2019-01-11T00:00:00"/>
    <d v="1899-12-30T13:57:00"/>
    <s v="Ewallet"/>
    <n v="14.55"/>
    <x v="45"/>
    <s v="Jan"/>
    <x v="1"/>
    <x v="0"/>
    <x v="0"/>
    <x v="1"/>
    <x v="4"/>
    <x v="0"/>
    <x v="0"/>
    <x v="0"/>
  </r>
  <r>
    <s v="528-87-5606"/>
    <n v="39.48"/>
    <n v="1"/>
    <n v="1.974"/>
    <n v="41.454"/>
    <d v="2019-02-12T00:00:00"/>
    <d v="1899-12-30T19:43:00"/>
    <s v="Cash"/>
    <n v="1.974"/>
    <x v="35"/>
    <s v="Feb"/>
    <x v="6"/>
    <x v="2"/>
    <x v="0"/>
    <x v="0"/>
    <x v="1"/>
    <x v="2"/>
    <x v="2"/>
    <x v="1"/>
  </r>
  <r>
    <s v="320-85-2052"/>
    <n v="34.81"/>
    <n v="1"/>
    <n v="1.7405"/>
    <n v="36.5505"/>
    <d v="2019-01-14T00:00:00"/>
    <d v="1899-12-30T10:11:00"/>
    <s v="Credit card"/>
    <n v="1.7405"/>
    <x v="27"/>
    <s v="Jan"/>
    <x v="3"/>
    <x v="1"/>
    <x v="1"/>
    <x v="0"/>
    <x v="3"/>
    <x v="2"/>
    <x v="2"/>
    <x v="1"/>
  </r>
  <r>
    <s v="370-96-0655"/>
    <n v="49.32"/>
    <n v="6"/>
    <n v="14.796"/>
    <n v="310.716"/>
    <d v="2019-01-09T00:00:00"/>
    <d v="1899-12-30T13:46:00"/>
    <s v="Ewallet"/>
    <n v="14.796"/>
    <x v="12"/>
    <s v="Jan"/>
    <x v="5"/>
    <x v="0"/>
    <x v="1"/>
    <x v="0"/>
    <x v="5"/>
    <x v="1"/>
    <x v="1"/>
    <x v="1"/>
  </r>
  <r>
    <s v="105-10-6182"/>
    <n v="21.48"/>
    <n v="2"/>
    <n v="2.148"/>
    <n v="45.108"/>
    <d v="2019-02-27T00:00:00"/>
    <d v="1899-12-30T12:22:00"/>
    <s v="Ewallet"/>
    <n v="2.148"/>
    <x v="37"/>
    <s v="Feb"/>
    <x v="5"/>
    <x v="0"/>
    <x v="0"/>
    <x v="1"/>
    <x v="5"/>
    <x v="0"/>
    <x v="0"/>
    <x v="1"/>
  </r>
  <r>
    <s v="510-79-0415"/>
    <n v="23.08"/>
    <n v="6"/>
    <n v="6.924"/>
    <n v="145.404"/>
    <d v="2019-01-24T00:00:00"/>
    <d v="1899-12-30T19:20:00"/>
    <s v="Ewallet"/>
    <n v="6.924"/>
    <x v="49"/>
    <s v="Jan"/>
    <x v="4"/>
    <x v="2"/>
    <x v="0"/>
    <x v="0"/>
    <x v="3"/>
    <x v="2"/>
    <x v="2"/>
    <x v="2"/>
  </r>
  <r>
    <s v="241-96-5076"/>
    <n v="49.1"/>
    <n v="2"/>
    <n v="4.91"/>
    <n v="103.11"/>
    <d v="2019-01-08T00:00:00"/>
    <d v="1899-12-30T12:58:00"/>
    <s v="Credit card"/>
    <n v="4.91"/>
    <x v="41"/>
    <s v="Jan"/>
    <x v="6"/>
    <x v="0"/>
    <x v="0"/>
    <x v="0"/>
    <x v="2"/>
    <x v="2"/>
    <x v="2"/>
    <x v="1"/>
  </r>
  <r>
    <s v="767-97-4650"/>
    <n v="64.83"/>
    <n v="2"/>
    <n v="6.483"/>
    <n v="136.143"/>
    <d v="2019-01-08T00:00:00"/>
    <d v="1899-12-30T11:59:00"/>
    <s v="Credit card"/>
    <n v="6.483"/>
    <x v="7"/>
    <s v="Jan"/>
    <x v="6"/>
    <x v="1"/>
    <x v="0"/>
    <x v="0"/>
    <x v="3"/>
    <x v="2"/>
    <x v="2"/>
    <x v="0"/>
  </r>
  <r>
    <s v="648-83-1321"/>
    <n v="63.56"/>
    <n v="10"/>
    <n v="31.78"/>
    <n v="667.38"/>
    <d v="2019-01-16T00:00:00"/>
    <d v="1899-12-30T17:59:00"/>
    <s v="Cash"/>
    <n v="31.78"/>
    <x v="42"/>
    <s v="Jan"/>
    <x v="5"/>
    <x v="2"/>
    <x v="0"/>
    <x v="1"/>
    <x v="2"/>
    <x v="0"/>
    <x v="0"/>
    <x v="2"/>
  </r>
  <r>
    <s v="173-57-2300"/>
    <n v="72.88"/>
    <n v="2"/>
    <n v="7.288"/>
    <n v="153.048"/>
    <d v="2019-03-13T00:00:00"/>
    <d v="1899-12-30T12:51:00"/>
    <s v="Cash"/>
    <n v="7.288"/>
    <x v="36"/>
    <s v="Mar"/>
    <x v="5"/>
    <x v="0"/>
    <x v="0"/>
    <x v="1"/>
    <x v="3"/>
    <x v="1"/>
    <x v="1"/>
    <x v="1"/>
  </r>
  <r>
    <s v="305-03-2383"/>
    <n v="67.1"/>
    <n v="3"/>
    <n v="10.065"/>
    <n v="211.365"/>
    <d v="2019-02-15T00:00:00"/>
    <d v="1899-12-30T10:36:00"/>
    <s v="Cash"/>
    <n v="10.065"/>
    <x v="26"/>
    <s v="Feb"/>
    <x v="1"/>
    <x v="1"/>
    <x v="1"/>
    <x v="0"/>
    <x v="4"/>
    <x v="0"/>
    <x v="0"/>
    <x v="1"/>
  </r>
  <r>
    <s v="394-55-6384"/>
    <n v="70.19"/>
    <n v="9"/>
    <n v="31.5855"/>
    <n v="663.2955"/>
    <d v="2019-01-25T00:00:00"/>
    <d v="1899-12-30T13:38:00"/>
    <s v="Cash"/>
    <n v="31.5855"/>
    <x v="24"/>
    <s v="Jan"/>
    <x v="1"/>
    <x v="0"/>
    <x v="0"/>
    <x v="0"/>
    <x v="3"/>
    <x v="1"/>
    <x v="1"/>
    <x v="1"/>
  </r>
  <r>
    <s v="266-20-6657"/>
    <n v="55.04"/>
    <n v="7"/>
    <n v="19.264"/>
    <n v="404.544"/>
    <d v="2019-03-12T00:00:00"/>
    <d v="1899-12-30T19:39:00"/>
    <s v="Ewallet"/>
    <n v="19.264"/>
    <x v="53"/>
    <s v="Mar"/>
    <x v="6"/>
    <x v="2"/>
    <x v="0"/>
    <x v="1"/>
    <x v="4"/>
    <x v="1"/>
    <x v="1"/>
    <x v="2"/>
  </r>
  <r>
    <s v="689-05-1884"/>
    <n v="48.63"/>
    <n v="10"/>
    <n v="24.315"/>
    <n v="510.615"/>
    <d v="2019-03-04T00:00:00"/>
    <d v="1899-12-30T12:44:00"/>
    <s v="Cash"/>
    <n v="24.315"/>
    <x v="55"/>
    <s v="Mar"/>
    <x v="3"/>
    <x v="0"/>
    <x v="0"/>
    <x v="1"/>
    <x v="0"/>
    <x v="0"/>
    <x v="0"/>
    <x v="0"/>
  </r>
  <r>
    <s v="196-01-2849"/>
    <n v="73.38"/>
    <n v="7"/>
    <n v="25.683"/>
    <n v="539.343"/>
    <d v="2019-02-10T00:00:00"/>
    <d v="1899-12-30T13:56:00"/>
    <s v="Cash"/>
    <n v="25.683"/>
    <x v="33"/>
    <s v="Feb"/>
    <x v="2"/>
    <x v="0"/>
    <x v="0"/>
    <x v="0"/>
    <x v="5"/>
    <x v="1"/>
    <x v="1"/>
    <x v="0"/>
  </r>
  <r>
    <s v="372-62-5264"/>
    <n v="52.6"/>
    <n v="9"/>
    <n v="23.67"/>
    <n v="497.07"/>
    <d v="2019-01-16T00:00:00"/>
    <d v="1899-12-30T14:42:00"/>
    <s v="Cash"/>
    <n v="23.67"/>
    <x v="29"/>
    <s v="Jan"/>
    <x v="5"/>
    <x v="0"/>
    <x v="1"/>
    <x v="0"/>
    <x v="4"/>
    <x v="1"/>
    <x v="1"/>
    <x v="1"/>
  </r>
  <r>
    <s v="800-09-8606"/>
    <n v="87.37"/>
    <n v="5"/>
    <n v="21.8425"/>
    <n v="458.6925"/>
    <d v="2019-01-29T00:00:00"/>
    <d v="1899-12-30T19:45:00"/>
    <s v="Cash"/>
    <n v="21.8425"/>
    <x v="37"/>
    <s v="Jan"/>
    <x v="6"/>
    <x v="2"/>
    <x v="0"/>
    <x v="0"/>
    <x v="2"/>
    <x v="0"/>
    <x v="0"/>
    <x v="1"/>
  </r>
  <r>
    <s v="182-52-7000"/>
    <n v="27.04"/>
    <n v="4"/>
    <n v="5.408"/>
    <n v="113.568"/>
    <d v="2019-01-01T00:00:00"/>
    <d v="1899-12-30T20:26:00"/>
    <s v="Ewallet"/>
    <n v="5.408"/>
    <x v="16"/>
    <s v="Jan"/>
    <x v="6"/>
    <x v="2"/>
    <x v="0"/>
    <x v="0"/>
    <x v="3"/>
    <x v="0"/>
    <x v="0"/>
    <x v="1"/>
  </r>
  <r>
    <s v="826-58-8051"/>
    <n v="62.19"/>
    <n v="4"/>
    <n v="12.438"/>
    <n v="261.198"/>
    <d v="2019-01-06T00:00:00"/>
    <d v="1899-12-30T19:46:00"/>
    <s v="Ewallet"/>
    <n v="12.438"/>
    <x v="42"/>
    <s v="Jan"/>
    <x v="2"/>
    <x v="2"/>
    <x v="1"/>
    <x v="1"/>
    <x v="2"/>
    <x v="2"/>
    <x v="2"/>
    <x v="2"/>
  </r>
  <r>
    <s v="868-06-0466"/>
    <n v="69.58"/>
    <n v="9"/>
    <n v="31.311"/>
    <n v="657.531"/>
    <d v="2019-02-19T00:00:00"/>
    <d v="1899-12-30T19:38:00"/>
    <s v="Credit card"/>
    <n v="31.311"/>
    <x v="52"/>
    <s v="Feb"/>
    <x v="6"/>
    <x v="2"/>
    <x v="0"/>
    <x v="1"/>
    <x v="1"/>
    <x v="0"/>
    <x v="0"/>
    <x v="1"/>
  </r>
  <r>
    <s v="751-41-9720"/>
    <n v="97.5"/>
    <n v="10"/>
    <n v="48.75"/>
    <n v="1023.75"/>
    <d v="2019-01-12T00:00:00"/>
    <d v="1899-12-30T16:18:00"/>
    <s v="Ewallet"/>
    <n v="48.75"/>
    <x v="7"/>
    <s v="Jan"/>
    <x v="0"/>
    <x v="2"/>
    <x v="1"/>
    <x v="1"/>
    <x v="2"/>
    <x v="1"/>
    <x v="1"/>
    <x v="0"/>
  </r>
  <r>
    <s v="626-43-7888"/>
    <n v="60.41"/>
    <n v="8"/>
    <n v="24.164"/>
    <n v="507.444"/>
    <d v="2019-02-07T00:00:00"/>
    <d v="1899-12-30T12:23:00"/>
    <s v="Ewallet"/>
    <n v="24.164"/>
    <x v="1"/>
    <s v="Feb"/>
    <x v="4"/>
    <x v="0"/>
    <x v="1"/>
    <x v="0"/>
    <x v="5"/>
    <x v="1"/>
    <x v="1"/>
    <x v="0"/>
  </r>
  <r>
    <s v="176-64-7711"/>
    <n v="32.32"/>
    <n v="3"/>
    <n v="4.848"/>
    <n v="101.808"/>
    <d v="2019-03-27T00:00:00"/>
    <d v="1899-12-30T19:11:00"/>
    <s v="Credit card"/>
    <n v="4.848"/>
    <x v="42"/>
    <s v="Mar"/>
    <x v="5"/>
    <x v="2"/>
    <x v="1"/>
    <x v="1"/>
    <x v="4"/>
    <x v="2"/>
    <x v="2"/>
    <x v="2"/>
  </r>
  <r>
    <s v="191-29-0321"/>
    <n v="19.77"/>
    <n v="10"/>
    <n v="9.885"/>
    <n v="207.585"/>
    <d v="2019-02-27T00:00:00"/>
    <d v="1899-12-30T18:57:00"/>
    <s v="Credit card"/>
    <n v="9.885"/>
    <x v="59"/>
    <s v="Feb"/>
    <x v="5"/>
    <x v="2"/>
    <x v="0"/>
    <x v="0"/>
    <x v="5"/>
    <x v="2"/>
    <x v="2"/>
    <x v="2"/>
  </r>
  <r>
    <s v="729-06-2010"/>
    <n v="80.47"/>
    <n v="9"/>
    <n v="36.2115"/>
    <n v="760.4415"/>
    <d v="2019-01-06T00:00:00"/>
    <d v="1899-12-30T11:18:00"/>
    <s v="Cash"/>
    <n v="36.2115"/>
    <x v="51"/>
    <s v="Jan"/>
    <x v="2"/>
    <x v="1"/>
    <x v="0"/>
    <x v="1"/>
    <x v="0"/>
    <x v="2"/>
    <x v="2"/>
    <x v="0"/>
  </r>
  <r>
    <s v="640-48-5028"/>
    <n v="88.39"/>
    <n v="9"/>
    <n v="39.7755"/>
    <n v="835.2855"/>
    <d v="2019-03-02T00:00:00"/>
    <d v="1899-12-30T12:40:00"/>
    <s v="Cash"/>
    <n v="39.7755"/>
    <x v="31"/>
    <s v="Mar"/>
    <x v="0"/>
    <x v="0"/>
    <x v="0"/>
    <x v="0"/>
    <x v="2"/>
    <x v="2"/>
    <x v="2"/>
    <x v="1"/>
  </r>
  <r>
    <s v="186-79-9562"/>
    <n v="71.77"/>
    <n v="7"/>
    <n v="25.1195"/>
    <n v="527.5095"/>
    <d v="2019-03-29T00:00:00"/>
    <d v="1899-12-30T14:06:00"/>
    <s v="Cash"/>
    <n v="25.1195"/>
    <x v="60"/>
    <s v="Mar"/>
    <x v="1"/>
    <x v="0"/>
    <x v="1"/>
    <x v="1"/>
    <x v="0"/>
    <x v="2"/>
    <x v="2"/>
    <x v="0"/>
  </r>
  <r>
    <s v="834-45-5519"/>
    <n v="43"/>
    <n v="4"/>
    <n v="8.6"/>
    <n v="180.6"/>
    <d v="2019-01-31T00:00:00"/>
    <d v="1899-12-30T20:48:00"/>
    <s v="Ewallet"/>
    <n v="8.6"/>
    <x v="29"/>
    <s v="Jan"/>
    <x v="4"/>
    <x v="2"/>
    <x v="1"/>
    <x v="0"/>
    <x v="1"/>
    <x v="2"/>
    <x v="2"/>
    <x v="1"/>
  </r>
  <r>
    <s v="162-65-8559"/>
    <n v="68.98"/>
    <n v="1"/>
    <n v="3.449"/>
    <n v="72.429"/>
    <d v="2019-01-21T00:00:00"/>
    <d v="1899-12-30T20:13:00"/>
    <s v="Cash"/>
    <n v="3.449"/>
    <x v="19"/>
    <s v="Jan"/>
    <x v="3"/>
    <x v="2"/>
    <x v="0"/>
    <x v="1"/>
    <x v="4"/>
    <x v="1"/>
    <x v="1"/>
    <x v="2"/>
  </r>
  <r>
    <s v="760-27-5490"/>
    <n v="15.62"/>
    <n v="8"/>
    <n v="6.248"/>
    <n v="131.208"/>
    <d v="2019-01-20T00:00:00"/>
    <d v="1899-12-30T20:37:00"/>
    <s v="Ewallet"/>
    <n v="6.248"/>
    <x v="0"/>
    <s v="Jan"/>
    <x v="2"/>
    <x v="2"/>
    <x v="1"/>
    <x v="1"/>
    <x v="5"/>
    <x v="1"/>
    <x v="1"/>
    <x v="0"/>
  </r>
  <r>
    <s v="445-30-9252"/>
    <n v="25.7"/>
    <n v="3"/>
    <n v="3.855"/>
    <n v="80.955"/>
    <d v="2019-01-17T00:00:00"/>
    <d v="1899-12-30T17:59:00"/>
    <s v="Ewallet"/>
    <n v="3.855"/>
    <x v="36"/>
    <s v="Jan"/>
    <x v="4"/>
    <x v="2"/>
    <x v="1"/>
    <x v="1"/>
    <x v="3"/>
    <x v="0"/>
    <x v="0"/>
    <x v="1"/>
  </r>
  <r>
    <s v="786-94-2700"/>
    <n v="80.62"/>
    <n v="6"/>
    <n v="24.186"/>
    <n v="507.906"/>
    <d v="2019-02-28T00:00:00"/>
    <d v="1899-12-30T20:18:00"/>
    <s v="Cash"/>
    <n v="24.186"/>
    <x v="0"/>
    <s v="Feb"/>
    <x v="4"/>
    <x v="2"/>
    <x v="0"/>
    <x v="1"/>
    <x v="4"/>
    <x v="0"/>
    <x v="0"/>
    <x v="0"/>
  </r>
  <r>
    <s v="728-88-7867"/>
    <n v="75.53"/>
    <n v="4"/>
    <n v="15.106"/>
    <n v="317.226"/>
    <d v="2019-03-19T00:00:00"/>
    <d v="1899-12-30T15:52:00"/>
    <s v="Ewallet"/>
    <n v="15.106"/>
    <x v="47"/>
    <s v="Mar"/>
    <x v="6"/>
    <x v="0"/>
    <x v="0"/>
    <x v="0"/>
    <x v="2"/>
    <x v="1"/>
    <x v="1"/>
    <x v="0"/>
  </r>
  <r>
    <s v="183-21-3799"/>
    <n v="77.63"/>
    <n v="9"/>
    <n v="34.9335"/>
    <n v="733.6035"/>
    <d v="2019-02-19T00:00:00"/>
    <d v="1899-12-30T15:14:00"/>
    <s v="Ewallet"/>
    <n v="34.9335"/>
    <x v="8"/>
    <s v="Feb"/>
    <x v="6"/>
    <x v="0"/>
    <x v="1"/>
    <x v="0"/>
    <x v="1"/>
    <x v="1"/>
    <x v="1"/>
    <x v="1"/>
  </r>
  <r>
    <s v="268-20-3585"/>
    <n v="13.85"/>
    <n v="9"/>
    <n v="6.2325"/>
    <n v="130.8825"/>
    <d v="2019-02-04T00:00:00"/>
    <d v="1899-12-30T12:50:00"/>
    <s v="Ewallet"/>
    <n v="6.2325"/>
    <x v="22"/>
    <s v="Feb"/>
    <x v="3"/>
    <x v="0"/>
    <x v="1"/>
    <x v="0"/>
    <x v="0"/>
    <x v="1"/>
    <x v="1"/>
    <x v="1"/>
  </r>
  <r>
    <s v="735-32-9839"/>
    <n v="98.7"/>
    <n v="8"/>
    <n v="39.48"/>
    <n v="829.08"/>
    <d v="2019-01-31T00:00:00"/>
    <d v="1899-12-30T10:36:00"/>
    <s v="Ewallet"/>
    <n v="39.48"/>
    <x v="23"/>
    <s v="Jan"/>
    <x v="4"/>
    <x v="1"/>
    <x v="0"/>
    <x v="1"/>
    <x v="5"/>
    <x v="1"/>
    <x v="1"/>
    <x v="0"/>
  </r>
  <r>
    <s v="258-92-7466"/>
    <n v="35.68"/>
    <n v="5"/>
    <n v="8.92"/>
    <n v="187.32"/>
    <d v="2019-02-06T00:00:00"/>
    <d v="1899-12-30T18:33:00"/>
    <s v="Credit card"/>
    <n v="8.92"/>
    <x v="37"/>
    <s v="Feb"/>
    <x v="5"/>
    <x v="2"/>
    <x v="1"/>
    <x v="0"/>
    <x v="0"/>
    <x v="0"/>
    <x v="0"/>
    <x v="1"/>
  </r>
  <r>
    <s v="857-16-3520"/>
    <n v="71.46"/>
    <n v="7"/>
    <n v="25.011"/>
    <n v="525.231"/>
    <d v="2019-03-28T00:00:00"/>
    <d v="1899-12-30T16:06:00"/>
    <s v="Ewallet"/>
    <n v="25.011"/>
    <x v="10"/>
    <s v="Mar"/>
    <x v="4"/>
    <x v="2"/>
    <x v="0"/>
    <x v="0"/>
    <x v="5"/>
    <x v="0"/>
    <x v="0"/>
    <x v="2"/>
  </r>
  <r>
    <s v="482-17-1179"/>
    <n v="11.94"/>
    <n v="3"/>
    <n v="1.791"/>
    <n v="37.611"/>
    <d v="2019-01-19T00:00:00"/>
    <d v="1899-12-30T12:47:00"/>
    <s v="Credit card"/>
    <n v="1.791"/>
    <x v="34"/>
    <s v="Jan"/>
    <x v="0"/>
    <x v="0"/>
    <x v="0"/>
    <x v="1"/>
    <x v="1"/>
    <x v="0"/>
    <x v="0"/>
    <x v="0"/>
  </r>
  <r>
    <s v="788-21-5741"/>
    <n v="45.38"/>
    <n v="3"/>
    <n v="6.807"/>
    <n v="142.947"/>
    <d v="2019-02-17T00:00:00"/>
    <d v="1899-12-30T13:34:00"/>
    <s v="Credit card"/>
    <n v="6.807"/>
    <x v="8"/>
    <s v="Feb"/>
    <x v="2"/>
    <x v="0"/>
    <x v="1"/>
    <x v="1"/>
    <x v="5"/>
    <x v="0"/>
    <x v="0"/>
    <x v="1"/>
  </r>
  <r>
    <s v="821-14-9046"/>
    <n v="17.48"/>
    <n v="6"/>
    <n v="5.244"/>
    <n v="110.124"/>
    <d v="2019-01-18T00:00:00"/>
    <d v="1899-12-30T15:04:00"/>
    <s v="Credit card"/>
    <n v="5.244"/>
    <x v="36"/>
    <s v="Jan"/>
    <x v="1"/>
    <x v="0"/>
    <x v="0"/>
    <x v="0"/>
    <x v="5"/>
    <x v="2"/>
    <x v="2"/>
    <x v="1"/>
  </r>
  <r>
    <s v="418-05-0656"/>
    <n v="25.56"/>
    <n v="7"/>
    <n v="8.946"/>
    <n v="187.866"/>
    <d v="2019-02-02T00:00:00"/>
    <d v="1899-12-30T20:42:00"/>
    <s v="Cash"/>
    <n v="8.946"/>
    <x v="12"/>
    <s v="Feb"/>
    <x v="0"/>
    <x v="2"/>
    <x v="1"/>
    <x v="0"/>
    <x v="5"/>
    <x v="2"/>
    <x v="2"/>
    <x v="1"/>
  </r>
  <r>
    <s v="678-79-0726"/>
    <n v="90.63"/>
    <n v="9"/>
    <n v="40.7835"/>
    <n v="856.4535"/>
    <d v="2019-01-18T00:00:00"/>
    <d v="1899-12-30T15:28:00"/>
    <s v="Cash"/>
    <n v="40.7835"/>
    <x v="20"/>
    <s v="Jan"/>
    <x v="1"/>
    <x v="0"/>
    <x v="0"/>
    <x v="0"/>
    <x v="3"/>
    <x v="1"/>
    <x v="1"/>
    <x v="2"/>
  </r>
  <r>
    <s v="776-68-1096"/>
    <n v="44.12"/>
    <n v="3"/>
    <n v="6.618"/>
    <n v="138.978"/>
    <d v="2019-03-18T00:00:00"/>
    <d v="1899-12-30T13:45:00"/>
    <s v="Credit card"/>
    <n v="6.618"/>
    <x v="30"/>
    <s v="Mar"/>
    <x v="3"/>
    <x v="0"/>
    <x v="1"/>
    <x v="1"/>
    <x v="2"/>
    <x v="2"/>
    <x v="2"/>
    <x v="1"/>
  </r>
  <r>
    <s v="592-46-1692"/>
    <n v="36.77"/>
    <n v="7"/>
    <n v="12.8695"/>
    <n v="270.2595"/>
    <d v="2019-01-11T00:00:00"/>
    <d v="1899-12-30T20:10:00"/>
    <s v="Cash"/>
    <n v="12.8695"/>
    <x v="2"/>
    <s v="Jan"/>
    <x v="1"/>
    <x v="2"/>
    <x v="0"/>
    <x v="0"/>
    <x v="4"/>
    <x v="1"/>
    <x v="1"/>
    <x v="1"/>
  </r>
  <r>
    <s v="434-35-9162"/>
    <n v="23.34"/>
    <n v="4"/>
    <n v="4.668"/>
    <n v="98.028"/>
    <d v="2019-02-04T00:00:00"/>
    <d v="1899-12-30T18:53:00"/>
    <s v="Ewallet"/>
    <n v="4.668"/>
    <x v="2"/>
    <s v="Feb"/>
    <x v="3"/>
    <x v="2"/>
    <x v="0"/>
    <x v="1"/>
    <x v="4"/>
    <x v="2"/>
    <x v="2"/>
    <x v="1"/>
  </r>
  <r>
    <s v="149-14-0304"/>
    <n v="28.5"/>
    <n v="8"/>
    <n v="11.4"/>
    <n v="239.4"/>
    <d v="2019-02-06T00:00:00"/>
    <d v="1899-12-30T14:24:00"/>
    <s v="Cash"/>
    <n v="11.4"/>
    <x v="37"/>
    <s v="Feb"/>
    <x v="5"/>
    <x v="0"/>
    <x v="0"/>
    <x v="0"/>
    <x v="0"/>
    <x v="1"/>
    <x v="1"/>
    <x v="1"/>
  </r>
  <r>
    <s v="442-44-6497"/>
    <n v="55.57"/>
    <n v="3"/>
    <n v="8.3355"/>
    <n v="175.0455"/>
    <d v="2019-01-08T00:00:00"/>
    <d v="1899-12-30T11:42:00"/>
    <s v="Credit card"/>
    <n v="8.3355"/>
    <x v="9"/>
    <s v="Jan"/>
    <x v="6"/>
    <x v="1"/>
    <x v="0"/>
    <x v="1"/>
    <x v="2"/>
    <x v="1"/>
    <x v="1"/>
    <x v="2"/>
  </r>
  <r>
    <s v="174-64-0215"/>
    <n v="69.74"/>
    <n v="10"/>
    <n v="34.87"/>
    <n v="732.27"/>
    <d v="2019-03-05T00:00:00"/>
    <d v="1899-12-30T17:49:00"/>
    <s v="Credit card"/>
    <n v="34.87"/>
    <x v="60"/>
    <s v="Mar"/>
    <x v="6"/>
    <x v="2"/>
    <x v="1"/>
    <x v="1"/>
    <x v="3"/>
    <x v="2"/>
    <x v="2"/>
    <x v="0"/>
  </r>
  <r>
    <s v="210-74-9613"/>
    <n v="97.26"/>
    <n v="4"/>
    <n v="19.452"/>
    <n v="408.492"/>
    <d v="2019-03-16T00:00:00"/>
    <d v="1899-12-30T15:33:00"/>
    <s v="Ewallet"/>
    <n v="19.452"/>
    <x v="11"/>
    <s v="Mar"/>
    <x v="0"/>
    <x v="0"/>
    <x v="1"/>
    <x v="1"/>
    <x v="5"/>
    <x v="1"/>
    <x v="1"/>
    <x v="1"/>
  </r>
  <r>
    <s v="299-29-0180"/>
    <n v="52.18"/>
    <n v="7"/>
    <n v="18.263"/>
    <n v="383.523"/>
    <d v="2019-03-09T00:00:00"/>
    <d v="1899-12-30T10:54:00"/>
    <s v="Cash"/>
    <n v="18.263"/>
    <x v="39"/>
    <s v="Mar"/>
    <x v="0"/>
    <x v="1"/>
    <x v="0"/>
    <x v="0"/>
    <x v="2"/>
    <x v="2"/>
    <x v="2"/>
    <x v="0"/>
  </r>
  <r>
    <s v="247-11-2470"/>
    <n v="22.32"/>
    <n v="4"/>
    <n v="4.464"/>
    <n v="93.744"/>
    <d v="2019-03-01T00:00:00"/>
    <d v="1899-12-30T16:23:00"/>
    <s v="Credit card"/>
    <n v="4.464"/>
    <x v="18"/>
    <s v="Mar"/>
    <x v="1"/>
    <x v="2"/>
    <x v="0"/>
    <x v="0"/>
    <x v="5"/>
    <x v="0"/>
    <x v="0"/>
    <x v="2"/>
  </r>
  <r>
    <s v="635-28-5728"/>
    <n v="56"/>
    <n v="3"/>
    <n v="8.4"/>
    <n v="176.4"/>
    <d v="2019-02-28T00:00:00"/>
    <d v="1899-12-30T19:33:00"/>
    <s v="Ewallet"/>
    <n v="8.4"/>
    <x v="19"/>
    <s v="Feb"/>
    <x v="4"/>
    <x v="2"/>
    <x v="1"/>
    <x v="1"/>
    <x v="0"/>
    <x v="0"/>
    <x v="0"/>
    <x v="2"/>
  </r>
  <r>
    <s v="756-49-0168"/>
    <n v="19.7"/>
    <n v="1"/>
    <n v="0.985"/>
    <n v="20.685"/>
    <d v="2019-02-08T00:00:00"/>
    <d v="1899-12-30T11:39:00"/>
    <s v="Ewallet"/>
    <n v="0.985"/>
    <x v="33"/>
    <s v="Feb"/>
    <x v="1"/>
    <x v="1"/>
    <x v="0"/>
    <x v="1"/>
    <x v="5"/>
    <x v="0"/>
    <x v="0"/>
    <x v="0"/>
  </r>
  <r>
    <s v="438-23-1242"/>
    <n v="75.88"/>
    <n v="7"/>
    <n v="26.558"/>
    <n v="557.718"/>
    <d v="2019-01-24T00:00:00"/>
    <d v="1899-12-30T10:38:00"/>
    <s v="Ewallet"/>
    <n v="26.558"/>
    <x v="60"/>
    <s v="Jan"/>
    <x v="4"/>
    <x v="1"/>
    <x v="1"/>
    <x v="1"/>
    <x v="1"/>
    <x v="2"/>
    <x v="2"/>
    <x v="0"/>
  </r>
  <r>
    <s v="238-45-6950"/>
    <n v="53.72"/>
    <n v="1"/>
    <n v="2.686"/>
    <n v="56.406"/>
    <d v="2019-03-01T00:00:00"/>
    <d v="1899-12-30T20:03:00"/>
    <s v="Ewallet"/>
    <n v="2.686"/>
    <x v="41"/>
    <s v="Mar"/>
    <x v="1"/>
    <x v="2"/>
    <x v="0"/>
    <x v="1"/>
    <x v="4"/>
    <x v="2"/>
    <x v="2"/>
    <x v="1"/>
  </r>
  <r>
    <s v="607-65-2441"/>
    <n v="81.95"/>
    <n v="10"/>
    <n v="40.975"/>
    <n v="860.475"/>
    <d v="2019-03-10T00:00:00"/>
    <d v="1899-12-30T12:39:00"/>
    <s v="Credit card"/>
    <n v="40.975"/>
    <x v="22"/>
    <s v="Mar"/>
    <x v="2"/>
    <x v="0"/>
    <x v="0"/>
    <x v="1"/>
    <x v="0"/>
    <x v="1"/>
    <x v="1"/>
    <x v="1"/>
  </r>
  <r>
    <s v="386-27-7606"/>
    <n v="81.2"/>
    <n v="7"/>
    <n v="28.42"/>
    <n v="596.82"/>
    <d v="2019-03-23T00:00:00"/>
    <d v="1899-12-30T15:59:00"/>
    <s v="Credit card"/>
    <n v="28.42"/>
    <x v="34"/>
    <s v="Mar"/>
    <x v="0"/>
    <x v="0"/>
    <x v="0"/>
    <x v="0"/>
    <x v="2"/>
    <x v="1"/>
    <x v="1"/>
    <x v="0"/>
  </r>
  <r>
    <s v="137-63-5492"/>
    <n v="58.76"/>
    <n v="10"/>
    <n v="29.38"/>
    <n v="616.98"/>
    <d v="2019-01-29T00:00:00"/>
    <d v="1899-12-30T14:26:00"/>
    <s v="Ewallet"/>
    <n v="29.38"/>
    <x v="54"/>
    <s v="Jan"/>
    <x v="6"/>
    <x v="0"/>
    <x v="1"/>
    <x v="1"/>
    <x v="1"/>
    <x v="1"/>
    <x v="1"/>
    <x v="0"/>
  </r>
  <r>
    <s v="197-77-7132"/>
    <n v="91.56"/>
    <n v="8"/>
    <n v="36.624"/>
    <n v="769.104"/>
    <d v="2019-01-12T00:00:00"/>
    <d v="1899-12-30T18:22:00"/>
    <s v="Ewallet"/>
    <n v="36.624"/>
    <x v="22"/>
    <s v="Jan"/>
    <x v="0"/>
    <x v="2"/>
    <x v="0"/>
    <x v="1"/>
    <x v="1"/>
    <x v="2"/>
    <x v="2"/>
    <x v="1"/>
  </r>
  <r>
    <s v="805-86-0265"/>
    <n v="93.96"/>
    <n v="9"/>
    <n v="42.282"/>
    <n v="887.922"/>
    <d v="2019-03-20T00:00:00"/>
    <d v="1899-12-30T11:32:00"/>
    <s v="Cash"/>
    <n v="42.282"/>
    <x v="57"/>
    <s v="Mar"/>
    <x v="5"/>
    <x v="1"/>
    <x v="1"/>
    <x v="1"/>
    <x v="2"/>
    <x v="0"/>
    <x v="0"/>
    <x v="0"/>
  </r>
  <r>
    <s v="733-29-1227"/>
    <n v="55.61"/>
    <n v="7"/>
    <n v="19.4635"/>
    <n v="408.7335"/>
    <d v="2019-03-23T00:00:00"/>
    <d v="1899-12-30T12:41:00"/>
    <s v="Cash"/>
    <n v="19.4635"/>
    <x v="23"/>
    <s v="Mar"/>
    <x v="0"/>
    <x v="0"/>
    <x v="1"/>
    <x v="1"/>
    <x v="2"/>
    <x v="1"/>
    <x v="1"/>
    <x v="0"/>
  </r>
  <r>
    <s v="451-73-2711"/>
    <n v="84.83"/>
    <n v="1"/>
    <n v="4.2415"/>
    <n v="89.0715"/>
    <d v="2019-01-14T00:00:00"/>
    <d v="1899-12-30T15:20:00"/>
    <s v="Ewallet"/>
    <n v="4.2415"/>
    <x v="55"/>
    <s v="Jan"/>
    <x v="3"/>
    <x v="0"/>
    <x v="1"/>
    <x v="1"/>
    <x v="4"/>
    <x v="1"/>
    <x v="1"/>
    <x v="0"/>
  </r>
  <r>
    <s v="373-14-0504"/>
    <n v="71.63"/>
    <n v="2"/>
    <n v="7.163"/>
    <n v="150.423"/>
    <d v="2019-02-12T00:00:00"/>
    <d v="1899-12-30T14:33:00"/>
    <s v="Ewallet"/>
    <n v="7.163"/>
    <x v="55"/>
    <s v="Feb"/>
    <x v="6"/>
    <x v="0"/>
    <x v="0"/>
    <x v="0"/>
    <x v="3"/>
    <x v="0"/>
    <x v="0"/>
    <x v="0"/>
  </r>
  <r>
    <s v="546-80-2899"/>
    <n v="37.69"/>
    <n v="2"/>
    <n v="3.769"/>
    <n v="79.149"/>
    <d v="2019-02-20T00:00:00"/>
    <d v="1899-12-30T15:29:00"/>
    <s v="Ewallet"/>
    <n v="3.769"/>
    <x v="33"/>
    <s v="Feb"/>
    <x v="5"/>
    <x v="0"/>
    <x v="0"/>
    <x v="1"/>
    <x v="2"/>
    <x v="0"/>
    <x v="0"/>
    <x v="0"/>
  </r>
  <r>
    <s v="345-68-9016"/>
    <n v="31.67"/>
    <n v="8"/>
    <n v="12.668"/>
    <n v="266.028"/>
    <d v="2019-01-02T00:00:00"/>
    <d v="1899-12-30T16:19:00"/>
    <s v="Credit card"/>
    <n v="12.668"/>
    <x v="32"/>
    <s v="Jan"/>
    <x v="5"/>
    <x v="2"/>
    <x v="0"/>
    <x v="0"/>
    <x v="3"/>
    <x v="1"/>
    <x v="1"/>
    <x v="2"/>
  </r>
  <r>
    <s v="390-17-5806"/>
    <n v="38.42"/>
    <n v="1"/>
    <n v="1.921"/>
    <n v="40.341"/>
    <d v="2019-02-02T00:00:00"/>
    <d v="1899-12-30T16:33:00"/>
    <s v="Cash"/>
    <n v="1.921"/>
    <x v="17"/>
    <s v="Feb"/>
    <x v="0"/>
    <x v="2"/>
    <x v="0"/>
    <x v="0"/>
    <x v="4"/>
    <x v="1"/>
    <x v="1"/>
    <x v="0"/>
  </r>
  <r>
    <s v="457-13-1708"/>
    <n v="65.23"/>
    <n v="10"/>
    <n v="32.615"/>
    <n v="684.915"/>
    <d v="2019-01-08T00:00:00"/>
    <d v="1899-12-30T19:07:00"/>
    <s v="Credit card"/>
    <n v="32.615"/>
    <x v="53"/>
    <s v="Jan"/>
    <x v="6"/>
    <x v="2"/>
    <x v="0"/>
    <x v="1"/>
    <x v="5"/>
    <x v="2"/>
    <x v="2"/>
    <x v="2"/>
  </r>
  <r>
    <s v="664-14-2882"/>
    <n v="10.53"/>
    <n v="5"/>
    <n v="2.6325"/>
    <n v="55.2825"/>
    <d v="2019-01-30T00:00:00"/>
    <d v="1899-12-30T14:43:00"/>
    <s v="Credit card"/>
    <n v="2.6325"/>
    <x v="6"/>
    <s v="Jan"/>
    <x v="5"/>
    <x v="0"/>
    <x v="0"/>
    <x v="0"/>
    <x v="2"/>
    <x v="1"/>
    <x v="1"/>
    <x v="2"/>
  </r>
  <r>
    <s v="487-79-6868"/>
    <n v="12.29"/>
    <n v="9"/>
    <n v="5.5305"/>
    <n v="116.1405"/>
    <d v="2019-03-26T00:00:00"/>
    <d v="1899-12-30T19:28:00"/>
    <s v="Credit card"/>
    <n v="5.5305"/>
    <x v="7"/>
    <s v="Mar"/>
    <x v="6"/>
    <x v="2"/>
    <x v="0"/>
    <x v="0"/>
    <x v="2"/>
    <x v="2"/>
    <x v="2"/>
    <x v="0"/>
  </r>
  <r>
    <s v="314-23-4520"/>
    <n v="81.23"/>
    <n v="7"/>
    <n v="28.4305"/>
    <n v="597.0405"/>
    <d v="2019-01-15T00:00:00"/>
    <d v="1899-12-30T20:44:00"/>
    <s v="Cash"/>
    <n v="28.4305"/>
    <x v="54"/>
    <s v="Jan"/>
    <x v="6"/>
    <x v="2"/>
    <x v="0"/>
    <x v="1"/>
    <x v="0"/>
    <x v="1"/>
    <x v="1"/>
    <x v="0"/>
  </r>
  <r>
    <s v="210-30-7976"/>
    <n v="22.32"/>
    <n v="4"/>
    <n v="4.464"/>
    <n v="93.744"/>
    <d v="2019-03-14T00:00:00"/>
    <d v="1899-12-30T11:16:00"/>
    <s v="Ewallet"/>
    <n v="4.464"/>
    <x v="5"/>
    <s v="Mar"/>
    <x v="4"/>
    <x v="1"/>
    <x v="0"/>
    <x v="0"/>
    <x v="5"/>
    <x v="2"/>
    <x v="2"/>
    <x v="2"/>
  </r>
  <r>
    <s v="585-86-8361"/>
    <n v="27.28"/>
    <n v="5"/>
    <n v="6.82"/>
    <n v="143.22"/>
    <d v="2019-02-03T00:00:00"/>
    <d v="1899-12-30T10:31:00"/>
    <s v="Credit card"/>
    <n v="6.82"/>
    <x v="17"/>
    <s v="Feb"/>
    <x v="2"/>
    <x v="1"/>
    <x v="1"/>
    <x v="0"/>
    <x v="4"/>
    <x v="0"/>
    <x v="0"/>
    <x v="0"/>
  </r>
  <r>
    <s v="807-14-7833"/>
    <n v="17.42"/>
    <n v="10"/>
    <n v="8.71"/>
    <n v="182.91"/>
    <d v="2019-02-22T00:00:00"/>
    <d v="1899-12-30T12:30:00"/>
    <s v="Ewallet"/>
    <n v="8.71"/>
    <x v="27"/>
    <s v="Feb"/>
    <x v="1"/>
    <x v="0"/>
    <x v="0"/>
    <x v="0"/>
    <x v="1"/>
    <x v="0"/>
    <x v="0"/>
    <x v="1"/>
  </r>
  <r>
    <s v="775-72-1988"/>
    <n v="73.28"/>
    <n v="5"/>
    <n v="18.32"/>
    <n v="384.72"/>
    <d v="2019-01-24T00:00:00"/>
    <d v="1899-12-30T15:05:00"/>
    <s v="Ewallet"/>
    <n v="18.32"/>
    <x v="3"/>
    <s v="Jan"/>
    <x v="4"/>
    <x v="0"/>
    <x v="1"/>
    <x v="1"/>
    <x v="2"/>
    <x v="2"/>
    <x v="2"/>
    <x v="0"/>
  </r>
  <r>
    <s v="288-38-3758"/>
    <n v="84.87"/>
    <n v="3"/>
    <n v="12.7305"/>
    <n v="267.3405"/>
    <d v="2019-01-25T00:00:00"/>
    <d v="1899-12-30T18:30:00"/>
    <s v="Ewallet"/>
    <n v="12.7305"/>
    <x v="2"/>
    <s v="Jan"/>
    <x v="1"/>
    <x v="2"/>
    <x v="0"/>
    <x v="0"/>
    <x v="5"/>
    <x v="1"/>
    <x v="1"/>
    <x v="1"/>
  </r>
  <r>
    <s v="652-43-6591"/>
    <n v="97.29"/>
    <n v="8"/>
    <n v="38.916"/>
    <n v="817.236"/>
    <d v="2019-03-09T00:00:00"/>
    <d v="1899-12-30T13:18:00"/>
    <s v="Credit card"/>
    <n v="38.916"/>
    <x v="56"/>
    <s v="Mar"/>
    <x v="0"/>
    <x v="0"/>
    <x v="1"/>
    <x v="0"/>
    <x v="5"/>
    <x v="0"/>
    <x v="0"/>
    <x v="1"/>
  </r>
  <r>
    <s v="785-96-0615"/>
    <n v="35.74"/>
    <n v="8"/>
    <n v="14.296"/>
    <n v="300.216"/>
    <d v="2019-02-17T00:00:00"/>
    <d v="1899-12-30T15:28:00"/>
    <s v="Ewallet"/>
    <n v="14.296"/>
    <x v="49"/>
    <s v="Feb"/>
    <x v="2"/>
    <x v="0"/>
    <x v="0"/>
    <x v="0"/>
    <x v="1"/>
    <x v="2"/>
    <x v="2"/>
    <x v="2"/>
  </r>
  <r>
    <s v="406-46-7107"/>
    <n v="96.52"/>
    <n v="6"/>
    <n v="28.956"/>
    <n v="608.076"/>
    <d v="2019-01-11T00:00:00"/>
    <d v="1899-12-30T11:52:00"/>
    <s v="Cash"/>
    <n v="28.956"/>
    <x v="10"/>
    <s v="Jan"/>
    <x v="1"/>
    <x v="1"/>
    <x v="1"/>
    <x v="0"/>
    <x v="2"/>
    <x v="0"/>
    <x v="0"/>
    <x v="2"/>
  </r>
  <r>
    <s v="250-17-5703"/>
    <n v="18.85"/>
    <n v="10"/>
    <n v="9.425"/>
    <n v="197.925"/>
    <d v="2019-02-27T00:00:00"/>
    <d v="1899-12-30T18:24:00"/>
    <s v="Ewallet"/>
    <n v="9.425"/>
    <x v="32"/>
    <s v="Feb"/>
    <x v="5"/>
    <x v="2"/>
    <x v="0"/>
    <x v="1"/>
    <x v="4"/>
    <x v="0"/>
    <x v="0"/>
    <x v="2"/>
  </r>
  <r>
    <s v="156-95-3964"/>
    <n v="55.39"/>
    <n v="4"/>
    <n v="11.078"/>
    <n v="232.638"/>
    <d v="2019-03-25T00:00:00"/>
    <d v="1899-12-30T15:19:00"/>
    <s v="Ewallet"/>
    <n v="11.078"/>
    <x v="7"/>
    <s v="Mar"/>
    <x v="3"/>
    <x v="0"/>
    <x v="1"/>
    <x v="0"/>
    <x v="4"/>
    <x v="0"/>
    <x v="0"/>
    <x v="0"/>
  </r>
  <r>
    <s v="842-40-8179"/>
    <n v="77.2"/>
    <n v="10"/>
    <n v="38.6"/>
    <n v="810.6"/>
    <d v="2019-02-11T00:00:00"/>
    <d v="1899-12-30T10:38:00"/>
    <s v="Credit card"/>
    <n v="38.6"/>
    <x v="32"/>
    <s v="Feb"/>
    <x v="3"/>
    <x v="1"/>
    <x v="0"/>
    <x v="0"/>
    <x v="4"/>
    <x v="2"/>
    <x v="2"/>
    <x v="2"/>
  </r>
  <r>
    <s v="525-09-8450"/>
    <n v="72.13"/>
    <n v="10"/>
    <n v="36.065"/>
    <n v="757.365"/>
    <d v="2019-01-31T00:00:00"/>
    <d v="1899-12-30T15:12:00"/>
    <s v="Credit card"/>
    <n v="36.065"/>
    <x v="50"/>
    <s v="Jan"/>
    <x v="4"/>
    <x v="0"/>
    <x v="1"/>
    <x v="1"/>
    <x v="1"/>
    <x v="2"/>
    <x v="2"/>
    <x v="2"/>
  </r>
  <r>
    <s v="410-67-1709"/>
    <n v="63.88"/>
    <n v="8"/>
    <n v="25.552"/>
    <n v="536.592"/>
    <d v="2019-01-20T00:00:00"/>
    <d v="1899-12-30T17:48:00"/>
    <s v="Ewallet"/>
    <n v="25.552"/>
    <x v="21"/>
    <s v="Jan"/>
    <x v="2"/>
    <x v="2"/>
    <x v="0"/>
    <x v="0"/>
    <x v="5"/>
    <x v="0"/>
    <x v="0"/>
    <x v="0"/>
  </r>
  <r>
    <s v="587-73-4862"/>
    <n v="10.69"/>
    <n v="5"/>
    <n v="2.6725"/>
    <n v="56.1225"/>
    <d v="2019-03-26T00:00:00"/>
    <d v="1899-12-30T11:07:00"/>
    <s v="Ewallet"/>
    <n v="2.6725"/>
    <x v="29"/>
    <s v="Mar"/>
    <x v="6"/>
    <x v="1"/>
    <x v="0"/>
    <x v="0"/>
    <x v="0"/>
    <x v="0"/>
    <x v="0"/>
    <x v="1"/>
  </r>
  <r>
    <s v="787-87-2010"/>
    <n v="55.5"/>
    <n v="4"/>
    <n v="11.1"/>
    <n v="233.1"/>
    <d v="2019-01-20T00:00:00"/>
    <d v="1899-12-30T15:48:00"/>
    <s v="Credit card"/>
    <n v="11.1"/>
    <x v="37"/>
    <s v="Jan"/>
    <x v="2"/>
    <x v="0"/>
    <x v="0"/>
    <x v="1"/>
    <x v="0"/>
    <x v="0"/>
    <x v="0"/>
    <x v="1"/>
  </r>
  <r>
    <s v="593-14-4239"/>
    <n v="95.46"/>
    <n v="8"/>
    <n v="38.184"/>
    <n v="801.864"/>
    <d v="2019-03-05T00:00:00"/>
    <d v="1899-12-30T19:40:00"/>
    <s v="Ewallet"/>
    <n v="38.184"/>
    <x v="28"/>
    <s v="Mar"/>
    <x v="6"/>
    <x v="2"/>
    <x v="1"/>
    <x v="0"/>
    <x v="2"/>
    <x v="2"/>
    <x v="2"/>
    <x v="2"/>
  </r>
  <r>
    <s v="801-88-0346"/>
    <n v="76.06"/>
    <n v="3"/>
    <n v="11.409"/>
    <n v="239.589"/>
    <d v="2019-01-05T00:00:00"/>
    <d v="1899-12-30T20:30:00"/>
    <s v="Credit card"/>
    <n v="11.409"/>
    <x v="57"/>
    <s v="Jan"/>
    <x v="0"/>
    <x v="2"/>
    <x v="1"/>
    <x v="0"/>
    <x v="5"/>
    <x v="1"/>
    <x v="1"/>
    <x v="0"/>
  </r>
  <r>
    <s v="388-76-2555"/>
    <n v="13.69"/>
    <n v="6"/>
    <n v="4.107"/>
    <n v="86.247"/>
    <d v="2019-02-13T00:00:00"/>
    <d v="1899-12-30T13:59:00"/>
    <s v="Cash"/>
    <n v="4.107"/>
    <x v="31"/>
    <s v="Feb"/>
    <x v="5"/>
    <x v="0"/>
    <x v="1"/>
    <x v="1"/>
    <x v="3"/>
    <x v="2"/>
    <x v="2"/>
    <x v="1"/>
  </r>
  <r>
    <s v="711-31-1234"/>
    <n v="95.64"/>
    <n v="4"/>
    <n v="19.128"/>
    <n v="401.688"/>
    <d v="2019-03-16T00:00:00"/>
    <d v="1899-12-30T18:51:00"/>
    <s v="Cash"/>
    <n v="19.128"/>
    <x v="30"/>
    <s v="Mar"/>
    <x v="0"/>
    <x v="2"/>
    <x v="1"/>
    <x v="0"/>
    <x v="1"/>
    <x v="2"/>
    <x v="2"/>
    <x v="1"/>
  </r>
  <r>
    <s v="886-54-6089"/>
    <n v="11.43"/>
    <n v="6"/>
    <n v="3.429"/>
    <n v="72.009"/>
    <d v="2019-01-15T00:00:00"/>
    <d v="1899-12-30T17:24:00"/>
    <s v="Cash"/>
    <n v="3.429"/>
    <x v="25"/>
    <s v="Jan"/>
    <x v="6"/>
    <x v="2"/>
    <x v="1"/>
    <x v="0"/>
    <x v="2"/>
    <x v="0"/>
    <x v="0"/>
    <x v="1"/>
  </r>
  <r>
    <s v="707-32-7409"/>
    <n v="95.54"/>
    <n v="4"/>
    <n v="19.108"/>
    <n v="401.268"/>
    <d v="2019-02-26T00:00:00"/>
    <d v="1899-12-30T11:58:00"/>
    <s v="Ewallet"/>
    <n v="19.108"/>
    <x v="10"/>
    <s v="Feb"/>
    <x v="6"/>
    <x v="1"/>
    <x v="0"/>
    <x v="0"/>
    <x v="3"/>
    <x v="2"/>
    <x v="2"/>
    <x v="2"/>
  </r>
  <r>
    <s v="759-98-4285"/>
    <n v="85.87"/>
    <n v="7"/>
    <n v="30.0545"/>
    <n v="631.1445"/>
    <d v="2019-02-27T00:00:00"/>
    <d v="1899-12-30T19:01:00"/>
    <s v="Credit card"/>
    <n v="30.0545"/>
    <x v="7"/>
    <s v="Feb"/>
    <x v="5"/>
    <x v="2"/>
    <x v="0"/>
    <x v="0"/>
    <x v="0"/>
    <x v="1"/>
    <x v="1"/>
    <x v="0"/>
  </r>
  <r>
    <s v="201-63-8275"/>
    <n v="67.99"/>
    <n v="7"/>
    <n v="23.7965"/>
    <n v="499.7265"/>
    <d v="2019-02-17T00:00:00"/>
    <d v="1899-12-30T16:50:00"/>
    <s v="Ewallet"/>
    <n v="23.7965"/>
    <x v="14"/>
    <s v="Feb"/>
    <x v="2"/>
    <x v="2"/>
    <x v="0"/>
    <x v="0"/>
    <x v="3"/>
    <x v="1"/>
    <x v="1"/>
    <x v="2"/>
  </r>
  <r>
    <s v="471-06-8611"/>
    <n v="52.42"/>
    <n v="1"/>
    <n v="2.621"/>
    <n v="55.041"/>
    <d v="2019-02-06T00:00:00"/>
    <d v="1899-12-30T10:22:00"/>
    <s v="Credit card"/>
    <n v="2.621"/>
    <x v="31"/>
    <s v="Feb"/>
    <x v="5"/>
    <x v="1"/>
    <x v="1"/>
    <x v="0"/>
    <x v="4"/>
    <x v="1"/>
    <x v="1"/>
    <x v="1"/>
  </r>
  <r>
    <s v="200-16-5952"/>
    <n v="65.65"/>
    <n v="2"/>
    <n v="6.565"/>
    <n v="137.865"/>
    <d v="2019-01-17T00:00:00"/>
    <d v="1899-12-30T16:46:00"/>
    <s v="Cash"/>
    <n v="6.565"/>
    <x v="22"/>
    <s v="Jan"/>
    <x v="4"/>
    <x v="2"/>
    <x v="0"/>
    <x v="1"/>
    <x v="4"/>
    <x v="1"/>
    <x v="1"/>
    <x v="1"/>
  </r>
  <r>
    <s v="120-54-2248"/>
    <n v="28.86"/>
    <n v="5"/>
    <n v="7.215"/>
    <n v="151.515"/>
    <d v="2019-01-22T00:00:00"/>
    <d v="1899-12-30T18:08:00"/>
    <s v="Credit card"/>
    <n v="7.215"/>
    <x v="7"/>
    <s v="Jan"/>
    <x v="6"/>
    <x v="2"/>
    <x v="1"/>
    <x v="0"/>
    <x v="4"/>
    <x v="2"/>
    <x v="2"/>
    <x v="0"/>
  </r>
  <r>
    <s v="102-77-2261"/>
    <n v="65.31"/>
    <n v="7"/>
    <n v="22.8585"/>
    <n v="480.0285"/>
    <d v="2019-03-05T00:00:00"/>
    <d v="1899-12-30T18:02:00"/>
    <s v="Credit card"/>
    <n v="22.8585"/>
    <x v="50"/>
    <s v="Mar"/>
    <x v="6"/>
    <x v="2"/>
    <x v="0"/>
    <x v="1"/>
    <x v="0"/>
    <x v="1"/>
    <x v="1"/>
    <x v="2"/>
  </r>
  <r>
    <s v="875-31-8302"/>
    <n v="93.38"/>
    <n v="1"/>
    <n v="4.669"/>
    <n v="98.049"/>
    <d v="2019-01-03T00:00:00"/>
    <d v="1899-12-30T13:07:00"/>
    <s v="Cash"/>
    <n v="4.669"/>
    <x v="1"/>
    <s v="Jan"/>
    <x v="4"/>
    <x v="0"/>
    <x v="1"/>
    <x v="1"/>
    <x v="3"/>
    <x v="2"/>
    <x v="2"/>
    <x v="0"/>
  </r>
  <r>
    <s v="102-06-2002"/>
    <n v="25.25"/>
    <n v="5"/>
    <n v="6.3125"/>
    <n v="132.5625"/>
    <d v="2019-03-20T00:00:00"/>
    <d v="1899-12-30T17:52:00"/>
    <s v="Cash"/>
    <n v="6.3125"/>
    <x v="36"/>
    <s v="Mar"/>
    <x v="5"/>
    <x v="2"/>
    <x v="0"/>
    <x v="1"/>
    <x v="3"/>
    <x v="1"/>
    <x v="1"/>
    <x v="1"/>
  </r>
  <r>
    <s v="457-94-0464"/>
    <n v="87.87"/>
    <n v="9"/>
    <n v="39.5415"/>
    <n v="830.3715"/>
    <d v="2019-01-31T00:00:00"/>
    <d v="1899-12-30T20:32:00"/>
    <s v="Ewallet"/>
    <n v="39.5415"/>
    <x v="32"/>
    <s v="Jan"/>
    <x v="4"/>
    <x v="2"/>
    <x v="0"/>
    <x v="1"/>
    <x v="1"/>
    <x v="2"/>
    <x v="2"/>
    <x v="2"/>
  </r>
  <r>
    <s v="629-42-4133"/>
    <n v="21.8"/>
    <n v="8"/>
    <n v="8.72"/>
    <n v="183.12"/>
    <d v="2019-02-19T00:00:00"/>
    <d v="1899-12-30T19:24:00"/>
    <s v="Cash"/>
    <n v="8.72"/>
    <x v="47"/>
    <s v="Feb"/>
    <x v="6"/>
    <x v="2"/>
    <x v="1"/>
    <x v="1"/>
    <x v="0"/>
    <x v="1"/>
    <x v="1"/>
    <x v="0"/>
  </r>
  <r>
    <s v="534-53-3526"/>
    <n v="94.76"/>
    <n v="4"/>
    <n v="18.952"/>
    <n v="397.992"/>
    <d v="2019-02-11T00:00:00"/>
    <d v="1899-12-30T16:06:00"/>
    <s v="Ewallet"/>
    <n v="18.952"/>
    <x v="52"/>
    <s v="Feb"/>
    <x v="3"/>
    <x v="2"/>
    <x v="1"/>
    <x v="0"/>
    <x v="3"/>
    <x v="0"/>
    <x v="0"/>
    <x v="1"/>
  </r>
  <r>
    <s v="307-04-2070"/>
    <n v="30.62"/>
    <n v="1"/>
    <n v="1.531"/>
    <n v="32.151"/>
    <d v="2019-02-05T00:00:00"/>
    <d v="1899-12-30T14:14:00"/>
    <s v="Credit card"/>
    <n v="1.531"/>
    <x v="5"/>
    <s v="Feb"/>
    <x v="6"/>
    <x v="0"/>
    <x v="0"/>
    <x v="0"/>
    <x v="5"/>
    <x v="0"/>
    <x v="0"/>
    <x v="2"/>
  </r>
  <r>
    <s v="468-99-7231"/>
    <n v="44.01"/>
    <n v="8"/>
    <n v="17.604"/>
    <n v="369.684"/>
    <d v="2019-03-03T00:00:00"/>
    <d v="1899-12-30T17:36:00"/>
    <s v="Cash"/>
    <n v="17.604"/>
    <x v="55"/>
    <s v="Mar"/>
    <x v="2"/>
    <x v="2"/>
    <x v="1"/>
    <x v="0"/>
    <x v="2"/>
    <x v="1"/>
    <x v="1"/>
    <x v="0"/>
  </r>
  <r>
    <s v="516-77-6464"/>
    <n v="10.16"/>
    <n v="5"/>
    <n v="2.54"/>
    <n v="53.34"/>
    <d v="2019-02-24T00:00:00"/>
    <d v="1899-12-30T13:08:00"/>
    <s v="Ewallet"/>
    <n v="2.54"/>
    <x v="5"/>
    <s v="Feb"/>
    <x v="2"/>
    <x v="0"/>
    <x v="0"/>
    <x v="0"/>
    <x v="0"/>
    <x v="1"/>
    <x v="1"/>
    <x v="2"/>
  </r>
  <r>
    <s v="404-91-5964"/>
    <n v="74.58"/>
    <n v="7"/>
    <n v="26.103"/>
    <n v="548.163"/>
    <d v="2019-02-04T00:00:00"/>
    <d v="1899-12-30T16:09:00"/>
    <s v="Credit card"/>
    <n v="26.103"/>
    <x v="54"/>
    <s v="Feb"/>
    <x v="3"/>
    <x v="2"/>
    <x v="1"/>
    <x v="1"/>
    <x v="1"/>
    <x v="0"/>
    <x v="0"/>
    <x v="0"/>
  </r>
  <r>
    <s v="886-77-9084"/>
    <n v="71.89"/>
    <n v="8"/>
    <n v="28.756"/>
    <n v="603.876"/>
    <d v="2019-02-19T00:00:00"/>
    <d v="1899-12-30T11:33:00"/>
    <s v="Ewallet"/>
    <n v="28.756"/>
    <x v="46"/>
    <s v="Feb"/>
    <x v="6"/>
    <x v="1"/>
    <x v="1"/>
    <x v="1"/>
    <x v="1"/>
    <x v="1"/>
    <x v="1"/>
    <x v="2"/>
  </r>
  <r>
    <s v="790-38-4466"/>
    <n v="10.99"/>
    <n v="5"/>
    <n v="2.7475"/>
    <n v="57.6975"/>
    <d v="2019-01-23T00:00:00"/>
    <d v="1899-12-30T10:18:00"/>
    <s v="Credit card"/>
    <n v="2.7475"/>
    <x v="39"/>
    <s v="Jan"/>
    <x v="5"/>
    <x v="1"/>
    <x v="1"/>
    <x v="0"/>
    <x v="0"/>
    <x v="1"/>
    <x v="1"/>
    <x v="0"/>
  </r>
  <r>
    <s v="704-10-4056"/>
    <n v="60.47"/>
    <n v="3"/>
    <n v="9.0705"/>
    <n v="190.4805"/>
    <d v="2019-01-14T00:00:00"/>
    <d v="1899-12-30T10:55:00"/>
    <s v="Credit card"/>
    <n v="9.0705"/>
    <x v="32"/>
    <s v="Jan"/>
    <x v="3"/>
    <x v="1"/>
    <x v="0"/>
    <x v="1"/>
    <x v="0"/>
    <x v="1"/>
    <x v="1"/>
    <x v="2"/>
  </r>
  <r>
    <s v="497-37-6538"/>
    <n v="58.91"/>
    <n v="7"/>
    <n v="20.6185"/>
    <n v="432.9885"/>
    <d v="2019-01-17T00:00:00"/>
    <d v="1899-12-30T15:15:00"/>
    <s v="Ewallet"/>
    <n v="20.6185"/>
    <x v="58"/>
    <s v="Jan"/>
    <x v="4"/>
    <x v="0"/>
    <x v="1"/>
    <x v="1"/>
    <x v="3"/>
    <x v="0"/>
    <x v="0"/>
    <x v="0"/>
  </r>
  <r>
    <s v="651-96-5970"/>
    <n v="46.41"/>
    <n v="1"/>
    <n v="2.3205"/>
    <n v="48.7305"/>
    <d v="2019-03-03T00:00:00"/>
    <d v="1899-12-30T20:06:00"/>
    <s v="Credit card"/>
    <n v="2.3205"/>
    <x v="43"/>
    <s v="Mar"/>
    <x v="2"/>
    <x v="2"/>
    <x v="1"/>
    <x v="1"/>
    <x v="5"/>
    <x v="0"/>
    <x v="0"/>
    <x v="2"/>
  </r>
  <r>
    <s v="400-80-4065"/>
    <n v="68.55"/>
    <n v="4"/>
    <n v="13.71"/>
    <n v="287.91"/>
    <d v="2019-02-15T00:00:00"/>
    <d v="1899-12-30T20:21:00"/>
    <s v="Credit card"/>
    <n v="13.71"/>
    <x v="51"/>
    <s v="Feb"/>
    <x v="1"/>
    <x v="2"/>
    <x v="0"/>
    <x v="1"/>
    <x v="0"/>
    <x v="1"/>
    <x v="1"/>
    <x v="0"/>
  </r>
  <r>
    <s v="744-16-7898"/>
    <n v="97.37"/>
    <n v="10"/>
    <n v="48.685"/>
    <n v="1022.385"/>
    <d v="2019-01-15T00:00:00"/>
    <d v="1899-12-30T13:48:00"/>
    <s v="Credit card"/>
    <n v="48.685"/>
    <x v="49"/>
    <s v="Jan"/>
    <x v="6"/>
    <x v="0"/>
    <x v="1"/>
    <x v="0"/>
    <x v="2"/>
    <x v="2"/>
    <x v="2"/>
    <x v="2"/>
  </r>
  <r>
    <s v="263-12-5321"/>
    <n v="92.6"/>
    <n v="7"/>
    <n v="32.41"/>
    <n v="680.61"/>
    <d v="2019-02-27T00:00:00"/>
    <d v="1899-12-30T12:52:00"/>
    <s v="Credit card"/>
    <n v="32.41"/>
    <x v="39"/>
    <s v="Feb"/>
    <x v="5"/>
    <x v="0"/>
    <x v="0"/>
    <x v="1"/>
    <x v="1"/>
    <x v="0"/>
    <x v="0"/>
    <x v="0"/>
  </r>
  <r>
    <s v="702-72-0487"/>
    <n v="46.61"/>
    <n v="2"/>
    <n v="4.661"/>
    <n v="97.881"/>
    <d v="2019-02-26T00:00:00"/>
    <d v="1899-12-30T12:28:00"/>
    <s v="Credit card"/>
    <n v="4.661"/>
    <x v="37"/>
    <s v="Feb"/>
    <x v="6"/>
    <x v="0"/>
    <x v="1"/>
    <x v="0"/>
    <x v="1"/>
    <x v="0"/>
    <x v="0"/>
    <x v="1"/>
  </r>
  <r>
    <s v="605-83-1050"/>
    <n v="27.18"/>
    <n v="2"/>
    <n v="2.718"/>
    <n v="57.078"/>
    <d v="2019-03-15T00:00:00"/>
    <d v="1899-12-30T16:26:00"/>
    <s v="Ewallet"/>
    <n v="2.718"/>
    <x v="42"/>
    <s v="Mar"/>
    <x v="1"/>
    <x v="2"/>
    <x v="1"/>
    <x v="1"/>
    <x v="5"/>
    <x v="2"/>
    <x v="2"/>
    <x v="2"/>
  </r>
  <r>
    <s v="443-60-9639"/>
    <n v="60.87"/>
    <n v="1"/>
    <n v="3.0435"/>
    <n v="63.9135"/>
    <d v="2019-01-24T00:00:00"/>
    <d v="1899-12-30T13:24:00"/>
    <s v="Cash"/>
    <n v="3.0435"/>
    <x v="46"/>
    <s v="Jan"/>
    <x v="4"/>
    <x v="0"/>
    <x v="0"/>
    <x v="0"/>
    <x v="2"/>
    <x v="1"/>
    <x v="1"/>
    <x v="2"/>
  </r>
  <r>
    <s v="864-24-7918"/>
    <n v="24.49"/>
    <n v="10"/>
    <n v="12.245"/>
    <n v="257.145"/>
    <d v="2019-02-22T00:00:00"/>
    <d v="1899-12-30T15:15:00"/>
    <s v="Cash"/>
    <n v="12.245"/>
    <x v="34"/>
    <s v="Feb"/>
    <x v="1"/>
    <x v="0"/>
    <x v="0"/>
    <x v="0"/>
    <x v="3"/>
    <x v="0"/>
    <x v="0"/>
    <x v="0"/>
  </r>
  <r>
    <s v="359-94-5395"/>
    <n v="92.78"/>
    <n v="1"/>
    <n v="4.639"/>
    <n v="97.419"/>
    <d v="2019-03-15T00:00:00"/>
    <d v="1899-12-30T10:50:00"/>
    <s v="Credit card"/>
    <n v="4.639"/>
    <x v="57"/>
    <s v="Mar"/>
    <x v="1"/>
    <x v="1"/>
    <x v="1"/>
    <x v="1"/>
    <x v="0"/>
    <x v="2"/>
    <x v="2"/>
    <x v="0"/>
  </r>
  <r>
    <s v="401-09-4232"/>
    <n v="86.69"/>
    <n v="5"/>
    <n v="21.6725"/>
    <n v="455.1225"/>
    <d v="2019-02-11T00:00:00"/>
    <d v="1899-12-30T18:38:00"/>
    <s v="Ewallet"/>
    <n v="21.6725"/>
    <x v="45"/>
    <s v="Feb"/>
    <x v="3"/>
    <x v="2"/>
    <x v="0"/>
    <x v="1"/>
    <x v="2"/>
    <x v="1"/>
    <x v="1"/>
    <x v="0"/>
  </r>
  <r>
    <s v="751-15-6198"/>
    <n v="23.01"/>
    <n v="6"/>
    <n v="6.903"/>
    <n v="144.963"/>
    <d v="2019-01-12T00:00:00"/>
    <d v="1899-12-30T16:45:00"/>
    <s v="Ewallet"/>
    <n v="6.903"/>
    <x v="30"/>
    <s v="Jan"/>
    <x v="0"/>
    <x v="2"/>
    <x v="1"/>
    <x v="1"/>
    <x v="3"/>
    <x v="2"/>
    <x v="2"/>
    <x v="1"/>
  </r>
  <r>
    <s v="324-41-6833"/>
    <n v="30.2"/>
    <n v="8"/>
    <n v="12.08"/>
    <n v="253.68"/>
    <d v="2019-03-03T00:00:00"/>
    <d v="1899-12-30T19:30:00"/>
    <s v="Ewallet"/>
    <n v="12.08"/>
    <x v="20"/>
    <s v="Mar"/>
    <x v="2"/>
    <x v="2"/>
    <x v="0"/>
    <x v="0"/>
    <x v="1"/>
    <x v="1"/>
    <x v="1"/>
    <x v="2"/>
  </r>
  <r>
    <s v="474-33-8305"/>
    <n v="67.39"/>
    <n v="7"/>
    <n v="23.5865"/>
    <n v="495.3165"/>
    <d v="2019-03-23T00:00:00"/>
    <d v="1899-12-30T13:23:00"/>
    <s v="Ewallet"/>
    <n v="23.5865"/>
    <x v="16"/>
    <s v="Mar"/>
    <x v="0"/>
    <x v="0"/>
    <x v="0"/>
    <x v="1"/>
    <x v="5"/>
    <x v="1"/>
    <x v="1"/>
    <x v="1"/>
  </r>
  <r>
    <s v="759-29-9521"/>
    <n v="48.96"/>
    <n v="9"/>
    <n v="22.032"/>
    <n v="462.672"/>
    <d v="2019-03-04T00:00:00"/>
    <d v="1899-12-30T11:27:00"/>
    <s v="Cash"/>
    <n v="22.032"/>
    <x v="7"/>
    <s v="Mar"/>
    <x v="3"/>
    <x v="1"/>
    <x v="0"/>
    <x v="0"/>
    <x v="5"/>
    <x v="0"/>
    <x v="0"/>
    <x v="0"/>
  </r>
  <r>
    <s v="831-81-6575"/>
    <n v="75.59"/>
    <n v="9"/>
    <n v="34.0155"/>
    <n v="714.3255"/>
    <d v="2019-02-23T00:00:00"/>
    <d v="1899-12-30T11:12:00"/>
    <s v="Cash"/>
    <n v="34.0155"/>
    <x v="7"/>
    <s v="Feb"/>
    <x v="0"/>
    <x v="1"/>
    <x v="0"/>
    <x v="0"/>
    <x v="1"/>
    <x v="2"/>
    <x v="2"/>
    <x v="0"/>
  </r>
  <r>
    <s v="220-68-6701"/>
    <n v="77.47"/>
    <n v="4"/>
    <n v="15.494"/>
    <n v="325.374"/>
    <d v="2019-03-17T00:00:00"/>
    <d v="1899-12-30T16:36:00"/>
    <s v="Cash"/>
    <n v="15.494"/>
    <x v="50"/>
    <s v="Mar"/>
    <x v="2"/>
    <x v="2"/>
    <x v="1"/>
    <x v="0"/>
    <x v="2"/>
    <x v="0"/>
    <x v="0"/>
    <x v="2"/>
  </r>
  <r>
    <s v="618-34-8551"/>
    <n v="93.18"/>
    <n v="2"/>
    <n v="9.318"/>
    <n v="195.678"/>
    <d v="2019-01-16T00:00:00"/>
    <d v="1899-12-30T18:41:00"/>
    <s v="Credit card"/>
    <n v="9.318"/>
    <x v="23"/>
    <s v="Jan"/>
    <x v="5"/>
    <x v="2"/>
    <x v="1"/>
    <x v="0"/>
    <x v="3"/>
    <x v="0"/>
    <x v="0"/>
    <x v="0"/>
  </r>
  <r>
    <s v="257-60-7754"/>
    <n v="50.23"/>
    <n v="4"/>
    <n v="10.046"/>
    <n v="210.966"/>
    <d v="2019-01-08T00:00:00"/>
    <d v="1899-12-30T17:12:00"/>
    <s v="Cash"/>
    <n v="10.046"/>
    <x v="54"/>
    <s v="Jan"/>
    <x v="6"/>
    <x v="2"/>
    <x v="1"/>
    <x v="0"/>
    <x v="1"/>
    <x v="0"/>
    <x v="0"/>
    <x v="0"/>
  </r>
  <r>
    <s v="559-61-5987"/>
    <n v="17.75"/>
    <n v="1"/>
    <n v="0.8875"/>
    <n v="18.6375"/>
    <d v="2019-01-14T00:00:00"/>
    <d v="1899-12-30T10:38:00"/>
    <s v="Cash"/>
    <n v="0.8875"/>
    <x v="17"/>
    <s v="Jan"/>
    <x v="3"/>
    <x v="1"/>
    <x v="1"/>
    <x v="0"/>
    <x v="0"/>
    <x v="2"/>
    <x v="2"/>
    <x v="0"/>
  </r>
  <r>
    <s v="189-55-2313"/>
    <n v="62.18"/>
    <n v="10"/>
    <n v="31.09"/>
    <n v="652.89"/>
    <d v="2019-01-31T00:00:00"/>
    <d v="1899-12-30T10:33:00"/>
    <s v="Ewallet"/>
    <n v="31.09"/>
    <x v="22"/>
    <s v="Jan"/>
    <x v="4"/>
    <x v="1"/>
    <x v="1"/>
    <x v="0"/>
    <x v="5"/>
    <x v="1"/>
    <x v="1"/>
    <x v="1"/>
  </r>
  <r>
    <s v="565-91-4567"/>
    <n v="10.75"/>
    <n v="8"/>
    <n v="4.3"/>
    <n v="90.3"/>
    <d v="2019-03-15T00:00:00"/>
    <d v="1899-12-30T14:38:00"/>
    <s v="Ewallet"/>
    <n v="4.3"/>
    <x v="56"/>
    <s v="Mar"/>
    <x v="1"/>
    <x v="0"/>
    <x v="1"/>
    <x v="1"/>
    <x v="0"/>
    <x v="2"/>
    <x v="2"/>
    <x v="1"/>
  </r>
  <r>
    <s v="380-60-5336"/>
    <n v="40.26"/>
    <n v="10"/>
    <n v="20.13"/>
    <n v="422.73"/>
    <d v="2019-02-24T00:00:00"/>
    <d v="1899-12-30T18:06:00"/>
    <s v="Credit card"/>
    <n v="20.13"/>
    <x v="59"/>
    <s v="Feb"/>
    <x v="2"/>
    <x v="2"/>
    <x v="1"/>
    <x v="0"/>
    <x v="1"/>
    <x v="0"/>
    <x v="0"/>
    <x v="2"/>
  </r>
  <r>
    <s v="815-04-6282"/>
    <n v="64.97"/>
    <n v="5"/>
    <n v="16.2425"/>
    <n v="341.0925"/>
    <d v="2019-02-08T00:00:00"/>
    <d v="1899-12-30T12:52:00"/>
    <s v="Credit card"/>
    <n v="16.2425"/>
    <x v="35"/>
    <s v="Feb"/>
    <x v="1"/>
    <x v="0"/>
    <x v="0"/>
    <x v="0"/>
    <x v="3"/>
    <x v="1"/>
    <x v="1"/>
    <x v="1"/>
  </r>
  <r>
    <s v="674-56-6360"/>
    <n v="95.15"/>
    <n v="1"/>
    <n v="4.7575"/>
    <n v="99.9075"/>
    <d v="2019-03-22T00:00:00"/>
    <d v="1899-12-30T14:00:00"/>
    <s v="Cash"/>
    <n v="4.7575"/>
    <x v="22"/>
    <s v="Mar"/>
    <x v="1"/>
    <x v="0"/>
    <x v="1"/>
    <x v="1"/>
    <x v="1"/>
    <x v="0"/>
    <x v="0"/>
    <x v="1"/>
  </r>
  <r>
    <s v="778-34-2523"/>
    <n v="48.62"/>
    <n v="8"/>
    <n v="19.448"/>
    <n v="408.408"/>
    <d v="2019-01-24T00:00:00"/>
    <d v="1899-12-30T10:57:00"/>
    <s v="Cash"/>
    <n v="19.448"/>
    <x v="59"/>
    <s v="Jan"/>
    <x v="4"/>
    <x v="1"/>
    <x v="0"/>
    <x v="0"/>
    <x v="1"/>
    <x v="0"/>
    <x v="0"/>
    <x v="2"/>
  </r>
  <r>
    <s v="499-27-7781"/>
    <n v="53.21"/>
    <n v="8"/>
    <n v="21.284"/>
    <n v="446.964"/>
    <d v="2019-03-14T00:00:00"/>
    <d v="1899-12-30T16:45:00"/>
    <s v="Ewallet"/>
    <n v="21.284"/>
    <x v="59"/>
    <s v="Mar"/>
    <x v="4"/>
    <x v="2"/>
    <x v="1"/>
    <x v="0"/>
    <x v="4"/>
    <x v="2"/>
    <x v="2"/>
    <x v="2"/>
  </r>
  <r>
    <s v="477-59-2456"/>
    <n v="45.44"/>
    <n v="7"/>
    <n v="15.904"/>
    <n v="333.984"/>
    <d v="2019-01-23T00:00:00"/>
    <d v="1899-12-30T11:15:00"/>
    <s v="Cash"/>
    <n v="15.904"/>
    <x v="51"/>
    <s v="Jan"/>
    <x v="5"/>
    <x v="1"/>
    <x v="1"/>
    <x v="0"/>
    <x v="5"/>
    <x v="1"/>
    <x v="1"/>
    <x v="0"/>
  </r>
  <r>
    <s v="832-51-6761"/>
    <n v="33.88"/>
    <n v="8"/>
    <n v="13.552"/>
    <n v="284.592"/>
    <d v="2019-01-19T00:00:00"/>
    <d v="1899-12-30T20:29:00"/>
    <s v="Ewallet"/>
    <n v="13.552"/>
    <x v="1"/>
    <s v="Jan"/>
    <x v="0"/>
    <x v="2"/>
    <x v="1"/>
    <x v="1"/>
    <x v="4"/>
    <x v="0"/>
    <x v="0"/>
    <x v="0"/>
  </r>
  <r>
    <s v="869-11-3082"/>
    <n v="96.16"/>
    <n v="4"/>
    <n v="19.232"/>
    <n v="403.872"/>
    <d v="2019-01-27T00:00:00"/>
    <d v="1899-12-30T20:03:00"/>
    <s v="Credit card"/>
    <n v="19.232"/>
    <x v="3"/>
    <s v="Jan"/>
    <x v="2"/>
    <x v="2"/>
    <x v="0"/>
    <x v="1"/>
    <x v="0"/>
    <x v="2"/>
    <x v="2"/>
    <x v="0"/>
  </r>
  <r>
    <s v="190-59-3964"/>
    <n v="47.16"/>
    <n v="5"/>
    <n v="11.79"/>
    <n v="247.59"/>
    <d v="2019-02-03T00:00:00"/>
    <d v="1899-12-30T14:35:00"/>
    <s v="Credit card"/>
    <n v="11.79"/>
    <x v="22"/>
    <s v="Feb"/>
    <x v="2"/>
    <x v="0"/>
    <x v="0"/>
    <x v="1"/>
    <x v="4"/>
    <x v="2"/>
    <x v="2"/>
    <x v="1"/>
  </r>
  <r>
    <s v="366-43-6862"/>
    <n v="52.89"/>
    <n v="4"/>
    <n v="10.578"/>
    <n v="222.138"/>
    <d v="2019-03-25T00:00:00"/>
    <d v="1899-12-30T16:32:00"/>
    <s v="Ewallet"/>
    <n v="10.578"/>
    <x v="24"/>
    <s v="Mar"/>
    <x v="3"/>
    <x v="2"/>
    <x v="1"/>
    <x v="1"/>
    <x v="1"/>
    <x v="2"/>
    <x v="2"/>
    <x v="1"/>
  </r>
  <r>
    <s v="186-43-8965"/>
    <n v="47.68"/>
    <n v="2"/>
    <n v="4.768"/>
    <n v="100.128"/>
    <d v="2019-02-24T00:00:00"/>
    <d v="1899-12-30T10:10:00"/>
    <s v="Credit card"/>
    <n v="4.768"/>
    <x v="5"/>
    <s v="Feb"/>
    <x v="2"/>
    <x v="1"/>
    <x v="0"/>
    <x v="0"/>
    <x v="2"/>
    <x v="0"/>
    <x v="0"/>
    <x v="2"/>
  </r>
  <r>
    <s v="784-21-9238"/>
    <n v="10.17"/>
    <n v="1"/>
    <n v="0.5085"/>
    <n v="10.6785"/>
    <d v="2019-02-07T00:00:00"/>
    <d v="1899-12-30T14:15:00"/>
    <s v="Cash"/>
    <n v="0.5085"/>
    <x v="9"/>
    <s v="Feb"/>
    <x v="4"/>
    <x v="0"/>
    <x v="0"/>
    <x v="1"/>
    <x v="3"/>
    <x v="1"/>
    <x v="1"/>
    <x v="2"/>
  </r>
  <r>
    <s v="276-75-6884"/>
    <n v="68.71"/>
    <n v="3"/>
    <n v="10.3065"/>
    <n v="216.4365"/>
    <d v="2019-03-04T00:00:00"/>
    <d v="1899-12-30T10:05:00"/>
    <s v="Cash"/>
    <n v="10.3065"/>
    <x v="44"/>
    <s v="Mar"/>
    <x v="3"/>
    <x v="1"/>
    <x v="1"/>
    <x v="0"/>
    <x v="0"/>
    <x v="0"/>
    <x v="0"/>
    <x v="0"/>
  </r>
  <r>
    <s v="109-86-4363"/>
    <n v="60.08"/>
    <n v="7"/>
    <n v="21.028"/>
    <n v="441.588"/>
    <d v="2019-02-14T00:00:00"/>
    <d v="1899-12-30T11:36:00"/>
    <s v="Credit card"/>
    <n v="21.028"/>
    <x v="10"/>
    <s v="Feb"/>
    <x v="4"/>
    <x v="1"/>
    <x v="0"/>
    <x v="0"/>
    <x v="3"/>
    <x v="2"/>
    <x v="2"/>
    <x v="2"/>
  </r>
  <r>
    <s v="569-76-2760"/>
    <n v="22.01"/>
    <n v="4"/>
    <n v="4.402"/>
    <n v="92.442"/>
    <d v="2019-01-29T00:00:00"/>
    <d v="1899-12-30T18:15:00"/>
    <s v="Credit card"/>
    <n v="4.402"/>
    <x v="37"/>
    <s v="Jan"/>
    <x v="6"/>
    <x v="2"/>
    <x v="0"/>
    <x v="0"/>
    <x v="3"/>
    <x v="0"/>
    <x v="0"/>
    <x v="1"/>
  </r>
  <r>
    <s v="222-42-0244"/>
    <n v="72.11"/>
    <n v="9"/>
    <n v="32.4495"/>
    <n v="681.4395"/>
    <d v="2019-01-28T00:00:00"/>
    <d v="1899-12-30T13:53:00"/>
    <s v="Credit card"/>
    <n v="32.4495"/>
    <x v="25"/>
    <s v="Jan"/>
    <x v="3"/>
    <x v="0"/>
    <x v="0"/>
    <x v="0"/>
    <x v="0"/>
    <x v="2"/>
    <x v="2"/>
    <x v="1"/>
  </r>
  <r>
    <s v="760-53-9233"/>
    <n v="41.28"/>
    <n v="3"/>
    <n v="6.192"/>
    <n v="130.032"/>
    <d v="2019-03-26T00:00:00"/>
    <d v="1899-12-30T18:37:00"/>
    <s v="Credit card"/>
    <n v="6.192"/>
    <x v="23"/>
    <s v="Mar"/>
    <x v="6"/>
    <x v="2"/>
    <x v="0"/>
    <x v="1"/>
    <x v="5"/>
    <x v="0"/>
    <x v="0"/>
    <x v="0"/>
  </r>
  <r>
    <s v="538-22-0304"/>
    <n v="64.95"/>
    <n v="10"/>
    <n v="32.475"/>
    <n v="681.975"/>
    <d v="2019-03-24T00:00:00"/>
    <d v="1899-12-30T18:27:00"/>
    <s v="Cash"/>
    <n v="32.475"/>
    <x v="53"/>
    <s v="Mar"/>
    <x v="2"/>
    <x v="2"/>
    <x v="1"/>
    <x v="1"/>
    <x v="1"/>
    <x v="1"/>
    <x v="1"/>
    <x v="2"/>
  </r>
  <r>
    <s v="416-17-9926"/>
    <n v="74.22"/>
    <n v="10"/>
    <n v="37.11"/>
    <n v="779.31"/>
    <d v="2019-01-01T00:00:00"/>
    <d v="1899-12-30T14:42:00"/>
    <s v="Credit card"/>
    <n v="37.11"/>
    <x v="42"/>
    <s v="Jan"/>
    <x v="6"/>
    <x v="0"/>
    <x v="0"/>
    <x v="0"/>
    <x v="1"/>
    <x v="0"/>
    <x v="0"/>
    <x v="2"/>
  </r>
  <r>
    <s v="237-44-6163"/>
    <n v="10.56"/>
    <n v="8"/>
    <n v="4.224"/>
    <n v="88.704"/>
    <d v="2019-01-24T00:00:00"/>
    <d v="1899-12-30T17:43:00"/>
    <s v="Cash"/>
    <n v="4.224"/>
    <x v="29"/>
    <s v="Jan"/>
    <x v="4"/>
    <x v="2"/>
    <x v="1"/>
    <x v="1"/>
    <x v="1"/>
    <x v="0"/>
    <x v="0"/>
    <x v="1"/>
  </r>
  <r>
    <s v="636-17-0325"/>
    <n v="62.57"/>
    <n v="4"/>
    <n v="12.514"/>
    <n v="262.794"/>
    <d v="2019-02-25T00:00:00"/>
    <d v="1899-12-30T18:37:00"/>
    <s v="Cash"/>
    <n v="12.514"/>
    <x v="33"/>
    <s v="Feb"/>
    <x v="3"/>
    <x v="2"/>
    <x v="1"/>
    <x v="1"/>
    <x v="0"/>
    <x v="2"/>
    <x v="2"/>
    <x v="0"/>
  </r>
  <r>
    <s v="343-75-9322"/>
    <n v="11.85"/>
    <n v="8"/>
    <n v="4.74"/>
    <n v="99.54"/>
    <d v="2019-01-09T00:00:00"/>
    <d v="1899-12-30T16:34:00"/>
    <s v="Cash"/>
    <n v="4.74"/>
    <x v="5"/>
    <s v="Jan"/>
    <x v="5"/>
    <x v="2"/>
    <x v="0"/>
    <x v="0"/>
    <x v="3"/>
    <x v="2"/>
    <x v="2"/>
    <x v="2"/>
  </r>
  <r>
    <s v="528-14-9470"/>
    <n v="91.3"/>
    <n v="1"/>
    <n v="4.565"/>
    <n v="95.865"/>
    <d v="2019-02-14T00:00:00"/>
    <d v="1899-12-30T14:42:00"/>
    <s v="Ewallet"/>
    <n v="4.565"/>
    <x v="51"/>
    <s v="Feb"/>
    <x v="4"/>
    <x v="0"/>
    <x v="0"/>
    <x v="1"/>
    <x v="0"/>
    <x v="0"/>
    <x v="0"/>
    <x v="0"/>
  </r>
  <r>
    <s v="427-45-9297"/>
    <n v="40.73"/>
    <n v="7"/>
    <n v="14.2555"/>
    <n v="299.3655"/>
    <d v="2019-03-12T00:00:00"/>
    <d v="1899-12-30T11:01:00"/>
    <s v="Ewallet"/>
    <n v="14.2555"/>
    <x v="38"/>
    <s v="Mar"/>
    <x v="6"/>
    <x v="1"/>
    <x v="0"/>
    <x v="0"/>
    <x v="2"/>
    <x v="2"/>
    <x v="2"/>
    <x v="2"/>
  </r>
  <r>
    <s v="807-34-3742"/>
    <n v="52.38"/>
    <n v="1"/>
    <n v="2.619"/>
    <n v="54.999"/>
    <d v="2019-03-26T00:00:00"/>
    <d v="1899-12-30T19:44:00"/>
    <s v="Cash"/>
    <n v="2.619"/>
    <x v="6"/>
    <s v="Mar"/>
    <x v="6"/>
    <x v="2"/>
    <x v="1"/>
    <x v="1"/>
    <x v="5"/>
    <x v="0"/>
    <x v="0"/>
    <x v="2"/>
  </r>
  <r>
    <s v="288-62-1085"/>
    <n v="38.54"/>
    <n v="5"/>
    <n v="9.635"/>
    <n v="202.335"/>
    <d v="2019-01-09T00:00:00"/>
    <d v="1899-12-30T13:34:00"/>
    <s v="Ewallet"/>
    <n v="9.635"/>
    <x v="32"/>
    <s v="Jan"/>
    <x v="5"/>
    <x v="0"/>
    <x v="0"/>
    <x v="1"/>
    <x v="5"/>
    <x v="0"/>
    <x v="0"/>
    <x v="2"/>
  </r>
  <r>
    <s v="670-71-7306"/>
    <n v="44.63"/>
    <n v="6"/>
    <n v="13.389"/>
    <n v="281.169"/>
    <d v="2019-01-02T00:00:00"/>
    <d v="1899-12-30T20:08:00"/>
    <s v="Credit card"/>
    <n v="13.389"/>
    <x v="20"/>
    <s v="Jan"/>
    <x v="5"/>
    <x v="2"/>
    <x v="1"/>
    <x v="1"/>
    <x v="3"/>
    <x v="2"/>
    <x v="2"/>
    <x v="2"/>
  </r>
  <r>
    <s v="660-29-7083"/>
    <n v="55.87"/>
    <n v="10"/>
    <n v="27.935"/>
    <n v="586.635"/>
    <d v="2019-01-15T00:00:00"/>
    <d v="1899-12-30T15:01:00"/>
    <s v="Cash"/>
    <n v="27.935"/>
    <x v="6"/>
    <s v="Jan"/>
    <x v="6"/>
    <x v="0"/>
    <x v="1"/>
    <x v="1"/>
    <x v="1"/>
    <x v="1"/>
    <x v="1"/>
    <x v="2"/>
  </r>
  <r>
    <s v="271-77-8740"/>
    <n v="29.22"/>
    <n v="6"/>
    <n v="8.766"/>
    <n v="184.086"/>
    <d v="2019-01-01T00:00:00"/>
    <d v="1899-12-30T11:40:00"/>
    <s v="Ewallet"/>
    <n v="8.766"/>
    <x v="59"/>
    <s v="Jan"/>
    <x v="6"/>
    <x v="1"/>
    <x v="0"/>
    <x v="0"/>
    <x v="3"/>
    <x v="1"/>
    <x v="1"/>
    <x v="2"/>
  </r>
  <r>
    <s v="497-36-0989"/>
    <n v="51.94"/>
    <n v="3"/>
    <n v="7.791"/>
    <n v="163.611"/>
    <d v="2019-02-15T00:00:00"/>
    <d v="1899-12-30T15:21:00"/>
    <s v="Cash"/>
    <n v="7.791"/>
    <x v="30"/>
    <s v="Feb"/>
    <x v="1"/>
    <x v="0"/>
    <x v="1"/>
    <x v="1"/>
    <x v="5"/>
    <x v="0"/>
    <x v="0"/>
    <x v="1"/>
  </r>
  <r>
    <s v="291-59-1384"/>
    <n v="60.3"/>
    <n v="1"/>
    <n v="3.015"/>
    <n v="63.315"/>
    <d v="2019-02-28T00:00:00"/>
    <d v="1899-12-30T17:38:00"/>
    <s v="Cash"/>
    <n v="3.015"/>
    <x v="22"/>
    <s v="Feb"/>
    <x v="4"/>
    <x v="2"/>
    <x v="1"/>
    <x v="1"/>
    <x v="1"/>
    <x v="2"/>
    <x v="2"/>
    <x v="1"/>
  </r>
  <r>
    <s v="860-73-6466"/>
    <n v="39.47"/>
    <n v="2"/>
    <n v="3.947"/>
    <n v="82.887"/>
    <d v="2019-03-02T00:00:00"/>
    <d v="1899-12-30T16:16:00"/>
    <s v="Credit card"/>
    <n v="3.947"/>
    <x v="59"/>
    <s v="Mar"/>
    <x v="0"/>
    <x v="2"/>
    <x v="0"/>
    <x v="0"/>
    <x v="3"/>
    <x v="0"/>
    <x v="0"/>
    <x v="2"/>
  </r>
  <r>
    <s v="549-23-9016"/>
    <n v="14.87"/>
    <n v="2"/>
    <n v="1.487"/>
    <n v="31.227"/>
    <d v="2019-02-13T00:00:00"/>
    <d v="1899-12-30T18:15:00"/>
    <s v="Credit card"/>
    <n v="1.487"/>
    <x v="60"/>
    <s v="Feb"/>
    <x v="5"/>
    <x v="2"/>
    <x v="0"/>
    <x v="0"/>
    <x v="4"/>
    <x v="1"/>
    <x v="1"/>
    <x v="0"/>
  </r>
  <r>
    <s v="896-34-0956"/>
    <n v="21.32"/>
    <n v="1"/>
    <n v="1.066"/>
    <n v="22.386"/>
    <d v="2019-01-26T00:00:00"/>
    <d v="1899-12-30T12:43:00"/>
    <s v="Cash"/>
    <n v="1.066"/>
    <x v="9"/>
    <s v="Jan"/>
    <x v="0"/>
    <x v="0"/>
    <x v="1"/>
    <x v="1"/>
    <x v="5"/>
    <x v="0"/>
    <x v="0"/>
    <x v="2"/>
  </r>
  <r>
    <s v="804-38-3935"/>
    <n v="93.78"/>
    <n v="3"/>
    <n v="14.067"/>
    <n v="295.407"/>
    <d v="2019-01-30T00:00:00"/>
    <d v="1899-12-30T11:32:00"/>
    <s v="Credit card"/>
    <n v="14.067"/>
    <x v="9"/>
    <s v="Jan"/>
    <x v="5"/>
    <x v="1"/>
    <x v="0"/>
    <x v="1"/>
    <x v="1"/>
    <x v="0"/>
    <x v="0"/>
    <x v="2"/>
  </r>
  <r>
    <s v="585-90-0249"/>
    <n v="73.26"/>
    <n v="1"/>
    <n v="3.663"/>
    <n v="76.923"/>
    <d v="2019-01-27T00:00:00"/>
    <d v="1899-12-30T18:08:00"/>
    <s v="Ewallet"/>
    <n v="3.663"/>
    <x v="58"/>
    <s v="Jan"/>
    <x v="2"/>
    <x v="2"/>
    <x v="0"/>
    <x v="1"/>
    <x v="1"/>
    <x v="0"/>
    <x v="0"/>
    <x v="0"/>
  </r>
  <r>
    <s v="862-29-5914"/>
    <n v="22.38"/>
    <n v="1"/>
    <n v="1.119"/>
    <n v="23.499"/>
    <d v="2019-01-30T00:00:00"/>
    <d v="1899-12-30T17:08:00"/>
    <s v="Credit card"/>
    <n v="1.119"/>
    <x v="17"/>
    <s v="Jan"/>
    <x v="5"/>
    <x v="2"/>
    <x v="1"/>
    <x v="0"/>
    <x v="3"/>
    <x v="1"/>
    <x v="1"/>
    <x v="0"/>
  </r>
  <r>
    <s v="845-94-6841"/>
    <n v="72.88"/>
    <n v="9"/>
    <n v="32.796"/>
    <n v="688.716"/>
    <d v="2019-01-08T00:00:00"/>
    <d v="1899-12-30T19:38:00"/>
    <s v="Cash"/>
    <n v="32.796"/>
    <x v="43"/>
    <s v="Jan"/>
    <x v="6"/>
    <x v="2"/>
    <x v="0"/>
    <x v="0"/>
    <x v="4"/>
    <x v="1"/>
    <x v="1"/>
    <x v="2"/>
  </r>
  <r>
    <s v="125-45-2293"/>
    <n v="99.1"/>
    <n v="6"/>
    <n v="29.73"/>
    <n v="624.33"/>
    <d v="2019-01-19T00:00:00"/>
    <d v="1899-12-30T13:11:00"/>
    <s v="Cash"/>
    <n v="29.73"/>
    <x v="50"/>
    <s v="Jan"/>
    <x v="0"/>
    <x v="0"/>
    <x v="1"/>
    <x v="0"/>
    <x v="5"/>
    <x v="0"/>
    <x v="0"/>
    <x v="2"/>
  </r>
  <r>
    <s v="843-73-4724"/>
    <n v="74.1"/>
    <n v="1"/>
    <n v="3.705"/>
    <n v="77.805"/>
    <d v="2019-01-25T00:00:00"/>
    <d v="1899-12-30T11:05:00"/>
    <s v="Cash"/>
    <n v="3.705"/>
    <x v="51"/>
    <s v="Jan"/>
    <x v="1"/>
    <x v="1"/>
    <x v="1"/>
    <x v="1"/>
    <x v="5"/>
    <x v="0"/>
    <x v="0"/>
    <x v="0"/>
  </r>
  <r>
    <s v="409-33-9708"/>
    <n v="98.48"/>
    <n v="2"/>
    <n v="9.848"/>
    <n v="206.808"/>
    <d v="2019-02-19T00:00:00"/>
    <d v="1899-12-30T10:12:00"/>
    <s v="Ewallet"/>
    <n v="9.848"/>
    <x v="51"/>
    <s v="Feb"/>
    <x v="6"/>
    <x v="1"/>
    <x v="1"/>
    <x v="0"/>
    <x v="5"/>
    <x v="0"/>
    <x v="0"/>
    <x v="0"/>
  </r>
  <r>
    <s v="658-66-3967"/>
    <n v="53.19"/>
    <n v="7"/>
    <n v="18.6165"/>
    <n v="390.9465"/>
    <d v="2019-01-14T00:00:00"/>
    <d v="1899-12-30T15:42:00"/>
    <s v="Ewallet"/>
    <n v="18.6165"/>
    <x v="59"/>
    <s v="Jan"/>
    <x v="3"/>
    <x v="0"/>
    <x v="1"/>
    <x v="1"/>
    <x v="0"/>
    <x v="1"/>
    <x v="1"/>
    <x v="2"/>
  </r>
  <r>
    <s v="866-70-2814"/>
    <n v="52.79"/>
    <n v="10"/>
    <n v="26.395"/>
    <n v="554.295"/>
    <d v="2019-02-25T00:00:00"/>
    <d v="1899-12-30T11:58:00"/>
    <s v="Ewallet"/>
    <n v="26.395"/>
    <x v="40"/>
    <s v="Feb"/>
    <x v="3"/>
    <x v="1"/>
    <x v="1"/>
    <x v="0"/>
    <x v="1"/>
    <x v="2"/>
    <x v="2"/>
    <x v="0"/>
  </r>
  <r>
    <s v="160-22-2687"/>
    <n v="95.95"/>
    <n v="5"/>
    <n v="23.9875"/>
    <n v="503.7375"/>
    <d v="2019-01-23T00:00:00"/>
    <d v="1899-12-30T14:21:00"/>
    <s v="Ewallet"/>
    <n v="23.9875"/>
    <x v="55"/>
    <s v="Jan"/>
    <x v="5"/>
    <x v="0"/>
    <x v="0"/>
    <x v="0"/>
    <x v="0"/>
    <x v="0"/>
    <x v="0"/>
    <x v="0"/>
  </r>
  <r>
    <s v="895-03-6665"/>
    <n v="36.51"/>
    <n v="9"/>
    <n v="16.4295"/>
    <n v="345.0195"/>
    <d v="2019-02-16T00:00:00"/>
    <d v="1899-12-30T10:52:00"/>
    <s v="Cash"/>
    <n v="16.4295"/>
    <x v="50"/>
    <s v="Feb"/>
    <x v="0"/>
    <x v="1"/>
    <x v="1"/>
    <x v="0"/>
    <x v="5"/>
    <x v="2"/>
    <x v="2"/>
    <x v="2"/>
  </r>
  <r>
    <s v="770-42-8960"/>
    <n v="21.12"/>
    <n v="8"/>
    <n v="8.448"/>
    <n v="177.408"/>
    <d v="2019-01-01T00:00:00"/>
    <d v="1899-12-30T19:31:00"/>
    <s v="Cash"/>
    <n v="8.448"/>
    <x v="31"/>
    <s v="Jan"/>
    <x v="6"/>
    <x v="2"/>
    <x v="1"/>
    <x v="1"/>
    <x v="4"/>
    <x v="2"/>
    <x v="2"/>
    <x v="1"/>
  </r>
  <r>
    <s v="748-45-2862"/>
    <n v="28.31"/>
    <n v="4"/>
    <n v="5.662"/>
    <n v="118.902"/>
    <d v="2019-03-07T00:00:00"/>
    <d v="1899-12-30T18:35:00"/>
    <s v="Cash"/>
    <n v="5.662"/>
    <x v="13"/>
    <s v="Mar"/>
    <x v="4"/>
    <x v="2"/>
    <x v="0"/>
    <x v="0"/>
    <x v="2"/>
    <x v="0"/>
    <x v="0"/>
    <x v="0"/>
  </r>
  <r>
    <s v="234-36-2483"/>
    <n v="57.59"/>
    <n v="6"/>
    <n v="17.277"/>
    <n v="362.817"/>
    <d v="2019-02-15T00:00:00"/>
    <d v="1899-12-30T13:51:00"/>
    <s v="Cash"/>
    <n v="17.277"/>
    <x v="20"/>
    <s v="Feb"/>
    <x v="1"/>
    <x v="0"/>
    <x v="1"/>
    <x v="1"/>
    <x v="0"/>
    <x v="2"/>
    <x v="2"/>
    <x v="2"/>
  </r>
  <r>
    <s v="316-66-3011"/>
    <n v="47.63"/>
    <n v="9"/>
    <n v="21.4335"/>
    <n v="450.1035"/>
    <d v="2019-01-23T00:00:00"/>
    <d v="1899-12-30T12:35:00"/>
    <s v="Cash"/>
    <n v="21.4335"/>
    <x v="59"/>
    <s v="Jan"/>
    <x v="5"/>
    <x v="0"/>
    <x v="0"/>
    <x v="0"/>
    <x v="4"/>
    <x v="0"/>
    <x v="0"/>
    <x v="2"/>
  </r>
  <r>
    <s v="848-95-6252"/>
    <n v="86.27"/>
    <n v="1"/>
    <n v="4.3135"/>
    <n v="90.5835"/>
    <d v="2019-02-20T00:00:00"/>
    <d v="1899-12-30T13:24:00"/>
    <s v="Ewallet"/>
    <n v="4.3135"/>
    <x v="27"/>
    <s v="Feb"/>
    <x v="5"/>
    <x v="0"/>
    <x v="0"/>
    <x v="0"/>
    <x v="2"/>
    <x v="1"/>
    <x v="1"/>
    <x v="1"/>
  </r>
  <r>
    <s v="840-76-5966"/>
    <n v="12.76"/>
    <n v="2"/>
    <n v="1.276"/>
    <n v="26.796"/>
    <d v="2019-01-08T00:00:00"/>
    <d v="1899-12-30T18:06:00"/>
    <s v="Ewallet"/>
    <n v="1.276"/>
    <x v="52"/>
    <s v="Jan"/>
    <x v="6"/>
    <x v="2"/>
    <x v="0"/>
    <x v="1"/>
    <x v="3"/>
    <x v="0"/>
    <x v="0"/>
    <x v="1"/>
  </r>
  <r>
    <s v="152-03-4217"/>
    <n v="11.28"/>
    <n v="9"/>
    <n v="5.076"/>
    <n v="106.596"/>
    <d v="2019-03-17T00:00:00"/>
    <d v="1899-12-30T11:55:00"/>
    <s v="Credit card"/>
    <n v="5.076"/>
    <x v="42"/>
    <s v="Mar"/>
    <x v="2"/>
    <x v="1"/>
    <x v="1"/>
    <x v="0"/>
    <x v="2"/>
    <x v="2"/>
    <x v="2"/>
    <x v="2"/>
  </r>
  <r>
    <s v="533-66-5566"/>
    <n v="51.07"/>
    <n v="7"/>
    <n v="17.8745"/>
    <n v="375.3645"/>
    <d v="2019-01-12T00:00:00"/>
    <d v="1899-12-30T11:42:00"/>
    <s v="Cash"/>
    <n v="17.8745"/>
    <x v="27"/>
    <s v="Jan"/>
    <x v="0"/>
    <x v="1"/>
    <x v="1"/>
    <x v="0"/>
    <x v="2"/>
    <x v="2"/>
    <x v="2"/>
    <x v="1"/>
  </r>
  <r>
    <s v="124-31-1458"/>
    <n v="79.59"/>
    <n v="3"/>
    <n v="11.9385"/>
    <n v="250.7085"/>
    <d v="2019-01-08T00:00:00"/>
    <d v="1899-12-30T14:30:00"/>
    <s v="Cash"/>
    <n v="11.9385"/>
    <x v="37"/>
    <s v="Jan"/>
    <x v="6"/>
    <x v="0"/>
    <x v="0"/>
    <x v="0"/>
    <x v="1"/>
    <x v="0"/>
    <x v="0"/>
    <x v="1"/>
  </r>
  <r>
    <s v="176-78-1170"/>
    <n v="33.81"/>
    <n v="3"/>
    <n v="5.0715"/>
    <n v="106.5015"/>
    <d v="2019-01-26T00:00:00"/>
    <d v="1899-12-30T15:11:00"/>
    <s v="Ewallet"/>
    <n v="5.0715"/>
    <x v="48"/>
    <s v="Jan"/>
    <x v="0"/>
    <x v="0"/>
    <x v="0"/>
    <x v="1"/>
    <x v="0"/>
    <x v="1"/>
    <x v="1"/>
    <x v="1"/>
  </r>
  <r>
    <s v="361-59-0574"/>
    <n v="90.53"/>
    <n v="8"/>
    <n v="36.212"/>
    <n v="760.452"/>
    <d v="2019-03-15T00:00:00"/>
    <d v="1899-12-30T14:48:00"/>
    <s v="Credit card"/>
    <n v="36.212"/>
    <x v="35"/>
    <s v="Mar"/>
    <x v="1"/>
    <x v="0"/>
    <x v="0"/>
    <x v="1"/>
    <x v="3"/>
    <x v="2"/>
    <x v="2"/>
    <x v="1"/>
  </r>
  <r>
    <s v="101-81-4070"/>
    <n v="62.82"/>
    <n v="2"/>
    <n v="6.282"/>
    <n v="131.922"/>
    <d v="2019-01-17T00:00:00"/>
    <d v="1899-12-30T12:36:00"/>
    <s v="Ewallet"/>
    <n v="6.282"/>
    <x v="49"/>
    <s v="Jan"/>
    <x v="4"/>
    <x v="0"/>
    <x v="0"/>
    <x v="0"/>
    <x v="0"/>
    <x v="1"/>
    <x v="1"/>
    <x v="2"/>
  </r>
  <r>
    <s v="631-34-1880"/>
    <n v="24.31"/>
    <n v="3"/>
    <n v="3.6465"/>
    <n v="76.5765"/>
    <d v="2019-01-08T00:00:00"/>
    <d v="1899-12-30T19:09:00"/>
    <s v="Credit card"/>
    <n v="3.6465"/>
    <x v="42"/>
    <s v="Jan"/>
    <x v="6"/>
    <x v="2"/>
    <x v="0"/>
    <x v="1"/>
    <x v="4"/>
    <x v="1"/>
    <x v="1"/>
    <x v="2"/>
  </r>
  <r>
    <s v="852-82-2749"/>
    <n v="64.59"/>
    <n v="4"/>
    <n v="12.918"/>
    <n v="271.278"/>
    <d v="2019-01-06T00:00:00"/>
    <d v="1899-12-30T13:35:00"/>
    <s v="Ewallet"/>
    <n v="12.918"/>
    <x v="39"/>
    <s v="Jan"/>
    <x v="2"/>
    <x v="0"/>
    <x v="1"/>
    <x v="1"/>
    <x v="3"/>
    <x v="0"/>
    <x v="0"/>
    <x v="0"/>
  </r>
  <r>
    <s v="873-14-6353"/>
    <n v="24.82"/>
    <n v="7"/>
    <n v="8.687"/>
    <n v="182.427"/>
    <d v="2019-02-16T00:00:00"/>
    <d v="1899-12-30T10:33:00"/>
    <s v="Credit card"/>
    <n v="8.687"/>
    <x v="12"/>
    <s v="Feb"/>
    <x v="0"/>
    <x v="1"/>
    <x v="0"/>
    <x v="1"/>
    <x v="4"/>
    <x v="0"/>
    <x v="0"/>
    <x v="1"/>
  </r>
  <r>
    <s v="584-66-4073"/>
    <n v="56.5"/>
    <n v="1"/>
    <n v="2.825"/>
    <n v="59.325"/>
    <d v="2019-03-13T00:00:00"/>
    <d v="1899-12-30T15:45:00"/>
    <s v="Ewallet"/>
    <n v="2.825"/>
    <x v="1"/>
    <s v="Mar"/>
    <x v="5"/>
    <x v="0"/>
    <x v="1"/>
    <x v="1"/>
    <x v="5"/>
    <x v="1"/>
    <x v="1"/>
    <x v="0"/>
  </r>
  <r>
    <s v="544-55-9589"/>
    <n v="21.43"/>
    <n v="10"/>
    <n v="10.715"/>
    <n v="225.015"/>
    <d v="2019-01-28T00:00:00"/>
    <d v="1899-12-30T11:51:00"/>
    <s v="Cash"/>
    <n v="10.715"/>
    <x v="56"/>
    <s v="Jan"/>
    <x v="3"/>
    <x v="1"/>
    <x v="0"/>
    <x v="0"/>
    <x v="1"/>
    <x v="2"/>
    <x v="2"/>
    <x v="1"/>
  </r>
  <r>
    <s v="166-19-2553"/>
    <n v="89.06"/>
    <n v="6"/>
    <n v="26.718"/>
    <n v="561.078"/>
    <d v="2019-01-18T00:00:00"/>
    <d v="1899-12-30T17:26:00"/>
    <s v="Cash"/>
    <n v="26.718"/>
    <x v="21"/>
    <s v="Jan"/>
    <x v="1"/>
    <x v="2"/>
    <x v="0"/>
    <x v="1"/>
    <x v="3"/>
    <x v="0"/>
    <x v="0"/>
    <x v="0"/>
  </r>
  <r>
    <s v="737-88-5876"/>
    <n v="23.29"/>
    <n v="4"/>
    <n v="4.658"/>
    <n v="97.818"/>
    <d v="2019-03-19T00:00:00"/>
    <d v="1899-12-30T11:52:00"/>
    <s v="Credit card"/>
    <n v="4.658"/>
    <x v="9"/>
    <s v="Mar"/>
    <x v="6"/>
    <x v="1"/>
    <x v="0"/>
    <x v="1"/>
    <x v="2"/>
    <x v="0"/>
    <x v="0"/>
    <x v="2"/>
  </r>
  <r>
    <s v="154-87-7367"/>
    <n v="65.26"/>
    <n v="8"/>
    <n v="26.104"/>
    <n v="548.184"/>
    <d v="2019-03-15T00:00:00"/>
    <d v="1899-12-30T14:04:00"/>
    <s v="Ewallet"/>
    <n v="26.104"/>
    <x v="31"/>
    <s v="Mar"/>
    <x v="1"/>
    <x v="0"/>
    <x v="1"/>
    <x v="1"/>
    <x v="2"/>
    <x v="1"/>
    <x v="1"/>
    <x v="1"/>
  </r>
  <r>
    <s v="885-56-0389"/>
    <n v="52.35"/>
    <n v="1"/>
    <n v="2.6175"/>
    <n v="54.9675"/>
    <d v="2019-02-12T00:00:00"/>
    <d v="1899-12-30T17:49:00"/>
    <s v="Cash"/>
    <n v="2.6175"/>
    <x v="43"/>
    <s v="Feb"/>
    <x v="6"/>
    <x v="2"/>
    <x v="0"/>
    <x v="1"/>
    <x v="5"/>
    <x v="1"/>
    <x v="1"/>
    <x v="2"/>
  </r>
  <r>
    <s v="608-05-3804"/>
    <n v="39.75"/>
    <n v="1"/>
    <n v="1.9875"/>
    <n v="41.7375"/>
    <d v="2019-02-25T00:00:00"/>
    <d v="1899-12-30T20:19:00"/>
    <s v="Cash"/>
    <n v="1.9875"/>
    <x v="36"/>
    <s v="Feb"/>
    <x v="3"/>
    <x v="2"/>
    <x v="0"/>
    <x v="1"/>
    <x v="1"/>
    <x v="2"/>
    <x v="2"/>
    <x v="1"/>
  </r>
  <r>
    <s v="448-61-3783"/>
    <n v="90.02"/>
    <n v="8"/>
    <n v="36.008"/>
    <n v="756.168"/>
    <d v="2019-03-21T00:00:00"/>
    <d v="1899-12-30T16:08:00"/>
    <s v="Credit card"/>
    <n v="36.008"/>
    <x v="10"/>
    <s v="Mar"/>
    <x v="4"/>
    <x v="2"/>
    <x v="1"/>
    <x v="0"/>
    <x v="1"/>
    <x v="0"/>
    <x v="0"/>
    <x v="2"/>
  </r>
  <r>
    <s v="761-49-0439"/>
    <n v="12.1"/>
    <n v="8"/>
    <n v="4.84"/>
    <n v="101.64"/>
    <d v="2019-01-19T00:00:00"/>
    <d v="1899-12-30T10:17:00"/>
    <s v="Ewallet"/>
    <n v="4.84"/>
    <x v="17"/>
    <s v="Jan"/>
    <x v="0"/>
    <x v="1"/>
    <x v="0"/>
    <x v="0"/>
    <x v="1"/>
    <x v="2"/>
    <x v="2"/>
    <x v="0"/>
  </r>
  <r>
    <s v="490-95-0021"/>
    <n v="33.21"/>
    <n v="10"/>
    <n v="16.605"/>
    <n v="348.705"/>
    <d v="2019-01-08T00:00:00"/>
    <d v="1899-12-30T14:25:00"/>
    <s v="Ewallet"/>
    <n v="16.605"/>
    <x v="22"/>
    <s v="Jan"/>
    <x v="6"/>
    <x v="0"/>
    <x v="0"/>
    <x v="0"/>
    <x v="4"/>
    <x v="2"/>
    <x v="2"/>
    <x v="1"/>
  </r>
  <r>
    <s v="115-38-7388"/>
    <n v="10.18"/>
    <n v="8"/>
    <n v="4.072"/>
    <n v="85.512"/>
    <d v="2019-03-30T00:00:00"/>
    <d v="1899-12-30T12:51:00"/>
    <s v="Credit card"/>
    <n v="4.072"/>
    <x v="33"/>
    <s v="Mar"/>
    <x v="0"/>
    <x v="0"/>
    <x v="0"/>
    <x v="0"/>
    <x v="5"/>
    <x v="1"/>
    <x v="1"/>
    <x v="0"/>
  </r>
  <r>
    <s v="311-13-6971"/>
    <n v="31.99"/>
    <n v="10"/>
    <n v="15.995"/>
    <n v="335.895"/>
    <d v="2019-02-20T00:00:00"/>
    <d v="1899-12-30T15:18:00"/>
    <s v="Credit card"/>
    <n v="15.995"/>
    <x v="21"/>
    <s v="Feb"/>
    <x v="5"/>
    <x v="0"/>
    <x v="0"/>
    <x v="1"/>
    <x v="3"/>
    <x v="2"/>
    <x v="2"/>
    <x v="0"/>
  </r>
  <r>
    <s v="291-55-6563"/>
    <n v="34.42"/>
    <n v="6"/>
    <n v="10.326"/>
    <n v="216.846"/>
    <d v="2019-03-30T00:00:00"/>
    <d v="1899-12-30T12:45:00"/>
    <s v="Ewallet"/>
    <n v="10.326"/>
    <x v="26"/>
    <s v="Mar"/>
    <x v="0"/>
    <x v="0"/>
    <x v="0"/>
    <x v="0"/>
    <x v="2"/>
    <x v="0"/>
    <x v="0"/>
    <x v="1"/>
  </r>
  <r>
    <s v="548-48-3156"/>
    <n v="83.34"/>
    <n v="2"/>
    <n v="8.334"/>
    <n v="175.014"/>
    <d v="2019-03-19T00:00:00"/>
    <d v="1899-12-30T13:37:00"/>
    <s v="Cash"/>
    <n v="8.334"/>
    <x v="29"/>
    <s v="Mar"/>
    <x v="6"/>
    <x v="0"/>
    <x v="0"/>
    <x v="0"/>
    <x v="4"/>
    <x v="0"/>
    <x v="0"/>
    <x v="1"/>
  </r>
  <r>
    <s v="460-93-5834"/>
    <n v="45.58"/>
    <n v="7"/>
    <n v="15.953"/>
    <n v="335.013"/>
    <d v="2019-01-13T00:00:00"/>
    <d v="1899-12-30T10:03:00"/>
    <s v="Cash"/>
    <n v="15.953"/>
    <x v="59"/>
    <s v="Jan"/>
    <x v="2"/>
    <x v="1"/>
    <x v="1"/>
    <x v="1"/>
    <x v="3"/>
    <x v="0"/>
    <x v="0"/>
    <x v="2"/>
  </r>
  <r>
    <s v="325-89-4209"/>
    <n v="87.9"/>
    <n v="1"/>
    <n v="4.395"/>
    <n v="92.295"/>
    <d v="2019-02-05T00:00:00"/>
    <d v="1899-12-30T19:42:00"/>
    <s v="Ewallet"/>
    <n v="4.395"/>
    <x v="24"/>
    <s v="Feb"/>
    <x v="6"/>
    <x v="2"/>
    <x v="0"/>
    <x v="1"/>
    <x v="4"/>
    <x v="0"/>
    <x v="0"/>
    <x v="1"/>
  </r>
  <r>
    <s v="884-80-6021"/>
    <n v="73.47"/>
    <n v="10"/>
    <n v="36.735"/>
    <n v="771.435"/>
    <d v="2019-03-23T00:00:00"/>
    <d v="1899-12-30T13:14:00"/>
    <s v="Ewallet"/>
    <n v="36.735"/>
    <x v="33"/>
    <s v="Mar"/>
    <x v="0"/>
    <x v="0"/>
    <x v="0"/>
    <x v="0"/>
    <x v="1"/>
    <x v="0"/>
    <x v="0"/>
    <x v="0"/>
  </r>
  <r>
    <s v="137-74-8729"/>
    <n v="12.19"/>
    <n v="8"/>
    <n v="4.876"/>
    <n v="102.396"/>
    <d v="2019-03-13T00:00:00"/>
    <d v="1899-12-30T12:47:00"/>
    <s v="Ewallet"/>
    <n v="4.876"/>
    <x v="11"/>
    <s v="Mar"/>
    <x v="5"/>
    <x v="0"/>
    <x v="1"/>
    <x v="0"/>
    <x v="5"/>
    <x v="1"/>
    <x v="1"/>
    <x v="1"/>
  </r>
  <r>
    <s v="880-46-5796"/>
    <n v="76.92"/>
    <n v="10"/>
    <n v="38.46"/>
    <n v="807.66"/>
    <d v="2019-03-17T00:00:00"/>
    <d v="1899-12-30T19:53:00"/>
    <s v="Ewallet"/>
    <n v="38.46"/>
    <x v="32"/>
    <s v="Mar"/>
    <x v="2"/>
    <x v="2"/>
    <x v="0"/>
    <x v="1"/>
    <x v="3"/>
    <x v="0"/>
    <x v="0"/>
    <x v="2"/>
  </r>
  <r>
    <s v="389-70-2397"/>
    <n v="83.66"/>
    <n v="5"/>
    <n v="20.915"/>
    <n v="439.215"/>
    <d v="2019-02-21T00:00:00"/>
    <d v="1899-12-30T10:26:00"/>
    <s v="Cash"/>
    <n v="20.915"/>
    <x v="8"/>
    <s v="Feb"/>
    <x v="4"/>
    <x v="1"/>
    <x v="1"/>
    <x v="0"/>
    <x v="0"/>
    <x v="1"/>
    <x v="1"/>
    <x v="1"/>
  </r>
  <r>
    <s v="114-35-5271"/>
    <n v="57.91"/>
    <n v="8"/>
    <n v="23.164"/>
    <n v="486.444"/>
    <d v="2019-02-07T00:00:00"/>
    <d v="1899-12-30T15:06:00"/>
    <s v="Cash"/>
    <n v="23.164"/>
    <x v="34"/>
    <s v="Feb"/>
    <x v="4"/>
    <x v="0"/>
    <x v="1"/>
    <x v="0"/>
    <x v="1"/>
    <x v="2"/>
    <x v="2"/>
    <x v="0"/>
  </r>
  <r>
    <s v="607-76-6216"/>
    <n v="92.49"/>
    <n v="5"/>
    <n v="23.1225"/>
    <n v="485.5725"/>
    <d v="2019-03-02T00:00:00"/>
    <d v="1899-12-30T16:35:00"/>
    <s v="Credit card"/>
    <n v="23.1225"/>
    <x v="17"/>
    <s v="Mar"/>
    <x v="0"/>
    <x v="2"/>
    <x v="0"/>
    <x v="0"/>
    <x v="5"/>
    <x v="1"/>
    <x v="1"/>
    <x v="0"/>
  </r>
  <r>
    <s v="715-20-1673"/>
    <n v="28.38"/>
    <n v="5"/>
    <n v="7.095"/>
    <n v="148.995"/>
    <d v="2019-03-06T00:00:00"/>
    <d v="1899-12-30T20:57:00"/>
    <s v="Cash"/>
    <n v="7.095"/>
    <x v="45"/>
    <s v="Mar"/>
    <x v="5"/>
    <x v="2"/>
    <x v="1"/>
    <x v="1"/>
    <x v="1"/>
    <x v="2"/>
    <x v="2"/>
    <x v="0"/>
  </r>
  <r>
    <s v="811-35-1094"/>
    <n v="50.45"/>
    <n v="6"/>
    <n v="15.135"/>
    <n v="317.835"/>
    <d v="2019-02-06T00:00:00"/>
    <d v="1899-12-30T15:16:00"/>
    <s v="Credit card"/>
    <n v="15.135"/>
    <x v="60"/>
    <s v="Feb"/>
    <x v="5"/>
    <x v="0"/>
    <x v="0"/>
    <x v="1"/>
    <x v="1"/>
    <x v="2"/>
    <x v="2"/>
    <x v="0"/>
  </r>
  <r>
    <s v="699-88-1972"/>
    <n v="99.16"/>
    <n v="8"/>
    <n v="39.664"/>
    <n v="832.944"/>
    <d v="2019-01-28T00:00:00"/>
    <d v="1899-12-30T17:47:00"/>
    <s v="Credit card"/>
    <n v="39.664"/>
    <x v="50"/>
    <s v="Jan"/>
    <x v="3"/>
    <x v="2"/>
    <x v="1"/>
    <x v="1"/>
    <x v="0"/>
    <x v="2"/>
    <x v="2"/>
    <x v="2"/>
  </r>
  <r>
    <s v="781-84-8059"/>
    <n v="60.74"/>
    <n v="7"/>
    <n v="21.259"/>
    <n v="446.439"/>
    <d v="2019-01-18T00:00:00"/>
    <d v="1899-12-30T16:23:00"/>
    <s v="Ewallet"/>
    <n v="21.259"/>
    <x v="59"/>
    <s v="Jan"/>
    <x v="1"/>
    <x v="2"/>
    <x v="1"/>
    <x v="1"/>
    <x v="5"/>
    <x v="1"/>
    <x v="1"/>
    <x v="2"/>
  </r>
  <r>
    <s v="409-49-6995"/>
    <n v="47.27"/>
    <n v="6"/>
    <n v="14.181"/>
    <n v="297.801"/>
    <d v="2019-02-05T00:00:00"/>
    <d v="1899-12-30T10:17:00"/>
    <s v="Cash"/>
    <n v="14.181"/>
    <x v="55"/>
    <s v="Feb"/>
    <x v="6"/>
    <x v="1"/>
    <x v="0"/>
    <x v="0"/>
    <x v="4"/>
    <x v="1"/>
    <x v="1"/>
    <x v="0"/>
  </r>
  <r>
    <s v="725-54-0677"/>
    <n v="85.6"/>
    <n v="7"/>
    <n v="29.96"/>
    <n v="629.16"/>
    <d v="2019-03-02T00:00:00"/>
    <d v="1899-12-30T13:50:00"/>
    <s v="Cash"/>
    <n v="29.96"/>
    <x v="4"/>
    <s v="Mar"/>
    <x v="0"/>
    <x v="0"/>
    <x v="0"/>
    <x v="1"/>
    <x v="0"/>
    <x v="1"/>
    <x v="1"/>
    <x v="2"/>
  </r>
  <r>
    <s v="146-09-5432"/>
    <n v="35.04"/>
    <n v="9"/>
    <n v="15.768"/>
    <n v="331.128"/>
    <d v="2019-02-09T00:00:00"/>
    <d v="1899-12-30T19:17:00"/>
    <s v="Ewallet"/>
    <n v="15.768"/>
    <x v="15"/>
    <s v="Feb"/>
    <x v="0"/>
    <x v="2"/>
    <x v="0"/>
    <x v="1"/>
    <x v="4"/>
    <x v="0"/>
    <x v="0"/>
    <x v="2"/>
  </r>
  <r>
    <s v="377-79-7592"/>
    <n v="44.84"/>
    <n v="9"/>
    <n v="20.178"/>
    <n v="423.738"/>
    <d v="2019-01-14T00:00:00"/>
    <d v="1899-12-30T14:00:00"/>
    <s v="Credit card"/>
    <n v="20.178"/>
    <x v="26"/>
    <s v="Jan"/>
    <x v="3"/>
    <x v="0"/>
    <x v="0"/>
    <x v="0"/>
    <x v="1"/>
    <x v="1"/>
    <x v="1"/>
    <x v="1"/>
  </r>
  <r>
    <s v="509-10-0516"/>
    <n v="45.97"/>
    <n v="4"/>
    <n v="9.194"/>
    <n v="193.074"/>
    <d v="2019-02-09T00:00:00"/>
    <d v="1899-12-30T12:02:00"/>
    <s v="Ewallet"/>
    <n v="9.194"/>
    <x v="20"/>
    <s v="Feb"/>
    <x v="0"/>
    <x v="0"/>
    <x v="1"/>
    <x v="1"/>
    <x v="2"/>
    <x v="2"/>
    <x v="2"/>
    <x v="2"/>
  </r>
  <r>
    <s v="595-94-9924"/>
    <n v="27.73"/>
    <n v="5"/>
    <n v="6.9325"/>
    <n v="145.5825"/>
    <d v="2019-03-26T00:00:00"/>
    <d v="1899-12-30T20:21:00"/>
    <s v="Credit card"/>
    <n v="6.9325"/>
    <x v="50"/>
    <s v="Mar"/>
    <x v="6"/>
    <x v="2"/>
    <x v="0"/>
    <x v="0"/>
    <x v="0"/>
    <x v="0"/>
    <x v="0"/>
    <x v="2"/>
  </r>
  <r>
    <s v="865-41-9075"/>
    <n v="11.53"/>
    <n v="7"/>
    <n v="4.0355"/>
    <n v="84.7455"/>
    <d v="2019-01-28T00:00:00"/>
    <d v="1899-12-30T17:35:00"/>
    <s v="Cash"/>
    <n v="4.0355"/>
    <x v="34"/>
    <s v="Jan"/>
    <x v="3"/>
    <x v="2"/>
    <x v="1"/>
    <x v="1"/>
    <x v="4"/>
    <x v="0"/>
    <x v="0"/>
    <x v="0"/>
  </r>
  <r>
    <s v="545-07-8534"/>
    <n v="58.32"/>
    <n v="2"/>
    <n v="5.832"/>
    <n v="122.472"/>
    <d v="2019-02-14T00:00:00"/>
    <d v="1899-12-30T12:42:00"/>
    <s v="Ewallet"/>
    <n v="5.832"/>
    <x v="22"/>
    <s v="Feb"/>
    <x v="4"/>
    <x v="0"/>
    <x v="1"/>
    <x v="0"/>
    <x v="0"/>
    <x v="1"/>
    <x v="1"/>
    <x v="1"/>
  </r>
  <r>
    <s v="118-62-1812"/>
    <n v="78.38"/>
    <n v="4"/>
    <n v="15.676"/>
    <n v="329.196"/>
    <d v="2019-03-24T00:00:00"/>
    <d v="1899-12-30T17:56:00"/>
    <s v="Cash"/>
    <n v="15.676"/>
    <x v="30"/>
    <s v="Mar"/>
    <x v="2"/>
    <x v="2"/>
    <x v="0"/>
    <x v="0"/>
    <x v="2"/>
    <x v="1"/>
    <x v="1"/>
    <x v="1"/>
  </r>
  <r>
    <s v="450-42-3339"/>
    <n v="84.61"/>
    <n v="10"/>
    <n v="42.305"/>
    <n v="888.405"/>
    <d v="2019-02-09T00:00:00"/>
    <d v="1899-12-30T18:58:00"/>
    <s v="Credit card"/>
    <n v="42.305"/>
    <x v="55"/>
    <s v="Feb"/>
    <x v="0"/>
    <x v="2"/>
    <x v="1"/>
    <x v="1"/>
    <x v="0"/>
    <x v="1"/>
    <x v="1"/>
    <x v="0"/>
  </r>
  <r>
    <s v="851-98-3555"/>
    <n v="82.88"/>
    <n v="5"/>
    <n v="20.72"/>
    <n v="435.12"/>
    <d v="2019-03-24T00:00:00"/>
    <d v="1899-12-30T14:08:00"/>
    <s v="Credit card"/>
    <n v="20.72"/>
    <x v="37"/>
    <s v="Mar"/>
    <x v="2"/>
    <x v="0"/>
    <x v="1"/>
    <x v="0"/>
    <x v="0"/>
    <x v="2"/>
    <x v="2"/>
    <x v="1"/>
  </r>
  <r>
    <s v="186-71-5196"/>
    <n v="79.54"/>
    <n v="2"/>
    <n v="7.954"/>
    <n v="167.034"/>
    <d v="2019-03-27T00:00:00"/>
    <d v="1899-12-30T16:30:00"/>
    <s v="Ewallet"/>
    <n v="7.954"/>
    <x v="56"/>
    <s v="Mar"/>
    <x v="5"/>
    <x v="2"/>
    <x v="0"/>
    <x v="0"/>
    <x v="4"/>
    <x v="0"/>
    <x v="0"/>
    <x v="1"/>
  </r>
  <r>
    <s v="624-01-8356"/>
    <n v="49.01"/>
    <n v="10"/>
    <n v="24.505"/>
    <n v="514.605"/>
    <d v="2019-01-27T00:00:00"/>
    <d v="1899-12-30T10:44:00"/>
    <s v="Credit card"/>
    <n v="24.505"/>
    <x v="50"/>
    <s v="Jan"/>
    <x v="2"/>
    <x v="1"/>
    <x v="1"/>
    <x v="0"/>
    <x v="2"/>
    <x v="2"/>
    <x v="2"/>
    <x v="2"/>
  </r>
  <r>
    <s v="313-66-9943"/>
    <n v="29.15"/>
    <n v="3"/>
    <n v="4.3725"/>
    <n v="91.8225"/>
    <d v="2019-03-27T00:00:00"/>
    <d v="1899-12-30T20:29:00"/>
    <s v="Credit card"/>
    <n v="4.3725"/>
    <x v="48"/>
    <s v="Mar"/>
    <x v="5"/>
    <x v="2"/>
    <x v="0"/>
    <x v="0"/>
    <x v="4"/>
    <x v="2"/>
    <x v="2"/>
    <x v="1"/>
  </r>
  <r>
    <s v="151-27-8496"/>
    <n v="56.13"/>
    <n v="4"/>
    <n v="11.226"/>
    <n v="235.746"/>
    <d v="2019-01-19T00:00:00"/>
    <d v="1899-12-30T11:43:00"/>
    <s v="Ewallet"/>
    <n v="11.226"/>
    <x v="17"/>
    <s v="Jan"/>
    <x v="0"/>
    <x v="1"/>
    <x v="1"/>
    <x v="0"/>
    <x v="1"/>
    <x v="1"/>
    <x v="1"/>
    <x v="0"/>
  </r>
  <r>
    <s v="453-33-6436"/>
    <n v="93.12"/>
    <n v="8"/>
    <n v="37.248"/>
    <n v="782.208"/>
    <d v="2019-02-07T00:00:00"/>
    <d v="1899-12-30T10:09:00"/>
    <s v="Cash"/>
    <n v="37.248"/>
    <x v="11"/>
    <s v="Feb"/>
    <x v="4"/>
    <x v="1"/>
    <x v="1"/>
    <x v="0"/>
    <x v="2"/>
    <x v="0"/>
    <x v="0"/>
    <x v="1"/>
  </r>
  <r>
    <s v="522-57-8364"/>
    <n v="51.34"/>
    <n v="8"/>
    <n v="20.536"/>
    <n v="431.256"/>
    <d v="2019-01-31T00:00:00"/>
    <d v="1899-12-30T10:00:00"/>
    <s v="Ewallet"/>
    <n v="20.536"/>
    <x v="29"/>
    <s v="Jan"/>
    <x v="4"/>
    <x v="1"/>
    <x v="0"/>
    <x v="1"/>
    <x v="5"/>
    <x v="0"/>
    <x v="0"/>
    <x v="1"/>
  </r>
  <r>
    <s v="459-45-2396"/>
    <n v="99.6"/>
    <n v="3"/>
    <n v="14.94"/>
    <n v="313.74"/>
    <d v="2019-02-25T00:00:00"/>
    <d v="1899-12-30T18:45:00"/>
    <s v="Cash"/>
    <n v="14.94"/>
    <x v="6"/>
    <s v="Feb"/>
    <x v="3"/>
    <x v="2"/>
    <x v="0"/>
    <x v="0"/>
    <x v="4"/>
    <x v="0"/>
    <x v="0"/>
    <x v="2"/>
  </r>
  <r>
    <s v="717-96-4189"/>
    <n v="35.49"/>
    <n v="6"/>
    <n v="10.647"/>
    <n v="223.587"/>
    <d v="2019-02-02T00:00:00"/>
    <d v="1899-12-30T12:40:00"/>
    <s v="Cash"/>
    <n v="10.647"/>
    <x v="5"/>
    <s v="Feb"/>
    <x v="0"/>
    <x v="0"/>
    <x v="1"/>
    <x v="0"/>
    <x v="1"/>
    <x v="1"/>
    <x v="1"/>
    <x v="2"/>
  </r>
  <r>
    <s v="722-13-2115"/>
    <n v="42.85"/>
    <n v="1"/>
    <n v="2.1425"/>
    <n v="44.9925"/>
    <d v="2019-03-14T00:00:00"/>
    <d v="1899-12-30T15:36:00"/>
    <s v="Credit card"/>
    <n v="2.1425"/>
    <x v="39"/>
    <s v="Mar"/>
    <x v="4"/>
    <x v="0"/>
    <x v="0"/>
    <x v="1"/>
    <x v="3"/>
    <x v="1"/>
    <x v="1"/>
    <x v="0"/>
  </r>
  <r>
    <s v="749-81-8133"/>
    <n v="94.67"/>
    <n v="4"/>
    <n v="18.934"/>
    <n v="397.614"/>
    <d v="2019-03-11T00:00:00"/>
    <d v="1899-12-30T12:04:00"/>
    <s v="Cash"/>
    <n v="18.934"/>
    <x v="11"/>
    <s v="Mar"/>
    <x v="3"/>
    <x v="0"/>
    <x v="1"/>
    <x v="0"/>
    <x v="5"/>
    <x v="0"/>
    <x v="0"/>
    <x v="1"/>
  </r>
  <r>
    <s v="777-67-2495"/>
    <n v="68.97"/>
    <n v="3"/>
    <n v="10.3455"/>
    <n v="217.2555"/>
    <d v="2019-02-22T00:00:00"/>
    <d v="1899-12-30T11:26:00"/>
    <s v="Ewallet"/>
    <n v="10.3455"/>
    <x v="44"/>
    <s v="Feb"/>
    <x v="1"/>
    <x v="1"/>
    <x v="1"/>
    <x v="1"/>
    <x v="2"/>
    <x v="2"/>
    <x v="2"/>
    <x v="0"/>
  </r>
  <r>
    <s v="636-98-3364"/>
    <n v="26.26"/>
    <n v="3"/>
    <n v="3.939"/>
    <n v="82.719"/>
    <d v="2019-03-02T00:00:00"/>
    <d v="1899-12-30T12:36:00"/>
    <s v="Ewallet"/>
    <n v="3.939"/>
    <x v="31"/>
    <s v="Mar"/>
    <x v="0"/>
    <x v="0"/>
    <x v="0"/>
    <x v="0"/>
    <x v="1"/>
    <x v="2"/>
    <x v="2"/>
    <x v="1"/>
  </r>
  <r>
    <s v="246-55-6923"/>
    <n v="35.79"/>
    <n v="9"/>
    <n v="16.1055"/>
    <n v="338.2155"/>
    <d v="2019-03-10T00:00:00"/>
    <d v="1899-12-30T15:06:00"/>
    <s v="Credit card"/>
    <n v="16.1055"/>
    <x v="20"/>
    <s v="Mar"/>
    <x v="2"/>
    <x v="0"/>
    <x v="0"/>
    <x v="0"/>
    <x v="2"/>
    <x v="1"/>
    <x v="1"/>
    <x v="2"/>
  </r>
  <r>
    <s v="181-82-6255"/>
    <n v="16.37"/>
    <n v="6"/>
    <n v="4.911"/>
    <n v="103.131"/>
    <d v="2019-02-08T00:00:00"/>
    <d v="1899-12-30T10:58:00"/>
    <s v="Cash"/>
    <n v="4.911"/>
    <x v="27"/>
    <s v="Feb"/>
    <x v="1"/>
    <x v="1"/>
    <x v="1"/>
    <x v="0"/>
    <x v="2"/>
    <x v="2"/>
    <x v="2"/>
    <x v="1"/>
  </r>
  <r>
    <s v="838-02-1821"/>
    <n v="12.73"/>
    <n v="2"/>
    <n v="1.273"/>
    <n v="26.733"/>
    <d v="2019-02-22T00:00:00"/>
    <d v="1899-12-30T12:10:00"/>
    <s v="Credit card"/>
    <n v="1.273"/>
    <x v="53"/>
    <s v="Feb"/>
    <x v="1"/>
    <x v="0"/>
    <x v="0"/>
    <x v="0"/>
    <x v="2"/>
    <x v="1"/>
    <x v="1"/>
    <x v="2"/>
  </r>
  <r>
    <s v="887-42-0517"/>
    <n v="83.14"/>
    <n v="7"/>
    <n v="29.099"/>
    <n v="611.079"/>
    <d v="2019-01-10T00:00:00"/>
    <d v="1899-12-30T10:31:00"/>
    <s v="Credit card"/>
    <n v="29.099"/>
    <x v="37"/>
    <s v="Jan"/>
    <x v="4"/>
    <x v="1"/>
    <x v="1"/>
    <x v="0"/>
    <x v="3"/>
    <x v="1"/>
    <x v="1"/>
    <x v="1"/>
  </r>
  <r>
    <s v="457-12-0244"/>
    <n v="35.22"/>
    <n v="6"/>
    <n v="10.566"/>
    <n v="221.886"/>
    <d v="2019-03-14T00:00:00"/>
    <d v="1899-12-30T13:49:00"/>
    <s v="Ewallet"/>
    <n v="10.566"/>
    <x v="35"/>
    <s v="Mar"/>
    <x v="4"/>
    <x v="0"/>
    <x v="0"/>
    <x v="0"/>
    <x v="3"/>
    <x v="1"/>
    <x v="1"/>
    <x v="1"/>
  </r>
  <r>
    <s v="226-34-0034"/>
    <n v="13.78"/>
    <n v="4"/>
    <n v="2.756"/>
    <n v="57.876"/>
    <d v="2019-01-10T00:00:00"/>
    <d v="1899-12-30T11:10:00"/>
    <s v="Ewallet"/>
    <n v="2.756"/>
    <x v="54"/>
    <s v="Jan"/>
    <x v="4"/>
    <x v="1"/>
    <x v="1"/>
    <x v="0"/>
    <x v="1"/>
    <x v="2"/>
    <x v="2"/>
    <x v="0"/>
  </r>
  <r>
    <s v="321-49-7382"/>
    <n v="88.31"/>
    <n v="1"/>
    <n v="4.4155"/>
    <n v="92.7255"/>
    <d v="2019-02-15T00:00:00"/>
    <d v="1899-12-30T17:38:00"/>
    <s v="Credit card"/>
    <n v="4.4155"/>
    <x v="53"/>
    <s v="Feb"/>
    <x v="1"/>
    <x v="2"/>
    <x v="0"/>
    <x v="1"/>
    <x v="3"/>
    <x v="2"/>
    <x v="2"/>
    <x v="2"/>
  </r>
  <r>
    <s v="397-25-8725"/>
    <n v="39.62"/>
    <n v="9"/>
    <n v="17.829"/>
    <n v="374.409"/>
    <d v="2019-01-13T00:00:00"/>
    <d v="1899-12-30T17:54:00"/>
    <s v="Credit card"/>
    <n v="17.829"/>
    <x v="11"/>
    <s v="Jan"/>
    <x v="2"/>
    <x v="2"/>
    <x v="0"/>
    <x v="0"/>
    <x v="0"/>
    <x v="0"/>
    <x v="0"/>
    <x v="1"/>
  </r>
  <r>
    <s v="431-66-2305"/>
    <n v="88.25"/>
    <n v="9"/>
    <n v="39.7125"/>
    <n v="833.9625"/>
    <d v="2019-02-15T00:00:00"/>
    <d v="1899-12-30T20:51:00"/>
    <s v="Credit card"/>
    <n v="39.7125"/>
    <x v="29"/>
    <s v="Feb"/>
    <x v="1"/>
    <x v="2"/>
    <x v="1"/>
    <x v="0"/>
    <x v="1"/>
    <x v="2"/>
    <x v="2"/>
    <x v="1"/>
  </r>
  <r>
    <s v="825-94-5922"/>
    <n v="25.31"/>
    <n v="2"/>
    <n v="2.531"/>
    <n v="53.151"/>
    <d v="2019-03-02T00:00:00"/>
    <d v="1899-12-30T19:26:00"/>
    <s v="Ewallet"/>
    <n v="2.531"/>
    <x v="8"/>
    <s v="Mar"/>
    <x v="0"/>
    <x v="2"/>
    <x v="1"/>
    <x v="1"/>
    <x v="3"/>
    <x v="2"/>
    <x v="2"/>
    <x v="1"/>
  </r>
  <r>
    <s v="641-62-7288"/>
    <n v="99.92"/>
    <n v="6"/>
    <n v="29.976"/>
    <n v="629.496"/>
    <d v="2019-03-24T00:00:00"/>
    <d v="1899-12-30T13:33:00"/>
    <s v="Ewallet"/>
    <n v="29.976"/>
    <x v="12"/>
    <s v="Mar"/>
    <x v="2"/>
    <x v="0"/>
    <x v="1"/>
    <x v="1"/>
    <x v="2"/>
    <x v="2"/>
    <x v="2"/>
    <x v="1"/>
  </r>
  <r>
    <s v="756-93-1854"/>
    <n v="83.35"/>
    <n v="2"/>
    <n v="8.335"/>
    <n v="175.035"/>
    <d v="2019-02-02T00:00:00"/>
    <d v="1899-12-30T14:05:00"/>
    <s v="Credit card"/>
    <n v="8.335"/>
    <x v="33"/>
    <s v="Feb"/>
    <x v="0"/>
    <x v="0"/>
    <x v="0"/>
    <x v="0"/>
    <x v="5"/>
    <x v="1"/>
    <x v="1"/>
    <x v="0"/>
  </r>
  <r>
    <s v="243-55-8457"/>
    <n v="74.44"/>
    <n v="10"/>
    <n v="37.22"/>
    <n v="781.62"/>
    <d v="2019-02-27T00:00:00"/>
    <d v="1899-12-30T11:40:00"/>
    <s v="Ewallet"/>
    <n v="37.22"/>
    <x v="20"/>
    <s v="Feb"/>
    <x v="5"/>
    <x v="1"/>
    <x v="1"/>
    <x v="0"/>
    <x v="4"/>
    <x v="0"/>
    <x v="0"/>
    <x v="2"/>
  </r>
  <r>
    <s v="458-10-8612"/>
    <n v="64.08"/>
    <n v="7"/>
    <n v="22.428"/>
    <n v="470.988"/>
    <d v="2019-01-20T00:00:00"/>
    <d v="1899-12-30T12:27:00"/>
    <s v="Ewallet"/>
    <n v="22.428"/>
    <x v="29"/>
    <s v="Jan"/>
    <x v="2"/>
    <x v="0"/>
    <x v="1"/>
    <x v="1"/>
    <x v="0"/>
    <x v="1"/>
    <x v="1"/>
    <x v="1"/>
  </r>
  <r>
    <s v="501-61-1753"/>
    <n v="63.15"/>
    <n v="6"/>
    <n v="18.945"/>
    <n v="397.845"/>
    <d v="2019-01-03T00:00:00"/>
    <d v="1899-12-30T20:24:00"/>
    <s v="Ewallet"/>
    <n v="18.945"/>
    <x v="57"/>
    <s v="Jan"/>
    <x v="4"/>
    <x v="2"/>
    <x v="1"/>
    <x v="0"/>
    <x v="2"/>
    <x v="2"/>
    <x v="2"/>
    <x v="0"/>
  </r>
  <r>
    <s v="235-06-8510"/>
    <n v="85.72"/>
    <n v="3"/>
    <n v="12.858"/>
    <n v="270.018"/>
    <d v="2019-01-24T00:00:00"/>
    <d v="1899-12-30T20:59:00"/>
    <s v="Ewallet"/>
    <n v="12.858"/>
    <x v="20"/>
    <s v="Jan"/>
    <x v="4"/>
    <x v="2"/>
    <x v="0"/>
    <x v="1"/>
    <x v="2"/>
    <x v="1"/>
    <x v="1"/>
    <x v="2"/>
  </r>
  <r>
    <s v="433-08-7822"/>
    <n v="78.89"/>
    <n v="7"/>
    <n v="27.6115"/>
    <n v="579.8415"/>
    <d v="2019-01-05T00:00:00"/>
    <d v="1899-12-30T19:48:00"/>
    <s v="Ewallet"/>
    <n v="27.6115"/>
    <x v="26"/>
    <s v="Jan"/>
    <x v="0"/>
    <x v="2"/>
    <x v="1"/>
    <x v="0"/>
    <x v="0"/>
    <x v="1"/>
    <x v="1"/>
    <x v="1"/>
  </r>
  <r>
    <s v="361-85-2571"/>
    <n v="89.48"/>
    <n v="5"/>
    <n v="22.37"/>
    <n v="469.77"/>
    <d v="2019-03-30T00:00:00"/>
    <d v="1899-12-30T10:18:00"/>
    <s v="Cash"/>
    <n v="22.37"/>
    <x v="2"/>
    <s v="Mar"/>
    <x v="0"/>
    <x v="1"/>
    <x v="1"/>
    <x v="0"/>
    <x v="3"/>
    <x v="0"/>
    <x v="0"/>
    <x v="1"/>
  </r>
  <r>
    <s v="131-70-8179"/>
    <n v="92.09"/>
    <n v="3"/>
    <n v="13.8135"/>
    <n v="290.0835"/>
    <d v="2019-02-17T00:00:00"/>
    <d v="1899-12-30T16:27:00"/>
    <s v="Cash"/>
    <n v="13.8135"/>
    <x v="50"/>
    <s v="Feb"/>
    <x v="2"/>
    <x v="2"/>
    <x v="0"/>
    <x v="0"/>
    <x v="0"/>
    <x v="0"/>
    <x v="0"/>
    <x v="2"/>
  </r>
  <r>
    <s v="500-02-2261"/>
    <n v="57.29"/>
    <n v="6"/>
    <n v="17.187"/>
    <n v="360.927"/>
    <d v="2019-03-21T00:00:00"/>
    <d v="1899-12-30T17:04:00"/>
    <s v="Ewallet"/>
    <n v="17.187"/>
    <x v="9"/>
    <s v="Mar"/>
    <x v="4"/>
    <x v="2"/>
    <x v="1"/>
    <x v="0"/>
    <x v="4"/>
    <x v="1"/>
    <x v="1"/>
    <x v="2"/>
  </r>
  <r>
    <s v="720-72-2436"/>
    <n v="66.52"/>
    <n v="4"/>
    <n v="13.304"/>
    <n v="279.384"/>
    <d v="2019-03-02T00:00:00"/>
    <d v="1899-12-30T18:14:00"/>
    <s v="Ewallet"/>
    <n v="13.304"/>
    <x v="16"/>
    <s v="Mar"/>
    <x v="0"/>
    <x v="2"/>
    <x v="1"/>
    <x v="1"/>
    <x v="4"/>
    <x v="0"/>
    <x v="0"/>
    <x v="1"/>
  </r>
  <r>
    <s v="702-83-5291"/>
    <n v="99.82"/>
    <n v="9"/>
    <n v="44.919"/>
    <n v="943.299"/>
    <d v="2019-03-27T00:00:00"/>
    <d v="1899-12-30T10:43:00"/>
    <s v="Cash"/>
    <n v="44.919"/>
    <x v="37"/>
    <s v="Mar"/>
    <x v="5"/>
    <x v="1"/>
    <x v="0"/>
    <x v="1"/>
    <x v="5"/>
    <x v="1"/>
    <x v="1"/>
    <x v="1"/>
  </r>
  <r>
    <s v="809-69-9497"/>
    <n v="45.68"/>
    <n v="10"/>
    <n v="22.84"/>
    <n v="479.64"/>
    <d v="2019-01-19T00:00:00"/>
    <d v="1899-12-30T19:30:00"/>
    <s v="Ewallet"/>
    <n v="22.84"/>
    <x v="14"/>
    <s v="Jan"/>
    <x v="0"/>
    <x v="2"/>
    <x v="1"/>
    <x v="0"/>
    <x v="2"/>
    <x v="0"/>
    <x v="0"/>
    <x v="2"/>
  </r>
  <r>
    <s v="449-16-6770"/>
    <n v="50.79"/>
    <n v="5"/>
    <n v="12.6975"/>
    <n v="266.6475"/>
    <d v="2019-02-19T00:00:00"/>
    <d v="1899-12-30T14:53:00"/>
    <s v="Credit card"/>
    <n v="12.6975"/>
    <x v="4"/>
    <s v="Feb"/>
    <x v="6"/>
    <x v="0"/>
    <x v="1"/>
    <x v="1"/>
    <x v="0"/>
    <x v="0"/>
    <x v="0"/>
    <x v="2"/>
  </r>
  <r>
    <s v="333-23-2632"/>
    <n v="10.08"/>
    <n v="7"/>
    <n v="3.528"/>
    <n v="74.088"/>
    <d v="2019-03-28T00:00:00"/>
    <d v="1899-12-30T20:14:00"/>
    <s v="Cash"/>
    <n v="3.528"/>
    <x v="50"/>
    <s v="Mar"/>
    <x v="4"/>
    <x v="2"/>
    <x v="0"/>
    <x v="1"/>
    <x v="0"/>
    <x v="0"/>
    <x v="0"/>
    <x v="2"/>
  </r>
  <r>
    <s v="489-82-1237"/>
    <n v="93.88"/>
    <n v="7"/>
    <n v="32.858"/>
    <n v="690.018"/>
    <d v="2019-01-05T00:00:00"/>
    <d v="1899-12-30T11:51:00"/>
    <s v="Credit card"/>
    <n v="32.858"/>
    <x v="48"/>
    <s v="Jan"/>
    <x v="0"/>
    <x v="1"/>
    <x v="1"/>
    <x v="0"/>
    <x v="1"/>
    <x v="0"/>
    <x v="0"/>
    <x v="1"/>
  </r>
  <r>
    <s v="859-97-6048"/>
    <n v="84.25"/>
    <n v="2"/>
    <n v="8.425"/>
    <n v="176.925"/>
    <d v="2019-03-26T00:00:00"/>
    <d v="1899-12-30T14:13:00"/>
    <s v="Credit card"/>
    <n v="8.425"/>
    <x v="4"/>
    <s v="Mar"/>
    <x v="6"/>
    <x v="0"/>
    <x v="0"/>
    <x v="1"/>
    <x v="1"/>
    <x v="1"/>
    <x v="1"/>
    <x v="2"/>
  </r>
  <r>
    <s v="676-10-2200"/>
    <n v="53.78"/>
    <n v="1"/>
    <n v="2.689"/>
    <n v="56.469"/>
    <d v="2019-02-03T00:00:00"/>
    <d v="1899-12-30T20:13:00"/>
    <s v="Ewallet"/>
    <n v="2.689"/>
    <x v="28"/>
    <s v="Feb"/>
    <x v="2"/>
    <x v="2"/>
    <x v="0"/>
    <x v="1"/>
    <x v="5"/>
    <x v="2"/>
    <x v="2"/>
    <x v="2"/>
  </r>
  <r>
    <s v="373-88-1424"/>
    <n v="35.81"/>
    <n v="5"/>
    <n v="8.9525"/>
    <n v="188.0025"/>
    <d v="2019-02-06T00:00:00"/>
    <d v="1899-12-30T18:44:00"/>
    <s v="Ewallet"/>
    <n v="8.9525"/>
    <x v="30"/>
    <s v="Feb"/>
    <x v="5"/>
    <x v="2"/>
    <x v="0"/>
    <x v="1"/>
    <x v="2"/>
    <x v="1"/>
    <x v="1"/>
    <x v="1"/>
  </r>
  <r>
    <s v="365-16-4334"/>
    <n v="26.43"/>
    <n v="8"/>
    <n v="10.572"/>
    <n v="222.012"/>
    <d v="2019-02-24T00:00:00"/>
    <d v="1899-12-30T14:26:00"/>
    <s v="Ewallet"/>
    <n v="10.572"/>
    <x v="60"/>
    <s v="Feb"/>
    <x v="2"/>
    <x v="0"/>
    <x v="1"/>
    <x v="0"/>
    <x v="4"/>
    <x v="2"/>
    <x v="2"/>
    <x v="0"/>
  </r>
  <r>
    <s v="503-21-4385"/>
    <n v="39.91"/>
    <n v="3"/>
    <n v="5.9865"/>
    <n v="125.7165"/>
    <d v="2019-02-21T00:00:00"/>
    <d v="1899-12-30T12:40:00"/>
    <s v="Ewallet"/>
    <n v="5.9865"/>
    <x v="39"/>
    <s v="Feb"/>
    <x v="4"/>
    <x v="0"/>
    <x v="0"/>
    <x v="1"/>
    <x v="0"/>
    <x v="2"/>
    <x v="2"/>
    <x v="0"/>
  </r>
  <r>
    <s v="305-89-2768"/>
    <n v="21.9"/>
    <n v="3"/>
    <n v="3.285"/>
    <n v="68.985"/>
    <d v="2019-01-09T00:00:00"/>
    <d v="1899-12-30T18:43:00"/>
    <s v="Ewallet"/>
    <n v="3.285"/>
    <x v="28"/>
    <s v="Jan"/>
    <x v="5"/>
    <x v="2"/>
    <x v="0"/>
    <x v="0"/>
    <x v="2"/>
    <x v="2"/>
    <x v="2"/>
    <x v="2"/>
  </r>
  <r>
    <s v="574-80-1489"/>
    <n v="62.85"/>
    <n v="4"/>
    <n v="12.57"/>
    <n v="263.97"/>
    <d v="2019-02-25T00:00:00"/>
    <d v="1899-12-30T13:22:00"/>
    <s v="Ewallet"/>
    <n v="12.57"/>
    <x v="44"/>
    <s v="Feb"/>
    <x v="3"/>
    <x v="0"/>
    <x v="0"/>
    <x v="0"/>
    <x v="4"/>
    <x v="2"/>
    <x v="2"/>
    <x v="0"/>
  </r>
  <r>
    <s v="784-08-0310"/>
    <n v="21.04"/>
    <n v="4"/>
    <n v="4.208"/>
    <n v="88.368"/>
    <d v="2019-01-13T00:00:00"/>
    <d v="1899-12-30T13:58:00"/>
    <s v="Cash"/>
    <n v="4.208"/>
    <x v="29"/>
    <s v="Jan"/>
    <x v="2"/>
    <x v="0"/>
    <x v="0"/>
    <x v="0"/>
    <x v="4"/>
    <x v="1"/>
    <x v="1"/>
    <x v="1"/>
  </r>
  <r>
    <s v="200-40-6154"/>
    <n v="65.91"/>
    <n v="6"/>
    <n v="19.773"/>
    <n v="415.233"/>
    <d v="2019-02-09T00:00:00"/>
    <d v="1899-12-30T11:45:00"/>
    <s v="Cash"/>
    <n v="19.773"/>
    <x v="14"/>
    <s v="Feb"/>
    <x v="0"/>
    <x v="1"/>
    <x v="0"/>
    <x v="1"/>
    <x v="2"/>
    <x v="2"/>
    <x v="2"/>
    <x v="2"/>
  </r>
  <r>
    <s v="846-10-0341"/>
    <n v="42.57"/>
    <n v="7"/>
    <n v="14.8995"/>
    <n v="312.8895"/>
    <d v="2019-01-06T00:00:00"/>
    <d v="1899-12-30T11:51:00"/>
    <s v="Cash"/>
    <n v="14.8995"/>
    <x v="11"/>
    <s v="Jan"/>
    <x v="2"/>
    <x v="1"/>
    <x v="1"/>
    <x v="0"/>
    <x v="5"/>
    <x v="0"/>
    <x v="0"/>
    <x v="1"/>
  </r>
  <r>
    <s v="577-34-7579"/>
    <n v="50.49"/>
    <n v="9"/>
    <n v="22.7205"/>
    <n v="477.1305"/>
    <d v="2019-01-10T00:00:00"/>
    <d v="1899-12-30T17:16:00"/>
    <s v="Cash"/>
    <n v="22.7205"/>
    <x v="38"/>
    <s v="Jan"/>
    <x v="4"/>
    <x v="2"/>
    <x v="0"/>
    <x v="1"/>
    <x v="4"/>
    <x v="1"/>
    <x v="1"/>
    <x v="2"/>
  </r>
  <r>
    <s v="430-02-3888"/>
    <n v="46.02"/>
    <n v="6"/>
    <n v="13.806"/>
    <n v="289.926"/>
    <d v="2019-02-07T00:00:00"/>
    <d v="1899-12-30T15:55:00"/>
    <s v="Cash"/>
    <n v="13.806"/>
    <x v="12"/>
    <s v="Feb"/>
    <x v="4"/>
    <x v="0"/>
    <x v="1"/>
    <x v="1"/>
    <x v="1"/>
    <x v="2"/>
    <x v="2"/>
    <x v="1"/>
  </r>
  <r>
    <s v="867-47-1948"/>
    <n v="15.8"/>
    <n v="10"/>
    <n v="7.9"/>
    <n v="165.9"/>
    <d v="2019-01-09T00:00:00"/>
    <d v="1899-12-30T12:07:00"/>
    <s v="Cash"/>
    <n v="7.9"/>
    <x v="52"/>
    <s v="Jan"/>
    <x v="5"/>
    <x v="0"/>
    <x v="1"/>
    <x v="0"/>
    <x v="2"/>
    <x v="1"/>
    <x v="1"/>
    <x v="1"/>
  </r>
  <r>
    <s v="384-59-6655"/>
    <n v="98.66"/>
    <n v="9"/>
    <n v="44.397"/>
    <n v="932.337"/>
    <d v="2019-02-19T00:00:00"/>
    <d v="1899-12-30T15:07:00"/>
    <s v="Cash"/>
    <n v="44.397"/>
    <x v="3"/>
    <s v="Feb"/>
    <x v="6"/>
    <x v="0"/>
    <x v="0"/>
    <x v="0"/>
    <x v="4"/>
    <x v="0"/>
    <x v="0"/>
    <x v="0"/>
  </r>
  <r>
    <s v="256-58-3609"/>
    <n v="91.98"/>
    <n v="1"/>
    <n v="4.599"/>
    <n v="96.579"/>
    <d v="2019-03-18T00:00:00"/>
    <d v="1899-12-30T15:29:00"/>
    <s v="Cash"/>
    <n v="4.599"/>
    <x v="57"/>
    <s v="Mar"/>
    <x v="3"/>
    <x v="0"/>
    <x v="0"/>
    <x v="1"/>
    <x v="5"/>
    <x v="1"/>
    <x v="1"/>
    <x v="0"/>
  </r>
  <r>
    <s v="324-92-3863"/>
    <n v="20.89"/>
    <n v="2"/>
    <n v="2.089"/>
    <n v="43.869"/>
    <d v="2019-02-05T00:00:00"/>
    <d v="1899-12-30T18:45:00"/>
    <s v="Cash"/>
    <n v="2.089"/>
    <x v="57"/>
    <s v="Feb"/>
    <x v="6"/>
    <x v="2"/>
    <x v="0"/>
    <x v="1"/>
    <x v="1"/>
    <x v="0"/>
    <x v="0"/>
    <x v="0"/>
  </r>
  <r>
    <s v="593-08-5916"/>
    <n v="15.5"/>
    <n v="1"/>
    <n v="0.775"/>
    <n v="16.275"/>
    <d v="2019-03-19T00:00:00"/>
    <d v="1899-12-30T15:23:00"/>
    <s v="Credit card"/>
    <n v="0.775"/>
    <x v="2"/>
    <s v="Mar"/>
    <x v="6"/>
    <x v="0"/>
    <x v="1"/>
    <x v="0"/>
    <x v="5"/>
    <x v="0"/>
    <x v="0"/>
    <x v="1"/>
  </r>
  <r>
    <s v="364-34-2972"/>
    <n v="96.82"/>
    <n v="3"/>
    <n v="14.523"/>
    <n v="304.983"/>
    <d v="2019-03-30T00:00:00"/>
    <d v="1899-12-30T20:37:00"/>
    <s v="Cash"/>
    <n v="14.523"/>
    <x v="24"/>
    <s v="Mar"/>
    <x v="0"/>
    <x v="2"/>
    <x v="0"/>
    <x v="1"/>
    <x v="1"/>
    <x v="1"/>
    <x v="1"/>
    <x v="1"/>
  </r>
  <r>
    <s v="794-42-3736"/>
    <n v="33.33"/>
    <n v="2"/>
    <n v="3.333"/>
    <n v="69.993"/>
    <d v="2019-01-26T00:00:00"/>
    <d v="1899-12-30T14:41:00"/>
    <s v="Credit card"/>
    <n v="3.333"/>
    <x v="41"/>
    <s v="Jan"/>
    <x v="0"/>
    <x v="0"/>
    <x v="1"/>
    <x v="1"/>
    <x v="4"/>
    <x v="2"/>
    <x v="2"/>
    <x v="1"/>
  </r>
  <r>
    <s v="172-42-8274"/>
    <n v="38.27"/>
    <n v="2"/>
    <n v="3.827"/>
    <n v="80.367"/>
    <d v="2019-03-02T00:00:00"/>
    <d v="1899-12-30T18:18:00"/>
    <s v="Credit card"/>
    <n v="3.827"/>
    <x v="6"/>
    <s v="Mar"/>
    <x v="0"/>
    <x v="2"/>
    <x v="1"/>
    <x v="0"/>
    <x v="1"/>
    <x v="2"/>
    <x v="2"/>
    <x v="2"/>
  </r>
  <r>
    <s v="558-60-5016"/>
    <n v="33.3"/>
    <n v="9"/>
    <n v="14.985"/>
    <n v="314.685"/>
    <d v="2019-03-04T00:00:00"/>
    <d v="1899-12-30T15:27:00"/>
    <s v="Ewallet"/>
    <n v="14.985"/>
    <x v="8"/>
    <s v="Mar"/>
    <x v="3"/>
    <x v="0"/>
    <x v="1"/>
    <x v="0"/>
    <x v="2"/>
    <x v="0"/>
    <x v="0"/>
    <x v="1"/>
  </r>
  <r>
    <s v="195-06-0432"/>
    <n v="81.01"/>
    <n v="3"/>
    <n v="12.1515"/>
    <n v="255.1815"/>
    <d v="2019-01-13T00:00:00"/>
    <d v="1899-12-30T12:55:00"/>
    <s v="Credit card"/>
    <n v="12.1515"/>
    <x v="39"/>
    <s v="Jan"/>
    <x v="2"/>
    <x v="0"/>
    <x v="0"/>
    <x v="1"/>
    <x v="2"/>
    <x v="0"/>
    <x v="0"/>
    <x v="0"/>
  </r>
  <r>
    <s v="605-03-2706"/>
    <n v="15.8"/>
    <n v="3"/>
    <n v="2.37"/>
    <n v="49.77"/>
    <d v="2019-03-25T00:00:00"/>
    <d v="1899-12-30T18:02:00"/>
    <s v="Cash"/>
    <n v="2.37"/>
    <x v="33"/>
    <s v="Mar"/>
    <x v="3"/>
    <x v="2"/>
    <x v="1"/>
    <x v="0"/>
    <x v="0"/>
    <x v="0"/>
    <x v="0"/>
    <x v="0"/>
  </r>
  <r>
    <s v="214-30-2776"/>
    <n v="34.49"/>
    <n v="5"/>
    <n v="8.6225"/>
    <n v="181.0725"/>
    <d v="2019-03-11T00:00:00"/>
    <d v="1899-12-30T19:44:00"/>
    <s v="Credit card"/>
    <n v="8.6225"/>
    <x v="54"/>
    <s v="Mar"/>
    <x v="3"/>
    <x v="2"/>
    <x v="0"/>
    <x v="0"/>
    <x v="1"/>
    <x v="2"/>
    <x v="2"/>
    <x v="0"/>
  </r>
  <r>
    <s v="746-04-1077"/>
    <n v="84.63"/>
    <n v="10"/>
    <n v="42.315"/>
    <n v="888.615"/>
    <d v="2019-01-01T00:00:00"/>
    <d v="1899-12-30T11:36:00"/>
    <s v="Credit card"/>
    <n v="42.315"/>
    <x v="54"/>
    <s v="Jan"/>
    <x v="6"/>
    <x v="1"/>
    <x v="0"/>
    <x v="0"/>
    <x v="4"/>
    <x v="2"/>
    <x v="2"/>
    <x v="0"/>
  </r>
  <r>
    <s v="448-34-8700"/>
    <n v="36.91"/>
    <n v="7"/>
    <n v="12.9185"/>
    <n v="271.2885"/>
    <d v="2019-02-10T00:00:00"/>
    <d v="1899-12-30T13:51:00"/>
    <s v="Ewallet"/>
    <n v="12.9185"/>
    <x v="24"/>
    <s v="Feb"/>
    <x v="2"/>
    <x v="0"/>
    <x v="0"/>
    <x v="1"/>
    <x v="2"/>
    <x v="2"/>
    <x v="2"/>
    <x v="1"/>
  </r>
  <r>
    <s v="452-04-8808"/>
    <n v="87.08"/>
    <n v="7"/>
    <n v="30.478"/>
    <n v="640.038"/>
    <d v="2019-01-26T00:00:00"/>
    <d v="1899-12-30T15:17:00"/>
    <s v="Cash"/>
    <n v="30.478"/>
    <x v="46"/>
    <s v="Jan"/>
    <x v="0"/>
    <x v="0"/>
    <x v="1"/>
    <x v="1"/>
    <x v="1"/>
    <x v="2"/>
    <x v="2"/>
    <x v="2"/>
  </r>
  <r>
    <s v="531-56-4728"/>
    <n v="80.08"/>
    <n v="3"/>
    <n v="12.012"/>
    <n v="252.252"/>
    <d v="2019-02-11T00:00:00"/>
    <d v="1899-12-30T15:29:00"/>
    <s v="Cash"/>
    <n v="12.012"/>
    <x v="38"/>
    <s v="Feb"/>
    <x v="3"/>
    <x v="0"/>
    <x v="1"/>
    <x v="1"/>
    <x v="2"/>
    <x v="0"/>
    <x v="0"/>
    <x v="2"/>
  </r>
  <r>
    <s v="744-82-9138"/>
    <n v="86.13"/>
    <n v="2"/>
    <n v="8.613"/>
    <n v="180.873"/>
    <d v="2019-02-07T00:00:00"/>
    <d v="1899-12-30T17:59:00"/>
    <s v="Cash"/>
    <n v="8.613"/>
    <x v="13"/>
    <s v="Feb"/>
    <x v="4"/>
    <x v="2"/>
    <x v="1"/>
    <x v="1"/>
    <x v="5"/>
    <x v="1"/>
    <x v="1"/>
    <x v="0"/>
  </r>
  <r>
    <s v="883-69-1285"/>
    <n v="49.92"/>
    <n v="2"/>
    <n v="4.992"/>
    <n v="104.832"/>
    <d v="2019-03-06T00:00:00"/>
    <d v="1899-12-30T11:55:00"/>
    <s v="Credit card"/>
    <n v="4.992"/>
    <x v="27"/>
    <s v="Mar"/>
    <x v="5"/>
    <x v="1"/>
    <x v="0"/>
    <x v="1"/>
    <x v="5"/>
    <x v="2"/>
    <x v="2"/>
    <x v="1"/>
  </r>
  <r>
    <s v="221-25-5073"/>
    <n v="74.66"/>
    <n v="4"/>
    <n v="14.932"/>
    <n v="313.572"/>
    <d v="2019-03-04T00:00:00"/>
    <d v="1899-12-30T10:39:00"/>
    <s v="Cash"/>
    <n v="14.932"/>
    <x v="23"/>
    <s v="Mar"/>
    <x v="3"/>
    <x v="1"/>
    <x v="1"/>
    <x v="0"/>
    <x v="4"/>
    <x v="0"/>
    <x v="0"/>
    <x v="0"/>
  </r>
  <r>
    <s v="518-71-6847"/>
    <n v="26.6"/>
    <n v="6"/>
    <n v="7.98"/>
    <n v="167.58"/>
    <d v="2019-02-26T00:00:00"/>
    <d v="1899-12-30T15:10:00"/>
    <s v="Ewallet"/>
    <n v="7.98"/>
    <x v="49"/>
    <s v="Feb"/>
    <x v="6"/>
    <x v="0"/>
    <x v="0"/>
    <x v="1"/>
    <x v="4"/>
    <x v="2"/>
    <x v="2"/>
    <x v="2"/>
  </r>
  <r>
    <s v="156-20-0370"/>
    <n v="25.45"/>
    <n v="1"/>
    <n v="1.2725"/>
    <n v="26.7225"/>
    <d v="2019-03-10T00:00:00"/>
    <d v="1899-12-30T18:10:00"/>
    <s v="Credit card"/>
    <n v="1.2725"/>
    <x v="20"/>
    <s v="Mar"/>
    <x v="2"/>
    <x v="2"/>
    <x v="1"/>
    <x v="0"/>
    <x v="1"/>
    <x v="2"/>
    <x v="2"/>
    <x v="2"/>
  </r>
  <r>
    <s v="151-33-7434"/>
    <n v="67.77"/>
    <n v="1"/>
    <n v="3.3885"/>
    <n v="71.1585"/>
    <d v="2019-02-04T00:00:00"/>
    <d v="1899-12-30T20:43:00"/>
    <s v="Credit card"/>
    <n v="3.3885"/>
    <x v="35"/>
    <s v="Feb"/>
    <x v="3"/>
    <x v="2"/>
    <x v="1"/>
    <x v="0"/>
    <x v="4"/>
    <x v="2"/>
    <x v="2"/>
    <x v="1"/>
  </r>
  <r>
    <s v="728-47-9078"/>
    <n v="59.59"/>
    <n v="4"/>
    <n v="11.918"/>
    <n v="250.278"/>
    <d v="2019-01-19T00:00:00"/>
    <d v="1899-12-30T12:46:00"/>
    <s v="Cash"/>
    <n v="11.918"/>
    <x v="57"/>
    <s v="Jan"/>
    <x v="0"/>
    <x v="0"/>
    <x v="0"/>
    <x v="1"/>
    <x v="4"/>
    <x v="1"/>
    <x v="1"/>
    <x v="0"/>
  </r>
  <r>
    <s v="809-46-1866"/>
    <n v="58.15"/>
    <n v="4"/>
    <n v="11.63"/>
    <n v="244.23"/>
    <d v="2019-01-23T00:00:00"/>
    <d v="1899-12-30T17:44:00"/>
    <s v="Cash"/>
    <n v="11.63"/>
    <x v="3"/>
    <s v="Jan"/>
    <x v="5"/>
    <x v="2"/>
    <x v="1"/>
    <x v="1"/>
    <x v="0"/>
    <x v="0"/>
    <x v="0"/>
    <x v="0"/>
  </r>
  <r>
    <s v="139-32-4183"/>
    <n v="97.48"/>
    <n v="9"/>
    <n v="43.866"/>
    <n v="921.186"/>
    <d v="2019-03-14T00:00:00"/>
    <d v="1899-12-30T14:19:00"/>
    <s v="Ewallet"/>
    <n v="43.866"/>
    <x v="2"/>
    <s v="Mar"/>
    <x v="4"/>
    <x v="0"/>
    <x v="0"/>
    <x v="0"/>
    <x v="3"/>
    <x v="0"/>
    <x v="0"/>
    <x v="1"/>
  </r>
  <r>
    <s v="148-41-7930"/>
    <n v="99.96"/>
    <n v="7"/>
    <n v="34.986"/>
    <n v="734.706"/>
    <d v="2019-01-23T00:00:00"/>
    <d v="1899-12-30T10:33:00"/>
    <s v="Cash"/>
    <n v="34.986"/>
    <x v="36"/>
    <s v="Jan"/>
    <x v="5"/>
    <x v="1"/>
    <x v="1"/>
    <x v="1"/>
    <x v="0"/>
    <x v="1"/>
    <x v="1"/>
    <x v="1"/>
  </r>
  <r>
    <s v="189-40-5216"/>
    <n v="96.37"/>
    <n v="7"/>
    <n v="33.7295"/>
    <n v="708.3195"/>
    <d v="2019-01-09T00:00:00"/>
    <d v="1899-12-30T11:40:00"/>
    <s v="Cash"/>
    <n v="33.7295"/>
    <x v="22"/>
    <s v="Jan"/>
    <x v="5"/>
    <x v="1"/>
    <x v="1"/>
    <x v="1"/>
    <x v="1"/>
    <x v="1"/>
    <x v="1"/>
    <x v="1"/>
  </r>
  <r>
    <s v="374-38-5555"/>
    <n v="63.71"/>
    <n v="5"/>
    <n v="15.9275"/>
    <n v="334.4775"/>
    <d v="2019-02-07T00:00:00"/>
    <d v="1899-12-30T19:30:00"/>
    <s v="Ewallet"/>
    <n v="15.9275"/>
    <x v="23"/>
    <s v="Feb"/>
    <x v="4"/>
    <x v="2"/>
    <x v="1"/>
    <x v="0"/>
    <x v="5"/>
    <x v="2"/>
    <x v="2"/>
    <x v="0"/>
  </r>
  <r>
    <s v="764-44-8999"/>
    <n v="14.76"/>
    <n v="2"/>
    <n v="1.476"/>
    <n v="30.996"/>
    <d v="2019-02-18T00:00:00"/>
    <d v="1899-12-30T14:42:00"/>
    <s v="Ewallet"/>
    <n v="1.476"/>
    <x v="42"/>
    <s v="Feb"/>
    <x v="3"/>
    <x v="0"/>
    <x v="1"/>
    <x v="0"/>
    <x v="0"/>
    <x v="2"/>
    <x v="2"/>
    <x v="2"/>
  </r>
  <r>
    <s v="552-44-5977"/>
    <n v="62"/>
    <n v="8"/>
    <n v="24.8"/>
    <n v="520.8"/>
    <d v="2019-01-03T00:00:00"/>
    <d v="1899-12-30T19:08:00"/>
    <s v="Credit card"/>
    <n v="24.8"/>
    <x v="56"/>
    <s v="Jan"/>
    <x v="4"/>
    <x v="2"/>
    <x v="0"/>
    <x v="1"/>
    <x v="0"/>
    <x v="2"/>
    <x v="2"/>
    <x v="1"/>
  </r>
  <r>
    <s v="267-62-7380"/>
    <n v="82.34"/>
    <n v="10"/>
    <n v="41.17"/>
    <n v="864.57"/>
    <d v="2019-03-29T00:00:00"/>
    <d v="1899-12-30T19:12:00"/>
    <s v="Ewallet"/>
    <n v="41.17"/>
    <x v="42"/>
    <s v="Mar"/>
    <x v="1"/>
    <x v="2"/>
    <x v="0"/>
    <x v="1"/>
    <x v="1"/>
    <x v="1"/>
    <x v="1"/>
    <x v="2"/>
  </r>
  <r>
    <s v="430-53-4718"/>
    <n v="75.37"/>
    <n v="8"/>
    <n v="30.148"/>
    <n v="633.108"/>
    <d v="2019-01-28T00:00:00"/>
    <d v="1899-12-30T15:46:00"/>
    <s v="Credit card"/>
    <n v="30.148"/>
    <x v="3"/>
    <s v="Jan"/>
    <x v="3"/>
    <x v="0"/>
    <x v="0"/>
    <x v="1"/>
    <x v="0"/>
    <x v="2"/>
    <x v="2"/>
    <x v="0"/>
  </r>
  <r>
    <s v="886-18-2897"/>
    <n v="56.56"/>
    <n v="5"/>
    <n v="14.14"/>
    <n v="296.94"/>
    <d v="2019-03-22T00:00:00"/>
    <d v="1899-12-30T19:06:00"/>
    <s v="Credit card"/>
    <n v="14.14"/>
    <x v="10"/>
    <s v="Mar"/>
    <x v="1"/>
    <x v="2"/>
    <x v="1"/>
    <x v="0"/>
    <x v="4"/>
    <x v="0"/>
    <x v="0"/>
    <x v="2"/>
  </r>
  <r>
    <s v="602-16-6955"/>
    <n v="76.6"/>
    <n v="10"/>
    <n v="38.3"/>
    <n v="804.3"/>
    <d v="2019-01-24T00:00:00"/>
    <d v="1899-12-30T18:10:00"/>
    <s v="Ewallet"/>
    <n v="38.3"/>
    <x v="22"/>
    <s v="Jan"/>
    <x v="4"/>
    <x v="2"/>
    <x v="1"/>
    <x v="0"/>
    <x v="3"/>
    <x v="2"/>
    <x v="2"/>
    <x v="1"/>
  </r>
  <r>
    <s v="745-74-0715"/>
    <n v="58.03"/>
    <n v="2"/>
    <n v="5.803"/>
    <n v="121.863"/>
    <d v="2019-03-10T00:00:00"/>
    <d v="1899-12-30T20:46:00"/>
    <s v="Ewallet"/>
    <n v="5.803"/>
    <x v="55"/>
    <s v="Mar"/>
    <x v="2"/>
    <x v="2"/>
    <x v="1"/>
    <x v="1"/>
    <x v="1"/>
    <x v="0"/>
    <x v="0"/>
    <x v="0"/>
  </r>
  <r>
    <s v="690-01-6631"/>
    <n v="17.49"/>
    <n v="10"/>
    <n v="8.745"/>
    <n v="183.645"/>
    <d v="2019-02-22T00:00:00"/>
    <d v="1899-12-30T18:35:00"/>
    <s v="Ewallet"/>
    <n v="8.745"/>
    <x v="37"/>
    <s v="Feb"/>
    <x v="1"/>
    <x v="2"/>
    <x v="1"/>
    <x v="1"/>
    <x v="5"/>
    <x v="2"/>
    <x v="2"/>
    <x v="1"/>
  </r>
  <r>
    <s v="652-49-6720"/>
    <n v="60.95"/>
    <n v="1"/>
    <n v="3.0475"/>
    <n v="63.9975"/>
    <d v="2019-02-18T00:00:00"/>
    <d v="1899-12-30T11:40:00"/>
    <s v="Ewallet"/>
    <n v="3.0475"/>
    <x v="9"/>
    <s v="Feb"/>
    <x v="3"/>
    <x v="1"/>
    <x v="0"/>
    <x v="0"/>
    <x v="1"/>
    <x v="1"/>
    <x v="1"/>
    <x v="2"/>
  </r>
  <r>
    <s v="233-67-5758"/>
    <n v="40.35"/>
    <n v="1"/>
    <n v="2.0175"/>
    <n v="42.3675"/>
    <d v="2019-01-29T00:00:00"/>
    <d v="1899-12-30T13:46:00"/>
    <s v="Ewallet"/>
    <n v="2.0175"/>
    <x v="56"/>
    <s v="Jan"/>
    <x v="6"/>
    <x v="0"/>
    <x v="1"/>
    <x v="1"/>
    <x v="0"/>
    <x v="1"/>
    <x v="1"/>
    <x v="1"/>
  </r>
  <r>
    <s v="303-96-2227"/>
    <n v="97.38"/>
    <n v="10"/>
    <n v="48.69"/>
    <n v="1022.49"/>
    <d v="2019-03-02T00:00:00"/>
    <d v="1899-12-30T17:16:00"/>
    <s v="Ewallet"/>
    <n v="48.69"/>
    <x v="18"/>
    <s v="Mar"/>
    <x v="0"/>
    <x v="2"/>
    <x v="1"/>
    <x v="0"/>
    <x v="2"/>
    <x v="2"/>
    <x v="2"/>
    <x v="2"/>
  </r>
  <r>
    <s v="727-02-1313"/>
    <n v="31.84"/>
    <n v="1"/>
    <n v="1.592"/>
    <n v="33.432"/>
    <d v="2019-02-09T00:00:00"/>
    <d v="1899-12-30T13:22:00"/>
    <s v="Cash"/>
    <n v="1.592"/>
    <x v="25"/>
    <s v="Feb"/>
    <x v="0"/>
    <x v="0"/>
    <x v="0"/>
    <x v="1"/>
    <x v="4"/>
    <x v="0"/>
    <x v="0"/>
    <x v="1"/>
  </r>
  <r>
    <s v="347-56-2442"/>
    <n v="65.82"/>
    <n v="1"/>
    <n v="3.291"/>
    <n v="69.111"/>
    <d v="2019-02-22T00:00:00"/>
    <d v="1899-12-30T15:33:00"/>
    <s v="Cash"/>
    <n v="3.291"/>
    <x v="5"/>
    <s v="Feb"/>
    <x v="1"/>
    <x v="0"/>
    <x v="1"/>
    <x v="1"/>
    <x v="2"/>
    <x v="0"/>
    <x v="0"/>
    <x v="2"/>
  </r>
  <r>
    <s v="849-09-3807"/>
    <n v="88.34"/>
    <n v="7"/>
    <n v="30.919"/>
    <n v="649.299"/>
    <d v="2019-02-18T00:00:00"/>
    <d v="1899-12-30T13:28:00"/>
    <s v="Cash"/>
    <n v="30.919"/>
    <x v="37"/>
    <s v="Feb"/>
    <x v="3"/>
    <x v="0"/>
    <x v="0"/>
    <x v="0"/>
    <x v="5"/>
    <x v="0"/>
    <x v="0"/>
    <x v="1"/>
  </r>
  <r>
    <m/>
    <m/>
    <m/>
    <m/>
    <n v="322966.749"/>
    <m/>
    <m/>
    <m/>
    <m/>
    <x v="61"/>
    <m/>
    <x v="7"/>
    <x v="3"/>
    <x v="2"/>
    <x v="2"/>
    <x v="6"/>
    <x v="3"/>
    <x v="3"/>
    <x v="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750-67-8428"/>
    <n v="74.69"/>
    <n v="7"/>
    <n v="26.141500000000001"/>
    <n v="548.97149999999999"/>
    <d v="2019-01-05T00:00:00"/>
    <d v="1899-12-30T13:08:00"/>
    <s v="Ewallet"/>
    <n v="26.141500000000001"/>
    <n v="9.1"/>
    <s v="Jan"/>
    <x v="0"/>
    <x v="0"/>
    <s v="Member"/>
    <s v="Female"/>
    <s v="Health and beauty"/>
    <s v="Yangon"/>
    <s v="A"/>
    <s v="Good"/>
  </r>
  <r>
    <s v="226-31-3081"/>
    <n v="15.28"/>
    <n v="5"/>
    <n v="3.82"/>
    <n v="80.22"/>
    <d v="2019-03-08T00:00:00"/>
    <d v="1899-12-30T10:29:00"/>
    <s v="Cash"/>
    <n v="3.82"/>
    <n v="9.6"/>
    <s v="Mar"/>
    <x v="1"/>
    <x v="1"/>
    <s v="Normal"/>
    <s v="Female"/>
    <s v="Electronic accessories"/>
    <s v="Naypyitaw"/>
    <s v="C"/>
    <s v="Good"/>
  </r>
  <r>
    <s v="631-41-3108"/>
    <n v="46.33"/>
    <n v="7"/>
    <n v="16.215499999999999"/>
    <n v="340.52550000000002"/>
    <d v="2019-03-03T00:00:00"/>
    <d v="1899-12-30T13:23:00"/>
    <s v="Credit card"/>
    <n v="16.215499999999999"/>
    <n v="7.4"/>
    <s v="Mar"/>
    <x v="2"/>
    <x v="0"/>
    <s v="Normal"/>
    <s v="Male"/>
    <s v="Home and lifestyle"/>
    <s v="Yangon"/>
    <s v="A"/>
    <s v="Average"/>
  </r>
  <r>
    <s v="123-19-1176"/>
    <n v="58.22"/>
    <n v="8"/>
    <n v="23.288"/>
    <n v="489.048"/>
    <d v="2019-01-27T00:00:00"/>
    <d v="1899-12-30T20:33:00"/>
    <s v="Ewallet"/>
    <n v="23.288"/>
    <n v="8.4"/>
    <s v="Jan"/>
    <x v="2"/>
    <x v="2"/>
    <s v="Member"/>
    <s v="Male"/>
    <s v="Health and beauty"/>
    <s v="Yangon"/>
    <s v="A"/>
    <s v="Good"/>
  </r>
  <r>
    <s v="373-73-7910"/>
    <n v="86.31"/>
    <n v="7"/>
    <n v="30.208500000000001"/>
    <n v="634.37850000000003"/>
    <d v="2019-02-08T00:00:00"/>
    <d v="1899-12-30T10:37:00"/>
    <s v="Ewallet"/>
    <n v="30.208500000000001"/>
    <n v="5.3"/>
    <s v="Feb"/>
    <x v="1"/>
    <x v="1"/>
    <s v="Normal"/>
    <s v="Male"/>
    <s v="Sports and travel"/>
    <s v="Yangon"/>
    <s v="A"/>
    <s v="Poor"/>
  </r>
  <r>
    <s v="699-14-3026"/>
    <n v="85.39"/>
    <n v="7"/>
    <n v="29.886500000000002"/>
    <n v="627.61649999999997"/>
    <d v="2019-03-25T00:00:00"/>
    <d v="1899-12-30T18:30:00"/>
    <s v="Ewallet"/>
    <n v="29.886500000000002"/>
    <n v="4.0999999999999996"/>
    <s v="Mar"/>
    <x v="3"/>
    <x v="2"/>
    <s v="Normal"/>
    <s v="Male"/>
    <s v="Electronic accessories"/>
    <s v="Naypyitaw"/>
    <s v="C"/>
    <s v="Poor"/>
  </r>
  <r>
    <s v="355-53-5943"/>
    <n v="68.84"/>
    <n v="6"/>
    <n v="20.652000000000001"/>
    <n v="433.69200000000001"/>
    <d v="2019-02-25T00:00:00"/>
    <d v="1899-12-30T14:36:00"/>
    <s v="Ewallet"/>
    <n v="20.652000000000001"/>
    <n v="5.8"/>
    <s v="Feb"/>
    <x v="3"/>
    <x v="0"/>
    <s v="Member"/>
    <s v="Female"/>
    <s v="Electronic accessories"/>
    <s v="Yangon"/>
    <s v="A"/>
    <s v="Poor"/>
  </r>
  <r>
    <s v="315-22-5665"/>
    <n v="73.56"/>
    <n v="10"/>
    <n v="36.78"/>
    <n v="772.38"/>
    <d v="2019-02-24T00:00:00"/>
    <d v="1899-12-30T11:38:00"/>
    <s v="Ewallet"/>
    <n v="36.78"/>
    <n v="8"/>
    <s v="Feb"/>
    <x v="2"/>
    <x v="1"/>
    <s v="Normal"/>
    <s v="Female"/>
    <s v="Home and lifestyle"/>
    <s v="Naypyitaw"/>
    <s v="C"/>
    <s v="Good"/>
  </r>
  <r>
    <s v="665-32-9167"/>
    <n v="36.26"/>
    <n v="2"/>
    <n v="3.6259999999999999"/>
    <n v="76.146000000000001"/>
    <d v="2019-01-10T00:00:00"/>
    <d v="1899-12-30T17:15:00"/>
    <s v="Credit card"/>
    <n v="3.6259999999999999"/>
    <n v="7.2"/>
    <s v="Jan"/>
    <x v="4"/>
    <x v="2"/>
    <s v="Member"/>
    <s v="Female"/>
    <s v="Health and beauty"/>
    <s v="Yangon"/>
    <s v="A"/>
    <s v="Average"/>
  </r>
  <r>
    <s v="692-92-5582"/>
    <n v="54.84"/>
    <n v="3"/>
    <n v="8.2260000000000009"/>
    <n v="172.74600000000001"/>
    <d v="2019-02-20T00:00:00"/>
    <d v="1899-12-30T13:27:00"/>
    <s v="Credit card"/>
    <n v="8.2260000000000009"/>
    <n v="5.9"/>
    <s v="Feb"/>
    <x v="5"/>
    <x v="0"/>
    <s v="Member"/>
    <s v="Female"/>
    <s v="Food and beverages"/>
    <s v="Mandalay"/>
    <s v="B"/>
    <s v="Poor"/>
  </r>
  <r>
    <s v="351-62-0822"/>
    <n v="14.48"/>
    <n v="4"/>
    <n v="2.8959999999999999"/>
    <n v="60.816000000000003"/>
    <d v="2019-02-06T00:00:00"/>
    <d v="1899-12-30T18:07:00"/>
    <s v="Ewallet"/>
    <n v="2.8959999999999999"/>
    <n v="4.5"/>
    <s v="Feb"/>
    <x v="5"/>
    <x v="2"/>
    <s v="Member"/>
    <s v="Female"/>
    <s v="Fashion accessories"/>
    <s v="Mandalay"/>
    <s v="B"/>
    <s v="Poor"/>
  </r>
  <r>
    <s v="529-56-3974"/>
    <n v="25.51"/>
    <n v="4"/>
    <n v="5.1020000000000003"/>
    <n v="107.142"/>
    <d v="2019-03-09T00:00:00"/>
    <d v="1899-12-30T17:03:00"/>
    <s v="Cash"/>
    <n v="5.1020000000000003"/>
    <n v="6.8"/>
    <s v="Mar"/>
    <x v="0"/>
    <x v="2"/>
    <s v="Member"/>
    <s v="Male"/>
    <s v="Electronic accessories"/>
    <s v="Mandalay"/>
    <s v="B"/>
    <s v="Average"/>
  </r>
  <r>
    <s v="365-64-0515"/>
    <n v="46.95"/>
    <n v="5"/>
    <n v="11.737500000000001"/>
    <n v="246.48750000000001"/>
    <d v="2019-02-12T00:00:00"/>
    <d v="1899-12-30T10:25:00"/>
    <s v="Ewallet"/>
    <n v="11.737500000000001"/>
    <n v="7.1"/>
    <s v="Feb"/>
    <x v="6"/>
    <x v="1"/>
    <s v="Normal"/>
    <s v="Female"/>
    <s v="Electronic accessories"/>
    <s v="Yangon"/>
    <s v="A"/>
    <s v="Average"/>
  </r>
  <r>
    <s v="252-56-2699"/>
    <n v="43.19"/>
    <n v="10"/>
    <n v="21.594999999999999"/>
    <n v="453.495"/>
    <d v="2019-02-07T00:00:00"/>
    <d v="1899-12-30T16:48:00"/>
    <s v="Ewallet"/>
    <n v="21.594999999999999"/>
    <n v="8.1999999999999993"/>
    <s v="Feb"/>
    <x v="4"/>
    <x v="2"/>
    <s v="Normal"/>
    <s v="Male"/>
    <s v="Food and beverages"/>
    <s v="Yangon"/>
    <s v="A"/>
    <s v="Good"/>
  </r>
  <r>
    <s v="829-34-3910"/>
    <n v="71.38"/>
    <n v="10"/>
    <n v="35.69"/>
    <n v="749.49"/>
    <d v="2019-03-29T00:00:00"/>
    <d v="1899-12-30T19:21:00"/>
    <s v="Cash"/>
    <n v="35.69"/>
    <n v="5.7"/>
    <s v="Mar"/>
    <x v="1"/>
    <x v="2"/>
    <s v="Normal"/>
    <s v="Female"/>
    <s v="Health and beauty"/>
    <s v="Yangon"/>
    <s v="A"/>
    <s v="Poor"/>
  </r>
  <r>
    <s v="299-46-1805"/>
    <n v="93.72"/>
    <n v="6"/>
    <n v="28.116"/>
    <n v="590.43600000000004"/>
    <d v="2019-01-15T00:00:00"/>
    <d v="1899-12-30T16:19:00"/>
    <s v="Cash"/>
    <n v="28.116"/>
    <n v="4.5"/>
    <s v="Jan"/>
    <x v="6"/>
    <x v="2"/>
    <s v="Member"/>
    <s v="Female"/>
    <s v="Sports and travel"/>
    <s v="Mandalay"/>
    <s v="B"/>
    <s v="Poor"/>
  </r>
  <r>
    <s v="656-95-9349"/>
    <n v="68.930000000000007"/>
    <n v="7"/>
    <n v="24.125499999999999"/>
    <n v="506.63549999999998"/>
    <d v="2019-03-11T00:00:00"/>
    <d v="1899-12-30T11:03:00"/>
    <s v="Credit card"/>
    <n v="24.125499999999999"/>
    <n v="4.5999999999999996"/>
    <s v="Mar"/>
    <x v="3"/>
    <x v="1"/>
    <s v="Member"/>
    <s v="Female"/>
    <s v="Health and beauty"/>
    <s v="Yangon"/>
    <s v="A"/>
    <s v="Poor"/>
  </r>
  <r>
    <s v="765-26-6951"/>
    <n v="72.61"/>
    <n v="6"/>
    <n v="21.783000000000001"/>
    <n v="457.44299999999998"/>
    <d v="2019-01-01T00:00:00"/>
    <d v="1899-12-30T10:39:00"/>
    <s v="Credit card"/>
    <n v="21.783000000000001"/>
    <n v="6.9"/>
    <s v="Jan"/>
    <x v="6"/>
    <x v="1"/>
    <s v="Normal"/>
    <s v="Male"/>
    <s v="Sports and travel"/>
    <s v="Yangon"/>
    <s v="A"/>
    <s v="Average"/>
  </r>
  <r>
    <s v="329-62-1586"/>
    <n v="54.67"/>
    <n v="3"/>
    <n v="8.2004999999999999"/>
    <n v="172.2105"/>
    <d v="2019-01-21T00:00:00"/>
    <d v="1899-12-30T18:00:00"/>
    <s v="Credit card"/>
    <n v="8.2004999999999999"/>
    <n v="8.6"/>
    <s v="Jan"/>
    <x v="3"/>
    <x v="2"/>
    <s v="Normal"/>
    <s v="Male"/>
    <s v="Food and beverages"/>
    <s v="Yangon"/>
    <s v="A"/>
    <s v="Good"/>
  </r>
  <r>
    <s v="319-50-3348"/>
    <n v="40.299999999999997"/>
    <n v="2"/>
    <n v="4.03"/>
    <n v="84.63"/>
    <d v="2019-03-11T00:00:00"/>
    <d v="1899-12-30T15:30:00"/>
    <s v="Ewallet"/>
    <n v="4.03"/>
    <n v="4.4000000000000004"/>
    <s v="Mar"/>
    <x v="3"/>
    <x v="0"/>
    <s v="Normal"/>
    <s v="Female"/>
    <s v="Home and lifestyle"/>
    <s v="Mandalay"/>
    <s v="B"/>
    <s v="Poor"/>
  </r>
  <r>
    <s v="300-71-4605"/>
    <n v="86.04"/>
    <n v="5"/>
    <n v="21.51"/>
    <n v="451.71"/>
    <d v="2019-02-25T00:00:00"/>
    <d v="1899-12-30T11:24:00"/>
    <s v="Ewallet"/>
    <n v="21.51"/>
    <n v="4.8"/>
    <s v="Feb"/>
    <x v="3"/>
    <x v="1"/>
    <s v="Member"/>
    <s v="Male"/>
    <s v="Electronic accessories"/>
    <s v="Naypyitaw"/>
    <s v="C"/>
    <s v="Poor"/>
  </r>
  <r>
    <s v="371-85-5789"/>
    <n v="87.98"/>
    <n v="3"/>
    <n v="13.196999999999999"/>
    <n v="277.137"/>
    <d v="2019-03-05T00:00:00"/>
    <d v="1899-12-30T10:40:00"/>
    <s v="Ewallet"/>
    <n v="13.196999999999999"/>
    <n v="5.0999999999999996"/>
    <s v="Mar"/>
    <x v="6"/>
    <x v="1"/>
    <s v="Normal"/>
    <s v="Male"/>
    <s v="Health and beauty"/>
    <s v="Mandalay"/>
    <s v="B"/>
    <s v="Poor"/>
  </r>
  <r>
    <s v="273-16-6619"/>
    <n v="33.200000000000003"/>
    <n v="2"/>
    <n v="3.32"/>
    <n v="69.72"/>
    <d v="2019-03-15T00:00:00"/>
    <d v="1899-12-30T12:20:00"/>
    <s v="Credit card"/>
    <n v="3.32"/>
    <n v="4.4000000000000004"/>
    <s v="Mar"/>
    <x v="1"/>
    <x v="0"/>
    <s v="Normal"/>
    <s v="Male"/>
    <s v="Home and lifestyle"/>
    <s v="Mandalay"/>
    <s v="B"/>
    <s v="Poor"/>
  </r>
  <r>
    <s v="636-48-8204"/>
    <n v="34.56"/>
    <n v="5"/>
    <n v="8.64"/>
    <n v="181.44"/>
    <d v="2019-02-17T00:00:00"/>
    <d v="1899-12-30T11:15:00"/>
    <s v="Ewallet"/>
    <n v="8.64"/>
    <n v="9.9"/>
    <s v="Feb"/>
    <x v="2"/>
    <x v="1"/>
    <s v="Normal"/>
    <s v="Male"/>
    <s v="Electronic accessories"/>
    <s v="Yangon"/>
    <s v="A"/>
    <s v="Good"/>
  </r>
  <r>
    <s v="549-59-1358"/>
    <n v="88.63"/>
    <n v="3"/>
    <n v="13.294499999999999"/>
    <n v="279.18450000000001"/>
    <d v="2019-03-02T00:00:00"/>
    <d v="1899-12-30T17:36:00"/>
    <s v="Ewallet"/>
    <n v="13.294499999999999"/>
    <n v="6"/>
    <s v="Mar"/>
    <x v="0"/>
    <x v="2"/>
    <s v="Member"/>
    <s v="Male"/>
    <s v="Sports and travel"/>
    <s v="Yangon"/>
    <s v="A"/>
    <s v="Average"/>
  </r>
  <r>
    <s v="227-03-5010"/>
    <n v="52.59"/>
    <n v="8"/>
    <n v="21.036000000000001"/>
    <n v="441.75599999999997"/>
    <d v="2019-03-22T00:00:00"/>
    <d v="1899-12-30T19:20:00"/>
    <s v="Credit card"/>
    <n v="21.036000000000001"/>
    <n v="8.5"/>
    <s v="Mar"/>
    <x v="1"/>
    <x v="2"/>
    <s v="Member"/>
    <s v="Female"/>
    <s v="Home and lifestyle"/>
    <s v="Yangon"/>
    <s v="A"/>
    <s v="Good"/>
  </r>
  <r>
    <s v="649-29-6775"/>
    <n v="33.520000000000003"/>
    <n v="1"/>
    <n v="1.6759999999999999"/>
    <n v="35.195999999999998"/>
    <d v="2019-02-08T00:00:00"/>
    <d v="1899-12-30T15:31:00"/>
    <s v="Cash"/>
    <n v="1.6759999999999999"/>
    <n v="6.7"/>
    <s v="Feb"/>
    <x v="1"/>
    <x v="0"/>
    <s v="Normal"/>
    <s v="Male"/>
    <s v="Fashion accessories"/>
    <s v="Mandalay"/>
    <s v="B"/>
    <s v="Average"/>
  </r>
  <r>
    <s v="189-17-4241"/>
    <n v="87.67"/>
    <n v="2"/>
    <n v="8.7669999999999995"/>
    <n v="184.107"/>
    <d v="2019-03-10T00:00:00"/>
    <d v="1899-12-30T12:17:00"/>
    <s v="Credit card"/>
    <n v="8.7669999999999995"/>
    <n v="7.7"/>
    <s v="Mar"/>
    <x v="2"/>
    <x v="0"/>
    <s v="Normal"/>
    <s v="Female"/>
    <s v="Fashion accessories"/>
    <s v="Yangon"/>
    <s v="A"/>
    <s v="Average"/>
  </r>
  <r>
    <s v="145-94-9061"/>
    <n v="88.36"/>
    <n v="5"/>
    <n v="22.09"/>
    <n v="463.89"/>
    <d v="2019-01-25T00:00:00"/>
    <d v="1899-12-30T19:48:00"/>
    <s v="Cash"/>
    <n v="22.09"/>
    <n v="9.6"/>
    <s v="Jan"/>
    <x v="1"/>
    <x v="2"/>
    <s v="Normal"/>
    <s v="Female"/>
    <s v="Food and beverages"/>
    <s v="Mandalay"/>
    <s v="B"/>
    <s v="Good"/>
  </r>
  <r>
    <s v="848-62-7243"/>
    <n v="24.89"/>
    <n v="9"/>
    <n v="11.2005"/>
    <n v="235.2105"/>
    <d v="2019-03-15T00:00:00"/>
    <d v="1899-12-30T15:36:00"/>
    <s v="Cash"/>
    <n v="11.2005"/>
    <n v="7.4"/>
    <s v="Mar"/>
    <x v="1"/>
    <x v="0"/>
    <s v="Normal"/>
    <s v="Male"/>
    <s v="Health and beauty"/>
    <s v="Yangon"/>
    <s v="A"/>
    <s v="Average"/>
  </r>
  <r>
    <s v="871-79-8483"/>
    <n v="94.13"/>
    <n v="5"/>
    <n v="23.532499999999999"/>
    <n v="494.1825"/>
    <d v="2019-02-25T00:00:00"/>
    <d v="1899-12-30T19:39:00"/>
    <s v="Credit card"/>
    <n v="23.532499999999999"/>
    <n v="4.8"/>
    <s v="Feb"/>
    <x v="3"/>
    <x v="2"/>
    <s v="Normal"/>
    <s v="Male"/>
    <s v="Fashion accessories"/>
    <s v="Mandalay"/>
    <s v="B"/>
    <s v="Poor"/>
  </r>
  <r>
    <s v="149-71-6266"/>
    <n v="78.069999999999993"/>
    <n v="9"/>
    <n v="35.131500000000003"/>
    <n v="737.76149999999996"/>
    <d v="2019-01-28T00:00:00"/>
    <d v="1899-12-30T12:43:00"/>
    <s v="Cash"/>
    <n v="35.131500000000003"/>
    <n v="4.5"/>
    <s v="Jan"/>
    <x v="3"/>
    <x v="0"/>
    <s v="Member"/>
    <s v="Male"/>
    <s v="Sports and travel"/>
    <s v="Mandalay"/>
    <s v="B"/>
    <s v="Poor"/>
  </r>
  <r>
    <s v="640-49-2076"/>
    <n v="83.78"/>
    <n v="8"/>
    <n v="33.512"/>
    <n v="703.75199999999995"/>
    <d v="2019-01-10T00:00:00"/>
    <d v="1899-12-30T14:49:00"/>
    <s v="Cash"/>
    <n v="33.512"/>
    <n v="5.0999999999999996"/>
    <s v="Jan"/>
    <x v="4"/>
    <x v="0"/>
    <s v="Normal"/>
    <s v="Male"/>
    <s v="Sports and travel"/>
    <s v="Mandalay"/>
    <s v="B"/>
    <s v="Poor"/>
  </r>
  <r>
    <s v="595-11-5460"/>
    <n v="96.58"/>
    <n v="2"/>
    <n v="9.6579999999999995"/>
    <n v="202.81800000000001"/>
    <d v="2019-03-15T00:00:00"/>
    <d v="1899-12-30T10:12:00"/>
    <s v="Credit card"/>
    <n v="9.6579999999999995"/>
    <n v="5.0999999999999996"/>
    <s v="Mar"/>
    <x v="1"/>
    <x v="1"/>
    <s v="Normal"/>
    <s v="Male"/>
    <s v="Health and beauty"/>
    <s v="Yangon"/>
    <s v="A"/>
    <s v="Poor"/>
  </r>
  <r>
    <s v="183-56-6882"/>
    <n v="99.42"/>
    <n v="4"/>
    <n v="19.884"/>
    <n v="417.56400000000002"/>
    <d v="2019-02-06T00:00:00"/>
    <d v="1899-12-30T10:42:00"/>
    <s v="Ewallet"/>
    <n v="19.884"/>
    <n v="7.5"/>
    <s v="Feb"/>
    <x v="5"/>
    <x v="1"/>
    <s v="Member"/>
    <s v="Female"/>
    <s v="Food and beverages"/>
    <s v="Naypyitaw"/>
    <s v="C"/>
    <s v="Average"/>
  </r>
  <r>
    <s v="232-16-2483"/>
    <n v="68.12"/>
    <n v="1"/>
    <n v="3.4060000000000001"/>
    <n v="71.525999999999996"/>
    <d v="2019-01-07T00:00:00"/>
    <d v="1899-12-30T12:28:00"/>
    <s v="Ewallet"/>
    <n v="3.4060000000000001"/>
    <n v="6.8"/>
    <s v="Jan"/>
    <x v="3"/>
    <x v="0"/>
    <s v="Member"/>
    <s v="Female"/>
    <s v="Sports and travel"/>
    <s v="Naypyitaw"/>
    <s v="C"/>
    <s v="Average"/>
  </r>
  <r>
    <s v="129-29-8530"/>
    <n v="62.62"/>
    <n v="5"/>
    <n v="15.654999999999999"/>
    <n v="328.755"/>
    <d v="2019-03-10T00:00:00"/>
    <d v="1899-12-30T19:15:00"/>
    <s v="Ewallet"/>
    <n v="15.654999999999999"/>
    <n v="7"/>
    <s v="Mar"/>
    <x v="2"/>
    <x v="2"/>
    <s v="Member"/>
    <s v="Male"/>
    <s v="Sports and travel"/>
    <s v="Yangon"/>
    <s v="A"/>
    <s v="Average"/>
  </r>
  <r>
    <s v="272-65-1806"/>
    <n v="60.88"/>
    <n v="9"/>
    <n v="27.396000000000001"/>
    <n v="575.31600000000003"/>
    <d v="2019-01-15T00:00:00"/>
    <d v="1899-12-30T17:17:00"/>
    <s v="Ewallet"/>
    <n v="27.396000000000001"/>
    <n v="4.7"/>
    <s v="Jan"/>
    <x v="6"/>
    <x v="2"/>
    <s v="Normal"/>
    <s v="Female"/>
    <s v="Electronic accessories"/>
    <s v="Yangon"/>
    <s v="A"/>
    <s v="Poor"/>
  </r>
  <r>
    <s v="333-73-7901"/>
    <n v="54.92"/>
    <n v="8"/>
    <n v="21.968"/>
    <n v="461.32799999999997"/>
    <d v="2019-03-23T00:00:00"/>
    <d v="1899-12-30T13:24:00"/>
    <s v="Ewallet"/>
    <n v="21.968"/>
    <n v="7.6"/>
    <s v="Mar"/>
    <x v="0"/>
    <x v="0"/>
    <s v="Normal"/>
    <s v="Female"/>
    <s v="Health and beauty"/>
    <s v="Naypyitaw"/>
    <s v="C"/>
    <s v="Average"/>
  </r>
  <r>
    <s v="777-82-7220"/>
    <n v="30.12"/>
    <n v="8"/>
    <n v="12.048"/>
    <n v="253.00800000000001"/>
    <d v="2019-03-03T00:00:00"/>
    <d v="1899-12-30T13:01:00"/>
    <s v="Cash"/>
    <n v="12.048"/>
    <n v="7.7"/>
    <s v="Mar"/>
    <x v="2"/>
    <x v="0"/>
    <s v="Member"/>
    <s v="Male"/>
    <s v="Home and lifestyle"/>
    <s v="Mandalay"/>
    <s v="B"/>
    <s v="Average"/>
  </r>
  <r>
    <s v="280-35-5823"/>
    <n v="86.72"/>
    <n v="1"/>
    <n v="4.3360000000000003"/>
    <n v="91.055999999999997"/>
    <d v="2019-01-17T00:00:00"/>
    <d v="1899-12-30T18:45:00"/>
    <s v="Ewallet"/>
    <n v="4.3360000000000003"/>
    <n v="7.9"/>
    <s v="Jan"/>
    <x v="4"/>
    <x v="2"/>
    <s v="Member"/>
    <s v="Female"/>
    <s v="Home and lifestyle"/>
    <s v="Mandalay"/>
    <s v="B"/>
    <s v="Average"/>
  </r>
  <r>
    <s v="554-53-8700"/>
    <n v="56.11"/>
    <n v="2"/>
    <n v="5.6109999999999998"/>
    <n v="117.831"/>
    <d v="2019-02-02T00:00:00"/>
    <d v="1899-12-30T10:11:00"/>
    <s v="Cash"/>
    <n v="5.6109999999999998"/>
    <n v="6.3"/>
    <s v="Feb"/>
    <x v="0"/>
    <x v="1"/>
    <s v="Member"/>
    <s v="Male"/>
    <s v="Home and lifestyle"/>
    <s v="Naypyitaw"/>
    <s v="C"/>
    <s v="Average"/>
  </r>
  <r>
    <s v="354-25-5821"/>
    <n v="69.12"/>
    <n v="6"/>
    <n v="20.736000000000001"/>
    <n v="435.45600000000002"/>
    <d v="2019-02-08T00:00:00"/>
    <d v="1899-12-30T13:03:00"/>
    <s v="Cash"/>
    <n v="20.736000000000001"/>
    <n v="5.6"/>
    <s v="Feb"/>
    <x v="1"/>
    <x v="0"/>
    <s v="Member"/>
    <s v="Female"/>
    <s v="Sports and travel"/>
    <s v="Mandalay"/>
    <s v="B"/>
    <s v="Poor"/>
  </r>
  <r>
    <s v="228-96-1411"/>
    <n v="98.7"/>
    <n v="8"/>
    <n v="39.479999999999997"/>
    <n v="829.08"/>
    <d v="2019-03-04T00:00:00"/>
    <d v="1899-12-30T20:39:00"/>
    <s v="Cash"/>
    <n v="39.479999999999997"/>
    <n v="7.6"/>
    <s v="Mar"/>
    <x v="3"/>
    <x v="2"/>
    <s v="Member"/>
    <s v="Female"/>
    <s v="Food and beverages"/>
    <s v="Naypyitaw"/>
    <s v="C"/>
    <s v="Average"/>
  </r>
  <r>
    <s v="617-15-4209"/>
    <n v="15.37"/>
    <n v="2"/>
    <n v="1.5369999999999999"/>
    <n v="32.277000000000001"/>
    <d v="2019-03-16T00:00:00"/>
    <d v="1899-12-30T19:47:00"/>
    <s v="Cash"/>
    <n v="1.5369999999999999"/>
    <n v="7.2"/>
    <s v="Mar"/>
    <x v="0"/>
    <x v="2"/>
    <s v="Member"/>
    <s v="Male"/>
    <s v="Health and beauty"/>
    <s v="Naypyitaw"/>
    <s v="C"/>
    <s v="Average"/>
  </r>
  <r>
    <s v="132-32-9879"/>
    <n v="93.96"/>
    <n v="4"/>
    <n v="18.792000000000002"/>
    <n v="394.63200000000001"/>
    <d v="2019-03-09T00:00:00"/>
    <d v="1899-12-30T18:00:00"/>
    <s v="Cash"/>
    <n v="18.792000000000002"/>
    <n v="9.5"/>
    <s v="Mar"/>
    <x v="0"/>
    <x v="2"/>
    <s v="Member"/>
    <s v="Female"/>
    <s v="Electronic accessories"/>
    <s v="Mandalay"/>
    <s v="B"/>
    <s v="Good"/>
  </r>
  <r>
    <s v="370-41-7321"/>
    <n v="56.69"/>
    <n v="9"/>
    <n v="25.5105"/>
    <n v="535.72050000000002"/>
    <d v="2019-02-27T00:00:00"/>
    <d v="1899-12-30T17:24:00"/>
    <s v="Credit card"/>
    <n v="25.5105"/>
    <n v="8.4"/>
    <s v="Feb"/>
    <x v="5"/>
    <x v="2"/>
    <s v="Member"/>
    <s v="Male"/>
    <s v="Health and beauty"/>
    <s v="Mandalay"/>
    <s v="B"/>
    <s v="Good"/>
  </r>
  <r>
    <s v="727-46-3608"/>
    <n v="20.010000000000002"/>
    <n v="9"/>
    <n v="9.0045000000000002"/>
    <n v="189.09450000000001"/>
    <d v="2019-02-06T00:00:00"/>
    <d v="1899-12-30T15:47:00"/>
    <s v="Ewallet"/>
    <n v="9.0045000000000002"/>
    <n v="4.0999999999999996"/>
    <s v="Feb"/>
    <x v="5"/>
    <x v="0"/>
    <s v="Member"/>
    <s v="Female"/>
    <s v="Food and beverages"/>
    <s v="Mandalay"/>
    <s v="B"/>
    <s v="Poor"/>
  </r>
  <r>
    <s v="669-54-1719"/>
    <n v="18.93"/>
    <n v="6"/>
    <n v="5.6790000000000003"/>
    <n v="119.259"/>
    <d v="2019-02-10T00:00:00"/>
    <d v="1899-12-30T12:45:00"/>
    <s v="Credit card"/>
    <n v="5.6790000000000003"/>
    <n v="8.1"/>
    <s v="Feb"/>
    <x v="2"/>
    <x v="0"/>
    <s v="Member"/>
    <s v="Male"/>
    <s v="Electronic accessories"/>
    <s v="Mandalay"/>
    <s v="B"/>
    <s v="Good"/>
  </r>
  <r>
    <s v="574-22-5561"/>
    <n v="82.63"/>
    <n v="10"/>
    <n v="41.314999999999998"/>
    <n v="867.61500000000001"/>
    <d v="2019-03-19T00:00:00"/>
    <d v="1899-12-30T17:08:00"/>
    <s v="Ewallet"/>
    <n v="41.314999999999998"/>
    <n v="7.9"/>
    <s v="Mar"/>
    <x v="6"/>
    <x v="2"/>
    <s v="Member"/>
    <s v="Female"/>
    <s v="Fashion accessories"/>
    <s v="Naypyitaw"/>
    <s v="C"/>
    <s v="Average"/>
  </r>
  <r>
    <s v="326-78-5178"/>
    <n v="91.4"/>
    <n v="7"/>
    <n v="31.99"/>
    <n v="671.79"/>
    <d v="2019-02-03T00:00:00"/>
    <d v="1899-12-30T10:19:00"/>
    <s v="Cash"/>
    <n v="31.99"/>
    <n v="9.5"/>
    <s v="Feb"/>
    <x v="2"/>
    <x v="1"/>
    <s v="Member"/>
    <s v="Male"/>
    <s v="Food and beverages"/>
    <s v="Naypyitaw"/>
    <s v="C"/>
    <s v="Good"/>
  </r>
  <r>
    <s v="162-48-8011"/>
    <n v="44.59"/>
    <n v="5"/>
    <n v="11.147500000000001"/>
    <n v="234.0975"/>
    <d v="2019-02-10T00:00:00"/>
    <d v="1899-12-30T15:10:00"/>
    <s v="Cash"/>
    <n v="11.147500000000001"/>
    <n v="8.5"/>
    <s v="Feb"/>
    <x v="2"/>
    <x v="0"/>
    <s v="Member"/>
    <s v="Female"/>
    <s v="Food and beverages"/>
    <s v="Yangon"/>
    <s v="A"/>
    <s v="Good"/>
  </r>
  <r>
    <s v="616-24-2851"/>
    <n v="17.87"/>
    <n v="4"/>
    <n v="3.5739999999999998"/>
    <n v="75.054000000000002"/>
    <d v="2019-03-22T00:00:00"/>
    <d v="1899-12-30T14:42:00"/>
    <s v="Ewallet"/>
    <n v="3.5739999999999998"/>
    <n v="6.5"/>
    <s v="Mar"/>
    <x v="1"/>
    <x v="0"/>
    <s v="Member"/>
    <s v="Female"/>
    <s v="Fashion accessories"/>
    <s v="Mandalay"/>
    <s v="B"/>
    <s v="Average"/>
  </r>
  <r>
    <s v="778-71-5554"/>
    <n v="15.43"/>
    <n v="1"/>
    <n v="0.77149999999999996"/>
    <n v="16.201499999999999"/>
    <d v="2019-01-25T00:00:00"/>
    <d v="1899-12-30T15:46:00"/>
    <s v="Credit card"/>
    <n v="0.77149999999999996"/>
    <n v="6.1"/>
    <s v="Jan"/>
    <x v="1"/>
    <x v="0"/>
    <s v="Member"/>
    <s v="Male"/>
    <s v="Fashion accessories"/>
    <s v="Naypyitaw"/>
    <s v="C"/>
    <s v="Average"/>
  </r>
  <r>
    <s v="242-55-6721"/>
    <n v="16.16"/>
    <n v="2"/>
    <n v="1.6160000000000001"/>
    <n v="33.936"/>
    <d v="2019-03-07T00:00:00"/>
    <d v="1899-12-30T11:49:00"/>
    <s v="Ewallet"/>
    <n v="1.6160000000000001"/>
    <n v="6.5"/>
    <s v="Mar"/>
    <x v="4"/>
    <x v="1"/>
    <s v="Normal"/>
    <s v="Male"/>
    <s v="Home and lifestyle"/>
    <s v="Mandalay"/>
    <s v="B"/>
    <s v="Average"/>
  </r>
  <r>
    <s v="399-46-5918"/>
    <n v="85.98"/>
    <n v="8"/>
    <n v="34.392000000000003"/>
    <n v="722.23199999999997"/>
    <d v="2019-02-28T00:00:00"/>
    <d v="1899-12-30T19:01:00"/>
    <s v="Cash"/>
    <n v="34.392000000000003"/>
    <n v="8.1999999999999993"/>
    <s v="Feb"/>
    <x v="4"/>
    <x v="2"/>
    <s v="Normal"/>
    <s v="Female"/>
    <s v="Electronic accessories"/>
    <s v="Naypyitaw"/>
    <s v="C"/>
    <s v="Good"/>
  </r>
  <r>
    <s v="106-35-6779"/>
    <n v="44.34"/>
    <n v="2"/>
    <n v="4.4340000000000002"/>
    <n v="93.114000000000004"/>
    <d v="2019-03-27T00:00:00"/>
    <d v="1899-12-30T11:26:00"/>
    <s v="Cash"/>
    <n v="4.4340000000000002"/>
    <n v="5.8"/>
    <s v="Mar"/>
    <x v="5"/>
    <x v="1"/>
    <s v="Member"/>
    <s v="Male"/>
    <s v="Home and lifestyle"/>
    <s v="Yangon"/>
    <s v="A"/>
    <s v="Poor"/>
  </r>
  <r>
    <s v="635-40-6220"/>
    <n v="89.6"/>
    <n v="8"/>
    <n v="35.840000000000003"/>
    <n v="752.64"/>
    <d v="2019-02-07T00:00:00"/>
    <d v="1899-12-30T11:28:00"/>
    <s v="Ewallet"/>
    <n v="35.840000000000003"/>
    <n v="6.6"/>
    <s v="Feb"/>
    <x v="4"/>
    <x v="1"/>
    <s v="Normal"/>
    <s v="Male"/>
    <s v="Health and beauty"/>
    <s v="Yangon"/>
    <s v="A"/>
    <s v="Average"/>
  </r>
  <r>
    <s v="817-48-8732"/>
    <n v="72.349999999999994"/>
    <n v="10"/>
    <n v="36.174999999999997"/>
    <n v="759.67499999999995"/>
    <d v="2019-01-20T00:00:00"/>
    <d v="1899-12-30T15:55:00"/>
    <s v="Cash"/>
    <n v="36.174999999999997"/>
    <n v="5.4"/>
    <s v="Jan"/>
    <x v="2"/>
    <x v="0"/>
    <s v="Member"/>
    <s v="Female"/>
    <s v="Home and lifestyle"/>
    <s v="Yangon"/>
    <s v="A"/>
    <s v="Poor"/>
  </r>
  <r>
    <s v="120-06-4233"/>
    <n v="30.61"/>
    <n v="6"/>
    <n v="9.1829999999999998"/>
    <n v="192.84299999999999"/>
    <d v="2019-03-12T00:00:00"/>
    <d v="1899-12-30T20:36:00"/>
    <s v="Cash"/>
    <n v="9.1829999999999998"/>
    <n v="9.3000000000000007"/>
    <s v="Mar"/>
    <x v="6"/>
    <x v="2"/>
    <s v="Normal"/>
    <s v="Male"/>
    <s v="Electronic accessories"/>
    <s v="Naypyitaw"/>
    <s v="C"/>
    <s v="Good"/>
  </r>
  <r>
    <s v="285-68-5083"/>
    <n v="24.74"/>
    <n v="3"/>
    <n v="3.7109999999999999"/>
    <n v="77.930999999999997"/>
    <d v="2019-02-15T00:00:00"/>
    <d v="1899-12-30T17:47:00"/>
    <s v="Credit card"/>
    <n v="3.7109999999999999"/>
    <n v="10"/>
    <s v="Feb"/>
    <x v="1"/>
    <x v="2"/>
    <s v="Member"/>
    <s v="Female"/>
    <s v="Sports and travel"/>
    <s v="Naypyitaw"/>
    <s v="C"/>
    <s v="Good"/>
  </r>
  <r>
    <s v="803-83-5989"/>
    <n v="55.73"/>
    <n v="6"/>
    <n v="16.719000000000001"/>
    <n v="351.09899999999999"/>
    <d v="2019-02-24T00:00:00"/>
    <d v="1899-12-30T10:55:00"/>
    <s v="Ewallet"/>
    <n v="16.719000000000001"/>
    <n v="7"/>
    <s v="Feb"/>
    <x v="2"/>
    <x v="1"/>
    <s v="Normal"/>
    <s v="Male"/>
    <s v="Home and lifestyle"/>
    <s v="Naypyitaw"/>
    <s v="C"/>
    <s v="Average"/>
  </r>
  <r>
    <s v="347-34-2234"/>
    <n v="55.07"/>
    <n v="9"/>
    <n v="24.781500000000001"/>
    <n v="520.41150000000005"/>
    <d v="2019-02-03T00:00:00"/>
    <d v="1899-12-30T13:40:00"/>
    <s v="Ewallet"/>
    <n v="24.781500000000001"/>
    <n v="10"/>
    <s v="Feb"/>
    <x v="2"/>
    <x v="0"/>
    <s v="Member"/>
    <s v="Female"/>
    <s v="Sports and travel"/>
    <s v="Mandalay"/>
    <s v="B"/>
    <s v="Good"/>
  </r>
  <r>
    <s v="199-75-8169"/>
    <n v="15.81"/>
    <n v="10"/>
    <n v="7.9050000000000002"/>
    <n v="166.005"/>
    <d v="2019-03-06T00:00:00"/>
    <d v="1899-12-30T12:27:00"/>
    <s v="Credit card"/>
    <n v="7.9050000000000002"/>
    <n v="8.6"/>
    <s v="Mar"/>
    <x v="5"/>
    <x v="0"/>
    <s v="Member"/>
    <s v="Male"/>
    <s v="Sports and travel"/>
    <s v="Yangon"/>
    <s v="A"/>
    <s v="Good"/>
  </r>
  <r>
    <s v="853-23-2453"/>
    <n v="75.739999999999995"/>
    <n v="4"/>
    <n v="15.148"/>
    <n v="318.108"/>
    <d v="2019-02-14T00:00:00"/>
    <d v="1899-12-30T14:35:00"/>
    <s v="Cash"/>
    <n v="15.148"/>
    <n v="7.6"/>
    <s v="Feb"/>
    <x v="4"/>
    <x v="0"/>
    <s v="Member"/>
    <s v="Male"/>
    <s v="Health and beauty"/>
    <s v="Mandalay"/>
    <s v="B"/>
    <s v="Average"/>
  </r>
  <r>
    <s v="877-22-3308"/>
    <n v="15.87"/>
    <n v="10"/>
    <n v="7.9349999999999996"/>
    <n v="166.63499999999999"/>
    <d v="2019-03-13T00:00:00"/>
    <d v="1899-12-30T16:40:00"/>
    <s v="Cash"/>
    <n v="7.9349999999999996"/>
    <n v="5.8"/>
    <s v="Mar"/>
    <x v="5"/>
    <x v="2"/>
    <s v="Member"/>
    <s v="Male"/>
    <s v="Health and beauty"/>
    <s v="Yangon"/>
    <s v="A"/>
    <s v="Poor"/>
  </r>
  <r>
    <s v="838-78-4295"/>
    <n v="33.47"/>
    <n v="2"/>
    <n v="3.347"/>
    <n v="70.287000000000006"/>
    <d v="2019-02-10T00:00:00"/>
    <d v="1899-12-30T15:43:00"/>
    <s v="Ewallet"/>
    <n v="3.347"/>
    <n v="6.7"/>
    <s v="Feb"/>
    <x v="2"/>
    <x v="0"/>
    <s v="Normal"/>
    <s v="Female"/>
    <s v="Health and beauty"/>
    <s v="Naypyitaw"/>
    <s v="C"/>
    <s v="Average"/>
  </r>
  <r>
    <s v="109-28-2512"/>
    <n v="97.61"/>
    <n v="6"/>
    <n v="29.283000000000001"/>
    <n v="614.94299999999998"/>
    <d v="2019-01-07T00:00:00"/>
    <d v="1899-12-30T15:01:00"/>
    <s v="Ewallet"/>
    <n v="29.283000000000001"/>
    <n v="9.9"/>
    <s v="Jan"/>
    <x v="3"/>
    <x v="0"/>
    <s v="Member"/>
    <s v="Female"/>
    <s v="Fashion accessories"/>
    <s v="Mandalay"/>
    <s v="B"/>
    <s v="Good"/>
  </r>
  <r>
    <s v="232-11-3025"/>
    <n v="78.77"/>
    <n v="10"/>
    <n v="39.384999999999998"/>
    <n v="827.08500000000004"/>
    <d v="2019-01-24T00:00:00"/>
    <d v="1899-12-30T10:04:00"/>
    <s v="Cash"/>
    <n v="39.384999999999998"/>
    <n v="6.4"/>
    <s v="Jan"/>
    <x v="4"/>
    <x v="1"/>
    <s v="Normal"/>
    <s v="Male"/>
    <s v="Sports and travel"/>
    <s v="Yangon"/>
    <s v="A"/>
    <s v="Average"/>
  </r>
  <r>
    <s v="382-03-4532"/>
    <n v="18.329999999999998"/>
    <n v="1"/>
    <n v="0.91649999999999998"/>
    <n v="19.246500000000001"/>
    <d v="2019-02-02T00:00:00"/>
    <d v="1899-12-30T18:50:00"/>
    <s v="Cash"/>
    <n v="0.91649999999999998"/>
    <n v="4.3"/>
    <s v="Feb"/>
    <x v="0"/>
    <x v="2"/>
    <s v="Member"/>
    <s v="Female"/>
    <s v="Health and beauty"/>
    <s v="Yangon"/>
    <s v="A"/>
    <s v="Poor"/>
  </r>
  <r>
    <s v="393-65-2792"/>
    <n v="89.48"/>
    <n v="10"/>
    <n v="44.74"/>
    <n v="939.54"/>
    <d v="2019-01-06T00:00:00"/>
    <d v="1899-12-30T12:46:00"/>
    <s v="Credit card"/>
    <n v="44.74"/>
    <n v="9.6"/>
    <s v="Jan"/>
    <x v="2"/>
    <x v="0"/>
    <s v="Normal"/>
    <s v="Male"/>
    <s v="Food and beverages"/>
    <s v="Naypyitaw"/>
    <s v="C"/>
    <s v="Good"/>
  </r>
  <r>
    <s v="796-12-2025"/>
    <n v="62.12"/>
    <n v="10"/>
    <n v="31.06"/>
    <n v="652.26"/>
    <d v="2019-02-11T00:00:00"/>
    <d v="1899-12-30T16:19:00"/>
    <s v="Cash"/>
    <n v="31.06"/>
    <n v="5.9"/>
    <s v="Feb"/>
    <x v="3"/>
    <x v="2"/>
    <s v="Normal"/>
    <s v="Male"/>
    <s v="Fashion accessories"/>
    <s v="Naypyitaw"/>
    <s v="C"/>
    <s v="Poor"/>
  </r>
  <r>
    <s v="510-95-6347"/>
    <n v="48.52"/>
    <n v="3"/>
    <n v="7.2779999999999996"/>
    <n v="152.83799999999999"/>
    <d v="2019-03-05T00:00:00"/>
    <d v="1899-12-30T18:17:00"/>
    <s v="Ewallet"/>
    <n v="7.2779999999999996"/>
    <n v="4"/>
    <s v="Mar"/>
    <x v="6"/>
    <x v="2"/>
    <s v="Member"/>
    <s v="Female"/>
    <s v="Food and beverages"/>
    <s v="Mandalay"/>
    <s v="B"/>
    <s v="Poor"/>
  </r>
  <r>
    <s v="841-35-6630"/>
    <n v="75.91"/>
    <n v="6"/>
    <n v="22.773"/>
    <n v="478.233"/>
    <d v="2019-03-09T00:00:00"/>
    <d v="1899-12-30T18:21:00"/>
    <s v="Cash"/>
    <n v="22.773"/>
    <n v="8.6999999999999993"/>
    <s v="Mar"/>
    <x v="0"/>
    <x v="2"/>
    <s v="Normal"/>
    <s v="Female"/>
    <s v="Electronic accessories"/>
    <s v="Naypyitaw"/>
    <s v="C"/>
    <s v="Good"/>
  </r>
  <r>
    <s v="287-21-9091"/>
    <n v="74.67"/>
    <n v="9"/>
    <n v="33.601500000000001"/>
    <n v="705.63149999999996"/>
    <d v="2019-01-22T00:00:00"/>
    <d v="1899-12-30T10:55:00"/>
    <s v="Ewallet"/>
    <n v="33.601500000000001"/>
    <n v="9.4"/>
    <s v="Jan"/>
    <x v="6"/>
    <x v="1"/>
    <s v="Normal"/>
    <s v="Male"/>
    <s v="Home and lifestyle"/>
    <s v="Yangon"/>
    <s v="A"/>
    <s v="Good"/>
  </r>
  <r>
    <s v="732-94-0499"/>
    <n v="41.65"/>
    <n v="10"/>
    <n v="20.824999999999999"/>
    <n v="437.32499999999999"/>
    <d v="2019-01-13T00:00:00"/>
    <d v="1899-12-30T17:04:00"/>
    <s v="Credit card"/>
    <n v="20.824999999999999"/>
    <n v="5.4"/>
    <s v="Jan"/>
    <x v="2"/>
    <x v="2"/>
    <s v="Normal"/>
    <s v="Female"/>
    <s v="Electronic accessories"/>
    <s v="Naypyitaw"/>
    <s v="C"/>
    <s v="Poor"/>
  </r>
  <r>
    <s v="263-10-3913"/>
    <n v="49.04"/>
    <n v="9"/>
    <n v="22.068000000000001"/>
    <n v="463.428"/>
    <d v="2019-01-09T00:00:00"/>
    <d v="1899-12-30T14:20:00"/>
    <s v="Credit card"/>
    <n v="22.068000000000001"/>
    <n v="8.6"/>
    <s v="Jan"/>
    <x v="5"/>
    <x v="0"/>
    <s v="Member"/>
    <s v="Male"/>
    <s v="Fashion accessories"/>
    <s v="Naypyitaw"/>
    <s v="C"/>
    <s v="Good"/>
  </r>
  <r>
    <s v="381-20-0914"/>
    <n v="20.010000000000002"/>
    <n v="9"/>
    <n v="9.0045000000000002"/>
    <n v="189.09450000000001"/>
    <d v="2019-01-12T00:00:00"/>
    <d v="1899-12-30T15:48:00"/>
    <s v="Credit card"/>
    <n v="9.0045000000000002"/>
    <n v="5.7"/>
    <s v="Jan"/>
    <x v="0"/>
    <x v="0"/>
    <s v="Member"/>
    <s v="Female"/>
    <s v="Fashion accessories"/>
    <s v="Yangon"/>
    <s v="A"/>
    <s v="Poor"/>
  </r>
  <r>
    <s v="829-49-1914"/>
    <n v="78.31"/>
    <n v="10"/>
    <n v="39.155000000000001"/>
    <n v="822.255"/>
    <d v="2019-03-05T00:00:00"/>
    <d v="1899-12-30T16:24:00"/>
    <s v="Ewallet"/>
    <n v="39.155000000000001"/>
    <n v="6.6"/>
    <s v="Mar"/>
    <x v="6"/>
    <x v="2"/>
    <s v="Member"/>
    <s v="Female"/>
    <s v="Food and beverages"/>
    <s v="Naypyitaw"/>
    <s v="C"/>
    <s v="Average"/>
  </r>
  <r>
    <s v="756-01-7507"/>
    <n v="20.38"/>
    <n v="5"/>
    <n v="5.0949999999999998"/>
    <n v="106.995"/>
    <d v="2019-01-22T00:00:00"/>
    <d v="1899-12-30T18:56:00"/>
    <s v="Cash"/>
    <n v="5.0949999999999998"/>
    <n v="6"/>
    <s v="Jan"/>
    <x v="6"/>
    <x v="2"/>
    <s v="Normal"/>
    <s v="Female"/>
    <s v="Health and beauty"/>
    <s v="Naypyitaw"/>
    <s v="C"/>
    <s v="Average"/>
  </r>
  <r>
    <s v="870-72-4431"/>
    <n v="99.19"/>
    <n v="6"/>
    <n v="29.757000000000001"/>
    <n v="624.89700000000005"/>
    <d v="2019-01-21T00:00:00"/>
    <d v="1899-12-30T14:42:00"/>
    <s v="Credit card"/>
    <n v="29.757000000000001"/>
    <n v="5.5"/>
    <s v="Jan"/>
    <x v="3"/>
    <x v="0"/>
    <s v="Normal"/>
    <s v="Female"/>
    <s v="Health and beauty"/>
    <s v="Naypyitaw"/>
    <s v="C"/>
    <s v="Poor"/>
  </r>
  <r>
    <s v="847-38-7188"/>
    <n v="96.68"/>
    <n v="3"/>
    <n v="14.502000000000001"/>
    <n v="304.54199999999997"/>
    <d v="2019-01-26T00:00:00"/>
    <d v="1899-12-30T19:56:00"/>
    <s v="Ewallet"/>
    <n v="14.502000000000001"/>
    <n v="6.4"/>
    <s v="Jan"/>
    <x v="0"/>
    <x v="2"/>
    <s v="Normal"/>
    <s v="Female"/>
    <s v="Food and beverages"/>
    <s v="Mandalay"/>
    <s v="B"/>
    <s v="Average"/>
  </r>
  <r>
    <s v="480-63-2856"/>
    <n v="19.25"/>
    <n v="8"/>
    <n v="7.7"/>
    <n v="161.69999999999999"/>
    <d v="2019-01-23T00:00:00"/>
    <d v="1899-12-30T18:37:00"/>
    <s v="Ewallet"/>
    <n v="7.7"/>
    <n v="6.6"/>
    <s v="Jan"/>
    <x v="5"/>
    <x v="2"/>
    <s v="Normal"/>
    <s v="Male"/>
    <s v="Food and beverages"/>
    <s v="Naypyitaw"/>
    <s v="C"/>
    <s v="Average"/>
  </r>
  <r>
    <s v="787-56-0757"/>
    <n v="80.36"/>
    <n v="4"/>
    <n v="16.071999999999999"/>
    <n v="337.512"/>
    <d v="2019-02-23T00:00:00"/>
    <d v="1899-12-30T18:45:00"/>
    <s v="Credit card"/>
    <n v="16.071999999999999"/>
    <n v="8.3000000000000007"/>
    <s v="Feb"/>
    <x v="0"/>
    <x v="2"/>
    <s v="Member"/>
    <s v="Female"/>
    <s v="Food and beverages"/>
    <s v="Naypyitaw"/>
    <s v="C"/>
    <s v="Good"/>
  </r>
  <r>
    <s v="360-39-5055"/>
    <n v="48.91"/>
    <n v="5"/>
    <n v="12.227499999999999"/>
    <n v="256.77749999999997"/>
    <d v="2019-03-09T00:00:00"/>
    <d v="1899-12-30T10:17:00"/>
    <s v="Cash"/>
    <n v="12.227499999999999"/>
    <n v="6.6"/>
    <s v="Mar"/>
    <x v="0"/>
    <x v="1"/>
    <s v="Member"/>
    <s v="Male"/>
    <s v="Sports and travel"/>
    <s v="Naypyitaw"/>
    <s v="C"/>
    <s v="Average"/>
  </r>
  <r>
    <s v="730-50-9884"/>
    <n v="83.06"/>
    <n v="7"/>
    <n v="29.071000000000002"/>
    <n v="610.49099999999999"/>
    <d v="2019-03-05T00:00:00"/>
    <d v="1899-12-30T14:31:00"/>
    <s v="Ewallet"/>
    <n v="29.071000000000002"/>
    <n v="4"/>
    <s v="Mar"/>
    <x v="6"/>
    <x v="0"/>
    <s v="Normal"/>
    <s v="Female"/>
    <s v="Sports and travel"/>
    <s v="Naypyitaw"/>
    <s v="C"/>
    <s v="Poor"/>
  </r>
  <r>
    <s v="362-58-8315"/>
    <n v="76.52"/>
    <n v="5"/>
    <n v="19.13"/>
    <n v="401.73"/>
    <d v="2019-03-25T00:00:00"/>
    <d v="1899-12-30T10:23:00"/>
    <s v="Cash"/>
    <n v="19.13"/>
    <n v="9.9"/>
    <s v="Mar"/>
    <x v="3"/>
    <x v="1"/>
    <s v="Normal"/>
    <s v="Male"/>
    <s v="Fashion accessories"/>
    <s v="Naypyitaw"/>
    <s v="C"/>
    <s v="Good"/>
  </r>
  <r>
    <s v="633-44-8566"/>
    <n v="49.38"/>
    <n v="7"/>
    <n v="17.283000000000001"/>
    <n v="362.94299999999998"/>
    <d v="2019-03-27T00:00:00"/>
    <d v="1899-12-30T20:35:00"/>
    <s v="Credit card"/>
    <n v="17.283000000000001"/>
    <n v="7.3"/>
    <s v="Mar"/>
    <x v="5"/>
    <x v="2"/>
    <s v="Member"/>
    <s v="Male"/>
    <s v="Food and beverages"/>
    <s v="Yangon"/>
    <s v="A"/>
    <s v="Average"/>
  </r>
  <r>
    <s v="504-35-8843"/>
    <n v="42.47"/>
    <n v="1"/>
    <n v="2.1234999999999999"/>
    <n v="44.593499999999999"/>
    <d v="2019-01-02T00:00:00"/>
    <d v="1899-12-30T16:57:00"/>
    <s v="Cash"/>
    <n v="2.1234999999999999"/>
    <n v="5.7"/>
    <s v="Jan"/>
    <x v="5"/>
    <x v="2"/>
    <s v="Normal"/>
    <s v="Male"/>
    <s v="Sports and travel"/>
    <s v="Yangon"/>
    <s v="A"/>
    <s v="Poor"/>
  </r>
  <r>
    <s v="318-68-5053"/>
    <n v="76.989999999999995"/>
    <n v="6"/>
    <n v="23.097000000000001"/>
    <n v="485.03699999999998"/>
    <d v="2019-02-27T00:00:00"/>
    <d v="1899-12-30T17:55:00"/>
    <s v="Cash"/>
    <n v="23.097000000000001"/>
    <n v="6.1"/>
    <s v="Feb"/>
    <x v="5"/>
    <x v="2"/>
    <s v="Normal"/>
    <s v="Female"/>
    <s v="Health and beauty"/>
    <s v="Mandalay"/>
    <s v="B"/>
    <s v="Average"/>
  </r>
  <r>
    <s v="565-80-5980"/>
    <n v="47.38"/>
    <n v="4"/>
    <n v="9.4760000000000009"/>
    <n v="198.99600000000001"/>
    <d v="2019-01-23T00:00:00"/>
    <d v="1899-12-30T10:25:00"/>
    <s v="Cash"/>
    <n v="9.4760000000000009"/>
    <n v="7.1"/>
    <s v="Jan"/>
    <x v="5"/>
    <x v="1"/>
    <s v="Member"/>
    <s v="Female"/>
    <s v="Home and lifestyle"/>
    <s v="Naypyitaw"/>
    <s v="C"/>
    <s v="Average"/>
  </r>
  <r>
    <s v="225-32-0908"/>
    <n v="44.86"/>
    <n v="10"/>
    <n v="22.43"/>
    <n v="471.03"/>
    <d v="2019-01-26T00:00:00"/>
    <d v="1899-12-30T19:54:00"/>
    <s v="Ewallet"/>
    <n v="22.43"/>
    <n v="8.1999999999999993"/>
    <s v="Jan"/>
    <x v="0"/>
    <x v="2"/>
    <s v="Normal"/>
    <s v="Female"/>
    <s v="Sports and travel"/>
    <s v="Naypyitaw"/>
    <s v="C"/>
    <s v="Good"/>
  </r>
  <r>
    <s v="873-51-0671"/>
    <n v="21.98"/>
    <n v="7"/>
    <n v="7.6929999999999996"/>
    <n v="161.553"/>
    <d v="2019-01-10T00:00:00"/>
    <d v="1899-12-30T16:42:00"/>
    <s v="Ewallet"/>
    <n v="7.6929999999999996"/>
    <n v="5.0999999999999996"/>
    <s v="Jan"/>
    <x v="4"/>
    <x v="2"/>
    <s v="Member"/>
    <s v="Female"/>
    <s v="Sports and travel"/>
    <s v="Yangon"/>
    <s v="A"/>
    <s v="Poor"/>
  </r>
  <r>
    <s v="152-08-9985"/>
    <n v="64.36"/>
    <n v="9"/>
    <n v="28.962"/>
    <n v="608.202"/>
    <d v="2019-03-12T00:00:00"/>
    <d v="1899-12-30T12:09:00"/>
    <s v="Credit card"/>
    <n v="28.962"/>
    <n v="8.6"/>
    <s v="Mar"/>
    <x v="6"/>
    <x v="0"/>
    <s v="Member"/>
    <s v="Male"/>
    <s v="Health and beauty"/>
    <s v="Mandalay"/>
    <s v="B"/>
    <s v="Good"/>
  </r>
  <r>
    <s v="512-91-0811"/>
    <n v="89.75"/>
    <n v="1"/>
    <n v="4.4874999999999998"/>
    <n v="94.237499999999997"/>
    <d v="2019-02-06T00:00:00"/>
    <d v="1899-12-30T20:05:00"/>
    <s v="Credit card"/>
    <n v="4.4874999999999998"/>
    <n v="6.6"/>
    <s v="Feb"/>
    <x v="5"/>
    <x v="2"/>
    <s v="Normal"/>
    <s v="Male"/>
    <s v="Health and beauty"/>
    <s v="Naypyitaw"/>
    <s v="C"/>
    <s v="Average"/>
  </r>
  <r>
    <s v="594-34-4444"/>
    <n v="97.16"/>
    <n v="1"/>
    <n v="4.8579999999999997"/>
    <n v="102.018"/>
    <d v="2019-03-08T00:00:00"/>
    <d v="1899-12-30T20:38:00"/>
    <s v="Ewallet"/>
    <n v="4.8579999999999997"/>
    <n v="7.2"/>
    <s v="Mar"/>
    <x v="1"/>
    <x v="2"/>
    <s v="Normal"/>
    <s v="Male"/>
    <s v="Electronic accessories"/>
    <s v="Yangon"/>
    <s v="A"/>
    <s v="Average"/>
  </r>
  <r>
    <s v="766-85-7061"/>
    <n v="87.87"/>
    <n v="10"/>
    <n v="43.935000000000002"/>
    <n v="922.63499999999999"/>
    <d v="2019-03-29T00:00:00"/>
    <d v="1899-12-30T10:25:00"/>
    <s v="Ewallet"/>
    <n v="43.935000000000002"/>
    <n v="5.0999999999999996"/>
    <s v="Mar"/>
    <x v="1"/>
    <x v="1"/>
    <s v="Normal"/>
    <s v="Male"/>
    <s v="Health and beauty"/>
    <s v="Mandalay"/>
    <s v="B"/>
    <s v="Poor"/>
  </r>
  <r>
    <s v="871-39-9221"/>
    <n v="12.45"/>
    <n v="6"/>
    <n v="3.7349999999999999"/>
    <n v="78.435000000000002"/>
    <d v="2019-02-09T00:00:00"/>
    <d v="1899-12-30T13:11:00"/>
    <s v="Cash"/>
    <n v="3.7349999999999999"/>
    <n v="4.0999999999999996"/>
    <s v="Feb"/>
    <x v="0"/>
    <x v="0"/>
    <s v="Normal"/>
    <s v="Female"/>
    <s v="Electronic accessories"/>
    <s v="Naypyitaw"/>
    <s v="C"/>
    <s v="Poor"/>
  </r>
  <r>
    <s v="865-92-6136"/>
    <n v="52.75"/>
    <n v="3"/>
    <n v="7.9124999999999996"/>
    <n v="166.16249999999999"/>
    <d v="2019-03-23T00:00:00"/>
    <d v="1899-12-30T10:16:00"/>
    <s v="Ewallet"/>
    <n v="7.9124999999999996"/>
    <n v="9.3000000000000007"/>
    <s v="Mar"/>
    <x v="0"/>
    <x v="1"/>
    <s v="Normal"/>
    <s v="Male"/>
    <s v="Food and beverages"/>
    <s v="Yangon"/>
    <s v="A"/>
    <s v="Good"/>
  </r>
  <r>
    <s v="733-01-9107"/>
    <n v="82.7"/>
    <n v="6"/>
    <n v="24.81"/>
    <n v="521.01"/>
    <d v="2019-03-05T00:00:00"/>
    <d v="1899-12-30T18:14:00"/>
    <s v="Cash"/>
    <n v="24.81"/>
    <n v="7.4"/>
    <s v="Mar"/>
    <x v="6"/>
    <x v="2"/>
    <s v="Normal"/>
    <s v="Male"/>
    <s v="Home and lifestyle"/>
    <s v="Mandalay"/>
    <s v="B"/>
    <s v="Average"/>
  </r>
  <r>
    <s v="163-56-7055"/>
    <n v="48.71"/>
    <n v="1"/>
    <n v="2.4355000000000002"/>
    <n v="51.145499999999998"/>
    <d v="2019-03-26T00:00:00"/>
    <d v="1899-12-30T19:20:00"/>
    <s v="Cash"/>
    <n v="2.4355000000000002"/>
    <n v="4.0999999999999996"/>
    <s v="Mar"/>
    <x v="6"/>
    <x v="2"/>
    <s v="Member"/>
    <s v="Male"/>
    <s v="Fashion accessories"/>
    <s v="Naypyitaw"/>
    <s v="C"/>
    <s v="Poor"/>
  </r>
  <r>
    <s v="189-98-2939"/>
    <n v="78.55"/>
    <n v="9"/>
    <n v="35.347499999999997"/>
    <n v="742.29750000000001"/>
    <d v="2019-03-01T00:00:00"/>
    <d v="1899-12-30T13:22:00"/>
    <s v="Cash"/>
    <n v="35.347499999999997"/>
    <n v="7.2"/>
    <s v="Mar"/>
    <x v="1"/>
    <x v="0"/>
    <s v="Normal"/>
    <s v="Male"/>
    <s v="Fashion accessories"/>
    <s v="Naypyitaw"/>
    <s v="C"/>
    <s v="Average"/>
  </r>
  <r>
    <s v="551-21-3069"/>
    <n v="23.07"/>
    <n v="9"/>
    <n v="10.381500000000001"/>
    <n v="218.01150000000001"/>
    <d v="2019-02-01T00:00:00"/>
    <d v="1899-12-30T11:27:00"/>
    <s v="Cash"/>
    <n v="10.381500000000001"/>
    <n v="4.9000000000000004"/>
    <s v="Feb"/>
    <x v="1"/>
    <x v="1"/>
    <s v="Normal"/>
    <s v="Female"/>
    <s v="Electronic accessories"/>
    <s v="Naypyitaw"/>
    <s v="C"/>
    <s v="Poor"/>
  </r>
  <r>
    <s v="212-62-1842"/>
    <n v="58.26"/>
    <n v="6"/>
    <n v="17.478000000000002"/>
    <n v="367.03800000000001"/>
    <d v="2019-03-28T00:00:00"/>
    <d v="1899-12-30T16:44:00"/>
    <s v="Cash"/>
    <n v="17.478000000000002"/>
    <n v="9.9"/>
    <s v="Mar"/>
    <x v="4"/>
    <x v="2"/>
    <s v="Normal"/>
    <s v="Male"/>
    <s v="Food and beverages"/>
    <s v="Yangon"/>
    <s v="A"/>
    <s v="Good"/>
  </r>
  <r>
    <s v="716-39-1409"/>
    <n v="30.35"/>
    <n v="7"/>
    <n v="10.6225"/>
    <n v="223.07249999999999"/>
    <d v="2019-03-19T00:00:00"/>
    <d v="1899-12-30T18:19:00"/>
    <s v="Cash"/>
    <n v="10.6225"/>
    <n v="8"/>
    <s v="Mar"/>
    <x v="6"/>
    <x v="2"/>
    <s v="Normal"/>
    <s v="Male"/>
    <s v="Health and beauty"/>
    <s v="Mandalay"/>
    <s v="B"/>
    <s v="Good"/>
  </r>
  <r>
    <s v="704-48-3927"/>
    <n v="88.67"/>
    <n v="10"/>
    <n v="44.335000000000001"/>
    <n v="931.03499999999997"/>
    <d v="2019-01-12T00:00:00"/>
    <d v="1899-12-30T14:50:00"/>
    <s v="Ewallet"/>
    <n v="44.335000000000001"/>
    <n v="7.3"/>
    <s v="Jan"/>
    <x v="0"/>
    <x v="0"/>
    <s v="Member"/>
    <s v="Male"/>
    <s v="Electronic accessories"/>
    <s v="Yangon"/>
    <s v="A"/>
    <s v="Average"/>
  </r>
  <r>
    <s v="628-34-3388"/>
    <n v="27.38"/>
    <n v="6"/>
    <n v="8.2140000000000004"/>
    <n v="172.494"/>
    <d v="2019-01-05T00:00:00"/>
    <d v="1899-12-30T20:54:00"/>
    <s v="Credit card"/>
    <n v="8.2140000000000004"/>
    <n v="7.9"/>
    <s v="Jan"/>
    <x v="0"/>
    <x v="2"/>
    <s v="Normal"/>
    <s v="Male"/>
    <s v="Fashion accessories"/>
    <s v="Naypyitaw"/>
    <s v="C"/>
    <s v="Average"/>
  </r>
  <r>
    <s v="630-74-5166"/>
    <n v="62.13"/>
    <n v="6"/>
    <n v="18.638999999999999"/>
    <n v="391.41899999999998"/>
    <d v="2019-03-22T00:00:00"/>
    <d v="1899-12-30T20:19:00"/>
    <s v="Cash"/>
    <n v="18.638999999999999"/>
    <n v="7.4"/>
    <s v="Mar"/>
    <x v="1"/>
    <x v="2"/>
    <s v="Normal"/>
    <s v="Male"/>
    <s v="Sports and travel"/>
    <s v="Yangon"/>
    <s v="A"/>
    <s v="Average"/>
  </r>
  <r>
    <s v="588-01-7461"/>
    <n v="33.979999999999997"/>
    <n v="9"/>
    <n v="15.291"/>
    <n v="321.11099999999999"/>
    <d v="2019-03-24T00:00:00"/>
    <d v="1899-12-30T10:43:00"/>
    <s v="Cash"/>
    <n v="15.291"/>
    <n v="4.2"/>
    <s v="Mar"/>
    <x v="2"/>
    <x v="1"/>
    <s v="Normal"/>
    <s v="Female"/>
    <s v="Food and beverages"/>
    <s v="Naypyitaw"/>
    <s v="C"/>
    <s v="Poor"/>
  </r>
  <r>
    <s v="861-77-0145"/>
    <n v="81.97"/>
    <n v="10"/>
    <n v="40.984999999999999"/>
    <n v="860.68499999999995"/>
    <d v="2019-03-03T00:00:00"/>
    <d v="1899-12-30T14:30:00"/>
    <s v="Cash"/>
    <n v="40.984999999999999"/>
    <n v="9.1999999999999993"/>
    <s v="Mar"/>
    <x v="2"/>
    <x v="0"/>
    <s v="Member"/>
    <s v="Male"/>
    <s v="Electronic accessories"/>
    <s v="Naypyitaw"/>
    <s v="C"/>
    <s v="Good"/>
  </r>
  <r>
    <s v="479-26-8945"/>
    <n v="16.489999999999998"/>
    <n v="2"/>
    <n v="1.649"/>
    <n v="34.628999999999998"/>
    <d v="2019-02-05T00:00:00"/>
    <d v="1899-12-30T11:32:00"/>
    <s v="Ewallet"/>
    <n v="1.649"/>
    <n v="4.5999999999999996"/>
    <s v="Feb"/>
    <x v="6"/>
    <x v="1"/>
    <s v="Member"/>
    <s v="Female"/>
    <s v="Sports and travel"/>
    <s v="Mandalay"/>
    <s v="B"/>
    <s v="Poor"/>
  </r>
  <r>
    <s v="210-67-5886"/>
    <n v="98.21"/>
    <n v="3"/>
    <n v="14.7315"/>
    <n v="309.36149999999998"/>
    <d v="2019-02-05T00:00:00"/>
    <d v="1899-12-30T10:41:00"/>
    <s v="Credit card"/>
    <n v="14.7315"/>
    <n v="7.8"/>
    <s v="Feb"/>
    <x v="6"/>
    <x v="1"/>
    <s v="Member"/>
    <s v="Female"/>
    <s v="Health and beauty"/>
    <s v="Naypyitaw"/>
    <s v="C"/>
    <s v="Average"/>
  </r>
  <r>
    <s v="227-78-1148"/>
    <n v="72.84"/>
    <n v="7"/>
    <n v="25.494"/>
    <n v="535.37400000000002"/>
    <d v="2019-02-15T00:00:00"/>
    <d v="1899-12-30T12:44:00"/>
    <s v="Cash"/>
    <n v="25.494"/>
    <n v="8.4"/>
    <s v="Feb"/>
    <x v="1"/>
    <x v="0"/>
    <s v="Normal"/>
    <s v="Female"/>
    <s v="Fashion accessories"/>
    <s v="Mandalay"/>
    <s v="B"/>
    <s v="Good"/>
  </r>
  <r>
    <s v="645-44-1170"/>
    <n v="58.07"/>
    <n v="9"/>
    <n v="26.131499999999999"/>
    <n v="548.76149999999996"/>
    <d v="2019-01-19T00:00:00"/>
    <d v="1899-12-30T20:07:00"/>
    <s v="Ewallet"/>
    <n v="26.131499999999999"/>
    <n v="4.3"/>
    <s v="Jan"/>
    <x v="0"/>
    <x v="2"/>
    <s v="Member"/>
    <s v="Male"/>
    <s v="Home and lifestyle"/>
    <s v="Yangon"/>
    <s v="A"/>
    <s v="Poor"/>
  </r>
  <r>
    <s v="237-01-6122"/>
    <n v="80.790000000000006"/>
    <n v="9"/>
    <n v="36.355499999999999"/>
    <n v="763.46550000000002"/>
    <d v="2019-02-01T00:00:00"/>
    <d v="1899-12-30T20:31:00"/>
    <s v="Credit card"/>
    <n v="36.355499999999999"/>
    <n v="9.5"/>
    <s v="Feb"/>
    <x v="1"/>
    <x v="2"/>
    <s v="Member"/>
    <s v="Female"/>
    <s v="Home and lifestyle"/>
    <s v="Naypyitaw"/>
    <s v="C"/>
    <s v="Good"/>
  </r>
  <r>
    <s v="225-98-1496"/>
    <n v="27.02"/>
    <n v="3"/>
    <n v="4.0529999999999999"/>
    <n v="85.113"/>
    <d v="2019-03-02T00:00:00"/>
    <d v="1899-12-30T13:01:00"/>
    <s v="Credit card"/>
    <n v="4.0529999999999999"/>
    <n v="7.1"/>
    <s v="Mar"/>
    <x v="0"/>
    <x v="0"/>
    <s v="Normal"/>
    <s v="Female"/>
    <s v="Fashion accessories"/>
    <s v="Naypyitaw"/>
    <s v="C"/>
    <s v="Average"/>
  </r>
  <r>
    <s v="291-32-1427"/>
    <n v="21.94"/>
    <n v="5"/>
    <n v="5.4850000000000003"/>
    <n v="115.185"/>
    <d v="2019-03-05T00:00:00"/>
    <d v="1899-12-30T12:29:00"/>
    <s v="Ewallet"/>
    <n v="5.4850000000000003"/>
    <n v="5.3"/>
    <s v="Mar"/>
    <x v="6"/>
    <x v="0"/>
    <s v="Member"/>
    <s v="Male"/>
    <s v="Fashion accessories"/>
    <s v="Mandalay"/>
    <s v="B"/>
    <s v="Poor"/>
  </r>
  <r>
    <s v="659-65-8956"/>
    <n v="51.36"/>
    <n v="1"/>
    <n v="2.5680000000000001"/>
    <n v="53.927999999999997"/>
    <d v="2019-01-16T00:00:00"/>
    <d v="1899-12-30T15:26:00"/>
    <s v="Ewallet"/>
    <n v="2.5680000000000001"/>
    <n v="5.2"/>
    <s v="Jan"/>
    <x v="5"/>
    <x v="0"/>
    <s v="Member"/>
    <s v="Male"/>
    <s v="Fashion accessories"/>
    <s v="Mandalay"/>
    <s v="B"/>
    <s v="Poor"/>
  </r>
  <r>
    <s v="642-32-2990"/>
    <n v="10.96"/>
    <n v="10"/>
    <n v="5.48"/>
    <n v="115.08"/>
    <d v="2019-02-02T00:00:00"/>
    <d v="1899-12-30T20:48:00"/>
    <s v="Ewallet"/>
    <n v="5.48"/>
    <n v="6"/>
    <s v="Feb"/>
    <x v="0"/>
    <x v="2"/>
    <s v="Normal"/>
    <s v="Female"/>
    <s v="Food and beverages"/>
    <s v="Yangon"/>
    <s v="A"/>
    <s v="Average"/>
  </r>
  <r>
    <s v="378-24-2715"/>
    <n v="53.44"/>
    <n v="2"/>
    <n v="5.3440000000000003"/>
    <n v="112.224"/>
    <d v="2019-01-20T00:00:00"/>
    <d v="1899-12-30T20:38:00"/>
    <s v="Ewallet"/>
    <n v="5.3440000000000003"/>
    <n v="4.0999999999999996"/>
    <s v="Jan"/>
    <x v="2"/>
    <x v="2"/>
    <s v="Normal"/>
    <s v="Male"/>
    <s v="Home and lifestyle"/>
    <s v="Mandalay"/>
    <s v="B"/>
    <s v="Poor"/>
  </r>
  <r>
    <s v="638-60-7125"/>
    <n v="99.56"/>
    <n v="8"/>
    <n v="39.823999999999998"/>
    <n v="836.30399999999997"/>
    <d v="2019-02-14T00:00:00"/>
    <d v="1899-12-30T17:03:00"/>
    <s v="Credit card"/>
    <n v="39.823999999999998"/>
    <n v="5.2"/>
    <s v="Feb"/>
    <x v="4"/>
    <x v="2"/>
    <s v="Normal"/>
    <s v="Female"/>
    <s v="Electronic accessories"/>
    <s v="Yangon"/>
    <s v="A"/>
    <s v="Poor"/>
  </r>
  <r>
    <s v="659-36-1684"/>
    <n v="57.12"/>
    <n v="7"/>
    <n v="19.992000000000001"/>
    <n v="419.83199999999999"/>
    <d v="2019-01-12T00:00:00"/>
    <d v="1899-12-30T12:02:00"/>
    <s v="Credit card"/>
    <n v="19.992000000000001"/>
    <n v="6.5"/>
    <s v="Jan"/>
    <x v="0"/>
    <x v="0"/>
    <s v="Member"/>
    <s v="Male"/>
    <s v="Sports and travel"/>
    <s v="Naypyitaw"/>
    <s v="C"/>
    <s v="Average"/>
  </r>
  <r>
    <s v="219-22-9386"/>
    <n v="99.96"/>
    <n v="9"/>
    <n v="44.981999999999999"/>
    <n v="944.62199999999996"/>
    <d v="2019-03-09T00:00:00"/>
    <d v="1899-12-30T17:26:00"/>
    <s v="Credit card"/>
    <n v="44.981999999999999"/>
    <n v="4.2"/>
    <s v="Mar"/>
    <x v="0"/>
    <x v="2"/>
    <s v="Member"/>
    <s v="Male"/>
    <s v="Sports and travel"/>
    <s v="Mandalay"/>
    <s v="B"/>
    <s v="Poor"/>
  </r>
  <r>
    <s v="336-78-2147"/>
    <n v="63.91"/>
    <n v="8"/>
    <n v="25.564"/>
    <n v="536.84400000000005"/>
    <d v="2019-03-13T00:00:00"/>
    <d v="1899-12-30T19:52:00"/>
    <s v="Credit card"/>
    <n v="25.564"/>
    <n v="4.5999999999999996"/>
    <s v="Mar"/>
    <x v="5"/>
    <x v="2"/>
    <s v="Member"/>
    <s v="Male"/>
    <s v="Home and lifestyle"/>
    <s v="Naypyitaw"/>
    <s v="C"/>
    <s v="Poor"/>
  </r>
  <r>
    <s v="268-27-6179"/>
    <n v="56.47"/>
    <n v="8"/>
    <n v="22.588000000000001"/>
    <n v="474.34800000000001"/>
    <d v="2019-03-09T00:00:00"/>
    <d v="1899-12-30T14:57:00"/>
    <s v="Ewallet"/>
    <n v="22.588000000000001"/>
    <n v="7.3"/>
    <s v="Mar"/>
    <x v="0"/>
    <x v="0"/>
    <s v="Member"/>
    <s v="Female"/>
    <s v="Fashion accessories"/>
    <s v="Mandalay"/>
    <s v="B"/>
    <s v="Average"/>
  </r>
  <r>
    <s v="668-90-8900"/>
    <n v="93.69"/>
    <n v="7"/>
    <n v="32.791499999999999"/>
    <n v="688.62149999999997"/>
    <d v="2019-03-10T00:00:00"/>
    <d v="1899-12-30T18:44:00"/>
    <s v="Credit card"/>
    <n v="32.791499999999999"/>
    <n v="4.5"/>
    <s v="Mar"/>
    <x v="2"/>
    <x v="2"/>
    <s v="Normal"/>
    <s v="Female"/>
    <s v="Home and lifestyle"/>
    <s v="Yangon"/>
    <s v="A"/>
    <s v="Poor"/>
  </r>
  <r>
    <s v="870-54-3162"/>
    <n v="32.25"/>
    <n v="5"/>
    <n v="8.0625"/>
    <n v="169.3125"/>
    <d v="2019-01-27T00:00:00"/>
    <d v="1899-12-30T13:26:00"/>
    <s v="Cash"/>
    <n v="8.0625"/>
    <n v="9"/>
    <s v="Jan"/>
    <x v="2"/>
    <x v="0"/>
    <s v="Normal"/>
    <s v="Female"/>
    <s v="Sports and travel"/>
    <s v="Yangon"/>
    <s v="A"/>
    <s v="Good"/>
  </r>
  <r>
    <s v="189-08-9157"/>
    <n v="31.73"/>
    <n v="9"/>
    <n v="14.278499999999999"/>
    <n v="299.8485"/>
    <d v="2019-01-08T00:00:00"/>
    <d v="1899-12-30T16:17:00"/>
    <s v="Credit card"/>
    <n v="14.278499999999999"/>
    <n v="5.9"/>
    <s v="Jan"/>
    <x v="6"/>
    <x v="2"/>
    <s v="Normal"/>
    <s v="Female"/>
    <s v="Fashion accessories"/>
    <s v="Naypyitaw"/>
    <s v="C"/>
    <s v="Poor"/>
  </r>
  <r>
    <s v="663-86-9076"/>
    <n v="68.540000000000006"/>
    <n v="8"/>
    <n v="27.416"/>
    <n v="575.73599999999999"/>
    <d v="2019-01-08T00:00:00"/>
    <d v="1899-12-30T15:57:00"/>
    <s v="Ewallet"/>
    <n v="27.416"/>
    <n v="8.5"/>
    <s v="Jan"/>
    <x v="6"/>
    <x v="0"/>
    <s v="Member"/>
    <s v="Female"/>
    <s v="Food and beverages"/>
    <s v="Naypyitaw"/>
    <s v="C"/>
    <s v="Good"/>
  </r>
  <r>
    <s v="549-84-7482"/>
    <n v="90.28"/>
    <n v="9"/>
    <n v="40.625999999999998"/>
    <n v="853.14599999999996"/>
    <d v="2019-02-08T00:00:00"/>
    <d v="1899-12-30T11:15:00"/>
    <s v="Ewallet"/>
    <n v="40.625999999999998"/>
    <n v="7.2"/>
    <s v="Feb"/>
    <x v="1"/>
    <x v="1"/>
    <s v="Normal"/>
    <s v="Female"/>
    <s v="Sports and travel"/>
    <s v="Mandalay"/>
    <s v="B"/>
    <s v="Average"/>
  </r>
  <r>
    <s v="191-10-6171"/>
    <n v="39.619999999999997"/>
    <n v="7"/>
    <n v="13.867000000000001"/>
    <n v="291.20699999999999"/>
    <d v="2019-01-25T00:00:00"/>
    <d v="1899-12-30T13:18:00"/>
    <s v="Cash"/>
    <n v="13.867000000000001"/>
    <n v="7.5"/>
    <s v="Jan"/>
    <x v="1"/>
    <x v="0"/>
    <s v="Normal"/>
    <s v="Female"/>
    <s v="Fashion accessories"/>
    <s v="Mandalay"/>
    <s v="B"/>
    <s v="Average"/>
  </r>
  <r>
    <s v="802-70-5316"/>
    <n v="92.13"/>
    <n v="6"/>
    <n v="27.638999999999999"/>
    <n v="580.41899999999998"/>
    <d v="2019-03-06T00:00:00"/>
    <d v="1899-12-30T20:34:00"/>
    <s v="Cash"/>
    <n v="27.638999999999999"/>
    <n v="8.3000000000000007"/>
    <s v="Mar"/>
    <x v="5"/>
    <x v="2"/>
    <s v="Member"/>
    <s v="Female"/>
    <s v="Sports and travel"/>
    <s v="Yangon"/>
    <s v="A"/>
    <s v="Good"/>
  </r>
  <r>
    <s v="695-51-0018"/>
    <n v="34.840000000000003"/>
    <n v="4"/>
    <n v="6.968"/>
    <n v="146.328"/>
    <d v="2019-02-10T00:00:00"/>
    <d v="1899-12-30T18:36:00"/>
    <s v="Cash"/>
    <n v="6.968"/>
    <n v="7.4"/>
    <s v="Feb"/>
    <x v="2"/>
    <x v="2"/>
    <s v="Normal"/>
    <s v="Female"/>
    <s v="Sports and travel"/>
    <s v="Mandalay"/>
    <s v="B"/>
    <s v="Average"/>
  </r>
  <r>
    <s v="590-83-4591"/>
    <n v="87.45"/>
    <n v="6"/>
    <n v="26.234999999999999"/>
    <n v="550.93499999999995"/>
    <d v="2019-02-17T00:00:00"/>
    <d v="1899-12-30T14:40:00"/>
    <s v="Credit card"/>
    <n v="26.234999999999999"/>
    <n v="8.8000000000000007"/>
    <s v="Feb"/>
    <x v="2"/>
    <x v="0"/>
    <s v="Member"/>
    <s v="Male"/>
    <s v="Electronic accessories"/>
    <s v="Mandalay"/>
    <s v="B"/>
    <s v="Good"/>
  </r>
  <r>
    <s v="483-71-1164"/>
    <n v="81.3"/>
    <n v="6"/>
    <n v="24.39"/>
    <n v="512.19000000000005"/>
    <d v="2019-03-08T00:00:00"/>
    <d v="1899-12-30T16:43:00"/>
    <s v="Ewallet"/>
    <n v="24.39"/>
    <n v="5.3"/>
    <s v="Mar"/>
    <x v="1"/>
    <x v="2"/>
    <s v="Normal"/>
    <s v="Female"/>
    <s v="Health and beauty"/>
    <s v="Naypyitaw"/>
    <s v="C"/>
    <s v="Poor"/>
  </r>
  <r>
    <s v="597-78-7908"/>
    <n v="90.22"/>
    <n v="3"/>
    <n v="13.532999999999999"/>
    <n v="284.19299999999998"/>
    <d v="2019-02-18T00:00:00"/>
    <d v="1899-12-30T19:39:00"/>
    <s v="Cash"/>
    <n v="13.532999999999999"/>
    <n v="6.2"/>
    <s v="Feb"/>
    <x v="3"/>
    <x v="2"/>
    <s v="Normal"/>
    <s v="Male"/>
    <s v="Fashion accessories"/>
    <s v="Naypyitaw"/>
    <s v="C"/>
    <s v="Average"/>
  </r>
  <r>
    <s v="700-81-1757"/>
    <n v="26.31"/>
    <n v="5"/>
    <n v="6.5774999999999997"/>
    <n v="138.1275"/>
    <d v="2019-01-18T00:00:00"/>
    <d v="1899-12-30T20:59:00"/>
    <s v="Credit card"/>
    <n v="6.5774999999999997"/>
    <n v="8.8000000000000007"/>
    <s v="Jan"/>
    <x v="1"/>
    <x v="2"/>
    <s v="Normal"/>
    <s v="Female"/>
    <s v="Electronic accessories"/>
    <s v="Yangon"/>
    <s v="A"/>
    <s v="Good"/>
  </r>
  <r>
    <s v="354-39-5160"/>
    <n v="34.42"/>
    <n v="6"/>
    <n v="10.326000000000001"/>
    <n v="216.846"/>
    <d v="2019-02-18T00:00:00"/>
    <d v="1899-12-30T15:39:00"/>
    <s v="Cash"/>
    <n v="10.326000000000001"/>
    <n v="9.8000000000000007"/>
    <s v="Feb"/>
    <x v="3"/>
    <x v="0"/>
    <s v="Member"/>
    <s v="Female"/>
    <s v="Home and lifestyle"/>
    <s v="Yangon"/>
    <s v="A"/>
    <s v="Good"/>
  </r>
  <r>
    <s v="241-72-9525"/>
    <n v="51.91"/>
    <n v="10"/>
    <n v="25.954999999999998"/>
    <n v="545.05499999999995"/>
    <d v="2019-02-16T00:00:00"/>
    <d v="1899-12-30T12:21:00"/>
    <s v="Cash"/>
    <n v="25.954999999999998"/>
    <n v="8.1999999999999993"/>
    <s v="Feb"/>
    <x v="0"/>
    <x v="0"/>
    <s v="Normal"/>
    <s v="Male"/>
    <s v="Sports and travel"/>
    <s v="Mandalay"/>
    <s v="B"/>
    <s v="Good"/>
  </r>
  <r>
    <s v="575-30-8091"/>
    <n v="72.5"/>
    <n v="8"/>
    <n v="29"/>
    <n v="609"/>
    <d v="2019-03-16T00:00:00"/>
    <d v="1899-12-30T19:25:00"/>
    <s v="Ewallet"/>
    <n v="29"/>
    <n v="9.1999999999999993"/>
    <s v="Mar"/>
    <x v="0"/>
    <x v="2"/>
    <s v="Normal"/>
    <s v="Male"/>
    <s v="Sports and travel"/>
    <s v="Yangon"/>
    <s v="A"/>
    <s v="Good"/>
  </r>
  <r>
    <s v="731-81-9469"/>
    <n v="89.8"/>
    <n v="10"/>
    <n v="44.9"/>
    <n v="942.9"/>
    <d v="2019-01-23T00:00:00"/>
    <d v="1899-12-30T13:00:00"/>
    <s v="Credit card"/>
    <n v="44.9"/>
    <n v="5.4"/>
    <s v="Jan"/>
    <x v="5"/>
    <x v="0"/>
    <s v="Member"/>
    <s v="Female"/>
    <s v="Sports and travel"/>
    <s v="Naypyitaw"/>
    <s v="C"/>
    <s v="Poor"/>
  </r>
  <r>
    <s v="280-17-4359"/>
    <n v="90.5"/>
    <n v="10"/>
    <n v="45.25"/>
    <n v="950.25"/>
    <d v="2019-01-25T00:00:00"/>
    <d v="1899-12-30T13:48:00"/>
    <s v="Cash"/>
    <n v="45.25"/>
    <n v="8.1"/>
    <s v="Jan"/>
    <x v="1"/>
    <x v="0"/>
    <s v="Member"/>
    <s v="Male"/>
    <s v="Health and beauty"/>
    <s v="Naypyitaw"/>
    <s v="C"/>
    <s v="Good"/>
  </r>
  <r>
    <s v="338-65-2210"/>
    <n v="68.599999999999994"/>
    <n v="10"/>
    <n v="34.299999999999997"/>
    <n v="720.3"/>
    <d v="2019-02-05T00:00:00"/>
    <d v="1899-12-30T19:57:00"/>
    <s v="Cash"/>
    <n v="34.299999999999997"/>
    <n v="9.1"/>
    <s v="Feb"/>
    <x v="6"/>
    <x v="2"/>
    <s v="Member"/>
    <s v="Female"/>
    <s v="Health and beauty"/>
    <s v="Naypyitaw"/>
    <s v="C"/>
    <s v="Good"/>
  </r>
  <r>
    <s v="488-25-4221"/>
    <n v="30.41"/>
    <n v="1"/>
    <n v="1.5205"/>
    <n v="31.930499999999999"/>
    <d v="2019-02-22T00:00:00"/>
    <d v="1899-12-30T10:36:00"/>
    <s v="Credit card"/>
    <n v="1.5205"/>
    <n v="8.4"/>
    <s v="Feb"/>
    <x v="1"/>
    <x v="1"/>
    <s v="Member"/>
    <s v="Female"/>
    <s v="Food and beverages"/>
    <s v="Naypyitaw"/>
    <s v="C"/>
    <s v="Good"/>
  </r>
  <r>
    <s v="239-10-7476"/>
    <n v="77.95"/>
    <n v="6"/>
    <n v="23.385000000000002"/>
    <n v="491.08499999999998"/>
    <d v="2019-01-21T00:00:00"/>
    <d v="1899-12-30T16:37:00"/>
    <s v="Ewallet"/>
    <n v="23.385000000000002"/>
    <n v="8"/>
    <s v="Jan"/>
    <x v="3"/>
    <x v="2"/>
    <s v="Normal"/>
    <s v="Female"/>
    <s v="Home and lifestyle"/>
    <s v="Yangon"/>
    <s v="A"/>
    <s v="Good"/>
  </r>
  <r>
    <s v="458-41-1477"/>
    <n v="46.26"/>
    <n v="6"/>
    <n v="13.878"/>
    <n v="291.43799999999999"/>
    <d v="2019-03-08T00:00:00"/>
    <d v="1899-12-30T17:11:00"/>
    <s v="Credit card"/>
    <n v="13.878"/>
    <n v="9.5"/>
    <s v="Mar"/>
    <x v="1"/>
    <x v="2"/>
    <s v="Normal"/>
    <s v="Female"/>
    <s v="Health and beauty"/>
    <s v="Naypyitaw"/>
    <s v="C"/>
    <s v="Good"/>
  </r>
  <r>
    <s v="685-64-1609"/>
    <n v="30.14"/>
    <n v="10"/>
    <n v="15.07"/>
    <n v="316.47000000000003"/>
    <d v="2019-02-10T00:00:00"/>
    <d v="1899-12-30T12:28:00"/>
    <s v="Ewallet"/>
    <n v="15.07"/>
    <n v="9.1999999999999993"/>
    <s v="Feb"/>
    <x v="2"/>
    <x v="0"/>
    <s v="Member"/>
    <s v="Female"/>
    <s v="Fashion accessories"/>
    <s v="Yangon"/>
    <s v="A"/>
    <s v="Good"/>
  </r>
  <r>
    <s v="568-90-5112"/>
    <n v="66.14"/>
    <n v="4"/>
    <n v="13.228"/>
    <n v="277.78800000000001"/>
    <d v="2019-03-19T00:00:00"/>
    <d v="1899-12-30T12:46:00"/>
    <s v="Credit card"/>
    <n v="13.228"/>
    <n v="5.6"/>
    <s v="Mar"/>
    <x v="6"/>
    <x v="0"/>
    <s v="Normal"/>
    <s v="Male"/>
    <s v="Health and beauty"/>
    <s v="Naypyitaw"/>
    <s v="C"/>
    <s v="Poor"/>
  </r>
  <r>
    <s v="262-47-2794"/>
    <n v="71.86"/>
    <n v="8"/>
    <n v="28.744"/>
    <n v="603.62400000000002"/>
    <d v="2019-03-06T00:00:00"/>
    <d v="1899-12-30T15:07:00"/>
    <s v="Credit card"/>
    <n v="28.744"/>
    <n v="6.2"/>
    <s v="Mar"/>
    <x v="5"/>
    <x v="0"/>
    <s v="Member"/>
    <s v="Male"/>
    <s v="Home and lifestyle"/>
    <s v="Mandalay"/>
    <s v="B"/>
    <s v="Average"/>
  </r>
  <r>
    <s v="238-49-0436"/>
    <n v="32.46"/>
    <n v="8"/>
    <n v="12.984"/>
    <n v="272.66399999999999"/>
    <d v="2019-03-27T00:00:00"/>
    <d v="1899-12-30T13:48:00"/>
    <s v="Credit card"/>
    <n v="12.984"/>
    <n v="4.9000000000000004"/>
    <s v="Mar"/>
    <x v="5"/>
    <x v="0"/>
    <s v="Normal"/>
    <s v="Male"/>
    <s v="Health and beauty"/>
    <s v="Yangon"/>
    <s v="A"/>
    <s v="Poor"/>
  </r>
  <r>
    <s v="608-96-3517"/>
    <n v="91.54"/>
    <n v="4"/>
    <n v="18.308"/>
    <n v="384.46800000000002"/>
    <d v="2019-03-23T00:00:00"/>
    <d v="1899-12-30T19:20:00"/>
    <s v="Credit card"/>
    <n v="18.308"/>
    <n v="4.8"/>
    <s v="Mar"/>
    <x v="0"/>
    <x v="2"/>
    <s v="Member"/>
    <s v="Female"/>
    <s v="Fashion accessories"/>
    <s v="Mandalay"/>
    <s v="B"/>
    <s v="Poor"/>
  </r>
  <r>
    <s v="584-86-7256"/>
    <n v="34.56"/>
    <n v="7"/>
    <n v="12.096"/>
    <n v="254.01599999999999"/>
    <d v="2019-03-11T00:00:00"/>
    <d v="1899-12-30T16:07:00"/>
    <s v="Credit card"/>
    <n v="12.096"/>
    <n v="7.3"/>
    <s v="Mar"/>
    <x v="3"/>
    <x v="2"/>
    <s v="Member"/>
    <s v="Male"/>
    <s v="Sports and travel"/>
    <s v="Naypyitaw"/>
    <s v="C"/>
    <s v="Average"/>
  </r>
  <r>
    <s v="746-94-0204"/>
    <n v="83.24"/>
    <n v="9"/>
    <n v="37.457999999999998"/>
    <n v="786.61800000000005"/>
    <d v="2019-01-29T00:00:00"/>
    <d v="1899-12-30T11:56:00"/>
    <s v="Credit card"/>
    <n v="37.457999999999998"/>
    <n v="7.4"/>
    <s v="Jan"/>
    <x v="6"/>
    <x v="1"/>
    <s v="Normal"/>
    <s v="Male"/>
    <s v="Fashion accessories"/>
    <s v="Yangon"/>
    <s v="A"/>
    <s v="Average"/>
  </r>
  <r>
    <s v="214-17-6927"/>
    <n v="16.48"/>
    <n v="6"/>
    <n v="4.944"/>
    <n v="103.824"/>
    <d v="2019-02-07T00:00:00"/>
    <d v="1899-12-30T18:23:00"/>
    <s v="Ewallet"/>
    <n v="4.944"/>
    <n v="9.9"/>
    <s v="Feb"/>
    <x v="4"/>
    <x v="2"/>
    <s v="Normal"/>
    <s v="Female"/>
    <s v="Food and beverages"/>
    <s v="Naypyitaw"/>
    <s v="C"/>
    <s v="Good"/>
  </r>
  <r>
    <s v="400-89-4171"/>
    <n v="80.97"/>
    <n v="8"/>
    <n v="32.387999999999998"/>
    <n v="680.14800000000002"/>
    <d v="2019-01-28T00:00:00"/>
    <d v="1899-12-30T13:05:00"/>
    <s v="Cash"/>
    <n v="32.387999999999998"/>
    <n v="9.3000000000000007"/>
    <s v="Jan"/>
    <x v="3"/>
    <x v="0"/>
    <s v="Normal"/>
    <s v="Female"/>
    <s v="Sports and travel"/>
    <s v="Naypyitaw"/>
    <s v="C"/>
    <s v="Good"/>
  </r>
  <r>
    <s v="782-95-9291"/>
    <n v="92.29"/>
    <n v="5"/>
    <n v="23.072500000000002"/>
    <n v="484.52249999999998"/>
    <d v="2019-02-20T00:00:00"/>
    <d v="1899-12-30T15:55:00"/>
    <s v="Credit card"/>
    <n v="23.072500000000002"/>
    <n v="9"/>
    <s v="Feb"/>
    <x v="5"/>
    <x v="0"/>
    <s v="Member"/>
    <s v="Male"/>
    <s v="Food and beverages"/>
    <s v="Yangon"/>
    <s v="A"/>
    <s v="Good"/>
  </r>
  <r>
    <s v="279-74-2924"/>
    <n v="72.17"/>
    <n v="1"/>
    <n v="3.6084999999999998"/>
    <n v="75.778499999999994"/>
    <d v="2019-01-04T00:00:00"/>
    <d v="1899-12-30T19:40:00"/>
    <s v="Cash"/>
    <n v="3.6084999999999998"/>
    <n v="6.1"/>
    <s v="Jan"/>
    <x v="1"/>
    <x v="2"/>
    <s v="Member"/>
    <s v="Male"/>
    <s v="Electronic accessories"/>
    <s v="Mandalay"/>
    <s v="B"/>
    <s v="Average"/>
  </r>
  <r>
    <s v="307-85-2293"/>
    <n v="50.28"/>
    <n v="5"/>
    <n v="12.57"/>
    <n v="263.97000000000003"/>
    <d v="2019-03-07T00:00:00"/>
    <d v="1899-12-30T13:58:00"/>
    <s v="Ewallet"/>
    <n v="12.57"/>
    <n v="9.6999999999999993"/>
    <s v="Mar"/>
    <x v="4"/>
    <x v="0"/>
    <s v="Normal"/>
    <s v="Male"/>
    <s v="Home and lifestyle"/>
    <s v="Mandalay"/>
    <s v="B"/>
    <s v="Good"/>
  </r>
  <r>
    <s v="743-04-1105"/>
    <n v="97.22"/>
    <n v="9"/>
    <n v="43.749000000000002"/>
    <n v="918.72900000000004"/>
    <d v="2019-03-30T00:00:00"/>
    <d v="1899-12-30T14:43:00"/>
    <s v="Ewallet"/>
    <n v="43.749000000000002"/>
    <n v="6"/>
    <s v="Mar"/>
    <x v="0"/>
    <x v="0"/>
    <s v="Member"/>
    <s v="Male"/>
    <s v="Health and beauty"/>
    <s v="Mandalay"/>
    <s v="B"/>
    <s v="Average"/>
  </r>
  <r>
    <s v="423-57-2993"/>
    <n v="93.39"/>
    <n v="6"/>
    <n v="28.016999999999999"/>
    <n v="588.35699999999997"/>
    <d v="2019-03-27T00:00:00"/>
    <d v="1899-12-30T19:18:00"/>
    <s v="Ewallet"/>
    <n v="28.016999999999999"/>
    <n v="10"/>
    <s v="Mar"/>
    <x v="5"/>
    <x v="2"/>
    <s v="Normal"/>
    <s v="Male"/>
    <s v="Sports and travel"/>
    <s v="Mandalay"/>
    <s v="B"/>
    <s v="Good"/>
  </r>
  <r>
    <s v="894-41-5205"/>
    <n v="43.18"/>
    <n v="8"/>
    <n v="17.271999999999998"/>
    <n v="362.71199999999999"/>
    <d v="2019-01-19T00:00:00"/>
    <d v="1899-12-30T19:39:00"/>
    <s v="Credit card"/>
    <n v="17.271999999999998"/>
    <n v="8.3000000000000007"/>
    <s v="Jan"/>
    <x v="0"/>
    <x v="2"/>
    <s v="Normal"/>
    <s v="Female"/>
    <s v="Food and beverages"/>
    <s v="Naypyitaw"/>
    <s v="C"/>
    <s v="Good"/>
  </r>
  <r>
    <s v="275-28-0149"/>
    <n v="63.69"/>
    <n v="1"/>
    <n v="3.1844999999999999"/>
    <n v="66.874499999999998"/>
    <d v="2019-02-25T00:00:00"/>
    <d v="1899-12-30T16:21:00"/>
    <s v="Cash"/>
    <n v="3.1844999999999999"/>
    <n v="6"/>
    <s v="Feb"/>
    <x v="3"/>
    <x v="2"/>
    <s v="Normal"/>
    <s v="Male"/>
    <s v="Sports and travel"/>
    <s v="Yangon"/>
    <s v="A"/>
    <s v="Average"/>
  </r>
  <r>
    <s v="101-17-6199"/>
    <n v="45.79"/>
    <n v="7"/>
    <n v="16.026499999999999"/>
    <n v="336.55650000000003"/>
    <d v="2019-03-13T00:00:00"/>
    <d v="1899-12-30T19:44:00"/>
    <s v="Credit card"/>
    <n v="16.026499999999999"/>
    <n v="7"/>
    <s v="Mar"/>
    <x v="5"/>
    <x v="2"/>
    <s v="Normal"/>
    <s v="Male"/>
    <s v="Food and beverages"/>
    <s v="Yangon"/>
    <s v="A"/>
    <s v="Average"/>
  </r>
  <r>
    <s v="423-80-0988"/>
    <n v="76.400000000000006"/>
    <n v="2"/>
    <n v="7.64"/>
    <n v="160.44"/>
    <d v="2019-01-30T00:00:00"/>
    <d v="1899-12-30T19:42:00"/>
    <s v="Ewallet"/>
    <n v="7.64"/>
    <n v="6.5"/>
    <s v="Jan"/>
    <x v="5"/>
    <x v="2"/>
    <s v="Normal"/>
    <s v="Male"/>
    <s v="Sports and travel"/>
    <s v="Naypyitaw"/>
    <s v="C"/>
    <s v="Average"/>
  </r>
  <r>
    <s v="548-46-9322"/>
    <n v="39.9"/>
    <n v="10"/>
    <n v="19.95"/>
    <n v="418.95"/>
    <d v="2019-02-20T00:00:00"/>
    <d v="1899-12-30T15:24:00"/>
    <s v="Credit card"/>
    <n v="19.95"/>
    <n v="5.9"/>
    <s v="Feb"/>
    <x v="5"/>
    <x v="0"/>
    <s v="Normal"/>
    <s v="Male"/>
    <s v="Food and beverages"/>
    <s v="Mandalay"/>
    <s v="B"/>
    <s v="Poor"/>
  </r>
  <r>
    <s v="505-02-0892"/>
    <n v="42.57"/>
    <n v="8"/>
    <n v="17.027999999999999"/>
    <n v="357.58800000000002"/>
    <d v="2019-02-25T00:00:00"/>
    <d v="1899-12-30T14:12:00"/>
    <s v="Ewallet"/>
    <n v="17.027999999999999"/>
    <n v="5.6"/>
    <s v="Feb"/>
    <x v="3"/>
    <x v="0"/>
    <s v="Member"/>
    <s v="Male"/>
    <s v="Health and beauty"/>
    <s v="Mandalay"/>
    <s v="B"/>
    <s v="Poor"/>
  </r>
  <r>
    <s v="234-65-2137"/>
    <n v="95.58"/>
    <n v="10"/>
    <n v="47.79"/>
    <n v="1003.59"/>
    <d v="2019-01-16T00:00:00"/>
    <d v="1899-12-30T13:32:00"/>
    <s v="Cash"/>
    <n v="47.79"/>
    <n v="4.8"/>
    <s v="Jan"/>
    <x v="5"/>
    <x v="0"/>
    <s v="Normal"/>
    <s v="Male"/>
    <s v="Home and lifestyle"/>
    <s v="Naypyitaw"/>
    <s v="C"/>
    <s v="Poor"/>
  </r>
  <r>
    <s v="687-47-8271"/>
    <n v="98.98"/>
    <n v="10"/>
    <n v="49.49"/>
    <n v="1039.29"/>
    <d v="2019-02-08T00:00:00"/>
    <d v="1899-12-30T16:20:00"/>
    <s v="Credit card"/>
    <n v="49.49"/>
    <n v="8.6999999999999993"/>
    <s v="Feb"/>
    <x v="1"/>
    <x v="2"/>
    <s v="Normal"/>
    <s v="Male"/>
    <s v="Fashion accessories"/>
    <s v="Yangon"/>
    <s v="A"/>
    <s v="Good"/>
  </r>
  <r>
    <s v="796-32-9050"/>
    <n v="51.28"/>
    <n v="6"/>
    <n v="15.384"/>
    <n v="323.06400000000002"/>
    <d v="2019-01-19T00:00:00"/>
    <d v="1899-12-30T16:31:00"/>
    <s v="Cash"/>
    <n v="15.384"/>
    <n v="6.5"/>
    <s v="Jan"/>
    <x v="0"/>
    <x v="2"/>
    <s v="Normal"/>
    <s v="Male"/>
    <s v="Food and beverages"/>
    <s v="Yangon"/>
    <s v="A"/>
    <s v="Average"/>
  </r>
  <r>
    <s v="105-31-1824"/>
    <n v="69.52"/>
    <n v="7"/>
    <n v="24.332000000000001"/>
    <n v="510.97199999999998"/>
    <d v="2019-02-01T00:00:00"/>
    <d v="1899-12-30T15:10:00"/>
    <s v="Credit card"/>
    <n v="24.332000000000001"/>
    <n v="8.5"/>
    <s v="Feb"/>
    <x v="1"/>
    <x v="0"/>
    <s v="Member"/>
    <s v="Male"/>
    <s v="Sports and travel"/>
    <s v="Yangon"/>
    <s v="A"/>
    <s v="Good"/>
  </r>
  <r>
    <s v="249-42-3782"/>
    <n v="70.010000000000005"/>
    <n v="5"/>
    <n v="17.502500000000001"/>
    <n v="367.55250000000001"/>
    <d v="2019-01-03T00:00:00"/>
    <d v="1899-12-30T11:36:00"/>
    <s v="Ewallet"/>
    <n v="17.502500000000001"/>
    <n v="5.5"/>
    <s v="Jan"/>
    <x v="4"/>
    <x v="1"/>
    <s v="Normal"/>
    <s v="Male"/>
    <s v="Health and beauty"/>
    <s v="Yangon"/>
    <s v="A"/>
    <s v="Poor"/>
  </r>
  <r>
    <s v="316-55-4634"/>
    <n v="80.05"/>
    <n v="5"/>
    <n v="20.012499999999999"/>
    <n v="420.26249999999999"/>
    <d v="2019-01-26T00:00:00"/>
    <d v="1899-12-30T12:45:00"/>
    <s v="Credit card"/>
    <n v="20.012499999999999"/>
    <n v="9.4"/>
    <s v="Jan"/>
    <x v="0"/>
    <x v="0"/>
    <s v="Member"/>
    <s v="Male"/>
    <s v="Food and beverages"/>
    <s v="Mandalay"/>
    <s v="B"/>
    <s v="Good"/>
  </r>
  <r>
    <s v="733-33-4967"/>
    <n v="20.85"/>
    <n v="8"/>
    <n v="8.34"/>
    <n v="175.14"/>
    <d v="2019-03-03T00:00:00"/>
    <d v="1899-12-30T19:17:00"/>
    <s v="Cash"/>
    <n v="8.34"/>
    <n v="6.3"/>
    <s v="Mar"/>
    <x v="2"/>
    <x v="2"/>
    <s v="Normal"/>
    <s v="Male"/>
    <s v="Electronic accessories"/>
    <s v="Naypyitaw"/>
    <s v="C"/>
    <s v="Average"/>
  </r>
  <r>
    <s v="608-27-6295"/>
    <n v="52.89"/>
    <n v="6"/>
    <n v="15.867000000000001"/>
    <n v="333.20699999999999"/>
    <d v="2019-01-19T00:00:00"/>
    <d v="1899-12-30T17:34:00"/>
    <s v="Credit card"/>
    <n v="15.867000000000001"/>
    <n v="9.8000000000000007"/>
    <s v="Jan"/>
    <x v="0"/>
    <x v="2"/>
    <s v="Member"/>
    <s v="Male"/>
    <s v="Electronic accessories"/>
    <s v="Mandalay"/>
    <s v="B"/>
    <s v="Good"/>
  </r>
  <r>
    <s v="414-12-7047"/>
    <n v="19.79"/>
    <n v="8"/>
    <n v="7.9160000000000004"/>
    <n v="166.23599999999999"/>
    <d v="2019-01-18T00:00:00"/>
    <d v="1899-12-30T12:04:00"/>
    <s v="Ewallet"/>
    <n v="7.9160000000000004"/>
    <n v="8.6999999999999993"/>
    <s v="Jan"/>
    <x v="1"/>
    <x v="0"/>
    <s v="Normal"/>
    <s v="Male"/>
    <s v="Food and beverages"/>
    <s v="Mandalay"/>
    <s v="B"/>
    <s v="Good"/>
  </r>
  <r>
    <s v="827-26-2100"/>
    <n v="33.840000000000003"/>
    <n v="9"/>
    <n v="15.228"/>
    <n v="319.78800000000001"/>
    <d v="2019-03-21T00:00:00"/>
    <d v="1899-12-30T16:21:00"/>
    <s v="Ewallet"/>
    <n v="15.228"/>
    <n v="8.8000000000000007"/>
    <s v="Mar"/>
    <x v="4"/>
    <x v="2"/>
    <s v="Member"/>
    <s v="Male"/>
    <s v="Home and lifestyle"/>
    <s v="Yangon"/>
    <s v="A"/>
    <s v="Good"/>
  </r>
  <r>
    <s v="175-54-2529"/>
    <n v="22.17"/>
    <n v="8"/>
    <n v="8.8680000000000003"/>
    <n v="186.22800000000001"/>
    <d v="2019-03-03T00:00:00"/>
    <d v="1899-12-30T17:01:00"/>
    <s v="Credit card"/>
    <n v="8.8680000000000003"/>
    <n v="9.6"/>
    <s v="Mar"/>
    <x v="2"/>
    <x v="2"/>
    <s v="Member"/>
    <s v="Male"/>
    <s v="Food and beverages"/>
    <s v="Yangon"/>
    <s v="A"/>
    <s v="Good"/>
  </r>
  <r>
    <s v="139-52-2867"/>
    <n v="22.51"/>
    <n v="7"/>
    <n v="7.8784999999999998"/>
    <n v="165.4485"/>
    <d v="2019-02-13T00:00:00"/>
    <d v="1899-12-30T10:50:00"/>
    <s v="Credit card"/>
    <n v="7.8784999999999998"/>
    <n v="4.8"/>
    <s v="Feb"/>
    <x v="5"/>
    <x v="1"/>
    <s v="Normal"/>
    <s v="Female"/>
    <s v="Fashion accessories"/>
    <s v="Naypyitaw"/>
    <s v="C"/>
    <s v="Poor"/>
  </r>
  <r>
    <s v="407-63-8975"/>
    <n v="73.88"/>
    <n v="6"/>
    <n v="22.164000000000001"/>
    <n v="465.44400000000002"/>
    <d v="2019-03-23T00:00:00"/>
    <d v="1899-12-30T19:16:00"/>
    <s v="Ewallet"/>
    <n v="22.164000000000001"/>
    <n v="4.4000000000000004"/>
    <s v="Mar"/>
    <x v="0"/>
    <x v="2"/>
    <s v="Normal"/>
    <s v="Male"/>
    <s v="Food and beverages"/>
    <s v="Yangon"/>
    <s v="A"/>
    <s v="Poor"/>
  </r>
  <r>
    <s v="342-65-4817"/>
    <n v="86.8"/>
    <n v="3"/>
    <n v="13.02"/>
    <n v="273.42"/>
    <d v="2019-01-28T00:00:00"/>
    <d v="1899-12-30T16:47:00"/>
    <s v="Ewallet"/>
    <n v="13.02"/>
    <n v="9.9"/>
    <s v="Jan"/>
    <x v="3"/>
    <x v="2"/>
    <s v="Member"/>
    <s v="Male"/>
    <s v="Health and beauty"/>
    <s v="Naypyitaw"/>
    <s v="C"/>
    <s v="Good"/>
  </r>
  <r>
    <s v="130-98-8941"/>
    <n v="64.260000000000005"/>
    <n v="7"/>
    <n v="22.491"/>
    <n v="472.31099999999998"/>
    <d v="2019-02-09T00:00:00"/>
    <d v="1899-12-30T10:00:00"/>
    <s v="Cash"/>
    <n v="22.491"/>
    <n v="5.7"/>
    <s v="Feb"/>
    <x v="0"/>
    <x v="1"/>
    <s v="Normal"/>
    <s v="Male"/>
    <s v="Fashion accessories"/>
    <s v="Naypyitaw"/>
    <s v="C"/>
    <s v="Poor"/>
  </r>
  <r>
    <s v="434-83-9547"/>
    <n v="38.47"/>
    <n v="8"/>
    <n v="15.388"/>
    <n v="323.14800000000002"/>
    <d v="2019-01-23T00:00:00"/>
    <d v="1899-12-30T11:51:00"/>
    <s v="Cash"/>
    <n v="15.388"/>
    <n v="7.7"/>
    <s v="Jan"/>
    <x v="5"/>
    <x v="1"/>
    <s v="Member"/>
    <s v="Male"/>
    <s v="Food and beverages"/>
    <s v="Naypyitaw"/>
    <s v="C"/>
    <s v="Average"/>
  </r>
  <r>
    <s v="851-28-6367"/>
    <n v="15.5"/>
    <n v="10"/>
    <n v="7.75"/>
    <n v="162.75"/>
    <d v="2019-03-23T00:00:00"/>
    <d v="1899-12-30T10:55:00"/>
    <s v="Ewallet"/>
    <n v="7.75"/>
    <n v="8"/>
    <s v="Mar"/>
    <x v="0"/>
    <x v="1"/>
    <s v="Member"/>
    <s v="Male"/>
    <s v="Sports and travel"/>
    <s v="Yangon"/>
    <s v="A"/>
    <s v="Good"/>
  </r>
  <r>
    <s v="824-88-3614"/>
    <n v="34.31"/>
    <n v="8"/>
    <n v="13.724"/>
    <n v="288.20400000000001"/>
    <d v="2019-01-25T00:00:00"/>
    <d v="1899-12-30T15:00:00"/>
    <s v="Ewallet"/>
    <n v="13.724"/>
    <n v="5.7"/>
    <s v="Jan"/>
    <x v="1"/>
    <x v="0"/>
    <s v="Normal"/>
    <s v="Male"/>
    <s v="Health and beauty"/>
    <s v="Naypyitaw"/>
    <s v="C"/>
    <s v="Poor"/>
  </r>
  <r>
    <s v="586-25-0848"/>
    <n v="12.34"/>
    <n v="7"/>
    <n v="4.319"/>
    <n v="90.698999999999998"/>
    <d v="2019-03-04T00:00:00"/>
    <d v="1899-12-30T11:19:00"/>
    <s v="Credit card"/>
    <n v="4.319"/>
    <n v="6.7"/>
    <s v="Mar"/>
    <x v="3"/>
    <x v="1"/>
    <s v="Normal"/>
    <s v="Female"/>
    <s v="Sports and travel"/>
    <s v="Yangon"/>
    <s v="A"/>
    <s v="Average"/>
  </r>
  <r>
    <s v="895-66-0685"/>
    <n v="18.079999999999998"/>
    <n v="3"/>
    <n v="2.7120000000000002"/>
    <n v="56.951999999999998"/>
    <d v="2019-03-05T00:00:00"/>
    <d v="1899-12-30T19:46:00"/>
    <s v="Ewallet"/>
    <n v="2.7120000000000002"/>
    <n v="8"/>
    <s v="Mar"/>
    <x v="6"/>
    <x v="2"/>
    <s v="Member"/>
    <s v="Male"/>
    <s v="Food and beverages"/>
    <s v="Mandalay"/>
    <s v="B"/>
    <s v="Good"/>
  </r>
  <r>
    <s v="305-14-0245"/>
    <n v="94.49"/>
    <n v="8"/>
    <n v="37.795999999999999"/>
    <n v="793.71600000000001"/>
    <d v="2019-03-03T00:00:00"/>
    <d v="1899-12-30T19:00:00"/>
    <s v="Ewallet"/>
    <n v="37.795999999999999"/>
    <n v="7.5"/>
    <s v="Mar"/>
    <x v="2"/>
    <x v="2"/>
    <s v="Member"/>
    <s v="Female"/>
    <s v="Home and lifestyle"/>
    <s v="Mandalay"/>
    <s v="B"/>
    <s v="Average"/>
  </r>
  <r>
    <s v="732-04-5373"/>
    <n v="46.47"/>
    <n v="4"/>
    <n v="9.2940000000000005"/>
    <n v="195.17400000000001"/>
    <d v="2019-02-08T00:00:00"/>
    <d v="1899-12-30T10:53:00"/>
    <s v="Cash"/>
    <n v="9.2940000000000005"/>
    <n v="7"/>
    <s v="Feb"/>
    <x v="1"/>
    <x v="1"/>
    <s v="Member"/>
    <s v="Male"/>
    <s v="Home and lifestyle"/>
    <s v="Mandalay"/>
    <s v="B"/>
    <s v="Average"/>
  </r>
  <r>
    <s v="400-60-7251"/>
    <n v="74.069999999999993"/>
    <n v="1"/>
    <n v="3.7035"/>
    <n v="77.773499999999999"/>
    <d v="2019-02-10T00:00:00"/>
    <d v="1899-12-30T12:50:00"/>
    <s v="Ewallet"/>
    <n v="3.7035"/>
    <n v="9.9"/>
    <s v="Feb"/>
    <x v="2"/>
    <x v="0"/>
    <s v="Normal"/>
    <s v="Male"/>
    <s v="Home and lifestyle"/>
    <s v="Yangon"/>
    <s v="A"/>
    <s v="Good"/>
  </r>
  <r>
    <s v="593-65-1552"/>
    <n v="69.81"/>
    <n v="4"/>
    <n v="13.962"/>
    <n v="293.202"/>
    <d v="2019-01-28T00:00:00"/>
    <d v="1899-12-30T20:50:00"/>
    <s v="Credit card"/>
    <n v="13.962"/>
    <n v="5.9"/>
    <s v="Jan"/>
    <x v="3"/>
    <x v="2"/>
    <s v="Normal"/>
    <s v="Female"/>
    <s v="Home and lifestyle"/>
    <s v="Naypyitaw"/>
    <s v="C"/>
    <s v="Poor"/>
  </r>
  <r>
    <s v="284-34-9626"/>
    <n v="77.040000000000006"/>
    <n v="3"/>
    <n v="11.555999999999999"/>
    <n v="242.67599999999999"/>
    <d v="2019-02-11T00:00:00"/>
    <d v="1899-12-30T10:39:00"/>
    <s v="Credit card"/>
    <n v="11.555999999999999"/>
    <n v="7.2"/>
    <s v="Feb"/>
    <x v="3"/>
    <x v="1"/>
    <s v="Normal"/>
    <s v="Female"/>
    <s v="Home and lifestyle"/>
    <s v="Mandalay"/>
    <s v="B"/>
    <s v="Average"/>
  </r>
  <r>
    <s v="437-58-8131"/>
    <n v="73.52"/>
    <n v="2"/>
    <n v="7.3520000000000003"/>
    <n v="154.392"/>
    <d v="2019-01-15T00:00:00"/>
    <d v="1899-12-30T13:41:00"/>
    <s v="Ewallet"/>
    <n v="7.3520000000000003"/>
    <n v="4.5999999999999996"/>
    <s v="Jan"/>
    <x v="6"/>
    <x v="0"/>
    <s v="Normal"/>
    <s v="Female"/>
    <s v="Fashion accessories"/>
    <s v="Mandalay"/>
    <s v="B"/>
    <s v="Poor"/>
  </r>
  <r>
    <s v="286-43-6208"/>
    <n v="87.8"/>
    <n v="9"/>
    <n v="39.51"/>
    <n v="829.71"/>
    <d v="2019-03-16T00:00:00"/>
    <d v="1899-12-30T19:08:00"/>
    <s v="Cash"/>
    <n v="39.51"/>
    <n v="9.1999999999999993"/>
    <s v="Mar"/>
    <x v="0"/>
    <x v="2"/>
    <s v="Normal"/>
    <s v="Female"/>
    <s v="Food and beverages"/>
    <s v="Naypyitaw"/>
    <s v="C"/>
    <s v="Good"/>
  </r>
  <r>
    <s v="641-43-2399"/>
    <n v="25.55"/>
    <n v="4"/>
    <n v="5.1100000000000003"/>
    <n v="107.31"/>
    <d v="2019-01-26T00:00:00"/>
    <d v="1899-12-30T20:23:00"/>
    <s v="Ewallet"/>
    <n v="5.1100000000000003"/>
    <n v="5.7"/>
    <s v="Jan"/>
    <x v="0"/>
    <x v="2"/>
    <s v="Normal"/>
    <s v="Male"/>
    <s v="Home and lifestyle"/>
    <s v="Mandalay"/>
    <s v="B"/>
    <s v="Poor"/>
  </r>
  <r>
    <s v="831-07-6050"/>
    <n v="32.71"/>
    <n v="5"/>
    <n v="8.1775000000000002"/>
    <n v="171.72749999999999"/>
    <d v="2019-03-19T00:00:00"/>
    <d v="1899-12-30T11:30:00"/>
    <s v="Credit card"/>
    <n v="8.1775000000000002"/>
    <n v="9.9"/>
    <s v="Mar"/>
    <x v="6"/>
    <x v="1"/>
    <s v="Normal"/>
    <s v="Male"/>
    <s v="Electronic accessories"/>
    <s v="Yangon"/>
    <s v="A"/>
    <s v="Good"/>
  </r>
  <r>
    <s v="556-86-3144"/>
    <n v="74.290000000000006"/>
    <n v="1"/>
    <n v="3.7145000000000001"/>
    <n v="78.004499999999993"/>
    <d v="2019-01-13T00:00:00"/>
    <d v="1899-12-30T19:30:00"/>
    <s v="Cash"/>
    <n v="3.7145000000000001"/>
    <n v="5"/>
    <s v="Jan"/>
    <x v="2"/>
    <x v="2"/>
    <s v="Member"/>
    <s v="Female"/>
    <s v="Fashion accessories"/>
    <s v="Naypyitaw"/>
    <s v="C"/>
    <s v="Poor"/>
  </r>
  <r>
    <s v="848-24-9445"/>
    <n v="43.7"/>
    <n v="2"/>
    <n v="4.37"/>
    <n v="91.77"/>
    <d v="2019-03-26T00:00:00"/>
    <d v="1899-12-30T18:03:00"/>
    <s v="Cash"/>
    <n v="4.37"/>
    <n v="4.9000000000000004"/>
    <s v="Mar"/>
    <x v="6"/>
    <x v="2"/>
    <s v="Member"/>
    <s v="Male"/>
    <s v="Health and beauty"/>
    <s v="Naypyitaw"/>
    <s v="C"/>
    <s v="Poor"/>
  </r>
  <r>
    <s v="856-22-8149"/>
    <n v="25.29"/>
    <n v="1"/>
    <n v="1.2645"/>
    <n v="26.554500000000001"/>
    <d v="2019-03-23T00:00:00"/>
    <d v="1899-12-30T10:13:00"/>
    <s v="Ewallet"/>
    <n v="1.2645"/>
    <n v="6.1"/>
    <s v="Mar"/>
    <x v="0"/>
    <x v="1"/>
    <s v="Normal"/>
    <s v="Female"/>
    <s v="Home and lifestyle"/>
    <s v="Yangon"/>
    <s v="A"/>
    <s v="Average"/>
  </r>
  <r>
    <s v="699-01-4164"/>
    <n v="41.5"/>
    <n v="4"/>
    <n v="8.3000000000000007"/>
    <n v="174.3"/>
    <d v="2019-03-12T00:00:00"/>
    <d v="1899-12-30T19:58:00"/>
    <s v="Credit card"/>
    <n v="8.3000000000000007"/>
    <n v="8.1999999999999993"/>
    <s v="Mar"/>
    <x v="6"/>
    <x v="2"/>
    <s v="Normal"/>
    <s v="Male"/>
    <s v="Health and beauty"/>
    <s v="Naypyitaw"/>
    <s v="C"/>
    <s v="Good"/>
  </r>
  <r>
    <s v="420-11-4919"/>
    <n v="71.39"/>
    <n v="5"/>
    <n v="17.8475"/>
    <n v="374.79750000000001"/>
    <d v="2019-02-17T00:00:00"/>
    <d v="1899-12-30T19:57:00"/>
    <s v="Credit card"/>
    <n v="17.8475"/>
    <n v="5.5"/>
    <s v="Feb"/>
    <x v="2"/>
    <x v="2"/>
    <s v="Member"/>
    <s v="Female"/>
    <s v="Food and beverages"/>
    <s v="Naypyitaw"/>
    <s v="C"/>
    <s v="Poor"/>
  </r>
  <r>
    <s v="606-80-4905"/>
    <n v="19.149999999999999"/>
    <n v="6"/>
    <n v="5.7450000000000001"/>
    <n v="120.645"/>
    <d v="2019-01-29T00:00:00"/>
    <d v="1899-12-30T10:01:00"/>
    <s v="Credit card"/>
    <n v="5.7450000000000001"/>
    <n v="6.8"/>
    <s v="Jan"/>
    <x v="6"/>
    <x v="1"/>
    <s v="Member"/>
    <s v="Female"/>
    <s v="Sports and travel"/>
    <s v="Naypyitaw"/>
    <s v="C"/>
    <s v="Average"/>
  </r>
  <r>
    <s v="542-41-0513"/>
    <n v="57.49"/>
    <n v="4"/>
    <n v="11.497999999999999"/>
    <n v="241.458"/>
    <d v="2019-03-15T00:00:00"/>
    <d v="1899-12-30T11:57:00"/>
    <s v="Cash"/>
    <n v="11.497999999999999"/>
    <n v="6.6"/>
    <s v="Mar"/>
    <x v="1"/>
    <x v="1"/>
    <s v="Member"/>
    <s v="Female"/>
    <s v="Electronic accessories"/>
    <s v="Mandalay"/>
    <s v="B"/>
    <s v="Average"/>
  </r>
  <r>
    <s v="426-39-2418"/>
    <n v="61.41"/>
    <n v="7"/>
    <n v="21.493500000000001"/>
    <n v="451.36349999999999"/>
    <d v="2019-01-14T00:00:00"/>
    <d v="1899-12-30T10:02:00"/>
    <s v="Cash"/>
    <n v="21.493500000000001"/>
    <n v="9.8000000000000007"/>
    <s v="Jan"/>
    <x v="3"/>
    <x v="1"/>
    <s v="Normal"/>
    <s v="Male"/>
    <s v="Electronic accessories"/>
    <s v="Naypyitaw"/>
    <s v="C"/>
    <s v="Good"/>
  </r>
  <r>
    <s v="875-46-5808"/>
    <n v="25.9"/>
    <n v="10"/>
    <n v="12.95"/>
    <n v="271.95"/>
    <d v="2019-02-06T00:00:00"/>
    <d v="1899-12-30T14:51:00"/>
    <s v="Ewallet"/>
    <n v="12.95"/>
    <n v="8.6999999999999993"/>
    <s v="Feb"/>
    <x v="5"/>
    <x v="0"/>
    <s v="Member"/>
    <s v="Male"/>
    <s v="Health and beauty"/>
    <s v="Mandalay"/>
    <s v="B"/>
    <s v="Good"/>
  </r>
  <r>
    <s v="394-43-4238"/>
    <n v="17.77"/>
    <n v="5"/>
    <n v="4.4424999999999999"/>
    <n v="93.292500000000004"/>
    <d v="2019-02-15T00:00:00"/>
    <d v="1899-12-30T12:42:00"/>
    <s v="Credit card"/>
    <n v="4.4424999999999999"/>
    <n v="5.4"/>
    <s v="Feb"/>
    <x v="1"/>
    <x v="0"/>
    <s v="Member"/>
    <s v="Male"/>
    <s v="Home and lifestyle"/>
    <s v="Mandalay"/>
    <s v="B"/>
    <s v="Poor"/>
  </r>
  <r>
    <s v="749-24-1565"/>
    <n v="23.03"/>
    <n v="9"/>
    <n v="10.3635"/>
    <n v="217.6335"/>
    <d v="2019-01-03T00:00:00"/>
    <d v="1899-12-30T12:02:00"/>
    <s v="Ewallet"/>
    <n v="10.3635"/>
    <n v="7.9"/>
    <s v="Jan"/>
    <x v="4"/>
    <x v="0"/>
    <s v="Normal"/>
    <s v="Female"/>
    <s v="Health and beauty"/>
    <s v="Yangon"/>
    <s v="A"/>
    <s v="Average"/>
  </r>
  <r>
    <s v="672-51-8681"/>
    <n v="66.650000000000006"/>
    <n v="9"/>
    <n v="29.9925"/>
    <n v="629.84249999999997"/>
    <d v="2019-01-04T00:00:00"/>
    <d v="1899-12-30T18:19:00"/>
    <s v="Credit card"/>
    <n v="29.9925"/>
    <n v="9.6999999999999993"/>
    <s v="Jan"/>
    <x v="1"/>
    <x v="2"/>
    <s v="Member"/>
    <s v="Female"/>
    <s v="Electronic accessories"/>
    <s v="Naypyitaw"/>
    <s v="C"/>
    <s v="Good"/>
  </r>
  <r>
    <s v="263-87-5680"/>
    <n v="28.53"/>
    <n v="10"/>
    <n v="14.265000000000001"/>
    <n v="299.565"/>
    <d v="2019-03-18T00:00:00"/>
    <d v="1899-12-30T17:38:00"/>
    <s v="Ewallet"/>
    <n v="14.265000000000001"/>
    <n v="7.8"/>
    <s v="Mar"/>
    <x v="3"/>
    <x v="2"/>
    <s v="Member"/>
    <s v="Female"/>
    <s v="Home and lifestyle"/>
    <s v="Naypyitaw"/>
    <s v="C"/>
    <s v="Average"/>
  </r>
  <r>
    <s v="573-58-9734"/>
    <n v="30.37"/>
    <n v="3"/>
    <n v="4.5555000000000003"/>
    <n v="95.665499999999994"/>
    <d v="2019-03-28T00:00:00"/>
    <d v="1899-12-30T13:41:00"/>
    <s v="Ewallet"/>
    <n v="4.5555000000000003"/>
    <n v="5.0999999999999996"/>
    <s v="Mar"/>
    <x v="4"/>
    <x v="0"/>
    <s v="Normal"/>
    <s v="Female"/>
    <s v="Fashion accessories"/>
    <s v="Mandalay"/>
    <s v="B"/>
    <s v="Poor"/>
  </r>
  <r>
    <s v="817-69-8206"/>
    <n v="99.73"/>
    <n v="9"/>
    <n v="44.878500000000003"/>
    <n v="942.44849999999997"/>
    <d v="2019-03-02T00:00:00"/>
    <d v="1899-12-30T19:42:00"/>
    <s v="Credit card"/>
    <n v="44.878500000000003"/>
    <n v="6.5"/>
    <s v="Mar"/>
    <x v="0"/>
    <x v="2"/>
    <s v="Normal"/>
    <s v="Female"/>
    <s v="Electronic accessories"/>
    <s v="Mandalay"/>
    <s v="B"/>
    <s v="Average"/>
  </r>
  <r>
    <s v="888-02-0338"/>
    <n v="26.23"/>
    <n v="9"/>
    <n v="11.8035"/>
    <n v="247.87350000000001"/>
    <d v="2019-01-25T00:00:00"/>
    <d v="1899-12-30T20:24:00"/>
    <s v="Ewallet"/>
    <n v="11.8035"/>
    <n v="5.9"/>
    <s v="Jan"/>
    <x v="1"/>
    <x v="2"/>
    <s v="Normal"/>
    <s v="Male"/>
    <s v="Electronic accessories"/>
    <s v="Yangon"/>
    <s v="A"/>
    <s v="Poor"/>
  </r>
  <r>
    <s v="677-11-0152"/>
    <n v="93.26"/>
    <n v="9"/>
    <n v="41.966999999999999"/>
    <n v="881.30700000000002"/>
    <d v="2019-01-16T00:00:00"/>
    <d v="1899-12-30T18:08:00"/>
    <s v="Cash"/>
    <n v="41.966999999999999"/>
    <n v="8.8000000000000007"/>
    <s v="Jan"/>
    <x v="5"/>
    <x v="2"/>
    <s v="Normal"/>
    <s v="Female"/>
    <s v="Food and beverages"/>
    <s v="Naypyitaw"/>
    <s v="C"/>
    <s v="Good"/>
  </r>
  <r>
    <s v="142-63-6033"/>
    <n v="92.36"/>
    <n v="5"/>
    <n v="23.09"/>
    <n v="484.89"/>
    <d v="2019-03-20T00:00:00"/>
    <d v="1899-12-30T19:17:00"/>
    <s v="Ewallet"/>
    <n v="23.09"/>
    <n v="4.9000000000000004"/>
    <s v="Mar"/>
    <x v="5"/>
    <x v="2"/>
    <s v="Normal"/>
    <s v="Male"/>
    <s v="Home and lifestyle"/>
    <s v="Mandalay"/>
    <s v="B"/>
    <s v="Poor"/>
  </r>
  <r>
    <s v="656-16-1063"/>
    <n v="46.42"/>
    <n v="3"/>
    <n v="6.9630000000000001"/>
    <n v="146.22300000000001"/>
    <d v="2019-01-04T00:00:00"/>
    <d v="1899-12-30T13:24:00"/>
    <s v="Credit card"/>
    <n v="6.9630000000000001"/>
    <n v="4.4000000000000004"/>
    <s v="Jan"/>
    <x v="1"/>
    <x v="0"/>
    <s v="Normal"/>
    <s v="Male"/>
    <s v="Sports and travel"/>
    <s v="Mandalay"/>
    <s v="B"/>
    <s v="Poor"/>
  </r>
  <r>
    <s v="891-58-8335"/>
    <n v="29.61"/>
    <n v="7"/>
    <n v="10.3635"/>
    <n v="217.6335"/>
    <d v="2019-03-11T00:00:00"/>
    <d v="1899-12-30T15:53:00"/>
    <s v="Cash"/>
    <n v="10.3635"/>
    <n v="6.5"/>
    <s v="Mar"/>
    <x v="3"/>
    <x v="0"/>
    <s v="Member"/>
    <s v="Female"/>
    <s v="Sports and travel"/>
    <s v="Mandalay"/>
    <s v="B"/>
    <s v="Average"/>
  </r>
  <r>
    <s v="802-43-8934"/>
    <n v="18.28"/>
    <n v="1"/>
    <n v="0.91400000000000003"/>
    <n v="19.193999999999999"/>
    <d v="2019-03-22T00:00:00"/>
    <d v="1899-12-30T15:05:00"/>
    <s v="Credit card"/>
    <n v="0.91400000000000003"/>
    <n v="8.3000000000000007"/>
    <s v="Mar"/>
    <x v="1"/>
    <x v="0"/>
    <s v="Normal"/>
    <s v="Male"/>
    <s v="Home and lifestyle"/>
    <s v="Yangon"/>
    <s v="A"/>
    <s v="Good"/>
  </r>
  <r>
    <s v="560-30-5617"/>
    <n v="24.77"/>
    <n v="5"/>
    <n v="6.1924999999999999"/>
    <n v="130.04249999999999"/>
    <d v="2019-03-24T00:00:00"/>
    <d v="1899-12-30T18:27:00"/>
    <s v="Cash"/>
    <n v="6.1924999999999999"/>
    <n v="8.5"/>
    <s v="Mar"/>
    <x v="2"/>
    <x v="2"/>
    <s v="Normal"/>
    <s v="Female"/>
    <s v="Sports and travel"/>
    <s v="Mandalay"/>
    <s v="B"/>
    <s v="Good"/>
  </r>
  <r>
    <s v="319-74-2561"/>
    <n v="94.64"/>
    <n v="3"/>
    <n v="14.196"/>
    <n v="298.11599999999999"/>
    <d v="2019-02-21T00:00:00"/>
    <d v="1899-12-30T16:55:00"/>
    <s v="Cash"/>
    <n v="14.196"/>
    <n v="5.5"/>
    <s v="Feb"/>
    <x v="4"/>
    <x v="2"/>
    <s v="Member"/>
    <s v="Female"/>
    <s v="Electronic accessories"/>
    <s v="Yangon"/>
    <s v="A"/>
    <s v="Poor"/>
  </r>
  <r>
    <s v="549-03-9315"/>
    <n v="94.87"/>
    <n v="8"/>
    <n v="37.948"/>
    <n v="796.90800000000002"/>
    <d v="2019-02-12T00:00:00"/>
    <d v="1899-12-30T12:58:00"/>
    <s v="Ewallet"/>
    <n v="37.948"/>
    <n v="8.6999999999999993"/>
    <s v="Feb"/>
    <x v="6"/>
    <x v="0"/>
    <s v="Normal"/>
    <s v="Male"/>
    <s v="Fashion accessories"/>
    <s v="Mandalay"/>
    <s v="B"/>
    <s v="Good"/>
  </r>
  <r>
    <s v="790-29-1172"/>
    <n v="57.34"/>
    <n v="3"/>
    <n v="8.6010000000000009"/>
    <n v="180.62100000000001"/>
    <d v="2019-03-10T00:00:00"/>
    <d v="1899-12-30T18:59:00"/>
    <s v="Credit card"/>
    <n v="8.6010000000000009"/>
    <n v="7.9"/>
    <s v="Mar"/>
    <x v="2"/>
    <x v="2"/>
    <s v="Normal"/>
    <s v="Female"/>
    <s v="Food and beverages"/>
    <s v="Mandalay"/>
    <s v="B"/>
    <s v="Average"/>
  </r>
  <r>
    <s v="239-36-3640"/>
    <n v="45.35"/>
    <n v="6"/>
    <n v="13.605"/>
    <n v="285.70499999999998"/>
    <d v="2019-01-31T00:00:00"/>
    <d v="1899-12-30T13:44:00"/>
    <s v="Ewallet"/>
    <n v="13.605"/>
    <n v="6.1"/>
    <s v="Jan"/>
    <x v="4"/>
    <x v="0"/>
    <s v="Normal"/>
    <s v="Male"/>
    <s v="Electronic accessories"/>
    <s v="Mandalay"/>
    <s v="B"/>
    <s v="Average"/>
  </r>
  <r>
    <s v="468-01-2051"/>
    <n v="62.08"/>
    <n v="7"/>
    <n v="21.728000000000002"/>
    <n v="456.28800000000001"/>
    <d v="2019-03-06T00:00:00"/>
    <d v="1899-12-30T13:46:00"/>
    <s v="Ewallet"/>
    <n v="21.728000000000002"/>
    <n v="5.4"/>
    <s v="Mar"/>
    <x v="5"/>
    <x v="0"/>
    <s v="Normal"/>
    <s v="Male"/>
    <s v="Food and beverages"/>
    <s v="Mandalay"/>
    <s v="B"/>
    <s v="Poor"/>
  </r>
  <r>
    <s v="389-25-3394"/>
    <n v="11.81"/>
    <n v="5"/>
    <n v="2.9525000000000001"/>
    <n v="62.002499999999998"/>
    <d v="2019-02-17T00:00:00"/>
    <d v="1899-12-30T18:06:00"/>
    <s v="Cash"/>
    <n v="2.9525000000000001"/>
    <n v="9.4"/>
    <s v="Feb"/>
    <x v="2"/>
    <x v="2"/>
    <s v="Normal"/>
    <s v="Male"/>
    <s v="Electronic accessories"/>
    <s v="Naypyitaw"/>
    <s v="C"/>
    <s v="Good"/>
  </r>
  <r>
    <s v="279-62-1445"/>
    <n v="12.54"/>
    <n v="1"/>
    <n v="0.627"/>
    <n v="13.167"/>
    <d v="2019-02-21T00:00:00"/>
    <d v="1899-12-30T12:38:00"/>
    <s v="Cash"/>
    <n v="0.627"/>
    <n v="8.1999999999999993"/>
    <s v="Feb"/>
    <x v="4"/>
    <x v="0"/>
    <s v="Member"/>
    <s v="Female"/>
    <s v="Fashion accessories"/>
    <s v="Naypyitaw"/>
    <s v="C"/>
    <s v="Good"/>
  </r>
  <r>
    <s v="213-72-6612"/>
    <n v="43.25"/>
    <n v="2"/>
    <n v="4.3250000000000002"/>
    <n v="90.825000000000003"/>
    <d v="2019-03-20T00:00:00"/>
    <d v="1899-12-30T15:56:00"/>
    <s v="Cash"/>
    <n v="4.3250000000000002"/>
    <n v="6.2"/>
    <s v="Mar"/>
    <x v="5"/>
    <x v="0"/>
    <s v="Normal"/>
    <s v="Male"/>
    <s v="Food and beverages"/>
    <s v="Yangon"/>
    <s v="A"/>
    <s v="Average"/>
  </r>
  <r>
    <s v="746-68-6593"/>
    <n v="87.16"/>
    <n v="2"/>
    <n v="8.7159999999999993"/>
    <n v="183.036"/>
    <d v="2019-01-11T00:00:00"/>
    <d v="1899-12-30T14:29:00"/>
    <s v="Credit card"/>
    <n v="8.7159999999999993"/>
    <n v="9.6999999999999993"/>
    <s v="Jan"/>
    <x v="1"/>
    <x v="0"/>
    <s v="Member"/>
    <s v="Female"/>
    <s v="Sports and travel"/>
    <s v="Naypyitaw"/>
    <s v="C"/>
    <s v="Good"/>
  </r>
  <r>
    <s v="836-82-5858"/>
    <n v="69.37"/>
    <n v="9"/>
    <n v="31.2165"/>
    <n v="655.54650000000004"/>
    <d v="2019-01-26T00:00:00"/>
    <d v="1899-12-30T19:14:00"/>
    <s v="Ewallet"/>
    <n v="31.2165"/>
    <n v="4"/>
    <s v="Jan"/>
    <x v="0"/>
    <x v="2"/>
    <s v="Member"/>
    <s v="Male"/>
    <s v="Health and beauty"/>
    <s v="Mandalay"/>
    <s v="B"/>
    <s v="Poor"/>
  </r>
  <r>
    <s v="583-72-1480"/>
    <n v="37.06"/>
    <n v="4"/>
    <n v="7.4119999999999999"/>
    <n v="155.65199999999999"/>
    <d v="2019-01-31T00:00:00"/>
    <d v="1899-12-30T16:24:00"/>
    <s v="Ewallet"/>
    <n v="7.4119999999999999"/>
    <n v="9.6999999999999993"/>
    <s v="Jan"/>
    <x v="4"/>
    <x v="2"/>
    <s v="Member"/>
    <s v="Male"/>
    <s v="Electronic accessories"/>
    <s v="Naypyitaw"/>
    <s v="C"/>
    <s v="Good"/>
  </r>
  <r>
    <s v="466-61-5506"/>
    <n v="90.7"/>
    <n v="6"/>
    <n v="27.21"/>
    <n v="571.41"/>
    <d v="2019-02-26T00:00:00"/>
    <d v="1899-12-30T10:52:00"/>
    <s v="Cash"/>
    <n v="27.21"/>
    <n v="5.3"/>
    <s v="Feb"/>
    <x v="6"/>
    <x v="1"/>
    <s v="Member"/>
    <s v="Female"/>
    <s v="Electronic accessories"/>
    <s v="Mandalay"/>
    <s v="B"/>
    <s v="Poor"/>
  </r>
  <r>
    <s v="721-86-6247"/>
    <n v="63.42"/>
    <n v="8"/>
    <n v="25.367999999999999"/>
    <n v="532.72799999999995"/>
    <d v="2019-03-11T00:00:00"/>
    <d v="1899-12-30T12:55:00"/>
    <s v="Ewallet"/>
    <n v="25.367999999999999"/>
    <n v="7.4"/>
    <s v="Mar"/>
    <x v="3"/>
    <x v="0"/>
    <s v="Normal"/>
    <s v="Female"/>
    <s v="Home and lifestyle"/>
    <s v="Yangon"/>
    <s v="A"/>
    <s v="Average"/>
  </r>
  <r>
    <s v="289-65-5721"/>
    <n v="81.37"/>
    <n v="2"/>
    <n v="8.1370000000000005"/>
    <n v="170.87700000000001"/>
    <d v="2019-01-26T00:00:00"/>
    <d v="1899-12-30T19:28:00"/>
    <s v="Cash"/>
    <n v="8.1370000000000005"/>
    <n v="6.5"/>
    <s v="Jan"/>
    <x v="0"/>
    <x v="2"/>
    <s v="Normal"/>
    <s v="Female"/>
    <s v="Fashion accessories"/>
    <s v="Mandalay"/>
    <s v="B"/>
    <s v="Average"/>
  </r>
  <r>
    <s v="545-46-3100"/>
    <n v="10.59"/>
    <n v="3"/>
    <n v="1.5885"/>
    <n v="33.358499999999999"/>
    <d v="2019-03-12T00:00:00"/>
    <d v="1899-12-30T13:52:00"/>
    <s v="Credit card"/>
    <n v="1.5885"/>
    <n v="8.6999999999999993"/>
    <s v="Mar"/>
    <x v="6"/>
    <x v="0"/>
    <s v="Member"/>
    <s v="Female"/>
    <s v="Electronic accessories"/>
    <s v="Mandalay"/>
    <s v="B"/>
    <s v="Good"/>
  </r>
  <r>
    <s v="418-02-5978"/>
    <n v="84.09"/>
    <n v="9"/>
    <n v="37.840499999999999"/>
    <n v="794.65049999999997"/>
    <d v="2019-02-11T00:00:00"/>
    <d v="1899-12-30T10:54:00"/>
    <s v="Cash"/>
    <n v="37.840499999999999"/>
    <n v="8"/>
    <s v="Feb"/>
    <x v="3"/>
    <x v="1"/>
    <s v="Normal"/>
    <s v="Female"/>
    <s v="Health and beauty"/>
    <s v="Mandalay"/>
    <s v="B"/>
    <s v="Good"/>
  </r>
  <r>
    <s v="269-04-5750"/>
    <n v="73.819999999999993"/>
    <n v="4"/>
    <n v="14.763999999999999"/>
    <n v="310.04399999999998"/>
    <d v="2019-02-21T00:00:00"/>
    <d v="1899-12-30T18:31:00"/>
    <s v="Cash"/>
    <n v="14.763999999999999"/>
    <n v="6.7"/>
    <s v="Feb"/>
    <x v="4"/>
    <x v="2"/>
    <s v="Member"/>
    <s v="Male"/>
    <s v="Fashion accessories"/>
    <s v="Mandalay"/>
    <s v="B"/>
    <s v="Average"/>
  </r>
  <r>
    <s v="157-13-5295"/>
    <n v="51.94"/>
    <n v="10"/>
    <n v="25.97"/>
    <n v="545.37"/>
    <d v="2019-03-09T00:00:00"/>
    <d v="1899-12-30T18:24:00"/>
    <s v="Ewallet"/>
    <n v="25.97"/>
    <n v="6.5"/>
    <s v="Mar"/>
    <x v="0"/>
    <x v="2"/>
    <s v="Member"/>
    <s v="Male"/>
    <s v="Health and beauty"/>
    <s v="Yangon"/>
    <s v="A"/>
    <s v="Average"/>
  </r>
  <r>
    <s v="645-78-8093"/>
    <n v="93.14"/>
    <n v="2"/>
    <n v="9.3140000000000001"/>
    <n v="195.59399999999999"/>
    <d v="2019-01-20T00:00:00"/>
    <d v="1899-12-30T18:09:00"/>
    <s v="Ewallet"/>
    <n v="9.3140000000000001"/>
    <n v="4.0999999999999996"/>
    <s v="Jan"/>
    <x v="2"/>
    <x v="2"/>
    <s v="Normal"/>
    <s v="Female"/>
    <s v="Sports and travel"/>
    <s v="Yangon"/>
    <s v="A"/>
    <s v="Poor"/>
  </r>
  <r>
    <s v="211-30-9270"/>
    <n v="17.41"/>
    <n v="5"/>
    <n v="4.3525"/>
    <n v="91.402500000000003"/>
    <d v="2019-01-28T00:00:00"/>
    <d v="1899-12-30T15:16:00"/>
    <s v="Credit card"/>
    <n v="4.3525"/>
    <n v="4.9000000000000004"/>
    <s v="Jan"/>
    <x v="3"/>
    <x v="0"/>
    <s v="Normal"/>
    <s v="Male"/>
    <s v="Health and beauty"/>
    <s v="Naypyitaw"/>
    <s v="C"/>
    <s v="Poor"/>
  </r>
  <r>
    <s v="755-12-3214"/>
    <n v="44.22"/>
    <n v="5"/>
    <n v="11.055"/>
    <n v="232.155"/>
    <d v="2019-03-05T00:00:00"/>
    <d v="1899-12-30T17:07:00"/>
    <s v="Credit card"/>
    <n v="11.055"/>
    <n v="8.6"/>
    <s v="Mar"/>
    <x v="6"/>
    <x v="2"/>
    <s v="Member"/>
    <s v="Female"/>
    <s v="Fashion accessories"/>
    <s v="Naypyitaw"/>
    <s v="C"/>
    <s v="Good"/>
  </r>
  <r>
    <s v="346-84-3103"/>
    <n v="13.22"/>
    <n v="5"/>
    <n v="3.3050000000000002"/>
    <n v="69.405000000000001"/>
    <d v="2019-03-02T00:00:00"/>
    <d v="1899-12-30T19:26:00"/>
    <s v="Cash"/>
    <n v="3.3050000000000002"/>
    <n v="4.3"/>
    <s v="Mar"/>
    <x v="0"/>
    <x v="2"/>
    <s v="Member"/>
    <s v="Female"/>
    <s v="Electronic accessories"/>
    <s v="Mandalay"/>
    <s v="B"/>
    <s v="Poor"/>
  </r>
  <r>
    <s v="478-06-7835"/>
    <n v="89.69"/>
    <n v="1"/>
    <n v="4.4844999999999997"/>
    <n v="94.174499999999995"/>
    <d v="2019-01-11T00:00:00"/>
    <d v="1899-12-30T11:20:00"/>
    <s v="Ewallet"/>
    <n v="4.4844999999999997"/>
    <n v="4.9000000000000004"/>
    <s v="Jan"/>
    <x v="1"/>
    <x v="1"/>
    <s v="Normal"/>
    <s v="Male"/>
    <s v="Fashion accessories"/>
    <s v="Yangon"/>
    <s v="A"/>
    <s v="Poor"/>
  </r>
  <r>
    <s v="540-11-4336"/>
    <n v="24.94"/>
    <n v="9"/>
    <n v="11.223000000000001"/>
    <n v="235.68299999999999"/>
    <d v="2019-01-11T00:00:00"/>
    <d v="1899-12-30T16:49:00"/>
    <s v="Credit card"/>
    <n v="11.223000000000001"/>
    <n v="5.6"/>
    <s v="Jan"/>
    <x v="1"/>
    <x v="2"/>
    <s v="Normal"/>
    <s v="Male"/>
    <s v="Food and beverages"/>
    <s v="Yangon"/>
    <s v="A"/>
    <s v="Poor"/>
  </r>
  <r>
    <s v="448-81-5016"/>
    <n v="59.77"/>
    <n v="2"/>
    <n v="5.9770000000000003"/>
    <n v="125.517"/>
    <d v="2019-03-11T00:00:00"/>
    <d v="1899-12-30T12:01:00"/>
    <s v="Credit card"/>
    <n v="5.9770000000000003"/>
    <n v="5.8"/>
    <s v="Mar"/>
    <x v="3"/>
    <x v="0"/>
    <s v="Normal"/>
    <s v="Male"/>
    <s v="Health and beauty"/>
    <s v="Yangon"/>
    <s v="A"/>
    <s v="Poor"/>
  </r>
  <r>
    <s v="142-72-4741"/>
    <n v="93.2"/>
    <n v="2"/>
    <n v="9.32"/>
    <n v="195.72"/>
    <d v="2019-02-28T00:00:00"/>
    <d v="1899-12-30T18:37:00"/>
    <s v="Credit card"/>
    <n v="9.32"/>
    <n v="6"/>
    <s v="Feb"/>
    <x v="4"/>
    <x v="2"/>
    <s v="Member"/>
    <s v="Male"/>
    <s v="Fashion accessories"/>
    <s v="Naypyitaw"/>
    <s v="C"/>
    <s v="Average"/>
  </r>
  <r>
    <s v="217-58-1179"/>
    <n v="62.65"/>
    <n v="4"/>
    <n v="12.53"/>
    <n v="263.13"/>
    <d v="2019-01-05T00:00:00"/>
    <d v="1899-12-30T11:25:00"/>
    <s v="Cash"/>
    <n v="12.53"/>
    <n v="4.2"/>
    <s v="Jan"/>
    <x v="0"/>
    <x v="1"/>
    <s v="Member"/>
    <s v="Male"/>
    <s v="Home and lifestyle"/>
    <s v="Yangon"/>
    <s v="A"/>
    <s v="Poor"/>
  </r>
  <r>
    <s v="376-02-8238"/>
    <n v="93.87"/>
    <n v="8"/>
    <n v="37.548000000000002"/>
    <n v="788.50800000000004"/>
    <d v="2019-02-02T00:00:00"/>
    <d v="1899-12-30T18:42:00"/>
    <s v="Credit card"/>
    <n v="37.548000000000002"/>
    <n v="8.3000000000000007"/>
    <s v="Feb"/>
    <x v="0"/>
    <x v="2"/>
    <s v="Normal"/>
    <s v="Male"/>
    <s v="Home and lifestyle"/>
    <s v="Mandalay"/>
    <s v="B"/>
    <s v="Good"/>
  </r>
  <r>
    <s v="530-90-9855"/>
    <n v="47.59"/>
    <n v="8"/>
    <n v="19.036000000000001"/>
    <n v="399.75599999999997"/>
    <d v="2019-01-01T00:00:00"/>
    <d v="1899-12-30T14:47:00"/>
    <s v="Cash"/>
    <n v="19.036000000000001"/>
    <n v="5.7"/>
    <s v="Jan"/>
    <x v="6"/>
    <x v="0"/>
    <s v="Member"/>
    <s v="Male"/>
    <s v="Home and lifestyle"/>
    <s v="Yangon"/>
    <s v="A"/>
    <s v="Poor"/>
  </r>
  <r>
    <s v="866-05-7563"/>
    <n v="81.400000000000006"/>
    <n v="3"/>
    <n v="12.21"/>
    <n v="256.41000000000003"/>
    <d v="2019-02-09T00:00:00"/>
    <d v="1899-12-30T19:43:00"/>
    <s v="Cash"/>
    <n v="12.21"/>
    <n v="4.8"/>
    <s v="Feb"/>
    <x v="0"/>
    <x v="2"/>
    <s v="Member"/>
    <s v="Female"/>
    <s v="Electronic accessories"/>
    <s v="Mandalay"/>
    <s v="B"/>
    <s v="Poor"/>
  </r>
  <r>
    <s v="604-70-6476"/>
    <n v="17.940000000000001"/>
    <n v="5"/>
    <n v="4.4850000000000003"/>
    <n v="94.185000000000002"/>
    <d v="2019-01-23T00:00:00"/>
    <d v="1899-12-30T14:04:00"/>
    <s v="Ewallet"/>
    <n v="4.4850000000000003"/>
    <n v="6.8"/>
    <s v="Jan"/>
    <x v="5"/>
    <x v="0"/>
    <s v="Member"/>
    <s v="Male"/>
    <s v="Fashion accessories"/>
    <s v="Yangon"/>
    <s v="A"/>
    <s v="Average"/>
  </r>
  <r>
    <s v="799-71-1548"/>
    <n v="77.72"/>
    <n v="4"/>
    <n v="15.544"/>
    <n v="326.42399999999998"/>
    <d v="2019-01-07T00:00:00"/>
    <d v="1899-12-30T16:11:00"/>
    <s v="Credit card"/>
    <n v="15.544"/>
    <n v="8.8000000000000007"/>
    <s v="Jan"/>
    <x v="3"/>
    <x v="2"/>
    <s v="Member"/>
    <s v="Male"/>
    <s v="Electronic accessories"/>
    <s v="Yangon"/>
    <s v="A"/>
    <s v="Good"/>
  </r>
  <r>
    <s v="785-13-7708"/>
    <n v="73.06"/>
    <n v="7"/>
    <n v="25.571000000000002"/>
    <n v="536.99099999999999"/>
    <d v="2019-01-14T00:00:00"/>
    <d v="1899-12-30T19:06:00"/>
    <s v="Credit card"/>
    <n v="25.571000000000002"/>
    <n v="4.2"/>
    <s v="Jan"/>
    <x v="3"/>
    <x v="2"/>
    <s v="Normal"/>
    <s v="Male"/>
    <s v="Food and beverages"/>
    <s v="Mandalay"/>
    <s v="B"/>
    <s v="Poor"/>
  </r>
  <r>
    <s v="845-51-0542"/>
    <n v="46.55"/>
    <n v="9"/>
    <n v="20.947500000000002"/>
    <n v="439.89749999999998"/>
    <d v="2019-02-02T00:00:00"/>
    <d v="1899-12-30T15:34:00"/>
    <s v="Ewallet"/>
    <n v="20.947500000000002"/>
    <n v="6.4"/>
    <s v="Feb"/>
    <x v="0"/>
    <x v="0"/>
    <s v="Member"/>
    <s v="Male"/>
    <s v="Food and beverages"/>
    <s v="Mandalay"/>
    <s v="B"/>
    <s v="Average"/>
  </r>
  <r>
    <s v="662-47-5456"/>
    <n v="35.19"/>
    <n v="10"/>
    <n v="17.594999999999999"/>
    <n v="369.495"/>
    <d v="2019-03-17T00:00:00"/>
    <d v="1899-12-30T19:06:00"/>
    <s v="Credit card"/>
    <n v="17.594999999999999"/>
    <n v="8.4"/>
    <s v="Mar"/>
    <x v="2"/>
    <x v="2"/>
    <s v="Member"/>
    <s v="Male"/>
    <s v="Fashion accessories"/>
    <s v="Naypyitaw"/>
    <s v="C"/>
    <s v="Good"/>
  </r>
  <r>
    <s v="883-17-4236"/>
    <n v="14.39"/>
    <n v="2"/>
    <n v="1.4390000000000001"/>
    <n v="30.219000000000001"/>
    <d v="2019-03-02T00:00:00"/>
    <d v="1899-12-30T19:44:00"/>
    <s v="Credit card"/>
    <n v="1.4390000000000001"/>
    <n v="7.2"/>
    <s v="Mar"/>
    <x v="0"/>
    <x v="2"/>
    <s v="Normal"/>
    <s v="Female"/>
    <s v="Sports and travel"/>
    <s v="Naypyitaw"/>
    <s v="C"/>
    <s v="Average"/>
  </r>
  <r>
    <s v="290-68-2984"/>
    <n v="23.75"/>
    <n v="4"/>
    <n v="4.75"/>
    <n v="99.75"/>
    <d v="2019-03-16T00:00:00"/>
    <d v="1899-12-30T11:22:00"/>
    <s v="Cash"/>
    <n v="4.75"/>
    <n v="5.2"/>
    <s v="Mar"/>
    <x v="0"/>
    <x v="1"/>
    <s v="Normal"/>
    <s v="Male"/>
    <s v="Home and lifestyle"/>
    <s v="Yangon"/>
    <s v="A"/>
    <s v="Poor"/>
  </r>
  <r>
    <s v="704-11-6354"/>
    <n v="58.9"/>
    <n v="8"/>
    <n v="23.56"/>
    <n v="494.76"/>
    <d v="2019-01-06T00:00:00"/>
    <d v="1899-12-30T11:23:00"/>
    <s v="Cash"/>
    <n v="23.56"/>
    <n v="8.9"/>
    <s v="Jan"/>
    <x v="2"/>
    <x v="1"/>
    <s v="Member"/>
    <s v="Male"/>
    <s v="Home and lifestyle"/>
    <s v="Yangon"/>
    <s v="A"/>
    <s v="Good"/>
  </r>
  <r>
    <s v="110-48-7033"/>
    <n v="32.619999999999997"/>
    <n v="4"/>
    <n v="6.524"/>
    <n v="137.00399999999999"/>
    <d v="2019-01-29T00:00:00"/>
    <d v="1899-12-30T14:12:00"/>
    <s v="Cash"/>
    <n v="6.524"/>
    <n v="9"/>
    <s v="Jan"/>
    <x v="6"/>
    <x v="0"/>
    <s v="Member"/>
    <s v="Male"/>
    <s v="Fashion accessories"/>
    <s v="Mandalay"/>
    <s v="B"/>
    <s v="Good"/>
  </r>
  <r>
    <s v="366-93-0948"/>
    <n v="66.349999999999994"/>
    <n v="1"/>
    <n v="3.3174999999999999"/>
    <n v="69.667500000000004"/>
    <d v="2019-01-31T00:00:00"/>
    <d v="1899-12-30T10:46:00"/>
    <s v="Credit card"/>
    <n v="3.3174999999999999"/>
    <n v="9.6999999999999993"/>
    <s v="Jan"/>
    <x v="4"/>
    <x v="1"/>
    <s v="Member"/>
    <s v="Male"/>
    <s v="Electronic accessories"/>
    <s v="Yangon"/>
    <s v="A"/>
    <s v="Good"/>
  </r>
  <r>
    <s v="729-09-9681"/>
    <n v="25.91"/>
    <n v="6"/>
    <n v="7.7729999999999997"/>
    <n v="163.233"/>
    <d v="2019-02-05T00:00:00"/>
    <d v="1899-12-30T10:16:00"/>
    <s v="Ewallet"/>
    <n v="7.7729999999999997"/>
    <n v="8.6999999999999993"/>
    <s v="Feb"/>
    <x v="6"/>
    <x v="1"/>
    <s v="Member"/>
    <s v="Male"/>
    <s v="Home and lifestyle"/>
    <s v="Yangon"/>
    <s v="A"/>
    <s v="Good"/>
  </r>
  <r>
    <s v="151-16-1484"/>
    <n v="32.25"/>
    <n v="4"/>
    <n v="6.45"/>
    <n v="135.44999999999999"/>
    <d v="2019-02-13T00:00:00"/>
    <d v="1899-12-30T12:38:00"/>
    <s v="Ewallet"/>
    <n v="6.45"/>
    <n v="6.5"/>
    <s v="Feb"/>
    <x v="5"/>
    <x v="0"/>
    <s v="Member"/>
    <s v="Male"/>
    <s v="Electronic accessories"/>
    <s v="Yangon"/>
    <s v="A"/>
    <s v="Average"/>
  </r>
  <r>
    <s v="380-94-4661"/>
    <n v="65.94"/>
    <n v="4"/>
    <n v="13.188000000000001"/>
    <n v="276.94799999999998"/>
    <d v="2019-02-07T00:00:00"/>
    <d v="1899-12-30T13:05:00"/>
    <s v="Credit card"/>
    <n v="13.188000000000001"/>
    <n v="6.9"/>
    <s v="Feb"/>
    <x v="4"/>
    <x v="0"/>
    <s v="Member"/>
    <s v="Male"/>
    <s v="Electronic accessories"/>
    <s v="Naypyitaw"/>
    <s v="C"/>
    <s v="Average"/>
  </r>
  <r>
    <s v="850-41-9669"/>
    <n v="75.06"/>
    <n v="9"/>
    <n v="33.777000000000001"/>
    <n v="709.31700000000001"/>
    <d v="2019-03-19T00:00:00"/>
    <d v="1899-12-30T13:25:00"/>
    <s v="Ewallet"/>
    <n v="33.777000000000001"/>
    <n v="6.2"/>
    <s v="Mar"/>
    <x v="6"/>
    <x v="0"/>
    <s v="Normal"/>
    <s v="Female"/>
    <s v="Electronic accessories"/>
    <s v="Yangon"/>
    <s v="A"/>
    <s v="Average"/>
  </r>
  <r>
    <s v="821-07-3596"/>
    <n v="16.45"/>
    <n v="4"/>
    <n v="3.29"/>
    <n v="69.09"/>
    <d v="2019-03-07T00:00:00"/>
    <d v="1899-12-30T14:53:00"/>
    <s v="Ewallet"/>
    <n v="3.29"/>
    <n v="5.6"/>
    <s v="Mar"/>
    <x v="4"/>
    <x v="0"/>
    <s v="Normal"/>
    <s v="Female"/>
    <s v="Fashion accessories"/>
    <s v="Naypyitaw"/>
    <s v="C"/>
    <s v="Poor"/>
  </r>
  <r>
    <s v="655-85-5130"/>
    <n v="38.299999999999997"/>
    <n v="4"/>
    <n v="7.66"/>
    <n v="160.86000000000001"/>
    <d v="2019-03-13T00:00:00"/>
    <d v="1899-12-30T19:22:00"/>
    <s v="Cash"/>
    <n v="7.66"/>
    <n v="5.7"/>
    <s v="Mar"/>
    <x v="5"/>
    <x v="2"/>
    <s v="Member"/>
    <s v="Female"/>
    <s v="Fashion accessories"/>
    <s v="Mandalay"/>
    <s v="B"/>
    <s v="Poor"/>
  </r>
  <r>
    <s v="447-15-7839"/>
    <n v="22.24"/>
    <n v="10"/>
    <n v="11.12"/>
    <n v="233.52"/>
    <d v="2019-02-09T00:00:00"/>
    <d v="1899-12-30T11:00:00"/>
    <s v="Cash"/>
    <n v="11.12"/>
    <n v="4.2"/>
    <s v="Feb"/>
    <x v="0"/>
    <x v="1"/>
    <s v="Member"/>
    <s v="Female"/>
    <s v="Sports and travel"/>
    <s v="Yangon"/>
    <s v="A"/>
    <s v="Poor"/>
  </r>
  <r>
    <s v="154-74-7179"/>
    <n v="54.45"/>
    <n v="1"/>
    <n v="2.7225000000000001"/>
    <n v="57.172499999999999"/>
    <d v="2019-02-26T00:00:00"/>
    <d v="1899-12-30T19:24:00"/>
    <s v="Ewallet"/>
    <n v="2.7225000000000001"/>
    <n v="7.9"/>
    <s v="Feb"/>
    <x v="6"/>
    <x v="2"/>
    <s v="Normal"/>
    <s v="Male"/>
    <s v="Sports and travel"/>
    <s v="Mandalay"/>
    <s v="B"/>
    <s v="Average"/>
  </r>
  <r>
    <s v="253-12-6086"/>
    <n v="98.4"/>
    <n v="7"/>
    <n v="34.44"/>
    <n v="723.24"/>
    <d v="2019-03-12T00:00:00"/>
    <d v="1899-12-30T12:43:00"/>
    <s v="Credit card"/>
    <n v="34.44"/>
    <n v="8.6999999999999993"/>
    <s v="Mar"/>
    <x v="6"/>
    <x v="0"/>
    <s v="Member"/>
    <s v="Female"/>
    <s v="Sports and travel"/>
    <s v="Yangon"/>
    <s v="A"/>
    <s v="Good"/>
  </r>
  <r>
    <s v="808-65-0703"/>
    <n v="35.47"/>
    <n v="4"/>
    <n v="7.0940000000000003"/>
    <n v="148.97399999999999"/>
    <d v="2019-03-14T00:00:00"/>
    <d v="1899-12-30T17:22:00"/>
    <s v="Credit card"/>
    <n v="7.0940000000000003"/>
    <n v="6.9"/>
    <s v="Mar"/>
    <x v="4"/>
    <x v="2"/>
    <s v="Normal"/>
    <s v="Male"/>
    <s v="Home and lifestyle"/>
    <s v="Naypyitaw"/>
    <s v="C"/>
    <s v="Average"/>
  </r>
  <r>
    <s v="571-94-0759"/>
    <n v="74.599999999999994"/>
    <n v="10"/>
    <n v="37.299999999999997"/>
    <n v="783.3"/>
    <d v="2019-01-08T00:00:00"/>
    <d v="1899-12-30T20:55:00"/>
    <s v="Cash"/>
    <n v="37.299999999999997"/>
    <n v="9.5"/>
    <s v="Jan"/>
    <x v="6"/>
    <x v="2"/>
    <s v="Member"/>
    <s v="Female"/>
    <s v="Food and beverages"/>
    <s v="Mandalay"/>
    <s v="B"/>
    <s v="Good"/>
  </r>
  <r>
    <s v="144-51-6085"/>
    <n v="70.739999999999995"/>
    <n v="4"/>
    <n v="14.148"/>
    <n v="297.108"/>
    <d v="2019-01-05T00:00:00"/>
    <d v="1899-12-30T16:05:00"/>
    <s v="Credit card"/>
    <n v="14.148"/>
    <n v="4.4000000000000004"/>
    <s v="Jan"/>
    <x v="0"/>
    <x v="2"/>
    <s v="Member"/>
    <s v="Male"/>
    <s v="Home and lifestyle"/>
    <s v="Yangon"/>
    <s v="A"/>
    <s v="Poor"/>
  </r>
  <r>
    <s v="731-14-2199"/>
    <n v="35.54"/>
    <n v="10"/>
    <n v="17.77"/>
    <n v="373.17"/>
    <d v="2019-01-04T00:00:00"/>
    <d v="1899-12-30T13:34:00"/>
    <s v="Ewallet"/>
    <n v="17.77"/>
    <n v="7"/>
    <s v="Jan"/>
    <x v="1"/>
    <x v="0"/>
    <s v="Member"/>
    <s v="Female"/>
    <s v="Home and lifestyle"/>
    <s v="Yangon"/>
    <s v="A"/>
    <s v="Average"/>
  </r>
  <r>
    <s v="783-09-1637"/>
    <n v="67.430000000000007"/>
    <n v="5"/>
    <n v="16.857500000000002"/>
    <n v="354.00749999999999"/>
    <d v="2019-03-06T00:00:00"/>
    <d v="1899-12-30T18:13:00"/>
    <s v="Ewallet"/>
    <n v="16.857500000000002"/>
    <n v="6.3"/>
    <s v="Mar"/>
    <x v="5"/>
    <x v="2"/>
    <s v="Normal"/>
    <s v="Female"/>
    <s v="Sports and travel"/>
    <s v="Mandalay"/>
    <s v="B"/>
    <s v="Average"/>
  </r>
  <r>
    <s v="687-15-1097"/>
    <n v="21.12"/>
    <n v="2"/>
    <n v="2.1120000000000001"/>
    <n v="44.351999999999997"/>
    <d v="2019-01-03T00:00:00"/>
    <d v="1899-12-30T19:17:00"/>
    <s v="Cash"/>
    <n v="2.1120000000000001"/>
    <n v="9.6999999999999993"/>
    <s v="Jan"/>
    <x v="4"/>
    <x v="2"/>
    <s v="Member"/>
    <s v="Female"/>
    <s v="Health and beauty"/>
    <s v="Naypyitaw"/>
    <s v="C"/>
    <s v="Good"/>
  </r>
  <r>
    <s v="126-54-1082"/>
    <n v="21.54"/>
    <n v="9"/>
    <n v="9.6929999999999996"/>
    <n v="203.553"/>
    <d v="2019-01-07T00:00:00"/>
    <d v="1899-12-30T11:44:00"/>
    <s v="Credit card"/>
    <n v="9.6929999999999996"/>
    <n v="8.8000000000000007"/>
    <s v="Jan"/>
    <x v="3"/>
    <x v="1"/>
    <s v="Member"/>
    <s v="Female"/>
    <s v="Home and lifestyle"/>
    <s v="Yangon"/>
    <s v="A"/>
    <s v="Good"/>
  </r>
  <r>
    <s v="633-91-1052"/>
    <n v="12.03"/>
    <n v="2"/>
    <n v="1.2030000000000001"/>
    <n v="25.263000000000002"/>
    <d v="2019-01-27T00:00:00"/>
    <d v="1899-12-30T15:51:00"/>
    <s v="Cash"/>
    <n v="1.2030000000000001"/>
    <n v="5.0999999999999996"/>
    <s v="Jan"/>
    <x v="2"/>
    <x v="0"/>
    <s v="Normal"/>
    <s v="Female"/>
    <s v="Home and lifestyle"/>
    <s v="Yangon"/>
    <s v="A"/>
    <s v="Poor"/>
  </r>
  <r>
    <s v="477-24-6490"/>
    <n v="99.71"/>
    <n v="6"/>
    <n v="29.913"/>
    <n v="628.173"/>
    <d v="2019-02-26T00:00:00"/>
    <d v="1899-12-30T16:52:00"/>
    <s v="Ewallet"/>
    <n v="29.913"/>
    <n v="7.9"/>
    <s v="Feb"/>
    <x v="6"/>
    <x v="2"/>
    <s v="Normal"/>
    <s v="Female"/>
    <s v="Health and beauty"/>
    <s v="Mandalay"/>
    <s v="B"/>
    <s v="Average"/>
  </r>
  <r>
    <s v="566-19-5475"/>
    <n v="47.97"/>
    <n v="7"/>
    <n v="16.7895"/>
    <n v="352.5795"/>
    <d v="2019-01-07T00:00:00"/>
    <d v="1899-12-30T20:52:00"/>
    <s v="Cash"/>
    <n v="16.7895"/>
    <n v="6.2"/>
    <s v="Jan"/>
    <x v="3"/>
    <x v="2"/>
    <s v="Normal"/>
    <s v="Male"/>
    <s v="Fashion accessories"/>
    <s v="Mandalay"/>
    <s v="B"/>
    <s v="Average"/>
  </r>
  <r>
    <s v="526-86-8552"/>
    <n v="21.82"/>
    <n v="10"/>
    <n v="10.91"/>
    <n v="229.11"/>
    <d v="2019-01-07T00:00:00"/>
    <d v="1899-12-30T17:36:00"/>
    <s v="Cash"/>
    <n v="10.91"/>
    <n v="7.1"/>
    <s v="Jan"/>
    <x v="3"/>
    <x v="2"/>
    <s v="Member"/>
    <s v="Female"/>
    <s v="Home and lifestyle"/>
    <s v="Naypyitaw"/>
    <s v="C"/>
    <s v="Average"/>
  </r>
  <r>
    <s v="376-56-3573"/>
    <n v="95.42"/>
    <n v="4"/>
    <n v="19.084"/>
    <n v="400.76400000000001"/>
    <d v="2019-02-02T00:00:00"/>
    <d v="1899-12-30T13:23:00"/>
    <s v="Ewallet"/>
    <n v="19.084"/>
    <n v="6.4"/>
    <s v="Feb"/>
    <x v="0"/>
    <x v="0"/>
    <s v="Normal"/>
    <s v="Female"/>
    <s v="Fashion accessories"/>
    <s v="Naypyitaw"/>
    <s v="C"/>
    <s v="Average"/>
  </r>
  <r>
    <s v="537-72-0426"/>
    <n v="70.989999999999995"/>
    <n v="10"/>
    <n v="35.494999999999997"/>
    <n v="745.39499999999998"/>
    <d v="2019-03-20T00:00:00"/>
    <d v="1899-12-30T16:28:00"/>
    <s v="Cash"/>
    <n v="35.494999999999997"/>
    <n v="5.7"/>
    <s v="Mar"/>
    <x v="5"/>
    <x v="2"/>
    <s v="Member"/>
    <s v="Male"/>
    <s v="Fashion accessories"/>
    <s v="Naypyitaw"/>
    <s v="C"/>
    <s v="Poor"/>
  </r>
  <r>
    <s v="828-61-5674"/>
    <n v="44.02"/>
    <n v="10"/>
    <n v="22.01"/>
    <n v="462.21"/>
    <d v="2019-03-20T00:00:00"/>
    <d v="1899-12-30T19:57:00"/>
    <s v="Credit card"/>
    <n v="22.01"/>
    <n v="9.6"/>
    <s v="Mar"/>
    <x v="5"/>
    <x v="2"/>
    <s v="Member"/>
    <s v="Male"/>
    <s v="Sports and travel"/>
    <s v="Yangon"/>
    <s v="A"/>
    <s v="Good"/>
  </r>
  <r>
    <s v="136-08-6195"/>
    <n v="69.959999999999994"/>
    <n v="8"/>
    <n v="27.984000000000002"/>
    <n v="587.66399999999999"/>
    <d v="2019-02-15T00:00:00"/>
    <d v="1899-12-30T17:01:00"/>
    <s v="Credit card"/>
    <n v="27.984000000000002"/>
    <n v="6.4"/>
    <s v="Feb"/>
    <x v="1"/>
    <x v="2"/>
    <s v="Normal"/>
    <s v="Female"/>
    <s v="Home and lifestyle"/>
    <s v="Yangon"/>
    <s v="A"/>
    <s v="Average"/>
  </r>
  <r>
    <s v="523-38-0215"/>
    <n v="37"/>
    <n v="1"/>
    <n v="1.85"/>
    <n v="38.85"/>
    <d v="2019-03-06T00:00:00"/>
    <d v="1899-12-30T13:29:00"/>
    <s v="Credit card"/>
    <n v="1.85"/>
    <n v="7.9"/>
    <s v="Mar"/>
    <x v="5"/>
    <x v="0"/>
    <s v="Normal"/>
    <s v="Male"/>
    <s v="Home and lifestyle"/>
    <s v="Naypyitaw"/>
    <s v="C"/>
    <s v="Average"/>
  </r>
  <r>
    <s v="490-29-1201"/>
    <n v="15.34"/>
    <n v="1"/>
    <n v="0.76700000000000002"/>
    <n v="16.106999999999999"/>
    <d v="2019-01-06T00:00:00"/>
    <d v="1899-12-30T11:09:00"/>
    <s v="Cash"/>
    <n v="0.76700000000000002"/>
    <n v="6.5"/>
    <s v="Jan"/>
    <x v="2"/>
    <x v="1"/>
    <s v="Normal"/>
    <s v="Female"/>
    <s v="Sports and travel"/>
    <s v="Yangon"/>
    <s v="A"/>
    <s v="Average"/>
  </r>
  <r>
    <s v="667-92-0055"/>
    <n v="99.83"/>
    <n v="6"/>
    <n v="29.949000000000002"/>
    <n v="628.92899999999997"/>
    <d v="2019-03-04T00:00:00"/>
    <d v="1899-12-30T15:02:00"/>
    <s v="Ewallet"/>
    <n v="29.949000000000002"/>
    <n v="8.5"/>
    <s v="Mar"/>
    <x v="3"/>
    <x v="0"/>
    <s v="Member"/>
    <s v="Male"/>
    <s v="Health and beauty"/>
    <s v="Yangon"/>
    <s v="A"/>
    <s v="Good"/>
  </r>
  <r>
    <s v="565-17-3836"/>
    <n v="47.67"/>
    <n v="4"/>
    <n v="9.5340000000000007"/>
    <n v="200.214"/>
    <d v="2019-03-12T00:00:00"/>
    <d v="1899-12-30T14:21:00"/>
    <s v="Cash"/>
    <n v="9.5340000000000007"/>
    <n v="9.1"/>
    <s v="Mar"/>
    <x v="6"/>
    <x v="0"/>
    <s v="Member"/>
    <s v="Female"/>
    <s v="Health and beauty"/>
    <s v="Yangon"/>
    <s v="A"/>
    <s v="Good"/>
  </r>
  <r>
    <s v="498-41-1961"/>
    <n v="66.680000000000007"/>
    <n v="5"/>
    <n v="16.670000000000002"/>
    <n v="350.07"/>
    <d v="2019-02-20T00:00:00"/>
    <d v="1899-12-30T18:01:00"/>
    <s v="Cash"/>
    <n v="16.670000000000002"/>
    <n v="7.6"/>
    <s v="Feb"/>
    <x v="5"/>
    <x v="2"/>
    <s v="Normal"/>
    <s v="Male"/>
    <s v="Health and beauty"/>
    <s v="Mandalay"/>
    <s v="B"/>
    <s v="Average"/>
  </r>
  <r>
    <s v="593-95-4461"/>
    <n v="74.86"/>
    <n v="1"/>
    <n v="3.7429999999999999"/>
    <n v="78.602999999999994"/>
    <d v="2019-03-24T00:00:00"/>
    <d v="1899-12-30T14:49:00"/>
    <s v="Cash"/>
    <n v="3.7429999999999999"/>
    <n v="6.9"/>
    <s v="Mar"/>
    <x v="2"/>
    <x v="0"/>
    <s v="Member"/>
    <s v="Male"/>
    <s v="Home and lifestyle"/>
    <s v="Naypyitaw"/>
    <s v="C"/>
    <s v="Average"/>
  </r>
  <r>
    <s v="226-71-3580"/>
    <n v="23.75"/>
    <n v="9"/>
    <n v="10.6875"/>
    <n v="224.4375"/>
    <d v="2019-01-31T00:00:00"/>
    <d v="1899-12-30T12:02:00"/>
    <s v="Cash"/>
    <n v="10.6875"/>
    <n v="9.5"/>
    <s v="Jan"/>
    <x v="4"/>
    <x v="0"/>
    <s v="Normal"/>
    <s v="Female"/>
    <s v="Sports and travel"/>
    <s v="Naypyitaw"/>
    <s v="C"/>
    <s v="Good"/>
  </r>
  <r>
    <s v="283-79-9594"/>
    <n v="48.51"/>
    <n v="7"/>
    <n v="16.9785"/>
    <n v="356.54849999999999"/>
    <d v="2019-01-25T00:00:00"/>
    <d v="1899-12-30T13:30:00"/>
    <s v="Credit card"/>
    <n v="16.9785"/>
    <n v="5.2"/>
    <s v="Jan"/>
    <x v="1"/>
    <x v="0"/>
    <s v="Normal"/>
    <s v="Female"/>
    <s v="Food and beverages"/>
    <s v="Mandalay"/>
    <s v="B"/>
    <s v="Poor"/>
  </r>
  <r>
    <s v="430-60-3493"/>
    <n v="94.88"/>
    <n v="7"/>
    <n v="33.207999999999998"/>
    <n v="697.36800000000005"/>
    <d v="2019-02-03T00:00:00"/>
    <d v="1899-12-30T14:38:00"/>
    <s v="Cash"/>
    <n v="33.207999999999998"/>
    <n v="4.2"/>
    <s v="Feb"/>
    <x v="2"/>
    <x v="0"/>
    <s v="Member"/>
    <s v="Female"/>
    <s v="Home and lifestyle"/>
    <s v="Yangon"/>
    <s v="A"/>
    <s v="Poor"/>
  </r>
  <r>
    <s v="139-20-0155"/>
    <n v="40.299999999999997"/>
    <n v="10"/>
    <n v="20.149999999999999"/>
    <n v="423.15"/>
    <d v="2019-01-24T00:00:00"/>
    <d v="1899-12-30T17:37:00"/>
    <s v="Credit card"/>
    <n v="20.149999999999999"/>
    <n v="7"/>
    <s v="Jan"/>
    <x v="4"/>
    <x v="2"/>
    <s v="Member"/>
    <s v="Male"/>
    <s v="Electronic accessories"/>
    <s v="Mandalay"/>
    <s v="B"/>
    <s v="Average"/>
  </r>
  <r>
    <s v="558-80-4082"/>
    <n v="27.85"/>
    <n v="7"/>
    <n v="9.7475000000000005"/>
    <n v="204.69749999999999"/>
    <d v="2019-03-14T00:00:00"/>
    <d v="1899-12-30T17:20:00"/>
    <s v="Ewallet"/>
    <n v="9.7475000000000005"/>
    <n v="6"/>
    <s v="Mar"/>
    <x v="4"/>
    <x v="2"/>
    <s v="Normal"/>
    <s v="Male"/>
    <s v="Electronic accessories"/>
    <s v="Naypyitaw"/>
    <s v="C"/>
    <s v="Average"/>
  </r>
  <r>
    <s v="278-97-7759"/>
    <n v="62.48"/>
    <n v="1"/>
    <n v="3.1240000000000001"/>
    <n v="65.603999999999999"/>
    <d v="2019-02-18T00:00:00"/>
    <d v="1899-12-30T20:29:00"/>
    <s v="Cash"/>
    <n v="3.1240000000000001"/>
    <n v="4.7"/>
    <s v="Feb"/>
    <x v="3"/>
    <x v="2"/>
    <s v="Member"/>
    <s v="Female"/>
    <s v="Electronic accessories"/>
    <s v="Yangon"/>
    <s v="A"/>
    <s v="Poor"/>
  </r>
  <r>
    <s v="316-68-6352"/>
    <n v="36.36"/>
    <n v="2"/>
    <n v="3.6360000000000001"/>
    <n v="76.355999999999995"/>
    <d v="2019-01-21T00:00:00"/>
    <d v="1899-12-30T10:00:00"/>
    <s v="Cash"/>
    <n v="3.6360000000000001"/>
    <n v="7.1"/>
    <s v="Jan"/>
    <x v="3"/>
    <x v="1"/>
    <s v="Member"/>
    <s v="Female"/>
    <s v="Food and beverages"/>
    <s v="Yangon"/>
    <s v="A"/>
    <s v="Average"/>
  </r>
  <r>
    <s v="585-03-5943"/>
    <n v="18.11"/>
    <n v="10"/>
    <n v="9.0549999999999997"/>
    <n v="190.155"/>
    <d v="2019-03-13T00:00:00"/>
    <d v="1899-12-30T11:46:00"/>
    <s v="Ewallet"/>
    <n v="9.0549999999999997"/>
    <n v="5.9"/>
    <s v="Mar"/>
    <x v="5"/>
    <x v="1"/>
    <s v="Normal"/>
    <s v="Male"/>
    <s v="Health and beauty"/>
    <s v="Mandalay"/>
    <s v="B"/>
    <s v="Poor"/>
  </r>
  <r>
    <s v="211-05-0490"/>
    <n v="51.92"/>
    <n v="5"/>
    <n v="12.98"/>
    <n v="272.58"/>
    <d v="2019-03-03T00:00:00"/>
    <d v="1899-12-30T13:42:00"/>
    <s v="Cash"/>
    <n v="12.98"/>
    <n v="7.5"/>
    <s v="Mar"/>
    <x v="2"/>
    <x v="0"/>
    <s v="Member"/>
    <s v="Female"/>
    <s v="Electronic accessories"/>
    <s v="Naypyitaw"/>
    <s v="C"/>
    <s v="Average"/>
  </r>
  <r>
    <s v="727-75-6477"/>
    <n v="28.84"/>
    <n v="4"/>
    <n v="5.7679999999999998"/>
    <n v="121.128"/>
    <d v="2019-03-29T00:00:00"/>
    <d v="1899-12-30T14:44:00"/>
    <s v="Cash"/>
    <n v="5.7679999999999998"/>
    <n v="6.4"/>
    <s v="Mar"/>
    <x v="1"/>
    <x v="0"/>
    <s v="Normal"/>
    <s v="Male"/>
    <s v="Electronic accessories"/>
    <s v="Naypyitaw"/>
    <s v="C"/>
    <s v="Average"/>
  </r>
  <r>
    <s v="744-02-5987"/>
    <n v="78.38"/>
    <n v="6"/>
    <n v="23.513999999999999"/>
    <n v="493.79399999999998"/>
    <d v="2019-01-10T00:00:00"/>
    <d v="1899-12-30T14:16:00"/>
    <s v="Ewallet"/>
    <n v="23.513999999999999"/>
    <n v="5.8"/>
    <s v="Jan"/>
    <x v="4"/>
    <x v="0"/>
    <s v="Member"/>
    <s v="Male"/>
    <s v="Home and lifestyle"/>
    <s v="Yangon"/>
    <s v="A"/>
    <s v="Poor"/>
  </r>
  <r>
    <s v="307-83-9164"/>
    <n v="60.01"/>
    <n v="4"/>
    <n v="12.002000000000001"/>
    <n v="252.042"/>
    <d v="2019-01-25T00:00:00"/>
    <d v="1899-12-30T15:54:00"/>
    <s v="Cash"/>
    <n v="12.002000000000001"/>
    <n v="4.5"/>
    <s v="Jan"/>
    <x v="1"/>
    <x v="0"/>
    <s v="Member"/>
    <s v="Male"/>
    <s v="Home and lifestyle"/>
    <s v="Yangon"/>
    <s v="A"/>
    <s v="Poor"/>
  </r>
  <r>
    <s v="779-06-0012"/>
    <n v="88.61"/>
    <n v="1"/>
    <n v="4.4305000000000003"/>
    <n v="93.040499999999994"/>
    <d v="2019-01-19T00:00:00"/>
    <d v="1899-12-30T10:21:00"/>
    <s v="Cash"/>
    <n v="4.4305000000000003"/>
    <n v="7.7"/>
    <s v="Jan"/>
    <x v="0"/>
    <x v="1"/>
    <s v="Member"/>
    <s v="Female"/>
    <s v="Home and lifestyle"/>
    <s v="Naypyitaw"/>
    <s v="C"/>
    <s v="Average"/>
  </r>
  <r>
    <s v="446-47-6729"/>
    <n v="99.82"/>
    <n v="2"/>
    <n v="9.9819999999999993"/>
    <n v="209.62200000000001"/>
    <d v="2019-01-02T00:00:00"/>
    <d v="1899-12-30T18:09:00"/>
    <s v="Credit card"/>
    <n v="9.9819999999999993"/>
    <n v="6.7"/>
    <s v="Jan"/>
    <x v="5"/>
    <x v="2"/>
    <s v="Normal"/>
    <s v="Male"/>
    <s v="Fashion accessories"/>
    <s v="Naypyitaw"/>
    <s v="C"/>
    <s v="Average"/>
  </r>
  <r>
    <s v="573-10-3877"/>
    <n v="39.01"/>
    <n v="1"/>
    <n v="1.9504999999999999"/>
    <n v="40.960500000000003"/>
    <d v="2019-03-12T00:00:00"/>
    <d v="1899-12-30T16:46:00"/>
    <s v="Credit card"/>
    <n v="1.9504999999999999"/>
    <n v="4.7"/>
    <s v="Mar"/>
    <x v="6"/>
    <x v="2"/>
    <s v="Member"/>
    <s v="Male"/>
    <s v="Health and beauty"/>
    <s v="Mandalay"/>
    <s v="B"/>
    <s v="Poor"/>
  </r>
  <r>
    <s v="735-06-4124"/>
    <n v="48.61"/>
    <n v="1"/>
    <n v="2.4304999999999999"/>
    <n v="51.040500000000002"/>
    <d v="2019-02-25T00:00:00"/>
    <d v="1899-12-30T15:31:00"/>
    <s v="Cash"/>
    <n v="2.4304999999999999"/>
    <n v="4.4000000000000004"/>
    <s v="Feb"/>
    <x v="3"/>
    <x v="0"/>
    <s v="Normal"/>
    <s v="Male"/>
    <s v="Food and beverages"/>
    <s v="Naypyitaw"/>
    <s v="C"/>
    <s v="Poor"/>
  </r>
  <r>
    <s v="439-54-7422"/>
    <n v="51.19"/>
    <n v="4"/>
    <n v="10.238"/>
    <n v="214.99799999999999"/>
    <d v="2019-03-18T00:00:00"/>
    <d v="1899-12-30T17:15:00"/>
    <s v="Credit card"/>
    <n v="10.238"/>
    <n v="4.7"/>
    <s v="Mar"/>
    <x v="3"/>
    <x v="2"/>
    <s v="Normal"/>
    <s v="Female"/>
    <s v="Electronic accessories"/>
    <s v="Yangon"/>
    <s v="A"/>
    <s v="Poor"/>
  </r>
  <r>
    <s v="396-90-2219"/>
    <n v="14.96"/>
    <n v="8"/>
    <n v="5.984"/>
    <n v="125.664"/>
    <d v="2019-02-23T00:00:00"/>
    <d v="1899-12-30T12:29:00"/>
    <s v="Cash"/>
    <n v="5.984"/>
    <n v="8.6"/>
    <s v="Feb"/>
    <x v="0"/>
    <x v="0"/>
    <s v="Normal"/>
    <s v="Female"/>
    <s v="Electronic accessories"/>
    <s v="Mandalay"/>
    <s v="B"/>
    <s v="Good"/>
  </r>
  <r>
    <s v="411-77-0180"/>
    <n v="72.2"/>
    <n v="7"/>
    <n v="25.27"/>
    <n v="530.66999999999996"/>
    <d v="2019-03-26T00:00:00"/>
    <d v="1899-12-30T20:14:00"/>
    <s v="Ewallet"/>
    <n v="25.27"/>
    <n v="4.3"/>
    <s v="Mar"/>
    <x v="6"/>
    <x v="2"/>
    <s v="Member"/>
    <s v="Male"/>
    <s v="Electronic accessories"/>
    <s v="Yangon"/>
    <s v="A"/>
    <s v="Poor"/>
  </r>
  <r>
    <s v="286-01-5402"/>
    <n v="40.229999999999997"/>
    <n v="7"/>
    <n v="14.080500000000001"/>
    <n v="295.69049999999999"/>
    <d v="2019-03-30T00:00:00"/>
    <d v="1899-12-30T13:22:00"/>
    <s v="Cash"/>
    <n v="14.080500000000001"/>
    <n v="9.6"/>
    <s v="Mar"/>
    <x v="0"/>
    <x v="0"/>
    <s v="Normal"/>
    <s v="Female"/>
    <s v="Sports and travel"/>
    <s v="Yangon"/>
    <s v="A"/>
    <s v="Good"/>
  </r>
  <r>
    <s v="803-17-8013"/>
    <n v="88.79"/>
    <n v="8"/>
    <n v="35.515999999999998"/>
    <n v="745.83600000000001"/>
    <d v="2019-02-17T00:00:00"/>
    <d v="1899-12-30T17:09:00"/>
    <s v="Cash"/>
    <n v="35.515999999999998"/>
    <n v="4.0999999999999996"/>
    <s v="Feb"/>
    <x v="2"/>
    <x v="2"/>
    <s v="Member"/>
    <s v="Female"/>
    <s v="Home and lifestyle"/>
    <s v="Yangon"/>
    <s v="A"/>
    <s v="Poor"/>
  </r>
  <r>
    <s v="512-98-1403"/>
    <n v="26.48"/>
    <n v="3"/>
    <n v="3.972"/>
    <n v="83.412000000000006"/>
    <d v="2019-03-21T00:00:00"/>
    <d v="1899-12-30T10:40:00"/>
    <s v="Ewallet"/>
    <n v="3.972"/>
    <n v="4.7"/>
    <s v="Mar"/>
    <x v="4"/>
    <x v="1"/>
    <s v="Member"/>
    <s v="Female"/>
    <s v="Electronic accessories"/>
    <s v="Yangon"/>
    <s v="A"/>
    <s v="Poor"/>
  </r>
  <r>
    <s v="848-42-2560"/>
    <n v="81.91"/>
    <n v="2"/>
    <n v="8.1910000000000007"/>
    <n v="172.011"/>
    <d v="2019-03-05T00:00:00"/>
    <d v="1899-12-30T17:43:00"/>
    <s v="Cash"/>
    <n v="8.1910000000000007"/>
    <n v="7.8"/>
    <s v="Mar"/>
    <x v="6"/>
    <x v="2"/>
    <s v="Normal"/>
    <s v="Female"/>
    <s v="Fashion accessories"/>
    <s v="Yangon"/>
    <s v="A"/>
    <s v="Average"/>
  </r>
  <r>
    <s v="532-59-7201"/>
    <n v="79.930000000000007"/>
    <n v="6"/>
    <n v="23.978999999999999"/>
    <n v="503.55900000000003"/>
    <d v="2019-01-31T00:00:00"/>
    <d v="1899-12-30T14:04:00"/>
    <s v="Cash"/>
    <n v="23.978999999999999"/>
    <n v="5.5"/>
    <s v="Jan"/>
    <x v="4"/>
    <x v="0"/>
    <s v="Member"/>
    <s v="Male"/>
    <s v="Sports and travel"/>
    <s v="Mandalay"/>
    <s v="B"/>
    <s v="Poor"/>
  </r>
  <r>
    <s v="181-94-6432"/>
    <n v="69.33"/>
    <n v="2"/>
    <n v="6.9329999999999998"/>
    <n v="145.59299999999999"/>
    <d v="2019-02-05T00:00:00"/>
    <d v="1899-12-30T19:05:00"/>
    <s v="Ewallet"/>
    <n v="6.9329999999999998"/>
    <n v="9.6999999999999993"/>
    <s v="Feb"/>
    <x v="6"/>
    <x v="2"/>
    <s v="Member"/>
    <s v="Male"/>
    <s v="Fashion accessories"/>
    <s v="Naypyitaw"/>
    <s v="C"/>
    <s v="Good"/>
  </r>
  <r>
    <s v="870-76-1733"/>
    <n v="14.23"/>
    <n v="5"/>
    <n v="3.5575000000000001"/>
    <n v="74.707499999999996"/>
    <d v="2019-02-01T00:00:00"/>
    <d v="1899-12-30T10:08:00"/>
    <s v="Credit card"/>
    <n v="3.5575000000000001"/>
    <n v="4.4000000000000004"/>
    <s v="Feb"/>
    <x v="1"/>
    <x v="1"/>
    <s v="Member"/>
    <s v="Female"/>
    <s v="Food and beverages"/>
    <s v="Yangon"/>
    <s v="A"/>
    <s v="Poor"/>
  </r>
  <r>
    <s v="423-64-4619"/>
    <n v="15.55"/>
    <n v="9"/>
    <n v="6.9974999999999996"/>
    <n v="146.94749999999999"/>
    <d v="2019-03-07T00:00:00"/>
    <d v="1899-12-30T13:12:00"/>
    <s v="Cash"/>
    <n v="6.9974999999999996"/>
    <n v="5"/>
    <s v="Mar"/>
    <x v="4"/>
    <x v="0"/>
    <s v="Member"/>
    <s v="Female"/>
    <s v="Health and beauty"/>
    <s v="Yangon"/>
    <s v="A"/>
    <s v="Poor"/>
  </r>
  <r>
    <s v="227-07-4446"/>
    <n v="78.13"/>
    <n v="10"/>
    <n v="39.064999999999998"/>
    <n v="820.36500000000001"/>
    <d v="2019-02-10T00:00:00"/>
    <d v="1899-12-30T20:51:00"/>
    <s v="Cash"/>
    <n v="39.064999999999998"/>
    <n v="4.4000000000000004"/>
    <s v="Feb"/>
    <x v="2"/>
    <x v="2"/>
    <s v="Member"/>
    <s v="Female"/>
    <s v="Electronic accessories"/>
    <s v="Naypyitaw"/>
    <s v="C"/>
    <s v="Poor"/>
  </r>
  <r>
    <s v="174-36-3675"/>
    <n v="99.37"/>
    <n v="2"/>
    <n v="9.9369999999999994"/>
    <n v="208.67699999999999"/>
    <d v="2019-02-14T00:00:00"/>
    <d v="1899-12-30T17:29:00"/>
    <s v="Cash"/>
    <n v="9.9369999999999994"/>
    <n v="5.2"/>
    <s v="Feb"/>
    <x v="4"/>
    <x v="2"/>
    <s v="Member"/>
    <s v="Male"/>
    <s v="Food and beverages"/>
    <s v="Naypyitaw"/>
    <s v="C"/>
    <s v="Poor"/>
  </r>
  <r>
    <s v="428-83-5800"/>
    <n v="21.08"/>
    <n v="3"/>
    <n v="3.1619999999999999"/>
    <n v="66.402000000000001"/>
    <d v="2019-02-09T00:00:00"/>
    <d v="1899-12-30T10:25:00"/>
    <s v="Cash"/>
    <n v="3.1619999999999999"/>
    <n v="7.3"/>
    <s v="Feb"/>
    <x v="0"/>
    <x v="1"/>
    <s v="Member"/>
    <s v="Female"/>
    <s v="Food and beverages"/>
    <s v="Naypyitaw"/>
    <s v="C"/>
    <s v="Average"/>
  </r>
  <r>
    <s v="603-07-0961"/>
    <n v="74.790000000000006"/>
    <n v="5"/>
    <n v="18.697500000000002"/>
    <n v="392.64749999999998"/>
    <d v="2019-01-10T00:00:00"/>
    <d v="1899-12-30T11:34:00"/>
    <s v="Cash"/>
    <n v="18.697500000000002"/>
    <n v="4.9000000000000004"/>
    <s v="Jan"/>
    <x v="4"/>
    <x v="1"/>
    <s v="Member"/>
    <s v="Male"/>
    <s v="Electronic accessories"/>
    <s v="Naypyitaw"/>
    <s v="C"/>
    <s v="Poor"/>
  </r>
  <r>
    <s v="704-20-4138"/>
    <n v="29.67"/>
    <n v="7"/>
    <n v="10.384499999999999"/>
    <n v="218.0745"/>
    <d v="2019-03-11T00:00:00"/>
    <d v="1899-12-30T18:58:00"/>
    <s v="Credit card"/>
    <n v="10.384499999999999"/>
    <n v="8.1"/>
    <s v="Mar"/>
    <x v="3"/>
    <x v="2"/>
    <s v="Member"/>
    <s v="Female"/>
    <s v="Health and beauty"/>
    <s v="Naypyitaw"/>
    <s v="C"/>
    <s v="Good"/>
  </r>
  <r>
    <s v="787-15-1757"/>
    <n v="44.07"/>
    <n v="4"/>
    <n v="8.8140000000000001"/>
    <n v="185.09399999999999"/>
    <d v="2019-02-18T00:00:00"/>
    <d v="1899-12-30T16:28:00"/>
    <s v="Ewallet"/>
    <n v="8.8140000000000001"/>
    <n v="8.4"/>
    <s v="Feb"/>
    <x v="3"/>
    <x v="2"/>
    <s v="Member"/>
    <s v="Male"/>
    <s v="Health and beauty"/>
    <s v="Naypyitaw"/>
    <s v="C"/>
    <s v="Good"/>
  </r>
  <r>
    <s v="649-11-3678"/>
    <n v="22.93"/>
    <n v="9"/>
    <n v="10.3185"/>
    <n v="216.6885"/>
    <d v="2019-02-26T00:00:00"/>
    <d v="1899-12-30T20:26:00"/>
    <s v="Cash"/>
    <n v="10.3185"/>
    <n v="5.5"/>
    <s v="Feb"/>
    <x v="6"/>
    <x v="2"/>
    <s v="Normal"/>
    <s v="Female"/>
    <s v="Food and beverages"/>
    <s v="Naypyitaw"/>
    <s v="C"/>
    <s v="Poor"/>
  </r>
  <r>
    <s v="622-20-1945"/>
    <n v="39.42"/>
    <n v="1"/>
    <n v="1.9710000000000001"/>
    <n v="41.390999999999998"/>
    <d v="2019-01-18T00:00:00"/>
    <d v="1899-12-30T15:08:00"/>
    <s v="Cash"/>
    <n v="1.9710000000000001"/>
    <n v="8.4"/>
    <s v="Jan"/>
    <x v="1"/>
    <x v="0"/>
    <s v="Normal"/>
    <s v="Female"/>
    <s v="Health and beauty"/>
    <s v="Naypyitaw"/>
    <s v="C"/>
    <s v="Good"/>
  </r>
  <r>
    <s v="372-94-8041"/>
    <n v="15.26"/>
    <n v="6"/>
    <n v="4.5780000000000003"/>
    <n v="96.138000000000005"/>
    <d v="2019-02-15T00:00:00"/>
    <d v="1899-12-30T18:03:00"/>
    <s v="Ewallet"/>
    <n v="4.5780000000000003"/>
    <n v="9.8000000000000007"/>
    <s v="Feb"/>
    <x v="1"/>
    <x v="2"/>
    <s v="Normal"/>
    <s v="Male"/>
    <s v="Health and beauty"/>
    <s v="Yangon"/>
    <s v="A"/>
    <s v="Good"/>
  </r>
  <r>
    <s v="563-91-7120"/>
    <n v="61.77"/>
    <n v="5"/>
    <n v="15.442500000000001"/>
    <n v="324.29250000000002"/>
    <d v="2019-03-08T00:00:00"/>
    <d v="1899-12-30T13:21:00"/>
    <s v="Cash"/>
    <n v="15.442500000000001"/>
    <n v="6.7"/>
    <s v="Mar"/>
    <x v="1"/>
    <x v="0"/>
    <s v="Normal"/>
    <s v="Female"/>
    <s v="Fashion accessories"/>
    <s v="Yangon"/>
    <s v="A"/>
    <s v="Average"/>
  </r>
  <r>
    <s v="746-54-5508"/>
    <n v="21.52"/>
    <n v="6"/>
    <n v="6.4560000000000004"/>
    <n v="135.57599999999999"/>
    <d v="2019-01-17T00:00:00"/>
    <d v="1899-12-30T12:48:00"/>
    <s v="Credit card"/>
    <n v="6.4560000000000004"/>
    <n v="9.4"/>
    <s v="Jan"/>
    <x v="4"/>
    <x v="0"/>
    <s v="Normal"/>
    <s v="Male"/>
    <s v="Home and lifestyle"/>
    <s v="Yangon"/>
    <s v="A"/>
    <s v="Good"/>
  </r>
  <r>
    <s v="276-54-0879"/>
    <n v="97.74"/>
    <n v="4"/>
    <n v="19.547999999999998"/>
    <n v="410.50799999999998"/>
    <d v="2019-03-12T00:00:00"/>
    <d v="1899-12-30T19:53:00"/>
    <s v="Ewallet"/>
    <n v="19.547999999999998"/>
    <n v="6.4"/>
    <s v="Mar"/>
    <x v="6"/>
    <x v="2"/>
    <s v="Normal"/>
    <s v="Male"/>
    <s v="Sports and travel"/>
    <s v="Mandalay"/>
    <s v="B"/>
    <s v="Average"/>
  </r>
  <r>
    <s v="815-11-1168"/>
    <n v="99.78"/>
    <n v="5"/>
    <n v="24.945"/>
    <n v="523.84500000000003"/>
    <d v="2019-03-09T00:00:00"/>
    <d v="1899-12-30T19:09:00"/>
    <s v="Cash"/>
    <n v="24.945"/>
    <n v="5.4"/>
    <s v="Mar"/>
    <x v="0"/>
    <x v="2"/>
    <s v="Member"/>
    <s v="Male"/>
    <s v="Food and beverages"/>
    <s v="Yangon"/>
    <s v="A"/>
    <s v="Poor"/>
  </r>
  <r>
    <s v="719-76-3868"/>
    <n v="94.26"/>
    <n v="4"/>
    <n v="18.852"/>
    <n v="395.892"/>
    <d v="2019-03-12T00:00:00"/>
    <d v="1899-12-30T16:30:00"/>
    <s v="Cash"/>
    <n v="18.852"/>
    <n v="8.6"/>
    <s v="Mar"/>
    <x v="6"/>
    <x v="2"/>
    <s v="Member"/>
    <s v="Male"/>
    <s v="Food and beverages"/>
    <s v="Naypyitaw"/>
    <s v="C"/>
    <s v="Good"/>
  </r>
  <r>
    <s v="730-61-8757"/>
    <n v="51.13"/>
    <n v="4"/>
    <n v="10.226000000000001"/>
    <n v="214.74600000000001"/>
    <d v="2019-01-25T00:00:00"/>
    <d v="1899-12-30T10:11:00"/>
    <s v="Credit card"/>
    <n v="10.226000000000001"/>
    <n v="4"/>
    <s v="Jan"/>
    <x v="1"/>
    <x v="1"/>
    <s v="Member"/>
    <s v="Male"/>
    <s v="Health and beauty"/>
    <s v="Mandalay"/>
    <s v="B"/>
    <s v="Poor"/>
  </r>
  <r>
    <s v="340-66-0321"/>
    <n v="36.36"/>
    <n v="4"/>
    <n v="7.2720000000000002"/>
    <n v="152.71199999999999"/>
    <d v="2019-03-25T00:00:00"/>
    <d v="1899-12-30T13:07:00"/>
    <s v="Cash"/>
    <n v="7.2720000000000002"/>
    <n v="7.6"/>
    <s v="Mar"/>
    <x v="3"/>
    <x v="0"/>
    <s v="Member"/>
    <s v="Male"/>
    <s v="Electronic accessories"/>
    <s v="Yangon"/>
    <s v="A"/>
    <s v="Average"/>
  </r>
  <r>
    <s v="868-81-1752"/>
    <n v="22.02"/>
    <n v="9"/>
    <n v="9.9090000000000007"/>
    <n v="208.089"/>
    <d v="2019-02-07T00:00:00"/>
    <d v="1899-12-30T18:48:00"/>
    <s v="Cash"/>
    <n v="9.9090000000000007"/>
    <n v="6.8"/>
    <s v="Feb"/>
    <x v="4"/>
    <x v="2"/>
    <s v="Normal"/>
    <s v="Male"/>
    <s v="Home and lifestyle"/>
    <s v="Mandalay"/>
    <s v="B"/>
    <s v="Average"/>
  </r>
  <r>
    <s v="634-97-8956"/>
    <n v="32.9"/>
    <n v="3"/>
    <n v="4.9349999999999996"/>
    <n v="103.63500000000001"/>
    <d v="2019-02-17T00:00:00"/>
    <d v="1899-12-30T17:27:00"/>
    <s v="Credit card"/>
    <n v="4.9349999999999996"/>
    <n v="9.1"/>
    <s v="Feb"/>
    <x v="2"/>
    <x v="2"/>
    <s v="Normal"/>
    <s v="Male"/>
    <s v="Food and beverages"/>
    <s v="Yangon"/>
    <s v="A"/>
    <s v="Good"/>
  </r>
  <r>
    <s v="566-71-1091"/>
    <n v="77.02"/>
    <n v="5"/>
    <n v="19.254999999999999"/>
    <n v="404.35500000000002"/>
    <d v="2019-02-03T00:00:00"/>
    <d v="1899-12-30T15:59:00"/>
    <s v="Cash"/>
    <n v="19.254999999999999"/>
    <n v="5.5"/>
    <s v="Feb"/>
    <x v="2"/>
    <x v="0"/>
    <s v="Normal"/>
    <s v="Male"/>
    <s v="Fashion accessories"/>
    <s v="Yangon"/>
    <s v="A"/>
    <s v="Poor"/>
  </r>
  <r>
    <s v="442-48-3607"/>
    <n v="23.48"/>
    <n v="2"/>
    <n v="2.3479999999999999"/>
    <n v="49.308"/>
    <d v="2019-03-14T00:00:00"/>
    <d v="1899-12-30T11:21:00"/>
    <s v="Credit card"/>
    <n v="2.3479999999999999"/>
    <n v="7.9"/>
    <s v="Mar"/>
    <x v="4"/>
    <x v="1"/>
    <s v="Member"/>
    <s v="Male"/>
    <s v="Food and beverages"/>
    <s v="Yangon"/>
    <s v="A"/>
    <s v="Average"/>
  </r>
  <r>
    <s v="835-16-0096"/>
    <n v="14.7"/>
    <n v="5"/>
    <n v="3.6749999999999998"/>
    <n v="77.174999999999997"/>
    <d v="2019-03-24T00:00:00"/>
    <d v="1899-12-30T13:48:00"/>
    <s v="Ewallet"/>
    <n v="3.6749999999999998"/>
    <n v="8.5"/>
    <s v="Mar"/>
    <x v="2"/>
    <x v="0"/>
    <s v="Member"/>
    <s v="Male"/>
    <s v="Sports and travel"/>
    <s v="Naypyitaw"/>
    <s v="C"/>
    <s v="Good"/>
  </r>
  <r>
    <s v="527-09-6272"/>
    <n v="28.45"/>
    <n v="5"/>
    <n v="7.1124999999999998"/>
    <n v="149.36250000000001"/>
    <d v="2019-03-21T00:00:00"/>
    <d v="1899-12-30T10:17:00"/>
    <s v="Credit card"/>
    <n v="7.1124999999999998"/>
    <n v="9.1"/>
    <s v="Mar"/>
    <x v="4"/>
    <x v="1"/>
    <s v="Member"/>
    <s v="Female"/>
    <s v="Electronic accessories"/>
    <s v="Yangon"/>
    <s v="A"/>
    <s v="Good"/>
  </r>
  <r>
    <s v="898-04-2717"/>
    <n v="76.400000000000006"/>
    <n v="9"/>
    <n v="34.380000000000003"/>
    <n v="721.98"/>
    <d v="2019-03-19T00:00:00"/>
    <d v="1899-12-30T15:49:00"/>
    <s v="Ewallet"/>
    <n v="34.380000000000003"/>
    <n v="7.5"/>
    <s v="Mar"/>
    <x v="6"/>
    <x v="0"/>
    <s v="Normal"/>
    <s v="Male"/>
    <s v="Fashion accessories"/>
    <s v="Yangon"/>
    <s v="A"/>
    <s v="Average"/>
  </r>
  <r>
    <s v="692-27-8933"/>
    <n v="57.95"/>
    <n v="6"/>
    <n v="17.385000000000002"/>
    <n v="365.08499999999998"/>
    <d v="2019-02-24T00:00:00"/>
    <d v="1899-12-30T13:02:00"/>
    <s v="Cash"/>
    <n v="17.385000000000002"/>
    <n v="5.2"/>
    <s v="Feb"/>
    <x v="2"/>
    <x v="0"/>
    <s v="Normal"/>
    <s v="Female"/>
    <s v="Sports and travel"/>
    <s v="Mandalay"/>
    <s v="B"/>
    <s v="Poor"/>
  </r>
  <r>
    <s v="633-09-3463"/>
    <n v="47.65"/>
    <n v="3"/>
    <n v="7.1475"/>
    <n v="150.0975"/>
    <d v="2019-03-28T00:00:00"/>
    <d v="1899-12-30T12:58:00"/>
    <s v="Credit card"/>
    <n v="7.1475"/>
    <n v="9.5"/>
    <s v="Mar"/>
    <x v="4"/>
    <x v="0"/>
    <s v="Normal"/>
    <s v="Female"/>
    <s v="Electronic accessories"/>
    <s v="Naypyitaw"/>
    <s v="C"/>
    <s v="Good"/>
  </r>
  <r>
    <s v="374-17-3652"/>
    <n v="42.82"/>
    <n v="9"/>
    <n v="19.268999999999998"/>
    <n v="404.649"/>
    <d v="2019-02-05T00:00:00"/>
    <d v="1899-12-30T15:26:00"/>
    <s v="Credit card"/>
    <n v="19.268999999999998"/>
    <n v="8.9"/>
    <s v="Feb"/>
    <x v="6"/>
    <x v="0"/>
    <s v="Member"/>
    <s v="Female"/>
    <s v="Food and beverages"/>
    <s v="Mandalay"/>
    <s v="B"/>
    <s v="Good"/>
  </r>
  <r>
    <s v="378-07-7001"/>
    <n v="48.09"/>
    <n v="3"/>
    <n v="7.2134999999999998"/>
    <n v="151.48349999999999"/>
    <d v="2019-02-10T00:00:00"/>
    <d v="1899-12-30T18:23:00"/>
    <s v="Credit card"/>
    <n v="7.2134999999999998"/>
    <n v="7.8"/>
    <s v="Feb"/>
    <x v="2"/>
    <x v="2"/>
    <s v="Member"/>
    <s v="Male"/>
    <s v="Electronic accessories"/>
    <s v="Mandalay"/>
    <s v="B"/>
    <s v="Average"/>
  </r>
  <r>
    <s v="433-75-6987"/>
    <n v="55.97"/>
    <n v="7"/>
    <n v="19.589500000000001"/>
    <n v="411.37950000000001"/>
    <d v="2019-03-05T00:00:00"/>
    <d v="1899-12-30T19:06:00"/>
    <s v="Ewallet"/>
    <n v="19.589500000000001"/>
    <n v="8.9"/>
    <s v="Mar"/>
    <x v="6"/>
    <x v="2"/>
    <s v="Member"/>
    <s v="Female"/>
    <s v="Health and beauty"/>
    <s v="Mandalay"/>
    <s v="B"/>
    <s v="Good"/>
  </r>
  <r>
    <s v="873-95-4984"/>
    <n v="76.900000000000006"/>
    <n v="7"/>
    <n v="26.914999999999999"/>
    <n v="565.21500000000003"/>
    <d v="2019-02-15T00:00:00"/>
    <d v="1899-12-30T20:21:00"/>
    <s v="Cash"/>
    <n v="26.914999999999999"/>
    <n v="7.7"/>
    <s v="Feb"/>
    <x v="1"/>
    <x v="2"/>
    <s v="Member"/>
    <s v="Female"/>
    <s v="Health and beauty"/>
    <s v="Mandalay"/>
    <s v="B"/>
    <s v="Average"/>
  </r>
  <r>
    <s v="416-13-5917"/>
    <n v="97.03"/>
    <n v="5"/>
    <n v="24.2575"/>
    <n v="509.40750000000003"/>
    <d v="2019-01-30T00:00:00"/>
    <d v="1899-12-30T16:24:00"/>
    <s v="Ewallet"/>
    <n v="24.2575"/>
    <n v="9.3000000000000007"/>
    <s v="Jan"/>
    <x v="5"/>
    <x v="2"/>
    <s v="Normal"/>
    <s v="Female"/>
    <s v="Food and beverages"/>
    <s v="Naypyitaw"/>
    <s v="C"/>
    <s v="Good"/>
  </r>
  <r>
    <s v="150-89-8043"/>
    <n v="44.65"/>
    <n v="3"/>
    <n v="6.6974999999999998"/>
    <n v="140.64750000000001"/>
    <d v="2019-02-14T00:00:00"/>
    <d v="1899-12-30T15:04:00"/>
    <s v="Cash"/>
    <n v="6.6974999999999998"/>
    <n v="6.2"/>
    <s v="Feb"/>
    <x v="4"/>
    <x v="0"/>
    <s v="Normal"/>
    <s v="Male"/>
    <s v="Sports and travel"/>
    <s v="Yangon"/>
    <s v="A"/>
    <s v="Average"/>
  </r>
  <r>
    <s v="135-84-8019"/>
    <n v="77.930000000000007"/>
    <n v="9"/>
    <n v="35.0685"/>
    <n v="736.43849999999998"/>
    <d v="2019-02-27T00:00:00"/>
    <d v="1899-12-30T16:10:00"/>
    <s v="Ewallet"/>
    <n v="35.0685"/>
    <n v="7.6"/>
    <s v="Feb"/>
    <x v="5"/>
    <x v="2"/>
    <s v="Normal"/>
    <s v="Female"/>
    <s v="Fashion accessories"/>
    <s v="Yangon"/>
    <s v="A"/>
    <s v="Average"/>
  </r>
  <r>
    <s v="441-94-7118"/>
    <n v="71.95"/>
    <n v="1"/>
    <n v="3.5975000000000001"/>
    <n v="75.547499999999999"/>
    <d v="2019-02-04T00:00:00"/>
    <d v="1899-12-30T12:14:00"/>
    <s v="Cash"/>
    <n v="3.5975000000000001"/>
    <n v="7.3"/>
    <s v="Feb"/>
    <x v="3"/>
    <x v="0"/>
    <s v="Member"/>
    <s v="Male"/>
    <s v="Electronic accessories"/>
    <s v="Yangon"/>
    <s v="A"/>
    <s v="Average"/>
  </r>
  <r>
    <s v="725-96-3778"/>
    <n v="89.25"/>
    <n v="8"/>
    <n v="35.700000000000003"/>
    <n v="749.7"/>
    <d v="2019-01-20T00:00:00"/>
    <d v="1899-12-30T10:13:00"/>
    <s v="Cash"/>
    <n v="35.700000000000003"/>
    <n v="4.7"/>
    <s v="Jan"/>
    <x v="2"/>
    <x v="1"/>
    <s v="Member"/>
    <s v="Female"/>
    <s v="Home and lifestyle"/>
    <s v="Naypyitaw"/>
    <s v="C"/>
    <s v="Poor"/>
  </r>
  <r>
    <s v="531-80-1784"/>
    <n v="26.02"/>
    <n v="7"/>
    <n v="9.1069999999999993"/>
    <n v="191.24700000000001"/>
    <d v="2019-03-28T00:00:00"/>
    <d v="1899-12-30T17:38:00"/>
    <s v="Cash"/>
    <n v="9.1069999999999993"/>
    <n v="5.0999999999999996"/>
    <s v="Mar"/>
    <x v="4"/>
    <x v="2"/>
    <s v="Normal"/>
    <s v="Male"/>
    <s v="Electronic accessories"/>
    <s v="Yangon"/>
    <s v="A"/>
    <s v="Poor"/>
  </r>
  <r>
    <s v="400-45-1220"/>
    <n v="13.5"/>
    <n v="10"/>
    <n v="6.75"/>
    <n v="141.75"/>
    <d v="2019-02-27T00:00:00"/>
    <d v="1899-12-30T11:06:00"/>
    <s v="Credit card"/>
    <n v="6.75"/>
    <n v="4.8"/>
    <s v="Feb"/>
    <x v="5"/>
    <x v="1"/>
    <s v="Normal"/>
    <s v="Female"/>
    <s v="Health and beauty"/>
    <s v="Mandalay"/>
    <s v="B"/>
    <s v="Poor"/>
  </r>
  <r>
    <s v="860-79-0874"/>
    <n v="99.3"/>
    <n v="10"/>
    <n v="49.65"/>
    <n v="1042.6500000000001"/>
    <d v="2019-02-15T00:00:00"/>
    <d v="1899-12-30T14:53:00"/>
    <s v="Credit card"/>
    <n v="49.65"/>
    <n v="6.6"/>
    <s v="Feb"/>
    <x v="1"/>
    <x v="0"/>
    <s v="Member"/>
    <s v="Female"/>
    <s v="Fashion accessories"/>
    <s v="Naypyitaw"/>
    <s v="C"/>
    <s v="Average"/>
  </r>
  <r>
    <s v="834-61-8124"/>
    <n v="51.69"/>
    <n v="7"/>
    <n v="18.0915"/>
    <n v="379.92149999999998"/>
    <d v="2019-01-26T00:00:00"/>
    <d v="1899-12-30T18:22:00"/>
    <s v="Cash"/>
    <n v="18.0915"/>
    <n v="5.5"/>
    <s v="Jan"/>
    <x v="0"/>
    <x v="2"/>
    <s v="Normal"/>
    <s v="Male"/>
    <s v="Electronic accessories"/>
    <s v="Yangon"/>
    <s v="A"/>
    <s v="Poor"/>
  </r>
  <r>
    <s v="115-99-4379"/>
    <n v="54.73"/>
    <n v="7"/>
    <n v="19.1555"/>
    <n v="402.26549999999997"/>
    <d v="2019-03-14T00:00:00"/>
    <d v="1899-12-30T19:02:00"/>
    <s v="Credit card"/>
    <n v="19.1555"/>
    <n v="8.5"/>
    <s v="Mar"/>
    <x v="4"/>
    <x v="2"/>
    <s v="Member"/>
    <s v="Female"/>
    <s v="Fashion accessories"/>
    <s v="Mandalay"/>
    <s v="B"/>
    <s v="Good"/>
  </r>
  <r>
    <s v="565-67-6697"/>
    <n v="27"/>
    <n v="9"/>
    <n v="12.15"/>
    <n v="255.15"/>
    <d v="2019-03-02T00:00:00"/>
    <d v="1899-12-30T14:16:00"/>
    <s v="Cash"/>
    <n v="12.15"/>
    <n v="4.8"/>
    <s v="Mar"/>
    <x v="0"/>
    <x v="0"/>
    <s v="Member"/>
    <s v="Male"/>
    <s v="Home and lifestyle"/>
    <s v="Mandalay"/>
    <s v="B"/>
    <s v="Poor"/>
  </r>
  <r>
    <s v="320-49-6392"/>
    <n v="30.24"/>
    <n v="1"/>
    <n v="1.512"/>
    <n v="31.751999999999999"/>
    <d v="2019-03-04T00:00:00"/>
    <d v="1899-12-30T15:44:00"/>
    <s v="Cash"/>
    <n v="1.512"/>
    <n v="8.4"/>
    <s v="Mar"/>
    <x v="3"/>
    <x v="0"/>
    <s v="Normal"/>
    <s v="Female"/>
    <s v="Electronic accessories"/>
    <s v="Naypyitaw"/>
    <s v="C"/>
    <s v="Good"/>
  </r>
  <r>
    <s v="889-04-9723"/>
    <n v="89.14"/>
    <n v="4"/>
    <n v="17.827999999999999"/>
    <n v="374.38799999999998"/>
    <d v="2019-01-07T00:00:00"/>
    <d v="1899-12-30T12:20:00"/>
    <s v="Credit card"/>
    <n v="17.827999999999999"/>
    <n v="7.8"/>
    <s v="Jan"/>
    <x v="3"/>
    <x v="0"/>
    <s v="Member"/>
    <s v="Female"/>
    <s v="Food and beverages"/>
    <s v="Mandalay"/>
    <s v="B"/>
    <s v="Average"/>
  </r>
  <r>
    <s v="632-90-0281"/>
    <n v="37.549999999999997"/>
    <n v="10"/>
    <n v="18.774999999999999"/>
    <n v="394.27499999999998"/>
    <d v="2019-03-08T00:00:00"/>
    <d v="1899-12-30T20:01:00"/>
    <s v="Credit card"/>
    <n v="18.774999999999999"/>
    <n v="9.3000000000000007"/>
    <s v="Mar"/>
    <x v="1"/>
    <x v="2"/>
    <s v="Normal"/>
    <s v="Female"/>
    <s v="Fashion accessories"/>
    <s v="Naypyitaw"/>
    <s v="C"/>
    <s v="Good"/>
  </r>
  <r>
    <s v="554-42-2417"/>
    <n v="95.44"/>
    <n v="10"/>
    <n v="47.72"/>
    <n v="1002.12"/>
    <d v="2019-01-09T00:00:00"/>
    <d v="1899-12-30T13:45:00"/>
    <s v="Cash"/>
    <n v="47.72"/>
    <n v="5.2"/>
    <s v="Jan"/>
    <x v="5"/>
    <x v="0"/>
    <s v="Normal"/>
    <s v="Female"/>
    <s v="Sports and travel"/>
    <s v="Naypyitaw"/>
    <s v="C"/>
    <s v="Poor"/>
  </r>
  <r>
    <s v="453-63-6187"/>
    <n v="27.5"/>
    <n v="3"/>
    <n v="4.125"/>
    <n v="86.625"/>
    <d v="2019-03-01T00:00:00"/>
    <d v="1899-12-30T15:40:00"/>
    <s v="Ewallet"/>
    <n v="4.125"/>
    <n v="6.5"/>
    <s v="Mar"/>
    <x v="1"/>
    <x v="0"/>
    <s v="Normal"/>
    <s v="Male"/>
    <s v="Electronic accessories"/>
    <s v="Mandalay"/>
    <s v="B"/>
    <s v="Average"/>
  </r>
  <r>
    <s v="578-80-7669"/>
    <n v="74.97"/>
    <n v="1"/>
    <n v="3.7484999999999999"/>
    <n v="78.718500000000006"/>
    <d v="2019-03-16T00:00:00"/>
    <d v="1899-12-30T16:58:00"/>
    <s v="Cash"/>
    <n v="3.7484999999999999"/>
    <n v="5.6"/>
    <s v="Mar"/>
    <x v="0"/>
    <x v="2"/>
    <s v="Normal"/>
    <s v="Male"/>
    <s v="Sports and travel"/>
    <s v="Mandalay"/>
    <s v="B"/>
    <s v="Poor"/>
  </r>
  <r>
    <s v="612-36-5536"/>
    <n v="80.959999999999994"/>
    <n v="8"/>
    <n v="32.384"/>
    <n v="680.06399999999996"/>
    <d v="2019-02-17T00:00:00"/>
    <d v="1899-12-30T11:12:00"/>
    <s v="Credit card"/>
    <n v="32.384"/>
    <n v="7.4"/>
    <s v="Feb"/>
    <x v="2"/>
    <x v="1"/>
    <s v="Member"/>
    <s v="Male"/>
    <s v="Food and beverages"/>
    <s v="Yangon"/>
    <s v="A"/>
    <s v="Average"/>
  </r>
  <r>
    <s v="605-72-4132"/>
    <n v="94.47"/>
    <n v="8"/>
    <n v="37.787999999999997"/>
    <n v="793.548"/>
    <d v="2019-02-27T00:00:00"/>
    <d v="1899-12-30T15:12:00"/>
    <s v="Cash"/>
    <n v="37.787999999999997"/>
    <n v="9.1"/>
    <s v="Feb"/>
    <x v="5"/>
    <x v="0"/>
    <s v="Normal"/>
    <s v="Female"/>
    <s v="Food and beverages"/>
    <s v="Naypyitaw"/>
    <s v="C"/>
    <s v="Good"/>
  </r>
  <r>
    <s v="471-41-2823"/>
    <n v="99.79"/>
    <n v="2"/>
    <n v="9.9789999999999992"/>
    <n v="209.559"/>
    <d v="2019-03-07T00:00:00"/>
    <d v="1899-12-30T20:37:00"/>
    <s v="Ewallet"/>
    <n v="9.9789999999999992"/>
    <n v="8"/>
    <s v="Mar"/>
    <x v="4"/>
    <x v="2"/>
    <s v="Normal"/>
    <s v="Male"/>
    <s v="Food and beverages"/>
    <s v="Naypyitaw"/>
    <s v="C"/>
    <s v="Good"/>
  </r>
  <r>
    <s v="462-67-9126"/>
    <n v="73.22"/>
    <n v="6"/>
    <n v="21.966000000000001"/>
    <n v="461.286"/>
    <d v="2019-01-21T00:00:00"/>
    <d v="1899-12-30T17:44:00"/>
    <s v="Cash"/>
    <n v="21.966000000000001"/>
    <n v="7.2"/>
    <s v="Jan"/>
    <x v="3"/>
    <x v="2"/>
    <s v="Normal"/>
    <s v="Male"/>
    <s v="Home and lifestyle"/>
    <s v="Yangon"/>
    <s v="A"/>
    <s v="Average"/>
  </r>
  <r>
    <s v="272-27-9238"/>
    <n v="41.24"/>
    <n v="4"/>
    <n v="8.2479999999999993"/>
    <n v="173.208"/>
    <d v="2019-02-19T00:00:00"/>
    <d v="1899-12-30T16:23:00"/>
    <s v="Cash"/>
    <n v="8.2479999999999993"/>
    <n v="7.1"/>
    <s v="Feb"/>
    <x v="6"/>
    <x v="2"/>
    <s v="Normal"/>
    <s v="Female"/>
    <s v="Food and beverages"/>
    <s v="Naypyitaw"/>
    <s v="C"/>
    <s v="Average"/>
  </r>
  <r>
    <s v="834-25-9262"/>
    <n v="81.680000000000007"/>
    <n v="4"/>
    <n v="16.335999999999999"/>
    <n v="343.05599999999998"/>
    <d v="2019-01-06T00:00:00"/>
    <d v="1899-12-30T12:12:00"/>
    <s v="Cash"/>
    <n v="16.335999999999999"/>
    <n v="9.1"/>
    <s v="Jan"/>
    <x v="2"/>
    <x v="0"/>
    <s v="Normal"/>
    <s v="Female"/>
    <s v="Fashion accessories"/>
    <s v="Naypyitaw"/>
    <s v="C"/>
    <s v="Good"/>
  </r>
  <r>
    <s v="122-61-9553"/>
    <n v="51.32"/>
    <n v="9"/>
    <n v="23.094000000000001"/>
    <n v="484.97399999999999"/>
    <d v="2019-03-14T00:00:00"/>
    <d v="1899-12-30T19:33:00"/>
    <s v="Cash"/>
    <n v="23.094000000000001"/>
    <n v="5.6"/>
    <s v="Mar"/>
    <x v="4"/>
    <x v="2"/>
    <s v="Normal"/>
    <s v="Female"/>
    <s v="Electronic accessories"/>
    <s v="Naypyitaw"/>
    <s v="C"/>
    <s v="Poor"/>
  </r>
  <r>
    <s v="468-88-0009"/>
    <n v="65.94"/>
    <n v="4"/>
    <n v="13.188000000000001"/>
    <n v="276.94799999999998"/>
    <d v="2019-03-24T00:00:00"/>
    <d v="1899-12-30T10:29:00"/>
    <s v="Cash"/>
    <n v="13.188000000000001"/>
    <n v="6"/>
    <s v="Mar"/>
    <x v="2"/>
    <x v="1"/>
    <s v="Member"/>
    <s v="Male"/>
    <s v="Home and lifestyle"/>
    <s v="Yangon"/>
    <s v="A"/>
    <s v="Average"/>
  </r>
  <r>
    <s v="613-59-9758"/>
    <n v="14.36"/>
    <n v="10"/>
    <n v="7.18"/>
    <n v="150.78"/>
    <d v="2019-01-27T00:00:00"/>
    <d v="1899-12-30T14:28:00"/>
    <s v="Cash"/>
    <n v="7.18"/>
    <n v="5.4"/>
    <s v="Jan"/>
    <x v="2"/>
    <x v="0"/>
    <s v="Normal"/>
    <s v="Female"/>
    <s v="Sports and travel"/>
    <s v="Naypyitaw"/>
    <s v="C"/>
    <s v="Poor"/>
  </r>
  <r>
    <s v="254-31-0042"/>
    <n v="21.5"/>
    <n v="9"/>
    <n v="9.6750000000000007"/>
    <n v="203.17500000000001"/>
    <d v="2019-03-06T00:00:00"/>
    <d v="1899-12-30T12:46:00"/>
    <s v="Credit card"/>
    <n v="9.6750000000000007"/>
    <n v="7.8"/>
    <s v="Mar"/>
    <x v="5"/>
    <x v="0"/>
    <s v="Member"/>
    <s v="Male"/>
    <s v="Electronic accessories"/>
    <s v="Yangon"/>
    <s v="A"/>
    <s v="Average"/>
  </r>
  <r>
    <s v="201-86-2184"/>
    <n v="26.26"/>
    <n v="7"/>
    <n v="9.1910000000000007"/>
    <n v="193.011"/>
    <d v="2019-02-02T00:00:00"/>
    <d v="1899-12-30T19:40:00"/>
    <s v="Cash"/>
    <n v="9.1910000000000007"/>
    <n v="9.9"/>
    <s v="Feb"/>
    <x v="0"/>
    <x v="2"/>
    <s v="Member"/>
    <s v="Female"/>
    <s v="Electronic accessories"/>
    <s v="Mandalay"/>
    <s v="B"/>
    <s v="Good"/>
  </r>
  <r>
    <s v="261-12-8671"/>
    <n v="60.96"/>
    <n v="2"/>
    <n v="6.0960000000000001"/>
    <n v="128.01599999999999"/>
    <d v="2019-01-25T00:00:00"/>
    <d v="1899-12-30T19:39:00"/>
    <s v="Credit card"/>
    <n v="6.0960000000000001"/>
    <n v="4.9000000000000004"/>
    <s v="Jan"/>
    <x v="1"/>
    <x v="2"/>
    <s v="Normal"/>
    <s v="Female"/>
    <s v="Fashion accessories"/>
    <s v="Mandalay"/>
    <s v="B"/>
    <s v="Poor"/>
  </r>
  <r>
    <s v="730-70-9830"/>
    <n v="70.11"/>
    <n v="6"/>
    <n v="21.033000000000001"/>
    <n v="441.69299999999998"/>
    <d v="2019-03-14T00:00:00"/>
    <d v="1899-12-30T17:54:00"/>
    <s v="Ewallet"/>
    <n v="21.033000000000001"/>
    <n v="5.2"/>
    <s v="Mar"/>
    <x v="4"/>
    <x v="2"/>
    <s v="Normal"/>
    <s v="Female"/>
    <s v="Home and lifestyle"/>
    <s v="Naypyitaw"/>
    <s v="C"/>
    <s v="Poor"/>
  </r>
  <r>
    <s v="382-25-8917"/>
    <n v="42.08"/>
    <n v="6"/>
    <n v="12.624000000000001"/>
    <n v="265.10399999999998"/>
    <d v="2019-01-29T00:00:00"/>
    <d v="1899-12-30T12:25:00"/>
    <s v="Cash"/>
    <n v="12.624000000000001"/>
    <n v="8.9"/>
    <s v="Jan"/>
    <x v="6"/>
    <x v="0"/>
    <s v="Normal"/>
    <s v="Male"/>
    <s v="Fashion accessories"/>
    <s v="Naypyitaw"/>
    <s v="C"/>
    <s v="Good"/>
  </r>
  <r>
    <s v="422-29-8786"/>
    <n v="67.09"/>
    <n v="5"/>
    <n v="16.772500000000001"/>
    <n v="352.22250000000003"/>
    <d v="2019-01-03T00:00:00"/>
    <d v="1899-12-30T16:47:00"/>
    <s v="Credit card"/>
    <n v="16.772500000000001"/>
    <n v="9.1"/>
    <s v="Jan"/>
    <x v="4"/>
    <x v="2"/>
    <s v="Normal"/>
    <s v="Female"/>
    <s v="Home and lifestyle"/>
    <s v="Yangon"/>
    <s v="A"/>
    <s v="Good"/>
  </r>
  <r>
    <s v="667-23-5919"/>
    <n v="96.7"/>
    <n v="5"/>
    <n v="24.175000000000001"/>
    <n v="507.67500000000001"/>
    <d v="2019-01-14T00:00:00"/>
    <d v="1899-12-30T12:52:00"/>
    <s v="Ewallet"/>
    <n v="24.175000000000001"/>
    <n v="7"/>
    <s v="Jan"/>
    <x v="3"/>
    <x v="0"/>
    <s v="Member"/>
    <s v="Female"/>
    <s v="Fashion accessories"/>
    <s v="Yangon"/>
    <s v="A"/>
    <s v="Average"/>
  </r>
  <r>
    <s v="843-01-4703"/>
    <n v="35.380000000000003"/>
    <n v="9"/>
    <n v="15.920999999999999"/>
    <n v="334.34100000000001"/>
    <d v="2019-01-05T00:00:00"/>
    <d v="1899-12-30T19:50:00"/>
    <s v="Credit card"/>
    <n v="15.920999999999999"/>
    <n v="9.6"/>
    <s v="Jan"/>
    <x v="0"/>
    <x v="2"/>
    <s v="Member"/>
    <s v="Female"/>
    <s v="Home and lifestyle"/>
    <s v="Mandalay"/>
    <s v="B"/>
    <s v="Good"/>
  </r>
  <r>
    <s v="743-88-1662"/>
    <n v="95.49"/>
    <n v="7"/>
    <n v="33.421500000000002"/>
    <n v="701.85149999999999"/>
    <d v="2019-02-22T00:00:00"/>
    <d v="1899-12-30T18:17:00"/>
    <s v="Ewallet"/>
    <n v="33.421500000000002"/>
    <n v="8.6999999999999993"/>
    <s v="Feb"/>
    <x v="1"/>
    <x v="2"/>
    <s v="Normal"/>
    <s v="Male"/>
    <s v="Sports and travel"/>
    <s v="Naypyitaw"/>
    <s v="C"/>
    <s v="Good"/>
  </r>
  <r>
    <s v="595-86-2894"/>
    <n v="96.98"/>
    <n v="4"/>
    <n v="19.396000000000001"/>
    <n v="407.31599999999997"/>
    <d v="2019-02-06T00:00:00"/>
    <d v="1899-12-30T17:20:00"/>
    <s v="Ewallet"/>
    <n v="19.396000000000001"/>
    <n v="9.4"/>
    <s v="Feb"/>
    <x v="5"/>
    <x v="2"/>
    <s v="Member"/>
    <s v="Male"/>
    <s v="Fashion accessories"/>
    <s v="Naypyitaw"/>
    <s v="C"/>
    <s v="Good"/>
  </r>
  <r>
    <s v="182-69-8360"/>
    <n v="23.65"/>
    <n v="4"/>
    <n v="4.7300000000000004"/>
    <n v="99.33"/>
    <d v="2019-01-30T00:00:00"/>
    <d v="1899-12-30T13:32:00"/>
    <s v="Credit card"/>
    <n v="4.7300000000000004"/>
    <n v="4"/>
    <s v="Jan"/>
    <x v="5"/>
    <x v="0"/>
    <s v="Normal"/>
    <s v="Female"/>
    <s v="Electronic accessories"/>
    <s v="Mandalay"/>
    <s v="B"/>
    <s v="Poor"/>
  </r>
  <r>
    <s v="289-15-7034"/>
    <n v="82.33"/>
    <n v="4"/>
    <n v="16.466000000000001"/>
    <n v="345.786"/>
    <d v="2019-01-11T00:00:00"/>
    <d v="1899-12-30T10:37:00"/>
    <s v="Credit card"/>
    <n v="16.466000000000001"/>
    <n v="7.5"/>
    <s v="Jan"/>
    <x v="1"/>
    <x v="1"/>
    <s v="Member"/>
    <s v="Male"/>
    <s v="Sports and travel"/>
    <s v="Yangon"/>
    <s v="A"/>
    <s v="Average"/>
  </r>
  <r>
    <s v="462-78-5240"/>
    <n v="26.61"/>
    <n v="2"/>
    <n v="2.661"/>
    <n v="55.881"/>
    <d v="2019-03-19T00:00:00"/>
    <d v="1899-12-30T14:35:00"/>
    <s v="Cash"/>
    <n v="2.661"/>
    <n v="4.2"/>
    <s v="Mar"/>
    <x v="6"/>
    <x v="0"/>
    <s v="Normal"/>
    <s v="Female"/>
    <s v="Electronic accessories"/>
    <s v="Naypyitaw"/>
    <s v="C"/>
    <s v="Poor"/>
  </r>
  <r>
    <s v="868-52-7573"/>
    <n v="99.69"/>
    <n v="5"/>
    <n v="24.922499999999999"/>
    <n v="523.37249999999995"/>
    <d v="2019-01-14T00:00:00"/>
    <d v="1899-12-30T12:09:00"/>
    <s v="Cash"/>
    <n v="24.922499999999999"/>
    <n v="9.9"/>
    <s v="Jan"/>
    <x v="3"/>
    <x v="0"/>
    <s v="Normal"/>
    <s v="Female"/>
    <s v="Food and beverages"/>
    <s v="Mandalay"/>
    <s v="B"/>
    <s v="Good"/>
  </r>
  <r>
    <s v="153-58-4872"/>
    <n v="74.89"/>
    <n v="4"/>
    <n v="14.978"/>
    <n v="314.53800000000001"/>
    <d v="2019-03-01T00:00:00"/>
    <d v="1899-12-30T15:32:00"/>
    <s v="Ewallet"/>
    <n v="14.978"/>
    <n v="4.2"/>
    <s v="Mar"/>
    <x v="1"/>
    <x v="0"/>
    <s v="Member"/>
    <s v="Female"/>
    <s v="Food and beverages"/>
    <s v="Naypyitaw"/>
    <s v="C"/>
    <s v="Poor"/>
  </r>
  <r>
    <s v="662-72-2873"/>
    <n v="40.94"/>
    <n v="5"/>
    <n v="10.234999999999999"/>
    <n v="214.935"/>
    <d v="2019-01-06T00:00:00"/>
    <d v="1899-12-30T13:58:00"/>
    <s v="Ewallet"/>
    <n v="10.234999999999999"/>
    <n v="9.9"/>
    <s v="Jan"/>
    <x v="2"/>
    <x v="0"/>
    <s v="Normal"/>
    <s v="Female"/>
    <s v="Food and beverages"/>
    <s v="Yangon"/>
    <s v="A"/>
    <s v="Good"/>
  </r>
  <r>
    <s v="525-88-7307"/>
    <n v="75.819999999999993"/>
    <n v="1"/>
    <n v="3.7909999999999999"/>
    <n v="79.611000000000004"/>
    <d v="2019-01-31T00:00:00"/>
    <d v="1899-12-30T13:19:00"/>
    <s v="Cash"/>
    <n v="3.7909999999999999"/>
    <n v="5.8"/>
    <s v="Jan"/>
    <x v="4"/>
    <x v="0"/>
    <s v="Member"/>
    <s v="Male"/>
    <s v="Sports and travel"/>
    <s v="Mandalay"/>
    <s v="B"/>
    <s v="Poor"/>
  </r>
  <r>
    <s v="689-16-9784"/>
    <n v="46.77"/>
    <n v="6"/>
    <n v="14.031000000000001"/>
    <n v="294.65100000000001"/>
    <d v="2019-03-11T00:00:00"/>
    <d v="1899-12-30T13:37:00"/>
    <s v="Cash"/>
    <n v="14.031000000000001"/>
    <n v="6"/>
    <s v="Mar"/>
    <x v="3"/>
    <x v="0"/>
    <s v="Normal"/>
    <s v="Male"/>
    <s v="Food and beverages"/>
    <s v="Naypyitaw"/>
    <s v="C"/>
    <s v="Average"/>
  </r>
  <r>
    <s v="725-56-0833"/>
    <n v="32.32"/>
    <n v="10"/>
    <n v="16.16"/>
    <n v="339.36"/>
    <d v="2019-02-20T00:00:00"/>
    <d v="1899-12-30T16:49:00"/>
    <s v="Credit card"/>
    <n v="16.16"/>
    <n v="10"/>
    <s v="Feb"/>
    <x v="5"/>
    <x v="2"/>
    <s v="Normal"/>
    <s v="Female"/>
    <s v="Health and beauty"/>
    <s v="Yangon"/>
    <s v="A"/>
    <s v="Good"/>
  </r>
  <r>
    <s v="394-41-0748"/>
    <n v="54.07"/>
    <n v="9"/>
    <n v="24.331499999999998"/>
    <n v="510.9615"/>
    <d v="2019-01-27T00:00:00"/>
    <d v="1899-12-30T14:55:00"/>
    <s v="Ewallet"/>
    <n v="24.331499999999998"/>
    <n v="9.5"/>
    <s v="Jan"/>
    <x v="2"/>
    <x v="0"/>
    <s v="Member"/>
    <s v="Female"/>
    <s v="Fashion accessories"/>
    <s v="Naypyitaw"/>
    <s v="C"/>
    <s v="Good"/>
  </r>
  <r>
    <s v="596-42-3999"/>
    <n v="18.22"/>
    <n v="7"/>
    <n v="6.3769999999999998"/>
    <n v="133.917"/>
    <d v="2019-03-10T00:00:00"/>
    <d v="1899-12-30T14:04:00"/>
    <s v="Credit card"/>
    <n v="6.3769999999999998"/>
    <n v="6.6"/>
    <s v="Mar"/>
    <x v="2"/>
    <x v="0"/>
    <s v="Normal"/>
    <s v="Male"/>
    <s v="Food and beverages"/>
    <s v="Mandalay"/>
    <s v="B"/>
    <s v="Average"/>
  </r>
  <r>
    <s v="541-89-9860"/>
    <n v="80.48"/>
    <n v="3"/>
    <n v="12.071999999999999"/>
    <n v="253.512"/>
    <d v="2019-02-15T00:00:00"/>
    <d v="1899-12-30T12:31:00"/>
    <s v="Cash"/>
    <n v="12.071999999999999"/>
    <n v="8.1"/>
    <s v="Feb"/>
    <x v="1"/>
    <x v="0"/>
    <s v="Member"/>
    <s v="Female"/>
    <s v="Fashion accessories"/>
    <s v="Naypyitaw"/>
    <s v="C"/>
    <s v="Good"/>
  </r>
  <r>
    <s v="173-82-9529"/>
    <n v="37.950000000000003"/>
    <n v="10"/>
    <n v="18.975000000000001"/>
    <n v="398.47500000000002"/>
    <d v="2019-01-26T00:00:00"/>
    <d v="1899-12-30T14:51:00"/>
    <s v="Cash"/>
    <n v="18.975000000000001"/>
    <n v="9.6999999999999993"/>
    <s v="Jan"/>
    <x v="0"/>
    <x v="0"/>
    <s v="Normal"/>
    <s v="Female"/>
    <s v="Fashion accessories"/>
    <s v="Mandalay"/>
    <s v="B"/>
    <s v="Good"/>
  </r>
  <r>
    <s v="563-36-9814"/>
    <n v="76.819999999999993"/>
    <n v="1"/>
    <n v="3.8410000000000002"/>
    <n v="80.661000000000001"/>
    <d v="2019-02-13T00:00:00"/>
    <d v="1899-12-30T18:27:00"/>
    <s v="Ewallet"/>
    <n v="3.8410000000000002"/>
    <n v="7.2"/>
    <s v="Feb"/>
    <x v="5"/>
    <x v="2"/>
    <s v="Member"/>
    <s v="Male"/>
    <s v="Electronic accessories"/>
    <s v="Yangon"/>
    <s v="A"/>
    <s v="Average"/>
  </r>
  <r>
    <s v="308-47-4913"/>
    <n v="52.26"/>
    <n v="10"/>
    <n v="26.13"/>
    <n v="548.73"/>
    <d v="2019-03-09T00:00:00"/>
    <d v="1899-12-30T12:45:00"/>
    <s v="Credit card"/>
    <n v="26.13"/>
    <n v="6.2"/>
    <s v="Mar"/>
    <x v="0"/>
    <x v="0"/>
    <s v="Member"/>
    <s v="Female"/>
    <s v="Sports and travel"/>
    <s v="Yangon"/>
    <s v="A"/>
    <s v="Average"/>
  </r>
  <r>
    <s v="885-17-6250"/>
    <n v="79.739999999999995"/>
    <n v="1"/>
    <n v="3.9870000000000001"/>
    <n v="83.727000000000004"/>
    <d v="2019-03-06T00:00:00"/>
    <d v="1899-12-30T10:36:00"/>
    <s v="Ewallet"/>
    <n v="3.9870000000000001"/>
    <n v="7.3"/>
    <s v="Mar"/>
    <x v="5"/>
    <x v="1"/>
    <s v="Normal"/>
    <s v="Female"/>
    <s v="Health and beauty"/>
    <s v="Yangon"/>
    <s v="A"/>
    <s v="Average"/>
  </r>
  <r>
    <s v="726-27-2396"/>
    <n v="77.5"/>
    <n v="5"/>
    <n v="19.375"/>
    <n v="406.875"/>
    <d v="2019-01-24T00:00:00"/>
    <d v="1899-12-30T20:36:00"/>
    <s v="Ewallet"/>
    <n v="19.375"/>
    <n v="4.3"/>
    <s v="Jan"/>
    <x v="4"/>
    <x v="2"/>
    <s v="Normal"/>
    <s v="Female"/>
    <s v="Health and beauty"/>
    <s v="Yangon"/>
    <s v="A"/>
    <s v="Poor"/>
  </r>
  <r>
    <s v="316-01-3952"/>
    <n v="54.27"/>
    <n v="5"/>
    <n v="13.567500000000001"/>
    <n v="284.91750000000002"/>
    <d v="2019-03-13T00:00:00"/>
    <d v="1899-12-30T14:16:00"/>
    <s v="Ewallet"/>
    <n v="13.567500000000001"/>
    <n v="4.5999999999999996"/>
    <s v="Mar"/>
    <x v="5"/>
    <x v="0"/>
    <s v="Normal"/>
    <s v="Female"/>
    <s v="Food and beverages"/>
    <s v="Yangon"/>
    <s v="A"/>
    <s v="Poor"/>
  </r>
  <r>
    <s v="760-54-1821"/>
    <n v="13.59"/>
    <n v="9"/>
    <n v="6.1154999999999999"/>
    <n v="128.4255"/>
    <d v="2019-03-15T00:00:00"/>
    <d v="1899-12-30T10:26:00"/>
    <s v="Cash"/>
    <n v="6.1154999999999999"/>
    <n v="5.8"/>
    <s v="Mar"/>
    <x v="1"/>
    <x v="1"/>
    <s v="Normal"/>
    <s v="Male"/>
    <s v="Home and lifestyle"/>
    <s v="Mandalay"/>
    <s v="B"/>
    <s v="Poor"/>
  </r>
  <r>
    <s v="793-10-3222"/>
    <n v="41.06"/>
    <n v="6"/>
    <n v="12.318"/>
    <n v="258.678"/>
    <d v="2019-03-05T00:00:00"/>
    <d v="1899-12-30T13:30:00"/>
    <s v="Credit card"/>
    <n v="12.318"/>
    <n v="8.3000000000000007"/>
    <s v="Mar"/>
    <x v="6"/>
    <x v="0"/>
    <s v="Member"/>
    <s v="Female"/>
    <s v="Health and beauty"/>
    <s v="Mandalay"/>
    <s v="B"/>
    <s v="Good"/>
  </r>
  <r>
    <s v="346-12-3257"/>
    <n v="19.239999999999998"/>
    <n v="9"/>
    <n v="8.6579999999999995"/>
    <n v="181.81800000000001"/>
    <d v="2019-03-04T00:00:00"/>
    <d v="1899-12-30T16:28:00"/>
    <s v="Cash"/>
    <n v="8.6579999999999995"/>
    <n v="8"/>
    <s v="Mar"/>
    <x v="3"/>
    <x v="2"/>
    <s v="Member"/>
    <s v="Male"/>
    <s v="Electronic accessories"/>
    <s v="Mandalay"/>
    <s v="B"/>
    <s v="Good"/>
  </r>
  <r>
    <s v="110-05-6330"/>
    <n v="39.43"/>
    <n v="6"/>
    <n v="11.829000000000001"/>
    <n v="248.40899999999999"/>
    <d v="2019-03-25T00:00:00"/>
    <d v="1899-12-30T20:18:00"/>
    <s v="Credit card"/>
    <n v="11.829000000000001"/>
    <n v="9.4"/>
    <s v="Mar"/>
    <x v="3"/>
    <x v="2"/>
    <s v="Normal"/>
    <s v="Female"/>
    <s v="Food and beverages"/>
    <s v="Naypyitaw"/>
    <s v="C"/>
    <s v="Good"/>
  </r>
  <r>
    <s v="651-61-0874"/>
    <n v="46.22"/>
    <n v="4"/>
    <n v="9.2439999999999998"/>
    <n v="194.124"/>
    <d v="2019-03-12T00:00:00"/>
    <d v="1899-12-30T20:04:00"/>
    <s v="Credit card"/>
    <n v="9.2439999999999998"/>
    <n v="6.2"/>
    <s v="Mar"/>
    <x v="6"/>
    <x v="2"/>
    <s v="Normal"/>
    <s v="Male"/>
    <s v="Home and lifestyle"/>
    <s v="Naypyitaw"/>
    <s v="C"/>
    <s v="Average"/>
  </r>
  <r>
    <s v="236-86-3015"/>
    <n v="13.98"/>
    <n v="1"/>
    <n v="0.69899999999999995"/>
    <n v="14.679"/>
    <d v="2019-02-04T00:00:00"/>
    <d v="1899-12-30T13:38:00"/>
    <s v="Ewallet"/>
    <n v="0.69899999999999995"/>
    <n v="9.8000000000000007"/>
    <s v="Feb"/>
    <x v="3"/>
    <x v="0"/>
    <s v="Member"/>
    <s v="Male"/>
    <s v="Home and lifestyle"/>
    <s v="Naypyitaw"/>
    <s v="C"/>
    <s v="Good"/>
  </r>
  <r>
    <s v="831-64-0259"/>
    <n v="39.75"/>
    <n v="5"/>
    <n v="9.9375"/>
    <n v="208.6875"/>
    <d v="2019-02-22T00:00:00"/>
    <d v="1899-12-30T10:43:00"/>
    <s v="Ewallet"/>
    <n v="9.9375"/>
    <n v="9.6"/>
    <s v="Feb"/>
    <x v="1"/>
    <x v="1"/>
    <s v="Normal"/>
    <s v="Female"/>
    <s v="Fashion accessories"/>
    <s v="Mandalay"/>
    <s v="B"/>
    <s v="Good"/>
  </r>
  <r>
    <s v="587-03-7455"/>
    <n v="97.79"/>
    <n v="7"/>
    <n v="34.226500000000001"/>
    <n v="718.75649999999996"/>
    <d v="2019-02-16T00:00:00"/>
    <d v="1899-12-30T17:30:00"/>
    <s v="Ewallet"/>
    <n v="34.226500000000001"/>
    <n v="4.9000000000000004"/>
    <s v="Feb"/>
    <x v="0"/>
    <x v="2"/>
    <s v="Member"/>
    <s v="Female"/>
    <s v="Fashion accessories"/>
    <s v="Naypyitaw"/>
    <s v="C"/>
    <s v="Poor"/>
  </r>
  <r>
    <s v="882-40-4577"/>
    <n v="67.260000000000005"/>
    <n v="4"/>
    <n v="13.452"/>
    <n v="282.49200000000002"/>
    <d v="2019-01-19T00:00:00"/>
    <d v="1899-12-30T15:28:00"/>
    <s v="Credit card"/>
    <n v="13.452"/>
    <n v="8"/>
    <s v="Jan"/>
    <x v="0"/>
    <x v="0"/>
    <s v="Member"/>
    <s v="Male"/>
    <s v="Sports and travel"/>
    <s v="Yangon"/>
    <s v="A"/>
    <s v="Good"/>
  </r>
  <r>
    <s v="732-67-5346"/>
    <n v="13.79"/>
    <n v="5"/>
    <n v="3.4474999999999998"/>
    <n v="72.397499999999994"/>
    <d v="2019-01-11T00:00:00"/>
    <d v="1899-12-30T19:07:00"/>
    <s v="Credit card"/>
    <n v="3.4474999999999998"/>
    <n v="7.8"/>
    <s v="Jan"/>
    <x v="1"/>
    <x v="2"/>
    <s v="Normal"/>
    <s v="Male"/>
    <s v="Food and beverages"/>
    <s v="Yangon"/>
    <s v="A"/>
    <s v="Average"/>
  </r>
  <r>
    <s v="725-32-9708"/>
    <n v="68.709999999999994"/>
    <n v="4"/>
    <n v="13.742000000000001"/>
    <n v="288.58199999999999"/>
    <d v="2019-01-04T00:00:00"/>
    <d v="1899-12-30T19:01:00"/>
    <s v="Cash"/>
    <n v="13.742000000000001"/>
    <n v="4.0999999999999996"/>
    <s v="Jan"/>
    <x v="1"/>
    <x v="2"/>
    <s v="Member"/>
    <s v="Female"/>
    <s v="Fashion accessories"/>
    <s v="Mandalay"/>
    <s v="B"/>
    <s v="Poor"/>
  </r>
  <r>
    <s v="256-08-8343"/>
    <n v="56.53"/>
    <n v="4"/>
    <n v="11.305999999999999"/>
    <n v="237.42599999999999"/>
    <d v="2019-03-04T00:00:00"/>
    <d v="1899-12-30T19:48:00"/>
    <s v="Ewallet"/>
    <n v="11.305999999999999"/>
    <n v="5.5"/>
    <s v="Mar"/>
    <x v="3"/>
    <x v="2"/>
    <s v="Normal"/>
    <s v="Female"/>
    <s v="Home and lifestyle"/>
    <s v="Yangon"/>
    <s v="A"/>
    <s v="Poor"/>
  </r>
  <r>
    <s v="372-26-1506"/>
    <n v="23.82"/>
    <n v="5"/>
    <n v="5.9550000000000001"/>
    <n v="125.05500000000001"/>
    <d v="2019-01-28T00:00:00"/>
    <d v="1899-12-30T19:24:00"/>
    <s v="Ewallet"/>
    <n v="5.9550000000000001"/>
    <n v="5.4"/>
    <s v="Jan"/>
    <x v="3"/>
    <x v="2"/>
    <s v="Normal"/>
    <s v="Female"/>
    <s v="Fashion accessories"/>
    <s v="Naypyitaw"/>
    <s v="C"/>
    <s v="Poor"/>
  </r>
  <r>
    <s v="244-08-0162"/>
    <n v="34.21"/>
    <n v="10"/>
    <n v="17.105"/>
    <n v="359.20499999999998"/>
    <d v="2019-01-02T00:00:00"/>
    <d v="1899-12-30T13:00:00"/>
    <s v="Cash"/>
    <n v="17.105"/>
    <n v="5.0999999999999996"/>
    <s v="Jan"/>
    <x v="5"/>
    <x v="0"/>
    <s v="Normal"/>
    <s v="Female"/>
    <s v="Health and beauty"/>
    <s v="Mandalay"/>
    <s v="B"/>
    <s v="Poor"/>
  </r>
  <r>
    <s v="569-71-4390"/>
    <n v="21.87"/>
    <n v="2"/>
    <n v="2.1869999999999998"/>
    <n v="45.927"/>
    <d v="2019-01-25T00:00:00"/>
    <d v="1899-12-30T14:29:00"/>
    <s v="Ewallet"/>
    <n v="2.1869999999999998"/>
    <n v="6.9"/>
    <s v="Jan"/>
    <x v="1"/>
    <x v="0"/>
    <s v="Normal"/>
    <s v="Male"/>
    <s v="Sports and travel"/>
    <s v="Mandalay"/>
    <s v="B"/>
    <s v="Average"/>
  </r>
  <r>
    <s v="132-23-6451"/>
    <n v="20.97"/>
    <n v="5"/>
    <n v="5.2424999999999997"/>
    <n v="110.0925"/>
    <d v="2019-01-04T00:00:00"/>
    <d v="1899-12-30T13:21:00"/>
    <s v="Cash"/>
    <n v="5.2424999999999997"/>
    <n v="7.8"/>
    <s v="Jan"/>
    <x v="1"/>
    <x v="0"/>
    <s v="Member"/>
    <s v="Male"/>
    <s v="Health and beauty"/>
    <s v="Yangon"/>
    <s v="A"/>
    <s v="Average"/>
  </r>
  <r>
    <s v="696-90-2548"/>
    <n v="25.84"/>
    <n v="3"/>
    <n v="3.8759999999999999"/>
    <n v="81.396000000000001"/>
    <d v="2019-03-10T00:00:00"/>
    <d v="1899-12-30T18:55:00"/>
    <s v="Ewallet"/>
    <n v="3.8759999999999999"/>
    <n v="6.6"/>
    <s v="Mar"/>
    <x v="2"/>
    <x v="2"/>
    <s v="Normal"/>
    <s v="Male"/>
    <s v="Sports and travel"/>
    <s v="Yangon"/>
    <s v="A"/>
    <s v="Average"/>
  </r>
  <r>
    <s v="472-15-9636"/>
    <n v="50.93"/>
    <n v="8"/>
    <n v="20.372"/>
    <n v="427.81200000000001"/>
    <d v="2019-03-22T00:00:00"/>
    <d v="1899-12-30T19:36:00"/>
    <s v="Ewallet"/>
    <n v="20.372"/>
    <n v="9.1999999999999993"/>
    <s v="Mar"/>
    <x v="1"/>
    <x v="2"/>
    <s v="Normal"/>
    <s v="Male"/>
    <s v="Home and lifestyle"/>
    <s v="Yangon"/>
    <s v="A"/>
    <s v="Good"/>
  </r>
  <r>
    <s v="268-03-6164"/>
    <n v="96.11"/>
    <n v="1"/>
    <n v="4.8055000000000003"/>
    <n v="100.91549999999999"/>
    <d v="2019-01-25T00:00:00"/>
    <d v="1899-12-30T16:28:00"/>
    <s v="Ewallet"/>
    <n v="4.8055000000000003"/>
    <n v="7.8"/>
    <s v="Jan"/>
    <x v="1"/>
    <x v="2"/>
    <s v="Normal"/>
    <s v="Male"/>
    <s v="Health and beauty"/>
    <s v="Mandalay"/>
    <s v="B"/>
    <s v="Average"/>
  </r>
  <r>
    <s v="750-57-9686"/>
    <n v="45.38"/>
    <n v="4"/>
    <n v="9.0760000000000005"/>
    <n v="190.596"/>
    <d v="2019-01-08T00:00:00"/>
    <d v="1899-12-30T13:48:00"/>
    <s v="Credit card"/>
    <n v="9.0760000000000005"/>
    <n v="8.6999999999999993"/>
    <s v="Jan"/>
    <x v="6"/>
    <x v="0"/>
    <s v="Normal"/>
    <s v="Female"/>
    <s v="Home and lifestyle"/>
    <s v="Naypyitaw"/>
    <s v="C"/>
    <s v="Good"/>
  </r>
  <r>
    <s v="186-09-3669"/>
    <n v="81.510000000000005"/>
    <n v="1"/>
    <n v="4.0754999999999999"/>
    <n v="85.585499999999996"/>
    <d v="2019-01-22T00:00:00"/>
    <d v="1899-12-30T10:57:00"/>
    <s v="Ewallet"/>
    <n v="4.0754999999999999"/>
    <n v="9.1999999999999993"/>
    <s v="Jan"/>
    <x v="6"/>
    <x v="1"/>
    <s v="Member"/>
    <s v="Female"/>
    <s v="Health and beauty"/>
    <s v="Naypyitaw"/>
    <s v="C"/>
    <s v="Good"/>
  </r>
  <r>
    <s v="848-07-1692"/>
    <n v="57.22"/>
    <n v="2"/>
    <n v="5.7220000000000004"/>
    <n v="120.16200000000001"/>
    <d v="2019-01-12T00:00:00"/>
    <d v="1899-12-30T17:13:00"/>
    <s v="Ewallet"/>
    <n v="5.7220000000000004"/>
    <n v="8.3000000000000007"/>
    <s v="Jan"/>
    <x v="0"/>
    <x v="2"/>
    <s v="Normal"/>
    <s v="Female"/>
    <s v="Health and beauty"/>
    <s v="Mandalay"/>
    <s v="B"/>
    <s v="Good"/>
  </r>
  <r>
    <s v="745-71-3520"/>
    <n v="25.22"/>
    <n v="7"/>
    <n v="8.827"/>
    <n v="185.36699999999999"/>
    <d v="2019-02-04T00:00:00"/>
    <d v="1899-12-30T10:23:00"/>
    <s v="Cash"/>
    <n v="8.827"/>
    <n v="8.1999999999999993"/>
    <s v="Feb"/>
    <x v="3"/>
    <x v="1"/>
    <s v="Member"/>
    <s v="Female"/>
    <s v="Electronic accessories"/>
    <s v="Yangon"/>
    <s v="A"/>
    <s v="Good"/>
  </r>
  <r>
    <s v="266-76-6436"/>
    <n v="38.6"/>
    <n v="3"/>
    <n v="5.79"/>
    <n v="121.59"/>
    <d v="2019-03-28T00:00:00"/>
    <d v="1899-12-30T13:57:00"/>
    <s v="Ewallet"/>
    <n v="5.79"/>
    <n v="7.5"/>
    <s v="Mar"/>
    <x v="4"/>
    <x v="0"/>
    <s v="Member"/>
    <s v="Female"/>
    <s v="Food and beverages"/>
    <s v="Naypyitaw"/>
    <s v="C"/>
    <s v="Average"/>
  </r>
  <r>
    <s v="740-22-2500"/>
    <n v="84.05"/>
    <n v="3"/>
    <n v="12.6075"/>
    <n v="264.75749999999999"/>
    <d v="2019-01-23T00:00:00"/>
    <d v="1899-12-30T13:29:00"/>
    <s v="Cash"/>
    <n v="12.6075"/>
    <n v="9.8000000000000007"/>
    <s v="Jan"/>
    <x v="5"/>
    <x v="0"/>
    <s v="Normal"/>
    <s v="Female"/>
    <s v="Electronic accessories"/>
    <s v="Naypyitaw"/>
    <s v="C"/>
    <s v="Good"/>
  </r>
  <r>
    <s v="271-88-8734"/>
    <n v="97.21"/>
    <n v="10"/>
    <n v="48.604999999999997"/>
    <n v="1020.705"/>
    <d v="2019-02-08T00:00:00"/>
    <d v="1899-12-30T13:00:00"/>
    <s v="Credit card"/>
    <n v="48.604999999999997"/>
    <n v="8.6999999999999993"/>
    <s v="Feb"/>
    <x v="1"/>
    <x v="0"/>
    <s v="Member"/>
    <s v="Female"/>
    <s v="Fashion accessories"/>
    <s v="Naypyitaw"/>
    <s v="C"/>
    <s v="Good"/>
  </r>
  <r>
    <s v="301-81-8610"/>
    <n v="25.42"/>
    <n v="8"/>
    <n v="10.167999999999999"/>
    <n v="213.52799999999999"/>
    <d v="2019-03-19T00:00:00"/>
    <d v="1899-12-30T19:42:00"/>
    <s v="Credit card"/>
    <n v="10.167999999999999"/>
    <n v="6.7"/>
    <s v="Mar"/>
    <x v="6"/>
    <x v="2"/>
    <s v="Member"/>
    <s v="Male"/>
    <s v="Fashion accessories"/>
    <s v="Mandalay"/>
    <s v="B"/>
    <s v="Average"/>
  </r>
  <r>
    <s v="489-64-4354"/>
    <n v="16.28"/>
    <n v="1"/>
    <n v="0.81399999999999995"/>
    <n v="17.094000000000001"/>
    <d v="2019-03-09T00:00:00"/>
    <d v="1899-12-30T15:36:00"/>
    <s v="Cash"/>
    <n v="0.81399999999999995"/>
    <n v="5"/>
    <s v="Mar"/>
    <x v="0"/>
    <x v="0"/>
    <s v="Normal"/>
    <s v="Male"/>
    <s v="Fashion accessories"/>
    <s v="Naypyitaw"/>
    <s v="C"/>
    <s v="Poor"/>
  </r>
  <r>
    <s v="198-84-7132"/>
    <n v="40.61"/>
    <n v="9"/>
    <n v="18.2745"/>
    <n v="383.7645"/>
    <d v="2019-01-02T00:00:00"/>
    <d v="1899-12-30T13:40:00"/>
    <s v="Cash"/>
    <n v="18.2745"/>
    <n v="7"/>
    <s v="Jan"/>
    <x v="5"/>
    <x v="0"/>
    <s v="Member"/>
    <s v="Male"/>
    <s v="Fashion accessories"/>
    <s v="Mandalay"/>
    <s v="B"/>
    <s v="Average"/>
  </r>
  <r>
    <s v="269-10-8440"/>
    <n v="53.17"/>
    <n v="7"/>
    <n v="18.609500000000001"/>
    <n v="390.79950000000002"/>
    <d v="2019-01-21T00:00:00"/>
    <d v="1899-12-30T18:01:00"/>
    <s v="Cash"/>
    <n v="18.609500000000001"/>
    <n v="8.9"/>
    <s v="Jan"/>
    <x v="3"/>
    <x v="2"/>
    <s v="Member"/>
    <s v="Male"/>
    <s v="Health and beauty"/>
    <s v="Yangon"/>
    <s v="A"/>
    <s v="Good"/>
  </r>
  <r>
    <s v="650-98-6268"/>
    <n v="20.87"/>
    <n v="3"/>
    <n v="3.1305000000000001"/>
    <n v="65.740499999999997"/>
    <d v="2019-03-20T00:00:00"/>
    <d v="1899-12-30T13:53:00"/>
    <s v="Credit card"/>
    <n v="3.1305000000000001"/>
    <n v="8"/>
    <s v="Mar"/>
    <x v="5"/>
    <x v="0"/>
    <s v="Member"/>
    <s v="Female"/>
    <s v="Food and beverages"/>
    <s v="Mandalay"/>
    <s v="B"/>
    <s v="Good"/>
  </r>
  <r>
    <s v="741-73-3559"/>
    <n v="67.27"/>
    <n v="5"/>
    <n v="16.817499999999999"/>
    <n v="353.16750000000002"/>
    <d v="2019-02-27T00:00:00"/>
    <d v="1899-12-30T17:27:00"/>
    <s v="Cash"/>
    <n v="16.817499999999999"/>
    <n v="6.9"/>
    <s v="Feb"/>
    <x v="5"/>
    <x v="2"/>
    <s v="Normal"/>
    <s v="Male"/>
    <s v="Sports and travel"/>
    <s v="Mandalay"/>
    <s v="B"/>
    <s v="Average"/>
  </r>
  <r>
    <s v="325-77-6186"/>
    <n v="90.65"/>
    <n v="10"/>
    <n v="45.325000000000003"/>
    <n v="951.82500000000005"/>
    <d v="2019-03-08T00:00:00"/>
    <d v="1899-12-30T10:53:00"/>
    <s v="Ewallet"/>
    <n v="45.325000000000003"/>
    <n v="7.3"/>
    <s v="Mar"/>
    <x v="1"/>
    <x v="1"/>
    <s v="Member"/>
    <s v="Female"/>
    <s v="Home and lifestyle"/>
    <s v="Yangon"/>
    <s v="A"/>
    <s v="Average"/>
  </r>
  <r>
    <s v="286-75-7818"/>
    <n v="69.08"/>
    <n v="2"/>
    <n v="6.9080000000000004"/>
    <n v="145.06800000000001"/>
    <d v="2019-01-31T00:00:00"/>
    <d v="1899-12-30T19:48:00"/>
    <s v="Credit card"/>
    <n v="6.9080000000000004"/>
    <n v="6.9"/>
    <s v="Jan"/>
    <x v="4"/>
    <x v="2"/>
    <s v="Normal"/>
    <s v="Male"/>
    <s v="Fashion accessories"/>
    <s v="Mandalay"/>
    <s v="B"/>
    <s v="Average"/>
  </r>
  <r>
    <s v="574-57-9721"/>
    <n v="43.27"/>
    <n v="2"/>
    <n v="4.327"/>
    <n v="90.867000000000004"/>
    <d v="2019-03-08T00:00:00"/>
    <d v="1899-12-30T16:53:00"/>
    <s v="Ewallet"/>
    <n v="4.327"/>
    <n v="5.7"/>
    <s v="Mar"/>
    <x v="1"/>
    <x v="2"/>
    <s v="Normal"/>
    <s v="Male"/>
    <s v="Food and beverages"/>
    <s v="Naypyitaw"/>
    <s v="C"/>
    <s v="Poor"/>
  </r>
  <r>
    <s v="459-50-7686"/>
    <n v="23.46"/>
    <n v="6"/>
    <n v="7.0380000000000003"/>
    <n v="147.798"/>
    <d v="2019-01-13T00:00:00"/>
    <d v="1899-12-30T19:14:00"/>
    <s v="Ewallet"/>
    <n v="7.0380000000000003"/>
    <n v="6.4"/>
    <s v="Jan"/>
    <x v="2"/>
    <x v="2"/>
    <s v="Normal"/>
    <s v="Female"/>
    <s v="Electronic accessories"/>
    <s v="Yangon"/>
    <s v="A"/>
    <s v="Average"/>
  </r>
  <r>
    <s v="616-87-0016"/>
    <n v="95.54"/>
    <n v="7"/>
    <n v="33.439"/>
    <n v="702.21900000000005"/>
    <d v="2019-03-09T00:00:00"/>
    <d v="1899-12-30T14:36:00"/>
    <s v="Credit card"/>
    <n v="33.439"/>
    <n v="9.6"/>
    <s v="Mar"/>
    <x v="0"/>
    <x v="0"/>
    <s v="Normal"/>
    <s v="Male"/>
    <s v="Fashion accessories"/>
    <s v="Mandalay"/>
    <s v="B"/>
    <s v="Good"/>
  </r>
  <r>
    <s v="837-55-7229"/>
    <n v="47.44"/>
    <n v="1"/>
    <n v="2.3719999999999999"/>
    <n v="49.811999999999998"/>
    <d v="2019-02-22T00:00:00"/>
    <d v="1899-12-30T18:19:00"/>
    <s v="Credit card"/>
    <n v="2.3719999999999999"/>
    <n v="6.8"/>
    <s v="Feb"/>
    <x v="1"/>
    <x v="2"/>
    <s v="Normal"/>
    <s v="Female"/>
    <s v="Fashion accessories"/>
    <s v="Mandalay"/>
    <s v="B"/>
    <s v="Average"/>
  </r>
  <r>
    <s v="751-69-0068"/>
    <n v="99.24"/>
    <n v="9"/>
    <n v="44.658000000000001"/>
    <n v="937.81799999999998"/>
    <d v="2019-03-19T00:00:00"/>
    <d v="1899-12-30T19:09:00"/>
    <s v="Ewallet"/>
    <n v="44.658000000000001"/>
    <n v="9"/>
    <s v="Mar"/>
    <x v="6"/>
    <x v="2"/>
    <s v="Normal"/>
    <s v="Male"/>
    <s v="Sports and travel"/>
    <s v="Naypyitaw"/>
    <s v="C"/>
    <s v="Good"/>
  </r>
  <r>
    <s v="257-73-1380"/>
    <n v="82.93"/>
    <n v="4"/>
    <n v="16.585999999999999"/>
    <n v="348.30599999999998"/>
    <d v="2019-01-20T00:00:00"/>
    <d v="1899-12-30T16:51:00"/>
    <s v="Ewallet"/>
    <n v="16.585999999999999"/>
    <n v="9.6"/>
    <s v="Jan"/>
    <x v="2"/>
    <x v="2"/>
    <s v="Member"/>
    <s v="Male"/>
    <s v="Sports and travel"/>
    <s v="Naypyitaw"/>
    <s v="C"/>
    <s v="Good"/>
  </r>
  <r>
    <s v="345-08-4992"/>
    <n v="33.99"/>
    <n v="6"/>
    <n v="10.196999999999999"/>
    <n v="214.137"/>
    <d v="2019-03-08T00:00:00"/>
    <d v="1899-12-30T15:37:00"/>
    <s v="Credit card"/>
    <n v="10.196999999999999"/>
    <n v="7.7"/>
    <s v="Mar"/>
    <x v="1"/>
    <x v="0"/>
    <s v="Normal"/>
    <s v="Male"/>
    <s v="Home and lifestyle"/>
    <s v="Yangon"/>
    <s v="A"/>
    <s v="Average"/>
  </r>
  <r>
    <s v="549-96-4200"/>
    <n v="17.04"/>
    <n v="4"/>
    <n v="3.4079999999999999"/>
    <n v="71.567999999999998"/>
    <d v="2019-03-08T00:00:00"/>
    <d v="1899-12-30T20:15:00"/>
    <s v="Ewallet"/>
    <n v="3.4079999999999999"/>
    <n v="7"/>
    <s v="Mar"/>
    <x v="1"/>
    <x v="2"/>
    <s v="Member"/>
    <s v="Male"/>
    <s v="Food and beverages"/>
    <s v="Naypyitaw"/>
    <s v="C"/>
    <s v="Average"/>
  </r>
  <r>
    <s v="810-60-6344"/>
    <n v="40.86"/>
    <n v="8"/>
    <n v="16.344000000000001"/>
    <n v="343.22399999999999"/>
    <d v="2019-02-07T00:00:00"/>
    <d v="1899-12-30T14:38:00"/>
    <s v="Credit card"/>
    <n v="16.344000000000001"/>
    <n v="6.5"/>
    <s v="Feb"/>
    <x v="4"/>
    <x v="0"/>
    <s v="Normal"/>
    <s v="Female"/>
    <s v="Electronic accessories"/>
    <s v="Naypyitaw"/>
    <s v="C"/>
    <s v="Average"/>
  </r>
  <r>
    <s v="450-28-2866"/>
    <n v="17.440000000000001"/>
    <n v="5"/>
    <n v="4.3600000000000003"/>
    <n v="91.56"/>
    <d v="2019-01-15T00:00:00"/>
    <d v="1899-12-30T19:25:00"/>
    <s v="Cash"/>
    <n v="4.3600000000000003"/>
    <n v="8.1"/>
    <s v="Jan"/>
    <x v="6"/>
    <x v="2"/>
    <s v="Member"/>
    <s v="Male"/>
    <s v="Food and beverages"/>
    <s v="Naypyitaw"/>
    <s v="C"/>
    <s v="Good"/>
  </r>
  <r>
    <s v="394-30-3170"/>
    <n v="88.43"/>
    <n v="8"/>
    <n v="35.372"/>
    <n v="742.81200000000001"/>
    <d v="2019-03-22T00:00:00"/>
    <d v="1899-12-30T19:35:00"/>
    <s v="Credit card"/>
    <n v="35.372"/>
    <n v="4.3"/>
    <s v="Mar"/>
    <x v="1"/>
    <x v="2"/>
    <s v="Member"/>
    <s v="Female"/>
    <s v="Sports and travel"/>
    <s v="Mandalay"/>
    <s v="B"/>
    <s v="Poor"/>
  </r>
  <r>
    <s v="138-17-5109"/>
    <n v="89.21"/>
    <n v="9"/>
    <n v="40.144500000000001"/>
    <n v="843.03449999999998"/>
    <d v="2019-01-15T00:00:00"/>
    <d v="1899-12-30T15:42:00"/>
    <s v="Credit card"/>
    <n v="40.144500000000001"/>
    <n v="6.5"/>
    <s v="Jan"/>
    <x v="6"/>
    <x v="0"/>
    <s v="Member"/>
    <s v="Female"/>
    <s v="Home and lifestyle"/>
    <s v="Yangon"/>
    <s v="A"/>
    <s v="Average"/>
  </r>
  <r>
    <s v="192-98-7397"/>
    <n v="12.78"/>
    <n v="1"/>
    <n v="0.63900000000000001"/>
    <n v="13.419"/>
    <d v="2019-01-08T00:00:00"/>
    <d v="1899-12-30T14:11:00"/>
    <s v="Ewallet"/>
    <n v="0.63900000000000001"/>
    <n v="9.5"/>
    <s v="Jan"/>
    <x v="6"/>
    <x v="0"/>
    <s v="Normal"/>
    <s v="Male"/>
    <s v="Fashion accessories"/>
    <s v="Naypyitaw"/>
    <s v="C"/>
    <s v="Good"/>
  </r>
  <r>
    <s v="301-11-9629"/>
    <n v="19.100000000000001"/>
    <n v="7"/>
    <n v="6.6849999999999996"/>
    <n v="140.38499999999999"/>
    <d v="2019-01-15T00:00:00"/>
    <d v="1899-12-30T10:43:00"/>
    <s v="Cash"/>
    <n v="6.6849999999999996"/>
    <n v="9.6999999999999993"/>
    <s v="Jan"/>
    <x v="6"/>
    <x v="1"/>
    <s v="Normal"/>
    <s v="Female"/>
    <s v="Sports and travel"/>
    <s v="Yangon"/>
    <s v="A"/>
    <s v="Good"/>
  </r>
  <r>
    <s v="390-80-5128"/>
    <n v="19.149999999999999"/>
    <n v="1"/>
    <n v="0.95750000000000002"/>
    <n v="20.107500000000002"/>
    <d v="2019-01-28T00:00:00"/>
    <d v="1899-12-30T17:58:00"/>
    <s v="Credit card"/>
    <n v="0.95750000000000002"/>
    <n v="9.5"/>
    <s v="Jan"/>
    <x v="3"/>
    <x v="2"/>
    <s v="Member"/>
    <s v="Female"/>
    <s v="Health and beauty"/>
    <s v="Mandalay"/>
    <s v="B"/>
    <s v="Good"/>
  </r>
  <r>
    <s v="235-46-8343"/>
    <n v="27.66"/>
    <n v="10"/>
    <n v="13.83"/>
    <n v="290.43"/>
    <d v="2019-02-14T00:00:00"/>
    <d v="1899-12-30T11:26:00"/>
    <s v="Credit card"/>
    <n v="13.83"/>
    <n v="8.9"/>
    <s v="Feb"/>
    <x v="4"/>
    <x v="1"/>
    <s v="Member"/>
    <s v="Male"/>
    <s v="Food and beverages"/>
    <s v="Naypyitaw"/>
    <s v="C"/>
    <s v="Good"/>
  </r>
  <r>
    <s v="453-12-7053"/>
    <n v="45.74"/>
    <n v="3"/>
    <n v="6.8609999999999998"/>
    <n v="144.08099999999999"/>
    <d v="2019-03-10T00:00:00"/>
    <d v="1899-12-30T17:38:00"/>
    <s v="Credit card"/>
    <n v="6.8609999999999998"/>
    <n v="6.5"/>
    <s v="Mar"/>
    <x v="2"/>
    <x v="2"/>
    <s v="Normal"/>
    <s v="Male"/>
    <s v="Fashion accessories"/>
    <s v="Naypyitaw"/>
    <s v="C"/>
    <s v="Average"/>
  </r>
  <r>
    <s v="296-11-7041"/>
    <n v="27.07"/>
    <n v="1"/>
    <n v="1.3534999999999999"/>
    <n v="28.423500000000001"/>
    <d v="2019-01-12T00:00:00"/>
    <d v="1899-12-30T20:07:00"/>
    <s v="Credit card"/>
    <n v="1.3534999999999999"/>
    <n v="5.3"/>
    <s v="Jan"/>
    <x v="0"/>
    <x v="2"/>
    <s v="Member"/>
    <s v="Female"/>
    <s v="Health and beauty"/>
    <s v="Mandalay"/>
    <s v="B"/>
    <s v="Poor"/>
  </r>
  <r>
    <s v="449-27-2918"/>
    <n v="39.119999999999997"/>
    <n v="1"/>
    <n v="1.956"/>
    <n v="41.076000000000001"/>
    <d v="2019-03-26T00:00:00"/>
    <d v="1899-12-30T11:02:00"/>
    <s v="Credit card"/>
    <n v="1.956"/>
    <n v="9.6"/>
    <s v="Mar"/>
    <x v="6"/>
    <x v="1"/>
    <s v="Member"/>
    <s v="Female"/>
    <s v="Sports and travel"/>
    <s v="Mandalay"/>
    <s v="B"/>
    <s v="Good"/>
  </r>
  <r>
    <s v="891-01-7034"/>
    <n v="74.709999999999994"/>
    <n v="6"/>
    <n v="22.413"/>
    <n v="470.673"/>
    <d v="2019-01-01T00:00:00"/>
    <d v="1899-12-30T19:07:00"/>
    <s v="Cash"/>
    <n v="22.413"/>
    <n v="6.7"/>
    <s v="Jan"/>
    <x v="6"/>
    <x v="2"/>
    <s v="Normal"/>
    <s v="Female"/>
    <s v="Electronic accessories"/>
    <s v="Mandalay"/>
    <s v="B"/>
    <s v="Average"/>
  </r>
  <r>
    <s v="744-09-5786"/>
    <n v="22.01"/>
    <n v="6"/>
    <n v="6.6029999999999998"/>
    <n v="138.66300000000001"/>
    <d v="2019-01-02T00:00:00"/>
    <d v="1899-12-30T18:50:00"/>
    <s v="Cash"/>
    <n v="6.6029999999999998"/>
    <n v="7.6"/>
    <s v="Jan"/>
    <x v="5"/>
    <x v="2"/>
    <s v="Normal"/>
    <s v="Male"/>
    <s v="Electronic accessories"/>
    <s v="Mandalay"/>
    <s v="B"/>
    <s v="Average"/>
  </r>
  <r>
    <s v="727-17-0390"/>
    <n v="63.61"/>
    <n v="5"/>
    <n v="15.9025"/>
    <n v="333.95249999999999"/>
    <d v="2019-03-16T00:00:00"/>
    <d v="1899-12-30T12:43:00"/>
    <s v="Ewallet"/>
    <n v="15.9025"/>
    <n v="4.8"/>
    <s v="Mar"/>
    <x v="0"/>
    <x v="0"/>
    <s v="Normal"/>
    <s v="Female"/>
    <s v="Food and beverages"/>
    <s v="Yangon"/>
    <s v="A"/>
    <s v="Poor"/>
  </r>
  <r>
    <s v="568-88-3448"/>
    <n v="25"/>
    <n v="1"/>
    <n v="1.25"/>
    <n v="26.25"/>
    <d v="2019-03-03T00:00:00"/>
    <d v="1899-12-30T15:09:00"/>
    <s v="Ewallet"/>
    <n v="1.25"/>
    <n v="5.5"/>
    <s v="Mar"/>
    <x v="2"/>
    <x v="0"/>
    <s v="Normal"/>
    <s v="Male"/>
    <s v="Health and beauty"/>
    <s v="Yangon"/>
    <s v="A"/>
    <s v="Poor"/>
  </r>
  <r>
    <s v="187-83-5490"/>
    <n v="20.77"/>
    <n v="4"/>
    <n v="4.1539999999999999"/>
    <n v="87.233999999999995"/>
    <d v="2019-01-31T00:00:00"/>
    <d v="1899-12-30T13:47:00"/>
    <s v="Cash"/>
    <n v="4.1539999999999999"/>
    <n v="4.7"/>
    <s v="Jan"/>
    <x v="4"/>
    <x v="0"/>
    <s v="Member"/>
    <s v="Male"/>
    <s v="Electronic accessories"/>
    <s v="Yangon"/>
    <s v="A"/>
    <s v="Poor"/>
  </r>
  <r>
    <s v="767-54-1907"/>
    <n v="29.56"/>
    <n v="5"/>
    <n v="7.39"/>
    <n v="155.19"/>
    <d v="2019-02-13T00:00:00"/>
    <d v="1899-12-30T16:59:00"/>
    <s v="Cash"/>
    <n v="7.39"/>
    <n v="6.9"/>
    <s v="Feb"/>
    <x v="5"/>
    <x v="2"/>
    <s v="Member"/>
    <s v="Female"/>
    <s v="Fashion accessories"/>
    <s v="Mandalay"/>
    <s v="B"/>
    <s v="Average"/>
  </r>
  <r>
    <s v="710-46-4433"/>
    <n v="77.400000000000006"/>
    <n v="9"/>
    <n v="34.83"/>
    <n v="731.43"/>
    <d v="2019-02-15T00:00:00"/>
    <d v="1899-12-30T14:15:00"/>
    <s v="Credit card"/>
    <n v="34.83"/>
    <n v="4.5"/>
    <s v="Feb"/>
    <x v="1"/>
    <x v="0"/>
    <s v="Member"/>
    <s v="Female"/>
    <s v="Food and beverages"/>
    <s v="Mandalay"/>
    <s v="B"/>
    <s v="Poor"/>
  </r>
  <r>
    <s v="533-33-5337"/>
    <n v="79.39"/>
    <n v="10"/>
    <n v="39.695"/>
    <n v="833.59500000000003"/>
    <d v="2019-02-07T00:00:00"/>
    <d v="1899-12-30T20:24:00"/>
    <s v="Cash"/>
    <n v="39.695"/>
    <n v="6.2"/>
    <s v="Feb"/>
    <x v="4"/>
    <x v="2"/>
    <s v="Normal"/>
    <s v="Male"/>
    <s v="Electronic accessories"/>
    <s v="Mandalay"/>
    <s v="B"/>
    <s v="Average"/>
  </r>
  <r>
    <s v="325-90-8763"/>
    <n v="46.57"/>
    <n v="10"/>
    <n v="23.285"/>
    <n v="488.98500000000001"/>
    <d v="2019-01-27T00:00:00"/>
    <d v="1899-12-30T13:58:00"/>
    <s v="Cash"/>
    <n v="23.285"/>
    <n v="7.6"/>
    <s v="Jan"/>
    <x v="2"/>
    <x v="0"/>
    <s v="Member"/>
    <s v="Female"/>
    <s v="Electronic accessories"/>
    <s v="Naypyitaw"/>
    <s v="C"/>
    <s v="Average"/>
  </r>
  <r>
    <s v="729-46-7422"/>
    <n v="35.89"/>
    <n v="1"/>
    <n v="1.7945"/>
    <n v="37.6845"/>
    <d v="2019-02-23T00:00:00"/>
    <d v="1899-12-30T16:52:00"/>
    <s v="Credit card"/>
    <n v="1.7945"/>
    <n v="7.9"/>
    <s v="Feb"/>
    <x v="0"/>
    <x v="2"/>
    <s v="Normal"/>
    <s v="Male"/>
    <s v="Food and beverages"/>
    <s v="Naypyitaw"/>
    <s v="C"/>
    <s v="Average"/>
  </r>
  <r>
    <s v="639-76-1242"/>
    <n v="40.520000000000003"/>
    <n v="5"/>
    <n v="10.130000000000001"/>
    <n v="212.73"/>
    <d v="2019-02-03T00:00:00"/>
    <d v="1899-12-30T15:19:00"/>
    <s v="Cash"/>
    <n v="10.130000000000001"/>
    <n v="4.5"/>
    <s v="Feb"/>
    <x v="2"/>
    <x v="0"/>
    <s v="Normal"/>
    <s v="Male"/>
    <s v="Food and beverages"/>
    <s v="Naypyitaw"/>
    <s v="C"/>
    <s v="Poor"/>
  </r>
  <r>
    <s v="234-03-4040"/>
    <n v="73.05"/>
    <n v="10"/>
    <n v="36.524999999999999"/>
    <n v="767.02499999999998"/>
    <d v="2019-03-03T00:00:00"/>
    <d v="1899-12-30T12:25:00"/>
    <s v="Credit card"/>
    <n v="36.524999999999999"/>
    <n v="8.6999999999999993"/>
    <s v="Mar"/>
    <x v="2"/>
    <x v="0"/>
    <s v="Member"/>
    <s v="Female"/>
    <s v="Food and beverages"/>
    <s v="Mandalay"/>
    <s v="B"/>
    <s v="Good"/>
  </r>
  <r>
    <s v="326-71-2155"/>
    <n v="73.95"/>
    <n v="4"/>
    <n v="14.79"/>
    <n v="310.58999999999997"/>
    <d v="2019-02-03T00:00:00"/>
    <d v="1899-12-30T10:02:00"/>
    <s v="Cash"/>
    <n v="14.79"/>
    <n v="6.1"/>
    <s v="Feb"/>
    <x v="2"/>
    <x v="1"/>
    <s v="Normal"/>
    <s v="Female"/>
    <s v="Sports and travel"/>
    <s v="Naypyitaw"/>
    <s v="C"/>
    <s v="Average"/>
  </r>
  <r>
    <s v="320-32-8842"/>
    <n v="22.62"/>
    <n v="1"/>
    <n v="1.131"/>
    <n v="23.751000000000001"/>
    <d v="2019-03-17T00:00:00"/>
    <d v="1899-12-30T18:58:00"/>
    <s v="Cash"/>
    <n v="1.131"/>
    <n v="6.4"/>
    <s v="Mar"/>
    <x v="2"/>
    <x v="2"/>
    <s v="Member"/>
    <s v="Female"/>
    <s v="Food and beverages"/>
    <s v="Naypyitaw"/>
    <s v="C"/>
    <s v="Average"/>
  </r>
  <r>
    <s v="470-32-9057"/>
    <n v="51.34"/>
    <n v="5"/>
    <n v="12.835000000000001"/>
    <n v="269.53500000000003"/>
    <d v="2019-03-28T00:00:00"/>
    <d v="1899-12-30T15:31:00"/>
    <s v="Credit card"/>
    <n v="12.835000000000001"/>
    <n v="9.1"/>
    <s v="Mar"/>
    <x v="4"/>
    <x v="0"/>
    <s v="Member"/>
    <s v="Male"/>
    <s v="Food and beverages"/>
    <s v="Yangon"/>
    <s v="A"/>
    <s v="Good"/>
  </r>
  <r>
    <s v="878-30-2331"/>
    <n v="54.55"/>
    <n v="10"/>
    <n v="27.274999999999999"/>
    <n v="572.77499999999998"/>
    <d v="2019-03-02T00:00:00"/>
    <d v="1899-12-30T11:22:00"/>
    <s v="Credit card"/>
    <n v="27.274999999999999"/>
    <n v="7.1"/>
    <s v="Mar"/>
    <x v="0"/>
    <x v="1"/>
    <s v="Member"/>
    <s v="Female"/>
    <s v="Sports and travel"/>
    <s v="Naypyitaw"/>
    <s v="C"/>
    <s v="Average"/>
  </r>
  <r>
    <s v="440-59-5691"/>
    <n v="37.15"/>
    <n v="7"/>
    <n v="13.0025"/>
    <n v="273.05250000000001"/>
    <d v="2019-02-08T00:00:00"/>
    <d v="1899-12-30T13:12:00"/>
    <s v="Credit card"/>
    <n v="13.0025"/>
    <n v="7.7"/>
    <s v="Feb"/>
    <x v="1"/>
    <x v="0"/>
    <s v="Member"/>
    <s v="Female"/>
    <s v="Health and beauty"/>
    <s v="Naypyitaw"/>
    <s v="C"/>
    <s v="Average"/>
  </r>
  <r>
    <s v="554-53-3790"/>
    <n v="37.020000000000003"/>
    <n v="6"/>
    <n v="11.106"/>
    <n v="233.226"/>
    <d v="2019-03-22T00:00:00"/>
    <d v="1899-12-30T18:33:00"/>
    <s v="Cash"/>
    <n v="11.106"/>
    <n v="4.5"/>
    <s v="Mar"/>
    <x v="1"/>
    <x v="2"/>
    <s v="Normal"/>
    <s v="Male"/>
    <s v="Sports and travel"/>
    <s v="Mandalay"/>
    <s v="B"/>
    <s v="Poor"/>
  </r>
  <r>
    <s v="746-19-0921"/>
    <n v="21.58"/>
    <n v="1"/>
    <n v="1.079"/>
    <n v="22.658999999999999"/>
    <d v="2019-02-09T00:00:00"/>
    <d v="1899-12-30T10:02:00"/>
    <s v="Ewallet"/>
    <n v="1.079"/>
    <n v="7.2"/>
    <s v="Feb"/>
    <x v="0"/>
    <x v="1"/>
    <s v="Normal"/>
    <s v="Male"/>
    <s v="Food and beverages"/>
    <s v="Naypyitaw"/>
    <s v="C"/>
    <s v="Average"/>
  </r>
  <r>
    <s v="233-34-0817"/>
    <n v="98.84"/>
    <n v="1"/>
    <n v="4.9420000000000002"/>
    <n v="103.782"/>
    <d v="2019-02-15T00:00:00"/>
    <d v="1899-12-30T11:21:00"/>
    <s v="Cash"/>
    <n v="4.9420000000000002"/>
    <n v="8.4"/>
    <s v="Feb"/>
    <x v="1"/>
    <x v="1"/>
    <s v="Member"/>
    <s v="Female"/>
    <s v="Electronic accessories"/>
    <s v="Naypyitaw"/>
    <s v="C"/>
    <s v="Good"/>
  </r>
  <r>
    <s v="767-05-1286"/>
    <n v="83.77"/>
    <n v="6"/>
    <n v="25.131"/>
    <n v="527.75099999999998"/>
    <d v="2019-01-23T00:00:00"/>
    <d v="1899-12-30T12:10:00"/>
    <s v="Ewallet"/>
    <n v="25.131"/>
    <n v="5.4"/>
    <s v="Jan"/>
    <x v="5"/>
    <x v="0"/>
    <s v="Member"/>
    <s v="Female"/>
    <s v="Home and lifestyle"/>
    <s v="Naypyitaw"/>
    <s v="C"/>
    <s v="Poor"/>
  </r>
  <r>
    <s v="340-21-9136"/>
    <n v="40.049999999999997"/>
    <n v="4"/>
    <n v="8.01"/>
    <n v="168.21"/>
    <d v="2019-01-25T00:00:00"/>
    <d v="1899-12-30T11:40:00"/>
    <s v="Cash"/>
    <n v="8.01"/>
    <n v="9.6999999999999993"/>
    <s v="Jan"/>
    <x v="1"/>
    <x v="1"/>
    <s v="Member"/>
    <s v="Female"/>
    <s v="Sports and travel"/>
    <s v="Yangon"/>
    <s v="A"/>
    <s v="Good"/>
  </r>
  <r>
    <s v="405-31-3305"/>
    <n v="43.13"/>
    <n v="10"/>
    <n v="21.565000000000001"/>
    <n v="452.86500000000001"/>
    <d v="2019-02-02T00:00:00"/>
    <d v="1899-12-30T18:31:00"/>
    <s v="Credit card"/>
    <n v="21.565000000000001"/>
    <n v="5.5"/>
    <s v="Feb"/>
    <x v="0"/>
    <x v="2"/>
    <s v="Member"/>
    <s v="Male"/>
    <s v="Fashion accessories"/>
    <s v="Yangon"/>
    <s v="A"/>
    <s v="Poor"/>
  </r>
  <r>
    <s v="731-59-7531"/>
    <n v="72.569999999999993"/>
    <n v="8"/>
    <n v="29.027999999999999"/>
    <n v="609.58799999999997"/>
    <d v="2019-03-30T00:00:00"/>
    <d v="1899-12-30T17:58:00"/>
    <s v="Cash"/>
    <n v="29.027999999999999"/>
    <n v="4.5999999999999996"/>
    <s v="Mar"/>
    <x v="0"/>
    <x v="2"/>
    <s v="Member"/>
    <s v="Male"/>
    <s v="Health and beauty"/>
    <s v="Mandalay"/>
    <s v="B"/>
    <s v="Poor"/>
  </r>
  <r>
    <s v="676-39-6028"/>
    <n v="64.44"/>
    <n v="5"/>
    <n v="16.11"/>
    <n v="338.31"/>
    <d v="2019-03-30T00:00:00"/>
    <d v="1899-12-30T17:04:00"/>
    <s v="Cash"/>
    <n v="16.11"/>
    <n v="6.6"/>
    <s v="Mar"/>
    <x v="0"/>
    <x v="2"/>
    <s v="Member"/>
    <s v="Female"/>
    <s v="Electronic accessories"/>
    <s v="Yangon"/>
    <s v="A"/>
    <s v="Average"/>
  </r>
  <r>
    <s v="502-05-1910"/>
    <n v="65.180000000000007"/>
    <n v="3"/>
    <n v="9.7769999999999992"/>
    <n v="205.31700000000001"/>
    <d v="2019-02-25T00:00:00"/>
    <d v="1899-12-30T20:35:00"/>
    <s v="Credit card"/>
    <n v="9.7769999999999992"/>
    <n v="6.3"/>
    <s v="Feb"/>
    <x v="3"/>
    <x v="2"/>
    <s v="Normal"/>
    <s v="Male"/>
    <s v="Health and beauty"/>
    <s v="Yangon"/>
    <s v="A"/>
    <s v="Average"/>
  </r>
  <r>
    <s v="485-30-8700"/>
    <n v="33.26"/>
    <n v="5"/>
    <n v="8.3149999999999995"/>
    <n v="174.61500000000001"/>
    <d v="2019-03-18T00:00:00"/>
    <d v="1899-12-30T16:10:00"/>
    <s v="Credit card"/>
    <n v="8.3149999999999995"/>
    <n v="4.2"/>
    <s v="Mar"/>
    <x v="3"/>
    <x v="2"/>
    <s v="Normal"/>
    <s v="Female"/>
    <s v="Sports and travel"/>
    <s v="Yangon"/>
    <s v="A"/>
    <s v="Poor"/>
  </r>
  <r>
    <s v="598-47-9715"/>
    <n v="84.07"/>
    <n v="4"/>
    <n v="16.814"/>
    <n v="353.09399999999999"/>
    <d v="2019-03-07T00:00:00"/>
    <d v="1899-12-30T16:54:00"/>
    <s v="Ewallet"/>
    <n v="16.814"/>
    <n v="4.4000000000000004"/>
    <s v="Mar"/>
    <x v="4"/>
    <x v="2"/>
    <s v="Normal"/>
    <s v="Male"/>
    <s v="Electronic accessories"/>
    <s v="Naypyitaw"/>
    <s v="C"/>
    <s v="Poor"/>
  </r>
  <r>
    <s v="701-69-8742"/>
    <n v="34.369999999999997"/>
    <n v="10"/>
    <n v="17.184999999999999"/>
    <n v="360.88499999999999"/>
    <d v="2019-03-16T00:00:00"/>
    <d v="1899-12-30T10:11:00"/>
    <s v="Ewallet"/>
    <n v="17.184999999999999"/>
    <n v="6.7"/>
    <s v="Mar"/>
    <x v="0"/>
    <x v="1"/>
    <s v="Normal"/>
    <s v="Male"/>
    <s v="Sports and travel"/>
    <s v="Mandalay"/>
    <s v="B"/>
    <s v="Average"/>
  </r>
  <r>
    <s v="575-67-1508"/>
    <n v="38.6"/>
    <n v="1"/>
    <n v="1.93"/>
    <n v="40.53"/>
    <d v="2019-01-29T00:00:00"/>
    <d v="1899-12-30T11:26:00"/>
    <s v="Ewallet"/>
    <n v="1.93"/>
    <n v="6.7"/>
    <s v="Jan"/>
    <x v="6"/>
    <x v="1"/>
    <s v="Normal"/>
    <s v="Male"/>
    <s v="Electronic accessories"/>
    <s v="Yangon"/>
    <s v="A"/>
    <s v="Average"/>
  </r>
  <r>
    <s v="541-08-3113"/>
    <n v="65.97"/>
    <n v="8"/>
    <n v="26.388000000000002"/>
    <n v="554.14800000000002"/>
    <d v="2019-02-02T00:00:00"/>
    <d v="1899-12-30T20:29:00"/>
    <s v="Cash"/>
    <n v="26.388000000000002"/>
    <n v="8.4"/>
    <s v="Feb"/>
    <x v="0"/>
    <x v="2"/>
    <s v="Normal"/>
    <s v="Male"/>
    <s v="Food and beverages"/>
    <s v="Naypyitaw"/>
    <s v="C"/>
    <s v="Good"/>
  </r>
  <r>
    <s v="246-11-3901"/>
    <n v="32.799999999999997"/>
    <n v="10"/>
    <n v="16.399999999999999"/>
    <n v="344.4"/>
    <d v="2019-02-15T00:00:00"/>
    <d v="1899-12-30T12:12:00"/>
    <s v="Cash"/>
    <n v="16.399999999999999"/>
    <n v="6.2"/>
    <s v="Feb"/>
    <x v="1"/>
    <x v="0"/>
    <s v="Normal"/>
    <s v="Female"/>
    <s v="Electronic accessories"/>
    <s v="Naypyitaw"/>
    <s v="C"/>
    <s v="Average"/>
  </r>
  <r>
    <s v="674-15-9296"/>
    <n v="37.14"/>
    <n v="5"/>
    <n v="9.2850000000000001"/>
    <n v="194.98500000000001"/>
    <d v="2019-01-08T00:00:00"/>
    <d v="1899-12-30T13:05:00"/>
    <s v="Ewallet"/>
    <n v="9.2850000000000001"/>
    <n v="5"/>
    <s v="Jan"/>
    <x v="6"/>
    <x v="0"/>
    <s v="Normal"/>
    <s v="Male"/>
    <s v="Sports and travel"/>
    <s v="Yangon"/>
    <s v="A"/>
    <s v="Poor"/>
  </r>
  <r>
    <s v="305-18-3552"/>
    <n v="60.38"/>
    <n v="10"/>
    <n v="30.19"/>
    <n v="633.99"/>
    <d v="2019-02-12T00:00:00"/>
    <d v="1899-12-30T16:19:00"/>
    <s v="Cash"/>
    <n v="30.19"/>
    <n v="6"/>
    <s v="Feb"/>
    <x v="6"/>
    <x v="2"/>
    <s v="Member"/>
    <s v="Male"/>
    <s v="Home and lifestyle"/>
    <s v="Mandalay"/>
    <s v="B"/>
    <s v="Average"/>
  </r>
  <r>
    <s v="493-65-6248"/>
    <n v="36.979999999999997"/>
    <n v="10"/>
    <n v="18.489999999999998"/>
    <n v="388.29"/>
    <d v="2019-01-01T00:00:00"/>
    <d v="1899-12-30T19:48:00"/>
    <s v="Credit card"/>
    <n v="18.489999999999998"/>
    <n v="7"/>
    <s v="Jan"/>
    <x v="6"/>
    <x v="2"/>
    <s v="Member"/>
    <s v="Female"/>
    <s v="Sports and travel"/>
    <s v="Naypyitaw"/>
    <s v="C"/>
    <s v="Average"/>
  </r>
  <r>
    <s v="438-01-4015"/>
    <n v="49.49"/>
    <n v="4"/>
    <n v="9.8979999999999997"/>
    <n v="207.858"/>
    <d v="2019-03-21T00:00:00"/>
    <d v="1899-12-30T15:25:00"/>
    <s v="Ewallet"/>
    <n v="9.8979999999999997"/>
    <n v="6.6"/>
    <s v="Mar"/>
    <x v="4"/>
    <x v="0"/>
    <s v="Member"/>
    <s v="Female"/>
    <s v="Sports and travel"/>
    <s v="Mandalay"/>
    <s v="B"/>
    <s v="Average"/>
  </r>
  <r>
    <s v="709-58-4068"/>
    <n v="41.09"/>
    <n v="10"/>
    <n v="20.545000000000002"/>
    <n v="431.44499999999999"/>
    <d v="2019-02-28T00:00:00"/>
    <d v="1899-12-30T14:42:00"/>
    <s v="Cash"/>
    <n v="20.545000000000002"/>
    <n v="7.3"/>
    <s v="Feb"/>
    <x v="4"/>
    <x v="0"/>
    <s v="Normal"/>
    <s v="Female"/>
    <s v="Fashion accessories"/>
    <s v="Mandalay"/>
    <s v="B"/>
    <s v="Average"/>
  </r>
  <r>
    <s v="795-49-7276"/>
    <n v="37.15"/>
    <n v="4"/>
    <n v="7.43"/>
    <n v="156.03"/>
    <d v="2019-03-23T00:00:00"/>
    <d v="1899-12-30T18:59:00"/>
    <s v="Ewallet"/>
    <n v="7.43"/>
    <n v="8.3000000000000007"/>
    <s v="Mar"/>
    <x v="0"/>
    <x v="2"/>
    <s v="Normal"/>
    <s v="Male"/>
    <s v="Fashion accessories"/>
    <s v="Yangon"/>
    <s v="A"/>
    <s v="Good"/>
  </r>
  <r>
    <s v="556-72-8512"/>
    <n v="22.96"/>
    <n v="1"/>
    <n v="1.1479999999999999"/>
    <n v="24.108000000000001"/>
    <d v="2019-01-30T00:00:00"/>
    <d v="1899-12-30T20:47:00"/>
    <s v="Cash"/>
    <n v="1.1479999999999999"/>
    <n v="4.3"/>
    <s v="Jan"/>
    <x v="5"/>
    <x v="2"/>
    <s v="Normal"/>
    <s v="Male"/>
    <s v="Home and lifestyle"/>
    <s v="Naypyitaw"/>
    <s v="C"/>
    <s v="Poor"/>
  </r>
  <r>
    <s v="627-95-3243"/>
    <n v="77.680000000000007"/>
    <n v="9"/>
    <n v="34.956000000000003"/>
    <n v="734.07600000000002"/>
    <d v="2019-02-04T00:00:00"/>
    <d v="1899-12-30T13:21:00"/>
    <s v="Ewallet"/>
    <n v="34.956000000000003"/>
    <n v="9.8000000000000007"/>
    <s v="Feb"/>
    <x v="3"/>
    <x v="0"/>
    <s v="Member"/>
    <s v="Female"/>
    <s v="Home and lifestyle"/>
    <s v="Mandalay"/>
    <s v="B"/>
    <s v="Good"/>
  </r>
  <r>
    <s v="686-41-0932"/>
    <n v="34.700000000000003"/>
    <n v="2"/>
    <n v="3.47"/>
    <n v="72.87"/>
    <d v="2019-03-13T00:00:00"/>
    <d v="1899-12-30T19:48:00"/>
    <s v="Ewallet"/>
    <n v="3.47"/>
    <n v="8.1999999999999993"/>
    <s v="Mar"/>
    <x v="5"/>
    <x v="2"/>
    <s v="Normal"/>
    <s v="Female"/>
    <s v="Fashion accessories"/>
    <s v="Mandalay"/>
    <s v="B"/>
    <s v="Good"/>
  </r>
  <r>
    <s v="510-09-5628"/>
    <n v="19.66"/>
    <n v="10"/>
    <n v="9.83"/>
    <n v="206.43"/>
    <d v="2019-03-15T00:00:00"/>
    <d v="1899-12-30T18:20:00"/>
    <s v="Credit card"/>
    <n v="9.83"/>
    <n v="7.2"/>
    <s v="Mar"/>
    <x v="1"/>
    <x v="2"/>
    <s v="Member"/>
    <s v="Female"/>
    <s v="Fashion accessories"/>
    <s v="Yangon"/>
    <s v="A"/>
    <s v="Average"/>
  </r>
  <r>
    <s v="608-04-3797"/>
    <n v="25.32"/>
    <n v="8"/>
    <n v="10.128"/>
    <n v="212.68799999999999"/>
    <d v="2019-03-05T00:00:00"/>
    <d v="1899-12-30T20:24:00"/>
    <s v="Ewallet"/>
    <n v="10.128"/>
    <n v="8.6999999999999993"/>
    <s v="Mar"/>
    <x v="6"/>
    <x v="2"/>
    <s v="Member"/>
    <s v="Female"/>
    <s v="Health and beauty"/>
    <s v="Mandalay"/>
    <s v="B"/>
    <s v="Good"/>
  </r>
  <r>
    <s v="148-82-2527"/>
    <n v="12.12"/>
    <n v="10"/>
    <n v="6.06"/>
    <n v="127.26"/>
    <d v="2019-03-05T00:00:00"/>
    <d v="1899-12-30T13:44:00"/>
    <s v="Credit card"/>
    <n v="6.06"/>
    <n v="8.4"/>
    <s v="Mar"/>
    <x v="6"/>
    <x v="0"/>
    <s v="Member"/>
    <s v="Female"/>
    <s v="Home and lifestyle"/>
    <s v="Naypyitaw"/>
    <s v="C"/>
    <s v="Good"/>
  </r>
  <r>
    <s v="437-53-3084"/>
    <n v="99.89"/>
    <n v="2"/>
    <n v="9.9890000000000008"/>
    <n v="209.76900000000001"/>
    <d v="2019-02-26T00:00:00"/>
    <d v="1899-12-30T11:48:00"/>
    <s v="Ewallet"/>
    <n v="9.9890000000000008"/>
    <n v="7.1"/>
    <s v="Feb"/>
    <x v="6"/>
    <x v="1"/>
    <s v="Normal"/>
    <s v="Male"/>
    <s v="Fashion accessories"/>
    <s v="Mandalay"/>
    <s v="B"/>
    <s v="Average"/>
  </r>
  <r>
    <s v="632-32-4574"/>
    <n v="75.92"/>
    <n v="8"/>
    <n v="30.367999999999999"/>
    <n v="637.72799999999995"/>
    <d v="2019-03-20T00:00:00"/>
    <d v="1899-12-30T14:14:00"/>
    <s v="Cash"/>
    <n v="30.367999999999999"/>
    <n v="5.5"/>
    <s v="Mar"/>
    <x v="5"/>
    <x v="0"/>
    <s v="Normal"/>
    <s v="Male"/>
    <s v="Sports and travel"/>
    <s v="Mandalay"/>
    <s v="B"/>
    <s v="Poor"/>
  </r>
  <r>
    <s v="556-97-7101"/>
    <n v="63.22"/>
    <n v="2"/>
    <n v="6.3220000000000001"/>
    <n v="132.762"/>
    <d v="2019-01-01T00:00:00"/>
    <d v="1899-12-30T15:51:00"/>
    <s v="Cash"/>
    <n v="6.3220000000000001"/>
    <n v="8.5"/>
    <s v="Jan"/>
    <x v="6"/>
    <x v="0"/>
    <s v="Normal"/>
    <s v="Female"/>
    <s v="Electronic accessories"/>
    <s v="Naypyitaw"/>
    <s v="C"/>
    <s v="Good"/>
  </r>
  <r>
    <s v="862-59-8517"/>
    <n v="90.24"/>
    <n v="6"/>
    <n v="27.071999999999999"/>
    <n v="568.51199999999994"/>
    <d v="2019-01-27T00:00:00"/>
    <d v="1899-12-30T11:17:00"/>
    <s v="Cash"/>
    <n v="27.071999999999999"/>
    <n v="6.2"/>
    <s v="Jan"/>
    <x v="2"/>
    <x v="1"/>
    <s v="Normal"/>
    <s v="Female"/>
    <s v="Food and beverages"/>
    <s v="Naypyitaw"/>
    <s v="C"/>
    <s v="Average"/>
  </r>
  <r>
    <s v="401-18-8016"/>
    <n v="98.13"/>
    <n v="1"/>
    <n v="4.9065000000000003"/>
    <n v="103.0365"/>
    <d v="2019-01-21T00:00:00"/>
    <d v="1899-12-30T17:36:00"/>
    <s v="Cash"/>
    <n v="4.9065000000000003"/>
    <n v="8.9"/>
    <s v="Jan"/>
    <x v="3"/>
    <x v="2"/>
    <s v="Member"/>
    <s v="Female"/>
    <s v="Sports and travel"/>
    <s v="Mandalay"/>
    <s v="B"/>
    <s v="Good"/>
  </r>
  <r>
    <s v="420-18-8989"/>
    <n v="51.52"/>
    <n v="8"/>
    <n v="20.608000000000001"/>
    <n v="432.76799999999997"/>
    <d v="2019-02-02T00:00:00"/>
    <d v="1899-12-30T15:47:00"/>
    <s v="Cash"/>
    <n v="20.608000000000001"/>
    <n v="9.6"/>
    <s v="Feb"/>
    <x v="0"/>
    <x v="0"/>
    <s v="Member"/>
    <s v="Female"/>
    <s v="Sports and travel"/>
    <s v="Yangon"/>
    <s v="A"/>
    <s v="Good"/>
  </r>
  <r>
    <s v="277-63-2961"/>
    <n v="73.97"/>
    <n v="1"/>
    <n v="3.6985000000000001"/>
    <n v="77.668499999999995"/>
    <d v="2019-02-03T00:00:00"/>
    <d v="1899-12-30T15:53:00"/>
    <s v="Credit card"/>
    <n v="3.6985000000000001"/>
    <n v="5.4"/>
    <s v="Feb"/>
    <x v="2"/>
    <x v="0"/>
    <s v="Member"/>
    <s v="Male"/>
    <s v="Sports and travel"/>
    <s v="Mandalay"/>
    <s v="B"/>
    <s v="Poor"/>
  </r>
  <r>
    <s v="573-98-8548"/>
    <n v="31.9"/>
    <n v="1"/>
    <n v="1.595"/>
    <n v="33.494999999999997"/>
    <d v="2019-01-05T00:00:00"/>
    <d v="1899-12-30T12:40:00"/>
    <s v="Ewallet"/>
    <n v="1.595"/>
    <n v="9.1"/>
    <s v="Jan"/>
    <x v="0"/>
    <x v="0"/>
    <s v="Member"/>
    <s v="Female"/>
    <s v="Fashion accessories"/>
    <s v="Naypyitaw"/>
    <s v="C"/>
    <s v="Good"/>
  </r>
  <r>
    <s v="620-02-2046"/>
    <n v="69.400000000000006"/>
    <n v="2"/>
    <n v="6.94"/>
    <n v="145.74"/>
    <d v="2019-01-27T00:00:00"/>
    <d v="1899-12-30T19:48:00"/>
    <s v="Ewallet"/>
    <n v="6.94"/>
    <n v="9"/>
    <s v="Jan"/>
    <x v="2"/>
    <x v="2"/>
    <s v="Normal"/>
    <s v="Male"/>
    <s v="Home and lifestyle"/>
    <s v="Naypyitaw"/>
    <s v="C"/>
    <s v="Good"/>
  </r>
  <r>
    <s v="282-35-2475"/>
    <n v="93.31"/>
    <n v="2"/>
    <n v="9.3309999999999995"/>
    <n v="195.95099999999999"/>
    <d v="2019-03-25T00:00:00"/>
    <d v="1899-12-30T17:53:00"/>
    <s v="Cash"/>
    <n v="9.3309999999999995"/>
    <n v="6.3"/>
    <s v="Mar"/>
    <x v="3"/>
    <x v="2"/>
    <s v="Normal"/>
    <s v="Female"/>
    <s v="Sports and travel"/>
    <s v="Mandalay"/>
    <s v="B"/>
    <s v="Average"/>
  </r>
  <r>
    <s v="511-54-3087"/>
    <n v="88.45"/>
    <n v="1"/>
    <n v="4.4225000000000003"/>
    <n v="92.872500000000002"/>
    <d v="2019-02-25T00:00:00"/>
    <d v="1899-12-30T16:36:00"/>
    <s v="Credit card"/>
    <n v="4.4225000000000003"/>
    <n v="9.5"/>
    <s v="Feb"/>
    <x v="3"/>
    <x v="2"/>
    <s v="Normal"/>
    <s v="Male"/>
    <s v="Sports and travel"/>
    <s v="Mandalay"/>
    <s v="B"/>
    <s v="Good"/>
  </r>
  <r>
    <s v="726-29-6793"/>
    <n v="24.18"/>
    <n v="8"/>
    <n v="9.6720000000000006"/>
    <n v="203.11199999999999"/>
    <d v="2019-01-28T00:00:00"/>
    <d v="1899-12-30T20:54:00"/>
    <s v="Ewallet"/>
    <n v="9.6720000000000006"/>
    <n v="9.8000000000000007"/>
    <s v="Jan"/>
    <x v="3"/>
    <x v="2"/>
    <s v="Member"/>
    <s v="Male"/>
    <s v="Electronic accessories"/>
    <s v="Yangon"/>
    <s v="A"/>
    <s v="Good"/>
  </r>
  <r>
    <s v="387-49-4215"/>
    <n v="48.5"/>
    <n v="3"/>
    <n v="7.2750000000000004"/>
    <n v="152.77500000000001"/>
    <d v="2019-01-08T00:00:00"/>
    <d v="1899-12-30T12:50:00"/>
    <s v="Cash"/>
    <n v="7.2750000000000004"/>
    <n v="6.7"/>
    <s v="Jan"/>
    <x v="6"/>
    <x v="0"/>
    <s v="Member"/>
    <s v="Female"/>
    <s v="Sports and travel"/>
    <s v="Mandalay"/>
    <s v="B"/>
    <s v="Average"/>
  </r>
  <r>
    <s v="862-17-9201"/>
    <n v="84.05"/>
    <n v="6"/>
    <n v="25.215"/>
    <n v="529.51499999999999"/>
    <d v="2019-01-29T00:00:00"/>
    <d v="1899-12-30T10:48:00"/>
    <s v="Credit card"/>
    <n v="25.215"/>
    <n v="7.7"/>
    <s v="Jan"/>
    <x v="6"/>
    <x v="1"/>
    <s v="Normal"/>
    <s v="Female"/>
    <s v="Food and beverages"/>
    <s v="Mandalay"/>
    <s v="B"/>
    <s v="Average"/>
  </r>
  <r>
    <s v="291-21-5991"/>
    <n v="61.29"/>
    <n v="5"/>
    <n v="15.3225"/>
    <n v="321.77249999999998"/>
    <d v="2019-03-29T00:00:00"/>
    <d v="1899-12-30T14:28:00"/>
    <s v="Cash"/>
    <n v="15.3225"/>
    <n v="7"/>
    <s v="Mar"/>
    <x v="1"/>
    <x v="0"/>
    <s v="Member"/>
    <s v="Male"/>
    <s v="Health and beauty"/>
    <s v="Mandalay"/>
    <s v="B"/>
    <s v="Average"/>
  </r>
  <r>
    <s v="602-80-9671"/>
    <n v="15.95"/>
    <n v="6"/>
    <n v="4.7850000000000001"/>
    <n v="100.485"/>
    <d v="2019-02-09T00:00:00"/>
    <d v="1899-12-30T17:15:00"/>
    <s v="Credit card"/>
    <n v="4.7850000000000001"/>
    <n v="5.0999999999999996"/>
    <s v="Feb"/>
    <x v="0"/>
    <x v="2"/>
    <s v="Member"/>
    <s v="Female"/>
    <s v="Home and lifestyle"/>
    <s v="Naypyitaw"/>
    <s v="C"/>
    <s v="Poor"/>
  </r>
  <r>
    <s v="347-72-6115"/>
    <n v="90.74"/>
    <n v="7"/>
    <n v="31.759"/>
    <n v="666.93899999999996"/>
    <d v="2019-01-16T00:00:00"/>
    <d v="1899-12-30T18:03:00"/>
    <s v="Credit card"/>
    <n v="31.759"/>
    <n v="6.2"/>
    <s v="Jan"/>
    <x v="5"/>
    <x v="2"/>
    <s v="Member"/>
    <s v="Female"/>
    <s v="Sports and travel"/>
    <s v="Mandalay"/>
    <s v="B"/>
    <s v="Average"/>
  </r>
  <r>
    <s v="209-61-0206"/>
    <n v="42.91"/>
    <n v="5"/>
    <n v="10.727499999999999"/>
    <n v="225.2775"/>
    <d v="2019-01-05T00:00:00"/>
    <d v="1899-12-30T17:29:00"/>
    <s v="Ewallet"/>
    <n v="10.727499999999999"/>
    <n v="6.1"/>
    <s v="Jan"/>
    <x v="0"/>
    <x v="2"/>
    <s v="Normal"/>
    <s v="Female"/>
    <s v="Home and lifestyle"/>
    <s v="Yangon"/>
    <s v="A"/>
    <s v="Average"/>
  </r>
  <r>
    <s v="595-27-4851"/>
    <n v="54.28"/>
    <n v="7"/>
    <n v="18.998000000000001"/>
    <n v="398.95800000000003"/>
    <d v="2019-01-27T00:00:00"/>
    <d v="1899-12-30T18:05:00"/>
    <s v="Ewallet"/>
    <n v="18.998000000000001"/>
    <n v="9.3000000000000007"/>
    <s v="Jan"/>
    <x v="2"/>
    <x v="2"/>
    <s v="Normal"/>
    <s v="Female"/>
    <s v="Fashion accessories"/>
    <s v="Yangon"/>
    <s v="A"/>
    <s v="Good"/>
  </r>
  <r>
    <s v="189-52-0236"/>
    <n v="99.55"/>
    <n v="7"/>
    <n v="34.842500000000001"/>
    <n v="731.6925"/>
    <d v="2019-03-14T00:00:00"/>
    <d v="1899-12-30T12:07:00"/>
    <s v="Cash"/>
    <n v="34.842500000000001"/>
    <n v="7.6"/>
    <s v="Mar"/>
    <x v="4"/>
    <x v="0"/>
    <s v="Normal"/>
    <s v="Male"/>
    <s v="Electronic accessories"/>
    <s v="Yangon"/>
    <s v="A"/>
    <s v="Average"/>
  </r>
  <r>
    <s v="503-07-0930"/>
    <n v="58.39"/>
    <n v="7"/>
    <n v="20.436499999999999"/>
    <n v="429.16649999999998"/>
    <d v="2019-02-23T00:00:00"/>
    <d v="1899-12-30T19:49:00"/>
    <s v="Credit card"/>
    <n v="20.436499999999999"/>
    <n v="8.1999999999999993"/>
    <s v="Feb"/>
    <x v="0"/>
    <x v="2"/>
    <s v="Member"/>
    <s v="Male"/>
    <s v="Sports and travel"/>
    <s v="Naypyitaw"/>
    <s v="C"/>
    <s v="Good"/>
  </r>
  <r>
    <s v="413-20-6708"/>
    <n v="51.47"/>
    <n v="1"/>
    <n v="2.5735000000000001"/>
    <n v="54.043500000000002"/>
    <d v="2019-03-18T00:00:00"/>
    <d v="1899-12-30T15:52:00"/>
    <s v="Ewallet"/>
    <n v="2.5735000000000001"/>
    <n v="8.5"/>
    <s v="Mar"/>
    <x v="3"/>
    <x v="0"/>
    <s v="Member"/>
    <s v="Female"/>
    <s v="Fashion accessories"/>
    <s v="Naypyitaw"/>
    <s v="C"/>
    <s v="Good"/>
  </r>
  <r>
    <s v="425-85-2085"/>
    <n v="54.86"/>
    <n v="5"/>
    <n v="13.715"/>
    <n v="288.01499999999999"/>
    <d v="2019-03-29T00:00:00"/>
    <d v="1899-12-30T16:48:00"/>
    <s v="Ewallet"/>
    <n v="13.715"/>
    <n v="9.8000000000000007"/>
    <s v="Mar"/>
    <x v="1"/>
    <x v="2"/>
    <s v="Member"/>
    <s v="Male"/>
    <s v="Health and beauty"/>
    <s v="Mandalay"/>
    <s v="B"/>
    <s v="Good"/>
  </r>
  <r>
    <s v="521-18-7827"/>
    <n v="39.39"/>
    <n v="5"/>
    <n v="9.8475000000000001"/>
    <n v="206.79750000000001"/>
    <d v="2019-01-22T00:00:00"/>
    <d v="1899-12-30T20:46:00"/>
    <s v="Credit card"/>
    <n v="9.8475000000000001"/>
    <n v="8.6999999999999993"/>
    <s v="Jan"/>
    <x v="6"/>
    <x v="2"/>
    <s v="Member"/>
    <s v="Male"/>
    <s v="Home and lifestyle"/>
    <s v="Naypyitaw"/>
    <s v="C"/>
    <s v="Good"/>
  </r>
  <r>
    <s v="220-28-1851"/>
    <n v="34.729999999999997"/>
    <n v="2"/>
    <n v="3.4729999999999999"/>
    <n v="72.933000000000007"/>
    <d v="2019-03-01T00:00:00"/>
    <d v="1899-12-30T18:14:00"/>
    <s v="Ewallet"/>
    <n v="3.4729999999999999"/>
    <n v="9.6999999999999993"/>
    <s v="Mar"/>
    <x v="1"/>
    <x v="2"/>
    <s v="Normal"/>
    <s v="Male"/>
    <s v="Home and lifestyle"/>
    <s v="Yangon"/>
    <s v="A"/>
    <s v="Good"/>
  </r>
  <r>
    <s v="600-38-9738"/>
    <n v="71.92"/>
    <n v="5"/>
    <n v="17.98"/>
    <n v="377.58"/>
    <d v="2019-01-17T00:00:00"/>
    <d v="1899-12-30T15:05:00"/>
    <s v="Credit card"/>
    <n v="17.98"/>
    <n v="4.3"/>
    <s v="Jan"/>
    <x v="4"/>
    <x v="0"/>
    <s v="Member"/>
    <s v="Male"/>
    <s v="Sports and travel"/>
    <s v="Naypyitaw"/>
    <s v="C"/>
    <s v="Poor"/>
  </r>
  <r>
    <s v="734-91-1155"/>
    <n v="45.71"/>
    <n v="3"/>
    <n v="6.8564999999999996"/>
    <n v="143.98650000000001"/>
    <d v="2019-03-26T00:00:00"/>
    <d v="1899-12-30T10:34:00"/>
    <s v="Credit card"/>
    <n v="6.8564999999999996"/>
    <n v="7.7"/>
    <s v="Mar"/>
    <x v="6"/>
    <x v="1"/>
    <s v="Normal"/>
    <s v="Female"/>
    <s v="Electronic accessories"/>
    <s v="Mandalay"/>
    <s v="B"/>
    <s v="Average"/>
  </r>
  <r>
    <s v="451-28-5717"/>
    <n v="83.17"/>
    <n v="6"/>
    <n v="24.951000000000001"/>
    <n v="523.971"/>
    <d v="2019-03-20T00:00:00"/>
    <d v="1899-12-30T11:23:00"/>
    <s v="Cash"/>
    <n v="24.951000000000001"/>
    <n v="7.3"/>
    <s v="Mar"/>
    <x v="5"/>
    <x v="1"/>
    <s v="Member"/>
    <s v="Female"/>
    <s v="Home and lifestyle"/>
    <s v="Naypyitaw"/>
    <s v="C"/>
    <s v="Average"/>
  </r>
  <r>
    <s v="609-81-8548"/>
    <n v="37.44"/>
    <n v="6"/>
    <n v="11.231999999999999"/>
    <n v="235.87200000000001"/>
    <d v="2019-02-06T00:00:00"/>
    <d v="1899-12-30T13:55:00"/>
    <s v="Credit card"/>
    <n v="11.231999999999999"/>
    <n v="5.9"/>
    <s v="Feb"/>
    <x v="5"/>
    <x v="0"/>
    <s v="Member"/>
    <s v="Female"/>
    <s v="Home and lifestyle"/>
    <s v="Yangon"/>
    <s v="A"/>
    <s v="Poor"/>
  </r>
  <r>
    <s v="133-14-7229"/>
    <n v="62.87"/>
    <n v="2"/>
    <n v="6.2869999999999999"/>
    <n v="132.02699999999999"/>
    <d v="2019-01-01T00:00:00"/>
    <d v="1899-12-30T11:43:00"/>
    <s v="Cash"/>
    <n v="6.2869999999999999"/>
    <n v="5"/>
    <s v="Jan"/>
    <x v="6"/>
    <x v="1"/>
    <s v="Normal"/>
    <s v="Male"/>
    <s v="Health and beauty"/>
    <s v="Naypyitaw"/>
    <s v="C"/>
    <s v="Poor"/>
  </r>
  <r>
    <s v="534-01-4457"/>
    <n v="81.709999999999994"/>
    <n v="6"/>
    <n v="24.513000000000002"/>
    <n v="514.77300000000002"/>
    <d v="2019-01-27T00:00:00"/>
    <d v="1899-12-30T14:36:00"/>
    <s v="Credit card"/>
    <n v="24.513000000000002"/>
    <n v="8"/>
    <s v="Jan"/>
    <x v="2"/>
    <x v="0"/>
    <s v="Normal"/>
    <s v="Male"/>
    <s v="Food and beverages"/>
    <s v="Yangon"/>
    <s v="A"/>
    <s v="Good"/>
  </r>
  <r>
    <s v="719-89-8991"/>
    <n v="91.41"/>
    <n v="5"/>
    <n v="22.852499999999999"/>
    <n v="479.90249999999997"/>
    <d v="2019-02-25T00:00:00"/>
    <d v="1899-12-30T16:03:00"/>
    <s v="Ewallet"/>
    <n v="22.852499999999999"/>
    <n v="7.1"/>
    <s v="Feb"/>
    <x v="3"/>
    <x v="2"/>
    <s v="Member"/>
    <s v="Female"/>
    <s v="Sports and travel"/>
    <s v="Yangon"/>
    <s v="A"/>
    <s v="Average"/>
  </r>
  <r>
    <s v="286-62-6248"/>
    <n v="39.21"/>
    <n v="4"/>
    <n v="7.8419999999999996"/>
    <n v="164.68199999999999"/>
    <d v="2019-01-16T00:00:00"/>
    <d v="1899-12-30T20:03:00"/>
    <s v="Credit card"/>
    <n v="7.8419999999999996"/>
    <n v="9"/>
    <s v="Jan"/>
    <x v="5"/>
    <x v="2"/>
    <s v="Normal"/>
    <s v="Male"/>
    <s v="Fashion accessories"/>
    <s v="Mandalay"/>
    <s v="B"/>
    <s v="Good"/>
  </r>
  <r>
    <s v="339-38-9982"/>
    <n v="59.86"/>
    <n v="2"/>
    <n v="5.9859999999999998"/>
    <n v="125.706"/>
    <d v="2019-01-13T00:00:00"/>
    <d v="1899-12-30T14:55:00"/>
    <s v="Ewallet"/>
    <n v="5.9859999999999998"/>
    <n v="6.7"/>
    <s v="Jan"/>
    <x v="2"/>
    <x v="0"/>
    <s v="Member"/>
    <s v="Male"/>
    <s v="Fashion accessories"/>
    <s v="Mandalay"/>
    <s v="B"/>
    <s v="Average"/>
  </r>
  <r>
    <s v="827-44-5872"/>
    <n v="54.36"/>
    <n v="10"/>
    <n v="27.18"/>
    <n v="570.78"/>
    <d v="2019-02-07T00:00:00"/>
    <d v="1899-12-30T11:28:00"/>
    <s v="Credit card"/>
    <n v="27.18"/>
    <n v="6.1"/>
    <s v="Feb"/>
    <x v="4"/>
    <x v="1"/>
    <s v="Member"/>
    <s v="Female"/>
    <s v="Food and beverages"/>
    <s v="Mandalay"/>
    <s v="B"/>
    <s v="Average"/>
  </r>
  <r>
    <s v="827-77-7633"/>
    <n v="98.09"/>
    <n v="9"/>
    <n v="44.140500000000003"/>
    <n v="926.95050000000003"/>
    <d v="2019-02-17T00:00:00"/>
    <d v="1899-12-30T19:41:00"/>
    <s v="Cash"/>
    <n v="44.140500000000003"/>
    <n v="9.3000000000000007"/>
    <s v="Feb"/>
    <x v="2"/>
    <x v="2"/>
    <s v="Normal"/>
    <s v="Male"/>
    <s v="Sports and travel"/>
    <s v="Yangon"/>
    <s v="A"/>
    <s v="Good"/>
  </r>
  <r>
    <s v="287-83-1405"/>
    <n v="25.43"/>
    <n v="6"/>
    <n v="7.6289999999999996"/>
    <n v="160.209"/>
    <d v="2019-02-12T00:00:00"/>
    <d v="1899-12-30T19:01:00"/>
    <s v="Ewallet"/>
    <n v="7.6289999999999996"/>
    <n v="7"/>
    <s v="Feb"/>
    <x v="6"/>
    <x v="2"/>
    <s v="Normal"/>
    <s v="Male"/>
    <s v="Health and beauty"/>
    <s v="Yangon"/>
    <s v="A"/>
    <s v="Average"/>
  </r>
  <r>
    <s v="435-13-4908"/>
    <n v="86.68"/>
    <n v="8"/>
    <n v="34.671999999999997"/>
    <n v="728.11199999999997"/>
    <d v="2019-01-24T00:00:00"/>
    <d v="1899-12-30T18:04:00"/>
    <s v="Credit card"/>
    <n v="34.671999999999997"/>
    <n v="7.2"/>
    <s v="Jan"/>
    <x v="4"/>
    <x v="2"/>
    <s v="Member"/>
    <s v="Male"/>
    <s v="Fashion accessories"/>
    <s v="Yangon"/>
    <s v="A"/>
    <s v="Average"/>
  </r>
  <r>
    <s v="857-67-9057"/>
    <n v="22.95"/>
    <n v="10"/>
    <n v="11.475"/>
    <n v="240.97499999999999"/>
    <d v="2019-02-06T00:00:00"/>
    <d v="1899-12-30T19:20:00"/>
    <s v="Ewallet"/>
    <n v="11.475"/>
    <n v="8.1999999999999993"/>
    <s v="Feb"/>
    <x v="5"/>
    <x v="2"/>
    <s v="Normal"/>
    <s v="Male"/>
    <s v="Electronic accessories"/>
    <s v="Mandalay"/>
    <s v="B"/>
    <s v="Good"/>
  </r>
  <r>
    <s v="236-27-1144"/>
    <n v="16.309999999999999"/>
    <n v="9"/>
    <n v="7.3395000000000001"/>
    <n v="154.12950000000001"/>
    <d v="2019-03-26T00:00:00"/>
    <d v="1899-12-30T10:31:00"/>
    <s v="Ewallet"/>
    <n v="7.3395000000000001"/>
    <n v="8.4"/>
    <s v="Mar"/>
    <x v="6"/>
    <x v="1"/>
    <s v="Normal"/>
    <s v="Female"/>
    <s v="Food and beverages"/>
    <s v="Naypyitaw"/>
    <s v="C"/>
    <s v="Good"/>
  </r>
  <r>
    <s v="892-05-6689"/>
    <n v="28.32"/>
    <n v="5"/>
    <n v="7.08"/>
    <n v="148.68"/>
    <d v="2019-03-11T00:00:00"/>
    <d v="1899-12-30T13:28:00"/>
    <s v="Ewallet"/>
    <n v="7.08"/>
    <n v="6.2"/>
    <s v="Mar"/>
    <x v="3"/>
    <x v="0"/>
    <s v="Normal"/>
    <s v="Female"/>
    <s v="Home and lifestyle"/>
    <s v="Yangon"/>
    <s v="A"/>
    <s v="Average"/>
  </r>
  <r>
    <s v="583-41-4548"/>
    <n v="16.670000000000002"/>
    <n v="7"/>
    <n v="5.8345000000000002"/>
    <n v="122.5245"/>
    <d v="2019-02-07T00:00:00"/>
    <d v="1899-12-30T11:36:00"/>
    <s v="Ewallet"/>
    <n v="5.8345000000000002"/>
    <n v="7.4"/>
    <s v="Feb"/>
    <x v="4"/>
    <x v="1"/>
    <s v="Normal"/>
    <s v="Male"/>
    <s v="Home and lifestyle"/>
    <s v="Naypyitaw"/>
    <s v="C"/>
    <s v="Average"/>
  </r>
  <r>
    <s v="339-12-4827"/>
    <n v="73.959999999999994"/>
    <n v="1"/>
    <n v="3.698"/>
    <n v="77.658000000000001"/>
    <d v="2019-01-05T00:00:00"/>
    <d v="1899-12-30T11:32:00"/>
    <s v="Credit card"/>
    <n v="3.698"/>
    <n v="5"/>
    <s v="Jan"/>
    <x v="0"/>
    <x v="1"/>
    <s v="Member"/>
    <s v="Female"/>
    <s v="Fashion accessories"/>
    <s v="Mandalay"/>
    <s v="B"/>
    <s v="Poor"/>
  </r>
  <r>
    <s v="643-38-7867"/>
    <n v="97.94"/>
    <n v="1"/>
    <n v="4.8970000000000002"/>
    <n v="102.837"/>
    <d v="2019-03-07T00:00:00"/>
    <d v="1899-12-30T11:44:00"/>
    <s v="Ewallet"/>
    <n v="4.8970000000000002"/>
    <n v="6.9"/>
    <s v="Mar"/>
    <x v="4"/>
    <x v="1"/>
    <s v="Normal"/>
    <s v="Male"/>
    <s v="Home and lifestyle"/>
    <s v="Yangon"/>
    <s v="A"/>
    <s v="Average"/>
  </r>
  <r>
    <s v="308-81-0538"/>
    <n v="73.05"/>
    <n v="4"/>
    <n v="14.61"/>
    <n v="306.81"/>
    <d v="2019-02-25T00:00:00"/>
    <d v="1899-12-30T17:16:00"/>
    <s v="Credit card"/>
    <n v="14.61"/>
    <n v="4.9000000000000004"/>
    <s v="Feb"/>
    <x v="3"/>
    <x v="2"/>
    <s v="Normal"/>
    <s v="Female"/>
    <s v="Fashion accessories"/>
    <s v="Yangon"/>
    <s v="A"/>
    <s v="Poor"/>
  </r>
  <r>
    <s v="358-88-9262"/>
    <n v="87.48"/>
    <n v="6"/>
    <n v="26.244"/>
    <n v="551.12400000000002"/>
    <d v="2019-02-01T00:00:00"/>
    <d v="1899-12-30T18:43:00"/>
    <s v="Ewallet"/>
    <n v="26.244"/>
    <n v="5.0999999999999996"/>
    <s v="Feb"/>
    <x v="1"/>
    <x v="2"/>
    <s v="Member"/>
    <s v="Female"/>
    <s v="Food and beverages"/>
    <s v="Naypyitaw"/>
    <s v="C"/>
    <s v="Poor"/>
  </r>
  <r>
    <s v="460-35-4390"/>
    <n v="30.68"/>
    <n v="3"/>
    <n v="4.6020000000000003"/>
    <n v="96.641999999999996"/>
    <d v="2019-01-22T00:00:00"/>
    <d v="1899-12-30T11:00:00"/>
    <s v="Ewallet"/>
    <n v="4.6020000000000003"/>
    <n v="9.1"/>
    <s v="Jan"/>
    <x v="6"/>
    <x v="1"/>
    <s v="Normal"/>
    <s v="Male"/>
    <s v="Home and lifestyle"/>
    <s v="Yangon"/>
    <s v="A"/>
    <s v="Good"/>
  </r>
  <r>
    <s v="343-87-0864"/>
    <n v="75.88"/>
    <n v="1"/>
    <n v="3.794"/>
    <n v="79.674000000000007"/>
    <d v="2019-01-03T00:00:00"/>
    <d v="1899-12-30T10:30:00"/>
    <s v="Credit card"/>
    <n v="3.794"/>
    <n v="7.1"/>
    <s v="Jan"/>
    <x v="4"/>
    <x v="1"/>
    <s v="Member"/>
    <s v="Male"/>
    <s v="Health and beauty"/>
    <s v="Naypyitaw"/>
    <s v="C"/>
    <s v="Average"/>
  </r>
  <r>
    <s v="173-50-1108"/>
    <n v="20.18"/>
    <n v="4"/>
    <n v="4.0359999999999996"/>
    <n v="84.756"/>
    <d v="2019-02-13T00:00:00"/>
    <d v="1899-12-30T12:14:00"/>
    <s v="Credit card"/>
    <n v="4.0359999999999996"/>
    <n v="5"/>
    <s v="Feb"/>
    <x v="5"/>
    <x v="0"/>
    <s v="Member"/>
    <s v="Female"/>
    <s v="Sports and travel"/>
    <s v="Mandalay"/>
    <s v="B"/>
    <s v="Poor"/>
  </r>
  <r>
    <s v="243-47-2663"/>
    <n v="18.77"/>
    <n v="6"/>
    <n v="5.6310000000000002"/>
    <n v="118.251"/>
    <d v="2019-01-28T00:00:00"/>
    <d v="1899-12-30T16:43:00"/>
    <s v="Credit card"/>
    <n v="5.6310000000000002"/>
    <n v="5.5"/>
    <s v="Jan"/>
    <x v="3"/>
    <x v="2"/>
    <s v="Member"/>
    <s v="Male"/>
    <s v="Electronic accessories"/>
    <s v="Naypyitaw"/>
    <s v="C"/>
    <s v="Poor"/>
  </r>
  <r>
    <s v="841-18-8232"/>
    <n v="71.2"/>
    <n v="1"/>
    <n v="3.56"/>
    <n v="74.760000000000005"/>
    <d v="2019-01-05T00:00:00"/>
    <d v="1899-12-30T20:40:00"/>
    <s v="Credit card"/>
    <n v="3.56"/>
    <n v="9.1999999999999993"/>
    <s v="Jan"/>
    <x v="0"/>
    <x v="2"/>
    <s v="Normal"/>
    <s v="Female"/>
    <s v="Food and beverages"/>
    <s v="Mandalay"/>
    <s v="B"/>
    <s v="Good"/>
  </r>
  <r>
    <s v="701-23-5550"/>
    <n v="38.81"/>
    <n v="4"/>
    <n v="7.7619999999999996"/>
    <n v="163.00200000000001"/>
    <d v="2019-03-19T00:00:00"/>
    <d v="1899-12-30T13:40:00"/>
    <s v="Ewallet"/>
    <n v="7.7619999999999996"/>
    <n v="4.9000000000000004"/>
    <s v="Mar"/>
    <x v="6"/>
    <x v="0"/>
    <s v="Member"/>
    <s v="Male"/>
    <s v="Home and lifestyle"/>
    <s v="Mandalay"/>
    <s v="B"/>
    <s v="Poor"/>
  </r>
  <r>
    <s v="647-50-1224"/>
    <n v="29.42"/>
    <n v="10"/>
    <n v="14.71"/>
    <n v="308.91000000000003"/>
    <d v="2019-01-12T00:00:00"/>
    <d v="1899-12-30T16:23:00"/>
    <s v="Ewallet"/>
    <n v="14.71"/>
    <n v="8.9"/>
    <s v="Jan"/>
    <x v="0"/>
    <x v="2"/>
    <s v="Normal"/>
    <s v="Female"/>
    <s v="Fashion accessories"/>
    <s v="Yangon"/>
    <s v="A"/>
    <s v="Good"/>
  </r>
  <r>
    <s v="541-48-8554"/>
    <n v="60.95"/>
    <n v="9"/>
    <n v="27.427499999999998"/>
    <n v="575.97749999999996"/>
    <d v="2019-01-07T00:00:00"/>
    <d v="1899-12-30T12:08:00"/>
    <s v="Credit card"/>
    <n v="27.427499999999998"/>
    <n v="6"/>
    <s v="Jan"/>
    <x v="3"/>
    <x v="0"/>
    <s v="Normal"/>
    <s v="Male"/>
    <s v="Sports and travel"/>
    <s v="Yangon"/>
    <s v="A"/>
    <s v="Average"/>
  </r>
  <r>
    <s v="539-21-7227"/>
    <n v="51.54"/>
    <n v="5"/>
    <n v="12.885"/>
    <n v="270.58499999999998"/>
    <d v="2019-01-26T00:00:00"/>
    <d v="1899-12-30T17:45:00"/>
    <s v="Cash"/>
    <n v="12.885"/>
    <n v="4.2"/>
    <s v="Jan"/>
    <x v="0"/>
    <x v="2"/>
    <s v="Normal"/>
    <s v="Female"/>
    <s v="Sports and travel"/>
    <s v="Mandalay"/>
    <s v="B"/>
    <s v="Poor"/>
  </r>
  <r>
    <s v="213-32-1216"/>
    <n v="66.06"/>
    <n v="6"/>
    <n v="19.818000000000001"/>
    <n v="416.178"/>
    <d v="2019-01-23T00:00:00"/>
    <d v="1899-12-30T10:28:00"/>
    <s v="Cash"/>
    <n v="19.818000000000001"/>
    <n v="7.3"/>
    <s v="Jan"/>
    <x v="5"/>
    <x v="1"/>
    <s v="Normal"/>
    <s v="Female"/>
    <s v="Electronic accessories"/>
    <s v="Yangon"/>
    <s v="A"/>
    <s v="Average"/>
  </r>
  <r>
    <s v="747-58-7183"/>
    <n v="57.27"/>
    <n v="3"/>
    <n v="8.5905000000000005"/>
    <n v="180.40049999999999"/>
    <d v="2019-02-09T00:00:00"/>
    <d v="1899-12-30T20:31:00"/>
    <s v="Ewallet"/>
    <n v="8.5905000000000005"/>
    <n v="6.5"/>
    <s v="Feb"/>
    <x v="0"/>
    <x v="2"/>
    <s v="Normal"/>
    <s v="Male"/>
    <s v="Fashion accessories"/>
    <s v="Mandalay"/>
    <s v="B"/>
    <s v="Average"/>
  </r>
  <r>
    <s v="582-52-8065"/>
    <n v="54.31"/>
    <n v="9"/>
    <n v="24.439499999999999"/>
    <n v="513.22950000000003"/>
    <d v="2019-02-22T00:00:00"/>
    <d v="1899-12-30T10:49:00"/>
    <s v="Cash"/>
    <n v="24.439499999999999"/>
    <n v="8.9"/>
    <s v="Feb"/>
    <x v="1"/>
    <x v="1"/>
    <s v="Normal"/>
    <s v="Female"/>
    <s v="Fashion accessories"/>
    <s v="Mandalay"/>
    <s v="B"/>
    <s v="Good"/>
  </r>
  <r>
    <s v="210-57-1719"/>
    <n v="58.24"/>
    <n v="9"/>
    <n v="26.207999999999998"/>
    <n v="550.36800000000005"/>
    <d v="2019-02-05T00:00:00"/>
    <d v="1899-12-30T12:34:00"/>
    <s v="Cash"/>
    <n v="26.207999999999998"/>
    <n v="9.6999999999999993"/>
    <s v="Feb"/>
    <x v="6"/>
    <x v="0"/>
    <s v="Normal"/>
    <s v="Female"/>
    <s v="Health and beauty"/>
    <s v="Mandalay"/>
    <s v="B"/>
    <s v="Good"/>
  </r>
  <r>
    <s v="399-69-4630"/>
    <n v="22.21"/>
    <n v="6"/>
    <n v="6.6630000000000003"/>
    <n v="139.923"/>
    <d v="2019-03-07T00:00:00"/>
    <d v="1899-12-30T10:23:00"/>
    <s v="Credit card"/>
    <n v="6.6630000000000003"/>
    <n v="8.6"/>
    <s v="Mar"/>
    <x v="4"/>
    <x v="1"/>
    <s v="Normal"/>
    <s v="Male"/>
    <s v="Electronic accessories"/>
    <s v="Naypyitaw"/>
    <s v="C"/>
    <s v="Good"/>
  </r>
  <r>
    <s v="134-75-2619"/>
    <n v="19.32"/>
    <n v="7"/>
    <n v="6.7619999999999996"/>
    <n v="142.00200000000001"/>
    <d v="2019-03-25T00:00:00"/>
    <d v="1899-12-30T18:51:00"/>
    <s v="Cash"/>
    <n v="6.7619999999999996"/>
    <n v="6.9"/>
    <s v="Mar"/>
    <x v="3"/>
    <x v="2"/>
    <s v="Member"/>
    <s v="Male"/>
    <s v="Electronic accessories"/>
    <s v="Yangon"/>
    <s v="A"/>
    <s v="Average"/>
  </r>
  <r>
    <s v="356-44-8813"/>
    <n v="37.479999999999997"/>
    <n v="3"/>
    <n v="5.6219999999999999"/>
    <n v="118.062"/>
    <d v="2019-01-20T00:00:00"/>
    <d v="1899-12-30T13:45:00"/>
    <s v="Credit card"/>
    <n v="5.6219999999999999"/>
    <n v="7.7"/>
    <s v="Jan"/>
    <x v="2"/>
    <x v="0"/>
    <s v="Normal"/>
    <s v="Male"/>
    <s v="Home and lifestyle"/>
    <s v="Mandalay"/>
    <s v="B"/>
    <s v="Average"/>
  </r>
  <r>
    <s v="198-66-9832"/>
    <n v="72.040000000000006"/>
    <n v="2"/>
    <n v="7.2039999999999997"/>
    <n v="151.28399999999999"/>
    <d v="2019-02-04T00:00:00"/>
    <d v="1899-12-30T19:38:00"/>
    <s v="Cash"/>
    <n v="7.2039999999999997"/>
    <n v="9.5"/>
    <s v="Feb"/>
    <x v="3"/>
    <x v="2"/>
    <s v="Member"/>
    <s v="Female"/>
    <s v="Fashion accessories"/>
    <s v="Mandalay"/>
    <s v="B"/>
    <s v="Good"/>
  </r>
  <r>
    <s v="283-26-5248"/>
    <n v="98.52"/>
    <n v="10"/>
    <n v="49.26"/>
    <n v="1034.46"/>
    <d v="2019-01-30T00:00:00"/>
    <d v="1899-12-30T20:23:00"/>
    <s v="Ewallet"/>
    <n v="49.26"/>
    <n v="4.5"/>
    <s v="Jan"/>
    <x v="5"/>
    <x v="2"/>
    <s v="Member"/>
    <s v="Female"/>
    <s v="Food and beverages"/>
    <s v="Naypyitaw"/>
    <s v="C"/>
    <s v="Poor"/>
  </r>
  <r>
    <s v="712-39-0363"/>
    <n v="41.66"/>
    <n v="6"/>
    <n v="12.497999999999999"/>
    <n v="262.45800000000003"/>
    <d v="2019-01-02T00:00:00"/>
    <d v="1899-12-30T15:24:00"/>
    <s v="Ewallet"/>
    <n v="12.497999999999999"/>
    <n v="5.6"/>
    <s v="Jan"/>
    <x v="5"/>
    <x v="0"/>
    <s v="Member"/>
    <s v="Male"/>
    <s v="Food and beverages"/>
    <s v="Yangon"/>
    <s v="A"/>
    <s v="Poor"/>
  </r>
  <r>
    <s v="218-59-9410"/>
    <n v="72.42"/>
    <n v="3"/>
    <n v="10.863"/>
    <n v="228.12299999999999"/>
    <d v="2019-03-29T00:00:00"/>
    <d v="1899-12-30T16:54:00"/>
    <s v="Ewallet"/>
    <n v="10.863"/>
    <n v="8.1999999999999993"/>
    <s v="Mar"/>
    <x v="1"/>
    <x v="2"/>
    <s v="Member"/>
    <s v="Female"/>
    <s v="Home and lifestyle"/>
    <s v="Yangon"/>
    <s v="A"/>
    <s v="Good"/>
  </r>
  <r>
    <s v="174-75-0888"/>
    <n v="21.58"/>
    <n v="9"/>
    <n v="9.7110000000000003"/>
    <n v="203.93100000000001"/>
    <d v="2019-03-14T00:00:00"/>
    <d v="1899-12-30T12:32:00"/>
    <s v="Cash"/>
    <n v="9.7110000000000003"/>
    <n v="7.3"/>
    <s v="Mar"/>
    <x v="4"/>
    <x v="0"/>
    <s v="Normal"/>
    <s v="Male"/>
    <s v="Electronic accessories"/>
    <s v="Mandalay"/>
    <s v="B"/>
    <s v="Average"/>
  </r>
  <r>
    <s v="866-99-7614"/>
    <n v="89.2"/>
    <n v="10"/>
    <n v="44.6"/>
    <n v="936.6"/>
    <d v="2019-02-11T00:00:00"/>
    <d v="1899-12-30T15:42:00"/>
    <s v="Credit card"/>
    <n v="44.6"/>
    <n v="4.4000000000000004"/>
    <s v="Feb"/>
    <x v="3"/>
    <x v="0"/>
    <s v="Normal"/>
    <s v="Male"/>
    <s v="Food and beverages"/>
    <s v="Naypyitaw"/>
    <s v="C"/>
    <s v="Poor"/>
  </r>
  <r>
    <s v="134-54-4720"/>
    <n v="42.42"/>
    <n v="8"/>
    <n v="16.968"/>
    <n v="356.32799999999997"/>
    <d v="2019-01-30T00:00:00"/>
    <d v="1899-12-30T13:58:00"/>
    <s v="Ewallet"/>
    <n v="16.968"/>
    <n v="5.7"/>
    <s v="Jan"/>
    <x v="5"/>
    <x v="0"/>
    <s v="Normal"/>
    <s v="Female"/>
    <s v="Electronic accessories"/>
    <s v="Mandalay"/>
    <s v="B"/>
    <s v="Poor"/>
  </r>
  <r>
    <s v="760-90-2357"/>
    <n v="74.510000000000005"/>
    <n v="6"/>
    <n v="22.353000000000002"/>
    <n v="469.41300000000001"/>
    <d v="2019-03-20T00:00:00"/>
    <d v="1899-12-30T15:08:00"/>
    <s v="Ewallet"/>
    <n v="22.353000000000002"/>
    <n v="5"/>
    <s v="Mar"/>
    <x v="5"/>
    <x v="0"/>
    <s v="Member"/>
    <s v="Male"/>
    <s v="Electronic accessories"/>
    <s v="Yangon"/>
    <s v="A"/>
    <s v="Poor"/>
  </r>
  <r>
    <s v="514-37-2845"/>
    <n v="99.25"/>
    <n v="2"/>
    <n v="9.9250000000000007"/>
    <n v="208.42500000000001"/>
    <d v="2019-03-20T00:00:00"/>
    <d v="1899-12-30T13:02:00"/>
    <s v="Cash"/>
    <n v="9.9250000000000007"/>
    <n v="9"/>
    <s v="Mar"/>
    <x v="5"/>
    <x v="0"/>
    <s v="Normal"/>
    <s v="Male"/>
    <s v="Fashion accessories"/>
    <s v="Mandalay"/>
    <s v="B"/>
    <s v="Good"/>
  </r>
  <r>
    <s v="698-98-5964"/>
    <n v="81.209999999999994"/>
    <n v="10"/>
    <n v="40.604999999999997"/>
    <n v="852.70500000000004"/>
    <d v="2019-01-17T00:00:00"/>
    <d v="1899-12-30T13:01:00"/>
    <s v="Credit card"/>
    <n v="40.604999999999997"/>
    <n v="6.3"/>
    <s v="Jan"/>
    <x v="4"/>
    <x v="0"/>
    <s v="Normal"/>
    <s v="Female"/>
    <s v="Food and beverages"/>
    <s v="Yangon"/>
    <s v="A"/>
    <s v="Average"/>
  </r>
  <r>
    <s v="718-57-9773"/>
    <n v="49.33"/>
    <n v="10"/>
    <n v="24.664999999999999"/>
    <n v="517.96500000000003"/>
    <d v="2019-02-03T00:00:00"/>
    <d v="1899-12-30T16:40:00"/>
    <s v="Credit card"/>
    <n v="24.664999999999999"/>
    <n v="9.4"/>
    <s v="Feb"/>
    <x v="2"/>
    <x v="2"/>
    <s v="Normal"/>
    <s v="Female"/>
    <s v="Sports and travel"/>
    <s v="Naypyitaw"/>
    <s v="C"/>
    <s v="Good"/>
  </r>
  <r>
    <s v="651-88-7328"/>
    <n v="65.739999999999995"/>
    <n v="9"/>
    <n v="29.582999999999998"/>
    <n v="621.24300000000005"/>
    <d v="2019-01-01T00:00:00"/>
    <d v="1899-12-30T13:55:00"/>
    <s v="Cash"/>
    <n v="29.582999999999998"/>
    <n v="7.7"/>
    <s v="Jan"/>
    <x v="6"/>
    <x v="0"/>
    <s v="Normal"/>
    <s v="Female"/>
    <s v="Fashion accessories"/>
    <s v="Yangon"/>
    <s v="A"/>
    <s v="Average"/>
  </r>
  <r>
    <s v="241-11-2261"/>
    <n v="79.86"/>
    <n v="7"/>
    <n v="27.951000000000001"/>
    <n v="586.971"/>
    <d v="2019-01-10T00:00:00"/>
    <d v="1899-12-30T10:33:00"/>
    <s v="Credit card"/>
    <n v="27.951000000000001"/>
    <n v="5.5"/>
    <s v="Jan"/>
    <x v="4"/>
    <x v="1"/>
    <s v="Normal"/>
    <s v="Female"/>
    <s v="Fashion accessories"/>
    <s v="Mandalay"/>
    <s v="B"/>
    <s v="Poor"/>
  </r>
  <r>
    <s v="408-26-9866"/>
    <n v="73.98"/>
    <n v="7"/>
    <n v="25.893000000000001"/>
    <n v="543.75300000000004"/>
    <d v="2019-03-02T00:00:00"/>
    <d v="1899-12-30T16:42:00"/>
    <s v="Ewallet"/>
    <n v="25.893000000000001"/>
    <n v="4.0999999999999996"/>
    <s v="Mar"/>
    <x v="0"/>
    <x v="2"/>
    <s v="Normal"/>
    <s v="Female"/>
    <s v="Sports and travel"/>
    <s v="Naypyitaw"/>
    <s v="C"/>
    <s v="Poor"/>
  </r>
  <r>
    <s v="834-83-1826"/>
    <n v="82.04"/>
    <n v="5"/>
    <n v="20.51"/>
    <n v="430.71"/>
    <d v="2019-02-25T00:00:00"/>
    <d v="1899-12-30T17:16:00"/>
    <s v="Credit card"/>
    <n v="20.51"/>
    <n v="7.6"/>
    <s v="Feb"/>
    <x v="3"/>
    <x v="2"/>
    <s v="Member"/>
    <s v="Female"/>
    <s v="Home and lifestyle"/>
    <s v="Mandalay"/>
    <s v="B"/>
    <s v="Average"/>
  </r>
  <r>
    <s v="343-61-3544"/>
    <n v="26.67"/>
    <n v="10"/>
    <n v="13.335000000000001"/>
    <n v="280.03500000000003"/>
    <d v="2019-01-29T00:00:00"/>
    <d v="1899-12-30T11:48:00"/>
    <s v="Cash"/>
    <n v="13.335000000000001"/>
    <n v="8.6"/>
    <s v="Jan"/>
    <x v="6"/>
    <x v="1"/>
    <s v="Member"/>
    <s v="Male"/>
    <s v="Sports and travel"/>
    <s v="Mandalay"/>
    <s v="B"/>
    <s v="Good"/>
  </r>
  <r>
    <s v="239-48-4278"/>
    <n v="10.130000000000001"/>
    <n v="7"/>
    <n v="3.5455000000000001"/>
    <n v="74.455500000000001"/>
    <d v="2019-03-10T00:00:00"/>
    <d v="1899-12-30T19:35:00"/>
    <s v="Ewallet"/>
    <n v="3.5455000000000001"/>
    <n v="8.3000000000000007"/>
    <s v="Mar"/>
    <x v="2"/>
    <x v="2"/>
    <s v="Member"/>
    <s v="Male"/>
    <s v="Food and beverages"/>
    <s v="Yangon"/>
    <s v="A"/>
    <s v="Good"/>
  </r>
  <r>
    <s v="355-34-6244"/>
    <n v="72.39"/>
    <n v="2"/>
    <n v="7.2389999999999999"/>
    <n v="152.01900000000001"/>
    <d v="2019-01-13T00:00:00"/>
    <d v="1899-12-30T19:55:00"/>
    <s v="Credit card"/>
    <n v="7.2389999999999999"/>
    <n v="8.1"/>
    <s v="Jan"/>
    <x v="2"/>
    <x v="2"/>
    <s v="Normal"/>
    <s v="Male"/>
    <s v="Food and beverages"/>
    <s v="Mandalay"/>
    <s v="B"/>
    <s v="Good"/>
  </r>
  <r>
    <s v="550-84-8664"/>
    <n v="85.91"/>
    <n v="5"/>
    <n v="21.477499999999999"/>
    <n v="451.02749999999997"/>
    <d v="2019-03-22T00:00:00"/>
    <d v="1899-12-30T14:33:00"/>
    <s v="Credit card"/>
    <n v="21.477499999999999"/>
    <n v="8.6"/>
    <s v="Mar"/>
    <x v="1"/>
    <x v="0"/>
    <s v="Normal"/>
    <s v="Male"/>
    <s v="Sports and travel"/>
    <s v="Yangon"/>
    <s v="A"/>
    <s v="Good"/>
  </r>
  <r>
    <s v="339-96-8318"/>
    <n v="81.31"/>
    <n v="7"/>
    <n v="28.458500000000001"/>
    <n v="597.62850000000003"/>
    <d v="2019-03-01T00:00:00"/>
    <d v="1899-12-30T19:49:00"/>
    <s v="Ewallet"/>
    <n v="28.458500000000001"/>
    <n v="6.3"/>
    <s v="Mar"/>
    <x v="1"/>
    <x v="2"/>
    <s v="Member"/>
    <s v="Male"/>
    <s v="Fashion accessories"/>
    <s v="Mandalay"/>
    <s v="B"/>
    <s v="Average"/>
  </r>
  <r>
    <s v="458-61-0011"/>
    <n v="60.3"/>
    <n v="4"/>
    <n v="12.06"/>
    <n v="253.26"/>
    <d v="2019-02-20T00:00:00"/>
    <d v="1899-12-30T18:43:00"/>
    <s v="Cash"/>
    <n v="12.06"/>
    <n v="5.8"/>
    <s v="Feb"/>
    <x v="5"/>
    <x v="2"/>
    <s v="Normal"/>
    <s v="Male"/>
    <s v="Food and beverages"/>
    <s v="Mandalay"/>
    <s v="B"/>
    <s v="Poor"/>
  </r>
  <r>
    <s v="592-34-6155"/>
    <n v="31.77"/>
    <n v="4"/>
    <n v="6.3540000000000001"/>
    <n v="133.434"/>
    <d v="2019-01-14T00:00:00"/>
    <d v="1899-12-30T14:43:00"/>
    <s v="Ewallet"/>
    <n v="6.3540000000000001"/>
    <n v="6.2"/>
    <s v="Jan"/>
    <x v="3"/>
    <x v="0"/>
    <s v="Normal"/>
    <s v="Male"/>
    <s v="Food and beverages"/>
    <s v="Naypyitaw"/>
    <s v="C"/>
    <s v="Average"/>
  </r>
  <r>
    <s v="797-88-0493"/>
    <n v="64.27"/>
    <n v="4"/>
    <n v="12.853999999999999"/>
    <n v="269.93400000000003"/>
    <d v="2019-03-26T00:00:00"/>
    <d v="1899-12-30T13:54:00"/>
    <s v="Cash"/>
    <n v="12.853999999999999"/>
    <n v="7.7"/>
    <s v="Mar"/>
    <x v="6"/>
    <x v="0"/>
    <s v="Normal"/>
    <s v="Female"/>
    <s v="Health and beauty"/>
    <s v="Yangon"/>
    <s v="A"/>
    <s v="Average"/>
  </r>
  <r>
    <s v="207-73-1363"/>
    <n v="69.510000000000005"/>
    <n v="2"/>
    <n v="6.9509999999999996"/>
    <n v="145.971"/>
    <d v="2019-03-01T00:00:00"/>
    <d v="1899-12-30T12:15:00"/>
    <s v="Ewallet"/>
    <n v="6.9509999999999996"/>
    <n v="8.1"/>
    <s v="Mar"/>
    <x v="1"/>
    <x v="0"/>
    <s v="Normal"/>
    <s v="Male"/>
    <s v="Health and beauty"/>
    <s v="Mandalay"/>
    <s v="B"/>
    <s v="Good"/>
  </r>
  <r>
    <s v="390-31-6381"/>
    <n v="27.22"/>
    <n v="3"/>
    <n v="4.0830000000000002"/>
    <n v="85.742999999999995"/>
    <d v="2019-01-07T00:00:00"/>
    <d v="1899-12-30T12:37:00"/>
    <s v="Cash"/>
    <n v="4.0830000000000002"/>
    <n v="7.3"/>
    <s v="Jan"/>
    <x v="3"/>
    <x v="0"/>
    <s v="Normal"/>
    <s v="Male"/>
    <s v="Food and beverages"/>
    <s v="Naypyitaw"/>
    <s v="C"/>
    <s v="Average"/>
  </r>
  <r>
    <s v="443-82-0585"/>
    <n v="77.680000000000007"/>
    <n v="4"/>
    <n v="15.536"/>
    <n v="326.25599999999997"/>
    <d v="2019-02-01T00:00:00"/>
    <d v="1899-12-30T19:54:00"/>
    <s v="Cash"/>
    <n v="15.536"/>
    <n v="8.4"/>
    <s v="Feb"/>
    <x v="1"/>
    <x v="2"/>
    <s v="Member"/>
    <s v="Female"/>
    <s v="Health and beauty"/>
    <s v="Yangon"/>
    <s v="A"/>
    <s v="Good"/>
  </r>
  <r>
    <s v="339-18-7061"/>
    <n v="92.98"/>
    <n v="2"/>
    <n v="9.298"/>
    <n v="195.25800000000001"/>
    <d v="2019-02-13T00:00:00"/>
    <d v="1899-12-30T15:06:00"/>
    <s v="Credit card"/>
    <n v="9.298"/>
    <n v="8"/>
    <s v="Feb"/>
    <x v="5"/>
    <x v="0"/>
    <s v="Member"/>
    <s v="Female"/>
    <s v="Fashion accessories"/>
    <s v="Naypyitaw"/>
    <s v="C"/>
    <s v="Good"/>
  </r>
  <r>
    <s v="359-90-3665"/>
    <n v="18.079999999999998"/>
    <n v="4"/>
    <n v="3.6160000000000001"/>
    <n v="75.936000000000007"/>
    <d v="2019-01-14T00:00:00"/>
    <d v="1899-12-30T18:03:00"/>
    <s v="Credit card"/>
    <n v="3.6160000000000001"/>
    <n v="9.5"/>
    <s v="Jan"/>
    <x v="3"/>
    <x v="2"/>
    <s v="Member"/>
    <s v="Female"/>
    <s v="Fashion accessories"/>
    <s v="Mandalay"/>
    <s v="B"/>
    <s v="Good"/>
  </r>
  <r>
    <s v="375-72-3056"/>
    <n v="63.06"/>
    <n v="3"/>
    <n v="9.4589999999999996"/>
    <n v="198.63900000000001"/>
    <d v="2019-01-19T00:00:00"/>
    <d v="1899-12-30T15:58:00"/>
    <s v="Ewallet"/>
    <n v="9.4589999999999996"/>
    <n v="7"/>
    <s v="Jan"/>
    <x v="0"/>
    <x v="0"/>
    <s v="Normal"/>
    <s v="Male"/>
    <s v="Sports and travel"/>
    <s v="Mandalay"/>
    <s v="B"/>
    <s v="Average"/>
  </r>
  <r>
    <s v="127-47-6963"/>
    <n v="51.71"/>
    <n v="4"/>
    <n v="10.342000000000001"/>
    <n v="217.18199999999999"/>
    <d v="2019-03-09T00:00:00"/>
    <d v="1899-12-30T13:53:00"/>
    <s v="Credit card"/>
    <n v="10.342000000000001"/>
    <n v="9.8000000000000007"/>
    <s v="Mar"/>
    <x v="0"/>
    <x v="0"/>
    <s v="Normal"/>
    <s v="Male"/>
    <s v="Health and beauty"/>
    <s v="Yangon"/>
    <s v="A"/>
    <s v="Good"/>
  </r>
  <r>
    <s v="278-86-2735"/>
    <n v="52.34"/>
    <n v="3"/>
    <n v="7.851"/>
    <n v="164.87100000000001"/>
    <d v="2019-03-27T00:00:00"/>
    <d v="1899-12-30T14:03:00"/>
    <s v="Cash"/>
    <n v="7.851"/>
    <n v="9.1999999999999993"/>
    <s v="Mar"/>
    <x v="5"/>
    <x v="0"/>
    <s v="Normal"/>
    <s v="Female"/>
    <s v="Food and beverages"/>
    <s v="Yangon"/>
    <s v="A"/>
    <s v="Good"/>
  </r>
  <r>
    <s v="695-28-6250"/>
    <n v="43.06"/>
    <n v="5"/>
    <n v="10.765000000000001"/>
    <n v="226.065"/>
    <d v="2019-02-04T00:00:00"/>
    <d v="1899-12-30T16:38:00"/>
    <s v="Ewallet"/>
    <n v="10.765000000000001"/>
    <n v="7.7"/>
    <s v="Feb"/>
    <x v="3"/>
    <x v="2"/>
    <s v="Normal"/>
    <s v="Female"/>
    <s v="Sports and travel"/>
    <s v="Yangon"/>
    <s v="A"/>
    <s v="Average"/>
  </r>
  <r>
    <s v="379-17-6588"/>
    <n v="59.61"/>
    <n v="10"/>
    <n v="29.805"/>
    <n v="625.90499999999997"/>
    <d v="2019-03-14T00:00:00"/>
    <d v="1899-12-30T11:07:00"/>
    <s v="Cash"/>
    <n v="29.805"/>
    <n v="5.3"/>
    <s v="Mar"/>
    <x v="4"/>
    <x v="1"/>
    <s v="Normal"/>
    <s v="Male"/>
    <s v="Fashion accessories"/>
    <s v="Naypyitaw"/>
    <s v="C"/>
    <s v="Poor"/>
  </r>
  <r>
    <s v="227-50-3718"/>
    <n v="14.62"/>
    <n v="5"/>
    <n v="3.6549999999999998"/>
    <n v="76.754999999999995"/>
    <d v="2019-03-04T00:00:00"/>
    <d v="1899-12-30T12:23:00"/>
    <s v="Cash"/>
    <n v="3.6549999999999998"/>
    <n v="4.4000000000000004"/>
    <s v="Mar"/>
    <x v="3"/>
    <x v="0"/>
    <s v="Normal"/>
    <s v="Male"/>
    <s v="Health and beauty"/>
    <s v="Yangon"/>
    <s v="A"/>
    <s v="Poor"/>
  </r>
  <r>
    <s v="302-15-2162"/>
    <n v="46.53"/>
    <n v="6"/>
    <n v="13.959"/>
    <n v="293.13900000000001"/>
    <d v="2019-03-03T00:00:00"/>
    <d v="1899-12-30T10:54:00"/>
    <s v="Credit card"/>
    <n v="13.959"/>
    <n v="4.3"/>
    <s v="Mar"/>
    <x v="2"/>
    <x v="1"/>
    <s v="Member"/>
    <s v="Male"/>
    <s v="Health and beauty"/>
    <s v="Naypyitaw"/>
    <s v="C"/>
    <s v="Poor"/>
  </r>
  <r>
    <s v="788-07-8452"/>
    <n v="24.24"/>
    <n v="7"/>
    <n v="8.484"/>
    <n v="178.16399999999999"/>
    <d v="2019-01-27T00:00:00"/>
    <d v="1899-12-30T17:38:00"/>
    <s v="Ewallet"/>
    <n v="8.484"/>
    <n v="9.4"/>
    <s v="Jan"/>
    <x v="2"/>
    <x v="2"/>
    <s v="Member"/>
    <s v="Female"/>
    <s v="Home and lifestyle"/>
    <s v="Naypyitaw"/>
    <s v="C"/>
    <s v="Good"/>
  </r>
  <r>
    <s v="560-49-6611"/>
    <n v="45.58"/>
    <n v="1"/>
    <n v="2.2789999999999999"/>
    <n v="47.859000000000002"/>
    <d v="2019-02-07T00:00:00"/>
    <d v="1899-12-30T14:13:00"/>
    <s v="Cash"/>
    <n v="2.2789999999999999"/>
    <n v="9.8000000000000007"/>
    <s v="Feb"/>
    <x v="4"/>
    <x v="0"/>
    <s v="Member"/>
    <s v="Female"/>
    <s v="Sports and travel"/>
    <s v="Yangon"/>
    <s v="A"/>
    <s v="Good"/>
  </r>
  <r>
    <s v="880-35-0356"/>
    <n v="75.2"/>
    <n v="3"/>
    <n v="11.28"/>
    <n v="236.88"/>
    <d v="2019-02-05T00:00:00"/>
    <d v="1899-12-30T11:51:00"/>
    <s v="Ewallet"/>
    <n v="11.28"/>
    <n v="4.8"/>
    <s v="Feb"/>
    <x v="6"/>
    <x v="1"/>
    <s v="Member"/>
    <s v="Female"/>
    <s v="Sports and travel"/>
    <s v="Yangon"/>
    <s v="A"/>
    <s v="Poor"/>
  </r>
  <r>
    <s v="585-11-6748"/>
    <n v="96.8"/>
    <n v="3"/>
    <n v="14.52"/>
    <n v="304.92"/>
    <d v="2019-03-15T00:00:00"/>
    <d v="1899-12-30T13:05:00"/>
    <s v="Cash"/>
    <n v="14.52"/>
    <n v="5.3"/>
    <s v="Mar"/>
    <x v="1"/>
    <x v="0"/>
    <s v="Member"/>
    <s v="Male"/>
    <s v="Sports and travel"/>
    <s v="Mandalay"/>
    <s v="B"/>
    <s v="Poor"/>
  </r>
  <r>
    <s v="470-31-3286"/>
    <n v="14.82"/>
    <n v="3"/>
    <n v="2.2229999999999999"/>
    <n v="46.683"/>
    <d v="2019-03-01T00:00:00"/>
    <d v="1899-12-30T11:30:00"/>
    <s v="Credit card"/>
    <n v="2.2229999999999999"/>
    <n v="8.6999999999999993"/>
    <s v="Mar"/>
    <x v="1"/>
    <x v="1"/>
    <s v="Normal"/>
    <s v="Male"/>
    <s v="Health and beauty"/>
    <s v="Mandalay"/>
    <s v="B"/>
    <s v="Good"/>
  </r>
  <r>
    <s v="152-68-2907"/>
    <n v="52.2"/>
    <n v="3"/>
    <n v="7.83"/>
    <n v="164.43"/>
    <d v="2019-02-15T00:00:00"/>
    <d v="1899-12-30T13:30:00"/>
    <s v="Credit card"/>
    <n v="7.83"/>
    <n v="9.5"/>
    <s v="Feb"/>
    <x v="1"/>
    <x v="0"/>
    <s v="Normal"/>
    <s v="Male"/>
    <s v="Food and beverages"/>
    <s v="Yangon"/>
    <s v="A"/>
    <s v="Good"/>
  </r>
  <r>
    <s v="123-35-4896"/>
    <n v="46.66"/>
    <n v="9"/>
    <n v="20.997"/>
    <n v="440.93700000000001"/>
    <d v="2019-02-17T00:00:00"/>
    <d v="1899-12-30T19:11:00"/>
    <s v="Ewallet"/>
    <n v="20.997"/>
    <n v="5.3"/>
    <s v="Feb"/>
    <x v="2"/>
    <x v="2"/>
    <s v="Normal"/>
    <s v="Female"/>
    <s v="Sports and travel"/>
    <s v="Naypyitaw"/>
    <s v="C"/>
    <s v="Poor"/>
  </r>
  <r>
    <s v="258-69-7810"/>
    <n v="36.85"/>
    <n v="5"/>
    <n v="9.2125000000000004"/>
    <n v="193.46250000000001"/>
    <d v="2019-01-26T00:00:00"/>
    <d v="1899-12-30T18:53:00"/>
    <s v="Cash"/>
    <n v="9.2125000000000004"/>
    <n v="9.1999999999999993"/>
    <s v="Jan"/>
    <x v="0"/>
    <x v="2"/>
    <s v="Normal"/>
    <s v="Female"/>
    <s v="Fashion accessories"/>
    <s v="Naypyitaw"/>
    <s v="C"/>
    <s v="Good"/>
  </r>
  <r>
    <s v="334-64-2006"/>
    <n v="70.319999999999993"/>
    <n v="2"/>
    <n v="7.032"/>
    <n v="147.672"/>
    <d v="2019-03-24T00:00:00"/>
    <d v="1899-12-30T14:22:00"/>
    <s v="Ewallet"/>
    <n v="7.032"/>
    <n v="9.6"/>
    <s v="Mar"/>
    <x v="2"/>
    <x v="0"/>
    <s v="Member"/>
    <s v="Female"/>
    <s v="Home and lifestyle"/>
    <s v="Yangon"/>
    <s v="A"/>
    <s v="Good"/>
  </r>
  <r>
    <s v="219-61-4139"/>
    <n v="83.08"/>
    <n v="1"/>
    <n v="4.1539999999999999"/>
    <n v="87.233999999999995"/>
    <d v="2019-01-23T00:00:00"/>
    <d v="1899-12-30T17:16:00"/>
    <s v="Ewallet"/>
    <n v="4.1539999999999999"/>
    <n v="6.4"/>
    <s v="Jan"/>
    <x v="5"/>
    <x v="2"/>
    <s v="Normal"/>
    <s v="Male"/>
    <s v="Electronic accessories"/>
    <s v="Naypyitaw"/>
    <s v="C"/>
    <s v="Average"/>
  </r>
  <r>
    <s v="881-41-7302"/>
    <n v="64.989999999999995"/>
    <n v="1"/>
    <n v="3.2494999999999998"/>
    <n v="68.239500000000007"/>
    <d v="2019-01-26T00:00:00"/>
    <d v="1899-12-30T10:06:00"/>
    <s v="Credit card"/>
    <n v="3.2494999999999998"/>
    <n v="4.5"/>
    <s v="Jan"/>
    <x v="0"/>
    <x v="1"/>
    <s v="Normal"/>
    <s v="Female"/>
    <s v="Fashion accessories"/>
    <s v="Naypyitaw"/>
    <s v="C"/>
    <s v="Poor"/>
  </r>
  <r>
    <s v="373-09-4567"/>
    <n v="77.56"/>
    <n v="10"/>
    <n v="38.78"/>
    <n v="814.38"/>
    <d v="2019-03-14T00:00:00"/>
    <d v="1899-12-30T20:35:00"/>
    <s v="Ewallet"/>
    <n v="38.78"/>
    <n v="6.9"/>
    <s v="Mar"/>
    <x v="4"/>
    <x v="2"/>
    <s v="Normal"/>
    <s v="Male"/>
    <s v="Food and beverages"/>
    <s v="Naypyitaw"/>
    <s v="C"/>
    <s v="Average"/>
  </r>
  <r>
    <s v="642-30-6693"/>
    <n v="54.51"/>
    <n v="6"/>
    <n v="16.353000000000002"/>
    <n v="343.41300000000001"/>
    <d v="2019-03-17T00:00:00"/>
    <d v="1899-12-30T13:54:00"/>
    <s v="Ewallet"/>
    <n v="16.353000000000002"/>
    <n v="7.8"/>
    <s v="Mar"/>
    <x v="2"/>
    <x v="0"/>
    <s v="Normal"/>
    <s v="Female"/>
    <s v="Sports and travel"/>
    <s v="Mandalay"/>
    <s v="B"/>
    <s v="Average"/>
  </r>
  <r>
    <s v="484-22-8230"/>
    <n v="51.89"/>
    <n v="7"/>
    <n v="18.1615"/>
    <n v="381.39150000000001"/>
    <d v="2019-01-08T00:00:00"/>
    <d v="1899-12-30T20:08:00"/>
    <s v="Cash"/>
    <n v="18.1615"/>
    <n v="4.5"/>
    <s v="Jan"/>
    <x v="6"/>
    <x v="2"/>
    <s v="Member"/>
    <s v="Female"/>
    <s v="Fashion accessories"/>
    <s v="Naypyitaw"/>
    <s v="C"/>
    <s v="Poor"/>
  </r>
  <r>
    <s v="830-58-2383"/>
    <n v="31.75"/>
    <n v="4"/>
    <n v="6.35"/>
    <n v="133.35"/>
    <d v="2019-02-08T00:00:00"/>
    <d v="1899-12-30T15:26:00"/>
    <s v="Cash"/>
    <n v="6.35"/>
    <n v="8.6"/>
    <s v="Feb"/>
    <x v="1"/>
    <x v="0"/>
    <s v="Normal"/>
    <s v="Male"/>
    <s v="Home and lifestyle"/>
    <s v="Mandalay"/>
    <s v="B"/>
    <s v="Good"/>
  </r>
  <r>
    <s v="559-98-9873"/>
    <n v="53.65"/>
    <n v="7"/>
    <n v="18.7775"/>
    <n v="394.32749999999999"/>
    <d v="2019-02-10T00:00:00"/>
    <d v="1899-12-30T12:56:00"/>
    <s v="Ewallet"/>
    <n v="18.7775"/>
    <n v="5.2"/>
    <s v="Feb"/>
    <x v="2"/>
    <x v="0"/>
    <s v="Member"/>
    <s v="Female"/>
    <s v="Fashion accessories"/>
    <s v="Yangon"/>
    <s v="A"/>
    <s v="Poor"/>
  </r>
  <r>
    <s v="544-32-5024"/>
    <n v="49.79"/>
    <n v="4"/>
    <n v="9.9580000000000002"/>
    <n v="209.11799999999999"/>
    <d v="2019-03-28T00:00:00"/>
    <d v="1899-12-30T19:16:00"/>
    <s v="Credit card"/>
    <n v="9.9580000000000002"/>
    <n v="6.4"/>
    <s v="Mar"/>
    <x v="4"/>
    <x v="2"/>
    <s v="Member"/>
    <s v="Female"/>
    <s v="Food and beverages"/>
    <s v="Naypyitaw"/>
    <s v="C"/>
    <s v="Average"/>
  </r>
  <r>
    <s v="318-12-0304"/>
    <n v="30.61"/>
    <n v="1"/>
    <n v="1.5305"/>
    <n v="32.140500000000003"/>
    <d v="2019-01-23T00:00:00"/>
    <d v="1899-12-30T12:20:00"/>
    <s v="Ewallet"/>
    <n v="1.5305"/>
    <n v="5.2"/>
    <s v="Jan"/>
    <x v="5"/>
    <x v="0"/>
    <s v="Normal"/>
    <s v="Male"/>
    <s v="Fashion accessories"/>
    <s v="Yangon"/>
    <s v="A"/>
    <s v="Poor"/>
  </r>
  <r>
    <s v="349-97-8902"/>
    <n v="57.89"/>
    <n v="2"/>
    <n v="5.7889999999999997"/>
    <n v="121.569"/>
    <d v="2019-01-17T00:00:00"/>
    <d v="1899-12-30T10:37:00"/>
    <s v="Ewallet"/>
    <n v="5.7889999999999997"/>
    <n v="8.9"/>
    <s v="Jan"/>
    <x v="4"/>
    <x v="1"/>
    <s v="Member"/>
    <s v="Male"/>
    <s v="Food and beverages"/>
    <s v="Mandalay"/>
    <s v="B"/>
    <s v="Good"/>
  </r>
  <r>
    <s v="421-95-9805"/>
    <n v="28.96"/>
    <n v="1"/>
    <n v="1.448"/>
    <n v="30.408000000000001"/>
    <d v="2019-02-07T00:00:00"/>
    <d v="1899-12-30T10:18:00"/>
    <s v="Credit card"/>
    <n v="1.448"/>
    <n v="6.2"/>
    <s v="Feb"/>
    <x v="4"/>
    <x v="1"/>
    <s v="Normal"/>
    <s v="Female"/>
    <s v="Electronic accessories"/>
    <s v="Yangon"/>
    <s v="A"/>
    <s v="Average"/>
  </r>
  <r>
    <s v="277-35-5865"/>
    <n v="98.97"/>
    <n v="9"/>
    <n v="44.536499999999997"/>
    <n v="935.26649999999995"/>
    <d v="2019-03-09T00:00:00"/>
    <d v="1899-12-30T11:23:00"/>
    <s v="Cash"/>
    <n v="44.536499999999997"/>
    <n v="6.7"/>
    <s v="Mar"/>
    <x v="0"/>
    <x v="1"/>
    <s v="Member"/>
    <s v="Female"/>
    <s v="Food and beverages"/>
    <s v="Naypyitaw"/>
    <s v="C"/>
    <s v="Average"/>
  </r>
  <r>
    <s v="789-23-8625"/>
    <n v="93.22"/>
    <n v="3"/>
    <n v="13.983000000000001"/>
    <n v="293.64299999999997"/>
    <d v="2019-01-24T00:00:00"/>
    <d v="1899-12-30T11:45:00"/>
    <s v="Cash"/>
    <n v="13.983000000000001"/>
    <n v="7.2"/>
    <s v="Jan"/>
    <x v="4"/>
    <x v="1"/>
    <s v="Member"/>
    <s v="Male"/>
    <s v="Fashion accessories"/>
    <s v="Mandalay"/>
    <s v="B"/>
    <s v="Average"/>
  </r>
  <r>
    <s v="284-54-4231"/>
    <n v="80.930000000000007"/>
    <n v="1"/>
    <n v="4.0465"/>
    <n v="84.976500000000001"/>
    <d v="2019-01-19T00:00:00"/>
    <d v="1899-12-30T16:08:00"/>
    <s v="Credit card"/>
    <n v="4.0465"/>
    <n v="9"/>
    <s v="Jan"/>
    <x v="0"/>
    <x v="2"/>
    <s v="Member"/>
    <s v="Male"/>
    <s v="Sports and travel"/>
    <s v="Naypyitaw"/>
    <s v="C"/>
    <s v="Good"/>
  </r>
  <r>
    <s v="443-59-0061"/>
    <n v="67.45"/>
    <n v="10"/>
    <n v="33.725000000000001"/>
    <n v="708.22500000000002"/>
    <d v="2019-02-03T00:00:00"/>
    <d v="1899-12-30T11:25:00"/>
    <s v="Ewallet"/>
    <n v="33.725000000000001"/>
    <n v="4.2"/>
    <s v="Feb"/>
    <x v="2"/>
    <x v="1"/>
    <s v="Member"/>
    <s v="Male"/>
    <s v="Food and beverages"/>
    <s v="Yangon"/>
    <s v="A"/>
    <s v="Poor"/>
  </r>
  <r>
    <s v="509-29-3912"/>
    <n v="38.72"/>
    <n v="9"/>
    <n v="17.423999999999999"/>
    <n v="365.904"/>
    <d v="2019-03-20T00:00:00"/>
    <d v="1899-12-30T12:24:00"/>
    <s v="Ewallet"/>
    <n v="17.423999999999999"/>
    <n v="4.2"/>
    <s v="Mar"/>
    <x v="5"/>
    <x v="0"/>
    <s v="Member"/>
    <s v="Female"/>
    <s v="Sports and travel"/>
    <s v="Yangon"/>
    <s v="A"/>
    <s v="Poor"/>
  </r>
  <r>
    <s v="327-40-9673"/>
    <n v="72.599999999999994"/>
    <n v="6"/>
    <n v="21.78"/>
    <n v="457.38"/>
    <d v="2019-01-13T00:00:00"/>
    <d v="1899-12-30T19:51:00"/>
    <s v="Cash"/>
    <n v="21.78"/>
    <n v="6.9"/>
    <s v="Jan"/>
    <x v="2"/>
    <x v="2"/>
    <s v="Member"/>
    <s v="Male"/>
    <s v="Sports and travel"/>
    <s v="Mandalay"/>
    <s v="B"/>
    <s v="Average"/>
  </r>
  <r>
    <s v="840-19-2096"/>
    <n v="87.91"/>
    <n v="5"/>
    <n v="21.977499999999999"/>
    <n v="461.52749999999997"/>
    <d v="2019-03-14T00:00:00"/>
    <d v="1899-12-30T18:10:00"/>
    <s v="Ewallet"/>
    <n v="21.977499999999999"/>
    <n v="4.4000000000000004"/>
    <s v="Mar"/>
    <x v="4"/>
    <x v="2"/>
    <s v="Member"/>
    <s v="Male"/>
    <s v="Electronic accessories"/>
    <s v="Naypyitaw"/>
    <s v="C"/>
    <s v="Poor"/>
  </r>
  <r>
    <s v="828-46-6863"/>
    <n v="98.53"/>
    <n v="6"/>
    <n v="29.559000000000001"/>
    <n v="620.73900000000003"/>
    <d v="2019-01-23T00:00:00"/>
    <d v="1899-12-30T11:22:00"/>
    <s v="Credit card"/>
    <n v="29.559000000000001"/>
    <n v="4"/>
    <s v="Jan"/>
    <x v="5"/>
    <x v="1"/>
    <s v="Member"/>
    <s v="Male"/>
    <s v="Food and beverages"/>
    <s v="Yangon"/>
    <s v="A"/>
    <s v="Poor"/>
  </r>
  <r>
    <s v="641-96-3695"/>
    <n v="43.46"/>
    <n v="6"/>
    <n v="13.038"/>
    <n v="273.798"/>
    <d v="2019-02-07T00:00:00"/>
    <d v="1899-12-30T17:55:00"/>
    <s v="Ewallet"/>
    <n v="13.038"/>
    <n v="8.5"/>
    <s v="Feb"/>
    <x v="4"/>
    <x v="2"/>
    <s v="Member"/>
    <s v="Female"/>
    <s v="Fashion accessories"/>
    <s v="Naypyitaw"/>
    <s v="C"/>
    <s v="Good"/>
  </r>
  <r>
    <s v="420-97-3340"/>
    <n v="71.680000000000007"/>
    <n v="3"/>
    <n v="10.752000000000001"/>
    <n v="225.792"/>
    <d v="2019-03-28T00:00:00"/>
    <d v="1899-12-30T15:30:00"/>
    <s v="Credit card"/>
    <n v="10.752000000000001"/>
    <n v="9.1999999999999993"/>
    <s v="Mar"/>
    <x v="4"/>
    <x v="0"/>
    <s v="Normal"/>
    <s v="Female"/>
    <s v="Food and beverages"/>
    <s v="Yangon"/>
    <s v="A"/>
    <s v="Good"/>
  </r>
  <r>
    <s v="436-54-4512"/>
    <n v="91.61"/>
    <n v="1"/>
    <n v="4.5804999999999998"/>
    <n v="96.1905"/>
    <d v="2019-03-20T00:00:00"/>
    <d v="1899-12-30T19:44:00"/>
    <s v="Cash"/>
    <n v="4.5804999999999998"/>
    <n v="9.8000000000000007"/>
    <s v="Mar"/>
    <x v="5"/>
    <x v="2"/>
    <s v="Member"/>
    <s v="Female"/>
    <s v="Food and beverages"/>
    <s v="Yangon"/>
    <s v="A"/>
    <s v="Good"/>
  </r>
  <r>
    <s v="670-79-6321"/>
    <n v="94.59"/>
    <n v="7"/>
    <n v="33.106499999999997"/>
    <n v="695.23649999999998"/>
    <d v="2019-01-17T00:00:00"/>
    <d v="1899-12-30T15:27:00"/>
    <s v="Credit card"/>
    <n v="33.106499999999997"/>
    <n v="4.9000000000000004"/>
    <s v="Jan"/>
    <x v="4"/>
    <x v="0"/>
    <s v="Member"/>
    <s v="Female"/>
    <s v="Home and lifestyle"/>
    <s v="Mandalay"/>
    <s v="B"/>
    <s v="Poor"/>
  </r>
  <r>
    <s v="852-62-7105"/>
    <n v="83.25"/>
    <n v="10"/>
    <n v="41.625"/>
    <n v="874.125"/>
    <d v="2019-01-12T00:00:00"/>
    <d v="1899-12-30T11:25:00"/>
    <s v="Credit card"/>
    <n v="41.625"/>
    <n v="4.4000000000000004"/>
    <s v="Jan"/>
    <x v="0"/>
    <x v="1"/>
    <s v="Normal"/>
    <s v="Female"/>
    <s v="Fashion accessories"/>
    <s v="Mandalay"/>
    <s v="B"/>
    <s v="Poor"/>
  </r>
  <r>
    <s v="598-06-7312"/>
    <n v="91.35"/>
    <n v="1"/>
    <n v="4.5674999999999999"/>
    <n v="95.917500000000004"/>
    <d v="2019-02-16T00:00:00"/>
    <d v="1899-12-30T15:42:00"/>
    <s v="Cash"/>
    <n v="4.5674999999999999"/>
    <n v="6.8"/>
    <s v="Feb"/>
    <x v="0"/>
    <x v="0"/>
    <s v="Member"/>
    <s v="Male"/>
    <s v="Fashion accessories"/>
    <s v="Mandalay"/>
    <s v="B"/>
    <s v="Average"/>
  </r>
  <r>
    <s v="135-13-8269"/>
    <n v="78.88"/>
    <n v="2"/>
    <n v="7.8879999999999999"/>
    <n v="165.648"/>
    <d v="2019-01-26T00:00:00"/>
    <d v="1899-12-30T16:04:00"/>
    <s v="Cash"/>
    <n v="7.8879999999999999"/>
    <n v="9.1"/>
    <s v="Jan"/>
    <x v="0"/>
    <x v="2"/>
    <s v="Member"/>
    <s v="Female"/>
    <s v="Food and beverages"/>
    <s v="Mandalay"/>
    <s v="B"/>
    <s v="Good"/>
  </r>
  <r>
    <s v="816-57-2053"/>
    <n v="60.87"/>
    <n v="2"/>
    <n v="6.0869999999999997"/>
    <n v="127.827"/>
    <d v="2019-03-09T00:00:00"/>
    <d v="1899-12-30T12:37:00"/>
    <s v="Ewallet"/>
    <n v="6.0869999999999997"/>
    <n v="8.6999999999999993"/>
    <s v="Mar"/>
    <x v="0"/>
    <x v="0"/>
    <s v="Normal"/>
    <s v="Male"/>
    <s v="Sports and travel"/>
    <s v="Yangon"/>
    <s v="A"/>
    <s v="Good"/>
  </r>
  <r>
    <s v="628-90-8624"/>
    <n v="82.58"/>
    <n v="10"/>
    <n v="41.29"/>
    <n v="867.09"/>
    <d v="2019-03-14T00:00:00"/>
    <d v="1899-12-30T14:41:00"/>
    <s v="Cash"/>
    <n v="41.29"/>
    <n v="5"/>
    <s v="Mar"/>
    <x v="4"/>
    <x v="0"/>
    <s v="Member"/>
    <s v="Male"/>
    <s v="Health and beauty"/>
    <s v="Mandalay"/>
    <s v="B"/>
    <s v="Poor"/>
  </r>
  <r>
    <s v="856-66-2701"/>
    <n v="53.3"/>
    <n v="3"/>
    <n v="7.9950000000000001"/>
    <n v="167.89500000000001"/>
    <d v="2019-01-25T00:00:00"/>
    <d v="1899-12-30T14:19:00"/>
    <s v="Ewallet"/>
    <n v="7.9950000000000001"/>
    <n v="7.5"/>
    <s v="Jan"/>
    <x v="1"/>
    <x v="0"/>
    <s v="Member"/>
    <s v="Male"/>
    <s v="Home and lifestyle"/>
    <s v="Yangon"/>
    <s v="A"/>
    <s v="Average"/>
  </r>
  <r>
    <s v="308-39-1707"/>
    <n v="12.09"/>
    <n v="1"/>
    <n v="0.60450000000000004"/>
    <n v="12.6945"/>
    <d v="2019-01-26T00:00:00"/>
    <d v="1899-12-30T18:19:00"/>
    <s v="Credit card"/>
    <n v="0.60450000000000004"/>
    <n v="8.1999999999999993"/>
    <s v="Jan"/>
    <x v="0"/>
    <x v="2"/>
    <s v="Normal"/>
    <s v="Female"/>
    <s v="Fashion accessories"/>
    <s v="Yangon"/>
    <s v="A"/>
    <s v="Good"/>
  </r>
  <r>
    <s v="149-61-1929"/>
    <n v="64.19"/>
    <n v="10"/>
    <n v="32.094999999999999"/>
    <n v="673.995"/>
    <d v="2019-01-19T00:00:00"/>
    <d v="1899-12-30T14:08:00"/>
    <s v="Credit card"/>
    <n v="32.094999999999999"/>
    <n v="6.7"/>
    <s v="Jan"/>
    <x v="0"/>
    <x v="0"/>
    <s v="Normal"/>
    <s v="Male"/>
    <s v="Sports and travel"/>
    <s v="Yangon"/>
    <s v="A"/>
    <s v="Average"/>
  </r>
  <r>
    <s v="655-07-2265"/>
    <n v="78.31"/>
    <n v="3"/>
    <n v="11.746499999999999"/>
    <n v="246.6765"/>
    <d v="2019-03-05T00:00:00"/>
    <d v="1899-12-30T16:38:00"/>
    <s v="Ewallet"/>
    <n v="11.746499999999999"/>
    <n v="5.4"/>
    <s v="Mar"/>
    <x v="6"/>
    <x v="2"/>
    <s v="Normal"/>
    <s v="Male"/>
    <s v="Electronic accessories"/>
    <s v="Yangon"/>
    <s v="A"/>
    <s v="Poor"/>
  </r>
  <r>
    <s v="589-02-8023"/>
    <n v="83.77"/>
    <n v="2"/>
    <n v="8.3770000000000007"/>
    <n v="175.917"/>
    <d v="2019-01-15T00:00:00"/>
    <d v="1899-12-30T10:54:00"/>
    <s v="Credit card"/>
    <n v="8.3770000000000007"/>
    <n v="7"/>
    <s v="Jan"/>
    <x v="6"/>
    <x v="1"/>
    <s v="Member"/>
    <s v="Male"/>
    <s v="Food and beverages"/>
    <s v="Yangon"/>
    <s v="A"/>
    <s v="Average"/>
  </r>
  <r>
    <s v="420-04-7590"/>
    <n v="99.7"/>
    <n v="3"/>
    <n v="14.955"/>
    <n v="314.05500000000001"/>
    <d v="2019-03-18T00:00:00"/>
    <d v="1899-12-30T11:29:00"/>
    <s v="Ewallet"/>
    <n v="14.955"/>
    <n v="4.7"/>
    <s v="Mar"/>
    <x v="3"/>
    <x v="1"/>
    <s v="Normal"/>
    <s v="Male"/>
    <s v="Home and lifestyle"/>
    <s v="Mandalay"/>
    <s v="B"/>
    <s v="Poor"/>
  </r>
  <r>
    <s v="182-88-2763"/>
    <n v="79.91"/>
    <n v="3"/>
    <n v="11.986499999999999"/>
    <n v="251.7165"/>
    <d v="2019-03-20T00:00:00"/>
    <d v="1899-12-30T19:28:00"/>
    <s v="Credit card"/>
    <n v="11.986499999999999"/>
    <n v="5"/>
    <s v="Mar"/>
    <x v="5"/>
    <x v="2"/>
    <s v="Member"/>
    <s v="Male"/>
    <s v="Food and beverages"/>
    <s v="Mandalay"/>
    <s v="B"/>
    <s v="Poor"/>
  </r>
  <r>
    <s v="188-55-0967"/>
    <n v="66.47"/>
    <n v="10"/>
    <n v="33.234999999999999"/>
    <n v="697.93499999999995"/>
    <d v="2019-01-15T00:00:00"/>
    <d v="1899-12-30T15:01:00"/>
    <s v="Credit card"/>
    <n v="33.234999999999999"/>
    <n v="5"/>
    <s v="Jan"/>
    <x v="6"/>
    <x v="0"/>
    <s v="Member"/>
    <s v="Male"/>
    <s v="Health and beauty"/>
    <s v="Mandalay"/>
    <s v="B"/>
    <s v="Poor"/>
  </r>
  <r>
    <s v="610-46-4100"/>
    <n v="28.95"/>
    <n v="7"/>
    <n v="10.1325"/>
    <n v="212.7825"/>
    <d v="2019-03-03T00:00:00"/>
    <d v="1899-12-30T20:31:00"/>
    <s v="Credit card"/>
    <n v="10.1325"/>
    <n v="6"/>
    <s v="Mar"/>
    <x v="2"/>
    <x v="2"/>
    <s v="Normal"/>
    <s v="Male"/>
    <s v="Health and beauty"/>
    <s v="Yangon"/>
    <s v="A"/>
    <s v="Average"/>
  </r>
  <r>
    <s v="318-81-2368"/>
    <n v="46.2"/>
    <n v="1"/>
    <n v="2.31"/>
    <n v="48.51"/>
    <d v="2019-03-19T00:00:00"/>
    <d v="1899-12-30T12:16:00"/>
    <s v="Cash"/>
    <n v="2.31"/>
    <n v="6.3"/>
    <s v="Mar"/>
    <x v="6"/>
    <x v="0"/>
    <s v="Normal"/>
    <s v="Female"/>
    <s v="Electronic accessories"/>
    <s v="Naypyitaw"/>
    <s v="C"/>
    <s v="Average"/>
  </r>
  <r>
    <s v="364-33-8584"/>
    <n v="17.63"/>
    <n v="5"/>
    <n v="4.4074999999999998"/>
    <n v="92.557500000000005"/>
    <d v="2019-03-08T00:00:00"/>
    <d v="1899-12-30T15:27:00"/>
    <s v="Cash"/>
    <n v="4.4074999999999998"/>
    <n v="8.5"/>
    <s v="Mar"/>
    <x v="1"/>
    <x v="0"/>
    <s v="Member"/>
    <s v="Female"/>
    <s v="Food and beverages"/>
    <s v="Mandalay"/>
    <s v="B"/>
    <s v="Good"/>
  </r>
  <r>
    <s v="665-63-9737"/>
    <n v="52.42"/>
    <n v="3"/>
    <n v="7.8630000000000004"/>
    <n v="165.12299999999999"/>
    <d v="2019-02-27T00:00:00"/>
    <d v="1899-12-30T17:36:00"/>
    <s v="Ewallet"/>
    <n v="7.8630000000000004"/>
    <n v="7.5"/>
    <s v="Feb"/>
    <x v="5"/>
    <x v="2"/>
    <s v="Normal"/>
    <s v="Male"/>
    <s v="Fashion accessories"/>
    <s v="Mandalay"/>
    <s v="B"/>
    <s v="Average"/>
  </r>
  <r>
    <s v="695-09-5146"/>
    <n v="98.79"/>
    <n v="3"/>
    <n v="14.8185"/>
    <n v="311.18849999999998"/>
    <d v="2019-02-23T00:00:00"/>
    <d v="1899-12-30T20:00:00"/>
    <s v="Ewallet"/>
    <n v="14.8185"/>
    <n v="6.4"/>
    <s v="Feb"/>
    <x v="0"/>
    <x v="2"/>
    <s v="Member"/>
    <s v="Female"/>
    <s v="Food and beverages"/>
    <s v="Mandalay"/>
    <s v="B"/>
    <s v="Average"/>
  </r>
  <r>
    <s v="155-45-3814"/>
    <n v="88.55"/>
    <n v="8"/>
    <n v="35.42"/>
    <n v="743.82"/>
    <d v="2019-03-19T00:00:00"/>
    <d v="1899-12-30T15:29:00"/>
    <s v="Ewallet"/>
    <n v="35.42"/>
    <n v="4.7"/>
    <s v="Mar"/>
    <x v="6"/>
    <x v="0"/>
    <s v="Member"/>
    <s v="Female"/>
    <s v="Electronic accessories"/>
    <s v="Naypyitaw"/>
    <s v="C"/>
    <s v="Poor"/>
  </r>
  <r>
    <s v="794-32-2436"/>
    <n v="55.67"/>
    <n v="2"/>
    <n v="5.5670000000000002"/>
    <n v="116.907"/>
    <d v="2019-03-27T00:00:00"/>
    <d v="1899-12-30T15:08:00"/>
    <s v="Ewallet"/>
    <n v="5.5670000000000002"/>
    <n v="6"/>
    <s v="Mar"/>
    <x v="5"/>
    <x v="0"/>
    <s v="Member"/>
    <s v="Male"/>
    <s v="Electronic accessories"/>
    <s v="Mandalay"/>
    <s v="B"/>
    <s v="Average"/>
  </r>
  <r>
    <s v="131-15-8856"/>
    <n v="72.52"/>
    <n v="8"/>
    <n v="29.007999999999999"/>
    <n v="609.16800000000001"/>
    <d v="2019-03-30T00:00:00"/>
    <d v="1899-12-30T19:26:00"/>
    <s v="Credit card"/>
    <n v="29.007999999999999"/>
    <n v="4"/>
    <s v="Mar"/>
    <x v="0"/>
    <x v="2"/>
    <s v="Member"/>
    <s v="Female"/>
    <s v="Food and beverages"/>
    <s v="Naypyitaw"/>
    <s v="C"/>
    <s v="Poor"/>
  </r>
  <r>
    <s v="273-84-2164"/>
    <n v="12.05"/>
    <n v="5"/>
    <n v="3.0125000000000002"/>
    <n v="63.262500000000003"/>
    <d v="2019-02-16T00:00:00"/>
    <d v="1899-12-30T15:53:00"/>
    <s v="Ewallet"/>
    <n v="3.0125000000000002"/>
    <n v="5.5"/>
    <s v="Feb"/>
    <x v="0"/>
    <x v="0"/>
    <s v="Member"/>
    <s v="Male"/>
    <s v="Electronic accessories"/>
    <s v="Naypyitaw"/>
    <s v="C"/>
    <s v="Poor"/>
  </r>
  <r>
    <s v="706-36-6154"/>
    <n v="19.36"/>
    <n v="9"/>
    <n v="8.7119999999999997"/>
    <n v="182.952"/>
    <d v="2019-01-18T00:00:00"/>
    <d v="1899-12-30T18:43:00"/>
    <s v="Ewallet"/>
    <n v="8.7119999999999997"/>
    <n v="8.6999999999999993"/>
    <s v="Jan"/>
    <x v="1"/>
    <x v="2"/>
    <s v="Member"/>
    <s v="Male"/>
    <s v="Home and lifestyle"/>
    <s v="Yangon"/>
    <s v="A"/>
    <s v="Good"/>
  </r>
  <r>
    <s v="778-89-7974"/>
    <n v="70.209999999999994"/>
    <n v="6"/>
    <n v="21.062999999999999"/>
    <n v="442.32299999999998"/>
    <d v="2019-03-30T00:00:00"/>
    <d v="1899-12-30T14:58:00"/>
    <s v="Cash"/>
    <n v="21.062999999999999"/>
    <n v="7.4"/>
    <s v="Mar"/>
    <x v="0"/>
    <x v="0"/>
    <s v="Normal"/>
    <s v="Male"/>
    <s v="Health and beauty"/>
    <s v="Naypyitaw"/>
    <s v="C"/>
    <s v="Average"/>
  </r>
  <r>
    <s v="574-31-8277"/>
    <n v="33.630000000000003"/>
    <n v="1"/>
    <n v="1.6815"/>
    <n v="35.311500000000002"/>
    <d v="2019-03-20T00:00:00"/>
    <d v="1899-12-30T19:55:00"/>
    <s v="Cash"/>
    <n v="1.6815"/>
    <n v="5.6"/>
    <s v="Mar"/>
    <x v="5"/>
    <x v="2"/>
    <s v="Member"/>
    <s v="Male"/>
    <s v="Fashion accessories"/>
    <s v="Mandalay"/>
    <s v="B"/>
    <s v="Poor"/>
  </r>
  <r>
    <s v="859-71-0933"/>
    <n v="15.49"/>
    <n v="2"/>
    <n v="1.5489999999999999"/>
    <n v="32.529000000000003"/>
    <d v="2019-01-16T00:00:00"/>
    <d v="1899-12-30T15:10:00"/>
    <s v="Cash"/>
    <n v="1.5489999999999999"/>
    <n v="6.3"/>
    <s v="Jan"/>
    <x v="5"/>
    <x v="0"/>
    <s v="Member"/>
    <s v="Female"/>
    <s v="Sports and travel"/>
    <s v="Naypyitaw"/>
    <s v="C"/>
    <s v="Average"/>
  </r>
  <r>
    <s v="740-11-5257"/>
    <n v="24.74"/>
    <n v="10"/>
    <n v="12.37"/>
    <n v="259.77"/>
    <d v="2019-02-24T00:00:00"/>
    <d v="1899-12-30T16:44:00"/>
    <s v="Cash"/>
    <n v="12.37"/>
    <n v="7.1"/>
    <s v="Feb"/>
    <x v="2"/>
    <x v="2"/>
    <s v="Normal"/>
    <s v="Male"/>
    <s v="Electronic accessories"/>
    <s v="Naypyitaw"/>
    <s v="C"/>
    <s v="Average"/>
  </r>
  <r>
    <s v="369-82-2676"/>
    <n v="75.66"/>
    <n v="5"/>
    <n v="18.914999999999999"/>
    <n v="397.21499999999997"/>
    <d v="2019-01-15T00:00:00"/>
    <d v="1899-12-30T18:22:00"/>
    <s v="Ewallet"/>
    <n v="18.914999999999999"/>
    <n v="7.8"/>
    <s v="Jan"/>
    <x v="6"/>
    <x v="2"/>
    <s v="Normal"/>
    <s v="Male"/>
    <s v="Electronic accessories"/>
    <s v="Mandalay"/>
    <s v="B"/>
    <s v="Average"/>
  </r>
  <r>
    <s v="563-47-4072"/>
    <n v="55.81"/>
    <n v="6"/>
    <n v="16.742999999999999"/>
    <n v="351.60300000000001"/>
    <d v="2019-01-22T00:00:00"/>
    <d v="1899-12-30T11:52:00"/>
    <s v="Cash"/>
    <n v="16.742999999999999"/>
    <n v="9.9"/>
    <s v="Jan"/>
    <x v="6"/>
    <x v="1"/>
    <s v="Normal"/>
    <s v="Female"/>
    <s v="Health and beauty"/>
    <s v="Mandalay"/>
    <s v="B"/>
    <s v="Good"/>
  </r>
  <r>
    <s v="742-04-5161"/>
    <n v="72.78"/>
    <n v="10"/>
    <n v="36.39"/>
    <n v="764.19"/>
    <d v="2019-02-03T00:00:00"/>
    <d v="1899-12-30T17:24:00"/>
    <s v="Cash"/>
    <n v="36.39"/>
    <n v="7.3"/>
    <s v="Feb"/>
    <x v="2"/>
    <x v="2"/>
    <s v="Member"/>
    <s v="Male"/>
    <s v="Home and lifestyle"/>
    <s v="Yangon"/>
    <s v="A"/>
    <s v="Average"/>
  </r>
  <r>
    <s v="149-15-7606"/>
    <n v="37.32"/>
    <n v="9"/>
    <n v="16.794"/>
    <n v="352.67399999999998"/>
    <d v="2019-03-06T00:00:00"/>
    <d v="1899-12-30T15:31:00"/>
    <s v="Ewallet"/>
    <n v="16.794"/>
    <n v="5.0999999999999996"/>
    <s v="Mar"/>
    <x v="5"/>
    <x v="0"/>
    <s v="Member"/>
    <s v="Male"/>
    <s v="Sports and travel"/>
    <s v="Mandalay"/>
    <s v="B"/>
    <s v="Poor"/>
  </r>
  <r>
    <s v="133-77-3154"/>
    <n v="60.18"/>
    <n v="4"/>
    <n v="12.036"/>
    <n v="252.756"/>
    <d v="2019-02-16T00:00:00"/>
    <d v="1899-12-30T18:04:00"/>
    <s v="Credit card"/>
    <n v="12.036"/>
    <n v="9.4"/>
    <s v="Feb"/>
    <x v="0"/>
    <x v="2"/>
    <s v="Member"/>
    <s v="Male"/>
    <s v="Fashion accessories"/>
    <s v="Mandalay"/>
    <s v="B"/>
    <s v="Good"/>
  </r>
  <r>
    <s v="169-52-4504"/>
    <n v="15.69"/>
    <n v="3"/>
    <n v="2.3534999999999999"/>
    <n v="49.423499999999997"/>
    <d v="2019-03-14T00:00:00"/>
    <d v="1899-12-30T14:13:00"/>
    <s v="Credit card"/>
    <n v="2.3534999999999999"/>
    <n v="5.8"/>
    <s v="Mar"/>
    <x v="4"/>
    <x v="0"/>
    <s v="Normal"/>
    <s v="Female"/>
    <s v="Electronic accessories"/>
    <s v="Yangon"/>
    <s v="A"/>
    <s v="Poor"/>
  </r>
  <r>
    <s v="250-81-7186"/>
    <n v="99.69"/>
    <n v="1"/>
    <n v="4.9844999999999997"/>
    <n v="104.67449999999999"/>
    <d v="2019-02-27T00:00:00"/>
    <d v="1899-12-30T10:23:00"/>
    <s v="Credit card"/>
    <n v="4.9844999999999997"/>
    <n v="8"/>
    <s v="Feb"/>
    <x v="5"/>
    <x v="1"/>
    <s v="Normal"/>
    <s v="Female"/>
    <s v="Electronic accessories"/>
    <s v="Naypyitaw"/>
    <s v="C"/>
    <s v="Good"/>
  </r>
  <r>
    <s v="562-12-5430"/>
    <n v="88.15"/>
    <n v="3"/>
    <n v="13.2225"/>
    <n v="277.67250000000001"/>
    <d v="2019-01-18T00:00:00"/>
    <d v="1899-12-30T10:11:00"/>
    <s v="Ewallet"/>
    <n v="13.2225"/>
    <n v="7.9"/>
    <s v="Jan"/>
    <x v="1"/>
    <x v="1"/>
    <s v="Member"/>
    <s v="Female"/>
    <s v="Fashion accessories"/>
    <s v="Yangon"/>
    <s v="A"/>
    <s v="Average"/>
  </r>
  <r>
    <s v="816-72-8853"/>
    <n v="27.93"/>
    <n v="5"/>
    <n v="6.9824999999999999"/>
    <n v="146.63249999999999"/>
    <d v="2019-01-29T00:00:00"/>
    <d v="1899-12-30T15:48:00"/>
    <s v="Cash"/>
    <n v="6.9824999999999999"/>
    <n v="5.9"/>
    <s v="Jan"/>
    <x v="6"/>
    <x v="0"/>
    <s v="Member"/>
    <s v="Female"/>
    <s v="Sports and travel"/>
    <s v="Yangon"/>
    <s v="A"/>
    <s v="Poor"/>
  </r>
  <r>
    <s v="491-38-3499"/>
    <n v="55.45"/>
    <n v="1"/>
    <n v="2.7725"/>
    <n v="58.222499999999997"/>
    <d v="2019-02-26T00:00:00"/>
    <d v="1899-12-30T17:46:00"/>
    <s v="Credit card"/>
    <n v="2.7725"/>
    <n v="4.9000000000000004"/>
    <s v="Feb"/>
    <x v="6"/>
    <x v="2"/>
    <s v="Member"/>
    <s v="Male"/>
    <s v="Fashion accessories"/>
    <s v="Yangon"/>
    <s v="A"/>
    <s v="Poor"/>
  </r>
  <r>
    <s v="322-02-2271"/>
    <n v="42.97"/>
    <n v="3"/>
    <n v="6.4455"/>
    <n v="135.35550000000001"/>
    <d v="2019-02-03T00:00:00"/>
    <d v="1899-12-30T11:46:00"/>
    <s v="Cash"/>
    <n v="6.4455"/>
    <n v="9.3000000000000007"/>
    <s v="Feb"/>
    <x v="2"/>
    <x v="1"/>
    <s v="Normal"/>
    <s v="Female"/>
    <s v="Sports and travel"/>
    <s v="Mandalay"/>
    <s v="B"/>
    <s v="Good"/>
  </r>
  <r>
    <s v="842-29-4695"/>
    <n v="17.14"/>
    <n v="7"/>
    <n v="5.9989999999999997"/>
    <n v="125.979"/>
    <d v="2019-01-16T00:00:00"/>
    <d v="1899-12-30T12:07:00"/>
    <s v="Credit card"/>
    <n v="5.9989999999999997"/>
    <n v="7.9"/>
    <s v="Jan"/>
    <x v="5"/>
    <x v="0"/>
    <s v="Member"/>
    <s v="Male"/>
    <s v="Sports and travel"/>
    <s v="Naypyitaw"/>
    <s v="C"/>
    <s v="Average"/>
  </r>
  <r>
    <s v="725-67-2480"/>
    <n v="58.75"/>
    <n v="6"/>
    <n v="17.625"/>
    <n v="370.125"/>
    <d v="2019-03-24T00:00:00"/>
    <d v="1899-12-30T18:14:00"/>
    <s v="Credit card"/>
    <n v="17.625"/>
    <n v="5.9"/>
    <s v="Mar"/>
    <x v="2"/>
    <x v="2"/>
    <s v="Member"/>
    <s v="Female"/>
    <s v="Fashion accessories"/>
    <s v="Mandalay"/>
    <s v="B"/>
    <s v="Poor"/>
  </r>
  <r>
    <s v="641-51-2661"/>
    <n v="87.1"/>
    <n v="10"/>
    <n v="43.55"/>
    <n v="914.55"/>
    <d v="2019-02-12T00:00:00"/>
    <d v="1899-12-30T14:45:00"/>
    <s v="Credit card"/>
    <n v="43.55"/>
    <n v="9.9"/>
    <s v="Feb"/>
    <x v="6"/>
    <x v="0"/>
    <s v="Member"/>
    <s v="Female"/>
    <s v="Food and beverages"/>
    <s v="Naypyitaw"/>
    <s v="C"/>
    <s v="Good"/>
  </r>
  <r>
    <s v="714-02-3114"/>
    <n v="98.8"/>
    <n v="2"/>
    <n v="9.8800000000000008"/>
    <n v="207.48"/>
    <d v="2019-02-21T00:00:00"/>
    <d v="1899-12-30T11:39:00"/>
    <s v="Cash"/>
    <n v="9.8800000000000008"/>
    <n v="7.7"/>
    <s v="Feb"/>
    <x v="4"/>
    <x v="1"/>
    <s v="Normal"/>
    <s v="Female"/>
    <s v="Sports and travel"/>
    <s v="Naypyitaw"/>
    <s v="C"/>
    <s v="Average"/>
  </r>
  <r>
    <s v="518-17-2983"/>
    <n v="48.63"/>
    <n v="4"/>
    <n v="9.7260000000000009"/>
    <n v="204.24600000000001"/>
    <d v="2019-02-04T00:00:00"/>
    <d v="1899-12-30T15:44:00"/>
    <s v="Ewallet"/>
    <n v="9.7260000000000009"/>
    <n v="7.6"/>
    <s v="Feb"/>
    <x v="3"/>
    <x v="0"/>
    <s v="Normal"/>
    <s v="Female"/>
    <s v="Fashion accessories"/>
    <s v="Yangon"/>
    <s v="A"/>
    <s v="Average"/>
  </r>
  <r>
    <s v="779-42-2410"/>
    <n v="57.74"/>
    <n v="3"/>
    <n v="8.6609999999999996"/>
    <n v="181.881"/>
    <d v="2019-02-20T00:00:00"/>
    <d v="1899-12-30T13:06:00"/>
    <s v="Ewallet"/>
    <n v="8.6609999999999996"/>
    <n v="7.7"/>
    <s v="Feb"/>
    <x v="5"/>
    <x v="0"/>
    <s v="Member"/>
    <s v="Male"/>
    <s v="Food and beverages"/>
    <s v="Mandalay"/>
    <s v="B"/>
    <s v="Average"/>
  </r>
  <r>
    <s v="190-14-3147"/>
    <n v="17.97"/>
    <n v="4"/>
    <n v="3.5939999999999999"/>
    <n v="75.474000000000004"/>
    <d v="2019-02-23T00:00:00"/>
    <d v="1899-12-30T20:43:00"/>
    <s v="Ewallet"/>
    <n v="3.5939999999999999"/>
    <n v="6.4"/>
    <s v="Feb"/>
    <x v="0"/>
    <x v="2"/>
    <s v="Normal"/>
    <s v="Female"/>
    <s v="Health and beauty"/>
    <s v="Mandalay"/>
    <s v="B"/>
    <s v="Average"/>
  </r>
  <r>
    <s v="408-66-6712"/>
    <n v="47.71"/>
    <n v="6"/>
    <n v="14.313000000000001"/>
    <n v="300.57299999999998"/>
    <d v="2019-02-16T00:00:00"/>
    <d v="1899-12-30T14:19:00"/>
    <s v="Ewallet"/>
    <n v="14.313000000000001"/>
    <n v="4.4000000000000004"/>
    <s v="Feb"/>
    <x v="0"/>
    <x v="0"/>
    <s v="Member"/>
    <s v="Female"/>
    <s v="Health and beauty"/>
    <s v="Naypyitaw"/>
    <s v="C"/>
    <s v="Poor"/>
  </r>
  <r>
    <s v="679-22-6530"/>
    <n v="40.619999999999997"/>
    <n v="2"/>
    <n v="4.0620000000000003"/>
    <n v="85.302000000000007"/>
    <d v="2019-01-17T00:00:00"/>
    <d v="1899-12-30T10:01:00"/>
    <s v="Credit card"/>
    <n v="4.0620000000000003"/>
    <n v="4.0999999999999996"/>
    <s v="Jan"/>
    <x v="4"/>
    <x v="1"/>
    <s v="Normal"/>
    <s v="Female"/>
    <s v="Sports and travel"/>
    <s v="Mandalay"/>
    <s v="B"/>
    <s v="Poor"/>
  </r>
  <r>
    <s v="588-47-8641"/>
    <n v="56.04"/>
    <n v="10"/>
    <n v="28.02"/>
    <n v="588.41999999999996"/>
    <d v="2019-01-14T00:00:00"/>
    <d v="1899-12-30T19:30:00"/>
    <s v="Ewallet"/>
    <n v="28.02"/>
    <n v="4.4000000000000004"/>
    <s v="Jan"/>
    <x v="3"/>
    <x v="2"/>
    <s v="Member"/>
    <s v="Male"/>
    <s v="Fashion accessories"/>
    <s v="Yangon"/>
    <s v="A"/>
    <s v="Poor"/>
  </r>
  <r>
    <s v="642-61-4706"/>
    <n v="93.4"/>
    <n v="2"/>
    <n v="9.34"/>
    <n v="196.14"/>
    <d v="2019-03-30T00:00:00"/>
    <d v="1899-12-30T16:34:00"/>
    <s v="Cash"/>
    <n v="9.34"/>
    <n v="5.5"/>
    <s v="Mar"/>
    <x v="0"/>
    <x v="2"/>
    <s v="Member"/>
    <s v="Male"/>
    <s v="Food and beverages"/>
    <s v="Mandalay"/>
    <s v="B"/>
    <s v="Poor"/>
  </r>
  <r>
    <s v="576-31-4774"/>
    <n v="73.41"/>
    <n v="3"/>
    <n v="11.0115"/>
    <n v="231.2415"/>
    <d v="2019-03-02T00:00:00"/>
    <d v="1899-12-30T13:10:00"/>
    <s v="Ewallet"/>
    <n v="11.0115"/>
    <n v="4"/>
    <s v="Mar"/>
    <x v="0"/>
    <x v="0"/>
    <s v="Normal"/>
    <s v="Female"/>
    <s v="Health and beauty"/>
    <s v="Mandalay"/>
    <s v="B"/>
    <s v="Poor"/>
  </r>
  <r>
    <s v="556-41-6224"/>
    <n v="33.64"/>
    <n v="8"/>
    <n v="13.456"/>
    <n v="282.57600000000002"/>
    <d v="2019-02-15T00:00:00"/>
    <d v="1899-12-30T17:10:00"/>
    <s v="Credit card"/>
    <n v="13.456"/>
    <n v="9.3000000000000007"/>
    <s v="Feb"/>
    <x v="1"/>
    <x v="2"/>
    <s v="Normal"/>
    <s v="Male"/>
    <s v="Health and beauty"/>
    <s v="Naypyitaw"/>
    <s v="C"/>
    <s v="Good"/>
  </r>
  <r>
    <s v="811-03-8790"/>
    <n v="45.48"/>
    <n v="10"/>
    <n v="22.74"/>
    <n v="477.54"/>
    <d v="2019-03-01T00:00:00"/>
    <d v="1899-12-30T10:22:00"/>
    <s v="Credit card"/>
    <n v="22.74"/>
    <n v="4.8"/>
    <s v="Mar"/>
    <x v="1"/>
    <x v="1"/>
    <s v="Normal"/>
    <s v="Female"/>
    <s v="Electronic accessories"/>
    <s v="Yangon"/>
    <s v="A"/>
    <s v="Poor"/>
  </r>
  <r>
    <s v="242-11-3142"/>
    <n v="83.77"/>
    <n v="2"/>
    <n v="8.3770000000000007"/>
    <n v="175.917"/>
    <d v="2019-02-24T00:00:00"/>
    <d v="1899-12-30T19:57:00"/>
    <s v="Cash"/>
    <n v="8.3770000000000007"/>
    <n v="4.5999999999999996"/>
    <s v="Feb"/>
    <x v="2"/>
    <x v="2"/>
    <s v="Member"/>
    <s v="Male"/>
    <s v="Fashion accessories"/>
    <s v="Mandalay"/>
    <s v="B"/>
    <s v="Poor"/>
  </r>
  <r>
    <s v="752-23-3760"/>
    <n v="64.08"/>
    <n v="7"/>
    <n v="22.428000000000001"/>
    <n v="470.988"/>
    <d v="2019-02-19T00:00:00"/>
    <d v="1899-12-30T19:29:00"/>
    <s v="Credit card"/>
    <n v="22.428000000000001"/>
    <n v="7.3"/>
    <s v="Feb"/>
    <x v="6"/>
    <x v="2"/>
    <s v="Member"/>
    <s v="Female"/>
    <s v="Sports and travel"/>
    <s v="Mandalay"/>
    <s v="B"/>
    <s v="Average"/>
  </r>
  <r>
    <s v="274-05-5470"/>
    <n v="73.47"/>
    <n v="4"/>
    <n v="14.694000000000001"/>
    <n v="308.57400000000001"/>
    <d v="2019-02-23T00:00:00"/>
    <d v="1899-12-30T18:30:00"/>
    <s v="Cash"/>
    <n v="14.694000000000001"/>
    <n v="6"/>
    <s v="Feb"/>
    <x v="0"/>
    <x v="2"/>
    <s v="Member"/>
    <s v="Female"/>
    <s v="Food and beverages"/>
    <s v="Yangon"/>
    <s v="A"/>
    <s v="Average"/>
  </r>
  <r>
    <s v="648-94-3045"/>
    <n v="58.95"/>
    <n v="10"/>
    <n v="29.475000000000001"/>
    <n v="618.97500000000002"/>
    <d v="2019-02-07T00:00:00"/>
    <d v="1899-12-30T14:27:00"/>
    <s v="Ewallet"/>
    <n v="29.475000000000001"/>
    <n v="8.1"/>
    <s v="Feb"/>
    <x v="4"/>
    <x v="0"/>
    <s v="Normal"/>
    <s v="Male"/>
    <s v="Health and beauty"/>
    <s v="Naypyitaw"/>
    <s v="C"/>
    <s v="Good"/>
  </r>
  <r>
    <s v="130-67-4723"/>
    <n v="48.5"/>
    <n v="6"/>
    <n v="14.55"/>
    <n v="305.55"/>
    <d v="2019-01-11T00:00:00"/>
    <d v="1899-12-30T13:57:00"/>
    <s v="Ewallet"/>
    <n v="14.55"/>
    <n v="9.4"/>
    <s v="Jan"/>
    <x v="1"/>
    <x v="0"/>
    <s v="Member"/>
    <s v="Male"/>
    <s v="Food and beverages"/>
    <s v="Yangon"/>
    <s v="A"/>
    <s v="Good"/>
  </r>
  <r>
    <s v="528-87-5606"/>
    <n v="39.479999999999997"/>
    <n v="1"/>
    <n v="1.974"/>
    <n v="41.454000000000001"/>
    <d v="2019-02-12T00:00:00"/>
    <d v="1899-12-30T19:43:00"/>
    <s v="Cash"/>
    <n v="1.974"/>
    <n v="6.5"/>
    <s v="Feb"/>
    <x v="6"/>
    <x v="2"/>
    <s v="Member"/>
    <s v="Female"/>
    <s v="Electronic accessories"/>
    <s v="Mandalay"/>
    <s v="B"/>
    <s v="Average"/>
  </r>
  <r>
    <s v="320-85-2052"/>
    <n v="34.81"/>
    <n v="1"/>
    <n v="1.7404999999999999"/>
    <n v="36.5505"/>
    <d v="2019-01-14T00:00:00"/>
    <d v="1899-12-30T10:11:00"/>
    <s v="Credit card"/>
    <n v="1.7404999999999999"/>
    <n v="7"/>
    <s v="Jan"/>
    <x v="3"/>
    <x v="1"/>
    <s v="Normal"/>
    <s v="Female"/>
    <s v="Sports and travel"/>
    <s v="Mandalay"/>
    <s v="B"/>
    <s v="Average"/>
  </r>
  <r>
    <s v="370-96-0655"/>
    <n v="49.32"/>
    <n v="6"/>
    <n v="14.795999999999999"/>
    <n v="310.71600000000001"/>
    <d v="2019-01-09T00:00:00"/>
    <d v="1899-12-30T13:46:00"/>
    <s v="Ewallet"/>
    <n v="14.795999999999999"/>
    <n v="7.1"/>
    <s v="Jan"/>
    <x v="5"/>
    <x v="0"/>
    <s v="Normal"/>
    <s v="Female"/>
    <s v="Fashion accessories"/>
    <s v="Naypyitaw"/>
    <s v="C"/>
    <s v="Average"/>
  </r>
  <r>
    <s v="105-10-6182"/>
    <n v="21.48"/>
    <n v="2"/>
    <n v="2.1480000000000001"/>
    <n v="45.107999999999997"/>
    <d v="2019-02-27T00:00:00"/>
    <d v="1899-12-30T12:22:00"/>
    <s v="Ewallet"/>
    <n v="2.1480000000000001"/>
    <n v="6.6"/>
    <s v="Feb"/>
    <x v="5"/>
    <x v="0"/>
    <s v="Member"/>
    <s v="Male"/>
    <s v="Fashion accessories"/>
    <s v="Yangon"/>
    <s v="A"/>
    <s v="Average"/>
  </r>
  <r>
    <s v="510-79-0415"/>
    <n v="23.08"/>
    <n v="6"/>
    <n v="6.9240000000000004"/>
    <n v="145.404"/>
    <d v="2019-01-24T00:00:00"/>
    <d v="1899-12-30T19:20:00"/>
    <s v="Ewallet"/>
    <n v="6.9240000000000004"/>
    <n v="4.9000000000000004"/>
    <s v="Jan"/>
    <x v="4"/>
    <x v="2"/>
    <s v="Member"/>
    <s v="Female"/>
    <s v="Sports and travel"/>
    <s v="Mandalay"/>
    <s v="B"/>
    <s v="Poor"/>
  </r>
  <r>
    <s v="241-96-5076"/>
    <n v="49.1"/>
    <n v="2"/>
    <n v="4.91"/>
    <n v="103.11"/>
    <d v="2019-01-08T00:00:00"/>
    <d v="1899-12-30T12:58:00"/>
    <s v="Credit card"/>
    <n v="4.91"/>
    <n v="6.4"/>
    <s v="Jan"/>
    <x v="6"/>
    <x v="0"/>
    <s v="Member"/>
    <s v="Female"/>
    <s v="Home and lifestyle"/>
    <s v="Mandalay"/>
    <s v="B"/>
    <s v="Average"/>
  </r>
  <r>
    <s v="767-97-4650"/>
    <n v="64.83"/>
    <n v="2"/>
    <n v="6.4829999999999997"/>
    <n v="136.143"/>
    <d v="2019-01-08T00:00:00"/>
    <d v="1899-12-30T11:59:00"/>
    <s v="Credit card"/>
    <n v="6.4829999999999997"/>
    <n v="8"/>
    <s v="Jan"/>
    <x v="6"/>
    <x v="1"/>
    <s v="Member"/>
    <s v="Female"/>
    <s v="Sports and travel"/>
    <s v="Mandalay"/>
    <s v="B"/>
    <s v="Good"/>
  </r>
  <r>
    <s v="648-83-1321"/>
    <n v="63.56"/>
    <n v="10"/>
    <n v="31.78"/>
    <n v="667.38"/>
    <d v="2019-01-16T00:00:00"/>
    <d v="1899-12-30T17:59:00"/>
    <s v="Cash"/>
    <n v="31.78"/>
    <n v="4.3"/>
    <s v="Jan"/>
    <x v="5"/>
    <x v="2"/>
    <s v="Member"/>
    <s v="Male"/>
    <s v="Home and lifestyle"/>
    <s v="Yangon"/>
    <s v="A"/>
    <s v="Poor"/>
  </r>
  <r>
    <s v="173-57-2300"/>
    <n v="72.88"/>
    <n v="2"/>
    <n v="7.2880000000000003"/>
    <n v="153.048"/>
    <d v="2019-03-13T00:00:00"/>
    <d v="1899-12-30T12:51:00"/>
    <s v="Cash"/>
    <n v="7.2880000000000003"/>
    <n v="6.1"/>
    <s v="Mar"/>
    <x v="5"/>
    <x v="0"/>
    <s v="Member"/>
    <s v="Male"/>
    <s v="Sports and travel"/>
    <s v="Naypyitaw"/>
    <s v="C"/>
    <s v="Average"/>
  </r>
  <r>
    <s v="305-03-2383"/>
    <n v="67.099999999999994"/>
    <n v="3"/>
    <n v="10.065"/>
    <n v="211.36500000000001"/>
    <d v="2019-02-15T00:00:00"/>
    <d v="1899-12-30T10:36:00"/>
    <s v="Cash"/>
    <n v="10.065"/>
    <n v="7.5"/>
    <s v="Feb"/>
    <x v="1"/>
    <x v="1"/>
    <s v="Normal"/>
    <s v="Female"/>
    <s v="Food and beverages"/>
    <s v="Yangon"/>
    <s v="A"/>
    <s v="Average"/>
  </r>
  <r>
    <s v="394-55-6384"/>
    <n v="70.19"/>
    <n v="9"/>
    <n v="31.5855"/>
    <n v="663.29549999999995"/>
    <d v="2019-01-25T00:00:00"/>
    <d v="1899-12-30T13:38:00"/>
    <s v="Cash"/>
    <n v="31.5855"/>
    <n v="6.7"/>
    <s v="Jan"/>
    <x v="1"/>
    <x v="0"/>
    <s v="Member"/>
    <s v="Female"/>
    <s v="Sports and travel"/>
    <s v="Naypyitaw"/>
    <s v="C"/>
    <s v="Average"/>
  </r>
  <r>
    <s v="266-20-6657"/>
    <n v="55.04"/>
    <n v="7"/>
    <n v="19.263999999999999"/>
    <n v="404.54399999999998"/>
    <d v="2019-03-12T00:00:00"/>
    <d v="1899-12-30T19:39:00"/>
    <s v="Ewallet"/>
    <n v="19.263999999999999"/>
    <n v="5.2"/>
    <s v="Mar"/>
    <x v="6"/>
    <x v="2"/>
    <s v="Member"/>
    <s v="Male"/>
    <s v="Food and beverages"/>
    <s v="Naypyitaw"/>
    <s v="C"/>
    <s v="Poor"/>
  </r>
  <r>
    <s v="689-05-1884"/>
    <n v="48.63"/>
    <n v="10"/>
    <n v="24.315000000000001"/>
    <n v="510.61500000000001"/>
    <d v="2019-03-04T00:00:00"/>
    <d v="1899-12-30T12:44:00"/>
    <s v="Cash"/>
    <n v="24.315000000000001"/>
    <n v="8.8000000000000007"/>
    <s v="Mar"/>
    <x v="3"/>
    <x v="0"/>
    <s v="Member"/>
    <s v="Male"/>
    <s v="Health and beauty"/>
    <s v="Yangon"/>
    <s v="A"/>
    <s v="Good"/>
  </r>
  <r>
    <s v="196-01-2849"/>
    <n v="73.38"/>
    <n v="7"/>
    <n v="25.683"/>
    <n v="539.34299999999996"/>
    <d v="2019-02-10T00:00:00"/>
    <d v="1899-12-30T13:56:00"/>
    <s v="Cash"/>
    <n v="25.683"/>
    <n v="9.5"/>
    <s v="Feb"/>
    <x v="2"/>
    <x v="0"/>
    <s v="Member"/>
    <s v="Female"/>
    <s v="Fashion accessories"/>
    <s v="Naypyitaw"/>
    <s v="C"/>
    <s v="Good"/>
  </r>
  <r>
    <s v="372-62-5264"/>
    <n v="52.6"/>
    <n v="9"/>
    <n v="23.67"/>
    <n v="497.07"/>
    <d v="2019-01-16T00:00:00"/>
    <d v="1899-12-30T14:42:00"/>
    <s v="Cash"/>
    <n v="23.67"/>
    <n v="7.6"/>
    <s v="Jan"/>
    <x v="5"/>
    <x v="0"/>
    <s v="Normal"/>
    <s v="Female"/>
    <s v="Food and beverages"/>
    <s v="Naypyitaw"/>
    <s v="C"/>
    <s v="Average"/>
  </r>
  <r>
    <s v="800-09-8606"/>
    <n v="87.37"/>
    <n v="5"/>
    <n v="21.842500000000001"/>
    <n v="458.6925"/>
    <d v="2019-01-29T00:00:00"/>
    <d v="1899-12-30T19:45:00"/>
    <s v="Cash"/>
    <n v="21.842500000000001"/>
    <n v="6.6"/>
    <s v="Jan"/>
    <x v="6"/>
    <x v="2"/>
    <s v="Member"/>
    <s v="Female"/>
    <s v="Home and lifestyle"/>
    <s v="Yangon"/>
    <s v="A"/>
    <s v="Average"/>
  </r>
  <r>
    <s v="182-52-7000"/>
    <n v="27.04"/>
    <n v="4"/>
    <n v="5.4080000000000004"/>
    <n v="113.568"/>
    <d v="2019-01-01T00:00:00"/>
    <d v="1899-12-30T20:26:00"/>
    <s v="Ewallet"/>
    <n v="5.4080000000000004"/>
    <n v="6.9"/>
    <s v="Jan"/>
    <x v="6"/>
    <x v="2"/>
    <s v="Member"/>
    <s v="Female"/>
    <s v="Sports and travel"/>
    <s v="Yangon"/>
    <s v="A"/>
    <s v="Average"/>
  </r>
  <r>
    <s v="826-58-8051"/>
    <n v="62.19"/>
    <n v="4"/>
    <n v="12.438000000000001"/>
    <n v="261.19799999999998"/>
    <d v="2019-01-06T00:00:00"/>
    <d v="1899-12-30T19:46:00"/>
    <s v="Ewallet"/>
    <n v="12.438000000000001"/>
    <n v="4.3"/>
    <s v="Jan"/>
    <x v="2"/>
    <x v="2"/>
    <s v="Normal"/>
    <s v="Male"/>
    <s v="Home and lifestyle"/>
    <s v="Mandalay"/>
    <s v="B"/>
    <s v="Poor"/>
  </r>
  <r>
    <s v="868-06-0466"/>
    <n v="69.58"/>
    <n v="9"/>
    <n v="31.311"/>
    <n v="657.53099999999995"/>
    <d v="2019-02-19T00:00:00"/>
    <d v="1899-12-30T19:38:00"/>
    <s v="Credit card"/>
    <n v="31.311"/>
    <n v="7.8"/>
    <s v="Feb"/>
    <x v="6"/>
    <x v="2"/>
    <s v="Member"/>
    <s v="Male"/>
    <s v="Electronic accessories"/>
    <s v="Yangon"/>
    <s v="A"/>
    <s v="Average"/>
  </r>
  <r>
    <s v="751-41-9720"/>
    <n v="97.5"/>
    <n v="10"/>
    <n v="48.75"/>
    <n v="1023.75"/>
    <d v="2019-01-12T00:00:00"/>
    <d v="1899-12-30T16:18:00"/>
    <s v="Ewallet"/>
    <n v="48.75"/>
    <n v="8"/>
    <s v="Jan"/>
    <x v="0"/>
    <x v="2"/>
    <s v="Normal"/>
    <s v="Male"/>
    <s v="Home and lifestyle"/>
    <s v="Naypyitaw"/>
    <s v="C"/>
    <s v="Good"/>
  </r>
  <r>
    <s v="626-43-7888"/>
    <n v="60.41"/>
    <n v="8"/>
    <n v="24.164000000000001"/>
    <n v="507.44400000000002"/>
    <d v="2019-02-07T00:00:00"/>
    <d v="1899-12-30T12:23:00"/>
    <s v="Ewallet"/>
    <n v="24.164000000000001"/>
    <n v="9.6"/>
    <s v="Feb"/>
    <x v="4"/>
    <x v="0"/>
    <s v="Normal"/>
    <s v="Female"/>
    <s v="Fashion accessories"/>
    <s v="Naypyitaw"/>
    <s v="C"/>
    <s v="Good"/>
  </r>
  <r>
    <s v="176-64-7711"/>
    <n v="32.32"/>
    <n v="3"/>
    <n v="4.8479999999999999"/>
    <n v="101.80800000000001"/>
    <d v="2019-03-27T00:00:00"/>
    <d v="1899-12-30T19:11:00"/>
    <s v="Credit card"/>
    <n v="4.8479999999999999"/>
    <n v="4.3"/>
    <s v="Mar"/>
    <x v="5"/>
    <x v="2"/>
    <s v="Normal"/>
    <s v="Male"/>
    <s v="Food and beverages"/>
    <s v="Mandalay"/>
    <s v="B"/>
    <s v="Poor"/>
  </r>
  <r>
    <s v="191-29-0321"/>
    <n v="19.77"/>
    <n v="10"/>
    <n v="9.8849999999999998"/>
    <n v="207.58500000000001"/>
    <d v="2019-02-27T00:00:00"/>
    <d v="1899-12-30T18:57:00"/>
    <s v="Credit card"/>
    <n v="9.8849999999999998"/>
    <n v="5"/>
    <s v="Feb"/>
    <x v="5"/>
    <x v="2"/>
    <s v="Member"/>
    <s v="Female"/>
    <s v="Fashion accessories"/>
    <s v="Mandalay"/>
    <s v="B"/>
    <s v="Poor"/>
  </r>
  <r>
    <s v="729-06-2010"/>
    <n v="80.47"/>
    <n v="9"/>
    <n v="36.211500000000001"/>
    <n v="760.44150000000002"/>
    <d v="2019-01-06T00:00:00"/>
    <d v="1899-12-30T11:18:00"/>
    <s v="Cash"/>
    <n v="36.211500000000001"/>
    <n v="9.1999999999999993"/>
    <s v="Jan"/>
    <x v="2"/>
    <x v="1"/>
    <s v="Member"/>
    <s v="Male"/>
    <s v="Health and beauty"/>
    <s v="Mandalay"/>
    <s v="B"/>
    <s v="Good"/>
  </r>
  <r>
    <s v="640-48-5028"/>
    <n v="88.39"/>
    <n v="9"/>
    <n v="39.775500000000001"/>
    <n v="835.28549999999996"/>
    <d v="2019-03-02T00:00:00"/>
    <d v="1899-12-30T12:40:00"/>
    <s v="Cash"/>
    <n v="39.775500000000001"/>
    <n v="6.3"/>
    <s v="Mar"/>
    <x v="0"/>
    <x v="0"/>
    <s v="Member"/>
    <s v="Female"/>
    <s v="Home and lifestyle"/>
    <s v="Mandalay"/>
    <s v="B"/>
    <s v="Average"/>
  </r>
  <r>
    <s v="186-79-9562"/>
    <n v="71.77"/>
    <n v="7"/>
    <n v="25.119499999999999"/>
    <n v="527.5095"/>
    <d v="2019-03-29T00:00:00"/>
    <d v="1899-12-30T14:06:00"/>
    <s v="Cash"/>
    <n v="25.119499999999999"/>
    <n v="8.9"/>
    <s v="Mar"/>
    <x v="1"/>
    <x v="0"/>
    <s v="Normal"/>
    <s v="Male"/>
    <s v="Health and beauty"/>
    <s v="Mandalay"/>
    <s v="B"/>
    <s v="Good"/>
  </r>
  <r>
    <s v="834-45-5519"/>
    <n v="43"/>
    <n v="4"/>
    <n v="8.6"/>
    <n v="180.6"/>
    <d v="2019-01-31T00:00:00"/>
    <d v="1899-12-30T20:48:00"/>
    <s v="Ewallet"/>
    <n v="8.6"/>
    <n v="7.6"/>
    <s v="Jan"/>
    <x v="4"/>
    <x v="2"/>
    <s v="Normal"/>
    <s v="Female"/>
    <s v="Electronic accessories"/>
    <s v="Mandalay"/>
    <s v="B"/>
    <s v="Average"/>
  </r>
  <r>
    <s v="162-65-8559"/>
    <n v="68.98"/>
    <n v="1"/>
    <n v="3.4489999999999998"/>
    <n v="72.429000000000002"/>
    <d v="2019-01-21T00:00:00"/>
    <d v="1899-12-30T20:13:00"/>
    <s v="Cash"/>
    <n v="3.4489999999999998"/>
    <n v="4.8"/>
    <s v="Jan"/>
    <x v="3"/>
    <x v="2"/>
    <s v="Member"/>
    <s v="Male"/>
    <s v="Food and beverages"/>
    <s v="Naypyitaw"/>
    <s v="C"/>
    <s v="Poor"/>
  </r>
  <r>
    <s v="760-27-5490"/>
    <n v="15.62"/>
    <n v="8"/>
    <n v="6.2480000000000002"/>
    <n v="131.208"/>
    <d v="2019-01-20T00:00:00"/>
    <d v="1899-12-30T20:37:00"/>
    <s v="Ewallet"/>
    <n v="6.2480000000000002"/>
    <n v="9.1"/>
    <s v="Jan"/>
    <x v="2"/>
    <x v="2"/>
    <s v="Normal"/>
    <s v="Male"/>
    <s v="Fashion accessories"/>
    <s v="Naypyitaw"/>
    <s v="C"/>
    <s v="Good"/>
  </r>
  <r>
    <s v="445-30-9252"/>
    <n v="25.7"/>
    <n v="3"/>
    <n v="3.855"/>
    <n v="80.954999999999998"/>
    <d v="2019-01-17T00:00:00"/>
    <d v="1899-12-30T17:59:00"/>
    <s v="Ewallet"/>
    <n v="3.855"/>
    <n v="6.1"/>
    <s v="Jan"/>
    <x v="4"/>
    <x v="2"/>
    <s v="Normal"/>
    <s v="Male"/>
    <s v="Sports and travel"/>
    <s v="Yangon"/>
    <s v="A"/>
    <s v="Average"/>
  </r>
  <r>
    <s v="786-94-2700"/>
    <n v="80.62"/>
    <n v="6"/>
    <n v="24.186"/>
    <n v="507.90600000000001"/>
    <d v="2019-02-28T00:00:00"/>
    <d v="1899-12-30T20:18:00"/>
    <s v="Cash"/>
    <n v="24.186"/>
    <n v="9.1"/>
    <s v="Feb"/>
    <x v="4"/>
    <x v="2"/>
    <s v="Member"/>
    <s v="Male"/>
    <s v="Food and beverages"/>
    <s v="Yangon"/>
    <s v="A"/>
    <s v="Good"/>
  </r>
  <r>
    <s v="728-88-7867"/>
    <n v="75.53"/>
    <n v="4"/>
    <n v="15.106"/>
    <n v="317.226"/>
    <d v="2019-03-19T00:00:00"/>
    <d v="1899-12-30T15:52:00"/>
    <s v="Ewallet"/>
    <n v="15.106"/>
    <n v="8.3000000000000007"/>
    <s v="Mar"/>
    <x v="6"/>
    <x v="0"/>
    <s v="Member"/>
    <s v="Female"/>
    <s v="Home and lifestyle"/>
    <s v="Naypyitaw"/>
    <s v="C"/>
    <s v="Good"/>
  </r>
  <r>
    <s v="183-21-3799"/>
    <n v="77.63"/>
    <n v="9"/>
    <n v="34.933500000000002"/>
    <n v="733.60350000000005"/>
    <d v="2019-02-19T00:00:00"/>
    <d v="1899-12-30T15:14:00"/>
    <s v="Ewallet"/>
    <n v="34.933500000000002"/>
    <n v="7.2"/>
    <s v="Feb"/>
    <x v="6"/>
    <x v="0"/>
    <s v="Normal"/>
    <s v="Female"/>
    <s v="Electronic accessories"/>
    <s v="Naypyitaw"/>
    <s v="C"/>
    <s v="Average"/>
  </r>
  <r>
    <s v="268-20-3585"/>
    <n v="13.85"/>
    <n v="9"/>
    <n v="6.2324999999999999"/>
    <n v="130.88249999999999"/>
    <d v="2019-02-04T00:00:00"/>
    <d v="1899-12-30T12:50:00"/>
    <s v="Ewallet"/>
    <n v="6.2324999999999999"/>
    <n v="6"/>
    <s v="Feb"/>
    <x v="3"/>
    <x v="0"/>
    <s v="Normal"/>
    <s v="Female"/>
    <s v="Health and beauty"/>
    <s v="Naypyitaw"/>
    <s v="C"/>
    <s v="Average"/>
  </r>
  <r>
    <s v="735-32-9839"/>
    <n v="98.7"/>
    <n v="8"/>
    <n v="39.479999999999997"/>
    <n v="829.08"/>
    <d v="2019-01-31T00:00:00"/>
    <d v="1899-12-30T10:36:00"/>
    <s v="Ewallet"/>
    <n v="39.479999999999997"/>
    <n v="8.5"/>
    <s v="Jan"/>
    <x v="4"/>
    <x v="1"/>
    <s v="Member"/>
    <s v="Male"/>
    <s v="Fashion accessories"/>
    <s v="Naypyitaw"/>
    <s v="C"/>
    <s v="Good"/>
  </r>
  <r>
    <s v="258-92-7466"/>
    <n v="35.68"/>
    <n v="5"/>
    <n v="8.92"/>
    <n v="187.32"/>
    <d v="2019-02-06T00:00:00"/>
    <d v="1899-12-30T18:33:00"/>
    <s v="Credit card"/>
    <n v="8.92"/>
    <n v="6.6"/>
    <s v="Feb"/>
    <x v="5"/>
    <x v="2"/>
    <s v="Normal"/>
    <s v="Female"/>
    <s v="Health and beauty"/>
    <s v="Yangon"/>
    <s v="A"/>
    <s v="Average"/>
  </r>
  <r>
    <s v="857-16-3520"/>
    <n v="71.459999999999994"/>
    <n v="7"/>
    <n v="25.010999999999999"/>
    <n v="525.23099999999999"/>
    <d v="2019-03-28T00:00:00"/>
    <d v="1899-12-30T16:06:00"/>
    <s v="Ewallet"/>
    <n v="25.010999999999999"/>
    <n v="4.5"/>
    <s v="Mar"/>
    <x v="4"/>
    <x v="2"/>
    <s v="Member"/>
    <s v="Female"/>
    <s v="Fashion accessories"/>
    <s v="Yangon"/>
    <s v="A"/>
    <s v="Poor"/>
  </r>
  <r>
    <s v="482-17-1179"/>
    <n v="11.94"/>
    <n v="3"/>
    <n v="1.7909999999999999"/>
    <n v="37.610999999999997"/>
    <d v="2019-01-19T00:00:00"/>
    <d v="1899-12-30T12:47:00"/>
    <s v="Credit card"/>
    <n v="1.7909999999999999"/>
    <n v="8.1"/>
    <s v="Jan"/>
    <x v="0"/>
    <x v="0"/>
    <s v="Member"/>
    <s v="Male"/>
    <s v="Electronic accessories"/>
    <s v="Yangon"/>
    <s v="A"/>
    <s v="Good"/>
  </r>
  <r>
    <s v="788-21-5741"/>
    <n v="45.38"/>
    <n v="3"/>
    <n v="6.8070000000000004"/>
    <n v="142.947"/>
    <d v="2019-02-17T00:00:00"/>
    <d v="1899-12-30T13:34:00"/>
    <s v="Credit card"/>
    <n v="6.8070000000000004"/>
    <n v="7.2"/>
    <s v="Feb"/>
    <x v="2"/>
    <x v="0"/>
    <s v="Normal"/>
    <s v="Male"/>
    <s v="Fashion accessories"/>
    <s v="Yangon"/>
    <s v="A"/>
    <s v="Average"/>
  </r>
  <r>
    <s v="821-14-9046"/>
    <n v="17.48"/>
    <n v="6"/>
    <n v="5.2439999999999998"/>
    <n v="110.124"/>
    <d v="2019-01-18T00:00:00"/>
    <d v="1899-12-30T15:04:00"/>
    <s v="Credit card"/>
    <n v="5.2439999999999998"/>
    <n v="6.1"/>
    <s v="Jan"/>
    <x v="1"/>
    <x v="0"/>
    <s v="Member"/>
    <s v="Female"/>
    <s v="Fashion accessories"/>
    <s v="Mandalay"/>
    <s v="B"/>
    <s v="Average"/>
  </r>
  <r>
    <s v="418-05-0656"/>
    <n v="25.56"/>
    <n v="7"/>
    <n v="8.9459999999999997"/>
    <n v="187.86600000000001"/>
    <d v="2019-02-02T00:00:00"/>
    <d v="1899-12-30T20:42:00"/>
    <s v="Cash"/>
    <n v="8.9459999999999997"/>
    <n v="7.1"/>
    <s v="Feb"/>
    <x v="0"/>
    <x v="2"/>
    <s v="Normal"/>
    <s v="Female"/>
    <s v="Fashion accessories"/>
    <s v="Mandalay"/>
    <s v="B"/>
    <s v="Average"/>
  </r>
  <r>
    <s v="678-79-0726"/>
    <n v="90.63"/>
    <n v="9"/>
    <n v="40.783499999999997"/>
    <n v="856.45349999999996"/>
    <d v="2019-01-18T00:00:00"/>
    <d v="1899-12-30T15:28:00"/>
    <s v="Cash"/>
    <n v="40.783499999999997"/>
    <n v="5.0999999999999996"/>
    <s v="Jan"/>
    <x v="1"/>
    <x v="0"/>
    <s v="Member"/>
    <s v="Female"/>
    <s v="Sports and travel"/>
    <s v="Naypyitaw"/>
    <s v="C"/>
    <s v="Poor"/>
  </r>
  <r>
    <s v="776-68-1096"/>
    <n v="44.12"/>
    <n v="3"/>
    <n v="6.6180000000000003"/>
    <n v="138.97800000000001"/>
    <d v="2019-03-18T00:00:00"/>
    <d v="1899-12-30T13:45:00"/>
    <s v="Credit card"/>
    <n v="6.6180000000000003"/>
    <n v="7.9"/>
    <s v="Mar"/>
    <x v="3"/>
    <x v="0"/>
    <s v="Normal"/>
    <s v="Male"/>
    <s v="Home and lifestyle"/>
    <s v="Mandalay"/>
    <s v="B"/>
    <s v="Average"/>
  </r>
  <r>
    <s v="592-46-1692"/>
    <n v="36.770000000000003"/>
    <n v="7"/>
    <n v="12.8695"/>
    <n v="270.2595"/>
    <d v="2019-01-11T00:00:00"/>
    <d v="1899-12-30T20:10:00"/>
    <s v="Cash"/>
    <n v="12.8695"/>
    <n v="7.4"/>
    <s v="Jan"/>
    <x v="1"/>
    <x v="2"/>
    <s v="Member"/>
    <s v="Female"/>
    <s v="Food and beverages"/>
    <s v="Naypyitaw"/>
    <s v="C"/>
    <s v="Average"/>
  </r>
  <r>
    <s v="434-35-9162"/>
    <n v="23.34"/>
    <n v="4"/>
    <n v="4.6680000000000001"/>
    <n v="98.028000000000006"/>
    <d v="2019-02-04T00:00:00"/>
    <d v="1899-12-30T18:53:00"/>
    <s v="Ewallet"/>
    <n v="4.6680000000000001"/>
    <n v="7.4"/>
    <s v="Feb"/>
    <x v="3"/>
    <x v="2"/>
    <s v="Member"/>
    <s v="Male"/>
    <s v="Food and beverages"/>
    <s v="Mandalay"/>
    <s v="B"/>
    <s v="Average"/>
  </r>
  <r>
    <s v="149-14-0304"/>
    <n v="28.5"/>
    <n v="8"/>
    <n v="11.4"/>
    <n v="239.4"/>
    <d v="2019-02-06T00:00:00"/>
    <d v="1899-12-30T14:24:00"/>
    <s v="Cash"/>
    <n v="11.4"/>
    <n v="6.6"/>
    <s v="Feb"/>
    <x v="5"/>
    <x v="0"/>
    <s v="Member"/>
    <s v="Female"/>
    <s v="Health and beauty"/>
    <s v="Naypyitaw"/>
    <s v="C"/>
    <s v="Average"/>
  </r>
  <r>
    <s v="442-44-6497"/>
    <n v="55.57"/>
    <n v="3"/>
    <n v="8.3354999999999997"/>
    <n v="175.0455"/>
    <d v="2019-01-08T00:00:00"/>
    <d v="1899-12-30T11:42:00"/>
    <s v="Credit card"/>
    <n v="8.3354999999999997"/>
    <n v="5.9"/>
    <s v="Jan"/>
    <x v="6"/>
    <x v="1"/>
    <s v="Member"/>
    <s v="Male"/>
    <s v="Home and lifestyle"/>
    <s v="Naypyitaw"/>
    <s v="C"/>
    <s v="Poor"/>
  </r>
  <r>
    <s v="174-64-0215"/>
    <n v="69.739999999999995"/>
    <n v="10"/>
    <n v="34.869999999999997"/>
    <n v="732.27"/>
    <d v="2019-03-05T00:00:00"/>
    <d v="1899-12-30T17:49:00"/>
    <s v="Credit card"/>
    <n v="34.869999999999997"/>
    <n v="8.9"/>
    <s v="Mar"/>
    <x v="6"/>
    <x v="2"/>
    <s v="Normal"/>
    <s v="Male"/>
    <s v="Sports and travel"/>
    <s v="Mandalay"/>
    <s v="B"/>
    <s v="Good"/>
  </r>
  <r>
    <s v="210-74-9613"/>
    <n v="97.26"/>
    <n v="4"/>
    <n v="19.452000000000002"/>
    <n v="408.49200000000002"/>
    <d v="2019-03-16T00:00:00"/>
    <d v="1899-12-30T15:33:00"/>
    <s v="Ewallet"/>
    <n v="19.452000000000002"/>
    <n v="6.8"/>
    <s v="Mar"/>
    <x v="0"/>
    <x v="0"/>
    <s v="Normal"/>
    <s v="Male"/>
    <s v="Fashion accessories"/>
    <s v="Naypyitaw"/>
    <s v="C"/>
    <s v="Average"/>
  </r>
  <r>
    <s v="299-29-0180"/>
    <n v="52.18"/>
    <n v="7"/>
    <n v="18.263000000000002"/>
    <n v="383.52300000000002"/>
    <d v="2019-03-09T00:00:00"/>
    <d v="1899-12-30T10:54:00"/>
    <s v="Cash"/>
    <n v="18.263000000000002"/>
    <n v="9.3000000000000007"/>
    <s v="Mar"/>
    <x v="0"/>
    <x v="1"/>
    <s v="Member"/>
    <s v="Female"/>
    <s v="Home and lifestyle"/>
    <s v="Mandalay"/>
    <s v="B"/>
    <s v="Good"/>
  </r>
  <r>
    <s v="247-11-2470"/>
    <n v="22.32"/>
    <n v="4"/>
    <n v="4.4640000000000004"/>
    <n v="93.744"/>
    <d v="2019-03-01T00:00:00"/>
    <d v="1899-12-30T16:23:00"/>
    <s v="Credit card"/>
    <n v="4.4640000000000004"/>
    <n v="4.4000000000000004"/>
    <s v="Mar"/>
    <x v="1"/>
    <x v="2"/>
    <s v="Member"/>
    <s v="Female"/>
    <s v="Fashion accessories"/>
    <s v="Yangon"/>
    <s v="A"/>
    <s v="Poor"/>
  </r>
  <r>
    <s v="635-28-5728"/>
    <n v="56"/>
    <n v="3"/>
    <n v="8.4"/>
    <n v="176.4"/>
    <d v="2019-02-28T00:00:00"/>
    <d v="1899-12-30T19:33:00"/>
    <s v="Ewallet"/>
    <n v="8.4"/>
    <n v="4.8"/>
    <s v="Feb"/>
    <x v="4"/>
    <x v="2"/>
    <s v="Normal"/>
    <s v="Male"/>
    <s v="Health and beauty"/>
    <s v="Yangon"/>
    <s v="A"/>
    <s v="Poor"/>
  </r>
  <r>
    <s v="756-49-0168"/>
    <n v="19.7"/>
    <n v="1"/>
    <n v="0.98499999999999999"/>
    <n v="20.684999999999999"/>
    <d v="2019-02-08T00:00:00"/>
    <d v="1899-12-30T11:39:00"/>
    <s v="Ewallet"/>
    <n v="0.98499999999999999"/>
    <n v="9.5"/>
    <s v="Feb"/>
    <x v="1"/>
    <x v="1"/>
    <s v="Member"/>
    <s v="Male"/>
    <s v="Fashion accessories"/>
    <s v="Yangon"/>
    <s v="A"/>
    <s v="Good"/>
  </r>
  <r>
    <s v="438-23-1242"/>
    <n v="75.88"/>
    <n v="7"/>
    <n v="26.558"/>
    <n v="557.71799999999996"/>
    <d v="2019-01-24T00:00:00"/>
    <d v="1899-12-30T10:38:00"/>
    <s v="Ewallet"/>
    <n v="26.558"/>
    <n v="8.9"/>
    <s v="Jan"/>
    <x v="4"/>
    <x v="1"/>
    <s v="Normal"/>
    <s v="Male"/>
    <s v="Electronic accessories"/>
    <s v="Mandalay"/>
    <s v="B"/>
    <s v="Good"/>
  </r>
  <r>
    <s v="238-45-6950"/>
    <n v="53.72"/>
    <n v="1"/>
    <n v="2.6859999999999999"/>
    <n v="56.405999999999999"/>
    <d v="2019-03-01T00:00:00"/>
    <d v="1899-12-30T20:03:00"/>
    <s v="Ewallet"/>
    <n v="2.6859999999999999"/>
    <n v="6.4"/>
    <s v="Mar"/>
    <x v="1"/>
    <x v="2"/>
    <s v="Member"/>
    <s v="Male"/>
    <s v="Food and beverages"/>
    <s v="Mandalay"/>
    <s v="B"/>
    <s v="Average"/>
  </r>
  <r>
    <s v="607-65-2441"/>
    <n v="81.95"/>
    <n v="10"/>
    <n v="40.975000000000001"/>
    <n v="860.47500000000002"/>
    <d v="2019-03-10T00:00:00"/>
    <d v="1899-12-30T12:39:00"/>
    <s v="Credit card"/>
    <n v="40.975000000000001"/>
    <n v="6"/>
    <s v="Mar"/>
    <x v="2"/>
    <x v="0"/>
    <s v="Member"/>
    <s v="Male"/>
    <s v="Health and beauty"/>
    <s v="Naypyitaw"/>
    <s v="C"/>
    <s v="Average"/>
  </r>
  <r>
    <s v="386-27-7606"/>
    <n v="81.2"/>
    <n v="7"/>
    <n v="28.42"/>
    <n v="596.82000000000005"/>
    <d v="2019-03-23T00:00:00"/>
    <d v="1899-12-30T15:59:00"/>
    <s v="Credit card"/>
    <n v="28.42"/>
    <n v="8.1"/>
    <s v="Mar"/>
    <x v="0"/>
    <x v="0"/>
    <s v="Member"/>
    <s v="Female"/>
    <s v="Home and lifestyle"/>
    <s v="Naypyitaw"/>
    <s v="C"/>
    <s v="Good"/>
  </r>
  <r>
    <s v="137-63-5492"/>
    <n v="58.76"/>
    <n v="10"/>
    <n v="29.38"/>
    <n v="616.98"/>
    <d v="2019-01-29T00:00:00"/>
    <d v="1899-12-30T14:26:00"/>
    <s v="Ewallet"/>
    <n v="29.38"/>
    <n v="9"/>
    <s v="Jan"/>
    <x v="6"/>
    <x v="0"/>
    <s v="Normal"/>
    <s v="Male"/>
    <s v="Electronic accessories"/>
    <s v="Naypyitaw"/>
    <s v="C"/>
    <s v="Good"/>
  </r>
  <r>
    <s v="197-77-7132"/>
    <n v="91.56"/>
    <n v="8"/>
    <n v="36.624000000000002"/>
    <n v="769.10400000000004"/>
    <d v="2019-01-12T00:00:00"/>
    <d v="1899-12-30T18:22:00"/>
    <s v="Ewallet"/>
    <n v="36.624000000000002"/>
    <n v="6"/>
    <s v="Jan"/>
    <x v="0"/>
    <x v="2"/>
    <s v="Member"/>
    <s v="Male"/>
    <s v="Electronic accessories"/>
    <s v="Mandalay"/>
    <s v="B"/>
    <s v="Average"/>
  </r>
  <r>
    <s v="805-86-0265"/>
    <n v="93.96"/>
    <n v="9"/>
    <n v="42.281999999999996"/>
    <n v="887.92200000000003"/>
    <d v="2019-03-20T00:00:00"/>
    <d v="1899-12-30T11:32:00"/>
    <s v="Cash"/>
    <n v="42.281999999999996"/>
    <n v="9.8000000000000007"/>
    <s v="Mar"/>
    <x v="5"/>
    <x v="1"/>
    <s v="Normal"/>
    <s v="Male"/>
    <s v="Home and lifestyle"/>
    <s v="Yangon"/>
    <s v="A"/>
    <s v="Good"/>
  </r>
  <r>
    <s v="733-29-1227"/>
    <n v="55.61"/>
    <n v="7"/>
    <n v="19.4635"/>
    <n v="408.73349999999999"/>
    <d v="2019-03-23T00:00:00"/>
    <d v="1899-12-30T12:41:00"/>
    <s v="Cash"/>
    <n v="19.4635"/>
    <n v="8.5"/>
    <s v="Mar"/>
    <x v="0"/>
    <x v="0"/>
    <s v="Normal"/>
    <s v="Male"/>
    <s v="Home and lifestyle"/>
    <s v="Naypyitaw"/>
    <s v="C"/>
    <s v="Good"/>
  </r>
  <r>
    <s v="451-73-2711"/>
    <n v="84.83"/>
    <n v="1"/>
    <n v="4.2415000000000003"/>
    <n v="89.0715"/>
    <d v="2019-01-14T00:00:00"/>
    <d v="1899-12-30T15:20:00"/>
    <s v="Ewallet"/>
    <n v="4.2415000000000003"/>
    <n v="8.8000000000000007"/>
    <s v="Jan"/>
    <x v="3"/>
    <x v="0"/>
    <s v="Normal"/>
    <s v="Male"/>
    <s v="Food and beverages"/>
    <s v="Naypyitaw"/>
    <s v="C"/>
    <s v="Good"/>
  </r>
  <r>
    <s v="373-14-0504"/>
    <n v="71.63"/>
    <n v="2"/>
    <n v="7.1630000000000003"/>
    <n v="150.423"/>
    <d v="2019-02-12T00:00:00"/>
    <d v="1899-12-30T14:33:00"/>
    <s v="Ewallet"/>
    <n v="7.1630000000000003"/>
    <n v="8.8000000000000007"/>
    <s v="Feb"/>
    <x v="6"/>
    <x v="0"/>
    <s v="Member"/>
    <s v="Female"/>
    <s v="Sports and travel"/>
    <s v="Yangon"/>
    <s v="A"/>
    <s v="Good"/>
  </r>
  <r>
    <s v="546-80-2899"/>
    <n v="37.69"/>
    <n v="2"/>
    <n v="3.7690000000000001"/>
    <n v="79.149000000000001"/>
    <d v="2019-02-20T00:00:00"/>
    <d v="1899-12-30T15:29:00"/>
    <s v="Ewallet"/>
    <n v="3.7690000000000001"/>
    <n v="9.5"/>
    <s v="Feb"/>
    <x v="5"/>
    <x v="0"/>
    <s v="Member"/>
    <s v="Male"/>
    <s v="Home and lifestyle"/>
    <s v="Yangon"/>
    <s v="A"/>
    <s v="Good"/>
  </r>
  <r>
    <s v="345-68-9016"/>
    <n v="31.67"/>
    <n v="8"/>
    <n v="12.667999999999999"/>
    <n v="266.02800000000002"/>
    <d v="2019-01-02T00:00:00"/>
    <d v="1899-12-30T16:19:00"/>
    <s v="Credit card"/>
    <n v="12.667999999999999"/>
    <n v="5.6"/>
    <s v="Jan"/>
    <x v="5"/>
    <x v="2"/>
    <s v="Member"/>
    <s v="Female"/>
    <s v="Sports and travel"/>
    <s v="Naypyitaw"/>
    <s v="C"/>
    <s v="Poor"/>
  </r>
  <r>
    <s v="390-17-5806"/>
    <n v="38.42"/>
    <n v="1"/>
    <n v="1.921"/>
    <n v="40.341000000000001"/>
    <d v="2019-02-02T00:00:00"/>
    <d v="1899-12-30T16:33:00"/>
    <s v="Cash"/>
    <n v="1.921"/>
    <n v="8.6"/>
    <s v="Feb"/>
    <x v="0"/>
    <x v="2"/>
    <s v="Member"/>
    <s v="Female"/>
    <s v="Food and beverages"/>
    <s v="Naypyitaw"/>
    <s v="C"/>
    <s v="Good"/>
  </r>
  <r>
    <s v="457-13-1708"/>
    <n v="65.23"/>
    <n v="10"/>
    <n v="32.615000000000002"/>
    <n v="684.91499999999996"/>
    <d v="2019-01-08T00:00:00"/>
    <d v="1899-12-30T19:07:00"/>
    <s v="Credit card"/>
    <n v="32.615000000000002"/>
    <n v="5.2"/>
    <s v="Jan"/>
    <x v="6"/>
    <x v="2"/>
    <s v="Member"/>
    <s v="Male"/>
    <s v="Fashion accessories"/>
    <s v="Mandalay"/>
    <s v="B"/>
    <s v="Poor"/>
  </r>
  <r>
    <s v="664-14-2882"/>
    <n v="10.53"/>
    <n v="5"/>
    <n v="2.6324999999999998"/>
    <n v="55.282499999999999"/>
    <d v="2019-01-30T00:00:00"/>
    <d v="1899-12-30T14:43:00"/>
    <s v="Credit card"/>
    <n v="2.6324999999999998"/>
    <n v="5.8"/>
    <s v="Jan"/>
    <x v="5"/>
    <x v="0"/>
    <s v="Member"/>
    <s v="Female"/>
    <s v="Home and lifestyle"/>
    <s v="Naypyitaw"/>
    <s v="C"/>
    <s v="Poor"/>
  </r>
  <r>
    <s v="487-79-6868"/>
    <n v="12.29"/>
    <n v="9"/>
    <n v="5.5305"/>
    <n v="116.1405"/>
    <d v="2019-03-26T00:00:00"/>
    <d v="1899-12-30T19:28:00"/>
    <s v="Credit card"/>
    <n v="5.5305"/>
    <n v="8"/>
    <s v="Mar"/>
    <x v="6"/>
    <x v="2"/>
    <s v="Member"/>
    <s v="Female"/>
    <s v="Home and lifestyle"/>
    <s v="Mandalay"/>
    <s v="B"/>
    <s v="Good"/>
  </r>
  <r>
    <s v="314-23-4520"/>
    <n v="81.23"/>
    <n v="7"/>
    <n v="28.430499999999999"/>
    <n v="597.04049999999995"/>
    <d v="2019-01-15T00:00:00"/>
    <d v="1899-12-30T20:44:00"/>
    <s v="Cash"/>
    <n v="28.430499999999999"/>
    <n v="9"/>
    <s v="Jan"/>
    <x v="6"/>
    <x v="2"/>
    <s v="Member"/>
    <s v="Male"/>
    <s v="Health and beauty"/>
    <s v="Naypyitaw"/>
    <s v="C"/>
    <s v="Good"/>
  </r>
  <r>
    <s v="210-30-7976"/>
    <n v="22.32"/>
    <n v="4"/>
    <n v="4.4640000000000004"/>
    <n v="93.744"/>
    <d v="2019-03-14T00:00:00"/>
    <d v="1899-12-30T11:16:00"/>
    <s v="Ewallet"/>
    <n v="4.4640000000000004"/>
    <n v="4.0999999999999996"/>
    <s v="Mar"/>
    <x v="4"/>
    <x v="1"/>
    <s v="Member"/>
    <s v="Female"/>
    <s v="Fashion accessories"/>
    <s v="Mandalay"/>
    <s v="B"/>
    <s v="Poor"/>
  </r>
  <r>
    <s v="585-86-8361"/>
    <n v="27.28"/>
    <n v="5"/>
    <n v="6.82"/>
    <n v="143.22"/>
    <d v="2019-02-03T00:00:00"/>
    <d v="1899-12-30T10:31:00"/>
    <s v="Credit card"/>
    <n v="6.82"/>
    <n v="8.6"/>
    <s v="Feb"/>
    <x v="2"/>
    <x v="1"/>
    <s v="Normal"/>
    <s v="Female"/>
    <s v="Food and beverages"/>
    <s v="Yangon"/>
    <s v="A"/>
    <s v="Good"/>
  </r>
  <r>
    <s v="807-14-7833"/>
    <n v="17.420000000000002"/>
    <n v="10"/>
    <n v="8.7100000000000009"/>
    <n v="182.91"/>
    <d v="2019-02-22T00:00:00"/>
    <d v="1899-12-30T12:30:00"/>
    <s v="Ewallet"/>
    <n v="8.7100000000000009"/>
    <n v="7"/>
    <s v="Feb"/>
    <x v="1"/>
    <x v="0"/>
    <s v="Member"/>
    <s v="Female"/>
    <s v="Electronic accessories"/>
    <s v="Yangon"/>
    <s v="A"/>
    <s v="Average"/>
  </r>
  <r>
    <s v="775-72-1988"/>
    <n v="73.28"/>
    <n v="5"/>
    <n v="18.32"/>
    <n v="384.72"/>
    <d v="2019-01-24T00:00:00"/>
    <d v="1899-12-30T15:05:00"/>
    <s v="Ewallet"/>
    <n v="18.32"/>
    <n v="8.4"/>
    <s v="Jan"/>
    <x v="4"/>
    <x v="0"/>
    <s v="Normal"/>
    <s v="Male"/>
    <s v="Home and lifestyle"/>
    <s v="Mandalay"/>
    <s v="B"/>
    <s v="Good"/>
  </r>
  <r>
    <s v="288-38-3758"/>
    <n v="84.87"/>
    <n v="3"/>
    <n v="12.730499999999999"/>
    <n v="267.34050000000002"/>
    <d v="2019-01-25T00:00:00"/>
    <d v="1899-12-30T18:30:00"/>
    <s v="Ewallet"/>
    <n v="12.730499999999999"/>
    <n v="7.4"/>
    <s v="Jan"/>
    <x v="1"/>
    <x v="2"/>
    <s v="Member"/>
    <s v="Female"/>
    <s v="Fashion accessories"/>
    <s v="Naypyitaw"/>
    <s v="C"/>
    <s v="Average"/>
  </r>
  <r>
    <s v="652-43-6591"/>
    <n v="97.29"/>
    <n v="8"/>
    <n v="38.915999999999997"/>
    <n v="817.23599999999999"/>
    <d v="2019-03-09T00:00:00"/>
    <d v="1899-12-30T13:18:00"/>
    <s v="Credit card"/>
    <n v="38.915999999999997"/>
    <n v="6.2"/>
    <s v="Mar"/>
    <x v="0"/>
    <x v="0"/>
    <s v="Normal"/>
    <s v="Female"/>
    <s v="Fashion accessories"/>
    <s v="Yangon"/>
    <s v="A"/>
    <s v="Average"/>
  </r>
  <r>
    <s v="785-96-0615"/>
    <n v="35.74"/>
    <n v="8"/>
    <n v="14.295999999999999"/>
    <n v="300.21600000000001"/>
    <d v="2019-02-17T00:00:00"/>
    <d v="1899-12-30T15:28:00"/>
    <s v="Ewallet"/>
    <n v="14.295999999999999"/>
    <n v="4.9000000000000004"/>
    <s v="Feb"/>
    <x v="2"/>
    <x v="0"/>
    <s v="Member"/>
    <s v="Female"/>
    <s v="Electronic accessories"/>
    <s v="Mandalay"/>
    <s v="B"/>
    <s v="Poor"/>
  </r>
  <r>
    <s v="406-46-7107"/>
    <n v="96.52"/>
    <n v="6"/>
    <n v="28.956"/>
    <n v="608.07600000000002"/>
    <d v="2019-01-11T00:00:00"/>
    <d v="1899-12-30T11:52:00"/>
    <s v="Cash"/>
    <n v="28.956"/>
    <n v="4.5"/>
    <s v="Jan"/>
    <x v="1"/>
    <x v="1"/>
    <s v="Normal"/>
    <s v="Female"/>
    <s v="Home and lifestyle"/>
    <s v="Yangon"/>
    <s v="A"/>
    <s v="Poor"/>
  </r>
  <r>
    <s v="250-17-5703"/>
    <n v="18.850000000000001"/>
    <n v="10"/>
    <n v="9.4250000000000007"/>
    <n v="197.92500000000001"/>
    <d v="2019-02-27T00:00:00"/>
    <d v="1899-12-30T18:24:00"/>
    <s v="Ewallet"/>
    <n v="9.4250000000000007"/>
    <n v="5.6"/>
    <s v="Feb"/>
    <x v="5"/>
    <x v="2"/>
    <s v="Member"/>
    <s v="Male"/>
    <s v="Food and beverages"/>
    <s v="Yangon"/>
    <s v="A"/>
    <s v="Poor"/>
  </r>
  <r>
    <s v="156-95-3964"/>
    <n v="55.39"/>
    <n v="4"/>
    <n v="11.077999999999999"/>
    <n v="232.63800000000001"/>
    <d v="2019-03-25T00:00:00"/>
    <d v="1899-12-30T15:19:00"/>
    <s v="Ewallet"/>
    <n v="11.077999999999999"/>
    <n v="8"/>
    <s v="Mar"/>
    <x v="3"/>
    <x v="0"/>
    <s v="Normal"/>
    <s v="Female"/>
    <s v="Food and beverages"/>
    <s v="Yangon"/>
    <s v="A"/>
    <s v="Good"/>
  </r>
  <r>
    <s v="842-40-8179"/>
    <n v="77.2"/>
    <n v="10"/>
    <n v="38.6"/>
    <n v="810.6"/>
    <d v="2019-02-11T00:00:00"/>
    <d v="1899-12-30T10:38:00"/>
    <s v="Credit card"/>
    <n v="38.6"/>
    <n v="5.6"/>
    <s v="Feb"/>
    <x v="3"/>
    <x v="1"/>
    <s v="Member"/>
    <s v="Female"/>
    <s v="Food and beverages"/>
    <s v="Mandalay"/>
    <s v="B"/>
    <s v="Poor"/>
  </r>
  <r>
    <s v="525-09-8450"/>
    <n v="72.13"/>
    <n v="10"/>
    <n v="36.064999999999998"/>
    <n v="757.36500000000001"/>
    <d v="2019-01-31T00:00:00"/>
    <d v="1899-12-30T15:12:00"/>
    <s v="Credit card"/>
    <n v="36.064999999999998"/>
    <n v="4.2"/>
    <s v="Jan"/>
    <x v="4"/>
    <x v="0"/>
    <s v="Normal"/>
    <s v="Male"/>
    <s v="Electronic accessories"/>
    <s v="Mandalay"/>
    <s v="B"/>
    <s v="Poor"/>
  </r>
  <r>
    <s v="410-67-1709"/>
    <n v="63.88"/>
    <n v="8"/>
    <n v="25.552"/>
    <n v="536.59199999999998"/>
    <d v="2019-01-20T00:00:00"/>
    <d v="1899-12-30T17:48:00"/>
    <s v="Ewallet"/>
    <n v="25.552"/>
    <n v="9.9"/>
    <s v="Jan"/>
    <x v="2"/>
    <x v="2"/>
    <s v="Member"/>
    <s v="Female"/>
    <s v="Fashion accessories"/>
    <s v="Yangon"/>
    <s v="A"/>
    <s v="Good"/>
  </r>
  <r>
    <s v="587-73-4862"/>
    <n v="10.69"/>
    <n v="5"/>
    <n v="2.6724999999999999"/>
    <n v="56.122500000000002"/>
    <d v="2019-03-26T00:00:00"/>
    <d v="1899-12-30T11:07:00"/>
    <s v="Ewallet"/>
    <n v="2.6724999999999999"/>
    <n v="7.6"/>
    <s v="Mar"/>
    <x v="6"/>
    <x v="1"/>
    <s v="Member"/>
    <s v="Female"/>
    <s v="Health and beauty"/>
    <s v="Yangon"/>
    <s v="A"/>
    <s v="Average"/>
  </r>
  <r>
    <s v="787-87-2010"/>
    <n v="55.5"/>
    <n v="4"/>
    <n v="11.1"/>
    <n v="233.1"/>
    <d v="2019-01-20T00:00:00"/>
    <d v="1899-12-30T15:48:00"/>
    <s v="Credit card"/>
    <n v="11.1"/>
    <n v="6.6"/>
    <s v="Jan"/>
    <x v="2"/>
    <x v="0"/>
    <s v="Member"/>
    <s v="Male"/>
    <s v="Health and beauty"/>
    <s v="Yangon"/>
    <s v="A"/>
    <s v="Average"/>
  </r>
  <r>
    <s v="593-14-4239"/>
    <n v="95.46"/>
    <n v="8"/>
    <n v="38.183999999999997"/>
    <n v="801.86400000000003"/>
    <d v="2019-03-05T00:00:00"/>
    <d v="1899-12-30T19:40:00"/>
    <s v="Ewallet"/>
    <n v="38.183999999999997"/>
    <n v="4.7"/>
    <s v="Mar"/>
    <x v="6"/>
    <x v="2"/>
    <s v="Normal"/>
    <s v="Female"/>
    <s v="Home and lifestyle"/>
    <s v="Mandalay"/>
    <s v="B"/>
    <s v="Poor"/>
  </r>
  <r>
    <s v="801-88-0346"/>
    <n v="76.06"/>
    <n v="3"/>
    <n v="11.409000000000001"/>
    <n v="239.589"/>
    <d v="2019-01-05T00:00:00"/>
    <d v="1899-12-30T20:30:00"/>
    <s v="Credit card"/>
    <n v="11.409000000000001"/>
    <n v="9.8000000000000007"/>
    <s v="Jan"/>
    <x v="0"/>
    <x v="2"/>
    <s v="Normal"/>
    <s v="Female"/>
    <s v="Fashion accessories"/>
    <s v="Naypyitaw"/>
    <s v="C"/>
    <s v="Good"/>
  </r>
  <r>
    <s v="388-76-2555"/>
    <n v="13.69"/>
    <n v="6"/>
    <n v="4.1070000000000002"/>
    <n v="86.247"/>
    <d v="2019-02-13T00:00:00"/>
    <d v="1899-12-30T13:59:00"/>
    <s v="Cash"/>
    <n v="4.1070000000000002"/>
    <n v="6.3"/>
    <s v="Feb"/>
    <x v="5"/>
    <x v="0"/>
    <s v="Normal"/>
    <s v="Male"/>
    <s v="Sports and travel"/>
    <s v="Mandalay"/>
    <s v="B"/>
    <s v="Average"/>
  </r>
  <r>
    <s v="711-31-1234"/>
    <n v="95.64"/>
    <n v="4"/>
    <n v="19.128"/>
    <n v="401.68799999999999"/>
    <d v="2019-03-16T00:00:00"/>
    <d v="1899-12-30T18:51:00"/>
    <s v="Cash"/>
    <n v="19.128"/>
    <n v="7.9"/>
    <s v="Mar"/>
    <x v="0"/>
    <x v="2"/>
    <s v="Normal"/>
    <s v="Female"/>
    <s v="Electronic accessories"/>
    <s v="Mandalay"/>
    <s v="B"/>
    <s v="Average"/>
  </r>
  <r>
    <s v="886-54-6089"/>
    <n v="11.43"/>
    <n v="6"/>
    <n v="3.4289999999999998"/>
    <n v="72.009"/>
    <d v="2019-01-15T00:00:00"/>
    <d v="1899-12-30T17:24:00"/>
    <s v="Cash"/>
    <n v="3.4289999999999998"/>
    <n v="7.7"/>
    <s v="Jan"/>
    <x v="6"/>
    <x v="2"/>
    <s v="Normal"/>
    <s v="Female"/>
    <s v="Home and lifestyle"/>
    <s v="Yangon"/>
    <s v="A"/>
    <s v="Average"/>
  </r>
  <r>
    <s v="707-32-7409"/>
    <n v="95.54"/>
    <n v="4"/>
    <n v="19.108000000000001"/>
    <n v="401.26799999999997"/>
    <d v="2019-02-26T00:00:00"/>
    <d v="1899-12-30T11:58:00"/>
    <s v="Ewallet"/>
    <n v="19.108000000000001"/>
    <n v="4.5"/>
    <s v="Feb"/>
    <x v="6"/>
    <x v="1"/>
    <s v="Member"/>
    <s v="Female"/>
    <s v="Sports and travel"/>
    <s v="Mandalay"/>
    <s v="B"/>
    <s v="Poor"/>
  </r>
  <r>
    <s v="759-98-4285"/>
    <n v="85.87"/>
    <n v="7"/>
    <n v="30.054500000000001"/>
    <n v="631.14449999999999"/>
    <d v="2019-02-27T00:00:00"/>
    <d v="1899-12-30T19:01:00"/>
    <s v="Credit card"/>
    <n v="30.054500000000001"/>
    <n v="8"/>
    <s v="Feb"/>
    <x v="5"/>
    <x v="2"/>
    <s v="Member"/>
    <s v="Female"/>
    <s v="Health and beauty"/>
    <s v="Naypyitaw"/>
    <s v="C"/>
    <s v="Good"/>
  </r>
  <r>
    <s v="201-63-8275"/>
    <n v="67.989999999999995"/>
    <n v="7"/>
    <n v="23.796500000000002"/>
    <n v="499.72649999999999"/>
    <d v="2019-02-17T00:00:00"/>
    <d v="1899-12-30T16:50:00"/>
    <s v="Ewallet"/>
    <n v="23.796500000000002"/>
    <n v="5.7"/>
    <s v="Feb"/>
    <x v="2"/>
    <x v="2"/>
    <s v="Member"/>
    <s v="Female"/>
    <s v="Sports and travel"/>
    <s v="Naypyitaw"/>
    <s v="C"/>
    <s v="Poor"/>
  </r>
  <r>
    <s v="471-06-8611"/>
    <n v="52.42"/>
    <n v="1"/>
    <n v="2.621"/>
    <n v="55.040999999999997"/>
    <d v="2019-02-06T00:00:00"/>
    <d v="1899-12-30T10:22:00"/>
    <s v="Credit card"/>
    <n v="2.621"/>
    <n v="6.3"/>
    <s v="Feb"/>
    <x v="5"/>
    <x v="1"/>
    <s v="Normal"/>
    <s v="Female"/>
    <s v="Food and beverages"/>
    <s v="Naypyitaw"/>
    <s v="C"/>
    <s v="Average"/>
  </r>
  <r>
    <s v="200-16-5952"/>
    <n v="65.650000000000006"/>
    <n v="2"/>
    <n v="6.5650000000000004"/>
    <n v="137.86500000000001"/>
    <d v="2019-01-17T00:00:00"/>
    <d v="1899-12-30T16:46:00"/>
    <s v="Cash"/>
    <n v="6.5650000000000004"/>
    <n v="6"/>
    <s v="Jan"/>
    <x v="4"/>
    <x v="2"/>
    <s v="Member"/>
    <s v="Male"/>
    <s v="Food and beverages"/>
    <s v="Naypyitaw"/>
    <s v="C"/>
    <s v="Average"/>
  </r>
  <r>
    <s v="120-54-2248"/>
    <n v="28.86"/>
    <n v="5"/>
    <n v="7.2149999999999999"/>
    <n v="151.51499999999999"/>
    <d v="2019-01-22T00:00:00"/>
    <d v="1899-12-30T18:08:00"/>
    <s v="Credit card"/>
    <n v="7.2149999999999999"/>
    <n v="8"/>
    <s v="Jan"/>
    <x v="6"/>
    <x v="2"/>
    <s v="Normal"/>
    <s v="Female"/>
    <s v="Food and beverages"/>
    <s v="Mandalay"/>
    <s v="B"/>
    <s v="Good"/>
  </r>
  <r>
    <s v="102-77-2261"/>
    <n v="65.31"/>
    <n v="7"/>
    <n v="22.858499999999999"/>
    <n v="480.02850000000001"/>
    <d v="2019-03-05T00:00:00"/>
    <d v="1899-12-30T18:02:00"/>
    <s v="Credit card"/>
    <n v="22.858499999999999"/>
    <n v="4.2"/>
    <s v="Mar"/>
    <x v="6"/>
    <x v="2"/>
    <s v="Member"/>
    <s v="Male"/>
    <s v="Health and beauty"/>
    <s v="Naypyitaw"/>
    <s v="C"/>
    <s v="Poor"/>
  </r>
  <r>
    <s v="875-31-8302"/>
    <n v="93.38"/>
    <n v="1"/>
    <n v="4.6689999999999996"/>
    <n v="98.049000000000007"/>
    <d v="2019-01-03T00:00:00"/>
    <d v="1899-12-30T13:07:00"/>
    <s v="Cash"/>
    <n v="4.6689999999999996"/>
    <n v="9.6"/>
    <s v="Jan"/>
    <x v="4"/>
    <x v="0"/>
    <s v="Normal"/>
    <s v="Male"/>
    <s v="Sports and travel"/>
    <s v="Mandalay"/>
    <s v="B"/>
    <s v="Good"/>
  </r>
  <r>
    <s v="102-06-2002"/>
    <n v="25.25"/>
    <n v="5"/>
    <n v="6.3125"/>
    <n v="132.5625"/>
    <d v="2019-03-20T00:00:00"/>
    <d v="1899-12-30T17:52:00"/>
    <s v="Cash"/>
    <n v="6.3125"/>
    <n v="6.1"/>
    <s v="Mar"/>
    <x v="5"/>
    <x v="2"/>
    <s v="Member"/>
    <s v="Male"/>
    <s v="Sports and travel"/>
    <s v="Naypyitaw"/>
    <s v="C"/>
    <s v="Average"/>
  </r>
  <r>
    <s v="457-94-0464"/>
    <n v="87.87"/>
    <n v="9"/>
    <n v="39.541499999999999"/>
    <n v="830.37149999999997"/>
    <d v="2019-01-31T00:00:00"/>
    <d v="1899-12-30T20:32:00"/>
    <s v="Ewallet"/>
    <n v="39.541499999999999"/>
    <n v="5.6"/>
    <s v="Jan"/>
    <x v="4"/>
    <x v="2"/>
    <s v="Member"/>
    <s v="Male"/>
    <s v="Electronic accessories"/>
    <s v="Mandalay"/>
    <s v="B"/>
    <s v="Poor"/>
  </r>
  <r>
    <s v="629-42-4133"/>
    <n v="21.8"/>
    <n v="8"/>
    <n v="8.7200000000000006"/>
    <n v="183.12"/>
    <d v="2019-02-19T00:00:00"/>
    <d v="1899-12-30T19:24:00"/>
    <s v="Cash"/>
    <n v="8.7200000000000006"/>
    <n v="8.3000000000000007"/>
    <s v="Feb"/>
    <x v="6"/>
    <x v="2"/>
    <s v="Normal"/>
    <s v="Male"/>
    <s v="Health and beauty"/>
    <s v="Naypyitaw"/>
    <s v="C"/>
    <s v="Good"/>
  </r>
  <r>
    <s v="534-53-3526"/>
    <n v="94.76"/>
    <n v="4"/>
    <n v="18.952000000000002"/>
    <n v="397.99200000000002"/>
    <d v="2019-02-11T00:00:00"/>
    <d v="1899-12-30T16:06:00"/>
    <s v="Ewallet"/>
    <n v="18.952000000000002"/>
    <n v="7.8"/>
    <s v="Feb"/>
    <x v="3"/>
    <x v="2"/>
    <s v="Normal"/>
    <s v="Female"/>
    <s v="Sports and travel"/>
    <s v="Yangon"/>
    <s v="A"/>
    <s v="Average"/>
  </r>
  <r>
    <s v="307-04-2070"/>
    <n v="30.62"/>
    <n v="1"/>
    <n v="1.5309999999999999"/>
    <n v="32.151000000000003"/>
    <d v="2019-02-05T00:00:00"/>
    <d v="1899-12-30T14:14:00"/>
    <s v="Credit card"/>
    <n v="1.5309999999999999"/>
    <n v="4.0999999999999996"/>
    <s v="Feb"/>
    <x v="6"/>
    <x v="0"/>
    <s v="Member"/>
    <s v="Female"/>
    <s v="Fashion accessories"/>
    <s v="Yangon"/>
    <s v="A"/>
    <s v="Poor"/>
  </r>
  <r>
    <s v="468-99-7231"/>
    <n v="44.01"/>
    <n v="8"/>
    <n v="17.603999999999999"/>
    <n v="369.68400000000003"/>
    <d v="2019-03-03T00:00:00"/>
    <d v="1899-12-30T17:36:00"/>
    <s v="Cash"/>
    <n v="17.603999999999999"/>
    <n v="8.8000000000000007"/>
    <s v="Mar"/>
    <x v="2"/>
    <x v="2"/>
    <s v="Normal"/>
    <s v="Female"/>
    <s v="Home and lifestyle"/>
    <s v="Naypyitaw"/>
    <s v="C"/>
    <s v="Good"/>
  </r>
  <r>
    <s v="516-77-6464"/>
    <n v="10.16"/>
    <n v="5"/>
    <n v="2.54"/>
    <n v="53.34"/>
    <d v="2019-02-24T00:00:00"/>
    <d v="1899-12-30T13:08:00"/>
    <s v="Ewallet"/>
    <n v="2.54"/>
    <n v="4.0999999999999996"/>
    <s v="Feb"/>
    <x v="2"/>
    <x v="0"/>
    <s v="Member"/>
    <s v="Female"/>
    <s v="Health and beauty"/>
    <s v="Naypyitaw"/>
    <s v="C"/>
    <s v="Poor"/>
  </r>
  <r>
    <s v="404-91-5964"/>
    <n v="74.58"/>
    <n v="7"/>
    <n v="26.103000000000002"/>
    <n v="548.16300000000001"/>
    <d v="2019-02-04T00:00:00"/>
    <d v="1899-12-30T16:09:00"/>
    <s v="Credit card"/>
    <n v="26.103000000000002"/>
    <n v="9"/>
    <s v="Feb"/>
    <x v="3"/>
    <x v="2"/>
    <s v="Normal"/>
    <s v="Male"/>
    <s v="Electronic accessories"/>
    <s v="Yangon"/>
    <s v="A"/>
    <s v="Good"/>
  </r>
  <r>
    <s v="886-77-9084"/>
    <n v="71.89"/>
    <n v="8"/>
    <n v="28.756"/>
    <n v="603.87599999999998"/>
    <d v="2019-02-19T00:00:00"/>
    <d v="1899-12-30T11:33:00"/>
    <s v="Ewallet"/>
    <n v="28.756"/>
    <n v="5.5"/>
    <s v="Feb"/>
    <x v="6"/>
    <x v="1"/>
    <s v="Normal"/>
    <s v="Male"/>
    <s v="Electronic accessories"/>
    <s v="Naypyitaw"/>
    <s v="C"/>
    <s v="Poor"/>
  </r>
  <r>
    <s v="790-38-4466"/>
    <n v="10.99"/>
    <n v="5"/>
    <n v="2.7475000000000001"/>
    <n v="57.697499999999998"/>
    <d v="2019-01-23T00:00:00"/>
    <d v="1899-12-30T10:18:00"/>
    <s v="Credit card"/>
    <n v="2.7475000000000001"/>
    <n v="9.3000000000000007"/>
    <s v="Jan"/>
    <x v="5"/>
    <x v="1"/>
    <s v="Normal"/>
    <s v="Female"/>
    <s v="Health and beauty"/>
    <s v="Naypyitaw"/>
    <s v="C"/>
    <s v="Good"/>
  </r>
  <r>
    <s v="704-10-4056"/>
    <n v="60.47"/>
    <n v="3"/>
    <n v="9.0704999999999991"/>
    <n v="190.48050000000001"/>
    <d v="2019-01-14T00:00:00"/>
    <d v="1899-12-30T10:55:00"/>
    <s v="Credit card"/>
    <n v="9.0704999999999991"/>
    <n v="5.6"/>
    <s v="Jan"/>
    <x v="3"/>
    <x v="1"/>
    <s v="Member"/>
    <s v="Male"/>
    <s v="Health and beauty"/>
    <s v="Naypyitaw"/>
    <s v="C"/>
    <s v="Poor"/>
  </r>
  <r>
    <s v="497-37-6538"/>
    <n v="58.91"/>
    <n v="7"/>
    <n v="20.618500000000001"/>
    <n v="432.98849999999999"/>
    <d v="2019-01-17T00:00:00"/>
    <d v="1899-12-30T15:15:00"/>
    <s v="Ewallet"/>
    <n v="20.618500000000001"/>
    <n v="9.6999999999999993"/>
    <s v="Jan"/>
    <x v="4"/>
    <x v="0"/>
    <s v="Normal"/>
    <s v="Male"/>
    <s v="Sports and travel"/>
    <s v="Yangon"/>
    <s v="A"/>
    <s v="Good"/>
  </r>
  <r>
    <s v="651-96-5970"/>
    <n v="46.41"/>
    <n v="1"/>
    <n v="2.3205"/>
    <n v="48.730499999999999"/>
    <d v="2019-03-03T00:00:00"/>
    <d v="1899-12-30T20:06:00"/>
    <s v="Credit card"/>
    <n v="2.3205"/>
    <n v="4"/>
    <s v="Mar"/>
    <x v="2"/>
    <x v="2"/>
    <s v="Normal"/>
    <s v="Male"/>
    <s v="Fashion accessories"/>
    <s v="Yangon"/>
    <s v="A"/>
    <s v="Poor"/>
  </r>
  <r>
    <s v="400-80-4065"/>
    <n v="68.55"/>
    <n v="4"/>
    <n v="13.71"/>
    <n v="287.91000000000003"/>
    <d v="2019-02-15T00:00:00"/>
    <d v="1899-12-30T20:21:00"/>
    <s v="Credit card"/>
    <n v="13.71"/>
    <n v="9.1999999999999993"/>
    <s v="Feb"/>
    <x v="1"/>
    <x v="2"/>
    <s v="Member"/>
    <s v="Male"/>
    <s v="Health and beauty"/>
    <s v="Naypyitaw"/>
    <s v="C"/>
    <s v="Good"/>
  </r>
  <r>
    <s v="744-16-7898"/>
    <n v="97.37"/>
    <n v="10"/>
    <n v="48.685000000000002"/>
    <n v="1022.385"/>
    <d v="2019-01-15T00:00:00"/>
    <d v="1899-12-30T13:48:00"/>
    <s v="Credit card"/>
    <n v="48.685000000000002"/>
    <n v="4.9000000000000004"/>
    <s v="Jan"/>
    <x v="6"/>
    <x v="0"/>
    <s v="Normal"/>
    <s v="Female"/>
    <s v="Home and lifestyle"/>
    <s v="Mandalay"/>
    <s v="B"/>
    <s v="Poor"/>
  </r>
  <r>
    <s v="263-12-5321"/>
    <n v="92.6"/>
    <n v="7"/>
    <n v="32.409999999999997"/>
    <n v="680.61"/>
    <d v="2019-02-27T00:00:00"/>
    <d v="1899-12-30T12:52:00"/>
    <s v="Credit card"/>
    <n v="32.409999999999997"/>
    <n v="9.3000000000000007"/>
    <s v="Feb"/>
    <x v="5"/>
    <x v="0"/>
    <s v="Member"/>
    <s v="Male"/>
    <s v="Electronic accessories"/>
    <s v="Yangon"/>
    <s v="A"/>
    <s v="Good"/>
  </r>
  <r>
    <s v="702-72-0487"/>
    <n v="46.61"/>
    <n v="2"/>
    <n v="4.6609999999999996"/>
    <n v="97.881"/>
    <d v="2019-02-26T00:00:00"/>
    <d v="1899-12-30T12:28:00"/>
    <s v="Credit card"/>
    <n v="4.6609999999999996"/>
    <n v="6.6"/>
    <s v="Feb"/>
    <x v="6"/>
    <x v="0"/>
    <s v="Normal"/>
    <s v="Female"/>
    <s v="Electronic accessories"/>
    <s v="Yangon"/>
    <s v="A"/>
    <s v="Average"/>
  </r>
  <r>
    <s v="605-83-1050"/>
    <n v="27.18"/>
    <n v="2"/>
    <n v="2.718"/>
    <n v="57.078000000000003"/>
    <d v="2019-03-15T00:00:00"/>
    <d v="1899-12-30T16:26:00"/>
    <s v="Ewallet"/>
    <n v="2.718"/>
    <n v="4.3"/>
    <s v="Mar"/>
    <x v="1"/>
    <x v="2"/>
    <s v="Normal"/>
    <s v="Male"/>
    <s v="Fashion accessories"/>
    <s v="Mandalay"/>
    <s v="B"/>
    <s v="Poor"/>
  </r>
  <r>
    <s v="443-60-9639"/>
    <n v="60.87"/>
    <n v="1"/>
    <n v="3.0434999999999999"/>
    <n v="63.913499999999999"/>
    <d v="2019-01-24T00:00:00"/>
    <d v="1899-12-30T13:24:00"/>
    <s v="Cash"/>
    <n v="3.0434999999999999"/>
    <n v="5.5"/>
    <s v="Jan"/>
    <x v="4"/>
    <x v="0"/>
    <s v="Member"/>
    <s v="Female"/>
    <s v="Home and lifestyle"/>
    <s v="Naypyitaw"/>
    <s v="C"/>
    <s v="Poor"/>
  </r>
  <r>
    <s v="864-24-7918"/>
    <n v="24.49"/>
    <n v="10"/>
    <n v="12.244999999999999"/>
    <n v="257.14499999999998"/>
    <d v="2019-02-22T00:00:00"/>
    <d v="1899-12-30T15:15:00"/>
    <s v="Cash"/>
    <n v="12.244999999999999"/>
    <n v="8.1"/>
    <s v="Feb"/>
    <x v="1"/>
    <x v="0"/>
    <s v="Member"/>
    <s v="Female"/>
    <s v="Sports and travel"/>
    <s v="Yangon"/>
    <s v="A"/>
    <s v="Good"/>
  </r>
  <r>
    <s v="359-94-5395"/>
    <n v="92.78"/>
    <n v="1"/>
    <n v="4.6390000000000002"/>
    <n v="97.418999999999997"/>
    <d v="2019-03-15T00:00:00"/>
    <d v="1899-12-30T10:50:00"/>
    <s v="Credit card"/>
    <n v="4.6390000000000002"/>
    <n v="9.8000000000000007"/>
    <s v="Mar"/>
    <x v="1"/>
    <x v="1"/>
    <s v="Normal"/>
    <s v="Male"/>
    <s v="Health and beauty"/>
    <s v="Mandalay"/>
    <s v="B"/>
    <s v="Good"/>
  </r>
  <r>
    <s v="401-09-4232"/>
    <n v="86.69"/>
    <n v="5"/>
    <n v="21.672499999999999"/>
    <n v="455.1225"/>
    <d v="2019-02-11T00:00:00"/>
    <d v="1899-12-30T18:38:00"/>
    <s v="Ewallet"/>
    <n v="21.672499999999999"/>
    <n v="9.4"/>
    <s v="Feb"/>
    <x v="3"/>
    <x v="2"/>
    <s v="Member"/>
    <s v="Male"/>
    <s v="Home and lifestyle"/>
    <s v="Naypyitaw"/>
    <s v="C"/>
    <s v="Good"/>
  </r>
  <r>
    <s v="751-15-6198"/>
    <n v="23.01"/>
    <n v="6"/>
    <n v="6.9029999999999996"/>
    <n v="144.96299999999999"/>
    <d v="2019-01-12T00:00:00"/>
    <d v="1899-12-30T16:45:00"/>
    <s v="Ewallet"/>
    <n v="6.9029999999999996"/>
    <n v="7.9"/>
    <s v="Jan"/>
    <x v="0"/>
    <x v="2"/>
    <s v="Normal"/>
    <s v="Male"/>
    <s v="Sports and travel"/>
    <s v="Mandalay"/>
    <s v="B"/>
    <s v="Average"/>
  </r>
  <r>
    <s v="324-41-6833"/>
    <n v="30.2"/>
    <n v="8"/>
    <n v="12.08"/>
    <n v="253.68"/>
    <d v="2019-03-03T00:00:00"/>
    <d v="1899-12-30T19:30:00"/>
    <s v="Ewallet"/>
    <n v="12.08"/>
    <n v="5.0999999999999996"/>
    <s v="Mar"/>
    <x v="2"/>
    <x v="2"/>
    <s v="Member"/>
    <s v="Female"/>
    <s v="Electronic accessories"/>
    <s v="Naypyitaw"/>
    <s v="C"/>
    <s v="Poor"/>
  </r>
  <r>
    <s v="474-33-8305"/>
    <n v="67.39"/>
    <n v="7"/>
    <n v="23.586500000000001"/>
    <n v="495.31650000000002"/>
    <d v="2019-03-23T00:00:00"/>
    <d v="1899-12-30T13:23:00"/>
    <s v="Ewallet"/>
    <n v="23.586500000000001"/>
    <n v="6.9"/>
    <s v="Mar"/>
    <x v="0"/>
    <x v="0"/>
    <s v="Member"/>
    <s v="Male"/>
    <s v="Fashion accessories"/>
    <s v="Naypyitaw"/>
    <s v="C"/>
    <s v="Average"/>
  </r>
  <r>
    <s v="759-29-9521"/>
    <n v="48.96"/>
    <n v="9"/>
    <n v="22.032"/>
    <n v="462.67200000000003"/>
    <d v="2019-03-04T00:00:00"/>
    <d v="1899-12-30T11:27:00"/>
    <s v="Cash"/>
    <n v="22.032"/>
    <n v="8"/>
    <s v="Mar"/>
    <x v="3"/>
    <x v="1"/>
    <s v="Member"/>
    <s v="Female"/>
    <s v="Fashion accessories"/>
    <s v="Yangon"/>
    <s v="A"/>
    <s v="Good"/>
  </r>
  <r>
    <s v="831-81-6575"/>
    <n v="75.59"/>
    <n v="9"/>
    <n v="34.015500000000003"/>
    <n v="714.32550000000003"/>
    <d v="2019-02-23T00:00:00"/>
    <d v="1899-12-30T11:12:00"/>
    <s v="Cash"/>
    <n v="34.015500000000003"/>
    <n v="8"/>
    <s v="Feb"/>
    <x v="0"/>
    <x v="1"/>
    <s v="Member"/>
    <s v="Female"/>
    <s v="Electronic accessories"/>
    <s v="Mandalay"/>
    <s v="B"/>
    <s v="Good"/>
  </r>
  <r>
    <s v="220-68-6701"/>
    <n v="77.47"/>
    <n v="4"/>
    <n v="15.494"/>
    <n v="325.37400000000002"/>
    <d v="2019-03-17T00:00:00"/>
    <d v="1899-12-30T16:36:00"/>
    <s v="Cash"/>
    <n v="15.494"/>
    <n v="4.2"/>
    <s v="Mar"/>
    <x v="2"/>
    <x v="2"/>
    <s v="Normal"/>
    <s v="Female"/>
    <s v="Home and lifestyle"/>
    <s v="Yangon"/>
    <s v="A"/>
    <s v="Poor"/>
  </r>
  <r>
    <s v="618-34-8551"/>
    <n v="93.18"/>
    <n v="2"/>
    <n v="9.3179999999999996"/>
    <n v="195.678"/>
    <d v="2019-01-16T00:00:00"/>
    <d v="1899-12-30T18:41:00"/>
    <s v="Credit card"/>
    <n v="9.3179999999999996"/>
    <n v="8.5"/>
    <s v="Jan"/>
    <x v="5"/>
    <x v="2"/>
    <s v="Normal"/>
    <s v="Female"/>
    <s v="Sports and travel"/>
    <s v="Yangon"/>
    <s v="A"/>
    <s v="Good"/>
  </r>
  <r>
    <s v="257-60-7754"/>
    <n v="50.23"/>
    <n v="4"/>
    <n v="10.045999999999999"/>
    <n v="210.96600000000001"/>
    <d v="2019-01-08T00:00:00"/>
    <d v="1899-12-30T17:12:00"/>
    <s v="Cash"/>
    <n v="10.045999999999999"/>
    <n v="9"/>
    <s v="Jan"/>
    <x v="6"/>
    <x v="2"/>
    <s v="Normal"/>
    <s v="Female"/>
    <s v="Electronic accessories"/>
    <s v="Yangon"/>
    <s v="A"/>
    <s v="Good"/>
  </r>
  <r>
    <s v="559-61-5987"/>
    <n v="17.75"/>
    <n v="1"/>
    <n v="0.88749999999999996"/>
    <n v="18.637499999999999"/>
    <d v="2019-01-14T00:00:00"/>
    <d v="1899-12-30T10:38:00"/>
    <s v="Cash"/>
    <n v="0.88749999999999996"/>
    <n v="8.6"/>
    <s v="Jan"/>
    <x v="3"/>
    <x v="1"/>
    <s v="Normal"/>
    <s v="Female"/>
    <s v="Health and beauty"/>
    <s v="Mandalay"/>
    <s v="B"/>
    <s v="Good"/>
  </r>
  <r>
    <s v="189-55-2313"/>
    <n v="62.18"/>
    <n v="10"/>
    <n v="31.09"/>
    <n v="652.89"/>
    <d v="2019-01-31T00:00:00"/>
    <d v="1899-12-30T10:33:00"/>
    <s v="Ewallet"/>
    <n v="31.09"/>
    <n v="6"/>
    <s v="Jan"/>
    <x v="4"/>
    <x v="1"/>
    <s v="Normal"/>
    <s v="Female"/>
    <s v="Fashion accessories"/>
    <s v="Naypyitaw"/>
    <s v="C"/>
    <s v="Average"/>
  </r>
  <r>
    <s v="565-91-4567"/>
    <n v="10.75"/>
    <n v="8"/>
    <n v="4.3"/>
    <n v="90.3"/>
    <d v="2019-03-15T00:00:00"/>
    <d v="1899-12-30T14:38:00"/>
    <s v="Ewallet"/>
    <n v="4.3"/>
    <n v="6.2"/>
    <s v="Mar"/>
    <x v="1"/>
    <x v="0"/>
    <s v="Normal"/>
    <s v="Male"/>
    <s v="Health and beauty"/>
    <s v="Mandalay"/>
    <s v="B"/>
    <s v="Average"/>
  </r>
  <r>
    <s v="380-60-5336"/>
    <n v="40.26"/>
    <n v="10"/>
    <n v="20.13"/>
    <n v="422.73"/>
    <d v="2019-02-24T00:00:00"/>
    <d v="1899-12-30T18:06:00"/>
    <s v="Credit card"/>
    <n v="20.13"/>
    <n v="5"/>
    <s v="Feb"/>
    <x v="2"/>
    <x v="2"/>
    <s v="Normal"/>
    <s v="Female"/>
    <s v="Electronic accessories"/>
    <s v="Yangon"/>
    <s v="A"/>
    <s v="Poor"/>
  </r>
  <r>
    <s v="815-04-6282"/>
    <n v="64.97"/>
    <n v="5"/>
    <n v="16.2425"/>
    <n v="341.09249999999997"/>
    <d v="2019-02-08T00:00:00"/>
    <d v="1899-12-30T12:52:00"/>
    <s v="Credit card"/>
    <n v="16.2425"/>
    <n v="6.5"/>
    <s v="Feb"/>
    <x v="1"/>
    <x v="0"/>
    <s v="Member"/>
    <s v="Female"/>
    <s v="Sports and travel"/>
    <s v="Naypyitaw"/>
    <s v="C"/>
    <s v="Average"/>
  </r>
  <r>
    <s v="674-56-6360"/>
    <n v="95.15"/>
    <n v="1"/>
    <n v="4.7575000000000003"/>
    <n v="99.907499999999999"/>
    <d v="2019-03-22T00:00:00"/>
    <d v="1899-12-30T14:00:00"/>
    <s v="Cash"/>
    <n v="4.7575000000000003"/>
    <n v="6"/>
    <s v="Mar"/>
    <x v="1"/>
    <x v="0"/>
    <s v="Normal"/>
    <s v="Male"/>
    <s v="Electronic accessories"/>
    <s v="Yangon"/>
    <s v="A"/>
    <s v="Average"/>
  </r>
  <r>
    <s v="778-34-2523"/>
    <n v="48.62"/>
    <n v="8"/>
    <n v="19.448"/>
    <n v="408.40800000000002"/>
    <d v="2019-01-24T00:00:00"/>
    <d v="1899-12-30T10:57:00"/>
    <s v="Cash"/>
    <n v="19.448"/>
    <n v="5"/>
    <s v="Jan"/>
    <x v="4"/>
    <x v="1"/>
    <s v="Member"/>
    <s v="Female"/>
    <s v="Electronic accessories"/>
    <s v="Yangon"/>
    <s v="A"/>
    <s v="Poor"/>
  </r>
  <r>
    <s v="499-27-7781"/>
    <n v="53.21"/>
    <n v="8"/>
    <n v="21.283999999999999"/>
    <n v="446.964"/>
    <d v="2019-03-14T00:00:00"/>
    <d v="1899-12-30T16:45:00"/>
    <s v="Ewallet"/>
    <n v="21.283999999999999"/>
    <n v="5"/>
    <s v="Mar"/>
    <x v="4"/>
    <x v="2"/>
    <s v="Normal"/>
    <s v="Female"/>
    <s v="Food and beverages"/>
    <s v="Mandalay"/>
    <s v="B"/>
    <s v="Poor"/>
  </r>
  <r>
    <s v="477-59-2456"/>
    <n v="45.44"/>
    <n v="7"/>
    <n v="15.904"/>
    <n v="333.98399999999998"/>
    <d v="2019-01-23T00:00:00"/>
    <d v="1899-12-30T11:15:00"/>
    <s v="Cash"/>
    <n v="15.904"/>
    <n v="9.1999999999999993"/>
    <s v="Jan"/>
    <x v="5"/>
    <x v="1"/>
    <s v="Normal"/>
    <s v="Female"/>
    <s v="Fashion accessories"/>
    <s v="Naypyitaw"/>
    <s v="C"/>
    <s v="Good"/>
  </r>
  <r>
    <s v="832-51-6761"/>
    <n v="33.880000000000003"/>
    <n v="8"/>
    <n v="13.552"/>
    <n v="284.59199999999998"/>
    <d v="2019-01-19T00:00:00"/>
    <d v="1899-12-30T20:29:00"/>
    <s v="Ewallet"/>
    <n v="13.552"/>
    <n v="9.6"/>
    <s v="Jan"/>
    <x v="0"/>
    <x v="2"/>
    <s v="Normal"/>
    <s v="Male"/>
    <s v="Food and beverages"/>
    <s v="Yangon"/>
    <s v="A"/>
    <s v="Good"/>
  </r>
  <r>
    <s v="869-11-3082"/>
    <n v="96.16"/>
    <n v="4"/>
    <n v="19.231999999999999"/>
    <n v="403.87200000000001"/>
    <d v="2019-01-27T00:00:00"/>
    <d v="1899-12-30T20:03:00"/>
    <s v="Credit card"/>
    <n v="19.231999999999999"/>
    <n v="8.4"/>
    <s v="Jan"/>
    <x v="2"/>
    <x v="2"/>
    <s v="Member"/>
    <s v="Male"/>
    <s v="Health and beauty"/>
    <s v="Mandalay"/>
    <s v="B"/>
    <s v="Good"/>
  </r>
  <r>
    <s v="190-59-3964"/>
    <n v="47.16"/>
    <n v="5"/>
    <n v="11.79"/>
    <n v="247.59"/>
    <d v="2019-02-03T00:00:00"/>
    <d v="1899-12-30T14:35:00"/>
    <s v="Credit card"/>
    <n v="11.79"/>
    <n v="6"/>
    <s v="Feb"/>
    <x v="2"/>
    <x v="0"/>
    <s v="Member"/>
    <s v="Male"/>
    <s v="Food and beverages"/>
    <s v="Mandalay"/>
    <s v="B"/>
    <s v="Average"/>
  </r>
  <r>
    <s v="366-43-6862"/>
    <n v="52.89"/>
    <n v="4"/>
    <n v="10.577999999999999"/>
    <n v="222.13800000000001"/>
    <d v="2019-03-25T00:00:00"/>
    <d v="1899-12-30T16:32:00"/>
    <s v="Ewallet"/>
    <n v="10.577999999999999"/>
    <n v="6.7"/>
    <s v="Mar"/>
    <x v="3"/>
    <x v="2"/>
    <s v="Normal"/>
    <s v="Male"/>
    <s v="Electronic accessories"/>
    <s v="Mandalay"/>
    <s v="B"/>
    <s v="Average"/>
  </r>
  <r>
    <s v="186-43-8965"/>
    <n v="47.68"/>
    <n v="2"/>
    <n v="4.7679999999999998"/>
    <n v="100.128"/>
    <d v="2019-02-24T00:00:00"/>
    <d v="1899-12-30T10:10:00"/>
    <s v="Credit card"/>
    <n v="4.7679999999999998"/>
    <n v="4.0999999999999996"/>
    <s v="Feb"/>
    <x v="2"/>
    <x v="1"/>
    <s v="Member"/>
    <s v="Female"/>
    <s v="Home and lifestyle"/>
    <s v="Yangon"/>
    <s v="A"/>
    <s v="Poor"/>
  </r>
  <r>
    <s v="784-21-9238"/>
    <n v="10.17"/>
    <n v="1"/>
    <n v="0.50849999999999995"/>
    <n v="10.6785"/>
    <d v="2019-02-07T00:00:00"/>
    <d v="1899-12-30T14:15:00"/>
    <s v="Cash"/>
    <n v="0.50849999999999995"/>
    <n v="5.9"/>
    <s v="Feb"/>
    <x v="4"/>
    <x v="0"/>
    <s v="Member"/>
    <s v="Male"/>
    <s v="Sports and travel"/>
    <s v="Naypyitaw"/>
    <s v="C"/>
    <s v="Poor"/>
  </r>
  <r>
    <s v="276-75-6884"/>
    <n v="68.709999999999994"/>
    <n v="3"/>
    <n v="10.3065"/>
    <n v="216.4365"/>
    <d v="2019-03-04T00:00:00"/>
    <d v="1899-12-30T10:05:00"/>
    <s v="Cash"/>
    <n v="10.3065"/>
    <n v="8.6999999999999993"/>
    <s v="Mar"/>
    <x v="3"/>
    <x v="1"/>
    <s v="Normal"/>
    <s v="Female"/>
    <s v="Health and beauty"/>
    <s v="Yangon"/>
    <s v="A"/>
    <s v="Good"/>
  </r>
  <r>
    <s v="109-86-4363"/>
    <n v="60.08"/>
    <n v="7"/>
    <n v="21.027999999999999"/>
    <n v="441.58800000000002"/>
    <d v="2019-02-14T00:00:00"/>
    <d v="1899-12-30T11:36:00"/>
    <s v="Credit card"/>
    <n v="21.027999999999999"/>
    <n v="4.5"/>
    <s v="Feb"/>
    <x v="4"/>
    <x v="1"/>
    <s v="Member"/>
    <s v="Female"/>
    <s v="Sports and travel"/>
    <s v="Mandalay"/>
    <s v="B"/>
    <s v="Poor"/>
  </r>
  <r>
    <s v="569-76-2760"/>
    <n v="22.01"/>
    <n v="4"/>
    <n v="4.4020000000000001"/>
    <n v="92.441999999999993"/>
    <d v="2019-01-29T00:00:00"/>
    <d v="1899-12-30T18:15:00"/>
    <s v="Credit card"/>
    <n v="4.4020000000000001"/>
    <n v="6.6"/>
    <s v="Jan"/>
    <x v="6"/>
    <x v="2"/>
    <s v="Member"/>
    <s v="Female"/>
    <s v="Sports and travel"/>
    <s v="Yangon"/>
    <s v="A"/>
    <s v="Average"/>
  </r>
  <r>
    <s v="222-42-0244"/>
    <n v="72.11"/>
    <n v="9"/>
    <n v="32.4495"/>
    <n v="681.43949999999995"/>
    <d v="2019-01-28T00:00:00"/>
    <d v="1899-12-30T13:53:00"/>
    <s v="Credit card"/>
    <n v="32.4495"/>
    <n v="7.7"/>
    <s v="Jan"/>
    <x v="3"/>
    <x v="0"/>
    <s v="Member"/>
    <s v="Female"/>
    <s v="Health and beauty"/>
    <s v="Mandalay"/>
    <s v="B"/>
    <s v="Average"/>
  </r>
  <r>
    <s v="760-53-9233"/>
    <n v="41.28"/>
    <n v="3"/>
    <n v="6.1920000000000002"/>
    <n v="130.03200000000001"/>
    <d v="2019-03-26T00:00:00"/>
    <d v="1899-12-30T18:37:00"/>
    <s v="Credit card"/>
    <n v="6.1920000000000002"/>
    <n v="8.5"/>
    <s v="Mar"/>
    <x v="6"/>
    <x v="2"/>
    <s v="Member"/>
    <s v="Male"/>
    <s v="Fashion accessories"/>
    <s v="Yangon"/>
    <s v="A"/>
    <s v="Good"/>
  </r>
  <r>
    <s v="538-22-0304"/>
    <n v="64.95"/>
    <n v="10"/>
    <n v="32.475000000000001"/>
    <n v="681.97500000000002"/>
    <d v="2019-03-24T00:00:00"/>
    <d v="1899-12-30T18:27:00"/>
    <s v="Cash"/>
    <n v="32.475000000000001"/>
    <n v="5.2"/>
    <s v="Mar"/>
    <x v="2"/>
    <x v="2"/>
    <s v="Normal"/>
    <s v="Male"/>
    <s v="Electronic accessories"/>
    <s v="Naypyitaw"/>
    <s v="C"/>
    <s v="Poor"/>
  </r>
  <r>
    <s v="416-17-9926"/>
    <n v="74.22"/>
    <n v="10"/>
    <n v="37.11"/>
    <n v="779.31"/>
    <d v="2019-01-01T00:00:00"/>
    <d v="1899-12-30T14:42:00"/>
    <s v="Credit card"/>
    <n v="37.11"/>
    <n v="4.3"/>
    <s v="Jan"/>
    <x v="6"/>
    <x v="0"/>
    <s v="Member"/>
    <s v="Female"/>
    <s v="Electronic accessories"/>
    <s v="Yangon"/>
    <s v="A"/>
    <s v="Poor"/>
  </r>
  <r>
    <s v="237-44-6163"/>
    <n v="10.56"/>
    <n v="8"/>
    <n v="4.2240000000000002"/>
    <n v="88.703999999999994"/>
    <d v="2019-01-24T00:00:00"/>
    <d v="1899-12-30T17:43:00"/>
    <s v="Cash"/>
    <n v="4.2240000000000002"/>
    <n v="7.6"/>
    <s v="Jan"/>
    <x v="4"/>
    <x v="2"/>
    <s v="Normal"/>
    <s v="Male"/>
    <s v="Electronic accessories"/>
    <s v="Yangon"/>
    <s v="A"/>
    <s v="Average"/>
  </r>
  <r>
    <s v="636-17-0325"/>
    <n v="62.57"/>
    <n v="4"/>
    <n v="12.513999999999999"/>
    <n v="262.79399999999998"/>
    <d v="2019-02-25T00:00:00"/>
    <d v="1899-12-30T18:37:00"/>
    <s v="Cash"/>
    <n v="12.513999999999999"/>
    <n v="9.5"/>
    <s v="Feb"/>
    <x v="3"/>
    <x v="2"/>
    <s v="Normal"/>
    <s v="Male"/>
    <s v="Health and beauty"/>
    <s v="Mandalay"/>
    <s v="B"/>
    <s v="Good"/>
  </r>
  <r>
    <s v="343-75-9322"/>
    <n v="11.85"/>
    <n v="8"/>
    <n v="4.74"/>
    <n v="99.54"/>
    <d v="2019-01-09T00:00:00"/>
    <d v="1899-12-30T16:34:00"/>
    <s v="Cash"/>
    <n v="4.74"/>
    <n v="4.0999999999999996"/>
    <s v="Jan"/>
    <x v="5"/>
    <x v="2"/>
    <s v="Member"/>
    <s v="Female"/>
    <s v="Sports and travel"/>
    <s v="Mandalay"/>
    <s v="B"/>
    <s v="Poor"/>
  </r>
  <r>
    <s v="528-14-9470"/>
    <n v="91.3"/>
    <n v="1"/>
    <n v="4.5650000000000004"/>
    <n v="95.864999999999995"/>
    <d v="2019-02-14T00:00:00"/>
    <d v="1899-12-30T14:42:00"/>
    <s v="Ewallet"/>
    <n v="4.5650000000000004"/>
    <n v="9.1999999999999993"/>
    <s v="Feb"/>
    <x v="4"/>
    <x v="0"/>
    <s v="Member"/>
    <s v="Male"/>
    <s v="Health and beauty"/>
    <s v="Yangon"/>
    <s v="A"/>
    <s v="Good"/>
  </r>
  <r>
    <s v="427-45-9297"/>
    <n v="40.729999999999997"/>
    <n v="7"/>
    <n v="14.2555"/>
    <n v="299.3655"/>
    <d v="2019-03-12T00:00:00"/>
    <d v="1899-12-30T11:01:00"/>
    <s v="Ewallet"/>
    <n v="14.2555"/>
    <n v="5.4"/>
    <s v="Mar"/>
    <x v="6"/>
    <x v="1"/>
    <s v="Member"/>
    <s v="Female"/>
    <s v="Home and lifestyle"/>
    <s v="Mandalay"/>
    <s v="B"/>
    <s v="Poor"/>
  </r>
  <r>
    <s v="807-34-3742"/>
    <n v="52.38"/>
    <n v="1"/>
    <n v="2.6190000000000002"/>
    <n v="54.999000000000002"/>
    <d v="2019-03-26T00:00:00"/>
    <d v="1899-12-30T19:44:00"/>
    <s v="Cash"/>
    <n v="2.6190000000000002"/>
    <n v="5.8"/>
    <s v="Mar"/>
    <x v="6"/>
    <x v="2"/>
    <s v="Normal"/>
    <s v="Male"/>
    <s v="Fashion accessories"/>
    <s v="Yangon"/>
    <s v="A"/>
    <s v="Poor"/>
  </r>
  <r>
    <s v="288-62-1085"/>
    <n v="38.54"/>
    <n v="5"/>
    <n v="9.6349999999999998"/>
    <n v="202.33500000000001"/>
    <d v="2019-01-09T00:00:00"/>
    <d v="1899-12-30T13:34:00"/>
    <s v="Ewallet"/>
    <n v="9.6349999999999998"/>
    <n v="5.6"/>
    <s v="Jan"/>
    <x v="5"/>
    <x v="0"/>
    <s v="Member"/>
    <s v="Male"/>
    <s v="Fashion accessories"/>
    <s v="Yangon"/>
    <s v="A"/>
    <s v="Poor"/>
  </r>
  <r>
    <s v="670-71-7306"/>
    <n v="44.63"/>
    <n v="6"/>
    <n v="13.388999999999999"/>
    <n v="281.16899999999998"/>
    <d v="2019-01-02T00:00:00"/>
    <d v="1899-12-30T20:08:00"/>
    <s v="Credit card"/>
    <n v="13.388999999999999"/>
    <n v="5.0999999999999996"/>
    <s v="Jan"/>
    <x v="5"/>
    <x v="2"/>
    <s v="Normal"/>
    <s v="Male"/>
    <s v="Sports and travel"/>
    <s v="Mandalay"/>
    <s v="B"/>
    <s v="Poor"/>
  </r>
  <r>
    <s v="660-29-7083"/>
    <n v="55.87"/>
    <n v="10"/>
    <n v="27.934999999999999"/>
    <n v="586.63499999999999"/>
    <d v="2019-01-15T00:00:00"/>
    <d v="1899-12-30T15:01:00"/>
    <s v="Cash"/>
    <n v="27.934999999999999"/>
    <n v="5.8"/>
    <s v="Jan"/>
    <x v="6"/>
    <x v="0"/>
    <s v="Normal"/>
    <s v="Male"/>
    <s v="Electronic accessories"/>
    <s v="Naypyitaw"/>
    <s v="C"/>
    <s v="Poor"/>
  </r>
  <r>
    <s v="271-77-8740"/>
    <n v="29.22"/>
    <n v="6"/>
    <n v="8.766"/>
    <n v="184.08600000000001"/>
    <d v="2019-01-01T00:00:00"/>
    <d v="1899-12-30T11:40:00"/>
    <s v="Ewallet"/>
    <n v="8.766"/>
    <n v="5"/>
    <s v="Jan"/>
    <x v="6"/>
    <x v="1"/>
    <s v="Member"/>
    <s v="Female"/>
    <s v="Sports and travel"/>
    <s v="Naypyitaw"/>
    <s v="C"/>
    <s v="Poor"/>
  </r>
  <r>
    <s v="497-36-0989"/>
    <n v="51.94"/>
    <n v="3"/>
    <n v="7.7910000000000004"/>
    <n v="163.61099999999999"/>
    <d v="2019-02-15T00:00:00"/>
    <d v="1899-12-30T15:21:00"/>
    <s v="Cash"/>
    <n v="7.7910000000000004"/>
    <n v="7.9"/>
    <s v="Feb"/>
    <x v="1"/>
    <x v="0"/>
    <s v="Normal"/>
    <s v="Male"/>
    <s v="Fashion accessories"/>
    <s v="Yangon"/>
    <s v="A"/>
    <s v="Average"/>
  </r>
  <r>
    <s v="291-59-1384"/>
    <n v="60.3"/>
    <n v="1"/>
    <n v="3.0150000000000001"/>
    <n v="63.314999999999998"/>
    <d v="2019-02-28T00:00:00"/>
    <d v="1899-12-30T17:38:00"/>
    <s v="Cash"/>
    <n v="3.0150000000000001"/>
    <n v="6"/>
    <s v="Feb"/>
    <x v="4"/>
    <x v="2"/>
    <s v="Normal"/>
    <s v="Male"/>
    <s v="Electronic accessories"/>
    <s v="Mandalay"/>
    <s v="B"/>
    <s v="Average"/>
  </r>
  <r>
    <s v="860-73-6466"/>
    <n v="39.47"/>
    <n v="2"/>
    <n v="3.9470000000000001"/>
    <n v="82.887"/>
    <d v="2019-03-02T00:00:00"/>
    <d v="1899-12-30T16:16:00"/>
    <s v="Credit card"/>
    <n v="3.9470000000000001"/>
    <n v="5"/>
    <s v="Mar"/>
    <x v="0"/>
    <x v="2"/>
    <s v="Member"/>
    <s v="Female"/>
    <s v="Sports and travel"/>
    <s v="Yangon"/>
    <s v="A"/>
    <s v="Poor"/>
  </r>
  <r>
    <s v="549-23-9016"/>
    <n v="14.87"/>
    <n v="2"/>
    <n v="1.4870000000000001"/>
    <n v="31.227"/>
    <d v="2019-02-13T00:00:00"/>
    <d v="1899-12-30T18:15:00"/>
    <s v="Credit card"/>
    <n v="1.4870000000000001"/>
    <n v="8.9"/>
    <s v="Feb"/>
    <x v="5"/>
    <x v="2"/>
    <s v="Member"/>
    <s v="Female"/>
    <s v="Food and beverages"/>
    <s v="Naypyitaw"/>
    <s v="C"/>
    <s v="Good"/>
  </r>
  <r>
    <s v="896-34-0956"/>
    <n v="21.32"/>
    <n v="1"/>
    <n v="1.0660000000000001"/>
    <n v="22.385999999999999"/>
    <d v="2019-01-26T00:00:00"/>
    <d v="1899-12-30T12:43:00"/>
    <s v="Cash"/>
    <n v="1.0660000000000001"/>
    <n v="5.9"/>
    <s v="Jan"/>
    <x v="0"/>
    <x v="0"/>
    <s v="Normal"/>
    <s v="Male"/>
    <s v="Fashion accessories"/>
    <s v="Yangon"/>
    <s v="A"/>
    <s v="Poor"/>
  </r>
  <r>
    <s v="804-38-3935"/>
    <n v="93.78"/>
    <n v="3"/>
    <n v="14.067"/>
    <n v="295.40699999999998"/>
    <d v="2019-01-30T00:00:00"/>
    <d v="1899-12-30T11:32:00"/>
    <s v="Credit card"/>
    <n v="14.067"/>
    <n v="5.9"/>
    <s v="Jan"/>
    <x v="5"/>
    <x v="1"/>
    <s v="Member"/>
    <s v="Male"/>
    <s v="Electronic accessories"/>
    <s v="Yangon"/>
    <s v="A"/>
    <s v="Poor"/>
  </r>
  <r>
    <s v="585-90-0249"/>
    <n v="73.260000000000005"/>
    <n v="1"/>
    <n v="3.6629999999999998"/>
    <n v="76.923000000000002"/>
    <d v="2019-01-27T00:00:00"/>
    <d v="1899-12-30T18:08:00"/>
    <s v="Ewallet"/>
    <n v="3.6629999999999998"/>
    <n v="9.6999999999999993"/>
    <s v="Jan"/>
    <x v="2"/>
    <x v="2"/>
    <s v="Member"/>
    <s v="Male"/>
    <s v="Electronic accessories"/>
    <s v="Yangon"/>
    <s v="A"/>
    <s v="Good"/>
  </r>
  <r>
    <s v="862-29-5914"/>
    <n v="22.38"/>
    <n v="1"/>
    <n v="1.119"/>
    <n v="23.498999999999999"/>
    <d v="2019-01-30T00:00:00"/>
    <d v="1899-12-30T17:08:00"/>
    <s v="Credit card"/>
    <n v="1.119"/>
    <n v="8.6"/>
    <s v="Jan"/>
    <x v="5"/>
    <x v="2"/>
    <s v="Normal"/>
    <s v="Female"/>
    <s v="Sports and travel"/>
    <s v="Naypyitaw"/>
    <s v="C"/>
    <s v="Good"/>
  </r>
  <r>
    <s v="845-94-6841"/>
    <n v="72.88"/>
    <n v="9"/>
    <n v="32.795999999999999"/>
    <n v="688.71600000000001"/>
    <d v="2019-01-08T00:00:00"/>
    <d v="1899-12-30T19:38:00"/>
    <s v="Cash"/>
    <n v="32.795999999999999"/>
    <n v="4"/>
    <s v="Jan"/>
    <x v="6"/>
    <x v="2"/>
    <s v="Member"/>
    <s v="Female"/>
    <s v="Food and beverages"/>
    <s v="Naypyitaw"/>
    <s v="C"/>
    <s v="Poor"/>
  </r>
  <r>
    <s v="125-45-2293"/>
    <n v="99.1"/>
    <n v="6"/>
    <n v="29.73"/>
    <n v="624.33000000000004"/>
    <d v="2019-01-19T00:00:00"/>
    <d v="1899-12-30T13:11:00"/>
    <s v="Cash"/>
    <n v="29.73"/>
    <n v="4.2"/>
    <s v="Jan"/>
    <x v="0"/>
    <x v="0"/>
    <s v="Normal"/>
    <s v="Female"/>
    <s v="Fashion accessories"/>
    <s v="Yangon"/>
    <s v="A"/>
    <s v="Poor"/>
  </r>
  <r>
    <s v="843-73-4724"/>
    <n v="74.099999999999994"/>
    <n v="1"/>
    <n v="3.7050000000000001"/>
    <n v="77.805000000000007"/>
    <d v="2019-01-25T00:00:00"/>
    <d v="1899-12-30T11:05:00"/>
    <s v="Cash"/>
    <n v="3.7050000000000001"/>
    <n v="9.1999999999999993"/>
    <s v="Jan"/>
    <x v="1"/>
    <x v="1"/>
    <s v="Normal"/>
    <s v="Male"/>
    <s v="Fashion accessories"/>
    <s v="Yangon"/>
    <s v="A"/>
    <s v="Good"/>
  </r>
  <r>
    <s v="409-33-9708"/>
    <n v="98.48"/>
    <n v="2"/>
    <n v="9.8480000000000008"/>
    <n v="206.80799999999999"/>
    <d v="2019-02-19T00:00:00"/>
    <d v="1899-12-30T10:12:00"/>
    <s v="Ewallet"/>
    <n v="9.8480000000000008"/>
    <n v="9.1999999999999993"/>
    <s v="Feb"/>
    <x v="6"/>
    <x v="1"/>
    <s v="Normal"/>
    <s v="Female"/>
    <s v="Fashion accessories"/>
    <s v="Yangon"/>
    <s v="A"/>
    <s v="Good"/>
  </r>
  <r>
    <s v="658-66-3967"/>
    <n v="53.19"/>
    <n v="7"/>
    <n v="18.616499999999998"/>
    <n v="390.94650000000001"/>
    <d v="2019-01-14T00:00:00"/>
    <d v="1899-12-30T15:42:00"/>
    <s v="Ewallet"/>
    <n v="18.616499999999998"/>
    <n v="5"/>
    <s v="Jan"/>
    <x v="3"/>
    <x v="0"/>
    <s v="Normal"/>
    <s v="Male"/>
    <s v="Health and beauty"/>
    <s v="Naypyitaw"/>
    <s v="C"/>
    <s v="Poor"/>
  </r>
  <r>
    <s v="866-70-2814"/>
    <n v="52.79"/>
    <n v="10"/>
    <n v="26.395"/>
    <n v="554.29499999999996"/>
    <d v="2019-02-25T00:00:00"/>
    <d v="1899-12-30T11:58:00"/>
    <s v="Ewallet"/>
    <n v="26.395"/>
    <n v="10"/>
    <s v="Feb"/>
    <x v="3"/>
    <x v="1"/>
    <s v="Normal"/>
    <s v="Female"/>
    <s v="Electronic accessories"/>
    <s v="Mandalay"/>
    <s v="B"/>
    <s v="Good"/>
  </r>
  <r>
    <s v="160-22-2687"/>
    <n v="95.95"/>
    <n v="5"/>
    <n v="23.987500000000001"/>
    <n v="503.73750000000001"/>
    <d v="2019-01-23T00:00:00"/>
    <d v="1899-12-30T14:21:00"/>
    <s v="Ewallet"/>
    <n v="23.987500000000001"/>
    <n v="8.8000000000000007"/>
    <s v="Jan"/>
    <x v="5"/>
    <x v="0"/>
    <s v="Member"/>
    <s v="Female"/>
    <s v="Health and beauty"/>
    <s v="Yangon"/>
    <s v="A"/>
    <s v="Good"/>
  </r>
  <r>
    <s v="895-03-6665"/>
    <n v="36.51"/>
    <n v="9"/>
    <n v="16.429500000000001"/>
    <n v="345.01949999999999"/>
    <d v="2019-02-16T00:00:00"/>
    <d v="1899-12-30T10:52:00"/>
    <s v="Cash"/>
    <n v="16.429500000000001"/>
    <n v="4.2"/>
    <s v="Feb"/>
    <x v="0"/>
    <x v="1"/>
    <s v="Normal"/>
    <s v="Female"/>
    <s v="Fashion accessories"/>
    <s v="Mandalay"/>
    <s v="B"/>
    <s v="Poor"/>
  </r>
  <r>
    <s v="770-42-8960"/>
    <n v="21.12"/>
    <n v="8"/>
    <n v="8.4480000000000004"/>
    <n v="177.40799999999999"/>
    <d v="2019-01-01T00:00:00"/>
    <d v="1899-12-30T19:31:00"/>
    <s v="Cash"/>
    <n v="8.4480000000000004"/>
    <n v="6.3"/>
    <s v="Jan"/>
    <x v="6"/>
    <x v="2"/>
    <s v="Normal"/>
    <s v="Male"/>
    <s v="Food and beverages"/>
    <s v="Mandalay"/>
    <s v="B"/>
    <s v="Average"/>
  </r>
  <r>
    <s v="748-45-2862"/>
    <n v="28.31"/>
    <n v="4"/>
    <n v="5.6619999999999999"/>
    <n v="118.902"/>
    <d v="2019-03-07T00:00:00"/>
    <d v="1899-12-30T18:35:00"/>
    <s v="Cash"/>
    <n v="5.6619999999999999"/>
    <n v="8.1999999999999993"/>
    <s v="Mar"/>
    <x v="4"/>
    <x v="2"/>
    <s v="Member"/>
    <s v="Female"/>
    <s v="Home and lifestyle"/>
    <s v="Yangon"/>
    <s v="A"/>
    <s v="Good"/>
  </r>
  <r>
    <s v="234-36-2483"/>
    <n v="57.59"/>
    <n v="6"/>
    <n v="17.277000000000001"/>
    <n v="362.81700000000001"/>
    <d v="2019-02-15T00:00:00"/>
    <d v="1899-12-30T13:51:00"/>
    <s v="Cash"/>
    <n v="17.277000000000001"/>
    <n v="5.0999999999999996"/>
    <s v="Feb"/>
    <x v="1"/>
    <x v="0"/>
    <s v="Normal"/>
    <s v="Male"/>
    <s v="Health and beauty"/>
    <s v="Mandalay"/>
    <s v="B"/>
    <s v="Poor"/>
  </r>
  <r>
    <s v="316-66-3011"/>
    <n v="47.63"/>
    <n v="9"/>
    <n v="21.433499999999999"/>
    <n v="450.1035"/>
    <d v="2019-01-23T00:00:00"/>
    <d v="1899-12-30T12:35:00"/>
    <s v="Cash"/>
    <n v="21.433499999999999"/>
    <n v="5"/>
    <s v="Jan"/>
    <x v="5"/>
    <x v="0"/>
    <s v="Member"/>
    <s v="Female"/>
    <s v="Food and beverages"/>
    <s v="Yangon"/>
    <s v="A"/>
    <s v="Poor"/>
  </r>
  <r>
    <s v="848-95-6252"/>
    <n v="86.27"/>
    <n v="1"/>
    <n v="4.3135000000000003"/>
    <n v="90.583500000000001"/>
    <d v="2019-02-20T00:00:00"/>
    <d v="1899-12-30T13:24:00"/>
    <s v="Ewallet"/>
    <n v="4.3135000000000003"/>
    <n v="7"/>
    <s v="Feb"/>
    <x v="5"/>
    <x v="0"/>
    <s v="Member"/>
    <s v="Female"/>
    <s v="Home and lifestyle"/>
    <s v="Naypyitaw"/>
    <s v="C"/>
    <s v="Average"/>
  </r>
  <r>
    <s v="840-76-5966"/>
    <n v="12.76"/>
    <n v="2"/>
    <n v="1.276"/>
    <n v="26.795999999999999"/>
    <d v="2019-01-08T00:00:00"/>
    <d v="1899-12-30T18:06:00"/>
    <s v="Ewallet"/>
    <n v="1.276"/>
    <n v="7.8"/>
    <s v="Jan"/>
    <x v="6"/>
    <x v="2"/>
    <s v="Member"/>
    <s v="Male"/>
    <s v="Sports and travel"/>
    <s v="Yangon"/>
    <s v="A"/>
    <s v="Average"/>
  </r>
  <r>
    <s v="152-03-4217"/>
    <n v="11.28"/>
    <n v="9"/>
    <n v="5.0759999999999996"/>
    <n v="106.596"/>
    <d v="2019-03-17T00:00:00"/>
    <d v="1899-12-30T11:55:00"/>
    <s v="Credit card"/>
    <n v="5.0759999999999996"/>
    <n v="4.3"/>
    <s v="Mar"/>
    <x v="2"/>
    <x v="1"/>
    <s v="Normal"/>
    <s v="Female"/>
    <s v="Home and lifestyle"/>
    <s v="Mandalay"/>
    <s v="B"/>
    <s v="Poor"/>
  </r>
  <r>
    <s v="533-66-5566"/>
    <n v="51.07"/>
    <n v="7"/>
    <n v="17.874500000000001"/>
    <n v="375.36450000000002"/>
    <d v="2019-01-12T00:00:00"/>
    <d v="1899-12-30T11:42:00"/>
    <s v="Cash"/>
    <n v="17.874500000000001"/>
    <n v="7"/>
    <s v="Jan"/>
    <x v="0"/>
    <x v="1"/>
    <s v="Normal"/>
    <s v="Female"/>
    <s v="Home and lifestyle"/>
    <s v="Mandalay"/>
    <s v="B"/>
    <s v="Average"/>
  </r>
  <r>
    <s v="124-31-1458"/>
    <n v="79.59"/>
    <n v="3"/>
    <n v="11.938499999999999"/>
    <n v="250.70849999999999"/>
    <d v="2019-01-08T00:00:00"/>
    <d v="1899-12-30T14:30:00"/>
    <s v="Cash"/>
    <n v="11.938499999999999"/>
    <n v="6.6"/>
    <s v="Jan"/>
    <x v="6"/>
    <x v="0"/>
    <s v="Member"/>
    <s v="Female"/>
    <s v="Electronic accessories"/>
    <s v="Yangon"/>
    <s v="A"/>
    <s v="Average"/>
  </r>
  <r>
    <s v="176-78-1170"/>
    <n v="33.81"/>
    <n v="3"/>
    <n v="5.0715000000000003"/>
    <n v="106.50149999999999"/>
    <d v="2019-01-26T00:00:00"/>
    <d v="1899-12-30T15:11:00"/>
    <s v="Ewallet"/>
    <n v="5.0715000000000003"/>
    <n v="7.3"/>
    <s v="Jan"/>
    <x v="0"/>
    <x v="0"/>
    <s v="Member"/>
    <s v="Male"/>
    <s v="Health and beauty"/>
    <s v="Naypyitaw"/>
    <s v="C"/>
    <s v="Average"/>
  </r>
  <r>
    <s v="361-59-0574"/>
    <n v="90.53"/>
    <n v="8"/>
    <n v="36.212000000000003"/>
    <n v="760.452"/>
    <d v="2019-03-15T00:00:00"/>
    <d v="1899-12-30T14:48:00"/>
    <s v="Credit card"/>
    <n v="36.212000000000003"/>
    <n v="6.5"/>
    <s v="Mar"/>
    <x v="1"/>
    <x v="0"/>
    <s v="Member"/>
    <s v="Male"/>
    <s v="Sports and travel"/>
    <s v="Mandalay"/>
    <s v="B"/>
    <s v="Average"/>
  </r>
  <r>
    <s v="101-81-4070"/>
    <n v="62.82"/>
    <n v="2"/>
    <n v="6.282"/>
    <n v="131.922"/>
    <d v="2019-01-17T00:00:00"/>
    <d v="1899-12-30T12:36:00"/>
    <s v="Ewallet"/>
    <n v="6.282"/>
    <n v="4.9000000000000004"/>
    <s v="Jan"/>
    <x v="4"/>
    <x v="0"/>
    <s v="Member"/>
    <s v="Female"/>
    <s v="Health and beauty"/>
    <s v="Naypyitaw"/>
    <s v="C"/>
    <s v="Poor"/>
  </r>
  <r>
    <s v="631-34-1880"/>
    <n v="24.31"/>
    <n v="3"/>
    <n v="3.6465000000000001"/>
    <n v="76.576499999999996"/>
    <d v="2019-01-08T00:00:00"/>
    <d v="1899-12-30T19:09:00"/>
    <s v="Credit card"/>
    <n v="3.6465000000000001"/>
    <n v="4.3"/>
    <s v="Jan"/>
    <x v="6"/>
    <x v="2"/>
    <s v="Member"/>
    <s v="Male"/>
    <s v="Food and beverages"/>
    <s v="Naypyitaw"/>
    <s v="C"/>
    <s v="Poor"/>
  </r>
  <r>
    <s v="852-82-2749"/>
    <n v="64.59"/>
    <n v="4"/>
    <n v="12.917999999999999"/>
    <n v="271.27800000000002"/>
    <d v="2019-01-06T00:00:00"/>
    <d v="1899-12-30T13:35:00"/>
    <s v="Ewallet"/>
    <n v="12.917999999999999"/>
    <n v="9.3000000000000007"/>
    <s v="Jan"/>
    <x v="2"/>
    <x v="0"/>
    <s v="Normal"/>
    <s v="Male"/>
    <s v="Sports and travel"/>
    <s v="Yangon"/>
    <s v="A"/>
    <s v="Good"/>
  </r>
  <r>
    <s v="873-14-6353"/>
    <n v="24.82"/>
    <n v="7"/>
    <n v="8.6869999999999994"/>
    <n v="182.42699999999999"/>
    <d v="2019-02-16T00:00:00"/>
    <d v="1899-12-30T10:33:00"/>
    <s v="Credit card"/>
    <n v="8.6869999999999994"/>
    <n v="7.1"/>
    <s v="Feb"/>
    <x v="0"/>
    <x v="1"/>
    <s v="Member"/>
    <s v="Male"/>
    <s v="Food and beverages"/>
    <s v="Yangon"/>
    <s v="A"/>
    <s v="Average"/>
  </r>
  <r>
    <s v="584-66-4073"/>
    <n v="56.5"/>
    <n v="1"/>
    <n v="2.8250000000000002"/>
    <n v="59.325000000000003"/>
    <d v="2019-03-13T00:00:00"/>
    <d v="1899-12-30T15:45:00"/>
    <s v="Ewallet"/>
    <n v="2.8250000000000002"/>
    <n v="9.6"/>
    <s v="Mar"/>
    <x v="5"/>
    <x v="0"/>
    <s v="Normal"/>
    <s v="Male"/>
    <s v="Fashion accessories"/>
    <s v="Naypyitaw"/>
    <s v="C"/>
    <s v="Good"/>
  </r>
  <r>
    <s v="544-55-9589"/>
    <n v="21.43"/>
    <n v="10"/>
    <n v="10.715"/>
    <n v="225.01499999999999"/>
    <d v="2019-01-28T00:00:00"/>
    <d v="1899-12-30T11:51:00"/>
    <s v="Cash"/>
    <n v="10.715"/>
    <n v="6.2"/>
    <s v="Jan"/>
    <x v="3"/>
    <x v="1"/>
    <s v="Member"/>
    <s v="Female"/>
    <s v="Electronic accessories"/>
    <s v="Mandalay"/>
    <s v="B"/>
    <s v="Average"/>
  </r>
  <r>
    <s v="166-19-2553"/>
    <n v="89.06"/>
    <n v="6"/>
    <n v="26.718"/>
    <n v="561.07799999999997"/>
    <d v="2019-01-18T00:00:00"/>
    <d v="1899-12-30T17:26:00"/>
    <s v="Cash"/>
    <n v="26.718"/>
    <n v="9.9"/>
    <s v="Jan"/>
    <x v="1"/>
    <x v="2"/>
    <s v="Member"/>
    <s v="Male"/>
    <s v="Sports and travel"/>
    <s v="Yangon"/>
    <s v="A"/>
    <s v="Good"/>
  </r>
  <r>
    <s v="737-88-5876"/>
    <n v="23.29"/>
    <n v="4"/>
    <n v="4.6580000000000004"/>
    <n v="97.817999999999998"/>
    <d v="2019-03-19T00:00:00"/>
    <d v="1899-12-30T11:52:00"/>
    <s v="Credit card"/>
    <n v="4.6580000000000004"/>
    <n v="5.9"/>
    <s v="Mar"/>
    <x v="6"/>
    <x v="1"/>
    <s v="Member"/>
    <s v="Male"/>
    <s v="Home and lifestyle"/>
    <s v="Yangon"/>
    <s v="A"/>
    <s v="Poor"/>
  </r>
  <r>
    <s v="154-87-7367"/>
    <n v="65.260000000000005"/>
    <n v="8"/>
    <n v="26.103999999999999"/>
    <n v="548.18399999999997"/>
    <d v="2019-03-15T00:00:00"/>
    <d v="1899-12-30T14:04:00"/>
    <s v="Ewallet"/>
    <n v="26.103999999999999"/>
    <n v="6.3"/>
    <s v="Mar"/>
    <x v="1"/>
    <x v="0"/>
    <s v="Normal"/>
    <s v="Male"/>
    <s v="Home and lifestyle"/>
    <s v="Naypyitaw"/>
    <s v="C"/>
    <s v="Average"/>
  </r>
  <r>
    <s v="885-56-0389"/>
    <n v="52.35"/>
    <n v="1"/>
    <n v="2.6175000000000002"/>
    <n v="54.967500000000001"/>
    <d v="2019-02-12T00:00:00"/>
    <d v="1899-12-30T17:49:00"/>
    <s v="Cash"/>
    <n v="2.6175000000000002"/>
    <n v="4"/>
    <s v="Feb"/>
    <x v="6"/>
    <x v="2"/>
    <s v="Member"/>
    <s v="Male"/>
    <s v="Fashion accessories"/>
    <s v="Naypyitaw"/>
    <s v="C"/>
    <s v="Poor"/>
  </r>
  <r>
    <s v="608-05-3804"/>
    <n v="39.75"/>
    <n v="1"/>
    <n v="1.9875"/>
    <n v="41.737499999999997"/>
    <d v="2019-02-25T00:00:00"/>
    <d v="1899-12-30T20:19:00"/>
    <s v="Cash"/>
    <n v="1.9875"/>
    <n v="6.1"/>
    <s v="Feb"/>
    <x v="3"/>
    <x v="2"/>
    <s v="Member"/>
    <s v="Male"/>
    <s v="Electronic accessories"/>
    <s v="Mandalay"/>
    <s v="B"/>
    <s v="Average"/>
  </r>
  <r>
    <s v="448-61-3783"/>
    <n v="90.02"/>
    <n v="8"/>
    <n v="36.008000000000003"/>
    <n v="756.16800000000001"/>
    <d v="2019-03-21T00:00:00"/>
    <d v="1899-12-30T16:08:00"/>
    <s v="Credit card"/>
    <n v="36.008000000000003"/>
    <n v="4.5"/>
    <s v="Mar"/>
    <x v="4"/>
    <x v="2"/>
    <s v="Normal"/>
    <s v="Female"/>
    <s v="Electronic accessories"/>
    <s v="Yangon"/>
    <s v="A"/>
    <s v="Poor"/>
  </r>
  <r>
    <s v="761-49-0439"/>
    <n v="12.1"/>
    <n v="8"/>
    <n v="4.84"/>
    <n v="101.64"/>
    <d v="2019-01-19T00:00:00"/>
    <d v="1899-12-30T10:17:00"/>
    <s v="Ewallet"/>
    <n v="4.84"/>
    <n v="8.6"/>
    <s v="Jan"/>
    <x v="0"/>
    <x v="1"/>
    <s v="Member"/>
    <s v="Female"/>
    <s v="Electronic accessories"/>
    <s v="Mandalay"/>
    <s v="B"/>
    <s v="Good"/>
  </r>
  <r>
    <s v="490-95-0021"/>
    <n v="33.21"/>
    <n v="10"/>
    <n v="16.605"/>
    <n v="348.70499999999998"/>
    <d v="2019-01-08T00:00:00"/>
    <d v="1899-12-30T14:25:00"/>
    <s v="Ewallet"/>
    <n v="16.605"/>
    <n v="6"/>
    <s v="Jan"/>
    <x v="6"/>
    <x v="0"/>
    <s v="Member"/>
    <s v="Female"/>
    <s v="Food and beverages"/>
    <s v="Mandalay"/>
    <s v="B"/>
    <s v="Average"/>
  </r>
  <r>
    <s v="115-38-7388"/>
    <n v="10.18"/>
    <n v="8"/>
    <n v="4.0720000000000001"/>
    <n v="85.512"/>
    <d v="2019-03-30T00:00:00"/>
    <d v="1899-12-30T12:51:00"/>
    <s v="Credit card"/>
    <n v="4.0720000000000001"/>
    <n v="9.5"/>
    <s v="Mar"/>
    <x v="0"/>
    <x v="0"/>
    <s v="Member"/>
    <s v="Female"/>
    <s v="Fashion accessories"/>
    <s v="Naypyitaw"/>
    <s v="C"/>
    <s v="Good"/>
  </r>
  <r>
    <s v="311-13-6971"/>
    <n v="31.99"/>
    <n v="10"/>
    <n v="15.994999999999999"/>
    <n v="335.89499999999998"/>
    <d v="2019-02-20T00:00:00"/>
    <d v="1899-12-30T15:18:00"/>
    <s v="Credit card"/>
    <n v="15.994999999999999"/>
    <n v="9.9"/>
    <s v="Feb"/>
    <x v="5"/>
    <x v="0"/>
    <s v="Member"/>
    <s v="Male"/>
    <s v="Sports and travel"/>
    <s v="Mandalay"/>
    <s v="B"/>
    <s v="Good"/>
  </r>
  <r>
    <s v="291-55-6563"/>
    <n v="34.42"/>
    <n v="6"/>
    <n v="10.326000000000001"/>
    <n v="216.846"/>
    <d v="2019-03-30T00:00:00"/>
    <d v="1899-12-30T12:45:00"/>
    <s v="Ewallet"/>
    <n v="10.326000000000001"/>
    <n v="7.5"/>
    <s v="Mar"/>
    <x v="0"/>
    <x v="0"/>
    <s v="Member"/>
    <s v="Female"/>
    <s v="Home and lifestyle"/>
    <s v="Yangon"/>
    <s v="A"/>
    <s v="Average"/>
  </r>
  <r>
    <s v="548-48-3156"/>
    <n v="83.34"/>
    <n v="2"/>
    <n v="8.3339999999999996"/>
    <n v="175.01400000000001"/>
    <d v="2019-03-19T00:00:00"/>
    <d v="1899-12-30T13:37:00"/>
    <s v="Cash"/>
    <n v="8.3339999999999996"/>
    <n v="7.6"/>
    <s v="Mar"/>
    <x v="6"/>
    <x v="0"/>
    <s v="Member"/>
    <s v="Female"/>
    <s v="Food and beverages"/>
    <s v="Yangon"/>
    <s v="A"/>
    <s v="Average"/>
  </r>
  <r>
    <s v="460-93-5834"/>
    <n v="45.58"/>
    <n v="7"/>
    <n v="15.952999999999999"/>
    <n v="335.01299999999998"/>
    <d v="2019-01-13T00:00:00"/>
    <d v="1899-12-30T10:03:00"/>
    <s v="Cash"/>
    <n v="15.952999999999999"/>
    <n v="5"/>
    <s v="Jan"/>
    <x v="2"/>
    <x v="1"/>
    <s v="Normal"/>
    <s v="Male"/>
    <s v="Sports and travel"/>
    <s v="Yangon"/>
    <s v="A"/>
    <s v="Poor"/>
  </r>
  <r>
    <s v="325-89-4209"/>
    <n v="87.9"/>
    <n v="1"/>
    <n v="4.3949999999999996"/>
    <n v="92.295000000000002"/>
    <d v="2019-02-05T00:00:00"/>
    <d v="1899-12-30T19:42:00"/>
    <s v="Ewallet"/>
    <n v="4.3949999999999996"/>
    <n v="6.7"/>
    <s v="Feb"/>
    <x v="6"/>
    <x v="2"/>
    <s v="Member"/>
    <s v="Male"/>
    <s v="Food and beverages"/>
    <s v="Yangon"/>
    <s v="A"/>
    <s v="Average"/>
  </r>
  <r>
    <s v="884-80-6021"/>
    <n v="73.47"/>
    <n v="10"/>
    <n v="36.734999999999999"/>
    <n v="771.43499999999995"/>
    <d v="2019-03-23T00:00:00"/>
    <d v="1899-12-30T13:14:00"/>
    <s v="Ewallet"/>
    <n v="36.734999999999999"/>
    <n v="9.5"/>
    <s v="Mar"/>
    <x v="0"/>
    <x v="0"/>
    <s v="Member"/>
    <s v="Female"/>
    <s v="Electronic accessories"/>
    <s v="Yangon"/>
    <s v="A"/>
    <s v="Good"/>
  </r>
  <r>
    <s v="137-74-8729"/>
    <n v="12.19"/>
    <n v="8"/>
    <n v="4.8760000000000003"/>
    <n v="102.396"/>
    <d v="2019-03-13T00:00:00"/>
    <d v="1899-12-30T12:47:00"/>
    <s v="Ewallet"/>
    <n v="4.8760000000000003"/>
    <n v="6.8"/>
    <s v="Mar"/>
    <x v="5"/>
    <x v="0"/>
    <s v="Normal"/>
    <s v="Female"/>
    <s v="Fashion accessories"/>
    <s v="Naypyitaw"/>
    <s v="C"/>
    <s v="Average"/>
  </r>
  <r>
    <s v="880-46-5796"/>
    <n v="76.92"/>
    <n v="10"/>
    <n v="38.46"/>
    <n v="807.66"/>
    <d v="2019-03-17T00:00:00"/>
    <d v="1899-12-30T19:53:00"/>
    <s v="Ewallet"/>
    <n v="38.46"/>
    <n v="5.6"/>
    <s v="Mar"/>
    <x v="2"/>
    <x v="2"/>
    <s v="Member"/>
    <s v="Male"/>
    <s v="Sports and travel"/>
    <s v="Yangon"/>
    <s v="A"/>
    <s v="Poor"/>
  </r>
  <r>
    <s v="389-70-2397"/>
    <n v="83.66"/>
    <n v="5"/>
    <n v="20.914999999999999"/>
    <n v="439.21499999999997"/>
    <d v="2019-02-21T00:00:00"/>
    <d v="1899-12-30T10:26:00"/>
    <s v="Cash"/>
    <n v="20.914999999999999"/>
    <n v="7.2"/>
    <s v="Feb"/>
    <x v="4"/>
    <x v="1"/>
    <s v="Normal"/>
    <s v="Female"/>
    <s v="Health and beauty"/>
    <s v="Naypyitaw"/>
    <s v="C"/>
    <s v="Average"/>
  </r>
  <r>
    <s v="114-35-5271"/>
    <n v="57.91"/>
    <n v="8"/>
    <n v="23.164000000000001"/>
    <n v="486.44400000000002"/>
    <d v="2019-02-07T00:00:00"/>
    <d v="1899-12-30T15:06:00"/>
    <s v="Cash"/>
    <n v="23.164000000000001"/>
    <n v="8.1"/>
    <s v="Feb"/>
    <x v="4"/>
    <x v="0"/>
    <s v="Normal"/>
    <s v="Female"/>
    <s v="Electronic accessories"/>
    <s v="Mandalay"/>
    <s v="B"/>
    <s v="Good"/>
  </r>
  <r>
    <s v="607-76-6216"/>
    <n v="92.49"/>
    <n v="5"/>
    <n v="23.122499999999999"/>
    <n v="485.57249999999999"/>
    <d v="2019-03-02T00:00:00"/>
    <d v="1899-12-30T16:35:00"/>
    <s v="Credit card"/>
    <n v="23.122499999999999"/>
    <n v="8.6"/>
    <s v="Mar"/>
    <x v="0"/>
    <x v="2"/>
    <s v="Member"/>
    <s v="Female"/>
    <s v="Fashion accessories"/>
    <s v="Naypyitaw"/>
    <s v="C"/>
    <s v="Good"/>
  </r>
  <r>
    <s v="715-20-1673"/>
    <n v="28.38"/>
    <n v="5"/>
    <n v="7.0949999999999998"/>
    <n v="148.995"/>
    <d v="2019-03-06T00:00:00"/>
    <d v="1899-12-30T20:57:00"/>
    <s v="Cash"/>
    <n v="7.0949999999999998"/>
    <n v="9.4"/>
    <s v="Mar"/>
    <x v="5"/>
    <x v="2"/>
    <s v="Normal"/>
    <s v="Male"/>
    <s v="Electronic accessories"/>
    <s v="Mandalay"/>
    <s v="B"/>
    <s v="Good"/>
  </r>
  <r>
    <s v="811-35-1094"/>
    <n v="50.45"/>
    <n v="6"/>
    <n v="15.135"/>
    <n v="317.83499999999998"/>
    <d v="2019-02-06T00:00:00"/>
    <d v="1899-12-30T15:16:00"/>
    <s v="Credit card"/>
    <n v="15.135"/>
    <n v="8.9"/>
    <s v="Feb"/>
    <x v="5"/>
    <x v="0"/>
    <s v="Member"/>
    <s v="Male"/>
    <s v="Electronic accessories"/>
    <s v="Mandalay"/>
    <s v="B"/>
    <s v="Good"/>
  </r>
  <r>
    <s v="699-88-1972"/>
    <n v="99.16"/>
    <n v="8"/>
    <n v="39.664000000000001"/>
    <n v="832.94399999999996"/>
    <d v="2019-01-28T00:00:00"/>
    <d v="1899-12-30T17:47:00"/>
    <s v="Credit card"/>
    <n v="39.664000000000001"/>
    <n v="4.2"/>
    <s v="Jan"/>
    <x v="3"/>
    <x v="2"/>
    <s v="Normal"/>
    <s v="Male"/>
    <s v="Health and beauty"/>
    <s v="Mandalay"/>
    <s v="B"/>
    <s v="Poor"/>
  </r>
  <r>
    <s v="781-84-8059"/>
    <n v="60.74"/>
    <n v="7"/>
    <n v="21.259"/>
    <n v="446.43900000000002"/>
    <d v="2019-01-18T00:00:00"/>
    <d v="1899-12-30T16:23:00"/>
    <s v="Ewallet"/>
    <n v="21.259"/>
    <n v="5"/>
    <s v="Jan"/>
    <x v="1"/>
    <x v="2"/>
    <s v="Normal"/>
    <s v="Male"/>
    <s v="Fashion accessories"/>
    <s v="Naypyitaw"/>
    <s v="C"/>
    <s v="Poor"/>
  </r>
  <r>
    <s v="409-49-6995"/>
    <n v="47.27"/>
    <n v="6"/>
    <n v="14.180999999999999"/>
    <n v="297.80099999999999"/>
    <d v="2019-02-05T00:00:00"/>
    <d v="1899-12-30T10:17:00"/>
    <s v="Cash"/>
    <n v="14.180999999999999"/>
    <n v="8.8000000000000007"/>
    <s v="Feb"/>
    <x v="6"/>
    <x v="1"/>
    <s v="Member"/>
    <s v="Female"/>
    <s v="Food and beverages"/>
    <s v="Naypyitaw"/>
    <s v="C"/>
    <s v="Good"/>
  </r>
  <r>
    <s v="725-54-0677"/>
    <n v="85.6"/>
    <n v="7"/>
    <n v="29.96"/>
    <n v="629.16"/>
    <d v="2019-03-02T00:00:00"/>
    <d v="1899-12-30T13:50:00"/>
    <s v="Cash"/>
    <n v="29.96"/>
    <n v="5.3"/>
    <s v="Mar"/>
    <x v="0"/>
    <x v="0"/>
    <s v="Member"/>
    <s v="Male"/>
    <s v="Health and beauty"/>
    <s v="Naypyitaw"/>
    <s v="C"/>
    <s v="Poor"/>
  </r>
  <r>
    <s v="146-09-5432"/>
    <n v="35.04"/>
    <n v="9"/>
    <n v="15.768000000000001"/>
    <n v="331.12799999999999"/>
    <d v="2019-02-09T00:00:00"/>
    <d v="1899-12-30T19:17:00"/>
    <s v="Ewallet"/>
    <n v="15.768000000000001"/>
    <n v="4.5999999999999996"/>
    <s v="Feb"/>
    <x v="0"/>
    <x v="2"/>
    <s v="Member"/>
    <s v="Male"/>
    <s v="Food and beverages"/>
    <s v="Yangon"/>
    <s v="A"/>
    <s v="Poor"/>
  </r>
  <r>
    <s v="377-79-7592"/>
    <n v="44.84"/>
    <n v="9"/>
    <n v="20.178000000000001"/>
    <n v="423.738"/>
    <d v="2019-01-14T00:00:00"/>
    <d v="1899-12-30T14:00:00"/>
    <s v="Credit card"/>
    <n v="20.178000000000001"/>
    <n v="7.5"/>
    <s v="Jan"/>
    <x v="3"/>
    <x v="0"/>
    <s v="Member"/>
    <s v="Female"/>
    <s v="Electronic accessories"/>
    <s v="Naypyitaw"/>
    <s v="C"/>
    <s v="Average"/>
  </r>
  <r>
    <s v="509-10-0516"/>
    <n v="45.97"/>
    <n v="4"/>
    <n v="9.1940000000000008"/>
    <n v="193.07400000000001"/>
    <d v="2019-02-09T00:00:00"/>
    <d v="1899-12-30T12:02:00"/>
    <s v="Ewallet"/>
    <n v="9.1940000000000008"/>
    <n v="5.0999999999999996"/>
    <s v="Feb"/>
    <x v="0"/>
    <x v="0"/>
    <s v="Normal"/>
    <s v="Male"/>
    <s v="Home and lifestyle"/>
    <s v="Mandalay"/>
    <s v="B"/>
    <s v="Poor"/>
  </r>
  <r>
    <s v="595-94-9924"/>
    <n v="27.73"/>
    <n v="5"/>
    <n v="6.9325000000000001"/>
    <n v="145.58250000000001"/>
    <d v="2019-03-26T00:00:00"/>
    <d v="1899-12-30T20:21:00"/>
    <s v="Credit card"/>
    <n v="6.9325000000000001"/>
    <n v="4.2"/>
    <s v="Mar"/>
    <x v="6"/>
    <x v="2"/>
    <s v="Member"/>
    <s v="Female"/>
    <s v="Health and beauty"/>
    <s v="Yangon"/>
    <s v="A"/>
    <s v="Poor"/>
  </r>
  <r>
    <s v="865-41-9075"/>
    <n v="11.53"/>
    <n v="7"/>
    <n v="4.0354999999999999"/>
    <n v="84.745500000000007"/>
    <d v="2019-01-28T00:00:00"/>
    <d v="1899-12-30T17:35:00"/>
    <s v="Cash"/>
    <n v="4.0354999999999999"/>
    <n v="8.1"/>
    <s v="Jan"/>
    <x v="3"/>
    <x v="2"/>
    <s v="Normal"/>
    <s v="Male"/>
    <s v="Food and beverages"/>
    <s v="Yangon"/>
    <s v="A"/>
    <s v="Good"/>
  </r>
  <r>
    <s v="545-07-8534"/>
    <n v="58.32"/>
    <n v="2"/>
    <n v="5.8319999999999999"/>
    <n v="122.47199999999999"/>
    <d v="2019-02-14T00:00:00"/>
    <d v="1899-12-30T12:42:00"/>
    <s v="Ewallet"/>
    <n v="5.8319999999999999"/>
    <n v="6"/>
    <s v="Feb"/>
    <x v="4"/>
    <x v="0"/>
    <s v="Normal"/>
    <s v="Female"/>
    <s v="Health and beauty"/>
    <s v="Naypyitaw"/>
    <s v="C"/>
    <s v="Average"/>
  </r>
  <r>
    <s v="118-62-1812"/>
    <n v="78.38"/>
    <n v="4"/>
    <n v="15.676"/>
    <n v="329.19600000000003"/>
    <d v="2019-03-24T00:00:00"/>
    <d v="1899-12-30T17:56:00"/>
    <s v="Cash"/>
    <n v="15.676"/>
    <n v="7.9"/>
    <s v="Mar"/>
    <x v="2"/>
    <x v="2"/>
    <s v="Member"/>
    <s v="Female"/>
    <s v="Home and lifestyle"/>
    <s v="Naypyitaw"/>
    <s v="C"/>
    <s v="Average"/>
  </r>
  <r>
    <s v="450-42-3339"/>
    <n v="84.61"/>
    <n v="10"/>
    <n v="42.305"/>
    <n v="888.40499999999997"/>
    <d v="2019-02-09T00:00:00"/>
    <d v="1899-12-30T18:58:00"/>
    <s v="Credit card"/>
    <n v="42.305"/>
    <n v="8.8000000000000007"/>
    <s v="Feb"/>
    <x v="0"/>
    <x v="2"/>
    <s v="Normal"/>
    <s v="Male"/>
    <s v="Health and beauty"/>
    <s v="Naypyitaw"/>
    <s v="C"/>
    <s v="Good"/>
  </r>
  <r>
    <s v="851-98-3555"/>
    <n v="82.88"/>
    <n v="5"/>
    <n v="20.72"/>
    <n v="435.12"/>
    <d v="2019-03-24T00:00:00"/>
    <d v="1899-12-30T14:08:00"/>
    <s v="Credit card"/>
    <n v="20.72"/>
    <n v="6.6"/>
    <s v="Mar"/>
    <x v="2"/>
    <x v="0"/>
    <s v="Normal"/>
    <s v="Female"/>
    <s v="Health and beauty"/>
    <s v="Mandalay"/>
    <s v="B"/>
    <s v="Average"/>
  </r>
  <r>
    <s v="186-71-5196"/>
    <n v="79.540000000000006"/>
    <n v="2"/>
    <n v="7.9539999999999997"/>
    <n v="167.03399999999999"/>
    <d v="2019-03-27T00:00:00"/>
    <d v="1899-12-30T16:30:00"/>
    <s v="Ewallet"/>
    <n v="7.9539999999999997"/>
    <n v="6.2"/>
    <s v="Mar"/>
    <x v="5"/>
    <x v="2"/>
    <s v="Member"/>
    <s v="Female"/>
    <s v="Food and beverages"/>
    <s v="Yangon"/>
    <s v="A"/>
    <s v="Average"/>
  </r>
  <r>
    <s v="624-01-8356"/>
    <n v="49.01"/>
    <n v="10"/>
    <n v="24.504999999999999"/>
    <n v="514.60500000000002"/>
    <d v="2019-01-27T00:00:00"/>
    <d v="1899-12-30T10:44:00"/>
    <s v="Credit card"/>
    <n v="24.504999999999999"/>
    <n v="4.2"/>
    <s v="Jan"/>
    <x v="2"/>
    <x v="1"/>
    <s v="Normal"/>
    <s v="Female"/>
    <s v="Home and lifestyle"/>
    <s v="Mandalay"/>
    <s v="B"/>
    <s v="Poor"/>
  </r>
  <r>
    <s v="313-66-9943"/>
    <n v="29.15"/>
    <n v="3"/>
    <n v="4.3724999999999996"/>
    <n v="91.822500000000005"/>
    <d v="2019-03-27T00:00:00"/>
    <d v="1899-12-30T20:29:00"/>
    <s v="Credit card"/>
    <n v="4.3724999999999996"/>
    <n v="7.3"/>
    <s v="Mar"/>
    <x v="5"/>
    <x v="2"/>
    <s v="Member"/>
    <s v="Female"/>
    <s v="Food and beverages"/>
    <s v="Mandalay"/>
    <s v="B"/>
    <s v="Average"/>
  </r>
  <r>
    <s v="151-27-8496"/>
    <n v="56.13"/>
    <n v="4"/>
    <n v="11.226000000000001"/>
    <n v="235.74600000000001"/>
    <d v="2019-01-19T00:00:00"/>
    <d v="1899-12-30T11:43:00"/>
    <s v="Ewallet"/>
    <n v="11.226000000000001"/>
    <n v="8.6"/>
    <s v="Jan"/>
    <x v="0"/>
    <x v="1"/>
    <s v="Normal"/>
    <s v="Female"/>
    <s v="Electronic accessories"/>
    <s v="Naypyitaw"/>
    <s v="C"/>
    <s v="Good"/>
  </r>
  <r>
    <s v="453-33-6436"/>
    <n v="93.12"/>
    <n v="8"/>
    <n v="37.247999999999998"/>
    <n v="782.20799999999997"/>
    <d v="2019-02-07T00:00:00"/>
    <d v="1899-12-30T10:09:00"/>
    <s v="Cash"/>
    <n v="37.247999999999998"/>
    <n v="6.8"/>
    <s v="Feb"/>
    <x v="4"/>
    <x v="1"/>
    <s v="Normal"/>
    <s v="Female"/>
    <s v="Home and lifestyle"/>
    <s v="Yangon"/>
    <s v="A"/>
    <s v="Average"/>
  </r>
  <r>
    <s v="522-57-8364"/>
    <n v="51.34"/>
    <n v="8"/>
    <n v="20.536000000000001"/>
    <n v="431.25599999999997"/>
    <d v="2019-01-31T00:00:00"/>
    <d v="1899-12-30T10:00:00"/>
    <s v="Ewallet"/>
    <n v="20.536000000000001"/>
    <n v="7.6"/>
    <s v="Jan"/>
    <x v="4"/>
    <x v="1"/>
    <s v="Member"/>
    <s v="Male"/>
    <s v="Fashion accessories"/>
    <s v="Yangon"/>
    <s v="A"/>
    <s v="Average"/>
  </r>
  <r>
    <s v="459-45-2396"/>
    <n v="99.6"/>
    <n v="3"/>
    <n v="14.94"/>
    <n v="313.74"/>
    <d v="2019-02-25T00:00:00"/>
    <d v="1899-12-30T18:45:00"/>
    <s v="Cash"/>
    <n v="14.94"/>
    <n v="5.8"/>
    <s v="Feb"/>
    <x v="3"/>
    <x v="2"/>
    <s v="Member"/>
    <s v="Female"/>
    <s v="Food and beverages"/>
    <s v="Yangon"/>
    <s v="A"/>
    <s v="Poor"/>
  </r>
  <r>
    <s v="717-96-4189"/>
    <n v="35.49"/>
    <n v="6"/>
    <n v="10.647"/>
    <n v="223.58699999999999"/>
    <d v="2019-02-02T00:00:00"/>
    <d v="1899-12-30T12:40:00"/>
    <s v="Cash"/>
    <n v="10.647"/>
    <n v="4.0999999999999996"/>
    <s v="Feb"/>
    <x v="0"/>
    <x v="0"/>
    <s v="Normal"/>
    <s v="Female"/>
    <s v="Electronic accessories"/>
    <s v="Naypyitaw"/>
    <s v="C"/>
    <s v="Poor"/>
  </r>
  <r>
    <s v="722-13-2115"/>
    <n v="42.85"/>
    <n v="1"/>
    <n v="2.1425000000000001"/>
    <n v="44.9925"/>
    <d v="2019-03-14T00:00:00"/>
    <d v="1899-12-30T15:36:00"/>
    <s v="Credit card"/>
    <n v="2.1425000000000001"/>
    <n v="9.3000000000000007"/>
    <s v="Mar"/>
    <x v="4"/>
    <x v="0"/>
    <s v="Member"/>
    <s v="Male"/>
    <s v="Sports and travel"/>
    <s v="Naypyitaw"/>
    <s v="C"/>
    <s v="Good"/>
  </r>
  <r>
    <s v="749-81-8133"/>
    <n v="94.67"/>
    <n v="4"/>
    <n v="18.934000000000001"/>
    <n v="397.61399999999998"/>
    <d v="2019-03-11T00:00:00"/>
    <d v="1899-12-30T12:04:00"/>
    <s v="Cash"/>
    <n v="18.934000000000001"/>
    <n v="6.8"/>
    <s v="Mar"/>
    <x v="3"/>
    <x v="0"/>
    <s v="Normal"/>
    <s v="Female"/>
    <s v="Fashion accessories"/>
    <s v="Yangon"/>
    <s v="A"/>
    <s v="Average"/>
  </r>
  <r>
    <s v="777-67-2495"/>
    <n v="68.97"/>
    <n v="3"/>
    <n v="10.345499999999999"/>
    <n v="217.25550000000001"/>
    <d v="2019-02-22T00:00:00"/>
    <d v="1899-12-30T11:26:00"/>
    <s v="Ewallet"/>
    <n v="10.345499999999999"/>
    <n v="8.6999999999999993"/>
    <s v="Feb"/>
    <x v="1"/>
    <x v="1"/>
    <s v="Normal"/>
    <s v="Male"/>
    <s v="Home and lifestyle"/>
    <s v="Mandalay"/>
    <s v="B"/>
    <s v="Good"/>
  </r>
  <r>
    <s v="636-98-3364"/>
    <n v="26.26"/>
    <n v="3"/>
    <n v="3.9390000000000001"/>
    <n v="82.718999999999994"/>
    <d v="2019-03-02T00:00:00"/>
    <d v="1899-12-30T12:36:00"/>
    <s v="Ewallet"/>
    <n v="3.9390000000000001"/>
    <n v="6.3"/>
    <s v="Mar"/>
    <x v="0"/>
    <x v="0"/>
    <s v="Member"/>
    <s v="Female"/>
    <s v="Electronic accessories"/>
    <s v="Mandalay"/>
    <s v="B"/>
    <s v="Average"/>
  </r>
  <r>
    <s v="246-55-6923"/>
    <n v="35.79"/>
    <n v="9"/>
    <n v="16.105499999999999"/>
    <n v="338.21550000000002"/>
    <d v="2019-03-10T00:00:00"/>
    <d v="1899-12-30T15:06:00"/>
    <s v="Credit card"/>
    <n v="16.105499999999999"/>
    <n v="5.0999999999999996"/>
    <s v="Mar"/>
    <x v="2"/>
    <x v="0"/>
    <s v="Member"/>
    <s v="Female"/>
    <s v="Home and lifestyle"/>
    <s v="Naypyitaw"/>
    <s v="C"/>
    <s v="Poor"/>
  </r>
  <r>
    <s v="181-82-6255"/>
    <n v="16.37"/>
    <n v="6"/>
    <n v="4.9109999999999996"/>
    <n v="103.131"/>
    <d v="2019-02-08T00:00:00"/>
    <d v="1899-12-30T10:58:00"/>
    <s v="Cash"/>
    <n v="4.9109999999999996"/>
    <n v="7"/>
    <s v="Feb"/>
    <x v="1"/>
    <x v="1"/>
    <s v="Normal"/>
    <s v="Female"/>
    <s v="Home and lifestyle"/>
    <s v="Mandalay"/>
    <s v="B"/>
    <s v="Average"/>
  </r>
  <r>
    <s v="838-02-1821"/>
    <n v="12.73"/>
    <n v="2"/>
    <n v="1.2729999999999999"/>
    <n v="26.733000000000001"/>
    <d v="2019-02-22T00:00:00"/>
    <d v="1899-12-30T12:10:00"/>
    <s v="Credit card"/>
    <n v="1.2729999999999999"/>
    <n v="5.2"/>
    <s v="Feb"/>
    <x v="1"/>
    <x v="0"/>
    <s v="Member"/>
    <s v="Female"/>
    <s v="Home and lifestyle"/>
    <s v="Naypyitaw"/>
    <s v="C"/>
    <s v="Poor"/>
  </r>
  <r>
    <s v="887-42-0517"/>
    <n v="83.14"/>
    <n v="7"/>
    <n v="29.099"/>
    <n v="611.07899999999995"/>
    <d v="2019-01-10T00:00:00"/>
    <d v="1899-12-30T10:31:00"/>
    <s v="Credit card"/>
    <n v="29.099"/>
    <n v="6.6"/>
    <s v="Jan"/>
    <x v="4"/>
    <x v="1"/>
    <s v="Normal"/>
    <s v="Female"/>
    <s v="Sports and travel"/>
    <s v="Naypyitaw"/>
    <s v="C"/>
    <s v="Average"/>
  </r>
  <r>
    <s v="457-12-0244"/>
    <n v="35.22"/>
    <n v="6"/>
    <n v="10.566000000000001"/>
    <n v="221.886"/>
    <d v="2019-03-14T00:00:00"/>
    <d v="1899-12-30T13:49:00"/>
    <s v="Ewallet"/>
    <n v="10.566000000000001"/>
    <n v="6.5"/>
    <s v="Mar"/>
    <x v="4"/>
    <x v="0"/>
    <s v="Member"/>
    <s v="Female"/>
    <s v="Sports and travel"/>
    <s v="Naypyitaw"/>
    <s v="C"/>
    <s v="Average"/>
  </r>
  <r>
    <s v="226-34-0034"/>
    <n v="13.78"/>
    <n v="4"/>
    <n v="2.7559999999999998"/>
    <n v="57.875999999999998"/>
    <d v="2019-01-10T00:00:00"/>
    <d v="1899-12-30T11:10:00"/>
    <s v="Ewallet"/>
    <n v="2.7559999999999998"/>
    <n v="9"/>
    <s v="Jan"/>
    <x v="4"/>
    <x v="1"/>
    <s v="Normal"/>
    <s v="Female"/>
    <s v="Electronic accessories"/>
    <s v="Mandalay"/>
    <s v="B"/>
    <s v="Good"/>
  </r>
  <r>
    <s v="321-49-7382"/>
    <n v="88.31"/>
    <n v="1"/>
    <n v="4.4154999999999998"/>
    <n v="92.725499999999997"/>
    <d v="2019-02-15T00:00:00"/>
    <d v="1899-12-30T17:38:00"/>
    <s v="Credit card"/>
    <n v="4.4154999999999998"/>
    <n v="5.2"/>
    <s v="Feb"/>
    <x v="1"/>
    <x v="2"/>
    <s v="Member"/>
    <s v="Male"/>
    <s v="Sports and travel"/>
    <s v="Mandalay"/>
    <s v="B"/>
    <s v="Poor"/>
  </r>
  <r>
    <s v="397-25-8725"/>
    <n v="39.619999999999997"/>
    <n v="9"/>
    <n v="17.829000000000001"/>
    <n v="374.40899999999999"/>
    <d v="2019-01-13T00:00:00"/>
    <d v="1899-12-30T17:54:00"/>
    <s v="Credit card"/>
    <n v="17.829000000000001"/>
    <n v="6.8"/>
    <s v="Jan"/>
    <x v="2"/>
    <x v="2"/>
    <s v="Member"/>
    <s v="Female"/>
    <s v="Health and beauty"/>
    <s v="Yangon"/>
    <s v="A"/>
    <s v="Average"/>
  </r>
  <r>
    <s v="431-66-2305"/>
    <n v="88.25"/>
    <n v="9"/>
    <n v="39.712499999999999"/>
    <n v="833.96249999999998"/>
    <d v="2019-02-15T00:00:00"/>
    <d v="1899-12-30T20:51:00"/>
    <s v="Credit card"/>
    <n v="39.712499999999999"/>
    <n v="7.6"/>
    <s v="Feb"/>
    <x v="1"/>
    <x v="2"/>
    <s v="Normal"/>
    <s v="Female"/>
    <s v="Electronic accessories"/>
    <s v="Mandalay"/>
    <s v="B"/>
    <s v="Average"/>
  </r>
  <r>
    <s v="825-94-5922"/>
    <n v="25.31"/>
    <n v="2"/>
    <n v="2.5310000000000001"/>
    <n v="53.151000000000003"/>
    <d v="2019-03-02T00:00:00"/>
    <d v="1899-12-30T19:26:00"/>
    <s v="Ewallet"/>
    <n v="2.5310000000000001"/>
    <n v="7.2"/>
    <s v="Mar"/>
    <x v="0"/>
    <x v="2"/>
    <s v="Normal"/>
    <s v="Male"/>
    <s v="Sports and travel"/>
    <s v="Mandalay"/>
    <s v="B"/>
    <s v="Average"/>
  </r>
  <r>
    <s v="641-62-7288"/>
    <n v="99.92"/>
    <n v="6"/>
    <n v="29.975999999999999"/>
    <n v="629.49599999999998"/>
    <d v="2019-03-24T00:00:00"/>
    <d v="1899-12-30T13:33:00"/>
    <s v="Ewallet"/>
    <n v="29.975999999999999"/>
    <n v="7.1"/>
    <s v="Mar"/>
    <x v="2"/>
    <x v="0"/>
    <s v="Normal"/>
    <s v="Male"/>
    <s v="Home and lifestyle"/>
    <s v="Mandalay"/>
    <s v="B"/>
    <s v="Average"/>
  </r>
  <r>
    <s v="756-93-1854"/>
    <n v="83.35"/>
    <n v="2"/>
    <n v="8.3350000000000009"/>
    <n v="175.035"/>
    <d v="2019-02-02T00:00:00"/>
    <d v="1899-12-30T14:05:00"/>
    <s v="Credit card"/>
    <n v="8.3350000000000009"/>
    <n v="9.5"/>
    <s v="Feb"/>
    <x v="0"/>
    <x v="0"/>
    <s v="Member"/>
    <s v="Female"/>
    <s v="Fashion accessories"/>
    <s v="Naypyitaw"/>
    <s v="C"/>
    <s v="Good"/>
  </r>
  <r>
    <s v="243-55-8457"/>
    <n v="74.44"/>
    <n v="10"/>
    <n v="37.22"/>
    <n v="781.62"/>
    <d v="2019-02-27T00:00:00"/>
    <d v="1899-12-30T11:40:00"/>
    <s v="Ewallet"/>
    <n v="37.22"/>
    <n v="5.0999999999999996"/>
    <s v="Feb"/>
    <x v="5"/>
    <x v="1"/>
    <s v="Normal"/>
    <s v="Female"/>
    <s v="Food and beverages"/>
    <s v="Yangon"/>
    <s v="A"/>
    <s v="Poor"/>
  </r>
  <r>
    <s v="458-10-8612"/>
    <n v="64.08"/>
    <n v="7"/>
    <n v="22.428000000000001"/>
    <n v="470.988"/>
    <d v="2019-01-20T00:00:00"/>
    <d v="1899-12-30T12:27:00"/>
    <s v="Ewallet"/>
    <n v="22.428000000000001"/>
    <n v="7.6"/>
    <s v="Jan"/>
    <x v="2"/>
    <x v="0"/>
    <s v="Normal"/>
    <s v="Male"/>
    <s v="Health and beauty"/>
    <s v="Naypyitaw"/>
    <s v="C"/>
    <s v="Average"/>
  </r>
  <r>
    <s v="501-61-1753"/>
    <n v="63.15"/>
    <n v="6"/>
    <n v="18.945"/>
    <n v="397.84500000000003"/>
    <d v="2019-01-03T00:00:00"/>
    <d v="1899-12-30T20:24:00"/>
    <s v="Ewallet"/>
    <n v="18.945"/>
    <n v="9.8000000000000007"/>
    <s v="Jan"/>
    <x v="4"/>
    <x v="2"/>
    <s v="Normal"/>
    <s v="Female"/>
    <s v="Home and lifestyle"/>
    <s v="Mandalay"/>
    <s v="B"/>
    <s v="Good"/>
  </r>
  <r>
    <s v="235-06-8510"/>
    <n v="85.72"/>
    <n v="3"/>
    <n v="12.858000000000001"/>
    <n v="270.01799999999997"/>
    <d v="2019-01-24T00:00:00"/>
    <d v="1899-12-30T20:59:00"/>
    <s v="Ewallet"/>
    <n v="12.858000000000001"/>
    <n v="5.0999999999999996"/>
    <s v="Jan"/>
    <x v="4"/>
    <x v="2"/>
    <s v="Member"/>
    <s v="Male"/>
    <s v="Home and lifestyle"/>
    <s v="Naypyitaw"/>
    <s v="C"/>
    <s v="Poor"/>
  </r>
  <r>
    <s v="433-08-7822"/>
    <n v="78.89"/>
    <n v="7"/>
    <n v="27.611499999999999"/>
    <n v="579.8415"/>
    <d v="2019-01-05T00:00:00"/>
    <d v="1899-12-30T19:48:00"/>
    <s v="Ewallet"/>
    <n v="27.611499999999999"/>
    <n v="7.5"/>
    <s v="Jan"/>
    <x v="0"/>
    <x v="2"/>
    <s v="Normal"/>
    <s v="Female"/>
    <s v="Health and beauty"/>
    <s v="Naypyitaw"/>
    <s v="C"/>
    <s v="Average"/>
  </r>
  <r>
    <s v="361-85-2571"/>
    <n v="89.48"/>
    <n v="5"/>
    <n v="22.37"/>
    <n v="469.77"/>
    <d v="2019-03-30T00:00:00"/>
    <d v="1899-12-30T10:18:00"/>
    <s v="Cash"/>
    <n v="22.37"/>
    <n v="7.4"/>
    <s v="Mar"/>
    <x v="0"/>
    <x v="1"/>
    <s v="Normal"/>
    <s v="Female"/>
    <s v="Sports and travel"/>
    <s v="Yangon"/>
    <s v="A"/>
    <s v="Average"/>
  </r>
  <r>
    <s v="131-70-8179"/>
    <n v="92.09"/>
    <n v="3"/>
    <n v="13.813499999999999"/>
    <n v="290.08350000000002"/>
    <d v="2019-02-17T00:00:00"/>
    <d v="1899-12-30T16:27:00"/>
    <s v="Cash"/>
    <n v="13.813499999999999"/>
    <n v="4.2"/>
    <s v="Feb"/>
    <x v="2"/>
    <x v="2"/>
    <s v="Member"/>
    <s v="Female"/>
    <s v="Health and beauty"/>
    <s v="Yangon"/>
    <s v="A"/>
    <s v="Poor"/>
  </r>
  <r>
    <s v="500-02-2261"/>
    <n v="57.29"/>
    <n v="6"/>
    <n v="17.187000000000001"/>
    <n v="360.92700000000002"/>
    <d v="2019-03-21T00:00:00"/>
    <d v="1899-12-30T17:04:00"/>
    <s v="Ewallet"/>
    <n v="17.187000000000001"/>
    <n v="5.9"/>
    <s v="Mar"/>
    <x v="4"/>
    <x v="2"/>
    <s v="Normal"/>
    <s v="Female"/>
    <s v="Food and beverages"/>
    <s v="Naypyitaw"/>
    <s v="C"/>
    <s v="Poor"/>
  </r>
  <r>
    <s v="720-72-2436"/>
    <n v="66.52"/>
    <n v="4"/>
    <n v="13.304"/>
    <n v="279.38400000000001"/>
    <d v="2019-03-02T00:00:00"/>
    <d v="1899-12-30T18:14:00"/>
    <s v="Ewallet"/>
    <n v="13.304"/>
    <n v="6.9"/>
    <s v="Mar"/>
    <x v="0"/>
    <x v="2"/>
    <s v="Normal"/>
    <s v="Male"/>
    <s v="Food and beverages"/>
    <s v="Yangon"/>
    <s v="A"/>
    <s v="Average"/>
  </r>
  <r>
    <s v="702-83-5291"/>
    <n v="99.82"/>
    <n v="9"/>
    <n v="44.918999999999997"/>
    <n v="943.29899999999998"/>
    <d v="2019-03-27T00:00:00"/>
    <d v="1899-12-30T10:43:00"/>
    <s v="Cash"/>
    <n v="44.918999999999997"/>
    <n v="6.6"/>
    <s v="Mar"/>
    <x v="5"/>
    <x v="1"/>
    <s v="Member"/>
    <s v="Male"/>
    <s v="Fashion accessories"/>
    <s v="Naypyitaw"/>
    <s v="C"/>
    <s v="Average"/>
  </r>
  <r>
    <s v="809-69-9497"/>
    <n v="45.68"/>
    <n v="10"/>
    <n v="22.84"/>
    <n v="479.64"/>
    <d v="2019-01-19T00:00:00"/>
    <d v="1899-12-30T19:30:00"/>
    <s v="Ewallet"/>
    <n v="22.84"/>
    <n v="5.7"/>
    <s v="Jan"/>
    <x v="0"/>
    <x v="2"/>
    <s v="Normal"/>
    <s v="Female"/>
    <s v="Home and lifestyle"/>
    <s v="Yangon"/>
    <s v="A"/>
    <s v="Poor"/>
  </r>
  <r>
    <s v="449-16-6770"/>
    <n v="50.79"/>
    <n v="5"/>
    <n v="12.6975"/>
    <n v="266.64749999999998"/>
    <d v="2019-02-19T00:00:00"/>
    <d v="1899-12-30T14:53:00"/>
    <s v="Credit card"/>
    <n v="12.6975"/>
    <n v="5.3"/>
    <s v="Feb"/>
    <x v="6"/>
    <x v="0"/>
    <s v="Normal"/>
    <s v="Male"/>
    <s v="Health and beauty"/>
    <s v="Yangon"/>
    <s v="A"/>
    <s v="Poor"/>
  </r>
  <r>
    <s v="333-23-2632"/>
    <n v="10.08"/>
    <n v="7"/>
    <n v="3.528"/>
    <n v="74.087999999999994"/>
    <d v="2019-03-28T00:00:00"/>
    <d v="1899-12-30T20:14:00"/>
    <s v="Cash"/>
    <n v="3.528"/>
    <n v="4.2"/>
    <s v="Mar"/>
    <x v="4"/>
    <x v="2"/>
    <s v="Member"/>
    <s v="Male"/>
    <s v="Health and beauty"/>
    <s v="Yangon"/>
    <s v="A"/>
    <s v="Poor"/>
  </r>
  <r>
    <s v="489-82-1237"/>
    <n v="93.88"/>
    <n v="7"/>
    <n v="32.857999999999997"/>
    <n v="690.01800000000003"/>
    <d v="2019-01-05T00:00:00"/>
    <d v="1899-12-30T11:51:00"/>
    <s v="Credit card"/>
    <n v="32.857999999999997"/>
    <n v="7.3"/>
    <s v="Jan"/>
    <x v="0"/>
    <x v="1"/>
    <s v="Normal"/>
    <s v="Female"/>
    <s v="Electronic accessories"/>
    <s v="Yangon"/>
    <s v="A"/>
    <s v="Average"/>
  </r>
  <r>
    <s v="859-97-6048"/>
    <n v="84.25"/>
    <n v="2"/>
    <n v="8.4250000000000007"/>
    <n v="176.92500000000001"/>
    <d v="2019-03-26T00:00:00"/>
    <d v="1899-12-30T14:13:00"/>
    <s v="Credit card"/>
    <n v="8.4250000000000007"/>
    <n v="5.3"/>
    <s v="Mar"/>
    <x v="6"/>
    <x v="0"/>
    <s v="Member"/>
    <s v="Male"/>
    <s v="Electronic accessories"/>
    <s v="Naypyitaw"/>
    <s v="C"/>
    <s v="Poor"/>
  </r>
  <r>
    <s v="676-10-2200"/>
    <n v="53.78"/>
    <n v="1"/>
    <n v="2.6890000000000001"/>
    <n v="56.469000000000001"/>
    <d v="2019-02-03T00:00:00"/>
    <d v="1899-12-30T20:13:00"/>
    <s v="Ewallet"/>
    <n v="2.6890000000000001"/>
    <n v="4.7"/>
    <s v="Feb"/>
    <x v="2"/>
    <x v="2"/>
    <s v="Member"/>
    <s v="Male"/>
    <s v="Fashion accessories"/>
    <s v="Mandalay"/>
    <s v="B"/>
    <s v="Poor"/>
  </r>
  <r>
    <s v="373-88-1424"/>
    <n v="35.81"/>
    <n v="5"/>
    <n v="8.9525000000000006"/>
    <n v="188.0025"/>
    <d v="2019-02-06T00:00:00"/>
    <d v="1899-12-30T18:44:00"/>
    <s v="Ewallet"/>
    <n v="8.9525000000000006"/>
    <n v="7.9"/>
    <s v="Feb"/>
    <x v="5"/>
    <x v="2"/>
    <s v="Member"/>
    <s v="Male"/>
    <s v="Home and lifestyle"/>
    <s v="Naypyitaw"/>
    <s v="C"/>
    <s v="Average"/>
  </r>
  <r>
    <s v="365-16-4334"/>
    <n v="26.43"/>
    <n v="8"/>
    <n v="10.571999999999999"/>
    <n v="222.012"/>
    <d v="2019-02-24T00:00:00"/>
    <d v="1899-12-30T14:26:00"/>
    <s v="Ewallet"/>
    <n v="10.571999999999999"/>
    <n v="8.9"/>
    <s v="Feb"/>
    <x v="2"/>
    <x v="0"/>
    <s v="Normal"/>
    <s v="Female"/>
    <s v="Food and beverages"/>
    <s v="Mandalay"/>
    <s v="B"/>
    <s v="Good"/>
  </r>
  <r>
    <s v="503-21-4385"/>
    <n v="39.909999999999997"/>
    <n v="3"/>
    <n v="5.9865000000000004"/>
    <n v="125.7165"/>
    <d v="2019-02-21T00:00:00"/>
    <d v="1899-12-30T12:40:00"/>
    <s v="Ewallet"/>
    <n v="5.9865000000000004"/>
    <n v="9.3000000000000007"/>
    <s v="Feb"/>
    <x v="4"/>
    <x v="0"/>
    <s v="Member"/>
    <s v="Male"/>
    <s v="Health and beauty"/>
    <s v="Mandalay"/>
    <s v="B"/>
    <s v="Good"/>
  </r>
  <r>
    <s v="305-89-2768"/>
    <n v="21.9"/>
    <n v="3"/>
    <n v="3.2850000000000001"/>
    <n v="68.984999999999999"/>
    <d v="2019-01-09T00:00:00"/>
    <d v="1899-12-30T18:43:00"/>
    <s v="Ewallet"/>
    <n v="3.2850000000000001"/>
    <n v="4.7"/>
    <s v="Jan"/>
    <x v="5"/>
    <x v="2"/>
    <s v="Member"/>
    <s v="Female"/>
    <s v="Home and lifestyle"/>
    <s v="Mandalay"/>
    <s v="B"/>
    <s v="Poor"/>
  </r>
  <r>
    <s v="574-80-1489"/>
    <n v="62.85"/>
    <n v="4"/>
    <n v="12.57"/>
    <n v="263.97000000000003"/>
    <d v="2019-02-25T00:00:00"/>
    <d v="1899-12-30T13:22:00"/>
    <s v="Ewallet"/>
    <n v="12.57"/>
    <n v="8.6999999999999993"/>
    <s v="Feb"/>
    <x v="3"/>
    <x v="0"/>
    <s v="Member"/>
    <s v="Female"/>
    <s v="Food and beverages"/>
    <s v="Mandalay"/>
    <s v="B"/>
    <s v="Good"/>
  </r>
  <r>
    <s v="784-08-0310"/>
    <n v="21.04"/>
    <n v="4"/>
    <n v="4.2080000000000002"/>
    <n v="88.367999999999995"/>
    <d v="2019-01-13T00:00:00"/>
    <d v="1899-12-30T13:58:00"/>
    <s v="Cash"/>
    <n v="4.2080000000000002"/>
    <n v="7.6"/>
    <s v="Jan"/>
    <x v="2"/>
    <x v="0"/>
    <s v="Member"/>
    <s v="Female"/>
    <s v="Food and beverages"/>
    <s v="Naypyitaw"/>
    <s v="C"/>
    <s v="Average"/>
  </r>
  <r>
    <s v="200-40-6154"/>
    <n v="65.91"/>
    <n v="6"/>
    <n v="19.773"/>
    <n v="415.233"/>
    <d v="2019-02-09T00:00:00"/>
    <d v="1899-12-30T11:45:00"/>
    <s v="Cash"/>
    <n v="19.773"/>
    <n v="5.7"/>
    <s v="Feb"/>
    <x v="0"/>
    <x v="1"/>
    <s v="Member"/>
    <s v="Male"/>
    <s v="Home and lifestyle"/>
    <s v="Mandalay"/>
    <s v="B"/>
    <s v="Poor"/>
  </r>
  <r>
    <s v="846-10-0341"/>
    <n v="42.57"/>
    <n v="7"/>
    <n v="14.8995"/>
    <n v="312.8895"/>
    <d v="2019-01-06T00:00:00"/>
    <d v="1899-12-30T11:51:00"/>
    <s v="Cash"/>
    <n v="14.8995"/>
    <n v="6.8"/>
    <s v="Jan"/>
    <x v="2"/>
    <x v="1"/>
    <s v="Normal"/>
    <s v="Female"/>
    <s v="Fashion accessories"/>
    <s v="Yangon"/>
    <s v="A"/>
    <s v="Average"/>
  </r>
  <r>
    <s v="577-34-7579"/>
    <n v="50.49"/>
    <n v="9"/>
    <n v="22.720500000000001"/>
    <n v="477.13049999999998"/>
    <d v="2019-01-10T00:00:00"/>
    <d v="1899-12-30T17:16:00"/>
    <s v="Cash"/>
    <n v="22.720500000000001"/>
    <n v="5.4"/>
    <s v="Jan"/>
    <x v="4"/>
    <x v="2"/>
    <s v="Member"/>
    <s v="Male"/>
    <s v="Food and beverages"/>
    <s v="Naypyitaw"/>
    <s v="C"/>
    <s v="Poor"/>
  </r>
  <r>
    <s v="430-02-3888"/>
    <n v="46.02"/>
    <n v="6"/>
    <n v="13.805999999999999"/>
    <n v="289.92599999999999"/>
    <d v="2019-02-07T00:00:00"/>
    <d v="1899-12-30T15:55:00"/>
    <s v="Cash"/>
    <n v="13.805999999999999"/>
    <n v="7.1"/>
    <s v="Feb"/>
    <x v="4"/>
    <x v="0"/>
    <s v="Normal"/>
    <s v="Male"/>
    <s v="Electronic accessories"/>
    <s v="Mandalay"/>
    <s v="B"/>
    <s v="Average"/>
  </r>
  <r>
    <s v="867-47-1948"/>
    <n v="15.8"/>
    <n v="10"/>
    <n v="7.9"/>
    <n v="165.9"/>
    <d v="2019-01-09T00:00:00"/>
    <d v="1899-12-30T12:07:00"/>
    <s v="Cash"/>
    <n v="7.9"/>
    <n v="7.8"/>
    <s v="Jan"/>
    <x v="5"/>
    <x v="0"/>
    <s v="Normal"/>
    <s v="Female"/>
    <s v="Home and lifestyle"/>
    <s v="Naypyitaw"/>
    <s v="C"/>
    <s v="Average"/>
  </r>
  <r>
    <s v="384-59-6655"/>
    <n v="98.66"/>
    <n v="9"/>
    <n v="44.396999999999998"/>
    <n v="932.33699999999999"/>
    <d v="2019-02-19T00:00:00"/>
    <d v="1899-12-30T15:07:00"/>
    <s v="Cash"/>
    <n v="44.396999999999998"/>
    <n v="8.4"/>
    <s v="Feb"/>
    <x v="6"/>
    <x v="0"/>
    <s v="Member"/>
    <s v="Female"/>
    <s v="Food and beverages"/>
    <s v="Yangon"/>
    <s v="A"/>
    <s v="Good"/>
  </r>
  <r>
    <s v="256-58-3609"/>
    <n v="91.98"/>
    <n v="1"/>
    <n v="4.5990000000000002"/>
    <n v="96.578999999999994"/>
    <d v="2019-03-18T00:00:00"/>
    <d v="1899-12-30T15:29:00"/>
    <s v="Cash"/>
    <n v="4.5990000000000002"/>
    <n v="9.8000000000000007"/>
    <s v="Mar"/>
    <x v="3"/>
    <x v="0"/>
    <s v="Member"/>
    <s v="Male"/>
    <s v="Fashion accessories"/>
    <s v="Naypyitaw"/>
    <s v="C"/>
    <s v="Good"/>
  </r>
  <r>
    <s v="324-92-3863"/>
    <n v="20.89"/>
    <n v="2"/>
    <n v="2.089"/>
    <n v="43.869"/>
    <d v="2019-02-05T00:00:00"/>
    <d v="1899-12-30T18:45:00"/>
    <s v="Cash"/>
    <n v="2.089"/>
    <n v="9.8000000000000007"/>
    <s v="Feb"/>
    <x v="6"/>
    <x v="2"/>
    <s v="Member"/>
    <s v="Male"/>
    <s v="Electronic accessories"/>
    <s v="Yangon"/>
    <s v="A"/>
    <s v="Good"/>
  </r>
  <r>
    <s v="593-08-5916"/>
    <n v="15.5"/>
    <n v="1"/>
    <n v="0.77500000000000002"/>
    <n v="16.274999999999999"/>
    <d v="2019-03-19T00:00:00"/>
    <d v="1899-12-30T15:23:00"/>
    <s v="Credit card"/>
    <n v="0.77500000000000002"/>
    <n v="7.4"/>
    <s v="Mar"/>
    <x v="6"/>
    <x v="0"/>
    <s v="Normal"/>
    <s v="Female"/>
    <s v="Fashion accessories"/>
    <s v="Yangon"/>
    <s v="A"/>
    <s v="Average"/>
  </r>
  <r>
    <s v="364-34-2972"/>
    <n v="96.82"/>
    <n v="3"/>
    <n v="14.523"/>
    <n v="304.983"/>
    <d v="2019-03-30T00:00:00"/>
    <d v="1899-12-30T20:37:00"/>
    <s v="Cash"/>
    <n v="14.523"/>
    <n v="6.7"/>
    <s v="Mar"/>
    <x v="0"/>
    <x v="2"/>
    <s v="Member"/>
    <s v="Male"/>
    <s v="Electronic accessories"/>
    <s v="Naypyitaw"/>
    <s v="C"/>
    <s v="Average"/>
  </r>
  <r>
    <s v="794-42-3736"/>
    <n v="33.33"/>
    <n v="2"/>
    <n v="3.3330000000000002"/>
    <n v="69.992999999999995"/>
    <d v="2019-01-26T00:00:00"/>
    <d v="1899-12-30T14:41:00"/>
    <s v="Credit card"/>
    <n v="3.3330000000000002"/>
    <n v="6.4"/>
    <s v="Jan"/>
    <x v="0"/>
    <x v="0"/>
    <s v="Normal"/>
    <s v="Male"/>
    <s v="Food and beverages"/>
    <s v="Mandalay"/>
    <s v="B"/>
    <s v="Average"/>
  </r>
  <r>
    <s v="172-42-8274"/>
    <n v="38.270000000000003"/>
    <n v="2"/>
    <n v="3.827"/>
    <n v="80.367000000000004"/>
    <d v="2019-03-02T00:00:00"/>
    <d v="1899-12-30T18:18:00"/>
    <s v="Credit card"/>
    <n v="3.827"/>
    <n v="5.8"/>
    <s v="Mar"/>
    <x v="0"/>
    <x v="2"/>
    <s v="Normal"/>
    <s v="Female"/>
    <s v="Electronic accessories"/>
    <s v="Mandalay"/>
    <s v="B"/>
    <s v="Poor"/>
  </r>
  <r>
    <s v="558-60-5016"/>
    <n v="33.299999999999997"/>
    <n v="9"/>
    <n v="14.984999999999999"/>
    <n v="314.685"/>
    <d v="2019-03-04T00:00:00"/>
    <d v="1899-12-30T15:27:00"/>
    <s v="Ewallet"/>
    <n v="14.984999999999999"/>
    <n v="7.2"/>
    <s v="Mar"/>
    <x v="3"/>
    <x v="0"/>
    <s v="Normal"/>
    <s v="Female"/>
    <s v="Home and lifestyle"/>
    <s v="Yangon"/>
    <s v="A"/>
    <s v="Average"/>
  </r>
  <r>
    <s v="195-06-0432"/>
    <n v="81.010000000000005"/>
    <n v="3"/>
    <n v="12.1515"/>
    <n v="255.1815"/>
    <d v="2019-01-13T00:00:00"/>
    <d v="1899-12-30T12:55:00"/>
    <s v="Credit card"/>
    <n v="12.1515"/>
    <n v="9.3000000000000007"/>
    <s v="Jan"/>
    <x v="2"/>
    <x v="0"/>
    <s v="Member"/>
    <s v="Male"/>
    <s v="Home and lifestyle"/>
    <s v="Yangon"/>
    <s v="A"/>
    <s v="Good"/>
  </r>
  <r>
    <s v="605-03-2706"/>
    <n v="15.8"/>
    <n v="3"/>
    <n v="2.37"/>
    <n v="49.77"/>
    <d v="2019-03-25T00:00:00"/>
    <d v="1899-12-30T18:02:00"/>
    <s v="Cash"/>
    <n v="2.37"/>
    <n v="9.5"/>
    <s v="Mar"/>
    <x v="3"/>
    <x v="2"/>
    <s v="Normal"/>
    <s v="Female"/>
    <s v="Health and beauty"/>
    <s v="Yangon"/>
    <s v="A"/>
    <s v="Good"/>
  </r>
  <r>
    <s v="214-30-2776"/>
    <n v="34.49"/>
    <n v="5"/>
    <n v="8.6225000000000005"/>
    <n v="181.07249999999999"/>
    <d v="2019-03-11T00:00:00"/>
    <d v="1899-12-30T19:44:00"/>
    <s v="Credit card"/>
    <n v="8.6225000000000005"/>
    <n v="9"/>
    <s v="Mar"/>
    <x v="3"/>
    <x v="2"/>
    <s v="Member"/>
    <s v="Female"/>
    <s v="Electronic accessories"/>
    <s v="Mandalay"/>
    <s v="B"/>
    <s v="Good"/>
  </r>
  <r>
    <s v="746-04-1077"/>
    <n v="84.63"/>
    <n v="10"/>
    <n v="42.314999999999998"/>
    <n v="888.61500000000001"/>
    <d v="2019-01-01T00:00:00"/>
    <d v="1899-12-30T11:36:00"/>
    <s v="Credit card"/>
    <n v="42.314999999999998"/>
    <n v="9"/>
    <s v="Jan"/>
    <x v="6"/>
    <x v="1"/>
    <s v="Member"/>
    <s v="Female"/>
    <s v="Food and beverages"/>
    <s v="Mandalay"/>
    <s v="B"/>
    <s v="Good"/>
  </r>
  <r>
    <s v="448-34-8700"/>
    <n v="36.909999999999997"/>
    <n v="7"/>
    <n v="12.9185"/>
    <n v="271.2885"/>
    <d v="2019-02-10T00:00:00"/>
    <d v="1899-12-30T13:51:00"/>
    <s v="Ewallet"/>
    <n v="12.9185"/>
    <n v="6.7"/>
    <s v="Feb"/>
    <x v="2"/>
    <x v="0"/>
    <s v="Member"/>
    <s v="Male"/>
    <s v="Home and lifestyle"/>
    <s v="Mandalay"/>
    <s v="B"/>
    <s v="Average"/>
  </r>
  <r>
    <s v="452-04-8808"/>
    <n v="87.08"/>
    <n v="7"/>
    <n v="30.478000000000002"/>
    <n v="640.03800000000001"/>
    <d v="2019-01-26T00:00:00"/>
    <d v="1899-12-30T15:17:00"/>
    <s v="Cash"/>
    <n v="30.478000000000002"/>
    <n v="5.5"/>
    <s v="Jan"/>
    <x v="0"/>
    <x v="0"/>
    <s v="Normal"/>
    <s v="Male"/>
    <s v="Electronic accessories"/>
    <s v="Mandalay"/>
    <s v="B"/>
    <s v="Poor"/>
  </r>
  <r>
    <s v="531-56-4728"/>
    <n v="80.08"/>
    <n v="3"/>
    <n v="12.012"/>
    <n v="252.25200000000001"/>
    <d v="2019-02-11T00:00:00"/>
    <d v="1899-12-30T15:29:00"/>
    <s v="Cash"/>
    <n v="12.012"/>
    <n v="5.4"/>
    <s v="Feb"/>
    <x v="3"/>
    <x v="0"/>
    <s v="Normal"/>
    <s v="Male"/>
    <s v="Home and lifestyle"/>
    <s v="Yangon"/>
    <s v="A"/>
    <s v="Poor"/>
  </r>
  <r>
    <s v="744-82-9138"/>
    <n v="86.13"/>
    <n v="2"/>
    <n v="8.6129999999999995"/>
    <n v="180.87299999999999"/>
    <d v="2019-02-07T00:00:00"/>
    <d v="1899-12-30T17:59:00"/>
    <s v="Cash"/>
    <n v="8.6129999999999995"/>
    <n v="8.1999999999999993"/>
    <s v="Feb"/>
    <x v="4"/>
    <x v="2"/>
    <s v="Normal"/>
    <s v="Male"/>
    <s v="Fashion accessories"/>
    <s v="Naypyitaw"/>
    <s v="C"/>
    <s v="Good"/>
  </r>
  <r>
    <s v="883-69-1285"/>
    <n v="49.92"/>
    <n v="2"/>
    <n v="4.992"/>
    <n v="104.83199999999999"/>
    <d v="2019-03-06T00:00:00"/>
    <d v="1899-12-30T11:55:00"/>
    <s v="Credit card"/>
    <n v="4.992"/>
    <n v="7"/>
    <s v="Mar"/>
    <x v="5"/>
    <x v="1"/>
    <s v="Member"/>
    <s v="Male"/>
    <s v="Fashion accessories"/>
    <s v="Mandalay"/>
    <s v="B"/>
    <s v="Average"/>
  </r>
  <r>
    <s v="221-25-5073"/>
    <n v="74.66"/>
    <n v="4"/>
    <n v="14.932"/>
    <n v="313.572"/>
    <d v="2019-03-04T00:00:00"/>
    <d v="1899-12-30T10:39:00"/>
    <s v="Cash"/>
    <n v="14.932"/>
    <n v="8.5"/>
    <s v="Mar"/>
    <x v="3"/>
    <x v="1"/>
    <s v="Normal"/>
    <s v="Female"/>
    <s v="Food and beverages"/>
    <s v="Yangon"/>
    <s v="A"/>
    <s v="Good"/>
  </r>
  <r>
    <s v="518-71-6847"/>
    <n v="26.6"/>
    <n v="6"/>
    <n v="7.98"/>
    <n v="167.58"/>
    <d v="2019-02-26T00:00:00"/>
    <d v="1899-12-30T15:10:00"/>
    <s v="Ewallet"/>
    <n v="7.98"/>
    <n v="4.9000000000000004"/>
    <s v="Feb"/>
    <x v="6"/>
    <x v="0"/>
    <s v="Member"/>
    <s v="Male"/>
    <s v="Food and beverages"/>
    <s v="Mandalay"/>
    <s v="B"/>
    <s v="Poor"/>
  </r>
  <r>
    <s v="156-20-0370"/>
    <n v="25.45"/>
    <n v="1"/>
    <n v="1.2725"/>
    <n v="26.7225"/>
    <d v="2019-03-10T00:00:00"/>
    <d v="1899-12-30T18:10:00"/>
    <s v="Credit card"/>
    <n v="1.2725"/>
    <n v="5.0999999999999996"/>
    <s v="Mar"/>
    <x v="2"/>
    <x v="2"/>
    <s v="Normal"/>
    <s v="Female"/>
    <s v="Electronic accessories"/>
    <s v="Mandalay"/>
    <s v="B"/>
    <s v="Poor"/>
  </r>
  <r>
    <s v="151-33-7434"/>
    <n v="67.77"/>
    <n v="1"/>
    <n v="3.3885000000000001"/>
    <n v="71.158500000000004"/>
    <d v="2019-02-04T00:00:00"/>
    <d v="1899-12-30T20:43:00"/>
    <s v="Credit card"/>
    <n v="3.3885000000000001"/>
    <n v="6.5"/>
    <s v="Feb"/>
    <x v="3"/>
    <x v="2"/>
    <s v="Normal"/>
    <s v="Female"/>
    <s v="Food and beverages"/>
    <s v="Mandalay"/>
    <s v="B"/>
    <s v="Average"/>
  </r>
  <r>
    <s v="728-47-9078"/>
    <n v="59.59"/>
    <n v="4"/>
    <n v="11.917999999999999"/>
    <n v="250.27799999999999"/>
    <d v="2019-01-19T00:00:00"/>
    <d v="1899-12-30T12:46:00"/>
    <s v="Cash"/>
    <n v="11.917999999999999"/>
    <n v="9.8000000000000007"/>
    <s v="Jan"/>
    <x v="0"/>
    <x v="0"/>
    <s v="Member"/>
    <s v="Male"/>
    <s v="Food and beverages"/>
    <s v="Naypyitaw"/>
    <s v="C"/>
    <s v="Good"/>
  </r>
  <r>
    <s v="809-46-1866"/>
    <n v="58.15"/>
    <n v="4"/>
    <n v="11.63"/>
    <n v="244.23"/>
    <d v="2019-01-23T00:00:00"/>
    <d v="1899-12-30T17:44:00"/>
    <s v="Cash"/>
    <n v="11.63"/>
    <n v="8.4"/>
    <s v="Jan"/>
    <x v="5"/>
    <x v="2"/>
    <s v="Normal"/>
    <s v="Male"/>
    <s v="Health and beauty"/>
    <s v="Yangon"/>
    <s v="A"/>
    <s v="Good"/>
  </r>
  <r>
    <s v="139-32-4183"/>
    <n v="97.48"/>
    <n v="9"/>
    <n v="43.866"/>
    <n v="921.18600000000004"/>
    <d v="2019-03-14T00:00:00"/>
    <d v="1899-12-30T14:19:00"/>
    <s v="Ewallet"/>
    <n v="43.866"/>
    <n v="7.4"/>
    <s v="Mar"/>
    <x v="4"/>
    <x v="0"/>
    <s v="Member"/>
    <s v="Female"/>
    <s v="Sports and travel"/>
    <s v="Yangon"/>
    <s v="A"/>
    <s v="Average"/>
  </r>
  <r>
    <s v="148-41-7930"/>
    <n v="99.96"/>
    <n v="7"/>
    <n v="34.985999999999997"/>
    <n v="734.70600000000002"/>
    <d v="2019-01-23T00:00:00"/>
    <d v="1899-12-30T10:33:00"/>
    <s v="Cash"/>
    <n v="34.985999999999997"/>
    <n v="6.1"/>
    <s v="Jan"/>
    <x v="5"/>
    <x v="1"/>
    <s v="Normal"/>
    <s v="Male"/>
    <s v="Health and beauty"/>
    <s v="Naypyitaw"/>
    <s v="C"/>
    <s v="Average"/>
  </r>
  <r>
    <s v="189-40-5216"/>
    <n v="96.37"/>
    <n v="7"/>
    <n v="33.729500000000002"/>
    <n v="708.31949999999995"/>
    <d v="2019-01-09T00:00:00"/>
    <d v="1899-12-30T11:40:00"/>
    <s v="Cash"/>
    <n v="33.729500000000002"/>
    <n v="6"/>
    <s v="Jan"/>
    <x v="5"/>
    <x v="1"/>
    <s v="Normal"/>
    <s v="Male"/>
    <s v="Electronic accessories"/>
    <s v="Naypyitaw"/>
    <s v="C"/>
    <s v="Average"/>
  </r>
  <r>
    <s v="374-38-5555"/>
    <n v="63.71"/>
    <n v="5"/>
    <n v="15.9275"/>
    <n v="334.47750000000002"/>
    <d v="2019-02-07T00:00:00"/>
    <d v="1899-12-30T19:30:00"/>
    <s v="Ewallet"/>
    <n v="15.9275"/>
    <n v="8.5"/>
    <s v="Feb"/>
    <x v="4"/>
    <x v="2"/>
    <s v="Normal"/>
    <s v="Female"/>
    <s v="Fashion accessories"/>
    <s v="Mandalay"/>
    <s v="B"/>
    <s v="Good"/>
  </r>
  <r>
    <s v="764-44-8999"/>
    <n v="14.76"/>
    <n v="2"/>
    <n v="1.476"/>
    <n v="30.995999999999999"/>
    <d v="2019-02-18T00:00:00"/>
    <d v="1899-12-30T14:42:00"/>
    <s v="Ewallet"/>
    <n v="1.476"/>
    <n v="4.3"/>
    <s v="Feb"/>
    <x v="3"/>
    <x v="0"/>
    <s v="Normal"/>
    <s v="Female"/>
    <s v="Health and beauty"/>
    <s v="Mandalay"/>
    <s v="B"/>
    <s v="Poor"/>
  </r>
  <r>
    <s v="552-44-5977"/>
    <n v="62"/>
    <n v="8"/>
    <n v="24.8"/>
    <n v="520.79999999999995"/>
    <d v="2019-01-03T00:00:00"/>
    <d v="1899-12-30T19:08:00"/>
    <s v="Credit card"/>
    <n v="24.8"/>
    <n v="6.2"/>
    <s v="Jan"/>
    <x v="4"/>
    <x v="2"/>
    <s v="Member"/>
    <s v="Male"/>
    <s v="Health and beauty"/>
    <s v="Mandalay"/>
    <s v="B"/>
    <s v="Average"/>
  </r>
  <r>
    <s v="267-62-7380"/>
    <n v="82.34"/>
    <n v="10"/>
    <n v="41.17"/>
    <n v="864.57"/>
    <d v="2019-03-29T00:00:00"/>
    <d v="1899-12-30T19:12:00"/>
    <s v="Ewallet"/>
    <n v="41.17"/>
    <n v="4.3"/>
    <s v="Mar"/>
    <x v="1"/>
    <x v="2"/>
    <s v="Member"/>
    <s v="Male"/>
    <s v="Electronic accessories"/>
    <s v="Naypyitaw"/>
    <s v="C"/>
    <s v="Poor"/>
  </r>
  <r>
    <s v="430-53-4718"/>
    <n v="75.37"/>
    <n v="8"/>
    <n v="30.148"/>
    <n v="633.10799999999995"/>
    <d v="2019-01-28T00:00:00"/>
    <d v="1899-12-30T15:46:00"/>
    <s v="Credit card"/>
    <n v="30.148"/>
    <n v="8.4"/>
    <s v="Jan"/>
    <x v="3"/>
    <x v="0"/>
    <s v="Member"/>
    <s v="Male"/>
    <s v="Health and beauty"/>
    <s v="Mandalay"/>
    <s v="B"/>
    <s v="Good"/>
  </r>
  <r>
    <s v="886-18-2897"/>
    <n v="56.56"/>
    <n v="5"/>
    <n v="14.14"/>
    <n v="296.94"/>
    <d v="2019-03-22T00:00:00"/>
    <d v="1899-12-30T19:06:00"/>
    <s v="Credit card"/>
    <n v="14.14"/>
    <n v="4.5"/>
    <s v="Mar"/>
    <x v="1"/>
    <x v="2"/>
    <s v="Normal"/>
    <s v="Female"/>
    <s v="Food and beverages"/>
    <s v="Yangon"/>
    <s v="A"/>
    <s v="Poor"/>
  </r>
  <r>
    <s v="602-16-6955"/>
    <n v="76.599999999999994"/>
    <n v="10"/>
    <n v="38.299999999999997"/>
    <n v="804.3"/>
    <d v="2019-01-24T00:00:00"/>
    <d v="1899-12-30T18:10:00"/>
    <s v="Ewallet"/>
    <n v="38.299999999999997"/>
    <n v="6"/>
    <s v="Jan"/>
    <x v="4"/>
    <x v="2"/>
    <s v="Normal"/>
    <s v="Female"/>
    <s v="Sports and travel"/>
    <s v="Mandalay"/>
    <s v="B"/>
    <s v="Average"/>
  </r>
  <r>
    <s v="745-74-0715"/>
    <n v="58.03"/>
    <n v="2"/>
    <n v="5.8029999999999999"/>
    <n v="121.863"/>
    <d v="2019-03-10T00:00:00"/>
    <d v="1899-12-30T20:46:00"/>
    <s v="Ewallet"/>
    <n v="5.8029999999999999"/>
    <n v="8.8000000000000007"/>
    <s v="Mar"/>
    <x v="2"/>
    <x v="2"/>
    <s v="Normal"/>
    <s v="Male"/>
    <s v="Electronic accessories"/>
    <s v="Yangon"/>
    <s v="A"/>
    <s v="Good"/>
  </r>
  <r>
    <s v="690-01-6631"/>
    <n v="17.489999999999998"/>
    <n v="10"/>
    <n v="8.7449999999999992"/>
    <n v="183.64500000000001"/>
    <d v="2019-02-22T00:00:00"/>
    <d v="1899-12-30T18:35:00"/>
    <s v="Ewallet"/>
    <n v="8.7449999999999992"/>
    <n v="6.6"/>
    <s v="Feb"/>
    <x v="1"/>
    <x v="2"/>
    <s v="Normal"/>
    <s v="Male"/>
    <s v="Fashion accessories"/>
    <s v="Mandalay"/>
    <s v="B"/>
    <s v="Average"/>
  </r>
  <r>
    <s v="652-49-6720"/>
    <n v="60.95"/>
    <n v="1"/>
    <n v="3.0474999999999999"/>
    <n v="63.997500000000002"/>
    <d v="2019-02-18T00:00:00"/>
    <d v="1899-12-30T11:40:00"/>
    <s v="Ewallet"/>
    <n v="3.0474999999999999"/>
    <n v="5.9"/>
    <s v="Feb"/>
    <x v="3"/>
    <x v="1"/>
    <s v="Member"/>
    <s v="Female"/>
    <s v="Electronic accessories"/>
    <s v="Naypyitaw"/>
    <s v="C"/>
    <s v="Poor"/>
  </r>
  <r>
    <s v="233-67-5758"/>
    <n v="40.35"/>
    <n v="1"/>
    <n v="2.0175000000000001"/>
    <n v="42.3675"/>
    <d v="2019-01-29T00:00:00"/>
    <d v="1899-12-30T13:46:00"/>
    <s v="Ewallet"/>
    <n v="2.0175000000000001"/>
    <n v="6.2"/>
    <s v="Jan"/>
    <x v="6"/>
    <x v="0"/>
    <s v="Normal"/>
    <s v="Male"/>
    <s v="Health and beauty"/>
    <s v="Naypyitaw"/>
    <s v="C"/>
    <s v="Average"/>
  </r>
  <r>
    <s v="303-96-2227"/>
    <n v="97.38"/>
    <n v="10"/>
    <n v="48.69"/>
    <n v="1022.49"/>
    <d v="2019-03-02T00:00:00"/>
    <d v="1899-12-30T17:16:00"/>
    <s v="Ewallet"/>
    <n v="48.69"/>
    <n v="4.4000000000000004"/>
    <s v="Mar"/>
    <x v="0"/>
    <x v="2"/>
    <s v="Normal"/>
    <s v="Female"/>
    <s v="Home and lifestyle"/>
    <s v="Mandalay"/>
    <s v="B"/>
    <s v="Poor"/>
  </r>
  <r>
    <s v="727-02-1313"/>
    <n v="31.84"/>
    <n v="1"/>
    <n v="1.5920000000000001"/>
    <n v="33.432000000000002"/>
    <d v="2019-02-09T00:00:00"/>
    <d v="1899-12-30T13:22:00"/>
    <s v="Cash"/>
    <n v="1.5920000000000001"/>
    <n v="7.7"/>
    <s v="Feb"/>
    <x v="0"/>
    <x v="0"/>
    <s v="Member"/>
    <s v="Male"/>
    <s v="Food and beverages"/>
    <s v="Yangon"/>
    <s v="A"/>
    <s v="Average"/>
  </r>
  <r>
    <s v="347-56-2442"/>
    <n v="65.819999999999993"/>
    <n v="1"/>
    <n v="3.2909999999999999"/>
    <n v="69.111000000000004"/>
    <d v="2019-02-22T00:00:00"/>
    <d v="1899-12-30T15:33:00"/>
    <s v="Cash"/>
    <n v="3.2909999999999999"/>
    <n v="4.0999999999999996"/>
    <s v="Feb"/>
    <x v="1"/>
    <x v="0"/>
    <s v="Normal"/>
    <s v="Male"/>
    <s v="Home and lifestyle"/>
    <s v="Yangon"/>
    <s v="A"/>
    <s v="Poor"/>
  </r>
  <r>
    <s v="849-09-3807"/>
    <n v="88.34"/>
    <n v="7"/>
    <n v="30.919"/>
    <n v="649.29899999999998"/>
    <d v="2019-02-18T00:00:00"/>
    <d v="1899-12-30T13:28:00"/>
    <s v="Cash"/>
    <n v="30.919"/>
    <n v="6.6"/>
    <s v="Feb"/>
    <x v="3"/>
    <x v="0"/>
    <s v="Member"/>
    <s v="Female"/>
    <s v="Fashion accessories"/>
    <s v="Yangon"/>
    <s v="A"/>
    <s v="Average"/>
  </r>
  <r>
    <m/>
    <m/>
    <m/>
    <m/>
    <n v="322966.74900000001"/>
    <m/>
    <m/>
    <m/>
    <m/>
    <m/>
    <m/>
    <x v="7"/>
    <x v="3"/>
    <m/>
    <m/>
    <m/>
    <m/>
    <m/>
    <m/>
  </r>
</pivotCacheRecords>
</file>

<file path=xl/pivotCache/pivotCacheRecords6.xml><?xml version="1.0" encoding="utf-8"?>
<pivotCacheRecords xmlns="http://schemas.openxmlformats.org/spreadsheetml/2006/main" xmlns:r="http://schemas.openxmlformats.org/officeDocument/2006/relationships" count="1001">
  <r>
    <s v="750-67-8428"/>
    <n v="74.69"/>
    <n v="7"/>
    <n v="26.1415"/>
    <n v="548.9715"/>
    <d v="2019-01-05T00:00:00"/>
    <d v="1899-12-30T13:08:00"/>
    <s v="Ewallet"/>
    <n v="26.1415"/>
    <n v="9.1"/>
    <x v="0"/>
    <s v="Sat"/>
    <s v="afternoon"/>
    <x v="0"/>
    <s v="Female"/>
    <s v="Health and beauty"/>
    <x v="0"/>
    <x v="0"/>
    <s v="Good"/>
  </r>
  <r>
    <s v="226-31-3081"/>
    <n v="15.28"/>
    <n v="5"/>
    <n v="3.82"/>
    <n v="80.22"/>
    <d v="2019-03-08T00:00:00"/>
    <d v="1899-12-30T10:29:00"/>
    <s v="Cash"/>
    <n v="3.82"/>
    <n v="9.6"/>
    <x v="1"/>
    <s v="Fri"/>
    <s v="morning"/>
    <x v="1"/>
    <s v="Female"/>
    <s v="Electronic accessories"/>
    <x v="1"/>
    <x v="1"/>
    <s v="Good"/>
  </r>
  <r>
    <s v="631-41-3108"/>
    <n v="46.33"/>
    <n v="7"/>
    <n v="16.2155"/>
    <n v="340.5255"/>
    <d v="2019-03-03T00:00:00"/>
    <d v="1899-12-30T13:23:00"/>
    <s v="Credit card"/>
    <n v="16.2155"/>
    <n v="7.4"/>
    <x v="1"/>
    <s v="Sun"/>
    <s v="afternoon"/>
    <x v="1"/>
    <s v="Male"/>
    <s v="Home and lifestyle"/>
    <x v="0"/>
    <x v="0"/>
    <s v="Average"/>
  </r>
  <r>
    <s v="123-19-1176"/>
    <n v="58.22"/>
    <n v="8"/>
    <n v="23.288"/>
    <n v="489.048"/>
    <d v="2019-01-27T00:00:00"/>
    <d v="1899-12-30T20:33:00"/>
    <s v="Ewallet"/>
    <n v="23.288"/>
    <n v="8.4"/>
    <x v="0"/>
    <s v="Sun"/>
    <s v="evening"/>
    <x v="0"/>
    <s v="Male"/>
    <s v="Health and beauty"/>
    <x v="0"/>
    <x v="0"/>
    <s v="Good"/>
  </r>
  <r>
    <s v="373-73-7910"/>
    <n v="86.31"/>
    <n v="7"/>
    <n v="30.2085"/>
    <n v="634.3785"/>
    <d v="2019-02-08T00:00:00"/>
    <d v="1899-12-30T10:37:00"/>
    <s v="Ewallet"/>
    <n v="30.2085"/>
    <n v="5.3"/>
    <x v="2"/>
    <s v="Fri"/>
    <s v="morning"/>
    <x v="1"/>
    <s v="Male"/>
    <s v="Sports and travel"/>
    <x v="0"/>
    <x v="0"/>
    <s v="Poor"/>
  </r>
  <r>
    <s v="699-14-3026"/>
    <n v="85.39"/>
    <n v="7"/>
    <n v="29.8865"/>
    <n v="627.6165"/>
    <d v="2019-03-25T00:00:00"/>
    <d v="1899-12-30T18:30:00"/>
    <s v="Ewallet"/>
    <n v="29.8865"/>
    <n v="4.1"/>
    <x v="1"/>
    <s v="Mon"/>
    <s v="evening"/>
    <x v="1"/>
    <s v="Male"/>
    <s v="Electronic accessories"/>
    <x v="1"/>
    <x v="1"/>
    <s v="Poor"/>
  </r>
  <r>
    <s v="355-53-5943"/>
    <n v="68.84"/>
    <n v="6"/>
    <n v="20.652"/>
    <n v="433.692"/>
    <d v="2019-02-25T00:00:00"/>
    <d v="1899-12-30T14:36:00"/>
    <s v="Ewallet"/>
    <n v="20.652"/>
    <n v="5.8"/>
    <x v="2"/>
    <s v="Mon"/>
    <s v="afternoon"/>
    <x v="0"/>
    <s v="Female"/>
    <s v="Electronic accessories"/>
    <x v="0"/>
    <x v="0"/>
    <s v="Poor"/>
  </r>
  <r>
    <s v="315-22-5665"/>
    <n v="73.56"/>
    <n v="10"/>
    <n v="36.78"/>
    <n v="772.38"/>
    <d v="2019-02-24T00:00:00"/>
    <d v="1899-12-30T11:38:00"/>
    <s v="Ewallet"/>
    <n v="36.78"/>
    <n v="8"/>
    <x v="2"/>
    <s v="Sun"/>
    <s v="morning"/>
    <x v="1"/>
    <s v="Female"/>
    <s v="Home and lifestyle"/>
    <x v="1"/>
    <x v="1"/>
    <s v="Good"/>
  </r>
  <r>
    <s v="665-32-9167"/>
    <n v="36.26"/>
    <n v="2"/>
    <n v="3.626"/>
    <n v="76.146"/>
    <d v="2019-01-10T00:00:00"/>
    <d v="1899-12-30T17:15:00"/>
    <s v="Credit card"/>
    <n v="3.626"/>
    <n v="7.2"/>
    <x v="0"/>
    <s v="Thu"/>
    <s v="evening"/>
    <x v="0"/>
    <s v="Female"/>
    <s v="Health and beauty"/>
    <x v="0"/>
    <x v="0"/>
    <s v="Average"/>
  </r>
  <r>
    <s v="692-92-5582"/>
    <n v="54.84"/>
    <n v="3"/>
    <n v="8.226"/>
    <n v="172.746"/>
    <d v="2019-02-20T00:00:00"/>
    <d v="1899-12-30T13:27:00"/>
    <s v="Credit card"/>
    <n v="8.226"/>
    <n v="5.9"/>
    <x v="2"/>
    <s v="Wed"/>
    <s v="afternoon"/>
    <x v="0"/>
    <s v="Female"/>
    <s v="Food and beverages"/>
    <x v="2"/>
    <x v="2"/>
    <s v="Poor"/>
  </r>
  <r>
    <s v="351-62-0822"/>
    <n v="14.48"/>
    <n v="4"/>
    <n v="2.896"/>
    <n v="60.816"/>
    <d v="2019-02-06T00:00:00"/>
    <d v="1899-12-30T18:07:00"/>
    <s v="Ewallet"/>
    <n v="2.896"/>
    <n v="4.5"/>
    <x v="2"/>
    <s v="Wed"/>
    <s v="evening"/>
    <x v="0"/>
    <s v="Female"/>
    <s v="Fashion accessories"/>
    <x v="2"/>
    <x v="2"/>
    <s v="Poor"/>
  </r>
  <r>
    <s v="529-56-3974"/>
    <n v="25.51"/>
    <n v="4"/>
    <n v="5.102"/>
    <n v="107.142"/>
    <d v="2019-03-09T00:00:00"/>
    <d v="1899-12-30T17:03:00"/>
    <s v="Cash"/>
    <n v="5.102"/>
    <n v="6.8"/>
    <x v="1"/>
    <s v="Sat"/>
    <s v="evening"/>
    <x v="0"/>
    <s v="Male"/>
    <s v="Electronic accessories"/>
    <x v="2"/>
    <x v="2"/>
    <s v="Average"/>
  </r>
  <r>
    <s v="365-64-0515"/>
    <n v="46.95"/>
    <n v="5"/>
    <n v="11.7375"/>
    <n v="246.4875"/>
    <d v="2019-02-12T00:00:00"/>
    <d v="1899-12-30T10:25:00"/>
    <s v="Ewallet"/>
    <n v="11.7375"/>
    <n v="7.1"/>
    <x v="2"/>
    <s v="Tue"/>
    <s v="morning"/>
    <x v="1"/>
    <s v="Female"/>
    <s v="Electronic accessories"/>
    <x v="0"/>
    <x v="0"/>
    <s v="Average"/>
  </r>
  <r>
    <s v="252-56-2699"/>
    <n v="43.19"/>
    <n v="10"/>
    <n v="21.595"/>
    <n v="453.495"/>
    <d v="2019-02-07T00:00:00"/>
    <d v="1899-12-30T16:48:00"/>
    <s v="Ewallet"/>
    <n v="21.595"/>
    <n v="8.2"/>
    <x v="2"/>
    <s v="Thu"/>
    <s v="evening"/>
    <x v="1"/>
    <s v="Male"/>
    <s v="Food and beverages"/>
    <x v="0"/>
    <x v="0"/>
    <s v="Good"/>
  </r>
  <r>
    <s v="829-34-3910"/>
    <n v="71.38"/>
    <n v="10"/>
    <n v="35.69"/>
    <n v="749.49"/>
    <d v="2019-03-29T00:00:00"/>
    <d v="1899-12-30T19:21:00"/>
    <s v="Cash"/>
    <n v="35.69"/>
    <n v="5.7"/>
    <x v="1"/>
    <s v="Fri"/>
    <s v="evening"/>
    <x v="1"/>
    <s v="Female"/>
    <s v="Health and beauty"/>
    <x v="0"/>
    <x v="0"/>
    <s v="Poor"/>
  </r>
  <r>
    <s v="299-46-1805"/>
    <n v="93.72"/>
    <n v="6"/>
    <n v="28.116"/>
    <n v="590.436"/>
    <d v="2019-01-15T00:00:00"/>
    <d v="1899-12-30T16:19:00"/>
    <s v="Cash"/>
    <n v="28.116"/>
    <n v="4.5"/>
    <x v="0"/>
    <s v="Tue"/>
    <s v="evening"/>
    <x v="0"/>
    <s v="Female"/>
    <s v="Sports and travel"/>
    <x v="2"/>
    <x v="2"/>
    <s v="Poor"/>
  </r>
  <r>
    <s v="656-95-9349"/>
    <n v="68.93"/>
    <n v="7"/>
    <n v="24.1255"/>
    <n v="506.6355"/>
    <d v="2019-03-11T00:00:00"/>
    <d v="1899-12-30T11:03:00"/>
    <s v="Credit card"/>
    <n v="24.1255"/>
    <n v="4.6"/>
    <x v="1"/>
    <s v="Mon"/>
    <s v="morning"/>
    <x v="0"/>
    <s v="Female"/>
    <s v="Health and beauty"/>
    <x v="0"/>
    <x v="0"/>
    <s v="Poor"/>
  </r>
  <r>
    <s v="765-26-6951"/>
    <n v="72.61"/>
    <n v="6"/>
    <n v="21.783"/>
    <n v="457.443"/>
    <d v="2019-01-01T00:00:00"/>
    <d v="1899-12-30T10:39:00"/>
    <s v="Credit card"/>
    <n v="21.783"/>
    <n v="6.9"/>
    <x v="0"/>
    <s v="Tue"/>
    <s v="morning"/>
    <x v="1"/>
    <s v="Male"/>
    <s v="Sports and travel"/>
    <x v="0"/>
    <x v="0"/>
    <s v="Average"/>
  </r>
  <r>
    <s v="329-62-1586"/>
    <n v="54.67"/>
    <n v="3"/>
    <n v="8.2005"/>
    <n v="172.2105"/>
    <d v="2019-01-21T00:00:00"/>
    <d v="1899-12-30T18:00:00"/>
    <s v="Credit card"/>
    <n v="8.2005"/>
    <n v="8.6"/>
    <x v="0"/>
    <s v="Mon"/>
    <s v="evening"/>
    <x v="1"/>
    <s v="Male"/>
    <s v="Food and beverages"/>
    <x v="0"/>
    <x v="0"/>
    <s v="Good"/>
  </r>
  <r>
    <s v="319-50-3348"/>
    <n v="40.3"/>
    <n v="2"/>
    <n v="4.03"/>
    <n v="84.63"/>
    <d v="2019-03-11T00:00:00"/>
    <d v="1899-12-30T15:30:00"/>
    <s v="Ewallet"/>
    <n v="4.03"/>
    <n v="4.4"/>
    <x v="1"/>
    <s v="Mon"/>
    <s v="afternoon"/>
    <x v="1"/>
    <s v="Female"/>
    <s v="Home and lifestyle"/>
    <x v="2"/>
    <x v="2"/>
    <s v="Poor"/>
  </r>
  <r>
    <s v="300-71-4605"/>
    <n v="86.04"/>
    <n v="5"/>
    <n v="21.51"/>
    <n v="451.71"/>
    <d v="2019-02-25T00:00:00"/>
    <d v="1899-12-30T11:24:00"/>
    <s v="Ewallet"/>
    <n v="21.51"/>
    <n v="4.8"/>
    <x v="2"/>
    <s v="Mon"/>
    <s v="morning"/>
    <x v="0"/>
    <s v="Male"/>
    <s v="Electronic accessories"/>
    <x v="1"/>
    <x v="1"/>
    <s v="Poor"/>
  </r>
  <r>
    <s v="371-85-5789"/>
    <n v="87.98"/>
    <n v="3"/>
    <n v="13.197"/>
    <n v="277.137"/>
    <d v="2019-03-05T00:00:00"/>
    <d v="1899-12-30T10:40:00"/>
    <s v="Ewallet"/>
    <n v="13.197"/>
    <n v="5.1"/>
    <x v="1"/>
    <s v="Tue"/>
    <s v="morning"/>
    <x v="1"/>
    <s v="Male"/>
    <s v="Health and beauty"/>
    <x v="2"/>
    <x v="2"/>
    <s v="Poor"/>
  </r>
  <r>
    <s v="273-16-6619"/>
    <n v="33.2"/>
    <n v="2"/>
    <n v="3.32"/>
    <n v="69.72"/>
    <d v="2019-03-15T00:00:00"/>
    <d v="1899-12-30T12:20:00"/>
    <s v="Credit card"/>
    <n v="3.32"/>
    <n v="4.4"/>
    <x v="1"/>
    <s v="Fri"/>
    <s v="afternoon"/>
    <x v="1"/>
    <s v="Male"/>
    <s v="Home and lifestyle"/>
    <x v="2"/>
    <x v="2"/>
    <s v="Poor"/>
  </r>
  <r>
    <s v="636-48-8204"/>
    <n v="34.56"/>
    <n v="5"/>
    <n v="8.64"/>
    <n v="181.44"/>
    <d v="2019-02-17T00:00:00"/>
    <d v="1899-12-30T11:15:00"/>
    <s v="Ewallet"/>
    <n v="8.64"/>
    <n v="9.9"/>
    <x v="2"/>
    <s v="Sun"/>
    <s v="morning"/>
    <x v="1"/>
    <s v="Male"/>
    <s v="Electronic accessories"/>
    <x v="0"/>
    <x v="0"/>
    <s v="Good"/>
  </r>
  <r>
    <s v="549-59-1358"/>
    <n v="88.63"/>
    <n v="3"/>
    <n v="13.2945"/>
    <n v="279.1845"/>
    <d v="2019-03-02T00:00:00"/>
    <d v="1899-12-30T17:36:00"/>
    <s v="Ewallet"/>
    <n v="13.2945"/>
    <n v="6"/>
    <x v="1"/>
    <s v="Sat"/>
    <s v="evening"/>
    <x v="0"/>
    <s v="Male"/>
    <s v="Sports and travel"/>
    <x v="0"/>
    <x v="0"/>
    <s v="Average"/>
  </r>
  <r>
    <s v="227-03-5010"/>
    <n v="52.59"/>
    <n v="8"/>
    <n v="21.036"/>
    <n v="441.756"/>
    <d v="2019-03-22T00:00:00"/>
    <d v="1899-12-30T19:20:00"/>
    <s v="Credit card"/>
    <n v="21.036"/>
    <n v="8.5"/>
    <x v="1"/>
    <s v="Fri"/>
    <s v="evening"/>
    <x v="0"/>
    <s v="Female"/>
    <s v="Home and lifestyle"/>
    <x v="0"/>
    <x v="0"/>
    <s v="Good"/>
  </r>
  <r>
    <s v="649-29-6775"/>
    <n v="33.52"/>
    <n v="1"/>
    <n v="1.676"/>
    <n v="35.196"/>
    <d v="2019-02-08T00:00:00"/>
    <d v="1899-12-30T15:31:00"/>
    <s v="Cash"/>
    <n v="1.676"/>
    <n v="6.7"/>
    <x v="2"/>
    <s v="Fri"/>
    <s v="afternoon"/>
    <x v="1"/>
    <s v="Male"/>
    <s v="Fashion accessories"/>
    <x v="2"/>
    <x v="2"/>
    <s v="Average"/>
  </r>
  <r>
    <s v="189-17-4241"/>
    <n v="87.67"/>
    <n v="2"/>
    <n v="8.767"/>
    <n v="184.107"/>
    <d v="2019-03-10T00:00:00"/>
    <d v="1899-12-30T12:17:00"/>
    <s v="Credit card"/>
    <n v="8.767"/>
    <n v="7.7"/>
    <x v="1"/>
    <s v="Sun"/>
    <s v="afternoon"/>
    <x v="1"/>
    <s v="Female"/>
    <s v="Fashion accessories"/>
    <x v="0"/>
    <x v="0"/>
    <s v="Average"/>
  </r>
  <r>
    <s v="145-94-9061"/>
    <n v="88.36"/>
    <n v="5"/>
    <n v="22.09"/>
    <n v="463.89"/>
    <d v="2019-01-25T00:00:00"/>
    <d v="1899-12-30T19:48:00"/>
    <s v="Cash"/>
    <n v="22.09"/>
    <n v="9.6"/>
    <x v="0"/>
    <s v="Fri"/>
    <s v="evening"/>
    <x v="1"/>
    <s v="Female"/>
    <s v="Food and beverages"/>
    <x v="2"/>
    <x v="2"/>
    <s v="Good"/>
  </r>
  <r>
    <s v="848-62-7243"/>
    <n v="24.89"/>
    <n v="9"/>
    <n v="11.2005"/>
    <n v="235.2105"/>
    <d v="2019-03-15T00:00:00"/>
    <d v="1899-12-30T15:36:00"/>
    <s v="Cash"/>
    <n v="11.2005"/>
    <n v="7.4"/>
    <x v="1"/>
    <s v="Fri"/>
    <s v="afternoon"/>
    <x v="1"/>
    <s v="Male"/>
    <s v="Health and beauty"/>
    <x v="0"/>
    <x v="0"/>
    <s v="Average"/>
  </r>
  <r>
    <s v="871-79-8483"/>
    <n v="94.13"/>
    <n v="5"/>
    <n v="23.5325"/>
    <n v="494.1825"/>
    <d v="2019-02-25T00:00:00"/>
    <d v="1899-12-30T19:39:00"/>
    <s v="Credit card"/>
    <n v="23.5325"/>
    <n v="4.8"/>
    <x v="2"/>
    <s v="Mon"/>
    <s v="evening"/>
    <x v="1"/>
    <s v="Male"/>
    <s v="Fashion accessories"/>
    <x v="2"/>
    <x v="2"/>
    <s v="Poor"/>
  </r>
  <r>
    <s v="149-71-6266"/>
    <n v="78.07"/>
    <n v="9"/>
    <n v="35.1315"/>
    <n v="737.7615"/>
    <d v="2019-01-28T00:00:00"/>
    <d v="1899-12-30T12:43:00"/>
    <s v="Cash"/>
    <n v="35.1315"/>
    <n v="4.5"/>
    <x v="0"/>
    <s v="Mon"/>
    <s v="afternoon"/>
    <x v="0"/>
    <s v="Male"/>
    <s v="Sports and travel"/>
    <x v="2"/>
    <x v="2"/>
    <s v="Poor"/>
  </r>
  <r>
    <s v="640-49-2076"/>
    <n v="83.78"/>
    <n v="8"/>
    <n v="33.512"/>
    <n v="703.752"/>
    <d v="2019-01-10T00:00:00"/>
    <d v="1899-12-30T14:49:00"/>
    <s v="Cash"/>
    <n v="33.512"/>
    <n v="5.1"/>
    <x v="0"/>
    <s v="Thu"/>
    <s v="afternoon"/>
    <x v="1"/>
    <s v="Male"/>
    <s v="Sports and travel"/>
    <x v="2"/>
    <x v="2"/>
    <s v="Poor"/>
  </r>
  <r>
    <s v="595-11-5460"/>
    <n v="96.58"/>
    <n v="2"/>
    <n v="9.658"/>
    <n v="202.818"/>
    <d v="2019-03-15T00:00:00"/>
    <d v="1899-12-30T10:12:00"/>
    <s v="Credit card"/>
    <n v="9.658"/>
    <n v="5.1"/>
    <x v="1"/>
    <s v="Fri"/>
    <s v="morning"/>
    <x v="1"/>
    <s v="Male"/>
    <s v="Health and beauty"/>
    <x v="0"/>
    <x v="0"/>
    <s v="Poor"/>
  </r>
  <r>
    <s v="183-56-6882"/>
    <n v="99.42"/>
    <n v="4"/>
    <n v="19.884"/>
    <n v="417.564"/>
    <d v="2019-02-06T00:00:00"/>
    <d v="1899-12-30T10:42:00"/>
    <s v="Ewallet"/>
    <n v="19.884"/>
    <n v="7.5"/>
    <x v="2"/>
    <s v="Wed"/>
    <s v="morning"/>
    <x v="0"/>
    <s v="Female"/>
    <s v="Food and beverages"/>
    <x v="1"/>
    <x v="1"/>
    <s v="Average"/>
  </r>
  <r>
    <s v="232-16-2483"/>
    <n v="68.12"/>
    <n v="1"/>
    <n v="3.406"/>
    <n v="71.526"/>
    <d v="2019-01-07T00:00:00"/>
    <d v="1899-12-30T12:28:00"/>
    <s v="Ewallet"/>
    <n v="3.406"/>
    <n v="6.8"/>
    <x v="0"/>
    <s v="Mon"/>
    <s v="afternoon"/>
    <x v="0"/>
    <s v="Female"/>
    <s v="Sports and travel"/>
    <x v="1"/>
    <x v="1"/>
    <s v="Average"/>
  </r>
  <r>
    <s v="129-29-8530"/>
    <n v="62.62"/>
    <n v="5"/>
    <n v="15.655"/>
    <n v="328.755"/>
    <d v="2019-03-10T00:00:00"/>
    <d v="1899-12-30T19:15:00"/>
    <s v="Ewallet"/>
    <n v="15.655"/>
    <n v="7"/>
    <x v="1"/>
    <s v="Sun"/>
    <s v="evening"/>
    <x v="0"/>
    <s v="Male"/>
    <s v="Sports and travel"/>
    <x v="0"/>
    <x v="0"/>
    <s v="Average"/>
  </r>
  <r>
    <s v="272-65-1806"/>
    <n v="60.88"/>
    <n v="9"/>
    <n v="27.396"/>
    <n v="575.316"/>
    <d v="2019-01-15T00:00:00"/>
    <d v="1899-12-30T17:17:00"/>
    <s v="Ewallet"/>
    <n v="27.396"/>
    <n v="4.7"/>
    <x v="0"/>
    <s v="Tue"/>
    <s v="evening"/>
    <x v="1"/>
    <s v="Female"/>
    <s v="Electronic accessories"/>
    <x v="0"/>
    <x v="0"/>
    <s v="Poor"/>
  </r>
  <r>
    <s v="333-73-7901"/>
    <n v="54.92"/>
    <n v="8"/>
    <n v="21.968"/>
    <n v="461.328"/>
    <d v="2019-03-23T00:00:00"/>
    <d v="1899-12-30T13:24:00"/>
    <s v="Ewallet"/>
    <n v="21.968"/>
    <n v="7.6"/>
    <x v="1"/>
    <s v="Sat"/>
    <s v="afternoon"/>
    <x v="1"/>
    <s v="Female"/>
    <s v="Health and beauty"/>
    <x v="1"/>
    <x v="1"/>
    <s v="Average"/>
  </r>
  <r>
    <s v="777-82-7220"/>
    <n v="30.12"/>
    <n v="8"/>
    <n v="12.048"/>
    <n v="253.008"/>
    <d v="2019-03-03T00:00:00"/>
    <d v="1899-12-30T13:01:00"/>
    <s v="Cash"/>
    <n v="12.048"/>
    <n v="7.7"/>
    <x v="1"/>
    <s v="Sun"/>
    <s v="afternoon"/>
    <x v="0"/>
    <s v="Male"/>
    <s v="Home and lifestyle"/>
    <x v="2"/>
    <x v="2"/>
    <s v="Average"/>
  </r>
  <r>
    <s v="280-35-5823"/>
    <n v="86.72"/>
    <n v="1"/>
    <n v="4.336"/>
    <n v="91.056"/>
    <d v="2019-01-17T00:00:00"/>
    <d v="1899-12-30T18:45:00"/>
    <s v="Ewallet"/>
    <n v="4.336"/>
    <n v="7.9"/>
    <x v="0"/>
    <s v="Thu"/>
    <s v="evening"/>
    <x v="0"/>
    <s v="Female"/>
    <s v="Home and lifestyle"/>
    <x v="2"/>
    <x v="2"/>
    <s v="Average"/>
  </r>
  <r>
    <s v="554-53-8700"/>
    <n v="56.11"/>
    <n v="2"/>
    <n v="5.611"/>
    <n v="117.831"/>
    <d v="2019-02-02T00:00:00"/>
    <d v="1899-12-30T10:11:00"/>
    <s v="Cash"/>
    <n v="5.611"/>
    <n v="6.3"/>
    <x v="2"/>
    <s v="Sat"/>
    <s v="morning"/>
    <x v="0"/>
    <s v="Male"/>
    <s v="Home and lifestyle"/>
    <x v="1"/>
    <x v="1"/>
    <s v="Average"/>
  </r>
  <r>
    <s v="354-25-5821"/>
    <n v="69.12"/>
    <n v="6"/>
    <n v="20.736"/>
    <n v="435.456"/>
    <d v="2019-02-08T00:00:00"/>
    <d v="1899-12-30T13:03:00"/>
    <s v="Cash"/>
    <n v="20.736"/>
    <n v="5.6"/>
    <x v="2"/>
    <s v="Fri"/>
    <s v="afternoon"/>
    <x v="0"/>
    <s v="Female"/>
    <s v="Sports and travel"/>
    <x v="2"/>
    <x v="2"/>
    <s v="Poor"/>
  </r>
  <r>
    <s v="228-96-1411"/>
    <n v="98.7"/>
    <n v="8"/>
    <n v="39.48"/>
    <n v="829.08"/>
    <d v="2019-03-04T00:00:00"/>
    <d v="1899-12-30T20:39:00"/>
    <s v="Cash"/>
    <n v="39.48"/>
    <n v="7.6"/>
    <x v="1"/>
    <s v="Mon"/>
    <s v="evening"/>
    <x v="0"/>
    <s v="Female"/>
    <s v="Food and beverages"/>
    <x v="1"/>
    <x v="1"/>
    <s v="Average"/>
  </r>
  <r>
    <s v="617-15-4209"/>
    <n v="15.37"/>
    <n v="2"/>
    <n v="1.537"/>
    <n v="32.277"/>
    <d v="2019-03-16T00:00:00"/>
    <d v="1899-12-30T19:47:00"/>
    <s v="Cash"/>
    <n v="1.537"/>
    <n v="7.2"/>
    <x v="1"/>
    <s v="Sat"/>
    <s v="evening"/>
    <x v="0"/>
    <s v="Male"/>
    <s v="Health and beauty"/>
    <x v="1"/>
    <x v="1"/>
    <s v="Average"/>
  </r>
  <r>
    <s v="132-32-9879"/>
    <n v="93.96"/>
    <n v="4"/>
    <n v="18.792"/>
    <n v="394.632"/>
    <d v="2019-03-09T00:00:00"/>
    <d v="1899-12-30T18:00:00"/>
    <s v="Cash"/>
    <n v="18.792"/>
    <n v="9.5"/>
    <x v="1"/>
    <s v="Sat"/>
    <s v="evening"/>
    <x v="0"/>
    <s v="Female"/>
    <s v="Electronic accessories"/>
    <x v="2"/>
    <x v="2"/>
    <s v="Good"/>
  </r>
  <r>
    <s v="370-41-7321"/>
    <n v="56.69"/>
    <n v="9"/>
    <n v="25.5105"/>
    <n v="535.7205"/>
    <d v="2019-02-27T00:00:00"/>
    <d v="1899-12-30T17:24:00"/>
    <s v="Credit card"/>
    <n v="25.5105"/>
    <n v="8.4"/>
    <x v="2"/>
    <s v="Wed"/>
    <s v="evening"/>
    <x v="0"/>
    <s v="Male"/>
    <s v="Health and beauty"/>
    <x v="2"/>
    <x v="2"/>
    <s v="Good"/>
  </r>
  <r>
    <s v="727-46-3608"/>
    <n v="20.01"/>
    <n v="9"/>
    <n v="9.0045"/>
    <n v="189.0945"/>
    <d v="2019-02-06T00:00:00"/>
    <d v="1899-12-30T15:47:00"/>
    <s v="Ewallet"/>
    <n v="9.0045"/>
    <n v="4.1"/>
    <x v="2"/>
    <s v="Wed"/>
    <s v="afternoon"/>
    <x v="0"/>
    <s v="Female"/>
    <s v="Food and beverages"/>
    <x v="2"/>
    <x v="2"/>
    <s v="Poor"/>
  </r>
  <r>
    <s v="669-54-1719"/>
    <n v="18.93"/>
    <n v="6"/>
    <n v="5.679"/>
    <n v="119.259"/>
    <d v="2019-02-10T00:00:00"/>
    <d v="1899-12-30T12:45:00"/>
    <s v="Credit card"/>
    <n v="5.679"/>
    <n v="8.1"/>
    <x v="2"/>
    <s v="Sun"/>
    <s v="afternoon"/>
    <x v="0"/>
    <s v="Male"/>
    <s v="Electronic accessories"/>
    <x v="2"/>
    <x v="2"/>
    <s v="Good"/>
  </r>
  <r>
    <s v="574-22-5561"/>
    <n v="82.63"/>
    <n v="10"/>
    <n v="41.315"/>
    <n v="867.615"/>
    <d v="2019-03-19T00:00:00"/>
    <d v="1899-12-30T17:08:00"/>
    <s v="Ewallet"/>
    <n v="41.315"/>
    <n v="7.9"/>
    <x v="1"/>
    <s v="Tue"/>
    <s v="evening"/>
    <x v="0"/>
    <s v="Female"/>
    <s v="Fashion accessories"/>
    <x v="1"/>
    <x v="1"/>
    <s v="Average"/>
  </r>
  <r>
    <s v="326-78-5178"/>
    <n v="91.4"/>
    <n v="7"/>
    <n v="31.99"/>
    <n v="671.79"/>
    <d v="2019-02-03T00:00:00"/>
    <d v="1899-12-30T10:19:00"/>
    <s v="Cash"/>
    <n v="31.99"/>
    <n v="9.5"/>
    <x v="2"/>
    <s v="Sun"/>
    <s v="morning"/>
    <x v="0"/>
    <s v="Male"/>
    <s v="Food and beverages"/>
    <x v="1"/>
    <x v="1"/>
    <s v="Good"/>
  </r>
  <r>
    <s v="162-48-8011"/>
    <n v="44.59"/>
    <n v="5"/>
    <n v="11.1475"/>
    <n v="234.0975"/>
    <d v="2019-02-10T00:00:00"/>
    <d v="1899-12-30T15:10:00"/>
    <s v="Cash"/>
    <n v="11.1475"/>
    <n v="8.5"/>
    <x v="2"/>
    <s v="Sun"/>
    <s v="afternoon"/>
    <x v="0"/>
    <s v="Female"/>
    <s v="Food and beverages"/>
    <x v="0"/>
    <x v="0"/>
    <s v="Good"/>
  </r>
  <r>
    <s v="616-24-2851"/>
    <n v="17.87"/>
    <n v="4"/>
    <n v="3.574"/>
    <n v="75.054"/>
    <d v="2019-03-22T00:00:00"/>
    <d v="1899-12-30T14:42:00"/>
    <s v="Ewallet"/>
    <n v="3.574"/>
    <n v="6.5"/>
    <x v="1"/>
    <s v="Fri"/>
    <s v="afternoon"/>
    <x v="0"/>
    <s v="Female"/>
    <s v="Fashion accessories"/>
    <x v="2"/>
    <x v="2"/>
    <s v="Average"/>
  </r>
  <r>
    <s v="778-71-5554"/>
    <n v="15.43"/>
    <n v="1"/>
    <n v="0.7715"/>
    <n v="16.2015"/>
    <d v="2019-01-25T00:00:00"/>
    <d v="1899-12-30T15:46:00"/>
    <s v="Credit card"/>
    <n v="0.7715"/>
    <n v="6.1"/>
    <x v="0"/>
    <s v="Fri"/>
    <s v="afternoon"/>
    <x v="0"/>
    <s v="Male"/>
    <s v="Fashion accessories"/>
    <x v="1"/>
    <x v="1"/>
    <s v="Average"/>
  </r>
  <r>
    <s v="242-55-6721"/>
    <n v="16.16"/>
    <n v="2"/>
    <n v="1.616"/>
    <n v="33.936"/>
    <d v="2019-03-07T00:00:00"/>
    <d v="1899-12-30T11:49:00"/>
    <s v="Ewallet"/>
    <n v="1.616"/>
    <n v="6.5"/>
    <x v="1"/>
    <s v="Thu"/>
    <s v="morning"/>
    <x v="1"/>
    <s v="Male"/>
    <s v="Home and lifestyle"/>
    <x v="2"/>
    <x v="2"/>
    <s v="Average"/>
  </r>
  <r>
    <s v="399-46-5918"/>
    <n v="85.98"/>
    <n v="8"/>
    <n v="34.392"/>
    <n v="722.232"/>
    <d v="2019-02-28T00:00:00"/>
    <d v="1899-12-30T19:01:00"/>
    <s v="Cash"/>
    <n v="34.392"/>
    <n v="8.2"/>
    <x v="2"/>
    <s v="Thu"/>
    <s v="evening"/>
    <x v="1"/>
    <s v="Female"/>
    <s v="Electronic accessories"/>
    <x v="1"/>
    <x v="1"/>
    <s v="Good"/>
  </r>
  <r>
    <s v="106-35-6779"/>
    <n v="44.34"/>
    <n v="2"/>
    <n v="4.434"/>
    <n v="93.114"/>
    <d v="2019-03-27T00:00:00"/>
    <d v="1899-12-30T11:26:00"/>
    <s v="Cash"/>
    <n v="4.434"/>
    <n v="5.8"/>
    <x v="1"/>
    <s v="Wed"/>
    <s v="morning"/>
    <x v="0"/>
    <s v="Male"/>
    <s v="Home and lifestyle"/>
    <x v="0"/>
    <x v="0"/>
    <s v="Poor"/>
  </r>
  <r>
    <s v="635-40-6220"/>
    <n v="89.6"/>
    <n v="8"/>
    <n v="35.84"/>
    <n v="752.64"/>
    <d v="2019-02-07T00:00:00"/>
    <d v="1899-12-30T11:28:00"/>
    <s v="Ewallet"/>
    <n v="35.84"/>
    <n v="6.6"/>
    <x v="2"/>
    <s v="Thu"/>
    <s v="morning"/>
    <x v="1"/>
    <s v="Male"/>
    <s v="Health and beauty"/>
    <x v="0"/>
    <x v="0"/>
    <s v="Average"/>
  </r>
  <r>
    <s v="817-48-8732"/>
    <n v="72.35"/>
    <n v="10"/>
    <n v="36.175"/>
    <n v="759.675"/>
    <d v="2019-01-20T00:00:00"/>
    <d v="1899-12-30T15:55:00"/>
    <s v="Cash"/>
    <n v="36.175"/>
    <n v="5.4"/>
    <x v="0"/>
    <s v="Sun"/>
    <s v="afternoon"/>
    <x v="0"/>
    <s v="Female"/>
    <s v="Home and lifestyle"/>
    <x v="0"/>
    <x v="0"/>
    <s v="Poor"/>
  </r>
  <r>
    <s v="120-06-4233"/>
    <n v="30.61"/>
    <n v="6"/>
    <n v="9.183"/>
    <n v="192.843"/>
    <d v="2019-03-12T00:00:00"/>
    <d v="1899-12-30T20:36:00"/>
    <s v="Cash"/>
    <n v="9.183"/>
    <n v="9.3"/>
    <x v="1"/>
    <s v="Tue"/>
    <s v="evening"/>
    <x v="1"/>
    <s v="Male"/>
    <s v="Electronic accessories"/>
    <x v="1"/>
    <x v="1"/>
    <s v="Good"/>
  </r>
  <r>
    <s v="285-68-5083"/>
    <n v="24.74"/>
    <n v="3"/>
    <n v="3.711"/>
    <n v="77.931"/>
    <d v="2019-02-15T00:00:00"/>
    <d v="1899-12-30T17:47:00"/>
    <s v="Credit card"/>
    <n v="3.711"/>
    <n v="10"/>
    <x v="2"/>
    <s v="Fri"/>
    <s v="evening"/>
    <x v="0"/>
    <s v="Female"/>
    <s v="Sports and travel"/>
    <x v="1"/>
    <x v="1"/>
    <s v="Good"/>
  </r>
  <r>
    <s v="803-83-5989"/>
    <n v="55.73"/>
    <n v="6"/>
    <n v="16.719"/>
    <n v="351.099"/>
    <d v="2019-02-24T00:00:00"/>
    <d v="1899-12-30T10:55:00"/>
    <s v="Ewallet"/>
    <n v="16.719"/>
    <n v="7"/>
    <x v="2"/>
    <s v="Sun"/>
    <s v="morning"/>
    <x v="1"/>
    <s v="Male"/>
    <s v="Home and lifestyle"/>
    <x v="1"/>
    <x v="1"/>
    <s v="Average"/>
  </r>
  <r>
    <s v="347-34-2234"/>
    <n v="55.07"/>
    <n v="9"/>
    <n v="24.7815"/>
    <n v="520.4115"/>
    <d v="2019-02-03T00:00:00"/>
    <d v="1899-12-30T13:40:00"/>
    <s v="Ewallet"/>
    <n v="24.7815"/>
    <n v="10"/>
    <x v="2"/>
    <s v="Sun"/>
    <s v="afternoon"/>
    <x v="0"/>
    <s v="Female"/>
    <s v="Sports and travel"/>
    <x v="2"/>
    <x v="2"/>
    <s v="Good"/>
  </r>
  <r>
    <s v="199-75-8169"/>
    <n v="15.81"/>
    <n v="10"/>
    <n v="7.905"/>
    <n v="166.005"/>
    <d v="2019-03-06T00:00:00"/>
    <d v="1899-12-30T12:27:00"/>
    <s v="Credit card"/>
    <n v="7.905"/>
    <n v="8.6"/>
    <x v="1"/>
    <s v="Wed"/>
    <s v="afternoon"/>
    <x v="0"/>
    <s v="Male"/>
    <s v="Sports and travel"/>
    <x v="0"/>
    <x v="0"/>
    <s v="Good"/>
  </r>
  <r>
    <s v="853-23-2453"/>
    <n v="75.74"/>
    <n v="4"/>
    <n v="15.148"/>
    <n v="318.108"/>
    <d v="2019-02-14T00:00:00"/>
    <d v="1899-12-30T14:35:00"/>
    <s v="Cash"/>
    <n v="15.148"/>
    <n v="7.6"/>
    <x v="2"/>
    <s v="Thu"/>
    <s v="afternoon"/>
    <x v="0"/>
    <s v="Male"/>
    <s v="Health and beauty"/>
    <x v="2"/>
    <x v="2"/>
    <s v="Average"/>
  </r>
  <r>
    <s v="877-22-3308"/>
    <n v="15.87"/>
    <n v="10"/>
    <n v="7.935"/>
    <n v="166.635"/>
    <d v="2019-03-13T00:00:00"/>
    <d v="1899-12-30T16:40:00"/>
    <s v="Cash"/>
    <n v="7.935"/>
    <n v="5.8"/>
    <x v="1"/>
    <s v="Wed"/>
    <s v="evening"/>
    <x v="0"/>
    <s v="Male"/>
    <s v="Health and beauty"/>
    <x v="0"/>
    <x v="0"/>
    <s v="Poor"/>
  </r>
  <r>
    <s v="838-78-4295"/>
    <n v="33.47"/>
    <n v="2"/>
    <n v="3.347"/>
    <n v="70.287"/>
    <d v="2019-02-10T00:00:00"/>
    <d v="1899-12-30T15:43:00"/>
    <s v="Ewallet"/>
    <n v="3.347"/>
    <n v="6.7"/>
    <x v="2"/>
    <s v="Sun"/>
    <s v="afternoon"/>
    <x v="1"/>
    <s v="Female"/>
    <s v="Health and beauty"/>
    <x v="1"/>
    <x v="1"/>
    <s v="Average"/>
  </r>
  <r>
    <s v="109-28-2512"/>
    <n v="97.61"/>
    <n v="6"/>
    <n v="29.283"/>
    <n v="614.943"/>
    <d v="2019-01-07T00:00:00"/>
    <d v="1899-12-30T15:01:00"/>
    <s v="Ewallet"/>
    <n v="29.283"/>
    <n v="9.9"/>
    <x v="0"/>
    <s v="Mon"/>
    <s v="afternoon"/>
    <x v="0"/>
    <s v="Female"/>
    <s v="Fashion accessories"/>
    <x v="2"/>
    <x v="2"/>
    <s v="Good"/>
  </r>
  <r>
    <s v="232-11-3025"/>
    <n v="78.77"/>
    <n v="10"/>
    <n v="39.385"/>
    <n v="827.085"/>
    <d v="2019-01-24T00:00:00"/>
    <d v="1899-12-30T10:04:00"/>
    <s v="Cash"/>
    <n v="39.385"/>
    <n v="6.4"/>
    <x v="0"/>
    <s v="Thu"/>
    <s v="morning"/>
    <x v="1"/>
    <s v="Male"/>
    <s v="Sports and travel"/>
    <x v="0"/>
    <x v="0"/>
    <s v="Average"/>
  </r>
  <r>
    <s v="382-03-4532"/>
    <n v="18.33"/>
    <n v="1"/>
    <n v="0.9165"/>
    <n v="19.2465"/>
    <d v="2019-02-02T00:00:00"/>
    <d v="1899-12-30T18:50:00"/>
    <s v="Cash"/>
    <n v="0.9165"/>
    <n v="4.3"/>
    <x v="2"/>
    <s v="Sat"/>
    <s v="evening"/>
    <x v="0"/>
    <s v="Female"/>
    <s v="Health and beauty"/>
    <x v="0"/>
    <x v="0"/>
    <s v="Poor"/>
  </r>
  <r>
    <s v="393-65-2792"/>
    <n v="89.48"/>
    <n v="10"/>
    <n v="44.74"/>
    <n v="939.54"/>
    <d v="2019-01-06T00:00:00"/>
    <d v="1899-12-30T12:46:00"/>
    <s v="Credit card"/>
    <n v="44.74"/>
    <n v="9.6"/>
    <x v="0"/>
    <s v="Sun"/>
    <s v="afternoon"/>
    <x v="1"/>
    <s v="Male"/>
    <s v="Food and beverages"/>
    <x v="1"/>
    <x v="1"/>
    <s v="Good"/>
  </r>
  <r>
    <s v="796-12-2025"/>
    <n v="62.12"/>
    <n v="10"/>
    <n v="31.06"/>
    <n v="652.26"/>
    <d v="2019-02-11T00:00:00"/>
    <d v="1899-12-30T16:19:00"/>
    <s v="Cash"/>
    <n v="31.06"/>
    <n v="5.9"/>
    <x v="2"/>
    <s v="Mon"/>
    <s v="evening"/>
    <x v="1"/>
    <s v="Male"/>
    <s v="Fashion accessories"/>
    <x v="1"/>
    <x v="1"/>
    <s v="Poor"/>
  </r>
  <r>
    <s v="510-95-6347"/>
    <n v="48.52"/>
    <n v="3"/>
    <n v="7.278"/>
    <n v="152.838"/>
    <d v="2019-03-05T00:00:00"/>
    <d v="1899-12-30T18:17:00"/>
    <s v="Ewallet"/>
    <n v="7.278"/>
    <n v="4"/>
    <x v="1"/>
    <s v="Tue"/>
    <s v="evening"/>
    <x v="0"/>
    <s v="Female"/>
    <s v="Food and beverages"/>
    <x v="2"/>
    <x v="2"/>
    <s v="Poor"/>
  </r>
  <r>
    <s v="841-35-6630"/>
    <n v="75.91"/>
    <n v="6"/>
    <n v="22.773"/>
    <n v="478.233"/>
    <d v="2019-03-09T00:00:00"/>
    <d v="1899-12-30T18:21:00"/>
    <s v="Cash"/>
    <n v="22.773"/>
    <n v="8.7"/>
    <x v="1"/>
    <s v="Sat"/>
    <s v="evening"/>
    <x v="1"/>
    <s v="Female"/>
    <s v="Electronic accessories"/>
    <x v="1"/>
    <x v="1"/>
    <s v="Good"/>
  </r>
  <r>
    <s v="287-21-9091"/>
    <n v="74.67"/>
    <n v="9"/>
    <n v="33.6015"/>
    <n v="705.6315"/>
    <d v="2019-01-22T00:00:00"/>
    <d v="1899-12-30T10:55:00"/>
    <s v="Ewallet"/>
    <n v="33.6015"/>
    <n v="9.4"/>
    <x v="0"/>
    <s v="Tue"/>
    <s v="morning"/>
    <x v="1"/>
    <s v="Male"/>
    <s v="Home and lifestyle"/>
    <x v="0"/>
    <x v="0"/>
    <s v="Good"/>
  </r>
  <r>
    <s v="732-94-0499"/>
    <n v="41.65"/>
    <n v="10"/>
    <n v="20.825"/>
    <n v="437.325"/>
    <d v="2019-01-13T00:00:00"/>
    <d v="1899-12-30T17:04:00"/>
    <s v="Credit card"/>
    <n v="20.825"/>
    <n v="5.4"/>
    <x v="0"/>
    <s v="Sun"/>
    <s v="evening"/>
    <x v="1"/>
    <s v="Female"/>
    <s v="Electronic accessories"/>
    <x v="1"/>
    <x v="1"/>
    <s v="Poor"/>
  </r>
  <r>
    <s v="263-10-3913"/>
    <n v="49.04"/>
    <n v="9"/>
    <n v="22.068"/>
    <n v="463.428"/>
    <d v="2019-01-09T00:00:00"/>
    <d v="1899-12-30T14:20:00"/>
    <s v="Credit card"/>
    <n v="22.068"/>
    <n v="8.6"/>
    <x v="0"/>
    <s v="Wed"/>
    <s v="afternoon"/>
    <x v="0"/>
    <s v="Male"/>
    <s v="Fashion accessories"/>
    <x v="1"/>
    <x v="1"/>
    <s v="Good"/>
  </r>
  <r>
    <s v="381-20-0914"/>
    <n v="20.01"/>
    <n v="9"/>
    <n v="9.0045"/>
    <n v="189.0945"/>
    <d v="2019-01-12T00:00:00"/>
    <d v="1899-12-30T15:48:00"/>
    <s v="Credit card"/>
    <n v="9.0045"/>
    <n v="5.7"/>
    <x v="0"/>
    <s v="Sat"/>
    <s v="afternoon"/>
    <x v="0"/>
    <s v="Female"/>
    <s v="Fashion accessories"/>
    <x v="0"/>
    <x v="0"/>
    <s v="Poor"/>
  </r>
  <r>
    <s v="829-49-1914"/>
    <n v="78.31"/>
    <n v="10"/>
    <n v="39.155"/>
    <n v="822.255"/>
    <d v="2019-03-05T00:00:00"/>
    <d v="1899-12-30T16:24:00"/>
    <s v="Ewallet"/>
    <n v="39.155"/>
    <n v="6.6"/>
    <x v="1"/>
    <s v="Tue"/>
    <s v="evening"/>
    <x v="0"/>
    <s v="Female"/>
    <s v="Food and beverages"/>
    <x v="1"/>
    <x v="1"/>
    <s v="Average"/>
  </r>
  <r>
    <s v="756-01-7507"/>
    <n v="20.38"/>
    <n v="5"/>
    <n v="5.095"/>
    <n v="106.995"/>
    <d v="2019-01-22T00:00:00"/>
    <d v="1899-12-30T18:56:00"/>
    <s v="Cash"/>
    <n v="5.095"/>
    <n v="6"/>
    <x v="0"/>
    <s v="Tue"/>
    <s v="evening"/>
    <x v="1"/>
    <s v="Female"/>
    <s v="Health and beauty"/>
    <x v="1"/>
    <x v="1"/>
    <s v="Average"/>
  </r>
  <r>
    <s v="870-72-4431"/>
    <n v="99.19"/>
    <n v="6"/>
    <n v="29.757"/>
    <n v="624.897"/>
    <d v="2019-01-21T00:00:00"/>
    <d v="1899-12-30T14:42:00"/>
    <s v="Credit card"/>
    <n v="29.757"/>
    <n v="5.5"/>
    <x v="0"/>
    <s v="Mon"/>
    <s v="afternoon"/>
    <x v="1"/>
    <s v="Female"/>
    <s v="Health and beauty"/>
    <x v="1"/>
    <x v="1"/>
    <s v="Poor"/>
  </r>
  <r>
    <s v="847-38-7188"/>
    <n v="96.68"/>
    <n v="3"/>
    <n v="14.502"/>
    <n v="304.542"/>
    <d v="2019-01-26T00:00:00"/>
    <d v="1899-12-30T19:56:00"/>
    <s v="Ewallet"/>
    <n v="14.502"/>
    <n v="6.4"/>
    <x v="0"/>
    <s v="Sat"/>
    <s v="evening"/>
    <x v="1"/>
    <s v="Female"/>
    <s v="Food and beverages"/>
    <x v="2"/>
    <x v="2"/>
    <s v="Average"/>
  </r>
  <r>
    <s v="480-63-2856"/>
    <n v="19.25"/>
    <n v="8"/>
    <n v="7.7"/>
    <n v="161.7"/>
    <d v="2019-01-23T00:00:00"/>
    <d v="1899-12-30T18:37:00"/>
    <s v="Ewallet"/>
    <n v="7.7"/>
    <n v="6.6"/>
    <x v="0"/>
    <s v="Wed"/>
    <s v="evening"/>
    <x v="1"/>
    <s v="Male"/>
    <s v="Food and beverages"/>
    <x v="1"/>
    <x v="1"/>
    <s v="Average"/>
  </r>
  <r>
    <s v="787-56-0757"/>
    <n v="80.36"/>
    <n v="4"/>
    <n v="16.072"/>
    <n v="337.512"/>
    <d v="2019-02-23T00:00:00"/>
    <d v="1899-12-30T18:45:00"/>
    <s v="Credit card"/>
    <n v="16.072"/>
    <n v="8.3"/>
    <x v="2"/>
    <s v="Sat"/>
    <s v="evening"/>
    <x v="0"/>
    <s v="Female"/>
    <s v="Food and beverages"/>
    <x v="1"/>
    <x v="1"/>
    <s v="Good"/>
  </r>
  <r>
    <s v="360-39-5055"/>
    <n v="48.91"/>
    <n v="5"/>
    <n v="12.2275"/>
    <n v="256.7775"/>
    <d v="2019-03-09T00:00:00"/>
    <d v="1899-12-30T10:17:00"/>
    <s v="Cash"/>
    <n v="12.2275"/>
    <n v="6.6"/>
    <x v="1"/>
    <s v="Sat"/>
    <s v="morning"/>
    <x v="0"/>
    <s v="Male"/>
    <s v="Sports and travel"/>
    <x v="1"/>
    <x v="1"/>
    <s v="Average"/>
  </r>
  <r>
    <s v="730-50-9884"/>
    <n v="83.06"/>
    <n v="7"/>
    <n v="29.071"/>
    <n v="610.491"/>
    <d v="2019-03-05T00:00:00"/>
    <d v="1899-12-30T14:31:00"/>
    <s v="Ewallet"/>
    <n v="29.071"/>
    <n v="4"/>
    <x v="1"/>
    <s v="Tue"/>
    <s v="afternoon"/>
    <x v="1"/>
    <s v="Female"/>
    <s v="Sports and travel"/>
    <x v="1"/>
    <x v="1"/>
    <s v="Poor"/>
  </r>
  <r>
    <s v="362-58-8315"/>
    <n v="76.52"/>
    <n v="5"/>
    <n v="19.13"/>
    <n v="401.73"/>
    <d v="2019-03-25T00:00:00"/>
    <d v="1899-12-30T10:23:00"/>
    <s v="Cash"/>
    <n v="19.13"/>
    <n v="9.9"/>
    <x v="1"/>
    <s v="Mon"/>
    <s v="morning"/>
    <x v="1"/>
    <s v="Male"/>
    <s v="Fashion accessories"/>
    <x v="1"/>
    <x v="1"/>
    <s v="Good"/>
  </r>
  <r>
    <s v="633-44-8566"/>
    <n v="49.38"/>
    <n v="7"/>
    <n v="17.283"/>
    <n v="362.943"/>
    <d v="2019-03-27T00:00:00"/>
    <d v="1899-12-30T20:35:00"/>
    <s v="Credit card"/>
    <n v="17.283"/>
    <n v="7.3"/>
    <x v="1"/>
    <s v="Wed"/>
    <s v="evening"/>
    <x v="0"/>
    <s v="Male"/>
    <s v="Food and beverages"/>
    <x v="0"/>
    <x v="0"/>
    <s v="Average"/>
  </r>
  <r>
    <s v="504-35-8843"/>
    <n v="42.47"/>
    <n v="1"/>
    <n v="2.1235"/>
    <n v="44.5935"/>
    <d v="2019-01-02T00:00:00"/>
    <d v="1899-12-30T16:57:00"/>
    <s v="Cash"/>
    <n v="2.1235"/>
    <n v="5.7"/>
    <x v="0"/>
    <s v="Wed"/>
    <s v="evening"/>
    <x v="1"/>
    <s v="Male"/>
    <s v="Sports and travel"/>
    <x v="0"/>
    <x v="0"/>
    <s v="Poor"/>
  </r>
  <r>
    <s v="318-68-5053"/>
    <n v="76.99"/>
    <n v="6"/>
    <n v="23.097"/>
    <n v="485.037"/>
    <d v="2019-02-27T00:00:00"/>
    <d v="1899-12-30T17:55:00"/>
    <s v="Cash"/>
    <n v="23.097"/>
    <n v="6.1"/>
    <x v="2"/>
    <s v="Wed"/>
    <s v="evening"/>
    <x v="1"/>
    <s v="Female"/>
    <s v="Health and beauty"/>
    <x v="2"/>
    <x v="2"/>
    <s v="Average"/>
  </r>
  <r>
    <s v="565-80-5980"/>
    <n v="47.38"/>
    <n v="4"/>
    <n v="9.476"/>
    <n v="198.996"/>
    <d v="2019-01-23T00:00:00"/>
    <d v="1899-12-30T10:25:00"/>
    <s v="Cash"/>
    <n v="9.476"/>
    <n v="7.1"/>
    <x v="0"/>
    <s v="Wed"/>
    <s v="morning"/>
    <x v="0"/>
    <s v="Female"/>
    <s v="Home and lifestyle"/>
    <x v="1"/>
    <x v="1"/>
    <s v="Average"/>
  </r>
  <r>
    <s v="225-32-0908"/>
    <n v="44.86"/>
    <n v="10"/>
    <n v="22.43"/>
    <n v="471.03"/>
    <d v="2019-01-26T00:00:00"/>
    <d v="1899-12-30T19:54:00"/>
    <s v="Ewallet"/>
    <n v="22.43"/>
    <n v="8.2"/>
    <x v="0"/>
    <s v="Sat"/>
    <s v="evening"/>
    <x v="1"/>
    <s v="Female"/>
    <s v="Sports and travel"/>
    <x v="1"/>
    <x v="1"/>
    <s v="Good"/>
  </r>
  <r>
    <s v="873-51-0671"/>
    <n v="21.98"/>
    <n v="7"/>
    <n v="7.693"/>
    <n v="161.553"/>
    <d v="2019-01-10T00:00:00"/>
    <d v="1899-12-30T16:42:00"/>
    <s v="Ewallet"/>
    <n v="7.693"/>
    <n v="5.1"/>
    <x v="0"/>
    <s v="Thu"/>
    <s v="evening"/>
    <x v="0"/>
    <s v="Female"/>
    <s v="Sports and travel"/>
    <x v="0"/>
    <x v="0"/>
    <s v="Poor"/>
  </r>
  <r>
    <s v="152-08-9985"/>
    <n v="64.36"/>
    <n v="9"/>
    <n v="28.962"/>
    <n v="608.202"/>
    <d v="2019-03-12T00:00:00"/>
    <d v="1899-12-30T12:09:00"/>
    <s v="Credit card"/>
    <n v="28.962"/>
    <n v="8.6"/>
    <x v="1"/>
    <s v="Tue"/>
    <s v="afternoon"/>
    <x v="0"/>
    <s v="Male"/>
    <s v="Health and beauty"/>
    <x v="2"/>
    <x v="2"/>
    <s v="Good"/>
  </r>
  <r>
    <s v="512-91-0811"/>
    <n v="89.75"/>
    <n v="1"/>
    <n v="4.4875"/>
    <n v="94.2375"/>
    <d v="2019-02-06T00:00:00"/>
    <d v="1899-12-30T20:05:00"/>
    <s v="Credit card"/>
    <n v="4.4875"/>
    <n v="6.6"/>
    <x v="2"/>
    <s v="Wed"/>
    <s v="evening"/>
    <x v="1"/>
    <s v="Male"/>
    <s v="Health and beauty"/>
    <x v="1"/>
    <x v="1"/>
    <s v="Average"/>
  </r>
  <r>
    <s v="594-34-4444"/>
    <n v="97.16"/>
    <n v="1"/>
    <n v="4.858"/>
    <n v="102.018"/>
    <d v="2019-03-08T00:00:00"/>
    <d v="1899-12-30T20:38:00"/>
    <s v="Ewallet"/>
    <n v="4.858"/>
    <n v="7.2"/>
    <x v="1"/>
    <s v="Fri"/>
    <s v="evening"/>
    <x v="1"/>
    <s v="Male"/>
    <s v="Electronic accessories"/>
    <x v="0"/>
    <x v="0"/>
    <s v="Average"/>
  </r>
  <r>
    <s v="766-85-7061"/>
    <n v="87.87"/>
    <n v="10"/>
    <n v="43.935"/>
    <n v="922.635"/>
    <d v="2019-03-29T00:00:00"/>
    <d v="1899-12-30T10:25:00"/>
    <s v="Ewallet"/>
    <n v="43.935"/>
    <n v="5.1"/>
    <x v="1"/>
    <s v="Fri"/>
    <s v="morning"/>
    <x v="1"/>
    <s v="Male"/>
    <s v="Health and beauty"/>
    <x v="2"/>
    <x v="2"/>
    <s v="Poor"/>
  </r>
  <r>
    <s v="871-39-9221"/>
    <n v="12.45"/>
    <n v="6"/>
    <n v="3.735"/>
    <n v="78.435"/>
    <d v="2019-02-09T00:00:00"/>
    <d v="1899-12-30T13:11:00"/>
    <s v="Cash"/>
    <n v="3.735"/>
    <n v="4.1"/>
    <x v="2"/>
    <s v="Sat"/>
    <s v="afternoon"/>
    <x v="1"/>
    <s v="Female"/>
    <s v="Electronic accessories"/>
    <x v="1"/>
    <x v="1"/>
    <s v="Poor"/>
  </r>
  <r>
    <s v="865-92-6136"/>
    <n v="52.75"/>
    <n v="3"/>
    <n v="7.9125"/>
    <n v="166.1625"/>
    <d v="2019-03-23T00:00:00"/>
    <d v="1899-12-30T10:16:00"/>
    <s v="Ewallet"/>
    <n v="7.9125"/>
    <n v="9.3"/>
    <x v="1"/>
    <s v="Sat"/>
    <s v="morning"/>
    <x v="1"/>
    <s v="Male"/>
    <s v="Food and beverages"/>
    <x v="0"/>
    <x v="0"/>
    <s v="Good"/>
  </r>
  <r>
    <s v="733-01-9107"/>
    <n v="82.7"/>
    <n v="6"/>
    <n v="24.81"/>
    <n v="521.01"/>
    <d v="2019-03-05T00:00:00"/>
    <d v="1899-12-30T18:14:00"/>
    <s v="Cash"/>
    <n v="24.81"/>
    <n v="7.4"/>
    <x v="1"/>
    <s v="Tue"/>
    <s v="evening"/>
    <x v="1"/>
    <s v="Male"/>
    <s v="Home and lifestyle"/>
    <x v="2"/>
    <x v="2"/>
    <s v="Average"/>
  </r>
  <r>
    <s v="163-56-7055"/>
    <n v="48.71"/>
    <n v="1"/>
    <n v="2.4355"/>
    <n v="51.1455"/>
    <d v="2019-03-26T00:00:00"/>
    <d v="1899-12-30T19:20:00"/>
    <s v="Cash"/>
    <n v="2.4355"/>
    <n v="4.1"/>
    <x v="1"/>
    <s v="Tue"/>
    <s v="evening"/>
    <x v="0"/>
    <s v="Male"/>
    <s v="Fashion accessories"/>
    <x v="1"/>
    <x v="1"/>
    <s v="Poor"/>
  </r>
  <r>
    <s v="189-98-2939"/>
    <n v="78.55"/>
    <n v="9"/>
    <n v="35.3475"/>
    <n v="742.2975"/>
    <d v="2019-03-01T00:00:00"/>
    <d v="1899-12-30T13:22:00"/>
    <s v="Cash"/>
    <n v="35.3475"/>
    <n v="7.2"/>
    <x v="1"/>
    <s v="Fri"/>
    <s v="afternoon"/>
    <x v="1"/>
    <s v="Male"/>
    <s v="Fashion accessories"/>
    <x v="1"/>
    <x v="1"/>
    <s v="Average"/>
  </r>
  <r>
    <s v="551-21-3069"/>
    <n v="23.07"/>
    <n v="9"/>
    <n v="10.3815"/>
    <n v="218.0115"/>
    <d v="2019-02-01T00:00:00"/>
    <d v="1899-12-30T11:27:00"/>
    <s v="Cash"/>
    <n v="10.3815"/>
    <n v="4.9"/>
    <x v="2"/>
    <s v="Fri"/>
    <s v="morning"/>
    <x v="1"/>
    <s v="Female"/>
    <s v="Electronic accessories"/>
    <x v="1"/>
    <x v="1"/>
    <s v="Poor"/>
  </r>
  <r>
    <s v="212-62-1842"/>
    <n v="58.26"/>
    <n v="6"/>
    <n v="17.478"/>
    <n v="367.038"/>
    <d v="2019-03-28T00:00:00"/>
    <d v="1899-12-30T16:44:00"/>
    <s v="Cash"/>
    <n v="17.478"/>
    <n v="9.9"/>
    <x v="1"/>
    <s v="Thu"/>
    <s v="evening"/>
    <x v="1"/>
    <s v="Male"/>
    <s v="Food and beverages"/>
    <x v="0"/>
    <x v="0"/>
    <s v="Good"/>
  </r>
  <r>
    <s v="716-39-1409"/>
    <n v="30.35"/>
    <n v="7"/>
    <n v="10.6225"/>
    <n v="223.0725"/>
    <d v="2019-03-19T00:00:00"/>
    <d v="1899-12-30T18:19:00"/>
    <s v="Cash"/>
    <n v="10.6225"/>
    <n v="8"/>
    <x v="1"/>
    <s v="Tue"/>
    <s v="evening"/>
    <x v="1"/>
    <s v="Male"/>
    <s v="Health and beauty"/>
    <x v="2"/>
    <x v="2"/>
    <s v="Good"/>
  </r>
  <r>
    <s v="704-48-3927"/>
    <n v="88.67"/>
    <n v="10"/>
    <n v="44.335"/>
    <n v="931.035"/>
    <d v="2019-01-12T00:00:00"/>
    <d v="1899-12-30T14:50:00"/>
    <s v="Ewallet"/>
    <n v="44.335"/>
    <n v="7.3"/>
    <x v="0"/>
    <s v="Sat"/>
    <s v="afternoon"/>
    <x v="0"/>
    <s v="Male"/>
    <s v="Electronic accessories"/>
    <x v="0"/>
    <x v="0"/>
    <s v="Average"/>
  </r>
  <r>
    <s v="628-34-3388"/>
    <n v="27.38"/>
    <n v="6"/>
    <n v="8.214"/>
    <n v="172.494"/>
    <d v="2019-01-05T00:00:00"/>
    <d v="1899-12-30T20:54:00"/>
    <s v="Credit card"/>
    <n v="8.214"/>
    <n v="7.9"/>
    <x v="0"/>
    <s v="Sat"/>
    <s v="evening"/>
    <x v="1"/>
    <s v="Male"/>
    <s v="Fashion accessories"/>
    <x v="1"/>
    <x v="1"/>
    <s v="Average"/>
  </r>
  <r>
    <s v="630-74-5166"/>
    <n v="62.13"/>
    <n v="6"/>
    <n v="18.639"/>
    <n v="391.419"/>
    <d v="2019-03-22T00:00:00"/>
    <d v="1899-12-30T20:19:00"/>
    <s v="Cash"/>
    <n v="18.639"/>
    <n v="7.4"/>
    <x v="1"/>
    <s v="Fri"/>
    <s v="evening"/>
    <x v="1"/>
    <s v="Male"/>
    <s v="Sports and travel"/>
    <x v="0"/>
    <x v="0"/>
    <s v="Average"/>
  </r>
  <r>
    <s v="588-01-7461"/>
    <n v="33.98"/>
    <n v="9"/>
    <n v="15.291"/>
    <n v="321.111"/>
    <d v="2019-03-24T00:00:00"/>
    <d v="1899-12-30T10:43:00"/>
    <s v="Cash"/>
    <n v="15.291"/>
    <n v="4.2"/>
    <x v="1"/>
    <s v="Sun"/>
    <s v="morning"/>
    <x v="1"/>
    <s v="Female"/>
    <s v="Food and beverages"/>
    <x v="1"/>
    <x v="1"/>
    <s v="Poor"/>
  </r>
  <r>
    <s v="861-77-0145"/>
    <n v="81.97"/>
    <n v="10"/>
    <n v="40.985"/>
    <n v="860.685"/>
    <d v="2019-03-03T00:00:00"/>
    <d v="1899-12-30T14:30:00"/>
    <s v="Cash"/>
    <n v="40.985"/>
    <n v="9.2"/>
    <x v="1"/>
    <s v="Sun"/>
    <s v="afternoon"/>
    <x v="0"/>
    <s v="Male"/>
    <s v="Electronic accessories"/>
    <x v="1"/>
    <x v="1"/>
    <s v="Good"/>
  </r>
  <r>
    <s v="479-26-8945"/>
    <n v="16.49"/>
    <n v="2"/>
    <n v="1.649"/>
    <n v="34.629"/>
    <d v="2019-02-05T00:00:00"/>
    <d v="1899-12-30T11:32:00"/>
    <s v="Ewallet"/>
    <n v="1.649"/>
    <n v="4.6"/>
    <x v="2"/>
    <s v="Tue"/>
    <s v="morning"/>
    <x v="0"/>
    <s v="Female"/>
    <s v="Sports and travel"/>
    <x v="2"/>
    <x v="2"/>
    <s v="Poor"/>
  </r>
  <r>
    <s v="210-67-5886"/>
    <n v="98.21"/>
    <n v="3"/>
    <n v="14.7315"/>
    <n v="309.3615"/>
    <d v="2019-02-05T00:00:00"/>
    <d v="1899-12-30T10:41:00"/>
    <s v="Credit card"/>
    <n v="14.7315"/>
    <n v="7.8"/>
    <x v="2"/>
    <s v="Tue"/>
    <s v="morning"/>
    <x v="0"/>
    <s v="Female"/>
    <s v="Health and beauty"/>
    <x v="1"/>
    <x v="1"/>
    <s v="Average"/>
  </r>
  <r>
    <s v="227-78-1148"/>
    <n v="72.84"/>
    <n v="7"/>
    <n v="25.494"/>
    <n v="535.374"/>
    <d v="2019-02-15T00:00:00"/>
    <d v="1899-12-30T12:44:00"/>
    <s v="Cash"/>
    <n v="25.494"/>
    <n v="8.4"/>
    <x v="2"/>
    <s v="Fri"/>
    <s v="afternoon"/>
    <x v="1"/>
    <s v="Female"/>
    <s v="Fashion accessories"/>
    <x v="2"/>
    <x v="2"/>
    <s v="Good"/>
  </r>
  <r>
    <s v="645-44-1170"/>
    <n v="58.07"/>
    <n v="9"/>
    <n v="26.1315"/>
    <n v="548.7615"/>
    <d v="2019-01-19T00:00:00"/>
    <d v="1899-12-30T20:07:00"/>
    <s v="Ewallet"/>
    <n v="26.1315"/>
    <n v="4.3"/>
    <x v="0"/>
    <s v="Sat"/>
    <s v="evening"/>
    <x v="0"/>
    <s v="Male"/>
    <s v="Home and lifestyle"/>
    <x v="0"/>
    <x v="0"/>
    <s v="Poor"/>
  </r>
  <r>
    <s v="237-01-6122"/>
    <n v="80.79"/>
    <n v="9"/>
    <n v="36.3555"/>
    <n v="763.4655"/>
    <d v="2019-02-01T00:00:00"/>
    <d v="1899-12-30T20:31:00"/>
    <s v="Credit card"/>
    <n v="36.3555"/>
    <n v="9.5"/>
    <x v="2"/>
    <s v="Fri"/>
    <s v="evening"/>
    <x v="0"/>
    <s v="Female"/>
    <s v="Home and lifestyle"/>
    <x v="1"/>
    <x v="1"/>
    <s v="Good"/>
  </r>
  <r>
    <s v="225-98-1496"/>
    <n v="27.02"/>
    <n v="3"/>
    <n v="4.053"/>
    <n v="85.113"/>
    <d v="2019-03-02T00:00:00"/>
    <d v="1899-12-30T13:01:00"/>
    <s v="Credit card"/>
    <n v="4.053"/>
    <n v="7.1"/>
    <x v="1"/>
    <s v="Sat"/>
    <s v="afternoon"/>
    <x v="1"/>
    <s v="Female"/>
    <s v="Fashion accessories"/>
    <x v="1"/>
    <x v="1"/>
    <s v="Average"/>
  </r>
  <r>
    <s v="291-32-1427"/>
    <n v="21.94"/>
    <n v="5"/>
    <n v="5.485"/>
    <n v="115.185"/>
    <d v="2019-03-05T00:00:00"/>
    <d v="1899-12-30T12:29:00"/>
    <s v="Ewallet"/>
    <n v="5.485"/>
    <n v="5.3"/>
    <x v="1"/>
    <s v="Tue"/>
    <s v="afternoon"/>
    <x v="0"/>
    <s v="Male"/>
    <s v="Fashion accessories"/>
    <x v="2"/>
    <x v="2"/>
    <s v="Poor"/>
  </r>
  <r>
    <s v="659-65-8956"/>
    <n v="51.36"/>
    <n v="1"/>
    <n v="2.568"/>
    <n v="53.928"/>
    <d v="2019-01-16T00:00:00"/>
    <d v="1899-12-30T15:26:00"/>
    <s v="Ewallet"/>
    <n v="2.568"/>
    <n v="5.2"/>
    <x v="0"/>
    <s v="Wed"/>
    <s v="afternoon"/>
    <x v="0"/>
    <s v="Male"/>
    <s v="Fashion accessories"/>
    <x v="2"/>
    <x v="2"/>
    <s v="Poor"/>
  </r>
  <r>
    <s v="642-32-2990"/>
    <n v="10.96"/>
    <n v="10"/>
    <n v="5.48"/>
    <n v="115.08"/>
    <d v="2019-02-02T00:00:00"/>
    <d v="1899-12-30T20:48:00"/>
    <s v="Ewallet"/>
    <n v="5.48"/>
    <n v="6"/>
    <x v="2"/>
    <s v="Sat"/>
    <s v="evening"/>
    <x v="1"/>
    <s v="Female"/>
    <s v="Food and beverages"/>
    <x v="0"/>
    <x v="0"/>
    <s v="Average"/>
  </r>
  <r>
    <s v="378-24-2715"/>
    <n v="53.44"/>
    <n v="2"/>
    <n v="5.344"/>
    <n v="112.224"/>
    <d v="2019-01-20T00:00:00"/>
    <d v="1899-12-30T20:38:00"/>
    <s v="Ewallet"/>
    <n v="5.344"/>
    <n v="4.1"/>
    <x v="0"/>
    <s v="Sun"/>
    <s v="evening"/>
    <x v="1"/>
    <s v="Male"/>
    <s v="Home and lifestyle"/>
    <x v="2"/>
    <x v="2"/>
    <s v="Poor"/>
  </r>
  <r>
    <s v="638-60-7125"/>
    <n v="99.56"/>
    <n v="8"/>
    <n v="39.824"/>
    <n v="836.304"/>
    <d v="2019-02-14T00:00:00"/>
    <d v="1899-12-30T17:03:00"/>
    <s v="Credit card"/>
    <n v="39.824"/>
    <n v="5.2"/>
    <x v="2"/>
    <s v="Thu"/>
    <s v="evening"/>
    <x v="1"/>
    <s v="Female"/>
    <s v="Electronic accessories"/>
    <x v="0"/>
    <x v="0"/>
    <s v="Poor"/>
  </r>
  <r>
    <s v="659-36-1684"/>
    <n v="57.12"/>
    <n v="7"/>
    <n v="19.992"/>
    <n v="419.832"/>
    <d v="2019-01-12T00:00:00"/>
    <d v="1899-12-30T12:02:00"/>
    <s v="Credit card"/>
    <n v="19.992"/>
    <n v="6.5"/>
    <x v="0"/>
    <s v="Sat"/>
    <s v="afternoon"/>
    <x v="0"/>
    <s v="Male"/>
    <s v="Sports and travel"/>
    <x v="1"/>
    <x v="1"/>
    <s v="Average"/>
  </r>
  <r>
    <s v="219-22-9386"/>
    <n v="99.96"/>
    <n v="9"/>
    <n v="44.982"/>
    <n v="944.622"/>
    <d v="2019-03-09T00:00:00"/>
    <d v="1899-12-30T17:26:00"/>
    <s v="Credit card"/>
    <n v="44.982"/>
    <n v="4.2"/>
    <x v="1"/>
    <s v="Sat"/>
    <s v="evening"/>
    <x v="0"/>
    <s v="Male"/>
    <s v="Sports and travel"/>
    <x v="2"/>
    <x v="2"/>
    <s v="Poor"/>
  </r>
  <r>
    <s v="336-78-2147"/>
    <n v="63.91"/>
    <n v="8"/>
    <n v="25.564"/>
    <n v="536.844"/>
    <d v="2019-03-13T00:00:00"/>
    <d v="1899-12-30T19:52:00"/>
    <s v="Credit card"/>
    <n v="25.564"/>
    <n v="4.6"/>
    <x v="1"/>
    <s v="Wed"/>
    <s v="evening"/>
    <x v="0"/>
    <s v="Male"/>
    <s v="Home and lifestyle"/>
    <x v="1"/>
    <x v="1"/>
    <s v="Poor"/>
  </r>
  <r>
    <s v="268-27-6179"/>
    <n v="56.47"/>
    <n v="8"/>
    <n v="22.588"/>
    <n v="474.348"/>
    <d v="2019-03-09T00:00:00"/>
    <d v="1899-12-30T14:57:00"/>
    <s v="Ewallet"/>
    <n v="22.588"/>
    <n v="7.3"/>
    <x v="1"/>
    <s v="Sat"/>
    <s v="afternoon"/>
    <x v="0"/>
    <s v="Female"/>
    <s v="Fashion accessories"/>
    <x v="2"/>
    <x v="2"/>
    <s v="Average"/>
  </r>
  <r>
    <s v="668-90-8900"/>
    <n v="93.69"/>
    <n v="7"/>
    <n v="32.7915"/>
    <n v="688.6215"/>
    <d v="2019-03-10T00:00:00"/>
    <d v="1899-12-30T18:44:00"/>
    <s v="Credit card"/>
    <n v="32.7915"/>
    <n v="4.5"/>
    <x v="1"/>
    <s v="Sun"/>
    <s v="evening"/>
    <x v="1"/>
    <s v="Female"/>
    <s v="Home and lifestyle"/>
    <x v="0"/>
    <x v="0"/>
    <s v="Poor"/>
  </r>
  <r>
    <s v="870-54-3162"/>
    <n v="32.25"/>
    <n v="5"/>
    <n v="8.0625"/>
    <n v="169.3125"/>
    <d v="2019-01-27T00:00:00"/>
    <d v="1899-12-30T13:26:00"/>
    <s v="Cash"/>
    <n v="8.0625"/>
    <n v="9"/>
    <x v="0"/>
    <s v="Sun"/>
    <s v="afternoon"/>
    <x v="1"/>
    <s v="Female"/>
    <s v="Sports and travel"/>
    <x v="0"/>
    <x v="0"/>
    <s v="Good"/>
  </r>
  <r>
    <s v="189-08-9157"/>
    <n v="31.73"/>
    <n v="9"/>
    <n v="14.2785"/>
    <n v="299.8485"/>
    <d v="2019-01-08T00:00:00"/>
    <d v="1899-12-30T16:17:00"/>
    <s v="Credit card"/>
    <n v="14.2785"/>
    <n v="5.9"/>
    <x v="0"/>
    <s v="Tue"/>
    <s v="evening"/>
    <x v="1"/>
    <s v="Female"/>
    <s v="Fashion accessories"/>
    <x v="1"/>
    <x v="1"/>
    <s v="Poor"/>
  </r>
  <r>
    <s v="663-86-9076"/>
    <n v="68.54"/>
    <n v="8"/>
    <n v="27.416"/>
    <n v="575.736"/>
    <d v="2019-01-08T00:00:00"/>
    <d v="1899-12-30T15:57:00"/>
    <s v="Ewallet"/>
    <n v="27.416"/>
    <n v="8.5"/>
    <x v="0"/>
    <s v="Tue"/>
    <s v="afternoon"/>
    <x v="0"/>
    <s v="Female"/>
    <s v="Food and beverages"/>
    <x v="1"/>
    <x v="1"/>
    <s v="Good"/>
  </r>
  <r>
    <s v="549-84-7482"/>
    <n v="90.28"/>
    <n v="9"/>
    <n v="40.626"/>
    <n v="853.146"/>
    <d v="2019-02-08T00:00:00"/>
    <d v="1899-12-30T11:15:00"/>
    <s v="Ewallet"/>
    <n v="40.626"/>
    <n v="7.2"/>
    <x v="2"/>
    <s v="Fri"/>
    <s v="morning"/>
    <x v="1"/>
    <s v="Female"/>
    <s v="Sports and travel"/>
    <x v="2"/>
    <x v="2"/>
    <s v="Average"/>
  </r>
  <r>
    <s v="191-10-6171"/>
    <n v="39.62"/>
    <n v="7"/>
    <n v="13.867"/>
    <n v="291.207"/>
    <d v="2019-01-25T00:00:00"/>
    <d v="1899-12-30T13:18:00"/>
    <s v="Cash"/>
    <n v="13.867"/>
    <n v="7.5"/>
    <x v="0"/>
    <s v="Fri"/>
    <s v="afternoon"/>
    <x v="1"/>
    <s v="Female"/>
    <s v="Fashion accessories"/>
    <x v="2"/>
    <x v="2"/>
    <s v="Average"/>
  </r>
  <r>
    <s v="802-70-5316"/>
    <n v="92.13"/>
    <n v="6"/>
    <n v="27.639"/>
    <n v="580.419"/>
    <d v="2019-03-06T00:00:00"/>
    <d v="1899-12-30T20:34:00"/>
    <s v="Cash"/>
    <n v="27.639"/>
    <n v="8.3"/>
    <x v="1"/>
    <s v="Wed"/>
    <s v="evening"/>
    <x v="0"/>
    <s v="Female"/>
    <s v="Sports and travel"/>
    <x v="0"/>
    <x v="0"/>
    <s v="Good"/>
  </r>
  <r>
    <s v="695-51-0018"/>
    <n v="34.84"/>
    <n v="4"/>
    <n v="6.968"/>
    <n v="146.328"/>
    <d v="2019-02-10T00:00:00"/>
    <d v="1899-12-30T18:36:00"/>
    <s v="Cash"/>
    <n v="6.968"/>
    <n v="7.4"/>
    <x v="2"/>
    <s v="Sun"/>
    <s v="evening"/>
    <x v="1"/>
    <s v="Female"/>
    <s v="Sports and travel"/>
    <x v="2"/>
    <x v="2"/>
    <s v="Average"/>
  </r>
  <r>
    <s v="590-83-4591"/>
    <n v="87.45"/>
    <n v="6"/>
    <n v="26.235"/>
    <n v="550.935"/>
    <d v="2019-02-17T00:00:00"/>
    <d v="1899-12-30T14:40:00"/>
    <s v="Credit card"/>
    <n v="26.235"/>
    <n v="8.8"/>
    <x v="2"/>
    <s v="Sun"/>
    <s v="afternoon"/>
    <x v="0"/>
    <s v="Male"/>
    <s v="Electronic accessories"/>
    <x v="2"/>
    <x v="2"/>
    <s v="Good"/>
  </r>
  <r>
    <s v="483-71-1164"/>
    <n v="81.3"/>
    <n v="6"/>
    <n v="24.39"/>
    <n v="512.19"/>
    <d v="2019-03-08T00:00:00"/>
    <d v="1899-12-30T16:43:00"/>
    <s v="Ewallet"/>
    <n v="24.39"/>
    <n v="5.3"/>
    <x v="1"/>
    <s v="Fri"/>
    <s v="evening"/>
    <x v="1"/>
    <s v="Female"/>
    <s v="Health and beauty"/>
    <x v="1"/>
    <x v="1"/>
    <s v="Poor"/>
  </r>
  <r>
    <s v="597-78-7908"/>
    <n v="90.22"/>
    <n v="3"/>
    <n v="13.533"/>
    <n v="284.193"/>
    <d v="2019-02-18T00:00:00"/>
    <d v="1899-12-30T19:39:00"/>
    <s v="Cash"/>
    <n v="13.533"/>
    <n v="6.2"/>
    <x v="2"/>
    <s v="Mon"/>
    <s v="evening"/>
    <x v="1"/>
    <s v="Male"/>
    <s v="Fashion accessories"/>
    <x v="1"/>
    <x v="1"/>
    <s v="Average"/>
  </r>
  <r>
    <s v="700-81-1757"/>
    <n v="26.31"/>
    <n v="5"/>
    <n v="6.5775"/>
    <n v="138.1275"/>
    <d v="2019-01-18T00:00:00"/>
    <d v="1899-12-30T20:59:00"/>
    <s v="Credit card"/>
    <n v="6.5775"/>
    <n v="8.8"/>
    <x v="0"/>
    <s v="Fri"/>
    <s v="evening"/>
    <x v="1"/>
    <s v="Female"/>
    <s v="Electronic accessories"/>
    <x v="0"/>
    <x v="0"/>
    <s v="Good"/>
  </r>
  <r>
    <s v="354-39-5160"/>
    <n v="34.42"/>
    <n v="6"/>
    <n v="10.326"/>
    <n v="216.846"/>
    <d v="2019-02-18T00:00:00"/>
    <d v="1899-12-30T15:39:00"/>
    <s v="Cash"/>
    <n v="10.326"/>
    <n v="9.8"/>
    <x v="2"/>
    <s v="Mon"/>
    <s v="afternoon"/>
    <x v="0"/>
    <s v="Female"/>
    <s v="Home and lifestyle"/>
    <x v="0"/>
    <x v="0"/>
    <s v="Good"/>
  </r>
  <r>
    <s v="241-72-9525"/>
    <n v="51.91"/>
    <n v="10"/>
    <n v="25.955"/>
    <n v="545.055"/>
    <d v="2019-02-16T00:00:00"/>
    <d v="1899-12-30T12:21:00"/>
    <s v="Cash"/>
    <n v="25.955"/>
    <n v="8.2"/>
    <x v="2"/>
    <s v="Sat"/>
    <s v="afternoon"/>
    <x v="1"/>
    <s v="Male"/>
    <s v="Sports and travel"/>
    <x v="2"/>
    <x v="2"/>
    <s v="Good"/>
  </r>
  <r>
    <s v="575-30-8091"/>
    <n v="72.5"/>
    <n v="8"/>
    <n v="29"/>
    <n v="609"/>
    <d v="2019-03-16T00:00:00"/>
    <d v="1899-12-30T19:25:00"/>
    <s v="Ewallet"/>
    <n v="29"/>
    <n v="9.2"/>
    <x v="1"/>
    <s v="Sat"/>
    <s v="evening"/>
    <x v="1"/>
    <s v="Male"/>
    <s v="Sports and travel"/>
    <x v="0"/>
    <x v="0"/>
    <s v="Good"/>
  </r>
  <r>
    <s v="731-81-9469"/>
    <n v="89.8"/>
    <n v="10"/>
    <n v="44.9"/>
    <n v="942.9"/>
    <d v="2019-01-23T00:00:00"/>
    <d v="1899-12-30T13:00:00"/>
    <s v="Credit card"/>
    <n v="44.9"/>
    <n v="5.4"/>
    <x v="0"/>
    <s v="Wed"/>
    <s v="afternoon"/>
    <x v="0"/>
    <s v="Female"/>
    <s v="Sports and travel"/>
    <x v="1"/>
    <x v="1"/>
    <s v="Poor"/>
  </r>
  <r>
    <s v="280-17-4359"/>
    <n v="90.5"/>
    <n v="10"/>
    <n v="45.25"/>
    <n v="950.25"/>
    <d v="2019-01-25T00:00:00"/>
    <d v="1899-12-30T13:48:00"/>
    <s v="Cash"/>
    <n v="45.25"/>
    <n v="8.1"/>
    <x v="0"/>
    <s v="Fri"/>
    <s v="afternoon"/>
    <x v="0"/>
    <s v="Male"/>
    <s v="Health and beauty"/>
    <x v="1"/>
    <x v="1"/>
    <s v="Good"/>
  </r>
  <r>
    <s v="338-65-2210"/>
    <n v="68.6"/>
    <n v="10"/>
    <n v="34.3"/>
    <n v="720.3"/>
    <d v="2019-02-05T00:00:00"/>
    <d v="1899-12-30T19:57:00"/>
    <s v="Cash"/>
    <n v="34.3"/>
    <n v="9.1"/>
    <x v="2"/>
    <s v="Tue"/>
    <s v="evening"/>
    <x v="0"/>
    <s v="Female"/>
    <s v="Health and beauty"/>
    <x v="1"/>
    <x v="1"/>
    <s v="Good"/>
  </r>
  <r>
    <s v="488-25-4221"/>
    <n v="30.41"/>
    <n v="1"/>
    <n v="1.5205"/>
    <n v="31.9305"/>
    <d v="2019-02-22T00:00:00"/>
    <d v="1899-12-30T10:36:00"/>
    <s v="Credit card"/>
    <n v="1.5205"/>
    <n v="8.4"/>
    <x v="2"/>
    <s v="Fri"/>
    <s v="morning"/>
    <x v="0"/>
    <s v="Female"/>
    <s v="Food and beverages"/>
    <x v="1"/>
    <x v="1"/>
    <s v="Good"/>
  </r>
  <r>
    <s v="239-10-7476"/>
    <n v="77.95"/>
    <n v="6"/>
    <n v="23.385"/>
    <n v="491.085"/>
    <d v="2019-01-21T00:00:00"/>
    <d v="1899-12-30T16:37:00"/>
    <s v="Ewallet"/>
    <n v="23.385"/>
    <n v="8"/>
    <x v="0"/>
    <s v="Mon"/>
    <s v="evening"/>
    <x v="1"/>
    <s v="Female"/>
    <s v="Home and lifestyle"/>
    <x v="0"/>
    <x v="0"/>
    <s v="Good"/>
  </r>
  <r>
    <s v="458-41-1477"/>
    <n v="46.26"/>
    <n v="6"/>
    <n v="13.878"/>
    <n v="291.438"/>
    <d v="2019-03-08T00:00:00"/>
    <d v="1899-12-30T17:11:00"/>
    <s v="Credit card"/>
    <n v="13.878"/>
    <n v="9.5"/>
    <x v="1"/>
    <s v="Fri"/>
    <s v="evening"/>
    <x v="1"/>
    <s v="Female"/>
    <s v="Health and beauty"/>
    <x v="1"/>
    <x v="1"/>
    <s v="Good"/>
  </r>
  <r>
    <s v="685-64-1609"/>
    <n v="30.14"/>
    <n v="10"/>
    <n v="15.07"/>
    <n v="316.47"/>
    <d v="2019-02-10T00:00:00"/>
    <d v="1899-12-30T12:28:00"/>
    <s v="Ewallet"/>
    <n v="15.07"/>
    <n v="9.2"/>
    <x v="2"/>
    <s v="Sun"/>
    <s v="afternoon"/>
    <x v="0"/>
    <s v="Female"/>
    <s v="Fashion accessories"/>
    <x v="0"/>
    <x v="0"/>
    <s v="Good"/>
  </r>
  <r>
    <s v="568-90-5112"/>
    <n v="66.14"/>
    <n v="4"/>
    <n v="13.228"/>
    <n v="277.788"/>
    <d v="2019-03-19T00:00:00"/>
    <d v="1899-12-30T12:46:00"/>
    <s v="Credit card"/>
    <n v="13.228"/>
    <n v="5.6"/>
    <x v="1"/>
    <s v="Tue"/>
    <s v="afternoon"/>
    <x v="1"/>
    <s v="Male"/>
    <s v="Health and beauty"/>
    <x v="1"/>
    <x v="1"/>
    <s v="Poor"/>
  </r>
  <r>
    <s v="262-47-2794"/>
    <n v="71.86"/>
    <n v="8"/>
    <n v="28.744"/>
    <n v="603.624"/>
    <d v="2019-03-06T00:00:00"/>
    <d v="1899-12-30T15:07:00"/>
    <s v="Credit card"/>
    <n v="28.744"/>
    <n v="6.2"/>
    <x v="1"/>
    <s v="Wed"/>
    <s v="afternoon"/>
    <x v="0"/>
    <s v="Male"/>
    <s v="Home and lifestyle"/>
    <x v="2"/>
    <x v="2"/>
    <s v="Average"/>
  </r>
  <r>
    <s v="238-49-0436"/>
    <n v="32.46"/>
    <n v="8"/>
    <n v="12.984"/>
    <n v="272.664"/>
    <d v="2019-03-27T00:00:00"/>
    <d v="1899-12-30T13:48:00"/>
    <s v="Credit card"/>
    <n v="12.984"/>
    <n v="4.9"/>
    <x v="1"/>
    <s v="Wed"/>
    <s v="afternoon"/>
    <x v="1"/>
    <s v="Male"/>
    <s v="Health and beauty"/>
    <x v="0"/>
    <x v="0"/>
    <s v="Poor"/>
  </r>
  <r>
    <s v="608-96-3517"/>
    <n v="91.54"/>
    <n v="4"/>
    <n v="18.308"/>
    <n v="384.468"/>
    <d v="2019-03-23T00:00:00"/>
    <d v="1899-12-30T19:20:00"/>
    <s v="Credit card"/>
    <n v="18.308"/>
    <n v="4.8"/>
    <x v="1"/>
    <s v="Sat"/>
    <s v="evening"/>
    <x v="0"/>
    <s v="Female"/>
    <s v="Fashion accessories"/>
    <x v="2"/>
    <x v="2"/>
    <s v="Poor"/>
  </r>
  <r>
    <s v="584-86-7256"/>
    <n v="34.56"/>
    <n v="7"/>
    <n v="12.096"/>
    <n v="254.016"/>
    <d v="2019-03-11T00:00:00"/>
    <d v="1899-12-30T16:07:00"/>
    <s v="Credit card"/>
    <n v="12.096"/>
    <n v="7.3"/>
    <x v="1"/>
    <s v="Mon"/>
    <s v="evening"/>
    <x v="0"/>
    <s v="Male"/>
    <s v="Sports and travel"/>
    <x v="1"/>
    <x v="1"/>
    <s v="Average"/>
  </r>
  <r>
    <s v="746-94-0204"/>
    <n v="83.24"/>
    <n v="9"/>
    <n v="37.458"/>
    <n v="786.618"/>
    <d v="2019-01-29T00:00:00"/>
    <d v="1899-12-30T11:56:00"/>
    <s v="Credit card"/>
    <n v="37.458"/>
    <n v="7.4"/>
    <x v="0"/>
    <s v="Tue"/>
    <s v="morning"/>
    <x v="1"/>
    <s v="Male"/>
    <s v="Fashion accessories"/>
    <x v="0"/>
    <x v="0"/>
    <s v="Average"/>
  </r>
  <r>
    <s v="214-17-6927"/>
    <n v="16.48"/>
    <n v="6"/>
    <n v="4.944"/>
    <n v="103.824"/>
    <d v="2019-02-07T00:00:00"/>
    <d v="1899-12-30T18:23:00"/>
    <s v="Ewallet"/>
    <n v="4.944"/>
    <n v="9.9"/>
    <x v="2"/>
    <s v="Thu"/>
    <s v="evening"/>
    <x v="1"/>
    <s v="Female"/>
    <s v="Food and beverages"/>
    <x v="1"/>
    <x v="1"/>
    <s v="Good"/>
  </r>
  <r>
    <s v="400-89-4171"/>
    <n v="80.97"/>
    <n v="8"/>
    <n v="32.388"/>
    <n v="680.148"/>
    <d v="2019-01-28T00:00:00"/>
    <d v="1899-12-30T13:05:00"/>
    <s v="Cash"/>
    <n v="32.388"/>
    <n v="9.3"/>
    <x v="0"/>
    <s v="Mon"/>
    <s v="afternoon"/>
    <x v="1"/>
    <s v="Female"/>
    <s v="Sports and travel"/>
    <x v="1"/>
    <x v="1"/>
    <s v="Good"/>
  </r>
  <r>
    <s v="782-95-9291"/>
    <n v="92.29"/>
    <n v="5"/>
    <n v="23.0725"/>
    <n v="484.5225"/>
    <d v="2019-02-20T00:00:00"/>
    <d v="1899-12-30T15:55:00"/>
    <s v="Credit card"/>
    <n v="23.0725"/>
    <n v="9"/>
    <x v="2"/>
    <s v="Wed"/>
    <s v="afternoon"/>
    <x v="0"/>
    <s v="Male"/>
    <s v="Food and beverages"/>
    <x v="0"/>
    <x v="0"/>
    <s v="Good"/>
  </r>
  <r>
    <s v="279-74-2924"/>
    <n v="72.17"/>
    <n v="1"/>
    <n v="3.6085"/>
    <n v="75.7785"/>
    <d v="2019-01-04T00:00:00"/>
    <d v="1899-12-30T19:40:00"/>
    <s v="Cash"/>
    <n v="3.6085"/>
    <n v="6.1"/>
    <x v="0"/>
    <s v="Fri"/>
    <s v="evening"/>
    <x v="0"/>
    <s v="Male"/>
    <s v="Electronic accessories"/>
    <x v="2"/>
    <x v="2"/>
    <s v="Average"/>
  </r>
  <r>
    <s v="307-85-2293"/>
    <n v="50.28"/>
    <n v="5"/>
    <n v="12.57"/>
    <n v="263.97"/>
    <d v="2019-03-07T00:00:00"/>
    <d v="1899-12-30T13:58:00"/>
    <s v="Ewallet"/>
    <n v="12.57"/>
    <n v="9.7"/>
    <x v="1"/>
    <s v="Thu"/>
    <s v="afternoon"/>
    <x v="1"/>
    <s v="Male"/>
    <s v="Home and lifestyle"/>
    <x v="2"/>
    <x v="2"/>
    <s v="Good"/>
  </r>
  <r>
    <s v="743-04-1105"/>
    <n v="97.22"/>
    <n v="9"/>
    <n v="43.749"/>
    <n v="918.729"/>
    <d v="2019-03-30T00:00:00"/>
    <d v="1899-12-30T14:43:00"/>
    <s v="Ewallet"/>
    <n v="43.749"/>
    <n v="6"/>
    <x v="1"/>
    <s v="Sat"/>
    <s v="afternoon"/>
    <x v="0"/>
    <s v="Male"/>
    <s v="Health and beauty"/>
    <x v="2"/>
    <x v="2"/>
    <s v="Average"/>
  </r>
  <r>
    <s v="423-57-2993"/>
    <n v="93.39"/>
    <n v="6"/>
    <n v="28.017"/>
    <n v="588.357"/>
    <d v="2019-03-27T00:00:00"/>
    <d v="1899-12-30T19:18:00"/>
    <s v="Ewallet"/>
    <n v="28.017"/>
    <n v="10"/>
    <x v="1"/>
    <s v="Wed"/>
    <s v="evening"/>
    <x v="1"/>
    <s v="Male"/>
    <s v="Sports and travel"/>
    <x v="2"/>
    <x v="2"/>
    <s v="Good"/>
  </r>
  <r>
    <s v="894-41-5205"/>
    <n v="43.18"/>
    <n v="8"/>
    <n v="17.272"/>
    <n v="362.712"/>
    <d v="2019-01-19T00:00:00"/>
    <d v="1899-12-30T19:39:00"/>
    <s v="Credit card"/>
    <n v="17.272"/>
    <n v="8.3"/>
    <x v="0"/>
    <s v="Sat"/>
    <s v="evening"/>
    <x v="1"/>
    <s v="Female"/>
    <s v="Food and beverages"/>
    <x v="1"/>
    <x v="1"/>
    <s v="Good"/>
  </r>
  <r>
    <s v="275-28-0149"/>
    <n v="63.69"/>
    <n v="1"/>
    <n v="3.1845"/>
    <n v="66.8745"/>
    <d v="2019-02-25T00:00:00"/>
    <d v="1899-12-30T16:21:00"/>
    <s v="Cash"/>
    <n v="3.1845"/>
    <n v="6"/>
    <x v="2"/>
    <s v="Mon"/>
    <s v="evening"/>
    <x v="1"/>
    <s v="Male"/>
    <s v="Sports and travel"/>
    <x v="0"/>
    <x v="0"/>
    <s v="Average"/>
  </r>
  <r>
    <s v="101-17-6199"/>
    <n v="45.79"/>
    <n v="7"/>
    <n v="16.0265"/>
    <n v="336.5565"/>
    <d v="2019-03-13T00:00:00"/>
    <d v="1899-12-30T19:44:00"/>
    <s v="Credit card"/>
    <n v="16.0265"/>
    <n v="7"/>
    <x v="1"/>
    <s v="Wed"/>
    <s v="evening"/>
    <x v="1"/>
    <s v="Male"/>
    <s v="Food and beverages"/>
    <x v="0"/>
    <x v="0"/>
    <s v="Average"/>
  </r>
  <r>
    <s v="423-80-0988"/>
    <n v="76.4"/>
    <n v="2"/>
    <n v="7.64"/>
    <n v="160.44"/>
    <d v="2019-01-30T00:00:00"/>
    <d v="1899-12-30T19:42:00"/>
    <s v="Ewallet"/>
    <n v="7.64"/>
    <n v="6.5"/>
    <x v="0"/>
    <s v="Wed"/>
    <s v="evening"/>
    <x v="1"/>
    <s v="Male"/>
    <s v="Sports and travel"/>
    <x v="1"/>
    <x v="1"/>
    <s v="Average"/>
  </r>
  <r>
    <s v="548-46-9322"/>
    <n v="39.9"/>
    <n v="10"/>
    <n v="19.95"/>
    <n v="418.95"/>
    <d v="2019-02-20T00:00:00"/>
    <d v="1899-12-30T15:24:00"/>
    <s v="Credit card"/>
    <n v="19.95"/>
    <n v="5.9"/>
    <x v="2"/>
    <s v="Wed"/>
    <s v="afternoon"/>
    <x v="1"/>
    <s v="Male"/>
    <s v="Food and beverages"/>
    <x v="2"/>
    <x v="2"/>
    <s v="Poor"/>
  </r>
  <r>
    <s v="505-02-0892"/>
    <n v="42.57"/>
    <n v="8"/>
    <n v="17.028"/>
    <n v="357.588"/>
    <d v="2019-02-25T00:00:00"/>
    <d v="1899-12-30T14:12:00"/>
    <s v="Ewallet"/>
    <n v="17.028"/>
    <n v="5.6"/>
    <x v="2"/>
    <s v="Mon"/>
    <s v="afternoon"/>
    <x v="0"/>
    <s v="Male"/>
    <s v="Health and beauty"/>
    <x v="2"/>
    <x v="2"/>
    <s v="Poor"/>
  </r>
  <r>
    <s v="234-65-2137"/>
    <n v="95.58"/>
    <n v="10"/>
    <n v="47.79"/>
    <n v="1003.59"/>
    <d v="2019-01-16T00:00:00"/>
    <d v="1899-12-30T13:32:00"/>
    <s v="Cash"/>
    <n v="47.79"/>
    <n v="4.8"/>
    <x v="0"/>
    <s v="Wed"/>
    <s v="afternoon"/>
    <x v="1"/>
    <s v="Male"/>
    <s v="Home and lifestyle"/>
    <x v="1"/>
    <x v="1"/>
    <s v="Poor"/>
  </r>
  <r>
    <s v="687-47-8271"/>
    <n v="98.98"/>
    <n v="10"/>
    <n v="49.49"/>
    <n v="1039.29"/>
    <d v="2019-02-08T00:00:00"/>
    <d v="1899-12-30T16:20:00"/>
    <s v="Credit card"/>
    <n v="49.49"/>
    <n v="8.7"/>
    <x v="2"/>
    <s v="Fri"/>
    <s v="evening"/>
    <x v="1"/>
    <s v="Male"/>
    <s v="Fashion accessories"/>
    <x v="0"/>
    <x v="0"/>
    <s v="Good"/>
  </r>
  <r>
    <s v="796-32-9050"/>
    <n v="51.28"/>
    <n v="6"/>
    <n v="15.384"/>
    <n v="323.064"/>
    <d v="2019-01-19T00:00:00"/>
    <d v="1899-12-30T16:31:00"/>
    <s v="Cash"/>
    <n v="15.384"/>
    <n v="6.5"/>
    <x v="0"/>
    <s v="Sat"/>
    <s v="evening"/>
    <x v="1"/>
    <s v="Male"/>
    <s v="Food and beverages"/>
    <x v="0"/>
    <x v="0"/>
    <s v="Average"/>
  </r>
  <r>
    <s v="105-31-1824"/>
    <n v="69.52"/>
    <n v="7"/>
    <n v="24.332"/>
    <n v="510.972"/>
    <d v="2019-02-01T00:00:00"/>
    <d v="1899-12-30T15:10:00"/>
    <s v="Credit card"/>
    <n v="24.332"/>
    <n v="8.5"/>
    <x v="2"/>
    <s v="Fri"/>
    <s v="afternoon"/>
    <x v="0"/>
    <s v="Male"/>
    <s v="Sports and travel"/>
    <x v="0"/>
    <x v="0"/>
    <s v="Good"/>
  </r>
  <r>
    <s v="249-42-3782"/>
    <n v="70.01"/>
    <n v="5"/>
    <n v="17.5025"/>
    <n v="367.5525"/>
    <d v="2019-01-03T00:00:00"/>
    <d v="1899-12-30T11:36:00"/>
    <s v="Ewallet"/>
    <n v="17.5025"/>
    <n v="5.5"/>
    <x v="0"/>
    <s v="Thu"/>
    <s v="morning"/>
    <x v="1"/>
    <s v="Male"/>
    <s v="Health and beauty"/>
    <x v="0"/>
    <x v="0"/>
    <s v="Poor"/>
  </r>
  <r>
    <s v="316-55-4634"/>
    <n v="80.05"/>
    <n v="5"/>
    <n v="20.0125"/>
    <n v="420.2625"/>
    <d v="2019-01-26T00:00:00"/>
    <d v="1899-12-30T12:45:00"/>
    <s v="Credit card"/>
    <n v="20.0125"/>
    <n v="9.4"/>
    <x v="0"/>
    <s v="Sat"/>
    <s v="afternoon"/>
    <x v="0"/>
    <s v="Male"/>
    <s v="Food and beverages"/>
    <x v="2"/>
    <x v="2"/>
    <s v="Good"/>
  </r>
  <r>
    <s v="733-33-4967"/>
    <n v="20.85"/>
    <n v="8"/>
    <n v="8.34"/>
    <n v="175.14"/>
    <d v="2019-03-03T00:00:00"/>
    <d v="1899-12-30T19:17:00"/>
    <s v="Cash"/>
    <n v="8.34"/>
    <n v="6.3"/>
    <x v="1"/>
    <s v="Sun"/>
    <s v="evening"/>
    <x v="1"/>
    <s v="Male"/>
    <s v="Electronic accessories"/>
    <x v="1"/>
    <x v="1"/>
    <s v="Average"/>
  </r>
  <r>
    <s v="608-27-6295"/>
    <n v="52.89"/>
    <n v="6"/>
    <n v="15.867"/>
    <n v="333.207"/>
    <d v="2019-01-19T00:00:00"/>
    <d v="1899-12-30T17:34:00"/>
    <s v="Credit card"/>
    <n v="15.867"/>
    <n v="9.8"/>
    <x v="0"/>
    <s v="Sat"/>
    <s v="evening"/>
    <x v="0"/>
    <s v="Male"/>
    <s v="Electronic accessories"/>
    <x v="2"/>
    <x v="2"/>
    <s v="Good"/>
  </r>
  <r>
    <s v="414-12-7047"/>
    <n v="19.79"/>
    <n v="8"/>
    <n v="7.916"/>
    <n v="166.236"/>
    <d v="2019-01-18T00:00:00"/>
    <d v="1899-12-30T12:04:00"/>
    <s v="Ewallet"/>
    <n v="7.916"/>
    <n v="8.7"/>
    <x v="0"/>
    <s v="Fri"/>
    <s v="afternoon"/>
    <x v="1"/>
    <s v="Male"/>
    <s v="Food and beverages"/>
    <x v="2"/>
    <x v="2"/>
    <s v="Good"/>
  </r>
  <r>
    <s v="827-26-2100"/>
    <n v="33.84"/>
    <n v="9"/>
    <n v="15.228"/>
    <n v="319.788"/>
    <d v="2019-03-21T00:00:00"/>
    <d v="1899-12-30T16:21:00"/>
    <s v="Ewallet"/>
    <n v="15.228"/>
    <n v="8.8"/>
    <x v="1"/>
    <s v="Thu"/>
    <s v="evening"/>
    <x v="0"/>
    <s v="Male"/>
    <s v="Home and lifestyle"/>
    <x v="0"/>
    <x v="0"/>
    <s v="Good"/>
  </r>
  <r>
    <s v="175-54-2529"/>
    <n v="22.17"/>
    <n v="8"/>
    <n v="8.868"/>
    <n v="186.228"/>
    <d v="2019-03-03T00:00:00"/>
    <d v="1899-12-30T17:01:00"/>
    <s v="Credit card"/>
    <n v="8.868"/>
    <n v="9.6"/>
    <x v="1"/>
    <s v="Sun"/>
    <s v="evening"/>
    <x v="0"/>
    <s v="Male"/>
    <s v="Food and beverages"/>
    <x v="0"/>
    <x v="0"/>
    <s v="Good"/>
  </r>
  <r>
    <s v="139-52-2867"/>
    <n v="22.51"/>
    <n v="7"/>
    <n v="7.8785"/>
    <n v="165.4485"/>
    <d v="2019-02-13T00:00:00"/>
    <d v="1899-12-30T10:50:00"/>
    <s v="Credit card"/>
    <n v="7.8785"/>
    <n v="4.8"/>
    <x v="2"/>
    <s v="Wed"/>
    <s v="morning"/>
    <x v="1"/>
    <s v="Female"/>
    <s v="Fashion accessories"/>
    <x v="1"/>
    <x v="1"/>
    <s v="Poor"/>
  </r>
  <r>
    <s v="407-63-8975"/>
    <n v="73.88"/>
    <n v="6"/>
    <n v="22.164"/>
    <n v="465.444"/>
    <d v="2019-03-23T00:00:00"/>
    <d v="1899-12-30T19:16:00"/>
    <s v="Ewallet"/>
    <n v="22.164"/>
    <n v="4.4"/>
    <x v="1"/>
    <s v="Sat"/>
    <s v="evening"/>
    <x v="1"/>
    <s v="Male"/>
    <s v="Food and beverages"/>
    <x v="0"/>
    <x v="0"/>
    <s v="Poor"/>
  </r>
  <r>
    <s v="342-65-4817"/>
    <n v="86.8"/>
    <n v="3"/>
    <n v="13.02"/>
    <n v="273.42"/>
    <d v="2019-01-28T00:00:00"/>
    <d v="1899-12-30T16:47:00"/>
    <s v="Ewallet"/>
    <n v="13.02"/>
    <n v="9.9"/>
    <x v="0"/>
    <s v="Mon"/>
    <s v="evening"/>
    <x v="0"/>
    <s v="Male"/>
    <s v="Health and beauty"/>
    <x v="1"/>
    <x v="1"/>
    <s v="Good"/>
  </r>
  <r>
    <s v="130-98-8941"/>
    <n v="64.26"/>
    <n v="7"/>
    <n v="22.491"/>
    <n v="472.311"/>
    <d v="2019-02-09T00:00:00"/>
    <d v="1899-12-30T10:00:00"/>
    <s v="Cash"/>
    <n v="22.491"/>
    <n v="5.7"/>
    <x v="2"/>
    <s v="Sat"/>
    <s v="morning"/>
    <x v="1"/>
    <s v="Male"/>
    <s v="Fashion accessories"/>
    <x v="1"/>
    <x v="1"/>
    <s v="Poor"/>
  </r>
  <r>
    <s v="434-83-9547"/>
    <n v="38.47"/>
    <n v="8"/>
    <n v="15.388"/>
    <n v="323.148"/>
    <d v="2019-01-23T00:00:00"/>
    <d v="1899-12-30T11:51:00"/>
    <s v="Cash"/>
    <n v="15.388"/>
    <n v="7.7"/>
    <x v="0"/>
    <s v="Wed"/>
    <s v="morning"/>
    <x v="0"/>
    <s v="Male"/>
    <s v="Food and beverages"/>
    <x v="1"/>
    <x v="1"/>
    <s v="Average"/>
  </r>
  <r>
    <s v="851-28-6367"/>
    <n v="15.5"/>
    <n v="10"/>
    <n v="7.75"/>
    <n v="162.75"/>
    <d v="2019-03-23T00:00:00"/>
    <d v="1899-12-30T10:55:00"/>
    <s v="Ewallet"/>
    <n v="7.75"/>
    <n v="8"/>
    <x v="1"/>
    <s v="Sat"/>
    <s v="morning"/>
    <x v="0"/>
    <s v="Male"/>
    <s v="Sports and travel"/>
    <x v="0"/>
    <x v="0"/>
    <s v="Good"/>
  </r>
  <r>
    <s v="824-88-3614"/>
    <n v="34.31"/>
    <n v="8"/>
    <n v="13.724"/>
    <n v="288.204"/>
    <d v="2019-01-25T00:00:00"/>
    <d v="1899-12-30T15:00:00"/>
    <s v="Ewallet"/>
    <n v="13.724"/>
    <n v="5.7"/>
    <x v="0"/>
    <s v="Fri"/>
    <s v="afternoon"/>
    <x v="1"/>
    <s v="Male"/>
    <s v="Health and beauty"/>
    <x v="1"/>
    <x v="1"/>
    <s v="Poor"/>
  </r>
  <r>
    <s v="586-25-0848"/>
    <n v="12.34"/>
    <n v="7"/>
    <n v="4.319"/>
    <n v="90.699"/>
    <d v="2019-03-04T00:00:00"/>
    <d v="1899-12-30T11:19:00"/>
    <s v="Credit card"/>
    <n v="4.319"/>
    <n v="6.7"/>
    <x v="1"/>
    <s v="Mon"/>
    <s v="morning"/>
    <x v="1"/>
    <s v="Female"/>
    <s v="Sports and travel"/>
    <x v="0"/>
    <x v="0"/>
    <s v="Average"/>
  </r>
  <r>
    <s v="895-66-0685"/>
    <n v="18.08"/>
    <n v="3"/>
    <n v="2.712"/>
    <n v="56.952"/>
    <d v="2019-03-05T00:00:00"/>
    <d v="1899-12-30T19:46:00"/>
    <s v="Ewallet"/>
    <n v="2.712"/>
    <n v="8"/>
    <x v="1"/>
    <s v="Tue"/>
    <s v="evening"/>
    <x v="0"/>
    <s v="Male"/>
    <s v="Food and beverages"/>
    <x v="2"/>
    <x v="2"/>
    <s v="Good"/>
  </r>
  <r>
    <s v="305-14-0245"/>
    <n v="94.49"/>
    <n v="8"/>
    <n v="37.796"/>
    <n v="793.716"/>
    <d v="2019-03-03T00:00:00"/>
    <d v="1899-12-30T19:00:00"/>
    <s v="Ewallet"/>
    <n v="37.796"/>
    <n v="7.5"/>
    <x v="1"/>
    <s v="Sun"/>
    <s v="evening"/>
    <x v="0"/>
    <s v="Female"/>
    <s v="Home and lifestyle"/>
    <x v="2"/>
    <x v="2"/>
    <s v="Average"/>
  </r>
  <r>
    <s v="732-04-5373"/>
    <n v="46.47"/>
    <n v="4"/>
    <n v="9.294"/>
    <n v="195.174"/>
    <d v="2019-02-08T00:00:00"/>
    <d v="1899-12-30T10:53:00"/>
    <s v="Cash"/>
    <n v="9.294"/>
    <n v="7"/>
    <x v="2"/>
    <s v="Fri"/>
    <s v="morning"/>
    <x v="0"/>
    <s v="Male"/>
    <s v="Home and lifestyle"/>
    <x v="2"/>
    <x v="2"/>
    <s v="Average"/>
  </r>
  <r>
    <s v="400-60-7251"/>
    <n v="74.07"/>
    <n v="1"/>
    <n v="3.7035"/>
    <n v="77.7735"/>
    <d v="2019-02-10T00:00:00"/>
    <d v="1899-12-30T12:50:00"/>
    <s v="Ewallet"/>
    <n v="3.7035"/>
    <n v="9.9"/>
    <x v="2"/>
    <s v="Sun"/>
    <s v="afternoon"/>
    <x v="1"/>
    <s v="Male"/>
    <s v="Home and lifestyle"/>
    <x v="0"/>
    <x v="0"/>
    <s v="Good"/>
  </r>
  <r>
    <s v="593-65-1552"/>
    <n v="69.81"/>
    <n v="4"/>
    <n v="13.962"/>
    <n v="293.202"/>
    <d v="2019-01-28T00:00:00"/>
    <d v="1899-12-30T20:50:00"/>
    <s v="Credit card"/>
    <n v="13.962"/>
    <n v="5.9"/>
    <x v="0"/>
    <s v="Mon"/>
    <s v="evening"/>
    <x v="1"/>
    <s v="Female"/>
    <s v="Home and lifestyle"/>
    <x v="1"/>
    <x v="1"/>
    <s v="Poor"/>
  </r>
  <r>
    <s v="284-34-9626"/>
    <n v="77.04"/>
    <n v="3"/>
    <n v="11.556"/>
    <n v="242.676"/>
    <d v="2019-02-11T00:00:00"/>
    <d v="1899-12-30T10:39:00"/>
    <s v="Credit card"/>
    <n v="11.556"/>
    <n v="7.2"/>
    <x v="2"/>
    <s v="Mon"/>
    <s v="morning"/>
    <x v="1"/>
    <s v="Female"/>
    <s v="Home and lifestyle"/>
    <x v="2"/>
    <x v="2"/>
    <s v="Average"/>
  </r>
  <r>
    <s v="437-58-8131"/>
    <n v="73.52"/>
    <n v="2"/>
    <n v="7.352"/>
    <n v="154.392"/>
    <d v="2019-01-15T00:00:00"/>
    <d v="1899-12-30T13:41:00"/>
    <s v="Ewallet"/>
    <n v="7.352"/>
    <n v="4.6"/>
    <x v="0"/>
    <s v="Tue"/>
    <s v="afternoon"/>
    <x v="1"/>
    <s v="Female"/>
    <s v="Fashion accessories"/>
    <x v="2"/>
    <x v="2"/>
    <s v="Poor"/>
  </r>
  <r>
    <s v="286-43-6208"/>
    <n v="87.8"/>
    <n v="9"/>
    <n v="39.51"/>
    <n v="829.71"/>
    <d v="2019-03-16T00:00:00"/>
    <d v="1899-12-30T19:08:00"/>
    <s v="Cash"/>
    <n v="39.51"/>
    <n v="9.2"/>
    <x v="1"/>
    <s v="Sat"/>
    <s v="evening"/>
    <x v="1"/>
    <s v="Female"/>
    <s v="Food and beverages"/>
    <x v="1"/>
    <x v="1"/>
    <s v="Good"/>
  </r>
  <r>
    <s v="641-43-2399"/>
    <n v="25.55"/>
    <n v="4"/>
    <n v="5.11"/>
    <n v="107.31"/>
    <d v="2019-01-26T00:00:00"/>
    <d v="1899-12-30T20:23:00"/>
    <s v="Ewallet"/>
    <n v="5.11"/>
    <n v="5.7"/>
    <x v="0"/>
    <s v="Sat"/>
    <s v="evening"/>
    <x v="1"/>
    <s v="Male"/>
    <s v="Home and lifestyle"/>
    <x v="2"/>
    <x v="2"/>
    <s v="Poor"/>
  </r>
  <r>
    <s v="831-07-6050"/>
    <n v="32.71"/>
    <n v="5"/>
    <n v="8.1775"/>
    <n v="171.7275"/>
    <d v="2019-03-19T00:00:00"/>
    <d v="1899-12-30T11:30:00"/>
    <s v="Credit card"/>
    <n v="8.1775"/>
    <n v="9.9"/>
    <x v="1"/>
    <s v="Tue"/>
    <s v="morning"/>
    <x v="1"/>
    <s v="Male"/>
    <s v="Electronic accessories"/>
    <x v="0"/>
    <x v="0"/>
    <s v="Good"/>
  </r>
  <r>
    <s v="556-86-3144"/>
    <n v="74.29"/>
    <n v="1"/>
    <n v="3.7145"/>
    <n v="78.0045"/>
    <d v="2019-01-13T00:00:00"/>
    <d v="1899-12-30T19:30:00"/>
    <s v="Cash"/>
    <n v="3.7145"/>
    <n v="5"/>
    <x v="0"/>
    <s v="Sun"/>
    <s v="evening"/>
    <x v="0"/>
    <s v="Female"/>
    <s v="Fashion accessories"/>
    <x v="1"/>
    <x v="1"/>
    <s v="Poor"/>
  </r>
  <r>
    <s v="848-24-9445"/>
    <n v="43.7"/>
    <n v="2"/>
    <n v="4.37"/>
    <n v="91.77"/>
    <d v="2019-03-26T00:00:00"/>
    <d v="1899-12-30T18:03:00"/>
    <s v="Cash"/>
    <n v="4.37"/>
    <n v="4.9"/>
    <x v="1"/>
    <s v="Tue"/>
    <s v="evening"/>
    <x v="0"/>
    <s v="Male"/>
    <s v="Health and beauty"/>
    <x v="1"/>
    <x v="1"/>
    <s v="Poor"/>
  </r>
  <r>
    <s v="856-22-8149"/>
    <n v="25.29"/>
    <n v="1"/>
    <n v="1.2645"/>
    <n v="26.5545"/>
    <d v="2019-03-23T00:00:00"/>
    <d v="1899-12-30T10:13:00"/>
    <s v="Ewallet"/>
    <n v="1.2645"/>
    <n v="6.1"/>
    <x v="1"/>
    <s v="Sat"/>
    <s v="morning"/>
    <x v="1"/>
    <s v="Female"/>
    <s v="Home and lifestyle"/>
    <x v="0"/>
    <x v="0"/>
    <s v="Average"/>
  </r>
  <r>
    <s v="699-01-4164"/>
    <n v="41.5"/>
    <n v="4"/>
    <n v="8.3"/>
    <n v="174.3"/>
    <d v="2019-03-12T00:00:00"/>
    <d v="1899-12-30T19:58:00"/>
    <s v="Credit card"/>
    <n v="8.3"/>
    <n v="8.2"/>
    <x v="1"/>
    <s v="Tue"/>
    <s v="evening"/>
    <x v="1"/>
    <s v="Male"/>
    <s v="Health and beauty"/>
    <x v="1"/>
    <x v="1"/>
    <s v="Good"/>
  </r>
  <r>
    <s v="420-11-4919"/>
    <n v="71.39"/>
    <n v="5"/>
    <n v="17.8475"/>
    <n v="374.7975"/>
    <d v="2019-02-17T00:00:00"/>
    <d v="1899-12-30T19:57:00"/>
    <s v="Credit card"/>
    <n v="17.8475"/>
    <n v="5.5"/>
    <x v="2"/>
    <s v="Sun"/>
    <s v="evening"/>
    <x v="0"/>
    <s v="Female"/>
    <s v="Food and beverages"/>
    <x v="1"/>
    <x v="1"/>
    <s v="Poor"/>
  </r>
  <r>
    <s v="606-80-4905"/>
    <n v="19.15"/>
    <n v="6"/>
    <n v="5.745"/>
    <n v="120.645"/>
    <d v="2019-01-29T00:00:00"/>
    <d v="1899-12-30T10:01:00"/>
    <s v="Credit card"/>
    <n v="5.745"/>
    <n v="6.8"/>
    <x v="0"/>
    <s v="Tue"/>
    <s v="morning"/>
    <x v="0"/>
    <s v="Female"/>
    <s v="Sports and travel"/>
    <x v="1"/>
    <x v="1"/>
    <s v="Average"/>
  </r>
  <r>
    <s v="542-41-0513"/>
    <n v="57.49"/>
    <n v="4"/>
    <n v="11.498"/>
    <n v="241.458"/>
    <d v="2019-03-15T00:00:00"/>
    <d v="1899-12-30T11:57:00"/>
    <s v="Cash"/>
    <n v="11.498"/>
    <n v="6.6"/>
    <x v="1"/>
    <s v="Fri"/>
    <s v="morning"/>
    <x v="0"/>
    <s v="Female"/>
    <s v="Electronic accessories"/>
    <x v="2"/>
    <x v="2"/>
    <s v="Average"/>
  </r>
  <r>
    <s v="426-39-2418"/>
    <n v="61.41"/>
    <n v="7"/>
    <n v="21.4935"/>
    <n v="451.3635"/>
    <d v="2019-01-14T00:00:00"/>
    <d v="1899-12-30T10:02:00"/>
    <s v="Cash"/>
    <n v="21.4935"/>
    <n v="9.8"/>
    <x v="0"/>
    <s v="Mon"/>
    <s v="morning"/>
    <x v="1"/>
    <s v="Male"/>
    <s v="Electronic accessories"/>
    <x v="1"/>
    <x v="1"/>
    <s v="Good"/>
  </r>
  <r>
    <s v="875-46-5808"/>
    <n v="25.9"/>
    <n v="10"/>
    <n v="12.95"/>
    <n v="271.95"/>
    <d v="2019-02-06T00:00:00"/>
    <d v="1899-12-30T14:51:00"/>
    <s v="Ewallet"/>
    <n v="12.95"/>
    <n v="8.7"/>
    <x v="2"/>
    <s v="Wed"/>
    <s v="afternoon"/>
    <x v="0"/>
    <s v="Male"/>
    <s v="Health and beauty"/>
    <x v="2"/>
    <x v="2"/>
    <s v="Good"/>
  </r>
  <r>
    <s v="394-43-4238"/>
    <n v="17.77"/>
    <n v="5"/>
    <n v="4.4425"/>
    <n v="93.2925"/>
    <d v="2019-02-15T00:00:00"/>
    <d v="1899-12-30T12:42:00"/>
    <s v="Credit card"/>
    <n v="4.4425"/>
    <n v="5.4"/>
    <x v="2"/>
    <s v="Fri"/>
    <s v="afternoon"/>
    <x v="0"/>
    <s v="Male"/>
    <s v="Home and lifestyle"/>
    <x v="2"/>
    <x v="2"/>
    <s v="Poor"/>
  </r>
  <r>
    <s v="749-24-1565"/>
    <n v="23.03"/>
    <n v="9"/>
    <n v="10.3635"/>
    <n v="217.6335"/>
    <d v="2019-01-03T00:00:00"/>
    <d v="1899-12-30T12:02:00"/>
    <s v="Ewallet"/>
    <n v="10.3635"/>
    <n v="7.9"/>
    <x v="0"/>
    <s v="Thu"/>
    <s v="afternoon"/>
    <x v="1"/>
    <s v="Female"/>
    <s v="Health and beauty"/>
    <x v="0"/>
    <x v="0"/>
    <s v="Average"/>
  </r>
  <r>
    <s v="672-51-8681"/>
    <n v="66.65"/>
    <n v="9"/>
    <n v="29.9925"/>
    <n v="629.8425"/>
    <d v="2019-01-04T00:00:00"/>
    <d v="1899-12-30T18:19:00"/>
    <s v="Credit card"/>
    <n v="29.9925"/>
    <n v="9.7"/>
    <x v="0"/>
    <s v="Fri"/>
    <s v="evening"/>
    <x v="0"/>
    <s v="Female"/>
    <s v="Electronic accessories"/>
    <x v="1"/>
    <x v="1"/>
    <s v="Good"/>
  </r>
  <r>
    <s v="263-87-5680"/>
    <n v="28.53"/>
    <n v="10"/>
    <n v="14.265"/>
    <n v="299.565"/>
    <d v="2019-03-18T00:00:00"/>
    <d v="1899-12-30T17:38:00"/>
    <s v="Ewallet"/>
    <n v="14.265"/>
    <n v="7.8"/>
    <x v="1"/>
    <s v="Mon"/>
    <s v="evening"/>
    <x v="0"/>
    <s v="Female"/>
    <s v="Home and lifestyle"/>
    <x v="1"/>
    <x v="1"/>
    <s v="Average"/>
  </r>
  <r>
    <s v="573-58-9734"/>
    <n v="30.37"/>
    <n v="3"/>
    <n v="4.5555"/>
    <n v="95.6655"/>
    <d v="2019-03-28T00:00:00"/>
    <d v="1899-12-30T13:41:00"/>
    <s v="Ewallet"/>
    <n v="4.5555"/>
    <n v="5.1"/>
    <x v="1"/>
    <s v="Thu"/>
    <s v="afternoon"/>
    <x v="1"/>
    <s v="Female"/>
    <s v="Fashion accessories"/>
    <x v="2"/>
    <x v="2"/>
    <s v="Poor"/>
  </r>
  <r>
    <s v="817-69-8206"/>
    <n v="99.73"/>
    <n v="9"/>
    <n v="44.8785"/>
    <n v="942.4485"/>
    <d v="2019-03-02T00:00:00"/>
    <d v="1899-12-30T19:42:00"/>
    <s v="Credit card"/>
    <n v="44.8785"/>
    <n v="6.5"/>
    <x v="1"/>
    <s v="Sat"/>
    <s v="evening"/>
    <x v="1"/>
    <s v="Female"/>
    <s v="Electronic accessories"/>
    <x v="2"/>
    <x v="2"/>
    <s v="Average"/>
  </r>
  <r>
    <s v="888-02-0338"/>
    <n v="26.23"/>
    <n v="9"/>
    <n v="11.8035"/>
    <n v="247.8735"/>
    <d v="2019-01-25T00:00:00"/>
    <d v="1899-12-30T20:24:00"/>
    <s v="Ewallet"/>
    <n v="11.8035"/>
    <n v="5.9"/>
    <x v="0"/>
    <s v="Fri"/>
    <s v="evening"/>
    <x v="1"/>
    <s v="Male"/>
    <s v="Electronic accessories"/>
    <x v="0"/>
    <x v="0"/>
    <s v="Poor"/>
  </r>
  <r>
    <s v="677-11-0152"/>
    <n v="93.26"/>
    <n v="9"/>
    <n v="41.967"/>
    <n v="881.307"/>
    <d v="2019-01-16T00:00:00"/>
    <d v="1899-12-30T18:08:00"/>
    <s v="Cash"/>
    <n v="41.967"/>
    <n v="8.8"/>
    <x v="0"/>
    <s v="Wed"/>
    <s v="evening"/>
    <x v="1"/>
    <s v="Female"/>
    <s v="Food and beverages"/>
    <x v="1"/>
    <x v="1"/>
    <s v="Good"/>
  </r>
  <r>
    <s v="142-63-6033"/>
    <n v="92.36"/>
    <n v="5"/>
    <n v="23.09"/>
    <n v="484.89"/>
    <d v="2019-03-20T00:00:00"/>
    <d v="1899-12-30T19:17:00"/>
    <s v="Ewallet"/>
    <n v="23.09"/>
    <n v="4.9"/>
    <x v="1"/>
    <s v="Wed"/>
    <s v="evening"/>
    <x v="1"/>
    <s v="Male"/>
    <s v="Home and lifestyle"/>
    <x v="2"/>
    <x v="2"/>
    <s v="Poor"/>
  </r>
  <r>
    <s v="656-16-1063"/>
    <n v="46.42"/>
    <n v="3"/>
    <n v="6.963"/>
    <n v="146.223"/>
    <d v="2019-01-04T00:00:00"/>
    <d v="1899-12-30T13:24:00"/>
    <s v="Credit card"/>
    <n v="6.963"/>
    <n v="4.4"/>
    <x v="0"/>
    <s v="Fri"/>
    <s v="afternoon"/>
    <x v="1"/>
    <s v="Male"/>
    <s v="Sports and travel"/>
    <x v="2"/>
    <x v="2"/>
    <s v="Poor"/>
  </r>
  <r>
    <s v="891-58-8335"/>
    <n v="29.61"/>
    <n v="7"/>
    <n v="10.3635"/>
    <n v="217.6335"/>
    <d v="2019-03-11T00:00:00"/>
    <d v="1899-12-30T15:53:00"/>
    <s v="Cash"/>
    <n v="10.3635"/>
    <n v="6.5"/>
    <x v="1"/>
    <s v="Mon"/>
    <s v="afternoon"/>
    <x v="0"/>
    <s v="Female"/>
    <s v="Sports and travel"/>
    <x v="2"/>
    <x v="2"/>
    <s v="Average"/>
  </r>
  <r>
    <s v="802-43-8934"/>
    <n v="18.28"/>
    <n v="1"/>
    <n v="0.914"/>
    <n v="19.194"/>
    <d v="2019-03-22T00:00:00"/>
    <d v="1899-12-30T15:05:00"/>
    <s v="Credit card"/>
    <n v="0.914"/>
    <n v="8.3"/>
    <x v="1"/>
    <s v="Fri"/>
    <s v="afternoon"/>
    <x v="1"/>
    <s v="Male"/>
    <s v="Home and lifestyle"/>
    <x v="0"/>
    <x v="0"/>
    <s v="Good"/>
  </r>
  <r>
    <s v="560-30-5617"/>
    <n v="24.77"/>
    <n v="5"/>
    <n v="6.1925"/>
    <n v="130.0425"/>
    <d v="2019-03-24T00:00:00"/>
    <d v="1899-12-30T18:27:00"/>
    <s v="Cash"/>
    <n v="6.1925"/>
    <n v="8.5"/>
    <x v="1"/>
    <s v="Sun"/>
    <s v="evening"/>
    <x v="1"/>
    <s v="Female"/>
    <s v="Sports and travel"/>
    <x v="2"/>
    <x v="2"/>
    <s v="Good"/>
  </r>
  <r>
    <s v="319-74-2561"/>
    <n v="94.64"/>
    <n v="3"/>
    <n v="14.196"/>
    <n v="298.116"/>
    <d v="2019-02-21T00:00:00"/>
    <d v="1899-12-30T16:55:00"/>
    <s v="Cash"/>
    <n v="14.196"/>
    <n v="5.5"/>
    <x v="2"/>
    <s v="Thu"/>
    <s v="evening"/>
    <x v="0"/>
    <s v="Female"/>
    <s v="Electronic accessories"/>
    <x v="0"/>
    <x v="0"/>
    <s v="Poor"/>
  </r>
  <r>
    <s v="549-03-9315"/>
    <n v="94.87"/>
    <n v="8"/>
    <n v="37.948"/>
    <n v="796.908"/>
    <d v="2019-02-12T00:00:00"/>
    <d v="1899-12-30T12:58:00"/>
    <s v="Ewallet"/>
    <n v="37.948"/>
    <n v="8.7"/>
    <x v="2"/>
    <s v="Tue"/>
    <s v="afternoon"/>
    <x v="1"/>
    <s v="Male"/>
    <s v="Fashion accessories"/>
    <x v="2"/>
    <x v="2"/>
    <s v="Good"/>
  </r>
  <r>
    <s v="790-29-1172"/>
    <n v="57.34"/>
    <n v="3"/>
    <n v="8.601"/>
    <n v="180.621"/>
    <d v="2019-03-10T00:00:00"/>
    <d v="1899-12-30T18:59:00"/>
    <s v="Credit card"/>
    <n v="8.601"/>
    <n v="7.9"/>
    <x v="1"/>
    <s v="Sun"/>
    <s v="evening"/>
    <x v="1"/>
    <s v="Female"/>
    <s v="Food and beverages"/>
    <x v="2"/>
    <x v="2"/>
    <s v="Average"/>
  </r>
  <r>
    <s v="239-36-3640"/>
    <n v="45.35"/>
    <n v="6"/>
    <n v="13.605"/>
    <n v="285.705"/>
    <d v="2019-01-31T00:00:00"/>
    <d v="1899-12-30T13:44:00"/>
    <s v="Ewallet"/>
    <n v="13.605"/>
    <n v="6.1"/>
    <x v="0"/>
    <s v="Thu"/>
    <s v="afternoon"/>
    <x v="1"/>
    <s v="Male"/>
    <s v="Electronic accessories"/>
    <x v="2"/>
    <x v="2"/>
    <s v="Average"/>
  </r>
  <r>
    <s v="468-01-2051"/>
    <n v="62.08"/>
    <n v="7"/>
    <n v="21.728"/>
    <n v="456.288"/>
    <d v="2019-03-06T00:00:00"/>
    <d v="1899-12-30T13:46:00"/>
    <s v="Ewallet"/>
    <n v="21.728"/>
    <n v="5.4"/>
    <x v="1"/>
    <s v="Wed"/>
    <s v="afternoon"/>
    <x v="1"/>
    <s v="Male"/>
    <s v="Food and beverages"/>
    <x v="2"/>
    <x v="2"/>
    <s v="Poor"/>
  </r>
  <r>
    <s v="389-25-3394"/>
    <n v="11.81"/>
    <n v="5"/>
    <n v="2.9525"/>
    <n v="62.0025"/>
    <d v="2019-02-17T00:00:00"/>
    <d v="1899-12-30T18:06:00"/>
    <s v="Cash"/>
    <n v="2.9525"/>
    <n v="9.4"/>
    <x v="2"/>
    <s v="Sun"/>
    <s v="evening"/>
    <x v="1"/>
    <s v="Male"/>
    <s v="Electronic accessories"/>
    <x v="1"/>
    <x v="1"/>
    <s v="Good"/>
  </r>
  <r>
    <s v="279-62-1445"/>
    <n v="12.54"/>
    <n v="1"/>
    <n v="0.627"/>
    <n v="13.167"/>
    <d v="2019-02-21T00:00:00"/>
    <d v="1899-12-30T12:38:00"/>
    <s v="Cash"/>
    <n v="0.627"/>
    <n v="8.2"/>
    <x v="2"/>
    <s v="Thu"/>
    <s v="afternoon"/>
    <x v="0"/>
    <s v="Female"/>
    <s v="Fashion accessories"/>
    <x v="1"/>
    <x v="1"/>
    <s v="Good"/>
  </r>
  <r>
    <s v="213-72-6612"/>
    <n v="43.25"/>
    <n v="2"/>
    <n v="4.325"/>
    <n v="90.825"/>
    <d v="2019-03-20T00:00:00"/>
    <d v="1899-12-30T15:56:00"/>
    <s v="Cash"/>
    <n v="4.325"/>
    <n v="6.2"/>
    <x v="1"/>
    <s v="Wed"/>
    <s v="afternoon"/>
    <x v="1"/>
    <s v="Male"/>
    <s v="Food and beverages"/>
    <x v="0"/>
    <x v="0"/>
    <s v="Average"/>
  </r>
  <r>
    <s v="746-68-6593"/>
    <n v="87.16"/>
    <n v="2"/>
    <n v="8.716"/>
    <n v="183.036"/>
    <d v="2019-01-11T00:00:00"/>
    <d v="1899-12-30T14:29:00"/>
    <s v="Credit card"/>
    <n v="8.716"/>
    <n v="9.7"/>
    <x v="0"/>
    <s v="Fri"/>
    <s v="afternoon"/>
    <x v="0"/>
    <s v="Female"/>
    <s v="Sports and travel"/>
    <x v="1"/>
    <x v="1"/>
    <s v="Good"/>
  </r>
  <r>
    <s v="836-82-5858"/>
    <n v="69.37"/>
    <n v="9"/>
    <n v="31.2165"/>
    <n v="655.5465"/>
    <d v="2019-01-26T00:00:00"/>
    <d v="1899-12-30T19:14:00"/>
    <s v="Ewallet"/>
    <n v="31.2165"/>
    <n v="4"/>
    <x v="0"/>
    <s v="Sat"/>
    <s v="evening"/>
    <x v="0"/>
    <s v="Male"/>
    <s v="Health and beauty"/>
    <x v="2"/>
    <x v="2"/>
    <s v="Poor"/>
  </r>
  <r>
    <s v="583-72-1480"/>
    <n v="37.06"/>
    <n v="4"/>
    <n v="7.412"/>
    <n v="155.652"/>
    <d v="2019-01-31T00:00:00"/>
    <d v="1899-12-30T16:24:00"/>
    <s v="Ewallet"/>
    <n v="7.412"/>
    <n v="9.7"/>
    <x v="0"/>
    <s v="Thu"/>
    <s v="evening"/>
    <x v="0"/>
    <s v="Male"/>
    <s v="Electronic accessories"/>
    <x v="1"/>
    <x v="1"/>
    <s v="Good"/>
  </r>
  <r>
    <s v="466-61-5506"/>
    <n v="90.7"/>
    <n v="6"/>
    <n v="27.21"/>
    <n v="571.41"/>
    <d v="2019-02-26T00:00:00"/>
    <d v="1899-12-30T10:52:00"/>
    <s v="Cash"/>
    <n v="27.21"/>
    <n v="5.3"/>
    <x v="2"/>
    <s v="Tue"/>
    <s v="morning"/>
    <x v="0"/>
    <s v="Female"/>
    <s v="Electronic accessories"/>
    <x v="2"/>
    <x v="2"/>
    <s v="Poor"/>
  </r>
  <r>
    <s v="721-86-6247"/>
    <n v="63.42"/>
    <n v="8"/>
    <n v="25.368"/>
    <n v="532.728"/>
    <d v="2019-03-11T00:00:00"/>
    <d v="1899-12-30T12:55:00"/>
    <s v="Ewallet"/>
    <n v="25.368"/>
    <n v="7.4"/>
    <x v="1"/>
    <s v="Mon"/>
    <s v="afternoon"/>
    <x v="1"/>
    <s v="Female"/>
    <s v="Home and lifestyle"/>
    <x v="0"/>
    <x v="0"/>
    <s v="Average"/>
  </r>
  <r>
    <s v="289-65-5721"/>
    <n v="81.37"/>
    <n v="2"/>
    <n v="8.137"/>
    <n v="170.877"/>
    <d v="2019-01-26T00:00:00"/>
    <d v="1899-12-30T19:28:00"/>
    <s v="Cash"/>
    <n v="8.137"/>
    <n v="6.5"/>
    <x v="0"/>
    <s v="Sat"/>
    <s v="evening"/>
    <x v="1"/>
    <s v="Female"/>
    <s v="Fashion accessories"/>
    <x v="2"/>
    <x v="2"/>
    <s v="Average"/>
  </r>
  <r>
    <s v="545-46-3100"/>
    <n v="10.59"/>
    <n v="3"/>
    <n v="1.5885"/>
    <n v="33.3585"/>
    <d v="2019-03-12T00:00:00"/>
    <d v="1899-12-30T13:52:00"/>
    <s v="Credit card"/>
    <n v="1.5885"/>
    <n v="8.7"/>
    <x v="1"/>
    <s v="Tue"/>
    <s v="afternoon"/>
    <x v="0"/>
    <s v="Female"/>
    <s v="Electronic accessories"/>
    <x v="2"/>
    <x v="2"/>
    <s v="Good"/>
  </r>
  <r>
    <s v="418-02-5978"/>
    <n v="84.09"/>
    <n v="9"/>
    <n v="37.8405"/>
    <n v="794.6505"/>
    <d v="2019-02-11T00:00:00"/>
    <d v="1899-12-30T10:54:00"/>
    <s v="Cash"/>
    <n v="37.8405"/>
    <n v="8"/>
    <x v="2"/>
    <s v="Mon"/>
    <s v="morning"/>
    <x v="1"/>
    <s v="Female"/>
    <s v="Health and beauty"/>
    <x v="2"/>
    <x v="2"/>
    <s v="Good"/>
  </r>
  <r>
    <s v="269-04-5750"/>
    <n v="73.82"/>
    <n v="4"/>
    <n v="14.764"/>
    <n v="310.044"/>
    <d v="2019-02-21T00:00:00"/>
    <d v="1899-12-30T18:31:00"/>
    <s v="Cash"/>
    <n v="14.764"/>
    <n v="6.7"/>
    <x v="2"/>
    <s v="Thu"/>
    <s v="evening"/>
    <x v="0"/>
    <s v="Male"/>
    <s v="Fashion accessories"/>
    <x v="2"/>
    <x v="2"/>
    <s v="Average"/>
  </r>
  <r>
    <s v="157-13-5295"/>
    <n v="51.94"/>
    <n v="10"/>
    <n v="25.97"/>
    <n v="545.37"/>
    <d v="2019-03-09T00:00:00"/>
    <d v="1899-12-30T18:24:00"/>
    <s v="Ewallet"/>
    <n v="25.97"/>
    <n v="6.5"/>
    <x v="1"/>
    <s v="Sat"/>
    <s v="evening"/>
    <x v="0"/>
    <s v="Male"/>
    <s v="Health and beauty"/>
    <x v="0"/>
    <x v="0"/>
    <s v="Average"/>
  </r>
  <r>
    <s v="645-78-8093"/>
    <n v="93.14"/>
    <n v="2"/>
    <n v="9.314"/>
    <n v="195.594"/>
    <d v="2019-01-20T00:00:00"/>
    <d v="1899-12-30T18:09:00"/>
    <s v="Ewallet"/>
    <n v="9.314"/>
    <n v="4.1"/>
    <x v="0"/>
    <s v="Sun"/>
    <s v="evening"/>
    <x v="1"/>
    <s v="Female"/>
    <s v="Sports and travel"/>
    <x v="0"/>
    <x v="0"/>
    <s v="Poor"/>
  </r>
  <r>
    <s v="211-30-9270"/>
    <n v="17.41"/>
    <n v="5"/>
    <n v="4.3525"/>
    <n v="91.4025"/>
    <d v="2019-01-28T00:00:00"/>
    <d v="1899-12-30T15:16:00"/>
    <s v="Credit card"/>
    <n v="4.3525"/>
    <n v="4.9"/>
    <x v="0"/>
    <s v="Mon"/>
    <s v="afternoon"/>
    <x v="1"/>
    <s v="Male"/>
    <s v="Health and beauty"/>
    <x v="1"/>
    <x v="1"/>
    <s v="Poor"/>
  </r>
  <r>
    <s v="755-12-3214"/>
    <n v="44.22"/>
    <n v="5"/>
    <n v="11.055"/>
    <n v="232.155"/>
    <d v="2019-03-05T00:00:00"/>
    <d v="1899-12-30T17:07:00"/>
    <s v="Credit card"/>
    <n v="11.055"/>
    <n v="8.6"/>
    <x v="1"/>
    <s v="Tue"/>
    <s v="evening"/>
    <x v="0"/>
    <s v="Female"/>
    <s v="Fashion accessories"/>
    <x v="1"/>
    <x v="1"/>
    <s v="Good"/>
  </r>
  <r>
    <s v="346-84-3103"/>
    <n v="13.22"/>
    <n v="5"/>
    <n v="3.305"/>
    <n v="69.405"/>
    <d v="2019-03-02T00:00:00"/>
    <d v="1899-12-30T19:26:00"/>
    <s v="Cash"/>
    <n v="3.305"/>
    <n v="4.3"/>
    <x v="1"/>
    <s v="Sat"/>
    <s v="evening"/>
    <x v="0"/>
    <s v="Female"/>
    <s v="Electronic accessories"/>
    <x v="2"/>
    <x v="2"/>
    <s v="Poor"/>
  </r>
  <r>
    <s v="478-06-7835"/>
    <n v="89.69"/>
    <n v="1"/>
    <n v="4.4845"/>
    <n v="94.1745"/>
    <d v="2019-01-11T00:00:00"/>
    <d v="1899-12-30T11:20:00"/>
    <s v="Ewallet"/>
    <n v="4.4845"/>
    <n v="4.9"/>
    <x v="0"/>
    <s v="Fri"/>
    <s v="morning"/>
    <x v="1"/>
    <s v="Male"/>
    <s v="Fashion accessories"/>
    <x v="0"/>
    <x v="0"/>
    <s v="Poor"/>
  </r>
  <r>
    <s v="540-11-4336"/>
    <n v="24.94"/>
    <n v="9"/>
    <n v="11.223"/>
    <n v="235.683"/>
    <d v="2019-01-11T00:00:00"/>
    <d v="1899-12-30T16:49:00"/>
    <s v="Credit card"/>
    <n v="11.223"/>
    <n v="5.6"/>
    <x v="0"/>
    <s v="Fri"/>
    <s v="evening"/>
    <x v="1"/>
    <s v="Male"/>
    <s v="Food and beverages"/>
    <x v="0"/>
    <x v="0"/>
    <s v="Poor"/>
  </r>
  <r>
    <s v="448-81-5016"/>
    <n v="59.77"/>
    <n v="2"/>
    <n v="5.977"/>
    <n v="125.517"/>
    <d v="2019-03-11T00:00:00"/>
    <d v="1899-12-30T12:01:00"/>
    <s v="Credit card"/>
    <n v="5.977"/>
    <n v="5.8"/>
    <x v="1"/>
    <s v="Mon"/>
    <s v="afternoon"/>
    <x v="1"/>
    <s v="Male"/>
    <s v="Health and beauty"/>
    <x v="0"/>
    <x v="0"/>
    <s v="Poor"/>
  </r>
  <r>
    <s v="142-72-4741"/>
    <n v="93.2"/>
    <n v="2"/>
    <n v="9.32"/>
    <n v="195.72"/>
    <d v="2019-02-28T00:00:00"/>
    <d v="1899-12-30T18:37:00"/>
    <s v="Credit card"/>
    <n v="9.32"/>
    <n v="6"/>
    <x v="2"/>
    <s v="Thu"/>
    <s v="evening"/>
    <x v="0"/>
    <s v="Male"/>
    <s v="Fashion accessories"/>
    <x v="1"/>
    <x v="1"/>
    <s v="Average"/>
  </r>
  <r>
    <s v="217-58-1179"/>
    <n v="62.65"/>
    <n v="4"/>
    <n v="12.53"/>
    <n v="263.13"/>
    <d v="2019-01-05T00:00:00"/>
    <d v="1899-12-30T11:25:00"/>
    <s v="Cash"/>
    <n v="12.53"/>
    <n v="4.2"/>
    <x v="0"/>
    <s v="Sat"/>
    <s v="morning"/>
    <x v="0"/>
    <s v="Male"/>
    <s v="Home and lifestyle"/>
    <x v="0"/>
    <x v="0"/>
    <s v="Poor"/>
  </r>
  <r>
    <s v="376-02-8238"/>
    <n v="93.87"/>
    <n v="8"/>
    <n v="37.548"/>
    <n v="788.508"/>
    <d v="2019-02-02T00:00:00"/>
    <d v="1899-12-30T18:42:00"/>
    <s v="Credit card"/>
    <n v="37.548"/>
    <n v="8.3"/>
    <x v="2"/>
    <s v="Sat"/>
    <s v="evening"/>
    <x v="1"/>
    <s v="Male"/>
    <s v="Home and lifestyle"/>
    <x v="2"/>
    <x v="2"/>
    <s v="Good"/>
  </r>
  <r>
    <s v="530-90-9855"/>
    <n v="47.59"/>
    <n v="8"/>
    <n v="19.036"/>
    <n v="399.756"/>
    <d v="2019-01-01T00:00:00"/>
    <d v="1899-12-30T14:47:00"/>
    <s v="Cash"/>
    <n v="19.036"/>
    <n v="5.7"/>
    <x v="0"/>
    <s v="Tue"/>
    <s v="afternoon"/>
    <x v="0"/>
    <s v="Male"/>
    <s v="Home and lifestyle"/>
    <x v="0"/>
    <x v="0"/>
    <s v="Poor"/>
  </r>
  <r>
    <s v="866-05-7563"/>
    <n v="81.4"/>
    <n v="3"/>
    <n v="12.21"/>
    <n v="256.41"/>
    <d v="2019-02-09T00:00:00"/>
    <d v="1899-12-30T19:43:00"/>
    <s v="Cash"/>
    <n v="12.21"/>
    <n v="4.8"/>
    <x v="2"/>
    <s v="Sat"/>
    <s v="evening"/>
    <x v="0"/>
    <s v="Female"/>
    <s v="Electronic accessories"/>
    <x v="2"/>
    <x v="2"/>
    <s v="Poor"/>
  </r>
  <r>
    <s v="604-70-6476"/>
    <n v="17.94"/>
    <n v="5"/>
    <n v="4.485"/>
    <n v="94.185"/>
    <d v="2019-01-23T00:00:00"/>
    <d v="1899-12-30T14:04:00"/>
    <s v="Ewallet"/>
    <n v="4.485"/>
    <n v="6.8"/>
    <x v="0"/>
    <s v="Wed"/>
    <s v="afternoon"/>
    <x v="0"/>
    <s v="Male"/>
    <s v="Fashion accessories"/>
    <x v="0"/>
    <x v="0"/>
    <s v="Average"/>
  </r>
  <r>
    <s v="799-71-1548"/>
    <n v="77.72"/>
    <n v="4"/>
    <n v="15.544"/>
    <n v="326.424"/>
    <d v="2019-01-07T00:00:00"/>
    <d v="1899-12-30T16:11:00"/>
    <s v="Credit card"/>
    <n v="15.544"/>
    <n v="8.8"/>
    <x v="0"/>
    <s v="Mon"/>
    <s v="evening"/>
    <x v="0"/>
    <s v="Male"/>
    <s v="Electronic accessories"/>
    <x v="0"/>
    <x v="0"/>
    <s v="Good"/>
  </r>
  <r>
    <s v="785-13-7708"/>
    <n v="73.06"/>
    <n v="7"/>
    <n v="25.571"/>
    <n v="536.991"/>
    <d v="2019-01-14T00:00:00"/>
    <d v="1899-12-30T19:06:00"/>
    <s v="Credit card"/>
    <n v="25.571"/>
    <n v="4.2"/>
    <x v="0"/>
    <s v="Mon"/>
    <s v="evening"/>
    <x v="1"/>
    <s v="Male"/>
    <s v="Food and beverages"/>
    <x v="2"/>
    <x v="2"/>
    <s v="Poor"/>
  </r>
  <r>
    <s v="845-51-0542"/>
    <n v="46.55"/>
    <n v="9"/>
    <n v="20.9475"/>
    <n v="439.8975"/>
    <d v="2019-02-02T00:00:00"/>
    <d v="1899-12-30T15:34:00"/>
    <s v="Ewallet"/>
    <n v="20.9475"/>
    <n v="6.4"/>
    <x v="2"/>
    <s v="Sat"/>
    <s v="afternoon"/>
    <x v="0"/>
    <s v="Male"/>
    <s v="Food and beverages"/>
    <x v="2"/>
    <x v="2"/>
    <s v="Average"/>
  </r>
  <r>
    <s v="662-47-5456"/>
    <n v="35.19"/>
    <n v="10"/>
    <n v="17.595"/>
    <n v="369.495"/>
    <d v="2019-03-17T00:00:00"/>
    <d v="1899-12-30T19:06:00"/>
    <s v="Credit card"/>
    <n v="17.595"/>
    <n v="8.4"/>
    <x v="1"/>
    <s v="Sun"/>
    <s v="evening"/>
    <x v="0"/>
    <s v="Male"/>
    <s v="Fashion accessories"/>
    <x v="1"/>
    <x v="1"/>
    <s v="Good"/>
  </r>
  <r>
    <s v="883-17-4236"/>
    <n v="14.39"/>
    <n v="2"/>
    <n v="1.439"/>
    <n v="30.219"/>
    <d v="2019-03-02T00:00:00"/>
    <d v="1899-12-30T19:44:00"/>
    <s v="Credit card"/>
    <n v="1.439"/>
    <n v="7.2"/>
    <x v="1"/>
    <s v="Sat"/>
    <s v="evening"/>
    <x v="1"/>
    <s v="Female"/>
    <s v="Sports and travel"/>
    <x v="1"/>
    <x v="1"/>
    <s v="Average"/>
  </r>
  <r>
    <s v="290-68-2984"/>
    <n v="23.75"/>
    <n v="4"/>
    <n v="4.75"/>
    <n v="99.75"/>
    <d v="2019-03-16T00:00:00"/>
    <d v="1899-12-30T11:22:00"/>
    <s v="Cash"/>
    <n v="4.75"/>
    <n v="5.2"/>
    <x v="1"/>
    <s v="Sat"/>
    <s v="morning"/>
    <x v="1"/>
    <s v="Male"/>
    <s v="Home and lifestyle"/>
    <x v="0"/>
    <x v="0"/>
    <s v="Poor"/>
  </r>
  <r>
    <s v="704-11-6354"/>
    <n v="58.9"/>
    <n v="8"/>
    <n v="23.56"/>
    <n v="494.76"/>
    <d v="2019-01-06T00:00:00"/>
    <d v="1899-12-30T11:23:00"/>
    <s v="Cash"/>
    <n v="23.56"/>
    <n v="8.9"/>
    <x v="0"/>
    <s v="Sun"/>
    <s v="morning"/>
    <x v="0"/>
    <s v="Male"/>
    <s v="Home and lifestyle"/>
    <x v="0"/>
    <x v="0"/>
    <s v="Good"/>
  </r>
  <r>
    <s v="110-48-7033"/>
    <n v="32.62"/>
    <n v="4"/>
    <n v="6.524"/>
    <n v="137.004"/>
    <d v="2019-01-29T00:00:00"/>
    <d v="1899-12-30T14:12:00"/>
    <s v="Cash"/>
    <n v="6.524"/>
    <n v="9"/>
    <x v="0"/>
    <s v="Tue"/>
    <s v="afternoon"/>
    <x v="0"/>
    <s v="Male"/>
    <s v="Fashion accessories"/>
    <x v="2"/>
    <x v="2"/>
    <s v="Good"/>
  </r>
  <r>
    <s v="366-93-0948"/>
    <n v="66.35"/>
    <n v="1"/>
    <n v="3.3175"/>
    <n v="69.6675"/>
    <d v="2019-01-31T00:00:00"/>
    <d v="1899-12-30T10:46:00"/>
    <s v="Credit card"/>
    <n v="3.3175"/>
    <n v="9.7"/>
    <x v="0"/>
    <s v="Thu"/>
    <s v="morning"/>
    <x v="0"/>
    <s v="Male"/>
    <s v="Electronic accessories"/>
    <x v="0"/>
    <x v="0"/>
    <s v="Good"/>
  </r>
  <r>
    <s v="729-09-9681"/>
    <n v="25.91"/>
    <n v="6"/>
    <n v="7.773"/>
    <n v="163.233"/>
    <d v="2019-02-05T00:00:00"/>
    <d v="1899-12-30T10:16:00"/>
    <s v="Ewallet"/>
    <n v="7.773"/>
    <n v="8.7"/>
    <x v="2"/>
    <s v="Tue"/>
    <s v="morning"/>
    <x v="0"/>
    <s v="Male"/>
    <s v="Home and lifestyle"/>
    <x v="0"/>
    <x v="0"/>
    <s v="Good"/>
  </r>
  <r>
    <s v="151-16-1484"/>
    <n v="32.25"/>
    <n v="4"/>
    <n v="6.45"/>
    <n v="135.45"/>
    <d v="2019-02-13T00:00:00"/>
    <d v="1899-12-30T12:38:00"/>
    <s v="Ewallet"/>
    <n v="6.45"/>
    <n v="6.5"/>
    <x v="2"/>
    <s v="Wed"/>
    <s v="afternoon"/>
    <x v="0"/>
    <s v="Male"/>
    <s v="Electronic accessories"/>
    <x v="0"/>
    <x v="0"/>
    <s v="Average"/>
  </r>
  <r>
    <s v="380-94-4661"/>
    <n v="65.94"/>
    <n v="4"/>
    <n v="13.188"/>
    <n v="276.948"/>
    <d v="2019-02-07T00:00:00"/>
    <d v="1899-12-30T13:05:00"/>
    <s v="Credit card"/>
    <n v="13.188"/>
    <n v="6.9"/>
    <x v="2"/>
    <s v="Thu"/>
    <s v="afternoon"/>
    <x v="0"/>
    <s v="Male"/>
    <s v="Electronic accessories"/>
    <x v="1"/>
    <x v="1"/>
    <s v="Average"/>
  </r>
  <r>
    <s v="850-41-9669"/>
    <n v="75.06"/>
    <n v="9"/>
    <n v="33.777"/>
    <n v="709.317"/>
    <d v="2019-03-19T00:00:00"/>
    <d v="1899-12-30T13:25:00"/>
    <s v="Ewallet"/>
    <n v="33.777"/>
    <n v="6.2"/>
    <x v="1"/>
    <s v="Tue"/>
    <s v="afternoon"/>
    <x v="1"/>
    <s v="Female"/>
    <s v="Electronic accessories"/>
    <x v="0"/>
    <x v="0"/>
    <s v="Average"/>
  </r>
  <r>
    <s v="821-07-3596"/>
    <n v="16.45"/>
    <n v="4"/>
    <n v="3.29"/>
    <n v="69.09"/>
    <d v="2019-03-07T00:00:00"/>
    <d v="1899-12-30T14:53:00"/>
    <s v="Ewallet"/>
    <n v="3.29"/>
    <n v="5.6"/>
    <x v="1"/>
    <s v="Thu"/>
    <s v="afternoon"/>
    <x v="1"/>
    <s v="Female"/>
    <s v="Fashion accessories"/>
    <x v="1"/>
    <x v="1"/>
    <s v="Poor"/>
  </r>
  <r>
    <s v="655-85-5130"/>
    <n v="38.3"/>
    <n v="4"/>
    <n v="7.66"/>
    <n v="160.86"/>
    <d v="2019-03-13T00:00:00"/>
    <d v="1899-12-30T19:22:00"/>
    <s v="Cash"/>
    <n v="7.66"/>
    <n v="5.7"/>
    <x v="1"/>
    <s v="Wed"/>
    <s v="evening"/>
    <x v="0"/>
    <s v="Female"/>
    <s v="Fashion accessories"/>
    <x v="2"/>
    <x v="2"/>
    <s v="Poor"/>
  </r>
  <r>
    <s v="447-15-7839"/>
    <n v="22.24"/>
    <n v="10"/>
    <n v="11.12"/>
    <n v="233.52"/>
    <d v="2019-02-09T00:00:00"/>
    <d v="1899-12-30T11:00:00"/>
    <s v="Cash"/>
    <n v="11.12"/>
    <n v="4.2"/>
    <x v="2"/>
    <s v="Sat"/>
    <s v="morning"/>
    <x v="0"/>
    <s v="Female"/>
    <s v="Sports and travel"/>
    <x v="0"/>
    <x v="0"/>
    <s v="Poor"/>
  </r>
  <r>
    <s v="154-74-7179"/>
    <n v="54.45"/>
    <n v="1"/>
    <n v="2.7225"/>
    <n v="57.1725"/>
    <d v="2019-02-26T00:00:00"/>
    <d v="1899-12-30T19:24:00"/>
    <s v="Ewallet"/>
    <n v="2.7225"/>
    <n v="7.9"/>
    <x v="2"/>
    <s v="Tue"/>
    <s v="evening"/>
    <x v="1"/>
    <s v="Male"/>
    <s v="Sports and travel"/>
    <x v="2"/>
    <x v="2"/>
    <s v="Average"/>
  </r>
  <r>
    <s v="253-12-6086"/>
    <n v="98.4"/>
    <n v="7"/>
    <n v="34.44"/>
    <n v="723.24"/>
    <d v="2019-03-12T00:00:00"/>
    <d v="1899-12-30T12:43:00"/>
    <s v="Credit card"/>
    <n v="34.44"/>
    <n v="8.7"/>
    <x v="1"/>
    <s v="Tue"/>
    <s v="afternoon"/>
    <x v="0"/>
    <s v="Female"/>
    <s v="Sports and travel"/>
    <x v="0"/>
    <x v="0"/>
    <s v="Good"/>
  </r>
  <r>
    <s v="808-65-0703"/>
    <n v="35.47"/>
    <n v="4"/>
    <n v="7.094"/>
    <n v="148.974"/>
    <d v="2019-03-14T00:00:00"/>
    <d v="1899-12-30T17:22:00"/>
    <s v="Credit card"/>
    <n v="7.094"/>
    <n v="6.9"/>
    <x v="1"/>
    <s v="Thu"/>
    <s v="evening"/>
    <x v="1"/>
    <s v="Male"/>
    <s v="Home and lifestyle"/>
    <x v="1"/>
    <x v="1"/>
    <s v="Average"/>
  </r>
  <r>
    <s v="571-94-0759"/>
    <n v="74.6"/>
    <n v="10"/>
    <n v="37.3"/>
    <n v="783.3"/>
    <d v="2019-01-08T00:00:00"/>
    <d v="1899-12-30T20:55:00"/>
    <s v="Cash"/>
    <n v="37.3"/>
    <n v="9.5"/>
    <x v="0"/>
    <s v="Tue"/>
    <s v="evening"/>
    <x v="0"/>
    <s v="Female"/>
    <s v="Food and beverages"/>
    <x v="2"/>
    <x v="2"/>
    <s v="Good"/>
  </r>
  <r>
    <s v="144-51-6085"/>
    <n v="70.74"/>
    <n v="4"/>
    <n v="14.148"/>
    <n v="297.108"/>
    <d v="2019-01-05T00:00:00"/>
    <d v="1899-12-30T16:05:00"/>
    <s v="Credit card"/>
    <n v="14.148"/>
    <n v="4.4"/>
    <x v="0"/>
    <s v="Sat"/>
    <s v="evening"/>
    <x v="0"/>
    <s v="Male"/>
    <s v="Home and lifestyle"/>
    <x v="0"/>
    <x v="0"/>
    <s v="Poor"/>
  </r>
  <r>
    <s v="731-14-2199"/>
    <n v="35.54"/>
    <n v="10"/>
    <n v="17.77"/>
    <n v="373.17"/>
    <d v="2019-01-04T00:00:00"/>
    <d v="1899-12-30T13:34:00"/>
    <s v="Ewallet"/>
    <n v="17.77"/>
    <n v="7"/>
    <x v="0"/>
    <s v="Fri"/>
    <s v="afternoon"/>
    <x v="0"/>
    <s v="Female"/>
    <s v="Home and lifestyle"/>
    <x v="0"/>
    <x v="0"/>
    <s v="Average"/>
  </r>
  <r>
    <s v="783-09-1637"/>
    <n v="67.43"/>
    <n v="5"/>
    <n v="16.8575"/>
    <n v="354.0075"/>
    <d v="2019-03-06T00:00:00"/>
    <d v="1899-12-30T18:13:00"/>
    <s v="Ewallet"/>
    <n v="16.8575"/>
    <n v="6.3"/>
    <x v="1"/>
    <s v="Wed"/>
    <s v="evening"/>
    <x v="1"/>
    <s v="Female"/>
    <s v="Sports and travel"/>
    <x v="2"/>
    <x v="2"/>
    <s v="Average"/>
  </r>
  <r>
    <s v="687-15-1097"/>
    <n v="21.12"/>
    <n v="2"/>
    <n v="2.112"/>
    <n v="44.352"/>
    <d v="2019-01-03T00:00:00"/>
    <d v="1899-12-30T19:17:00"/>
    <s v="Cash"/>
    <n v="2.112"/>
    <n v="9.7"/>
    <x v="0"/>
    <s v="Thu"/>
    <s v="evening"/>
    <x v="0"/>
    <s v="Female"/>
    <s v="Health and beauty"/>
    <x v="1"/>
    <x v="1"/>
    <s v="Good"/>
  </r>
  <r>
    <s v="126-54-1082"/>
    <n v="21.54"/>
    <n v="9"/>
    <n v="9.693"/>
    <n v="203.553"/>
    <d v="2019-01-07T00:00:00"/>
    <d v="1899-12-30T11:44:00"/>
    <s v="Credit card"/>
    <n v="9.693"/>
    <n v="8.8"/>
    <x v="0"/>
    <s v="Mon"/>
    <s v="morning"/>
    <x v="0"/>
    <s v="Female"/>
    <s v="Home and lifestyle"/>
    <x v="0"/>
    <x v="0"/>
    <s v="Good"/>
  </r>
  <r>
    <s v="633-91-1052"/>
    <n v="12.03"/>
    <n v="2"/>
    <n v="1.203"/>
    <n v="25.263"/>
    <d v="2019-01-27T00:00:00"/>
    <d v="1899-12-30T15:51:00"/>
    <s v="Cash"/>
    <n v="1.203"/>
    <n v="5.1"/>
    <x v="0"/>
    <s v="Sun"/>
    <s v="afternoon"/>
    <x v="1"/>
    <s v="Female"/>
    <s v="Home and lifestyle"/>
    <x v="0"/>
    <x v="0"/>
    <s v="Poor"/>
  </r>
  <r>
    <s v="477-24-6490"/>
    <n v="99.71"/>
    <n v="6"/>
    <n v="29.913"/>
    <n v="628.173"/>
    <d v="2019-02-26T00:00:00"/>
    <d v="1899-12-30T16:52:00"/>
    <s v="Ewallet"/>
    <n v="29.913"/>
    <n v="7.9"/>
    <x v="2"/>
    <s v="Tue"/>
    <s v="evening"/>
    <x v="1"/>
    <s v="Female"/>
    <s v="Health and beauty"/>
    <x v="2"/>
    <x v="2"/>
    <s v="Average"/>
  </r>
  <r>
    <s v="566-19-5475"/>
    <n v="47.97"/>
    <n v="7"/>
    <n v="16.7895"/>
    <n v="352.5795"/>
    <d v="2019-01-07T00:00:00"/>
    <d v="1899-12-30T20:52:00"/>
    <s v="Cash"/>
    <n v="16.7895"/>
    <n v="6.2"/>
    <x v="0"/>
    <s v="Mon"/>
    <s v="evening"/>
    <x v="1"/>
    <s v="Male"/>
    <s v="Fashion accessories"/>
    <x v="2"/>
    <x v="2"/>
    <s v="Average"/>
  </r>
  <r>
    <s v="526-86-8552"/>
    <n v="21.82"/>
    <n v="10"/>
    <n v="10.91"/>
    <n v="229.11"/>
    <d v="2019-01-07T00:00:00"/>
    <d v="1899-12-30T17:36:00"/>
    <s v="Cash"/>
    <n v="10.91"/>
    <n v="7.1"/>
    <x v="0"/>
    <s v="Mon"/>
    <s v="evening"/>
    <x v="0"/>
    <s v="Female"/>
    <s v="Home and lifestyle"/>
    <x v="1"/>
    <x v="1"/>
    <s v="Average"/>
  </r>
  <r>
    <s v="376-56-3573"/>
    <n v="95.42"/>
    <n v="4"/>
    <n v="19.084"/>
    <n v="400.764"/>
    <d v="2019-02-02T00:00:00"/>
    <d v="1899-12-30T13:23:00"/>
    <s v="Ewallet"/>
    <n v="19.084"/>
    <n v="6.4"/>
    <x v="2"/>
    <s v="Sat"/>
    <s v="afternoon"/>
    <x v="1"/>
    <s v="Female"/>
    <s v="Fashion accessories"/>
    <x v="1"/>
    <x v="1"/>
    <s v="Average"/>
  </r>
  <r>
    <s v="537-72-0426"/>
    <n v="70.99"/>
    <n v="10"/>
    <n v="35.495"/>
    <n v="745.395"/>
    <d v="2019-03-20T00:00:00"/>
    <d v="1899-12-30T16:28:00"/>
    <s v="Cash"/>
    <n v="35.495"/>
    <n v="5.7"/>
    <x v="1"/>
    <s v="Wed"/>
    <s v="evening"/>
    <x v="0"/>
    <s v="Male"/>
    <s v="Fashion accessories"/>
    <x v="1"/>
    <x v="1"/>
    <s v="Poor"/>
  </r>
  <r>
    <s v="828-61-5674"/>
    <n v="44.02"/>
    <n v="10"/>
    <n v="22.01"/>
    <n v="462.21"/>
    <d v="2019-03-20T00:00:00"/>
    <d v="1899-12-30T19:57:00"/>
    <s v="Credit card"/>
    <n v="22.01"/>
    <n v="9.6"/>
    <x v="1"/>
    <s v="Wed"/>
    <s v="evening"/>
    <x v="0"/>
    <s v="Male"/>
    <s v="Sports and travel"/>
    <x v="0"/>
    <x v="0"/>
    <s v="Good"/>
  </r>
  <r>
    <s v="136-08-6195"/>
    <n v="69.96"/>
    <n v="8"/>
    <n v="27.984"/>
    <n v="587.664"/>
    <d v="2019-02-15T00:00:00"/>
    <d v="1899-12-30T17:01:00"/>
    <s v="Credit card"/>
    <n v="27.984"/>
    <n v="6.4"/>
    <x v="2"/>
    <s v="Fri"/>
    <s v="evening"/>
    <x v="1"/>
    <s v="Female"/>
    <s v="Home and lifestyle"/>
    <x v="0"/>
    <x v="0"/>
    <s v="Average"/>
  </r>
  <r>
    <s v="523-38-0215"/>
    <n v="37"/>
    <n v="1"/>
    <n v="1.85"/>
    <n v="38.85"/>
    <d v="2019-03-06T00:00:00"/>
    <d v="1899-12-30T13:29:00"/>
    <s v="Credit card"/>
    <n v="1.85"/>
    <n v="7.9"/>
    <x v="1"/>
    <s v="Wed"/>
    <s v="afternoon"/>
    <x v="1"/>
    <s v="Male"/>
    <s v="Home and lifestyle"/>
    <x v="1"/>
    <x v="1"/>
    <s v="Average"/>
  </r>
  <r>
    <s v="490-29-1201"/>
    <n v="15.34"/>
    <n v="1"/>
    <n v="0.767"/>
    <n v="16.107"/>
    <d v="2019-01-06T00:00:00"/>
    <d v="1899-12-30T11:09:00"/>
    <s v="Cash"/>
    <n v="0.767"/>
    <n v="6.5"/>
    <x v="0"/>
    <s v="Sun"/>
    <s v="morning"/>
    <x v="1"/>
    <s v="Female"/>
    <s v="Sports and travel"/>
    <x v="0"/>
    <x v="0"/>
    <s v="Average"/>
  </r>
  <r>
    <s v="667-92-0055"/>
    <n v="99.83"/>
    <n v="6"/>
    <n v="29.949"/>
    <n v="628.929"/>
    <d v="2019-03-04T00:00:00"/>
    <d v="1899-12-30T15:02:00"/>
    <s v="Ewallet"/>
    <n v="29.949"/>
    <n v="8.5"/>
    <x v="1"/>
    <s v="Mon"/>
    <s v="afternoon"/>
    <x v="0"/>
    <s v="Male"/>
    <s v="Health and beauty"/>
    <x v="0"/>
    <x v="0"/>
    <s v="Good"/>
  </r>
  <r>
    <s v="565-17-3836"/>
    <n v="47.67"/>
    <n v="4"/>
    <n v="9.534"/>
    <n v="200.214"/>
    <d v="2019-03-12T00:00:00"/>
    <d v="1899-12-30T14:21:00"/>
    <s v="Cash"/>
    <n v="9.534"/>
    <n v="9.1"/>
    <x v="1"/>
    <s v="Tue"/>
    <s v="afternoon"/>
    <x v="0"/>
    <s v="Female"/>
    <s v="Health and beauty"/>
    <x v="0"/>
    <x v="0"/>
    <s v="Good"/>
  </r>
  <r>
    <s v="498-41-1961"/>
    <n v="66.68"/>
    <n v="5"/>
    <n v="16.67"/>
    <n v="350.07"/>
    <d v="2019-02-20T00:00:00"/>
    <d v="1899-12-30T18:01:00"/>
    <s v="Cash"/>
    <n v="16.67"/>
    <n v="7.6"/>
    <x v="2"/>
    <s v="Wed"/>
    <s v="evening"/>
    <x v="1"/>
    <s v="Male"/>
    <s v="Health and beauty"/>
    <x v="2"/>
    <x v="2"/>
    <s v="Average"/>
  </r>
  <r>
    <s v="593-95-4461"/>
    <n v="74.86"/>
    <n v="1"/>
    <n v="3.743"/>
    <n v="78.603"/>
    <d v="2019-03-24T00:00:00"/>
    <d v="1899-12-30T14:49:00"/>
    <s v="Cash"/>
    <n v="3.743"/>
    <n v="6.9"/>
    <x v="1"/>
    <s v="Sun"/>
    <s v="afternoon"/>
    <x v="0"/>
    <s v="Male"/>
    <s v="Home and lifestyle"/>
    <x v="1"/>
    <x v="1"/>
    <s v="Average"/>
  </r>
  <r>
    <s v="226-71-3580"/>
    <n v="23.75"/>
    <n v="9"/>
    <n v="10.6875"/>
    <n v="224.4375"/>
    <d v="2019-01-31T00:00:00"/>
    <d v="1899-12-30T12:02:00"/>
    <s v="Cash"/>
    <n v="10.6875"/>
    <n v="9.5"/>
    <x v="0"/>
    <s v="Thu"/>
    <s v="afternoon"/>
    <x v="1"/>
    <s v="Female"/>
    <s v="Sports and travel"/>
    <x v="1"/>
    <x v="1"/>
    <s v="Good"/>
  </r>
  <r>
    <s v="283-79-9594"/>
    <n v="48.51"/>
    <n v="7"/>
    <n v="16.9785"/>
    <n v="356.5485"/>
    <d v="2019-01-25T00:00:00"/>
    <d v="1899-12-30T13:30:00"/>
    <s v="Credit card"/>
    <n v="16.9785"/>
    <n v="5.2"/>
    <x v="0"/>
    <s v="Fri"/>
    <s v="afternoon"/>
    <x v="1"/>
    <s v="Female"/>
    <s v="Food and beverages"/>
    <x v="2"/>
    <x v="2"/>
    <s v="Poor"/>
  </r>
  <r>
    <s v="430-60-3493"/>
    <n v="94.88"/>
    <n v="7"/>
    <n v="33.208"/>
    <n v="697.368"/>
    <d v="2019-02-03T00:00:00"/>
    <d v="1899-12-30T14:38:00"/>
    <s v="Cash"/>
    <n v="33.208"/>
    <n v="4.2"/>
    <x v="2"/>
    <s v="Sun"/>
    <s v="afternoon"/>
    <x v="0"/>
    <s v="Female"/>
    <s v="Home and lifestyle"/>
    <x v="0"/>
    <x v="0"/>
    <s v="Poor"/>
  </r>
  <r>
    <s v="139-20-0155"/>
    <n v="40.3"/>
    <n v="10"/>
    <n v="20.15"/>
    <n v="423.15"/>
    <d v="2019-01-24T00:00:00"/>
    <d v="1899-12-30T17:37:00"/>
    <s v="Credit card"/>
    <n v="20.15"/>
    <n v="7"/>
    <x v="0"/>
    <s v="Thu"/>
    <s v="evening"/>
    <x v="0"/>
    <s v="Male"/>
    <s v="Electronic accessories"/>
    <x v="2"/>
    <x v="2"/>
    <s v="Average"/>
  </r>
  <r>
    <s v="558-80-4082"/>
    <n v="27.85"/>
    <n v="7"/>
    <n v="9.7475"/>
    <n v="204.6975"/>
    <d v="2019-03-14T00:00:00"/>
    <d v="1899-12-30T17:20:00"/>
    <s v="Ewallet"/>
    <n v="9.7475"/>
    <n v="6"/>
    <x v="1"/>
    <s v="Thu"/>
    <s v="evening"/>
    <x v="1"/>
    <s v="Male"/>
    <s v="Electronic accessories"/>
    <x v="1"/>
    <x v="1"/>
    <s v="Average"/>
  </r>
  <r>
    <s v="278-97-7759"/>
    <n v="62.48"/>
    <n v="1"/>
    <n v="3.124"/>
    <n v="65.604"/>
    <d v="2019-02-18T00:00:00"/>
    <d v="1899-12-30T20:29:00"/>
    <s v="Cash"/>
    <n v="3.124"/>
    <n v="4.7"/>
    <x v="2"/>
    <s v="Mon"/>
    <s v="evening"/>
    <x v="0"/>
    <s v="Female"/>
    <s v="Electronic accessories"/>
    <x v="0"/>
    <x v="0"/>
    <s v="Poor"/>
  </r>
  <r>
    <s v="316-68-6352"/>
    <n v="36.36"/>
    <n v="2"/>
    <n v="3.636"/>
    <n v="76.356"/>
    <d v="2019-01-21T00:00:00"/>
    <d v="1899-12-30T10:00:00"/>
    <s v="Cash"/>
    <n v="3.636"/>
    <n v="7.1"/>
    <x v="0"/>
    <s v="Mon"/>
    <s v="morning"/>
    <x v="0"/>
    <s v="Female"/>
    <s v="Food and beverages"/>
    <x v="0"/>
    <x v="0"/>
    <s v="Average"/>
  </r>
  <r>
    <s v="585-03-5943"/>
    <n v="18.11"/>
    <n v="10"/>
    <n v="9.055"/>
    <n v="190.155"/>
    <d v="2019-03-13T00:00:00"/>
    <d v="1899-12-30T11:46:00"/>
    <s v="Ewallet"/>
    <n v="9.055"/>
    <n v="5.9"/>
    <x v="1"/>
    <s v="Wed"/>
    <s v="morning"/>
    <x v="1"/>
    <s v="Male"/>
    <s v="Health and beauty"/>
    <x v="2"/>
    <x v="2"/>
    <s v="Poor"/>
  </r>
  <r>
    <s v="211-05-0490"/>
    <n v="51.92"/>
    <n v="5"/>
    <n v="12.98"/>
    <n v="272.58"/>
    <d v="2019-03-03T00:00:00"/>
    <d v="1899-12-30T13:42:00"/>
    <s v="Cash"/>
    <n v="12.98"/>
    <n v="7.5"/>
    <x v="1"/>
    <s v="Sun"/>
    <s v="afternoon"/>
    <x v="0"/>
    <s v="Female"/>
    <s v="Electronic accessories"/>
    <x v="1"/>
    <x v="1"/>
    <s v="Average"/>
  </r>
  <r>
    <s v="727-75-6477"/>
    <n v="28.84"/>
    <n v="4"/>
    <n v="5.768"/>
    <n v="121.128"/>
    <d v="2019-03-29T00:00:00"/>
    <d v="1899-12-30T14:44:00"/>
    <s v="Cash"/>
    <n v="5.768"/>
    <n v="6.4"/>
    <x v="1"/>
    <s v="Fri"/>
    <s v="afternoon"/>
    <x v="1"/>
    <s v="Male"/>
    <s v="Electronic accessories"/>
    <x v="1"/>
    <x v="1"/>
    <s v="Average"/>
  </r>
  <r>
    <s v="744-02-5987"/>
    <n v="78.38"/>
    <n v="6"/>
    <n v="23.514"/>
    <n v="493.794"/>
    <d v="2019-01-10T00:00:00"/>
    <d v="1899-12-30T14:16:00"/>
    <s v="Ewallet"/>
    <n v="23.514"/>
    <n v="5.8"/>
    <x v="0"/>
    <s v="Thu"/>
    <s v="afternoon"/>
    <x v="0"/>
    <s v="Male"/>
    <s v="Home and lifestyle"/>
    <x v="0"/>
    <x v="0"/>
    <s v="Poor"/>
  </r>
  <r>
    <s v="307-83-9164"/>
    <n v="60.01"/>
    <n v="4"/>
    <n v="12.002"/>
    <n v="252.042"/>
    <d v="2019-01-25T00:00:00"/>
    <d v="1899-12-30T15:54:00"/>
    <s v="Cash"/>
    <n v="12.002"/>
    <n v="4.5"/>
    <x v="0"/>
    <s v="Fri"/>
    <s v="afternoon"/>
    <x v="0"/>
    <s v="Male"/>
    <s v="Home and lifestyle"/>
    <x v="0"/>
    <x v="0"/>
    <s v="Poor"/>
  </r>
  <r>
    <s v="779-06-0012"/>
    <n v="88.61"/>
    <n v="1"/>
    <n v="4.4305"/>
    <n v="93.0405"/>
    <d v="2019-01-19T00:00:00"/>
    <d v="1899-12-30T10:21:00"/>
    <s v="Cash"/>
    <n v="4.4305"/>
    <n v="7.7"/>
    <x v="0"/>
    <s v="Sat"/>
    <s v="morning"/>
    <x v="0"/>
    <s v="Female"/>
    <s v="Home and lifestyle"/>
    <x v="1"/>
    <x v="1"/>
    <s v="Average"/>
  </r>
  <r>
    <s v="446-47-6729"/>
    <n v="99.82"/>
    <n v="2"/>
    <n v="9.982"/>
    <n v="209.622"/>
    <d v="2019-01-02T00:00:00"/>
    <d v="1899-12-30T18:09:00"/>
    <s v="Credit card"/>
    <n v="9.982"/>
    <n v="6.7"/>
    <x v="0"/>
    <s v="Wed"/>
    <s v="evening"/>
    <x v="1"/>
    <s v="Male"/>
    <s v="Fashion accessories"/>
    <x v="1"/>
    <x v="1"/>
    <s v="Average"/>
  </r>
  <r>
    <s v="573-10-3877"/>
    <n v="39.01"/>
    <n v="1"/>
    <n v="1.9505"/>
    <n v="40.9605"/>
    <d v="2019-03-12T00:00:00"/>
    <d v="1899-12-30T16:46:00"/>
    <s v="Credit card"/>
    <n v="1.9505"/>
    <n v="4.7"/>
    <x v="1"/>
    <s v="Tue"/>
    <s v="evening"/>
    <x v="0"/>
    <s v="Male"/>
    <s v="Health and beauty"/>
    <x v="2"/>
    <x v="2"/>
    <s v="Poor"/>
  </r>
  <r>
    <s v="735-06-4124"/>
    <n v="48.61"/>
    <n v="1"/>
    <n v="2.4305"/>
    <n v="51.0405"/>
    <d v="2019-02-25T00:00:00"/>
    <d v="1899-12-30T15:31:00"/>
    <s v="Cash"/>
    <n v="2.4305"/>
    <n v="4.4"/>
    <x v="2"/>
    <s v="Mon"/>
    <s v="afternoon"/>
    <x v="1"/>
    <s v="Male"/>
    <s v="Food and beverages"/>
    <x v="1"/>
    <x v="1"/>
    <s v="Poor"/>
  </r>
  <r>
    <s v="439-54-7422"/>
    <n v="51.19"/>
    <n v="4"/>
    <n v="10.238"/>
    <n v="214.998"/>
    <d v="2019-03-18T00:00:00"/>
    <d v="1899-12-30T17:15:00"/>
    <s v="Credit card"/>
    <n v="10.238"/>
    <n v="4.7"/>
    <x v="1"/>
    <s v="Mon"/>
    <s v="evening"/>
    <x v="1"/>
    <s v="Female"/>
    <s v="Electronic accessories"/>
    <x v="0"/>
    <x v="0"/>
    <s v="Poor"/>
  </r>
  <r>
    <s v="396-90-2219"/>
    <n v="14.96"/>
    <n v="8"/>
    <n v="5.984"/>
    <n v="125.664"/>
    <d v="2019-02-23T00:00:00"/>
    <d v="1899-12-30T12:29:00"/>
    <s v="Cash"/>
    <n v="5.984"/>
    <n v="8.6"/>
    <x v="2"/>
    <s v="Sat"/>
    <s v="afternoon"/>
    <x v="1"/>
    <s v="Female"/>
    <s v="Electronic accessories"/>
    <x v="2"/>
    <x v="2"/>
    <s v="Good"/>
  </r>
  <r>
    <s v="411-77-0180"/>
    <n v="72.2"/>
    <n v="7"/>
    <n v="25.27"/>
    <n v="530.67"/>
    <d v="2019-03-26T00:00:00"/>
    <d v="1899-12-30T20:14:00"/>
    <s v="Ewallet"/>
    <n v="25.27"/>
    <n v="4.3"/>
    <x v="1"/>
    <s v="Tue"/>
    <s v="evening"/>
    <x v="0"/>
    <s v="Male"/>
    <s v="Electronic accessories"/>
    <x v="0"/>
    <x v="0"/>
    <s v="Poor"/>
  </r>
  <r>
    <s v="286-01-5402"/>
    <n v="40.23"/>
    <n v="7"/>
    <n v="14.0805"/>
    <n v="295.6905"/>
    <d v="2019-03-30T00:00:00"/>
    <d v="1899-12-30T13:22:00"/>
    <s v="Cash"/>
    <n v="14.0805"/>
    <n v="9.6"/>
    <x v="1"/>
    <s v="Sat"/>
    <s v="afternoon"/>
    <x v="1"/>
    <s v="Female"/>
    <s v="Sports and travel"/>
    <x v="0"/>
    <x v="0"/>
    <s v="Good"/>
  </r>
  <r>
    <s v="803-17-8013"/>
    <n v="88.79"/>
    <n v="8"/>
    <n v="35.516"/>
    <n v="745.836"/>
    <d v="2019-02-17T00:00:00"/>
    <d v="1899-12-30T17:09:00"/>
    <s v="Cash"/>
    <n v="35.516"/>
    <n v="4.1"/>
    <x v="2"/>
    <s v="Sun"/>
    <s v="evening"/>
    <x v="0"/>
    <s v="Female"/>
    <s v="Home and lifestyle"/>
    <x v="0"/>
    <x v="0"/>
    <s v="Poor"/>
  </r>
  <r>
    <s v="512-98-1403"/>
    <n v="26.48"/>
    <n v="3"/>
    <n v="3.972"/>
    <n v="83.412"/>
    <d v="2019-03-21T00:00:00"/>
    <d v="1899-12-30T10:40:00"/>
    <s v="Ewallet"/>
    <n v="3.972"/>
    <n v="4.7"/>
    <x v="1"/>
    <s v="Thu"/>
    <s v="morning"/>
    <x v="0"/>
    <s v="Female"/>
    <s v="Electronic accessories"/>
    <x v="0"/>
    <x v="0"/>
    <s v="Poor"/>
  </r>
  <r>
    <s v="848-42-2560"/>
    <n v="81.91"/>
    <n v="2"/>
    <n v="8.191"/>
    <n v="172.011"/>
    <d v="2019-03-05T00:00:00"/>
    <d v="1899-12-30T17:43:00"/>
    <s v="Cash"/>
    <n v="8.191"/>
    <n v="7.8"/>
    <x v="1"/>
    <s v="Tue"/>
    <s v="evening"/>
    <x v="1"/>
    <s v="Female"/>
    <s v="Fashion accessories"/>
    <x v="0"/>
    <x v="0"/>
    <s v="Average"/>
  </r>
  <r>
    <s v="532-59-7201"/>
    <n v="79.93"/>
    <n v="6"/>
    <n v="23.979"/>
    <n v="503.559"/>
    <d v="2019-01-31T00:00:00"/>
    <d v="1899-12-30T14:04:00"/>
    <s v="Cash"/>
    <n v="23.979"/>
    <n v="5.5"/>
    <x v="0"/>
    <s v="Thu"/>
    <s v="afternoon"/>
    <x v="0"/>
    <s v="Male"/>
    <s v="Sports and travel"/>
    <x v="2"/>
    <x v="2"/>
    <s v="Poor"/>
  </r>
  <r>
    <s v="181-94-6432"/>
    <n v="69.33"/>
    <n v="2"/>
    <n v="6.933"/>
    <n v="145.593"/>
    <d v="2019-02-05T00:00:00"/>
    <d v="1899-12-30T19:05:00"/>
    <s v="Ewallet"/>
    <n v="6.933"/>
    <n v="9.7"/>
    <x v="2"/>
    <s v="Tue"/>
    <s v="evening"/>
    <x v="0"/>
    <s v="Male"/>
    <s v="Fashion accessories"/>
    <x v="1"/>
    <x v="1"/>
    <s v="Good"/>
  </r>
  <r>
    <s v="870-76-1733"/>
    <n v="14.23"/>
    <n v="5"/>
    <n v="3.5575"/>
    <n v="74.7075"/>
    <d v="2019-02-01T00:00:00"/>
    <d v="1899-12-30T10:08:00"/>
    <s v="Credit card"/>
    <n v="3.5575"/>
    <n v="4.4"/>
    <x v="2"/>
    <s v="Fri"/>
    <s v="morning"/>
    <x v="0"/>
    <s v="Female"/>
    <s v="Food and beverages"/>
    <x v="0"/>
    <x v="0"/>
    <s v="Poor"/>
  </r>
  <r>
    <s v="423-64-4619"/>
    <n v="15.55"/>
    <n v="9"/>
    <n v="6.9975"/>
    <n v="146.9475"/>
    <d v="2019-03-07T00:00:00"/>
    <d v="1899-12-30T13:12:00"/>
    <s v="Cash"/>
    <n v="6.9975"/>
    <n v="5"/>
    <x v="1"/>
    <s v="Thu"/>
    <s v="afternoon"/>
    <x v="0"/>
    <s v="Female"/>
    <s v="Health and beauty"/>
    <x v="0"/>
    <x v="0"/>
    <s v="Poor"/>
  </r>
  <r>
    <s v="227-07-4446"/>
    <n v="78.13"/>
    <n v="10"/>
    <n v="39.065"/>
    <n v="820.365"/>
    <d v="2019-02-10T00:00:00"/>
    <d v="1899-12-30T20:51:00"/>
    <s v="Cash"/>
    <n v="39.065"/>
    <n v="4.4"/>
    <x v="2"/>
    <s v="Sun"/>
    <s v="evening"/>
    <x v="0"/>
    <s v="Female"/>
    <s v="Electronic accessories"/>
    <x v="1"/>
    <x v="1"/>
    <s v="Poor"/>
  </r>
  <r>
    <s v="174-36-3675"/>
    <n v="99.37"/>
    <n v="2"/>
    <n v="9.937"/>
    <n v="208.677"/>
    <d v="2019-02-14T00:00:00"/>
    <d v="1899-12-30T17:29:00"/>
    <s v="Cash"/>
    <n v="9.937"/>
    <n v="5.2"/>
    <x v="2"/>
    <s v="Thu"/>
    <s v="evening"/>
    <x v="0"/>
    <s v="Male"/>
    <s v="Food and beverages"/>
    <x v="1"/>
    <x v="1"/>
    <s v="Poor"/>
  </r>
  <r>
    <s v="428-83-5800"/>
    <n v="21.08"/>
    <n v="3"/>
    <n v="3.162"/>
    <n v="66.402"/>
    <d v="2019-02-09T00:00:00"/>
    <d v="1899-12-30T10:25:00"/>
    <s v="Cash"/>
    <n v="3.162"/>
    <n v="7.3"/>
    <x v="2"/>
    <s v="Sat"/>
    <s v="morning"/>
    <x v="0"/>
    <s v="Female"/>
    <s v="Food and beverages"/>
    <x v="1"/>
    <x v="1"/>
    <s v="Average"/>
  </r>
  <r>
    <s v="603-07-0961"/>
    <n v="74.79"/>
    <n v="5"/>
    <n v="18.6975"/>
    <n v="392.6475"/>
    <d v="2019-01-10T00:00:00"/>
    <d v="1899-12-30T11:34:00"/>
    <s v="Cash"/>
    <n v="18.6975"/>
    <n v="4.9"/>
    <x v="0"/>
    <s v="Thu"/>
    <s v="morning"/>
    <x v="0"/>
    <s v="Male"/>
    <s v="Electronic accessories"/>
    <x v="1"/>
    <x v="1"/>
    <s v="Poor"/>
  </r>
  <r>
    <s v="704-20-4138"/>
    <n v="29.67"/>
    <n v="7"/>
    <n v="10.3845"/>
    <n v="218.0745"/>
    <d v="2019-03-11T00:00:00"/>
    <d v="1899-12-30T18:58:00"/>
    <s v="Credit card"/>
    <n v="10.3845"/>
    <n v="8.1"/>
    <x v="1"/>
    <s v="Mon"/>
    <s v="evening"/>
    <x v="0"/>
    <s v="Female"/>
    <s v="Health and beauty"/>
    <x v="1"/>
    <x v="1"/>
    <s v="Good"/>
  </r>
  <r>
    <s v="787-15-1757"/>
    <n v="44.07"/>
    <n v="4"/>
    <n v="8.814"/>
    <n v="185.094"/>
    <d v="2019-02-18T00:00:00"/>
    <d v="1899-12-30T16:28:00"/>
    <s v="Ewallet"/>
    <n v="8.814"/>
    <n v="8.4"/>
    <x v="2"/>
    <s v="Mon"/>
    <s v="evening"/>
    <x v="0"/>
    <s v="Male"/>
    <s v="Health and beauty"/>
    <x v="1"/>
    <x v="1"/>
    <s v="Good"/>
  </r>
  <r>
    <s v="649-11-3678"/>
    <n v="22.93"/>
    <n v="9"/>
    <n v="10.3185"/>
    <n v="216.6885"/>
    <d v="2019-02-26T00:00:00"/>
    <d v="1899-12-30T20:26:00"/>
    <s v="Cash"/>
    <n v="10.3185"/>
    <n v="5.5"/>
    <x v="2"/>
    <s v="Tue"/>
    <s v="evening"/>
    <x v="1"/>
    <s v="Female"/>
    <s v="Food and beverages"/>
    <x v="1"/>
    <x v="1"/>
    <s v="Poor"/>
  </r>
  <r>
    <s v="622-20-1945"/>
    <n v="39.42"/>
    <n v="1"/>
    <n v="1.971"/>
    <n v="41.391"/>
    <d v="2019-01-18T00:00:00"/>
    <d v="1899-12-30T15:08:00"/>
    <s v="Cash"/>
    <n v="1.971"/>
    <n v="8.4"/>
    <x v="0"/>
    <s v="Fri"/>
    <s v="afternoon"/>
    <x v="1"/>
    <s v="Female"/>
    <s v="Health and beauty"/>
    <x v="1"/>
    <x v="1"/>
    <s v="Good"/>
  </r>
  <r>
    <s v="372-94-8041"/>
    <n v="15.26"/>
    <n v="6"/>
    <n v="4.578"/>
    <n v="96.138"/>
    <d v="2019-02-15T00:00:00"/>
    <d v="1899-12-30T18:03:00"/>
    <s v="Ewallet"/>
    <n v="4.578"/>
    <n v="9.8"/>
    <x v="2"/>
    <s v="Fri"/>
    <s v="evening"/>
    <x v="1"/>
    <s v="Male"/>
    <s v="Health and beauty"/>
    <x v="0"/>
    <x v="0"/>
    <s v="Good"/>
  </r>
  <r>
    <s v="563-91-7120"/>
    <n v="61.77"/>
    <n v="5"/>
    <n v="15.4425"/>
    <n v="324.2925"/>
    <d v="2019-03-08T00:00:00"/>
    <d v="1899-12-30T13:21:00"/>
    <s v="Cash"/>
    <n v="15.4425"/>
    <n v="6.7"/>
    <x v="1"/>
    <s v="Fri"/>
    <s v="afternoon"/>
    <x v="1"/>
    <s v="Female"/>
    <s v="Fashion accessories"/>
    <x v="0"/>
    <x v="0"/>
    <s v="Average"/>
  </r>
  <r>
    <s v="746-54-5508"/>
    <n v="21.52"/>
    <n v="6"/>
    <n v="6.456"/>
    <n v="135.576"/>
    <d v="2019-01-17T00:00:00"/>
    <d v="1899-12-30T12:48:00"/>
    <s v="Credit card"/>
    <n v="6.456"/>
    <n v="9.4"/>
    <x v="0"/>
    <s v="Thu"/>
    <s v="afternoon"/>
    <x v="1"/>
    <s v="Male"/>
    <s v="Home and lifestyle"/>
    <x v="0"/>
    <x v="0"/>
    <s v="Good"/>
  </r>
  <r>
    <s v="276-54-0879"/>
    <n v="97.74"/>
    <n v="4"/>
    <n v="19.548"/>
    <n v="410.508"/>
    <d v="2019-03-12T00:00:00"/>
    <d v="1899-12-30T19:53:00"/>
    <s v="Ewallet"/>
    <n v="19.548"/>
    <n v="6.4"/>
    <x v="1"/>
    <s v="Tue"/>
    <s v="evening"/>
    <x v="1"/>
    <s v="Male"/>
    <s v="Sports and travel"/>
    <x v="2"/>
    <x v="2"/>
    <s v="Average"/>
  </r>
  <r>
    <s v="815-11-1168"/>
    <n v="99.78"/>
    <n v="5"/>
    <n v="24.945"/>
    <n v="523.845"/>
    <d v="2019-03-09T00:00:00"/>
    <d v="1899-12-30T19:09:00"/>
    <s v="Cash"/>
    <n v="24.945"/>
    <n v="5.4"/>
    <x v="1"/>
    <s v="Sat"/>
    <s v="evening"/>
    <x v="0"/>
    <s v="Male"/>
    <s v="Food and beverages"/>
    <x v="0"/>
    <x v="0"/>
    <s v="Poor"/>
  </r>
  <r>
    <s v="719-76-3868"/>
    <n v="94.26"/>
    <n v="4"/>
    <n v="18.852"/>
    <n v="395.892"/>
    <d v="2019-03-12T00:00:00"/>
    <d v="1899-12-30T16:30:00"/>
    <s v="Cash"/>
    <n v="18.852"/>
    <n v="8.6"/>
    <x v="1"/>
    <s v="Tue"/>
    <s v="evening"/>
    <x v="0"/>
    <s v="Male"/>
    <s v="Food and beverages"/>
    <x v="1"/>
    <x v="1"/>
    <s v="Good"/>
  </r>
  <r>
    <s v="730-61-8757"/>
    <n v="51.13"/>
    <n v="4"/>
    <n v="10.226"/>
    <n v="214.746"/>
    <d v="2019-01-25T00:00:00"/>
    <d v="1899-12-30T10:11:00"/>
    <s v="Credit card"/>
    <n v="10.226"/>
    <n v="4"/>
    <x v="0"/>
    <s v="Fri"/>
    <s v="morning"/>
    <x v="0"/>
    <s v="Male"/>
    <s v="Health and beauty"/>
    <x v="2"/>
    <x v="2"/>
    <s v="Poor"/>
  </r>
  <r>
    <s v="340-66-0321"/>
    <n v="36.36"/>
    <n v="4"/>
    <n v="7.272"/>
    <n v="152.712"/>
    <d v="2019-03-25T00:00:00"/>
    <d v="1899-12-30T13:07:00"/>
    <s v="Cash"/>
    <n v="7.272"/>
    <n v="7.6"/>
    <x v="1"/>
    <s v="Mon"/>
    <s v="afternoon"/>
    <x v="0"/>
    <s v="Male"/>
    <s v="Electronic accessories"/>
    <x v="0"/>
    <x v="0"/>
    <s v="Average"/>
  </r>
  <r>
    <s v="868-81-1752"/>
    <n v="22.02"/>
    <n v="9"/>
    <n v="9.909"/>
    <n v="208.089"/>
    <d v="2019-02-07T00:00:00"/>
    <d v="1899-12-30T18:48:00"/>
    <s v="Cash"/>
    <n v="9.909"/>
    <n v="6.8"/>
    <x v="2"/>
    <s v="Thu"/>
    <s v="evening"/>
    <x v="1"/>
    <s v="Male"/>
    <s v="Home and lifestyle"/>
    <x v="2"/>
    <x v="2"/>
    <s v="Average"/>
  </r>
  <r>
    <s v="634-97-8956"/>
    <n v="32.9"/>
    <n v="3"/>
    <n v="4.935"/>
    <n v="103.635"/>
    <d v="2019-02-17T00:00:00"/>
    <d v="1899-12-30T17:27:00"/>
    <s v="Credit card"/>
    <n v="4.935"/>
    <n v="9.1"/>
    <x v="2"/>
    <s v="Sun"/>
    <s v="evening"/>
    <x v="1"/>
    <s v="Male"/>
    <s v="Food and beverages"/>
    <x v="0"/>
    <x v="0"/>
    <s v="Good"/>
  </r>
  <r>
    <s v="566-71-1091"/>
    <n v="77.02"/>
    <n v="5"/>
    <n v="19.255"/>
    <n v="404.355"/>
    <d v="2019-02-03T00:00:00"/>
    <d v="1899-12-30T15:59:00"/>
    <s v="Cash"/>
    <n v="19.255"/>
    <n v="5.5"/>
    <x v="2"/>
    <s v="Sun"/>
    <s v="afternoon"/>
    <x v="1"/>
    <s v="Male"/>
    <s v="Fashion accessories"/>
    <x v="0"/>
    <x v="0"/>
    <s v="Poor"/>
  </r>
  <r>
    <s v="442-48-3607"/>
    <n v="23.48"/>
    <n v="2"/>
    <n v="2.348"/>
    <n v="49.308"/>
    <d v="2019-03-14T00:00:00"/>
    <d v="1899-12-30T11:21:00"/>
    <s v="Credit card"/>
    <n v="2.348"/>
    <n v="7.9"/>
    <x v="1"/>
    <s v="Thu"/>
    <s v="morning"/>
    <x v="0"/>
    <s v="Male"/>
    <s v="Food and beverages"/>
    <x v="0"/>
    <x v="0"/>
    <s v="Average"/>
  </r>
  <r>
    <s v="835-16-0096"/>
    <n v="14.7"/>
    <n v="5"/>
    <n v="3.675"/>
    <n v="77.175"/>
    <d v="2019-03-24T00:00:00"/>
    <d v="1899-12-30T13:48:00"/>
    <s v="Ewallet"/>
    <n v="3.675"/>
    <n v="8.5"/>
    <x v="1"/>
    <s v="Sun"/>
    <s v="afternoon"/>
    <x v="0"/>
    <s v="Male"/>
    <s v="Sports and travel"/>
    <x v="1"/>
    <x v="1"/>
    <s v="Good"/>
  </r>
  <r>
    <s v="527-09-6272"/>
    <n v="28.45"/>
    <n v="5"/>
    <n v="7.1125"/>
    <n v="149.3625"/>
    <d v="2019-03-21T00:00:00"/>
    <d v="1899-12-30T10:17:00"/>
    <s v="Credit card"/>
    <n v="7.1125"/>
    <n v="9.1"/>
    <x v="1"/>
    <s v="Thu"/>
    <s v="morning"/>
    <x v="0"/>
    <s v="Female"/>
    <s v="Electronic accessories"/>
    <x v="0"/>
    <x v="0"/>
    <s v="Good"/>
  </r>
  <r>
    <s v="898-04-2717"/>
    <n v="76.4"/>
    <n v="9"/>
    <n v="34.38"/>
    <n v="721.98"/>
    <d v="2019-03-19T00:00:00"/>
    <d v="1899-12-30T15:49:00"/>
    <s v="Ewallet"/>
    <n v="34.38"/>
    <n v="7.5"/>
    <x v="1"/>
    <s v="Tue"/>
    <s v="afternoon"/>
    <x v="1"/>
    <s v="Male"/>
    <s v="Fashion accessories"/>
    <x v="0"/>
    <x v="0"/>
    <s v="Average"/>
  </r>
  <r>
    <s v="692-27-8933"/>
    <n v="57.95"/>
    <n v="6"/>
    <n v="17.385"/>
    <n v="365.085"/>
    <d v="2019-02-24T00:00:00"/>
    <d v="1899-12-30T13:02:00"/>
    <s v="Cash"/>
    <n v="17.385"/>
    <n v="5.2"/>
    <x v="2"/>
    <s v="Sun"/>
    <s v="afternoon"/>
    <x v="1"/>
    <s v="Female"/>
    <s v="Sports and travel"/>
    <x v="2"/>
    <x v="2"/>
    <s v="Poor"/>
  </r>
  <r>
    <s v="633-09-3463"/>
    <n v="47.65"/>
    <n v="3"/>
    <n v="7.1475"/>
    <n v="150.0975"/>
    <d v="2019-03-28T00:00:00"/>
    <d v="1899-12-30T12:58:00"/>
    <s v="Credit card"/>
    <n v="7.1475"/>
    <n v="9.5"/>
    <x v="1"/>
    <s v="Thu"/>
    <s v="afternoon"/>
    <x v="1"/>
    <s v="Female"/>
    <s v="Electronic accessories"/>
    <x v="1"/>
    <x v="1"/>
    <s v="Good"/>
  </r>
  <r>
    <s v="374-17-3652"/>
    <n v="42.82"/>
    <n v="9"/>
    <n v="19.269"/>
    <n v="404.649"/>
    <d v="2019-02-05T00:00:00"/>
    <d v="1899-12-30T15:26:00"/>
    <s v="Credit card"/>
    <n v="19.269"/>
    <n v="8.9"/>
    <x v="2"/>
    <s v="Tue"/>
    <s v="afternoon"/>
    <x v="0"/>
    <s v="Female"/>
    <s v="Food and beverages"/>
    <x v="2"/>
    <x v="2"/>
    <s v="Good"/>
  </r>
  <r>
    <s v="378-07-7001"/>
    <n v="48.09"/>
    <n v="3"/>
    <n v="7.2135"/>
    <n v="151.4835"/>
    <d v="2019-02-10T00:00:00"/>
    <d v="1899-12-30T18:23:00"/>
    <s v="Credit card"/>
    <n v="7.2135"/>
    <n v="7.8"/>
    <x v="2"/>
    <s v="Sun"/>
    <s v="evening"/>
    <x v="0"/>
    <s v="Male"/>
    <s v="Electronic accessories"/>
    <x v="2"/>
    <x v="2"/>
    <s v="Average"/>
  </r>
  <r>
    <s v="433-75-6987"/>
    <n v="55.97"/>
    <n v="7"/>
    <n v="19.5895"/>
    <n v="411.3795"/>
    <d v="2019-03-05T00:00:00"/>
    <d v="1899-12-30T19:06:00"/>
    <s v="Ewallet"/>
    <n v="19.5895"/>
    <n v="8.9"/>
    <x v="1"/>
    <s v="Tue"/>
    <s v="evening"/>
    <x v="0"/>
    <s v="Female"/>
    <s v="Health and beauty"/>
    <x v="2"/>
    <x v="2"/>
    <s v="Good"/>
  </r>
  <r>
    <s v="873-95-4984"/>
    <n v="76.9"/>
    <n v="7"/>
    <n v="26.915"/>
    <n v="565.215"/>
    <d v="2019-02-15T00:00:00"/>
    <d v="1899-12-30T20:21:00"/>
    <s v="Cash"/>
    <n v="26.915"/>
    <n v="7.7"/>
    <x v="2"/>
    <s v="Fri"/>
    <s v="evening"/>
    <x v="0"/>
    <s v="Female"/>
    <s v="Health and beauty"/>
    <x v="2"/>
    <x v="2"/>
    <s v="Average"/>
  </r>
  <r>
    <s v="416-13-5917"/>
    <n v="97.03"/>
    <n v="5"/>
    <n v="24.2575"/>
    <n v="509.4075"/>
    <d v="2019-01-30T00:00:00"/>
    <d v="1899-12-30T16:24:00"/>
    <s v="Ewallet"/>
    <n v="24.2575"/>
    <n v="9.3"/>
    <x v="0"/>
    <s v="Wed"/>
    <s v="evening"/>
    <x v="1"/>
    <s v="Female"/>
    <s v="Food and beverages"/>
    <x v="1"/>
    <x v="1"/>
    <s v="Good"/>
  </r>
  <r>
    <s v="150-89-8043"/>
    <n v="44.65"/>
    <n v="3"/>
    <n v="6.6975"/>
    <n v="140.6475"/>
    <d v="2019-02-14T00:00:00"/>
    <d v="1899-12-30T15:04:00"/>
    <s v="Cash"/>
    <n v="6.6975"/>
    <n v="6.2"/>
    <x v="2"/>
    <s v="Thu"/>
    <s v="afternoon"/>
    <x v="1"/>
    <s v="Male"/>
    <s v="Sports and travel"/>
    <x v="0"/>
    <x v="0"/>
    <s v="Average"/>
  </r>
  <r>
    <s v="135-84-8019"/>
    <n v="77.93"/>
    <n v="9"/>
    <n v="35.0685"/>
    <n v="736.4385"/>
    <d v="2019-02-27T00:00:00"/>
    <d v="1899-12-30T16:10:00"/>
    <s v="Ewallet"/>
    <n v="35.0685"/>
    <n v="7.6"/>
    <x v="2"/>
    <s v="Wed"/>
    <s v="evening"/>
    <x v="1"/>
    <s v="Female"/>
    <s v="Fashion accessories"/>
    <x v="0"/>
    <x v="0"/>
    <s v="Average"/>
  </r>
  <r>
    <s v="441-94-7118"/>
    <n v="71.95"/>
    <n v="1"/>
    <n v="3.5975"/>
    <n v="75.5475"/>
    <d v="2019-02-04T00:00:00"/>
    <d v="1899-12-30T12:14:00"/>
    <s v="Cash"/>
    <n v="3.5975"/>
    <n v="7.3"/>
    <x v="2"/>
    <s v="Mon"/>
    <s v="afternoon"/>
    <x v="0"/>
    <s v="Male"/>
    <s v="Electronic accessories"/>
    <x v="0"/>
    <x v="0"/>
    <s v="Average"/>
  </r>
  <r>
    <s v="725-96-3778"/>
    <n v="89.25"/>
    <n v="8"/>
    <n v="35.7"/>
    <n v="749.7"/>
    <d v="2019-01-20T00:00:00"/>
    <d v="1899-12-30T10:13:00"/>
    <s v="Cash"/>
    <n v="35.7"/>
    <n v="4.7"/>
    <x v="0"/>
    <s v="Sun"/>
    <s v="morning"/>
    <x v="0"/>
    <s v="Female"/>
    <s v="Home and lifestyle"/>
    <x v="1"/>
    <x v="1"/>
    <s v="Poor"/>
  </r>
  <r>
    <s v="531-80-1784"/>
    <n v="26.02"/>
    <n v="7"/>
    <n v="9.107"/>
    <n v="191.247"/>
    <d v="2019-03-28T00:00:00"/>
    <d v="1899-12-30T17:38:00"/>
    <s v="Cash"/>
    <n v="9.107"/>
    <n v="5.1"/>
    <x v="1"/>
    <s v="Thu"/>
    <s v="evening"/>
    <x v="1"/>
    <s v="Male"/>
    <s v="Electronic accessories"/>
    <x v="0"/>
    <x v="0"/>
    <s v="Poor"/>
  </r>
  <r>
    <s v="400-45-1220"/>
    <n v="13.5"/>
    <n v="10"/>
    <n v="6.75"/>
    <n v="141.75"/>
    <d v="2019-02-27T00:00:00"/>
    <d v="1899-12-30T11:06:00"/>
    <s v="Credit card"/>
    <n v="6.75"/>
    <n v="4.8"/>
    <x v="2"/>
    <s v="Wed"/>
    <s v="morning"/>
    <x v="1"/>
    <s v="Female"/>
    <s v="Health and beauty"/>
    <x v="2"/>
    <x v="2"/>
    <s v="Poor"/>
  </r>
  <r>
    <s v="860-79-0874"/>
    <n v="99.3"/>
    <n v="10"/>
    <n v="49.65"/>
    <n v="1042.65"/>
    <d v="2019-02-15T00:00:00"/>
    <d v="1899-12-30T14:53:00"/>
    <s v="Credit card"/>
    <n v="49.65"/>
    <n v="6.6"/>
    <x v="2"/>
    <s v="Fri"/>
    <s v="afternoon"/>
    <x v="0"/>
    <s v="Female"/>
    <s v="Fashion accessories"/>
    <x v="1"/>
    <x v="1"/>
    <s v="Average"/>
  </r>
  <r>
    <s v="834-61-8124"/>
    <n v="51.69"/>
    <n v="7"/>
    <n v="18.0915"/>
    <n v="379.9215"/>
    <d v="2019-01-26T00:00:00"/>
    <d v="1899-12-30T18:22:00"/>
    <s v="Cash"/>
    <n v="18.0915"/>
    <n v="5.5"/>
    <x v="0"/>
    <s v="Sat"/>
    <s v="evening"/>
    <x v="1"/>
    <s v="Male"/>
    <s v="Electronic accessories"/>
    <x v="0"/>
    <x v="0"/>
    <s v="Poor"/>
  </r>
  <r>
    <s v="115-99-4379"/>
    <n v="54.73"/>
    <n v="7"/>
    <n v="19.1555"/>
    <n v="402.2655"/>
    <d v="2019-03-14T00:00:00"/>
    <d v="1899-12-30T19:02:00"/>
    <s v="Credit card"/>
    <n v="19.1555"/>
    <n v="8.5"/>
    <x v="1"/>
    <s v="Thu"/>
    <s v="evening"/>
    <x v="0"/>
    <s v="Female"/>
    <s v="Fashion accessories"/>
    <x v="2"/>
    <x v="2"/>
    <s v="Good"/>
  </r>
  <r>
    <s v="565-67-6697"/>
    <n v="27"/>
    <n v="9"/>
    <n v="12.15"/>
    <n v="255.15"/>
    <d v="2019-03-02T00:00:00"/>
    <d v="1899-12-30T14:16:00"/>
    <s v="Cash"/>
    <n v="12.15"/>
    <n v="4.8"/>
    <x v="1"/>
    <s v="Sat"/>
    <s v="afternoon"/>
    <x v="0"/>
    <s v="Male"/>
    <s v="Home and lifestyle"/>
    <x v="2"/>
    <x v="2"/>
    <s v="Poor"/>
  </r>
  <r>
    <s v="320-49-6392"/>
    <n v="30.24"/>
    <n v="1"/>
    <n v="1.512"/>
    <n v="31.752"/>
    <d v="2019-03-04T00:00:00"/>
    <d v="1899-12-30T15:44:00"/>
    <s v="Cash"/>
    <n v="1.512"/>
    <n v="8.4"/>
    <x v="1"/>
    <s v="Mon"/>
    <s v="afternoon"/>
    <x v="1"/>
    <s v="Female"/>
    <s v="Electronic accessories"/>
    <x v="1"/>
    <x v="1"/>
    <s v="Good"/>
  </r>
  <r>
    <s v="889-04-9723"/>
    <n v="89.14"/>
    <n v="4"/>
    <n v="17.828"/>
    <n v="374.388"/>
    <d v="2019-01-07T00:00:00"/>
    <d v="1899-12-30T12:20:00"/>
    <s v="Credit card"/>
    <n v="17.828"/>
    <n v="7.8"/>
    <x v="0"/>
    <s v="Mon"/>
    <s v="afternoon"/>
    <x v="0"/>
    <s v="Female"/>
    <s v="Food and beverages"/>
    <x v="2"/>
    <x v="2"/>
    <s v="Average"/>
  </r>
  <r>
    <s v="632-90-0281"/>
    <n v="37.55"/>
    <n v="10"/>
    <n v="18.775"/>
    <n v="394.275"/>
    <d v="2019-03-08T00:00:00"/>
    <d v="1899-12-30T20:01:00"/>
    <s v="Credit card"/>
    <n v="18.775"/>
    <n v="9.3"/>
    <x v="1"/>
    <s v="Fri"/>
    <s v="evening"/>
    <x v="1"/>
    <s v="Female"/>
    <s v="Fashion accessories"/>
    <x v="1"/>
    <x v="1"/>
    <s v="Good"/>
  </r>
  <r>
    <s v="554-42-2417"/>
    <n v="95.44"/>
    <n v="10"/>
    <n v="47.72"/>
    <n v="1002.12"/>
    <d v="2019-01-09T00:00:00"/>
    <d v="1899-12-30T13:45:00"/>
    <s v="Cash"/>
    <n v="47.72"/>
    <n v="5.2"/>
    <x v="0"/>
    <s v="Wed"/>
    <s v="afternoon"/>
    <x v="1"/>
    <s v="Female"/>
    <s v="Sports and travel"/>
    <x v="1"/>
    <x v="1"/>
    <s v="Poor"/>
  </r>
  <r>
    <s v="453-63-6187"/>
    <n v="27.5"/>
    <n v="3"/>
    <n v="4.125"/>
    <n v="86.625"/>
    <d v="2019-03-01T00:00:00"/>
    <d v="1899-12-30T15:40:00"/>
    <s v="Ewallet"/>
    <n v="4.125"/>
    <n v="6.5"/>
    <x v="1"/>
    <s v="Fri"/>
    <s v="afternoon"/>
    <x v="1"/>
    <s v="Male"/>
    <s v="Electronic accessories"/>
    <x v="2"/>
    <x v="2"/>
    <s v="Average"/>
  </r>
  <r>
    <s v="578-80-7669"/>
    <n v="74.97"/>
    <n v="1"/>
    <n v="3.7485"/>
    <n v="78.7185"/>
    <d v="2019-03-16T00:00:00"/>
    <d v="1899-12-30T16:58:00"/>
    <s v="Cash"/>
    <n v="3.7485"/>
    <n v="5.6"/>
    <x v="1"/>
    <s v="Sat"/>
    <s v="evening"/>
    <x v="1"/>
    <s v="Male"/>
    <s v="Sports and travel"/>
    <x v="2"/>
    <x v="2"/>
    <s v="Poor"/>
  </r>
  <r>
    <s v="612-36-5536"/>
    <n v="80.96"/>
    <n v="8"/>
    <n v="32.384"/>
    <n v="680.064"/>
    <d v="2019-02-17T00:00:00"/>
    <d v="1899-12-30T11:12:00"/>
    <s v="Credit card"/>
    <n v="32.384"/>
    <n v="7.4"/>
    <x v="2"/>
    <s v="Sun"/>
    <s v="morning"/>
    <x v="0"/>
    <s v="Male"/>
    <s v="Food and beverages"/>
    <x v="0"/>
    <x v="0"/>
    <s v="Average"/>
  </r>
  <r>
    <s v="605-72-4132"/>
    <n v="94.47"/>
    <n v="8"/>
    <n v="37.788"/>
    <n v="793.548"/>
    <d v="2019-02-27T00:00:00"/>
    <d v="1899-12-30T15:12:00"/>
    <s v="Cash"/>
    <n v="37.788"/>
    <n v="9.1"/>
    <x v="2"/>
    <s v="Wed"/>
    <s v="afternoon"/>
    <x v="1"/>
    <s v="Female"/>
    <s v="Food and beverages"/>
    <x v="1"/>
    <x v="1"/>
    <s v="Good"/>
  </r>
  <r>
    <s v="471-41-2823"/>
    <n v="99.79"/>
    <n v="2"/>
    <n v="9.979"/>
    <n v="209.559"/>
    <d v="2019-03-07T00:00:00"/>
    <d v="1899-12-30T20:37:00"/>
    <s v="Ewallet"/>
    <n v="9.979"/>
    <n v="8"/>
    <x v="1"/>
    <s v="Thu"/>
    <s v="evening"/>
    <x v="1"/>
    <s v="Male"/>
    <s v="Food and beverages"/>
    <x v="1"/>
    <x v="1"/>
    <s v="Good"/>
  </r>
  <r>
    <s v="462-67-9126"/>
    <n v="73.22"/>
    <n v="6"/>
    <n v="21.966"/>
    <n v="461.286"/>
    <d v="2019-01-21T00:00:00"/>
    <d v="1899-12-30T17:44:00"/>
    <s v="Cash"/>
    <n v="21.966"/>
    <n v="7.2"/>
    <x v="0"/>
    <s v="Mon"/>
    <s v="evening"/>
    <x v="1"/>
    <s v="Male"/>
    <s v="Home and lifestyle"/>
    <x v="0"/>
    <x v="0"/>
    <s v="Average"/>
  </r>
  <r>
    <s v="272-27-9238"/>
    <n v="41.24"/>
    <n v="4"/>
    <n v="8.248"/>
    <n v="173.208"/>
    <d v="2019-02-19T00:00:00"/>
    <d v="1899-12-30T16:23:00"/>
    <s v="Cash"/>
    <n v="8.248"/>
    <n v="7.1"/>
    <x v="2"/>
    <s v="Tue"/>
    <s v="evening"/>
    <x v="1"/>
    <s v="Female"/>
    <s v="Food and beverages"/>
    <x v="1"/>
    <x v="1"/>
    <s v="Average"/>
  </r>
  <r>
    <s v="834-25-9262"/>
    <n v="81.68"/>
    <n v="4"/>
    <n v="16.336"/>
    <n v="343.056"/>
    <d v="2019-01-06T00:00:00"/>
    <d v="1899-12-30T12:12:00"/>
    <s v="Cash"/>
    <n v="16.336"/>
    <n v="9.1"/>
    <x v="0"/>
    <s v="Sun"/>
    <s v="afternoon"/>
    <x v="1"/>
    <s v="Female"/>
    <s v="Fashion accessories"/>
    <x v="1"/>
    <x v="1"/>
    <s v="Good"/>
  </r>
  <r>
    <s v="122-61-9553"/>
    <n v="51.32"/>
    <n v="9"/>
    <n v="23.094"/>
    <n v="484.974"/>
    <d v="2019-03-14T00:00:00"/>
    <d v="1899-12-30T19:33:00"/>
    <s v="Cash"/>
    <n v="23.094"/>
    <n v="5.6"/>
    <x v="1"/>
    <s v="Thu"/>
    <s v="evening"/>
    <x v="1"/>
    <s v="Female"/>
    <s v="Electronic accessories"/>
    <x v="1"/>
    <x v="1"/>
    <s v="Poor"/>
  </r>
  <r>
    <s v="468-88-0009"/>
    <n v="65.94"/>
    <n v="4"/>
    <n v="13.188"/>
    <n v="276.948"/>
    <d v="2019-03-24T00:00:00"/>
    <d v="1899-12-30T10:29:00"/>
    <s v="Cash"/>
    <n v="13.188"/>
    <n v="6"/>
    <x v="1"/>
    <s v="Sun"/>
    <s v="morning"/>
    <x v="0"/>
    <s v="Male"/>
    <s v="Home and lifestyle"/>
    <x v="0"/>
    <x v="0"/>
    <s v="Average"/>
  </r>
  <r>
    <s v="613-59-9758"/>
    <n v="14.36"/>
    <n v="10"/>
    <n v="7.18"/>
    <n v="150.78"/>
    <d v="2019-01-27T00:00:00"/>
    <d v="1899-12-30T14:28:00"/>
    <s v="Cash"/>
    <n v="7.18"/>
    <n v="5.4"/>
    <x v="0"/>
    <s v="Sun"/>
    <s v="afternoon"/>
    <x v="1"/>
    <s v="Female"/>
    <s v="Sports and travel"/>
    <x v="1"/>
    <x v="1"/>
    <s v="Poor"/>
  </r>
  <r>
    <s v="254-31-0042"/>
    <n v="21.5"/>
    <n v="9"/>
    <n v="9.675"/>
    <n v="203.175"/>
    <d v="2019-03-06T00:00:00"/>
    <d v="1899-12-30T12:46:00"/>
    <s v="Credit card"/>
    <n v="9.675"/>
    <n v="7.8"/>
    <x v="1"/>
    <s v="Wed"/>
    <s v="afternoon"/>
    <x v="0"/>
    <s v="Male"/>
    <s v="Electronic accessories"/>
    <x v="0"/>
    <x v="0"/>
    <s v="Average"/>
  </r>
  <r>
    <s v="201-86-2184"/>
    <n v="26.26"/>
    <n v="7"/>
    <n v="9.191"/>
    <n v="193.011"/>
    <d v="2019-02-02T00:00:00"/>
    <d v="1899-12-30T19:40:00"/>
    <s v="Cash"/>
    <n v="9.191"/>
    <n v="9.9"/>
    <x v="2"/>
    <s v="Sat"/>
    <s v="evening"/>
    <x v="0"/>
    <s v="Female"/>
    <s v="Electronic accessories"/>
    <x v="2"/>
    <x v="2"/>
    <s v="Good"/>
  </r>
  <r>
    <s v="261-12-8671"/>
    <n v="60.96"/>
    <n v="2"/>
    <n v="6.096"/>
    <n v="128.016"/>
    <d v="2019-01-25T00:00:00"/>
    <d v="1899-12-30T19:39:00"/>
    <s v="Credit card"/>
    <n v="6.096"/>
    <n v="4.9"/>
    <x v="0"/>
    <s v="Fri"/>
    <s v="evening"/>
    <x v="1"/>
    <s v="Female"/>
    <s v="Fashion accessories"/>
    <x v="2"/>
    <x v="2"/>
    <s v="Poor"/>
  </r>
  <r>
    <s v="730-70-9830"/>
    <n v="70.11"/>
    <n v="6"/>
    <n v="21.033"/>
    <n v="441.693"/>
    <d v="2019-03-14T00:00:00"/>
    <d v="1899-12-30T17:54:00"/>
    <s v="Ewallet"/>
    <n v="21.033"/>
    <n v="5.2"/>
    <x v="1"/>
    <s v="Thu"/>
    <s v="evening"/>
    <x v="1"/>
    <s v="Female"/>
    <s v="Home and lifestyle"/>
    <x v="1"/>
    <x v="1"/>
    <s v="Poor"/>
  </r>
  <r>
    <s v="382-25-8917"/>
    <n v="42.08"/>
    <n v="6"/>
    <n v="12.624"/>
    <n v="265.104"/>
    <d v="2019-01-29T00:00:00"/>
    <d v="1899-12-30T12:25:00"/>
    <s v="Cash"/>
    <n v="12.624"/>
    <n v="8.9"/>
    <x v="0"/>
    <s v="Tue"/>
    <s v="afternoon"/>
    <x v="1"/>
    <s v="Male"/>
    <s v="Fashion accessories"/>
    <x v="1"/>
    <x v="1"/>
    <s v="Good"/>
  </r>
  <r>
    <s v="422-29-8786"/>
    <n v="67.09"/>
    <n v="5"/>
    <n v="16.7725"/>
    <n v="352.2225"/>
    <d v="2019-01-03T00:00:00"/>
    <d v="1899-12-30T16:47:00"/>
    <s v="Credit card"/>
    <n v="16.7725"/>
    <n v="9.1"/>
    <x v="0"/>
    <s v="Thu"/>
    <s v="evening"/>
    <x v="1"/>
    <s v="Female"/>
    <s v="Home and lifestyle"/>
    <x v="0"/>
    <x v="0"/>
    <s v="Good"/>
  </r>
  <r>
    <s v="667-23-5919"/>
    <n v="96.7"/>
    <n v="5"/>
    <n v="24.175"/>
    <n v="507.675"/>
    <d v="2019-01-14T00:00:00"/>
    <d v="1899-12-30T12:52:00"/>
    <s v="Ewallet"/>
    <n v="24.175"/>
    <n v="7"/>
    <x v="0"/>
    <s v="Mon"/>
    <s v="afternoon"/>
    <x v="0"/>
    <s v="Female"/>
    <s v="Fashion accessories"/>
    <x v="0"/>
    <x v="0"/>
    <s v="Average"/>
  </r>
  <r>
    <s v="843-01-4703"/>
    <n v="35.38"/>
    <n v="9"/>
    <n v="15.921"/>
    <n v="334.341"/>
    <d v="2019-01-05T00:00:00"/>
    <d v="1899-12-30T19:50:00"/>
    <s v="Credit card"/>
    <n v="15.921"/>
    <n v="9.6"/>
    <x v="0"/>
    <s v="Sat"/>
    <s v="evening"/>
    <x v="0"/>
    <s v="Female"/>
    <s v="Home and lifestyle"/>
    <x v="2"/>
    <x v="2"/>
    <s v="Good"/>
  </r>
  <r>
    <s v="743-88-1662"/>
    <n v="95.49"/>
    <n v="7"/>
    <n v="33.4215"/>
    <n v="701.8515"/>
    <d v="2019-02-22T00:00:00"/>
    <d v="1899-12-30T18:17:00"/>
    <s v="Ewallet"/>
    <n v="33.4215"/>
    <n v="8.7"/>
    <x v="2"/>
    <s v="Fri"/>
    <s v="evening"/>
    <x v="1"/>
    <s v="Male"/>
    <s v="Sports and travel"/>
    <x v="1"/>
    <x v="1"/>
    <s v="Good"/>
  </r>
  <r>
    <s v="595-86-2894"/>
    <n v="96.98"/>
    <n v="4"/>
    <n v="19.396"/>
    <n v="407.316"/>
    <d v="2019-02-06T00:00:00"/>
    <d v="1899-12-30T17:20:00"/>
    <s v="Ewallet"/>
    <n v="19.396"/>
    <n v="9.4"/>
    <x v="2"/>
    <s v="Wed"/>
    <s v="evening"/>
    <x v="0"/>
    <s v="Male"/>
    <s v="Fashion accessories"/>
    <x v="1"/>
    <x v="1"/>
    <s v="Good"/>
  </r>
  <r>
    <s v="182-69-8360"/>
    <n v="23.65"/>
    <n v="4"/>
    <n v="4.73"/>
    <n v="99.33"/>
    <d v="2019-01-30T00:00:00"/>
    <d v="1899-12-30T13:32:00"/>
    <s v="Credit card"/>
    <n v="4.73"/>
    <n v="4"/>
    <x v="0"/>
    <s v="Wed"/>
    <s v="afternoon"/>
    <x v="1"/>
    <s v="Female"/>
    <s v="Electronic accessories"/>
    <x v="2"/>
    <x v="2"/>
    <s v="Poor"/>
  </r>
  <r>
    <s v="289-15-7034"/>
    <n v="82.33"/>
    <n v="4"/>
    <n v="16.466"/>
    <n v="345.786"/>
    <d v="2019-01-11T00:00:00"/>
    <d v="1899-12-30T10:37:00"/>
    <s v="Credit card"/>
    <n v="16.466"/>
    <n v="7.5"/>
    <x v="0"/>
    <s v="Fri"/>
    <s v="morning"/>
    <x v="0"/>
    <s v="Male"/>
    <s v="Sports and travel"/>
    <x v="0"/>
    <x v="0"/>
    <s v="Average"/>
  </r>
  <r>
    <s v="462-78-5240"/>
    <n v="26.61"/>
    <n v="2"/>
    <n v="2.661"/>
    <n v="55.881"/>
    <d v="2019-03-19T00:00:00"/>
    <d v="1899-12-30T14:35:00"/>
    <s v="Cash"/>
    <n v="2.661"/>
    <n v="4.2"/>
    <x v="1"/>
    <s v="Tue"/>
    <s v="afternoon"/>
    <x v="1"/>
    <s v="Female"/>
    <s v="Electronic accessories"/>
    <x v="1"/>
    <x v="1"/>
    <s v="Poor"/>
  </r>
  <r>
    <s v="868-52-7573"/>
    <n v="99.69"/>
    <n v="5"/>
    <n v="24.9225"/>
    <n v="523.3725"/>
    <d v="2019-01-14T00:00:00"/>
    <d v="1899-12-30T12:09:00"/>
    <s v="Cash"/>
    <n v="24.9225"/>
    <n v="9.9"/>
    <x v="0"/>
    <s v="Mon"/>
    <s v="afternoon"/>
    <x v="1"/>
    <s v="Female"/>
    <s v="Food and beverages"/>
    <x v="2"/>
    <x v="2"/>
    <s v="Good"/>
  </r>
  <r>
    <s v="153-58-4872"/>
    <n v="74.89"/>
    <n v="4"/>
    <n v="14.978"/>
    <n v="314.538"/>
    <d v="2019-03-01T00:00:00"/>
    <d v="1899-12-30T15:32:00"/>
    <s v="Ewallet"/>
    <n v="14.978"/>
    <n v="4.2"/>
    <x v="1"/>
    <s v="Fri"/>
    <s v="afternoon"/>
    <x v="0"/>
    <s v="Female"/>
    <s v="Food and beverages"/>
    <x v="1"/>
    <x v="1"/>
    <s v="Poor"/>
  </r>
  <r>
    <s v="662-72-2873"/>
    <n v="40.94"/>
    <n v="5"/>
    <n v="10.235"/>
    <n v="214.935"/>
    <d v="2019-01-06T00:00:00"/>
    <d v="1899-12-30T13:58:00"/>
    <s v="Ewallet"/>
    <n v="10.235"/>
    <n v="9.9"/>
    <x v="0"/>
    <s v="Sun"/>
    <s v="afternoon"/>
    <x v="1"/>
    <s v="Female"/>
    <s v="Food and beverages"/>
    <x v="0"/>
    <x v="0"/>
    <s v="Good"/>
  </r>
  <r>
    <s v="525-88-7307"/>
    <n v="75.82"/>
    <n v="1"/>
    <n v="3.791"/>
    <n v="79.611"/>
    <d v="2019-01-31T00:00:00"/>
    <d v="1899-12-30T13:19:00"/>
    <s v="Cash"/>
    <n v="3.791"/>
    <n v="5.8"/>
    <x v="0"/>
    <s v="Thu"/>
    <s v="afternoon"/>
    <x v="0"/>
    <s v="Male"/>
    <s v="Sports and travel"/>
    <x v="2"/>
    <x v="2"/>
    <s v="Poor"/>
  </r>
  <r>
    <s v="689-16-9784"/>
    <n v="46.77"/>
    <n v="6"/>
    <n v="14.031"/>
    <n v="294.651"/>
    <d v="2019-03-11T00:00:00"/>
    <d v="1899-12-30T13:37:00"/>
    <s v="Cash"/>
    <n v="14.031"/>
    <n v="6"/>
    <x v="1"/>
    <s v="Mon"/>
    <s v="afternoon"/>
    <x v="1"/>
    <s v="Male"/>
    <s v="Food and beverages"/>
    <x v="1"/>
    <x v="1"/>
    <s v="Average"/>
  </r>
  <r>
    <s v="725-56-0833"/>
    <n v="32.32"/>
    <n v="10"/>
    <n v="16.16"/>
    <n v="339.36"/>
    <d v="2019-02-20T00:00:00"/>
    <d v="1899-12-30T16:49:00"/>
    <s v="Credit card"/>
    <n v="16.16"/>
    <n v="10"/>
    <x v="2"/>
    <s v="Wed"/>
    <s v="evening"/>
    <x v="1"/>
    <s v="Female"/>
    <s v="Health and beauty"/>
    <x v="0"/>
    <x v="0"/>
    <s v="Good"/>
  </r>
  <r>
    <s v="394-41-0748"/>
    <n v="54.07"/>
    <n v="9"/>
    <n v="24.3315"/>
    <n v="510.9615"/>
    <d v="2019-01-27T00:00:00"/>
    <d v="1899-12-30T14:55:00"/>
    <s v="Ewallet"/>
    <n v="24.3315"/>
    <n v="9.5"/>
    <x v="0"/>
    <s v="Sun"/>
    <s v="afternoon"/>
    <x v="0"/>
    <s v="Female"/>
    <s v="Fashion accessories"/>
    <x v="1"/>
    <x v="1"/>
    <s v="Good"/>
  </r>
  <r>
    <s v="596-42-3999"/>
    <n v="18.22"/>
    <n v="7"/>
    <n v="6.377"/>
    <n v="133.917"/>
    <d v="2019-03-10T00:00:00"/>
    <d v="1899-12-30T14:04:00"/>
    <s v="Credit card"/>
    <n v="6.377"/>
    <n v="6.6"/>
    <x v="1"/>
    <s v="Sun"/>
    <s v="afternoon"/>
    <x v="1"/>
    <s v="Male"/>
    <s v="Food and beverages"/>
    <x v="2"/>
    <x v="2"/>
    <s v="Average"/>
  </r>
  <r>
    <s v="541-89-9860"/>
    <n v="80.48"/>
    <n v="3"/>
    <n v="12.072"/>
    <n v="253.512"/>
    <d v="2019-02-15T00:00:00"/>
    <d v="1899-12-30T12:31:00"/>
    <s v="Cash"/>
    <n v="12.072"/>
    <n v="8.1"/>
    <x v="2"/>
    <s v="Fri"/>
    <s v="afternoon"/>
    <x v="0"/>
    <s v="Female"/>
    <s v="Fashion accessories"/>
    <x v="1"/>
    <x v="1"/>
    <s v="Good"/>
  </r>
  <r>
    <s v="173-82-9529"/>
    <n v="37.95"/>
    <n v="10"/>
    <n v="18.975"/>
    <n v="398.475"/>
    <d v="2019-01-26T00:00:00"/>
    <d v="1899-12-30T14:51:00"/>
    <s v="Cash"/>
    <n v="18.975"/>
    <n v="9.7"/>
    <x v="0"/>
    <s v="Sat"/>
    <s v="afternoon"/>
    <x v="1"/>
    <s v="Female"/>
    <s v="Fashion accessories"/>
    <x v="2"/>
    <x v="2"/>
    <s v="Good"/>
  </r>
  <r>
    <s v="563-36-9814"/>
    <n v="76.82"/>
    <n v="1"/>
    <n v="3.841"/>
    <n v="80.661"/>
    <d v="2019-02-13T00:00:00"/>
    <d v="1899-12-30T18:27:00"/>
    <s v="Ewallet"/>
    <n v="3.841"/>
    <n v="7.2"/>
    <x v="2"/>
    <s v="Wed"/>
    <s v="evening"/>
    <x v="0"/>
    <s v="Male"/>
    <s v="Electronic accessories"/>
    <x v="0"/>
    <x v="0"/>
    <s v="Average"/>
  </r>
  <r>
    <s v="308-47-4913"/>
    <n v="52.26"/>
    <n v="10"/>
    <n v="26.13"/>
    <n v="548.73"/>
    <d v="2019-03-09T00:00:00"/>
    <d v="1899-12-30T12:45:00"/>
    <s v="Credit card"/>
    <n v="26.13"/>
    <n v="6.2"/>
    <x v="1"/>
    <s v="Sat"/>
    <s v="afternoon"/>
    <x v="0"/>
    <s v="Female"/>
    <s v="Sports and travel"/>
    <x v="0"/>
    <x v="0"/>
    <s v="Average"/>
  </r>
  <r>
    <s v="885-17-6250"/>
    <n v="79.74"/>
    <n v="1"/>
    <n v="3.987"/>
    <n v="83.727"/>
    <d v="2019-03-06T00:00:00"/>
    <d v="1899-12-30T10:36:00"/>
    <s v="Ewallet"/>
    <n v="3.987"/>
    <n v="7.3"/>
    <x v="1"/>
    <s v="Wed"/>
    <s v="morning"/>
    <x v="1"/>
    <s v="Female"/>
    <s v="Health and beauty"/>
    <x v="0"/>
    <x v="0"/>
    <s v="Average"/>
  </r>
  <r>
    <s v="726-27-2396"/>
    <n v="77.5"/>
    <n v="5"/>
    <n v="19.375"/>
    <n v="406.875"/>
    <d v="2019-01-24T00:00:00"/>
    <d v="1899-12-30T20:36:00"/>
    <s v="Ewallet"/>
    <n v="19.375"/>
    <n v="4.3"/>
    <x v="0"/>
    <s v="Thu"/>
    <s v="evening"/>
    <x v="1"/>
    <s v="Female"/>
    <s v="Health and beauty"/>
    <x v="0"/>
    <x v="0"/>
    <s v="Poor"/>
  </r>
  <r>
    <s v="316-01-3952"/>
    <n v="54.27"/>
    <n v="5"/>
    <n v="13.5675"/>
    <n v="284.9175"/>
    <d v="2019-03-13T00:00:00"/>
    <d v="1899-12-30T14:16:00"/>
    <s v="Ewallet"/>
    <n v="13.5675"/>
    <n v="4.6"/>
    <x v="1"/>
    <s v="Wed"/>
    <s v="afternoon"/>
    <x v="1"/>
    <s v="Female"/>
    <s v="Food and beverages"/>
    <x v="0"/>
    <x v="0"/>
    <s v="Poor"/>
  </r>
  <r>
    <s v="760-54-1821"/>
    <n v="13.59"/>
    <n v="9"/>
    <n v="6.1155"/>
    <n v="128.4255"/>
    <d v="2019-03-15T00:00:00"/>
    <d v="1899-12-30T10:26:00"/>
    <s v="Cash"/>
    <n v="6.1155"/>
    <n v="5.8"/>
    <x v="1"/>
    <s v="Fri"/>
    <s v="morning"/>
    <x v="1"/>
    <s v="Male"/>
    <s v="Home and lifestyle"/>
    <x v="2"/>
    <x v="2"/>
    <s v="Poor"/>
  </r>
  <r>
    <s v="793-10-3222"/>
    <n v="41.06"/>
    <n v="6"/>
    <n v="12.318"/>
    <n v="258.678"/>
    <d v="2019-03-05T00:00:00"/>
    <d v="1899-12-30T13:30:00"/>
    <s v="Credit card"/>
    <n v="12.318"/>
    <n v="8.3"/>
    <x v="1"/>
    <s v="Tue"/>
    <s v="afternoon"/>
    <x v="0"/>
    <s v="Female"/>
    <s v="Health and beauty"/>
    <x v="2"/>
    <x v="2"/>
    <s v="Good"/>
  </r>
  <r>
    <s v="346-12-3257"/>
    <n v="19.24"/>
    <n v="9"/>
    <n v="8.658"/>
    <n v="181.818"/>
    <d v="2019-03-04T00:00:00"/>
    <d v="1899-12-30T16:28:00"/>
    <s v="Cash"/>
    <n v="8.658"/>
    <n v="8"/>
    <x v="1"/>
    <s v="Mon"/>
    <s v="evening"/>
    <x v="0"/>
    <s v="Male"/>
    <s v="Electronic accessories"/>
    <x v="2"/>
    <x v="2"/>
    <s v="Good"/>
  </r>
  <r>
    <s v="110-05-6330"/>
    <n v="39.43"/>
    <n v="6"/>
    <n v="11.829"/>
    <n v="248.409"/>
    <d v="2019-03-25T00:00:00"/>
    <d v="1899-12-30T20:18:00"/>
    <s v="Credit card"/>
    <n v="11.829"/>
    <n v="9.4"/>
    <x v="1"/>
    <s v="Mon"/>
    <s v="evening"/>
    <x v="1"/>
    <s v="Female"/>
    <s v="Food and beverages"/>
    <x v="1"/>
    <x v="1"/>
    <s v="Good"/>
  </r>
  <r>
    <s v="651-61-0874"/>
    <n v="46.22"/>
    <n v="4"/>
    <n v="9.244"/>
    <n v="194.124"/>
    <d v="2019-03-12T00:00:00"/>
    <d v="1899-12-30T20:04:00"/>
    <s v="Credit card"/>
    <n v="9.244"/>
    <n v="6.2"/>
    <x v="1"/>
    <s v="Tue"/>
    <s v="evening"/>
    <x v="1"/>
    <s v="Male"/>
    <s v="Home and lifestyle"/>
    <x v="1"/>
    <x v="1"/>
    <s v="Average"/>
  </r>
  <r>
    <s v="236-86-3015"/>
    <n v="13.98"/>
    <n v="1"/>
    <n v="0.699"/>
    <n v="14.679"/>
    <d v="2019-02-04T00:00:00"/>
    <d v="1899-12-30T13:38:00"/>
    <s v="Ewallet"/>
    <n v="0.699"/>
    <n v="9.8"/>
    <x v="2"/>
    <s v="Mon"/>
    <s v="afternoon"/>
    <x v="0"/>
    <s v="Male"/>
    <s v="Home and lifestyle"/>
    <x v="1"/>
    <x v="1"/>
    <s v="Good"/>
  </r>
  <r>
    <s v="831-64-0259"/>
    <n v="39.75"/>
    <n v="5"/>
    <n v="9.9375"/>
    <n v="208.6875"/>
    <d v="2019-02-22T00:00:00"/>
    <d v="1899-12-30T10:43:00"/>
    <s v="Ewallet"/>
    <n v="9.9375"/>
    <n v="9.6"/>
    <x v="2"/>
    <s v="Fri"/>
    <s v="morning"/>
    <x v="1"/>
    <s v="Female"/>
    <s v="Fashion accessories"/>
    <x v="2"/>
    <x v="2"/>
    <s v="Good"/>
  </r>
  <r>
    <s v="587-03-7455"/>
    <n v="97.79"/>
    <n v="7"/>
    <n v="34.2265"/>
    <n v="718.7565"/>
    <d v="2019-02-16T00:00:00"/>
    <d v="1899-12-30T17:30:00"/>
    <s v="Ewallet"/>
    <n v="34.2265"/>
    <n v="4.9"/>
    <x v="2"/>
    <s v="Sat"/>
    <s v="evening"/>
    <x v="0"/>
    <s v="Female"/>
    <s v="Fashion accessories"/>
    <x v="1"/>
    <x v="1"/>
    <s v="Poor"/>
  </r>
  <r>
    <s v="882-40-4577"/>
    <n v="67.26"/>
    <n v="4"/>
    <n v="13.452"/>
    <n v="282.492"/>
    <d v="2019-01-19T00:00:00"/>
    <d v="1899-12-30T15:28:00"/>
    <s v="Credit card"/>
    <n v="13.452"/>
    <n v="8"/>
    <x v="0"/>
    <s v="Sat"/>
    <s v="afternoon"/>
    <x v="0"/>
    <s v="Male"/>
    <s v="Sports and travel"/>
    <x v="0"/>
    <x v="0"/>
    <s v="Good"/>
  </r>
  <r>
    <s v="732-67-5346"/>
    <n v="13.79"/>
    <n v="5"/>
    <n v="3.4475"/>
    <n v="72.3975"/>
    <d v="2019-01-11T00:00:00"/>
    <d v="1899-12-30T19:07:00"/>
    <s v="Credit card"/>
    <n v="3.4475"/>
    <n v="7.8"/>
    <x v="0"/>
    <s v="Fri"/>
    <s v="evening"/>
    <x v="1"/>
    <s v="Male"/>
    <s v="Food and beverages"/>
    <x v="0"/>
    <x v="0"/>
    <s v="Average"/>
  </r>
  <r>
    <s v="725-32-9708"/>
    <n v="68.71"/>
    <n v="4"/>
    <n v="13.742"/>
    <n v="288.582"/>
    <d v="2019-01-04T00:00:00"/>
    <d v="1899-12-30T19:01:00"/>
    <s v="Cash"/>
    <n v="13.742"/>
    <n v="4.1"/>
    <x v="0"/>
    <s v="Fri"/>
    <s v="evening"/>
    <x v="0"/>
    <s v="Female"/>
    <s v="Fashion accessories"/>
    <x v="2"/>
    <x v="2"/>
    <s v="Poor"/>
  </r>
  <r>
    <s v="256-08-8343"/>
    <n v="56.53"/>
    <n v="4"/>
    <n v="11.306"/>
    <n v="237.426"/>
    <d v="2019-03-04T00:00:00"/>
    <d v="1899-12-30T19:48:00"/>
    <s v="Ewallet"/>
    <n v="11.306"/>
    <n v="5.5"/>
    <x v="1"/>
    <s v="Mon"/>
    <s v="evening"/>
    <x v="1"/>
    <s v="Female"/>
    <s v="Home and lifestyle"/>
    <x v="0"/>
    <x v="0"/>
    <s v="Poor"/>
  </r>
  <r>
    <s v="372-26-1506"/>
    <n v="23.82"/>
    <n v="5"/>
    <n v="5.955"/>
    <n v="125.055"/>
    <d v="2019-01-28T00:00:00"/>
    <d v="1899-12-30T19:24:00"/>
    <s v="Ewallet"/>
    <n v="5.955"/>
    <n v="5.4"/>
    <x v="0"/>
    <s v="Mon"/>
    <s v="evening"/>
    <x v="1"/>
    <s v="Female"/>
    <s v="Fashion accessories"/>
    <x v="1"/>
    <x v="1"/>
    <s v="Poor"/>
  </r>
  <r>
    <s v="244-08-0162"/>
    <n v="34.21"/>
    <n v="10"/>
    <n v="17.105"/>
    <n v="359.205"/>
    <d v="2019-01-02T00:00:00"/>
    <d v="1899-12-30T13:00:00"/>
    <s v="Cash"/>
    <n v="17.105"/>
    <n v="5.1"/>
    <x v="0"/>
    <s v="Wed"/>
    <s v="afternoon"/>
    <x v="1"/>
    <s v="Female"/>
    <s v="Health and beauty"/>
    <x v="2"/>
    <x v="2"/>
    <s v="Poor"/>
  </r>
  <r>
    <s v="569-71-4390"/>
    <n v="21.87"/>
    <n v="2"/>
    <n v="2.187"/>
    <n v="45.927"/>
    <d v="2019-01-25T00:00:00"/>
    <d v="1899-12-30T14:29:00"/>
    <s v="Ewallet"/>
    <n v="2.187"/>
    <n v="6.9"/>
    <x v="0"/>
    <s v="Fri"/>
    <s v="afternoon"/>
    <x v="1"/>
    <s v="Male"/>
    <s v="Sports and travel"/>
    <x v="2"/>
    <x v="2"/>
    <s v="Average"/>
  </r>
  <r>
    <s v="132-23-6451"/>
    <n v="20.97"/>
    <n v="5"/>
    <n v="5.2425"/>
    <n v="110.0925"/>
    <d v="2019-01-04T00:00:00"/>
    <d v="1899-12-30T13:21:00"/>
    <s v="Cash"/>
    <n v="5.2425"/>
    <n v="7.8"/>
    <x v="0"/>
    <s v="Fri"/>
    <s v="afternoon"/>
    <x v="0"/>
    <s v="Male"/>
    <s v="Health and beauty"/>
    <x v="0"/>
    <x v="0"/>
    <s v="Average"/>
  </r>
  <r>
    <s v="696-90-2548"/>
    <n v="25.84"/>
    <n v="3"/>
    <n v="3.876"/>
    <n v="81.396"/>
    <d v="2019-03-10T00:00:00"/>
    <d v="1899-12-30T18:55:00"/>
    <s v="Ewallet"/>
    <n v="3.876"/>
    <n v="6.6"/>
    <x v="1"/>
    <s v="Sun"/>
    <s v="evening"/>
    <x v="1"/>
    <s v="Male"/>
    <s v="Sports and travel"/>
    <x v="0"/>
    <x v="0"/>
    <s v="Average"/>
  </r>
  <r>
    <s v="472-15-9636"/>
    <n v="50.93"/>
    <n v="8"/>
    <n v="20.372"/>
    <n v="427.812"/>
    <d v="2019-03-22T00:00:00"/>
    <d v="1899-12-30T19:36:00"/>
    <s v="Ewallet"/>
    <n v="20.372"/>
    <n v="9.2"/>
    <x v="1"/>
    <s v="Fri"/>
    <s v="evening"/>
    <x v="1"/>
    <s v="Male"/>
    <s v="Home and lifestyle"/>
    <x v="0"/>
    <x v="0"/>
    <s v="Good"/>
  </r>
  <r>
    <s v="268-03-6164"/>
    <n v="96.11"/>
    <n v="1"/>
    <n v="4.8055"/>
    <n v="100.9155"/>
    <d v="2019-01-25T00:00:00"/>
    <d v="1899-12-30T16:28:00"/>
    <s v="Ewallet"/>
    <n v="4.8055"/>
    <n v="7.8"/>
    <x v="0"/>
    <s v="Fri"/>
    <s v="evening"/>
    <x v="1"/>
    <s v="Male"/>
    <s v="Health and beauty"/>
    <x v="2"/>
    <x v="2"/>
    <s v="Average"/>
  </r>
  <r>
    <s v="750-57-9686"/>
    <n v="45.38"/>
    <n v="4"/>
    <n v="9.076"/>
    <n v="190.596"/>
    <d v="2019-01-08T00:00:00"/>
    <d v="1899-12-30T13:48:00"/>
    <s v="Credit card"/>
    <n v="9.076"/>
    <n v="8.7"/>
    <x v="0"/>
    <s v="Tue"/>
    <s v="afternoon"/>
    <x v="1"/>
    <s v="Female"/>
    <s v="Home and lifestyle"/>
    <x v="1"/>
    <x v="1"/>
    <s v="Good"/>
  </r>
  <r>
    <s v="186-09-3669"/>
    <n v="81.51"/>
    <n v="1"/>
    <n v="4.0755"/>
    <n v="85.5855"/>
    <d v="2019-01-22T00:00:00"/>
    <d v="1899-12-30T10:57:00"/>
    <s v="Ewallet"/>
    <n v="4.0755"/>
    <n v="9.2"/>
    <x v="0"/>
    <s v="Tue"/>
    <s v="morning"/>
    <x v="0"/>
    <s v="Female"/>
    <s v="Health and beauty"/>
    <x v="1"/>
    <x v="1"/>
    <s v="Good"/>
  </r>
  <r>
    <s v="848-07-1692"/>
    <n v="57.22"/>
    <n v="2"/>
    <n v="5.722"/>
    <n v="120.162"/>
    <d v="2019-01-12T00:00:00"/>
    <d v="1899-12-30T17:13:00"/>
    <s v="Ewallet"/>
    <n v="5.722"/>
    <n v="8.3"/>
    <x v="0"/>
    <s v="Sat"/>
    <s v="evening"/>
    <x v="1"/>
    <s v="Female"/>
    <s v="Health and beauty"/>
    <x v="2"/>
    <x v="2"/>
    <s v="Good"/>
  </r>
  <r>
    <s v="745-71-3520"/>
    <n v="25.22"/>
    <n v="7"/>
    <n v="8.827"/>
    <n v="185.367"/>
    <d v="2019-02-04T00:00:00"/>
    <d v="1899-12-30T10:23:00"/>
    <s v="Cash"/>
    <n v="8.827"/>
    <n v="8.2"/>
    <x v="2"/>
    <s v="Mon"/>
    <s v="morning"/>
    <x v="0"/>
    <s v="Female"/>
    <s v="Electronic accessories"/>
    <x v="0"/>
    <x v="0"/>
    <s v="Good"/>
  </r>
  <r>
    <s v="266-76-6436"/>
    <n v="38.6"/>
    <n v="3"/>
    <n v="5.79"/>
    <n v="121.59"/>
    <d v="2019-03-28T00:00:00"/>
    <d v="1899-12-30T13:57:00"/>
    <s v="Ewallet"/>
    <n v="5.79"/>
    <n v="7.5"/>
    <x v="1"/>
    <s v="Thu"/>
    <s v="afternoon"/>
    <x v="0"/>
    <s v="Female"/>
    <s v="Food and beverages"/>
    <x v="1"/>
    <x v="1"/>
    <s v="Average"/>
  </r>
  <r>
    <s v="740-22-2500"/>
    <n v="84.05"/>
    <n v="3"/>
    <n v="12.6075"/>
    <n v="264.7575"/>
    <d v="2019-01-23T00:00:00"/>
    <d v="1899-12-30T13:29:00"/>
    <s v="Cash"/>
    <n v="12.6075"/>
    <n v="9.8"/>
    <x v="0"/>
    <s v="Wed"/>
    <s v="afternoon"/>
    <x v="1"/>
    <s v="Female"/>
    <s v="Electronic accessories"/>
    <x v="1"/>
    <x v="1"/>
    <s v="Good"/>
  </r>
  <r>
    <s v="271-88-8734"/>
    <n v="97.21"/>
    <n v="10"/>
    <n v="48.605"/>
    <n v="1020.705"/>
    <d v="2019-02-08T00:00:00"/>
    <d v="1899-12-30T13:00:00"/>
    <s v="Credit card"/>
    <n v="48.605"/>
    <n v="8.7"/>
    <x v="2"/>
    <s v="Fri"/>
    <s v="afternoon"/>
    <x v="0"/>
    <s v="Female"/>
    <s v="Fashion accessories"/>
    <x v="1"/>
    <x v="1"/>
    <s v="Good"/>
  </r>
  <r>
    <s v="301-81-8610"/>
    <n v="25.42"/>
    <n v="8"/>
    <n v="10.168"/>
    <n v="213.528"/>
    <d v="2019-03-19T00:00:00"/>
    <d v="1899-12-30T19:42:00"/>
    <s v="Credit card"/>
    <n v="10.168"/>
    <n v="6.7"/>
    <x v="1"/>
    <s v="Tue"/>
    <s v="evening"/>
    <x v="0"/>
    <s v="Male"/>
    <s v="Fashion accessories"/>
    <x v="2"/>
    <x v="2"/>
    <s v="Average"/>
  </r>
  <r>
    <s v="489-64-4354"/>
    <n v="16.28"/>
    <n v="1"/>
    <n v="0.814"/>
    <n v="17.094"/>
    <d v="2019-03-09T00:00:00"/>
    <d v="1899-12-30T15:36:00"/>
    <s v="Cash"/>
    <n v="0.814"/>
    <n v="5"/>
    <x v="1"/>
    <s v="Sat"/>
    <s v="afternoon"/>
    <x v="1"/>
    <s v="Male"/>
    <s v="Fashion accessories"/>
    <x v="1"/>
    <x v="1"/>
    <s v="Poor"/>
  </r>
  <r>
    <s v="198-84-7132"/>
    <n v="40.61"/>
    <n v="9"/>
    <n v="18.2745"/>
    <n v="383.7645"/>
    <d v="2019-01-02T00:00:00"/>
    <d v="1899-12-30T13:40:00"/>
    <s v="Cash"/>
    <n v="18.2745"/>
    <n v="7"/>
    <x v="0"/>
    <s v="Wed"/>
    <s v="afternoon"/>
    <x v="0"/>
    <s v="Male"/>
    <s v="Fashion accessories"/>
    <x v="2"/>
    <x v="2"/>
    <s v="Average"/>
  </r>
  <r>
    <s v="269-10-8440"/>
    <n v="53.17"/>
    <n v="7"/>
    <n v="18.6095"/>
    <n v="390.7995"/>
    <d v="2019-01-21T00:00:00"/>
    <d v="1899-12-30T18:01:00"/>
    <s v="Cash"/>
    <n v="18.6095"/>
    <n v="8.9"/>
    <x v="0"/>
    <s v="Mon"/>
    <s v="evening"/>
    <x v="0"/>
    <s v="Male"/>
    <s v="Health and beauty"/>
    <x v="0"/>
    <x v="0"/>
    <s v="Good"/>
  </r>
  <r>
    <s v="650-98-6268"/>
    <n v="20.87"/>
    <n v="3"/>
    <n v="3.1305"/>
    <n v="65.7405"/>
    <d v="2019-03-20T00:00:00"/>
    <d v="1899-12-30T13:53:00"/>
    <s v="Credit card"/>
    <n v="3.1305"/>
    <n v="8"/>
    <x v="1"/>
    <s v="Wed"/>
    <s v="afternoon"/>
    <x v="0"/>
    <s v="Female"/>
    <s v="Food and beverages"/>
    <x v="2"/>
    <x v="2"/>
    <s v="Good"/>
  </r>
  <r>
    <s v="741-73-3559"/>
    <n v="67.27"/>
    <n v="5"/>
    <n v="16.8175"/>
    <n v="353.1675"/>
    <d v="2019-02-27T00:00:00"/>
    <d v="1899-12-30T17:27:00"/>
    <s v="Cash"/>
    <n v="16.8175"/>
    <n v="6.9"/>
    <x v="2"/>
    <s v="Wed"/>
    <s v="evening"/>
    <x v="1"/>
    <s v="Male"/>
    <s v="Sports and travel"/>
    <x v="2"/>
    <x v="2"/>
    <s v="Average"/>
  </r>
  <r>
    <s v="325-77-6186"/>
    <n v="90.65"/>
    <n v="10"/>
    <n v="45.325"/>
    <n v="951.825"/>
    <d v="2019-03-08T00:00:00"/>
    <d v="1899-12-30T10:53:00"/>
    <s v="Ewallet"/>
    <n v="45.325"/>
    <n v="7.3"/>
    <x v="1"/>
    <s v="Fri"/>
    <s v="morning"/>
    <x v="0"/>
    <s v="Female"/>
    <s v="Home and lifestyle"/>
    <x v="0"/>
    <x v="0"/>
    <s v="Average"/>
  </r>
  <r>
    <s v="286-75-7818"/>
    <n v="69.08"/>
    <n v="2"/>
    <n v="6.908"/>
    <n v="145.068"/>
    <d v="2019-01-31T00:00:00"/>
    <d v="1899-12-30T19:48:00"/>
    <s v="Credit card"/>
    <n v="6.908"/>
    <n v="6.9"/>
    <x v="0"/>
    <s v="Thu"/>
    <s v="evening"/>
    <x v="1"/>
    <s v="Male"/>
    <s v="Fashion accessories"/>
    <x v="2"/>
    <x v="2"/>
    <s v="Average"/>
  </r>
  <r>
    <s v="574-57-9721"/>
    <n v="43.27"/>
    <n v="2"/>
    <n v="4.327"/>
    <n v="90.867"/>
    <d v="2019-03-08T00:00:00"/>
    <d v="1899-12-30T16:53:00"/>
    <s v="Ewallet"/>
    <n v="4.327"/>
    <n v="5.7"/>
    <x v="1"/>
    <s v="Fri"/>
    <s v="evening"/>
    <x v="1"/>
    <s v="Male"/>
    <s v="Food and beverages"/>
    <x v="1"/>
    <x v="1"/>
    <s v="Poor"/>
  </r>
  <r>
    <s v="459-50-7686"/>
    <n v="23.46"/>
    <n v="6"/>
    <n v="7.038"/>
    <n v="147.798"/>
    <d v="2019-01-13T00:00:00"/>
    <d v="1899-12-30T19:14:00"/>
    <s v="Ewallet"/>
    <n v="7.038"/>
    <n v="6.4"/>
    <x v="0"/>
    <s v="Sun"/>
    <s v="evening"/>
    <x v="1"/>
    <s v="Female"/>
    <s v="Electronic accessories"/>
    <x v="0"/>
    <x v="0"/>
    <s v="Average"/>
  </r>
  <r>
    <s v="616-87-0016"/>
    <n v="95.54"/>
    <n v="7"/>
    <n v="33.439"/>
    <n v="702.219"/>
    <d v="2019-03-09T00:00:00"/>
    <d v="1899-12-30T14:36:00"/>
    <s v="Credit card"/>
    <n v="33.439"/>
    <n v="9.6"/>
    <x v="1"/>
    <s v="Sat"/>
    <s v="afternoon"/>
    <x v="1"/>
    <s v="Male"/>
    <s v="Fashion accessories"/>
    <x v="2"/>
    <x v="2"/>
    <s v="Good"/>
  </r>
  <r>
    <s v="837-55-7229"/>
    <n v="47.44"/>
    <n v="1"/>
    <n v="2.372"/>
    <n v="49.812"/>
    <d v="2019-02-22T00:00:00"/>
    <d v="1899-12-30T18:19:00"/>
    <s v="Credit card"/>
    <n v="2.372"/>
    <n v="6.8"/>
    <x v="2"/>
    <s v="Fri"/>
    <s v="evening"/>
    <x v="1"/>
    <s v="Female"/>
    <s v="Fashion accessories"/>
    <x v="2"/>
    <x v="2"/>
    <s v="Average"/>
  </r>
  <r>
    <s v="751-69-0068"/>
    <n v="99.24"/>
    <n v="9"/>
    <n v="44.658"/>
    <n v="937.818"/>
    <d v="2019-03-19T00:00:00"/>
    <d v="1899-12-30T19:09:00"/>
    <s v="Ewallet"/>
    <n v="44.658"/>
    <n v="9"/>
    <x v="1"/>
    <s v="Tue"/>
    <s v="evening"/>
    <x v="1"/>
    <s v="Male"/>
    <s v="Sports and travel"/>
    <x v="1"/>
    <x v="1"/>
    <s v="Good"/>
  </r>
  <r>
    <s v="257-73-1380"/>
    <n v="82.93"/>
    <n v="4"/>
    <n v="16.586"/>
    <n v="348.306"/>
    <d v="2019-01-20T00:00:00"/>
    <d v="1899-12-30T16:51:00"/>
    <s v="Ewallet"/>
    <n v="16.586"/>
    <n v="9.6"/>
    <x v="0"/>
    <s v="Sun"/>
    <s v="evening"/>
    <x v="0"/>
    <s v="Male"/>
    <s v="Sports and travel"/>
    <x v="1"/>
    <x v="1"/>
    <s v="Good"/>
  </r>
  <r>
    <s v="345-08-4992"/>
    <n v="33.99"/>
    <n v="6"/>
    <n v="10.197"/>
    <n v="214.137"/>
    <d v="2019-03-08T00:00:00"/>
    <d v="1899-12-30T15:37:00"/>
    <s v="Credit card"/>
    <n v="10.197"/>
    <n v="7.7"/>
    <x v="1"/>
    <s v="Fri"/>
    <s v="afternoon"/>
    <x v="1"/>
    <s v="Male"/>
    <s v="Home and lifestyle"/>
    <x v="0"/>
    <x v="0"/>
    <s v="Average"/>
  </r>
  <r>
    <s v="549-96-4200"/>
    <n v="17.04"/>
    <n v="4"/>
    <n v="3.408"/>
    <n v="71.568"/>
    <d v="2019-03-08T00:00:00"/>
    <d v="1899-12-30T20:15:00"/>
    <s v="Ewallet"/>
    <n v="3.408"/>
    <n v="7"/>
    <x v="1"/>
    <s v="Fri"/>
    <s v="evening"/>
    <x v="0"/>
    <s v="Male"/>
    <s v="Food and beverages"/>
    <x v="1"/>
    <x v="1"/>
    <s v="Average"/>
  </r>
  <r>
    <s v="810-60-6344"/>
    <n v="40.86"/>
    <n v="8"/>
    <n v="16.344"/>
    <n v="343.224"/>
    <d v="2019-02-07T00:00:00"/>
    <d v="1899-12-30T14:38:00"/>
    <s v="Credit card"/>
    <n v="16.344"/>
    <n v="6.5"/>
    <x v="2"/>
    <s v="Thu"/>
    <s v="afternoon"/>
    <x v="1"/>
    <s v="Female"/>
    <s v="Electronic accessories"/>
    <x v="1"/>
    <x v="1"/>
    <s v="Average"/>
  </r>
  <r>
    <s v="450-28-2866"/>
    <n v="17.44"/>
    <n v="5"/>
    <n v="4.36"/>
    <n v="91.56"/>
    <d v="2019-01-15T00:00:00"/>
    <d v="1899-12-30T19:25:00"/>
    <s v="Cash"/>
    <n v="4.36"/>
    <n v="8.1"/>
    <x v="0"/>
    <s v="Tue"/>
    <s v="evening"/>
    <x v="0"/>
    <s v="Male"/>
    <s v="Food and beverages"/>
    <x v="1"/>
    <x v="1"/>
    <s v="Good"/>
  </r>
  <r>
    <s v="394-30-3170"/>
    <n v="88.43"/>
    <n v="8"/>
    <n v="35.372"/>
    <n v="742.812"/>
    <d v="2019-03-22T00:00:00"/>
    <d v="1899-12-30T19:35:00"/>
    <s v="Credit card"/>
    <n v="35.372"/>
    <n v="4.3"/>
    <x v="1"/>
    <s v="Fri"/>
    <s v="evening"/>
    <x v="0"/>
    <s v="Female"/>
    <s v="Sports and travel"/>
    <x v="2"/>
    <x v="2"/>
    <s v="Poor"/>
  </r>
  <r>
    <s v="138-17-5109"/>
    <n v="89.21"/>
    <n v="9"/>
    <n v="40.1445"/>
    <n v="843.0345"/>
    <d v="2019-01-15T00:00:00"/>
    <d v="1899-12-30T15:42:00"/>
    <s v="Credit card"/>
    <n v="40.1445"/>
    <n v="6.5"/>
    <x v="0"/>
    <s v="Tue"/>
    <s v="afternoon"/>
    <x v="0"/>
    <s v="Female"/>
    <s v="Home and lifestyle"/>
    <x v="0"/>
    <x v="0"/>
    <s v="Average"/>
  </r>
  <r>
    <s v="192-98-7397"/>
    <n v="12.78"/>
    <n v="1"/>
    <n v="0.639"/>
    <n v="13.419"/>
    <d v="2019-01-08T00:00:00"/>
    <d v="1899-12-30T14:11:00"/>
    <s v="Ewallet"/>
    <n v="0.639"/>
    <n v="9.5"/>
    <x v="0"/>
    <s v="Tue"/>
    <s v="afternoon"/>
    <x v="1"/>
    <s v="Male"/>
    <s v="Fashion accessories"/>
    <x v="1"/>
    <x v="1"/>
    <s v="Good"/>
  </r>
  <r>
    <s v="301-11-9629"/>
    <n v="19.1"/>
    <n v="7"/>
    <n v="6.685"/>
    <n v="140.385"/>
    <d v="2019-01-15T00:00:00"/>
    <d v="1899-12-30T10:43:00"/>
    <s v="Cash"/>
    <n v="6.685"/>
    <n v="9.7"/>
    <x v="0"/>
    <s v="Tue"/>
    <s v="morning"/>
    <x v="1"/>
    <s v="Female"/>
    <s v="Sports and travel"/>
    <x v="0"/>
    <x v="0"/>
    <s v="Good"/>
  </r>
  <r>
    <s v="390-80-5128"/>
    <n v="19.15"/>
    <n v="1"/>
    <n v="0.9575"/>
    <n v="20.1075"/>
    <d v="2019-01-28T00:00:00"/>
    <d v="1899-12-30T17:58:00"/>
    <s v="Credit card"/>
    <n v="0.9575"/>
    <n v="9.5"/>
    <x v="0"/>
    <s v="Mon"/>
    <s v="evening"/>
    <x v="0"/>
    <s v="Female"/>
    <s v="Health and beauty"/>
    <x v="2"/>
    <x v="2"/>
    <s v="Good"/>
  </r>
  <r>
    <s v="235-46-8343"/>
    <n v="27.66"/>
    <n v="10"/>
    <n v="13.83"/>
    <n v="290.43"/>
    <d v="2019-02-14T00:00:00"/>
    <d v="1899-12-30T11:26:00"/>
    <s v="Credit card"/>
    <n v="13.83"/>
    <n v="8.9"/>
    <x v="2"/>
    <s v="Thu"/>
    <s v="morning"/>
    <x v="0"/>
    <s v="Male"/>
    <s v="Food and beverages"/>
    <x v="1"/>
    <x v="1"/>
    <s v="Good"/>
  </r>
  <r>
    <s v="453-12-7053"/>
    <n v="45.74"/>
    <n v="3"/>
    <n v="6.861"/>
    <n v="144.081"/>
    <d v="2019-03-10T00:00:00"/>
    <d v="1899-12-30T17:38:00"/>
    <s v="Credit card"/>
    <n v="6.861"/>
    <n v="6.5"/>
    <x v="1"/>
    <s v="Sun"/>
    <s v="evening"/>
    <x v="1"/>
    <s v="Male"/>
    <s v="Fashion accessories"/>
    <x v="1"/>
    <x v="1"/>
    <s v="Average"/>
  </r>
  <r>
    <s v="296-11-7041"/>
    <n v="27.07"/>
    <n v="1"/>
    <n v="1.3535"/>
    <n v="28.4235"/>
    <d v="2019-01-12T00:00:00"/>
    <d v="1899-12-30T20:07:00"/>
    <s v="Credit card"/>
    <n v="1.3535"/>
    <n v="5.3"/>
    <x v="0"/>
    <s v="Sat"/>
    <s v="evening"/>
    <x v="0"/>
    <s v="Female"/>
    <s v="Health and beauty"/>
    <x v="2"/>
    <x v="2"/>
    <s v="Poor"/>
  </r>
  <r>
    <s v="449-27-2918"/>
    <n v="39.12"/>
    <n v="1"/>
    <n v="1.956"/>
    <n v="41.076"/>
    <d v="2019-03-26T00:00:00"/>
    <d v="1899-12-30T11:02:00"/>
    <s v="Credit card"/>
    <n v="1.956"/>
    <n v="9.6"/>
    <x v="1"/>
    <s v="Tue"/>
    <s v="morning"/>
    <x v="0"/>
    <s v="Female"/>
    <s v="Sports and travel"/>
    <x v="2"/>
    <x v="2"/>
    <s v="Good"/>
  </r>
  <r>
    <s v="891-01-7034"/>
    <n v="74.71"/>
    <n v="6"/>
    <n v="22.413"/>
    <n v="470.673"/>
    <d v="2019-01-01T00:00:00"/>
    <d v="1899-12-30T19:07:00"/>
    <s v="Cash"/>
    <n v="22.413"/>
    <n v="6.7"/>
    <x v="0"/>
    <s v="Tue"/>
    <s v="evening"/>
    <x v="1"/>
    <s v="Female"/>
    <s v="Electronic accessories"/>
    <x v="2"/>
    <x v="2"/>
    <s v="Average"/>
  </r>
  <r>
    <s v="744-09-5786"/>
    <n v="22.01"/>
    <n v="6"/>
    <n v="6.603"/>
    <n v="138.663"/>
    <d v="2019-01-02T00:00:00"/>
    <d v="1899-12-30T18:50:00"/>
    <s v="Cash"/>
    <n v="6.603"/>
    <n v="7.6"/>
    <x v="0"/>
    <s v="Wed"/>
    <s v="evening"/>
    <x v="1"/>
    <s v="Male"/>
    <s v="Electronic accessories"/>
    <x v="2"/>
    <x v="2"/>
    <s v="Average"/>
  </r>
  <r>
    <s v="727-17-0390"/>
    <n v="63.61"/>
    <n v="5"/>
    <n v="15.9025"/>
    <n v="333.9525"/>
    <d v="2019-03-16T00:00:00"/>
    <d v="1899-12-30T12:43:00"/>
    <s v="Ewallet"/>
    <n v="15.9025"/>
    <n v="4.8"/>
    <x v="1"/>
    <s v="Sat"/>
    <s v="afternoon"/>
    <x v="1"/>
    <s v="Female"/>
    <s v="Food and beverages"/>
    <x v="0"/>
    <x v="0"/>
    <s v="Poor"/>
  </r>
  <r>
    <s v="568-88-3448"/>
    <n v="25"/>
    <n v="1"/>
    <n v="1.25"/>
    <n v="26.25"/>
    <d v="2019-03-03T00:00:00"/>
    <d v="1899-12-30T15:09:00"/>
    <s v="Ewallet"/>
    <n v="1.25"/>
    <n v="5.5"/>
    <x v="1"/>
    <s v="Sun"/>
    <s v="afternoon"/>
    <x v="1"/>
    <s v="Male"/>
    <s v="Health and beauty"/>
    <x v="0"/>
    <x v="0"/>
    <s v="Poor"/>
  </r>
  <r>
    <s v="187-83-5490"/>
    <n v="20.77"/>
    <n v="4"/>
    <n v="4.154"/>
    <n v="87.234"/>
    <d v="2019-01-31T00:00:00"/>
    <d v="1899-12-30T13:47:00"/>
    <s v="Cash"/>
    <n v="4.154"/>
    <n v="4.7"/>
    <x v="0"/>
    <s v="Thu"/>
    <s v="afternoon"/>
    <x v="0"/>
    <s v="Male"/>
    <s v="Electronic accessories"/>
    <x v="0"/>
    <x v="0"/>
    <s v="Poor"/>
  </r>
  <r>
    <s v="767-54-1907"/>
    <n v="29.56"/>
    <n v="5"/>
    <n v="7.39"/>
    <n v="155.19"/>
    <d v="2019-02-13T00:00:00"/>
    <d v="1899-12-30T16:59:00"/>
    <s v="Cash"/>
    <n v="7.39"/>
    <n v="6.9"/>
    <x v="2"/>
    <s v="Wed"/>
    <s v="evening"/>
    <x v="0"/>
    <s v="Female"/>
    <s v="Fashion accessories"/>
    <x v="2"/>
    <x v="2"/>
    <s v="Average"/>
  </r>
  <r>
    <s v="710-46-4433"/>
    <n v="77.4"/>
    <n v="9"/>
    <n v="34.83"/>
    <n v="731.43"/>
    <d v="2019-02-15T00:00:00"/>
    <d v="1899-12-30T14:15:00"/>
    <s v="Credit card"/>
    <n v="34.83"/>
    <n v="4.5"/>
    <x v="2"/>
    <s v="Fri"/>
    <s v="afternoon"/>
    <x v="0"/>
    <s v="Female"/>
    <s v="Food and beverages"/>
    <x v="2"/>
    <x v="2"/>
    <s v="Poor"/>
  </r>
  <r>
    <s v="533-33-5337"/>
    <n v="79.39"/>
    <n v="10"/>
    <n v="39.695"/>
    <n v="833.595"/>
    <d v="2019-02-07T00:00:00"/>
    <d v="1899-12-30T20:24:00"/>
    <s v="Cash"/>
    <n v="39.695"/>
    <n v="6.2"/>
    <x v="2"/>
    <s v="Thu"/>
    <s v="evening"/>
    <x v="1"/>
    <s v="Male"/>
    <s v="Electronic accessories"/>
    <x v="2"/>
    <x v="2"/>
    <s v="Average"/>
  </r>
  <r>
    <s v="325-90-8763"/>
    <n v="46.57"/>
    <n v="10"/>
    <n v="23.285"/>
    <n v="488.985"/>
    <d v="2019-01-27T00:00:00"/>
    <d v="1899-12-30T13:58:00"/>
    <s v="Cash"/>
    <n v="23.285"/>
    <n v="7.6"/>
    <x v="0"/>
    <s v="Sun"/>
    <s v="afternoon"/>
    <x v="0"/>
    <s v="Female"/>
    <s v="Electronic accessories"/>
    <x v="1"/>
    <x v="1"/>
    <s v="Average"/>
  </r>
  <r>
    <s v="729-46-7422"/>
    <n v="35.89"/>
    <n v="1"/>
    <n v="1.7945"/>
    <n v="37.6845"/>
    <d v="2019-02-23T00:00:00"/>
    <d v="1899-12-30T16:52:00"/>
    <s v="Credit card"/>
    <n v="1.7945"/>
    <n v="7.9"/>
    <x v="2"/>
    <s v="Sat"/>
    <s v="evening"/>
    <x v="1"/>
    <s v="Male"/>
    <s v="Food and beverages"/>
    <x v="1"/>
    <x v="1"/>
    <s v="Average"/>
  </r>
  <r>
    <s v="639-76-1242"/>
    <n v="40.52"/>
    <n v="5"/>
    <n v="10.13"/>
    <n v="212.73"/>
    <d v="2019-02-03T00:00:00"/>
    <d v="1899-12-30T15:19:00"/>
    <s v="Cash"/>
    <n v="10.13"/>
    <n v="4.5"/>
    <x v="2"/>
    <s v="Sun"/>
    <s v="afternoon"/>
    <x v="1"/>
    <s v="Male"/>
    <s v="Food and beverages"/>
    <x v="1"/>
    <x v="1"/>
    <s v="Poor"/>
  </r>
  <r>
    <s v="234-03-4040"/>
    <n v="73.05"/>
    <n v="10"/>
    <n v="36.525"/>
    <n v="767.025"/>
    <d v="2019-03-03T00:00:00"/>
    <d v="1899-12-30T12:25:00"/>
    <s v="Credit card"/>
    <n v="36.525"/>
    <n v="8.7"/>
    <x v="1"/>
    <s v="Sun"/>
    <s v="afternoon"/>
    <x v="0"/>
    <s v="Female"/>
    <s v="Food and beverages"/>
    <x v="2"/>
    <x v="2"/>
    <s v="Good"/>
  </r>
  <r>
    <s v="326-71-2155"/>
    <n v="73.95"/>
    <n v="4"/>
    <n v="14.79"/>
    <n v="310.59"/>
    <d v="2019-02-03T00:00:00"/>
    <d v="1899-12-30T10:02:00"/>
    <s v="Cash"/>
    <n v="14.79"/>
    <n v="6.1"/>
    <x v="2"/>
    <s v="Sun"/>
    <s v="morning"/>
    <x v="1"/>
    <s v="Female"/>
    <s v="Sports and travel"/>
    <x v="1"/>
    <x v="1"/>
    <s v="Average"/>
  </r>
  <r>
    <s v="320-32-8842"/>
    <n v="22.62"/>
    <n v="1"/>
    <n v="1.131"/>
    <n v="23.751"/>
    <d v="2019-03-17T00:00:00"/>
    <d v="1899-12-30T18:58:00"/>
    <s v="Cash"/>
    <n v="1.131"/>
    <n v="6.4"/>
    <x v="1"/>
    <s v="Sun"/>
    <s v="evening"/>
    <x v="0"/>
    <s v="Female"/>
    <s v="Food and beverages"/>
    <x v="1"/>
    <x v="1"/>
    <s v="Average"/>
  </r>
  <r>
    <s v="470-32-9057"/>
    <n v="51.34"/>
    <n v="5"/>
    <n v="12.835"/>
    <n v="269.535"/>
    <d v="2019-03-28T00:00:00"/>
    <d v="1899-12-30T15:31:00"/>
    <s v="Credit card"/>
    <n v="12.835"/>
    <n v="9.1"/>
    <x v="1"/>
    <s v="Thu"/>
    <s v="afternoon"/>
    <x v="0"/>
    <s v="Male"/>
    <s v="Food and beverages"/>
    <x v="0"/>
    <x v="0"/>
    <s v="Good"/>
  </r>
  <r>
    <s v="878-30-2331"/>
    <n v="54.55"/>
    <n v="10"/>
    <n v="27.275"/>
    <n v="572.775"/>
    <d v="2019-03-02T00:00:00"/>
    <d v="1899-12-30T11:22:00"/>
    <s v="Credit card"/>
    <n v="27.275"/>
    <n v="7.1"/>
    <x v="1"/>
    <s v="Sat"/>
    <s v="morning"/>
    <x v="0"/>
    <s v="Female"/>
    <s v="Sports and travel"/>
    <x v="1"/>
    <x v="1"/>
    <s v="Average"/>
  </r>
  <r>
    <s v="440-59-5691"/>
    <n v="37.15"/>
    <n v="7"/>
    <n v="13.0025"/>
    <n v="273.0525"/>
    <d v="2019-02-08T00:00:00"/>
    <d v="1899-12-30T13:12:00"/>
    <s v="Credit card"/>
    <n v="13.0025"/>
    <n v="7.7"/>
    <x v="2"/>
    <s v="Fri"/>
    <s v="afternoon"/>
    <x v="0"/>
    <s v="Female"/>
    <s v="Health and beauty"/>
    <x v="1"/>
    <x v="1"/>
    <s v="Average"/>
  </r>
  <r>
    <s v="554-53-3790"/>
    <n v="37.02"/>
    <n v="6"/>
    <n v="11.106"/>
    <n v="233.226"/>
    <d v="2019-03-22T00:00:00"/>
    <d v="1899-12-30T18:33:00"/>
    <s v="Cash"/>
    <n v="11.106"/>
    <n v="4.5"/>
    <x v="1"/>
    <s v="Fri"/>
    <s v="evening"/>
    <x v="1"/>
    <s v="Male"/>
    <s v="Sports and travel"/>
    <x v="2"/>
    <x v="2"/>
    <s v="Poor"/>
  </r>
  <r>
    <s v="746-19-0921"/>
    <n v="21.58"/>
    <n v="1"/>
    <n v="1.079"/>
    <n v="22.659"/>
    <d v="2019-02-09T00:00:00"/>
    <d v="1899-12-30T10:02:00"/>
    <s v="Ewallet"/>
    <n v="1.079"/>
    <n v="7.2"/>
    <x v="2"/>
    <s v="Sat"/>
    <s v="morning"/>
    <x v="1"/>
    <s v="Male"/>
    <s v="Food and beverages"/>
    <x v="1"/>
    <x v="1"/>
    <s v="Average"/>
  </r>
  <r>
    <s v="233-34-0817"/>
    <n v="98.84"/>
    <n v="1"/>
    <n v="4.942"/>
    <n v="103.782"/>
    <d v="2019-02-15T00:00:00"/>
    <d v="1899-12-30T11:21:00"/>
    <s v="Cash"/>
    <n v="4.942"/>
    <n v="8.4"/>
    <x v="2"/>
    <s v="Fri"/>
    <s v="morning"/>
    <x v="0"/>
    <s v="Female"/>
    <s v="Electronic accessories"/>
    <x v="1"/>
    <x v="1"/>
    <s v="Good"/>
  </r>
  <r>
    <s v="767-05-1286"/>
    <n v="83.77"/>
    <n v="6"/>
    <n v="25.131"/>
    <n v="527.751"/>
    <d v="2019-01-23T00:00:00"/>
    <d v="1899-12-30T12:10:00"/>
    <s v="Ewallet"/>
    <n v="25.131"/>
    <n v="5.4"/>
    <x v="0"/>
    <s v="Wed"/>
    <s v="afternoon"/>
    <x v="0"/>
    <s v="Female"/>
    <s v="Home and lifestyle"/>
    <x v="1"/>
    <x v="1"/>
    <s v="Poor"/>
  </r>
  <r>
    <s v="340-21-9136"/>
    <n v="40.05"/>
    <n v="4"/>
    <n v="8.01"/>
    <n v="168.21"/>
    <d v="2019-01-25T00:00:00"/>
    <d v="1899-12-30T11:40:00"/>
    <s v="Cash"/>
    <n v="8.01"/>
    <n v="9.7"/>
    <x v="0"/>
    <s v="Fri"/>
    <s v="morning"/>
    <x v="0"/>
    <s v="Female"/>
    <s v="Sports and travel"/>
    <x v="0"/>
    <x v="0"/>
    <s v="Good"/>
  </r>
  <r>
    <s v="405-31-3305"/>
    <n v="43.13"/>
    <n v="10"/>
    <n v="21.565"/>
    <n v="452.865"/>
    <d v="2019-02-02T00:00:00"/>
    <d v="1899-12-30T18:31:00"/>
    <s v="Credit card"/>
    <n v="21.565"/>
    <n v="5.5"/>
    <x v="2"/>
    <s v="Sat"/>
    <s v="evening"/>
    <x v="0"/>
    <s v="Male"/>
    <s v="Fashion accessories"/>
    <x v="0"/>
    <x v="0"/>
    <s v="Poor"/>
  </r>
  <r>
    <s v="731-59-7531"/>
    <n v="72.57"/>
    <n v="8"/>
    <n v="29.028"/>
    <n v="609.588"/>
    <d v="2019-03-30T00:00:00"/>
    <d v="1899-12-30T17:58:00"/>
    <s v="Cash"/>
    <n v="29.028"/>
    <n v="4.6"/>
    <x v="1"/>
    <s v="Sat"/>
    <s v="evening"/>
    <x v="0"/>
    <s v="Male"/>
    <s v="Health and beauty"/>
    <x v="2"/>
    <x v="2"/>
    <s v="Poor"/>
  </r>
  <r>
    <s v="676-39-6028"/>
    <n v="64.44"/>
    <n v="5"/>
    <n v="16.11"/>
    <n v="338.31"/>
    <d v="2019-03-30T00:00:00"/>
    <d v="1899-12-30T17:04:00"/>
    <s v="Cash"/>
    <n v="16.11"/>
    <n v="6.6"/>
    <x v="1"/>
    <s v="Sat"/>
    <s v="evening"/>
    <x v="0"/>
    <s v="Female"/>
    <s v="Electronic accessories"/>
    <x v="0"/>
    <x v="0"/>
    <s v="Average"/>
  </r>
  <r>
    <s v="502-05-1910"/>
    <n v="65.18"/>
    <n v="3"/>
    <n v="9.777"/>
    <n v="205.317"/>
    <d v="2019-02-25T00:00:00"/>
    <d v="1899-12-30T20:35:00"/>
    <s v="Credit card"/>
    <n v="9.777"/>
    <n v="6.3"/>
    <x v="2"/>
    <s v="Mon"/>
    <s v="evening"/>
    <x v="1"/>
    <s v="Male"/>
    <s v="Health and beauty"/>
    <x v="0"/>
    <x v="0"/>
    <s v="Average"/>
  </r>
  <r>
    <s v="485-30-8700"/>
    <n v="33.26"/>
    <n v="5"/>
    <n v="8.315"/>
    <n v="174.615"/>
    <d v="2019-03-18T00:00:00"/>
    <d v="1899-12-30T16:10:00"/>
    <s v="Credit card"/>
    <n v="8.315"/>
    <n v="4.2"/>
    <x v="1"/>
    <s v="Mon"/>
    <s v="evening"/>
    <x v="1"/>
    <s v="Female"/>
    <s v="Sports and travel"/>
    <x v="0"/>
    <x v="0"/>
    <s v="Poor"/>
  </r>
  <r>
    <s v="598-47-9715"/>
    <n v="84.07"/>
    <n v="4"/>
    <n v="16.814"/>
    <n v="353.094"/>
    <d v="2019-03-07T00:00:00"/>
    <d v="1899-12-30T16:54:00"/>
    <s v="Ewallet"/>
    <n v="16.814"/>
    <n v="4.4"/>
    <x v="1"/>
    <s v="Thu"/>
    <s v="evening"/>
    <x v="1"/>
    <s v="Male"/>
    <s v="Electronic accessories"/>
    <x v="1"/>
    <x v="1"/>
    <s v="Poor"/>
  </r>
  <r>
    <s v="701-69-8742"/>
    <n v="34.37"/>
    <n v="10"/>
    <n v="17.185"/>
    <n v="360.885"/>
    <d v="2019-03-16T00:00:00"/>
    <d v="1899-12-30T10:11:00"/>
    <s v="Ewallet"/>
    <n v="17.185"/>
    <n v="6.7"/>
    <x v="1"/>
    <s v="Sat"/>
    <s v="morning"/>
    <x v="1"/>
    <s v="Male"/>
    <s v="Sports and travel"/>
    <x v="2"/>
    <x v="2"/>
    <s v="Average"/>
  </r>
  <r>
    <s v="575-67-1508"/>
    <n v="38.6"/>
    <n v="1"/>
    <n v="1.93"/>
    <n v="40.53"/>
    <d v="2019-01-29T00:00:00"/>
    <d v="1899-12-30T11:26:00"/>
    <s v="Ewallet"/>
    <n v="1.93"/>
    <n v="6.7"/>
    <x v="0"/>
    <s v="Tue"/>
    <s v="morning"/>
    <x v="1"/>
    <s v="Male"/>
    <s v="Electronic accessories"/>
    <x v="0"/>
    <x v="0"/>
    <s v="Average"/>
  </r>
  <r>
    <s v="541-08-3113"/>
    <n v="65.97"/>
    <n v="8"/>
    <n v="26.388"/>
    <n v="554.148"/>
    <d v="2019-02-02T00:00:00"/>
    <d v="1899-12-30T20:29:00"/>
    <s v="Cash"/>
    <n v="26.388"/>
    <n v="8.4"/>
    <x v="2"/>
    <s v="Sat"/>
    <s v="evening"/>
    <x v="1"/>
    <s v="Male"/>
    <s v="Food and beverages"/>
    <x v="1"/>
    <x v="1"/>
    <s v="Good"/>
  </r>
  <r>
    <s v="246-11-3901"/>
    <n v="32.8"/>
    <n v="10"/>
    <n v="16.4"/>
    <n v="344.4"/>
    <d v="2019-02-15T00:00:00"/>
    <d v="1899-12-30T12:12:00"/>
    <s v="Cash"/>
    <n v="16.4"/>
    <n v="6.2"/>
    <x v="2"/>
    <s v="Fri"/>
    <s v="afternoon"/>
    <x v="1"/>
    <s v="Female"/>
    <s v="Electronic accessories"/>
    <x v="1"/>
    <x v="1"/>
    <s v="Average"/>
  </r>
  <r>
    <s v="674-15-9296"/>
    <n v="37.14"/>
    <n v="5"/>
    <n v="9.285"/>
    <n v="194.985"/>
    <d v="2019-01-08T00:00:00"/>
    <d v="1899-12-30T13:05:00"/>
    <s v="Ewallet"/>
    <n v="9.285"/>
    <n v="5"/>
    <x v="0"/>
    <s v="Tue"/>
    <s v="afternoon"/>
    <x v="1"/>
    <s v="Male"/>
    <s v="Sports and travel"/>
    <x v="0"/>
    <x v="0"/>
    <s v="Poor"/>
  </r>
  <r>
    <s v="305-18-3552"/>
    <n v="60.38"/>
    <n v="10"/>
    <n v="30.19"/>
    <n v="633.99"/>
    <d v="2019-02-12T00:00:00"/>
    <d v="1899-12-30T16:19:00"/>
    <s v="Cash"/>
    <n v="30.19"/>
    <n v="6"/>
    <x v="2"/>
    <s v="Tue"/>
    <s v="evening"/>
    <x v="0"/>
    <s v="Male"/>
    <s v="Home and lifestyle"/>
    <x v="2"/>
    <x v="2"/>
    <s v="Average"/>
  </r>
  <r>
    <s v="493-65-6248"/>
    <n v="36.98"/>
    <n v="10"/>
    <n v="18.49"/>
    <n v="388.29"/>
    <d v="2019-01-01T00:00:00"/>
    <d v="1899-12-30T19:48:00"/>
    <s v="Credit card"/>
    <n v="18.49"/>
    <n v="7"/>
    <x v="0"/>
    <s v="Tue"/>
    <s v="evening"/>
    <x v="0"/>
    <s v="Female"/>
    <s v="Sports and travel"/>
    <x v="1"/>
    <x v="1"/>
    <s v="Average"/>
  </r>
  <r>
    <s v="438-01-4015"/>
    <n v="49.49"/>
    <n v="4"/>
    <n v="9.898"/>
    <n v="207.858"/>
    <d v="2019-03-21T00:00:00"/>
    <d v="1899-12-30T15:25:00"/>
    <s v="Ewallet"/>
    <n v="9.898"/>
    <n v="6.6"/>
    <x v="1"/>
    <s v="Thu"/>
    <s v="afternoon"/>
    <x v="0"/>
    <s v="Female"/>
    <s v="Sports and travel"/>
    <x v="2"/>
    <x v="2"/>
    <s v="Average"/>
  </r>
  <r>
    <s v="709-58-4068"/>
    <n v="41.09"/>
    <n v="10"/>
    <n v="20.545"/>
    <n v="431.445"/>
    <d v="2019-02-28T00:00:00"/>
    <d v="1899-12-30T14:42:00"/>
    <s v="Cash"/>
    <n v="20.545"/>
    <n v="7.3"/>
    <x v="2"/>
    <s v="Thu"/>
    <s v="afternoon"/>
    <x v="1"/>
    <s v="Female"/>
    <s v="Fashion accessories"/>
    <x v="2"/>
    <x v="2"/>
    <s v="Average"/>
  </r>
  <r>
    <s v="795-49-7276"/>
    <n v="37.15"/>
    <n v="4"/>
    <n v="7.43"/>
    <n v="156.03"/>
    <d v="2019-03-23T00:00:00"/>
    <d v="1899-12-30T18:59:00"/>
    <s v="Ewallet"/>
    <n v="7.43"/>
    <n v="8.3"/>
    <x v="1"/>
    <s v="Sat"/>
    <s v="evening"/>
    <x v="1"/>
    <s v="Male"/>
    <s v="Fashion accessories"/>
    <x v="0"/>
    <x v="0"/>
    <s v="Good"/>
  </r>
  <r>
    <s v="556-72-8512"/>
    <n v="22.96"/>
    <n v="1"/>
    <n v="1.148"/>
    <n v="24.108"/>
    <d v="2019-01-30T00:00:00"/>
    <d v="1899-12-30T20:47:00"/>
    <s v="Cash"/>
    <n v="1.148"/>
    <n v="4.3"/>
    <x v="0"/>
    <s v="Wed"/>
    <s v="evening"/>
    <x v="1"/>
    <s v="Male"/>
    <s v="Home and lifestyle"/>
    <x v="1"/>
    <x v="1"/>
    <s v="Poor"/>
  </r>
  <r>
    <s v="627-95-3243"/>
    <n v="77.68"/>
    <n v="9"/>
    <n v="34.956"/>
    <n v="734.076"/>
    <d v="2019-02-04T00:00:00"/>
    <d v="1899-12-30T13:21:00"/>
    <s v="Ewallet"/>
    <n v="34.956"/>
    <n v="9.8"/>
    <x v="2"/>
    <s v="Mon"/>
    <s v="afternoon"/>
    <x v="0"/>
    <s v="Female"/>
    <s v="Home and lifestyle"/>
    <x v="2"/>
    <x v="2"/>
    <s v="Good"/>
  </r>
  <r>
    <s v="686-41-0932"/>
    <n v="34.7"/>
    <n v="2"/>
    <n v="3.47"/>
    <n v="72.87"/>
    <d v="2019-03-13T00:00:00"/>
    <d v="1899-12-30T19:48:00"/>
    <s v="Ewallet"/>
    <n v="3.47"/>
    <n v="8.2"/>
    <x v="1"/>
    <s v="Wed"/>
    <s v="evening"/>
    <x v="1"/>
    <s v="Female"/>
    <s v="Fashion accessories"/>
    <x v="2"/>
    <x v="2"/>
    <s v="Good"/>
  </r>
  <r>
    <s v="510-09-5628"/>
    <n v="19.66"/>
    <n v="10"/>
    <n v="9.83"/>
    <n v="206.43"/>
    <d v="2019-03-15T00:00:00"/>
    <d v="1899-12-30T18:20:00"/>
    <s v="Credit card"/>
    <n v="9.83"/>
    <n v="7.2"/>
    <x v="1"/>
    <s v="Fri"/>
    <s v="evening"/>
    <x v="0"/>
    <s v="Female"/>
    <s v="Fashion accessories"/>
    <x v="0"/>
    <x v="0"/>
    <s v="Average"/>
  </r>
  <r>
    <s v="608-04-3797"/>
    <n v="25.32"/>
    <n v="8"/>
    <n v="10.128"/>
    <n v="212.688"/>
    <d v="2019-03-05T00:00:00"/>
    <d v="1899-12-30T20:24:00"/>
    <s v="Ewallet"/>
    <n v="10.128"/>
    <n v="8.7"/>
    <x v="1"/>
    <s v="Tue"/>
    <s v="evening"/>
    <x v="0"/>
    <s v="Female"/>
    <s v="Health and beauty"/>
    <x v="2"/>
    <x v="2"/>
    <s v="Good"/>
  </r>
  <r>
    <s v="148-82-2527"/>
    <n v="12.12"/>
    <n v="10"/>
    <n v="6.06"/>
    <n v="127.26"/>
    <d v="2019-03-05T00:00:00"/>
    <d v="1899-12-30T13:44:00"/>
    <s v="Credit card"/>
    <n v="6.06"/>
    <n v="8.4"/>
    <x v="1"/>
    <s v="Tue"/>
    <s v="afternoon"/>
    <x v="0"/>
    <s v="Female"/>
    <s v="Home and lifestyle"/>
    <x v="1"/>
    <x v="1"/>
    <s v="Good"/>
  </r>
  <r>
    <s v="437-53-3084"/>
    <n v="99.89"/>
    <n v="2"/>
    <n v="9.989"/>
    <n v="209.769"/>
    <d v="2019-02-26T00:00:00"/>
    <d v="1899-12-30T11:48:00"/>
    <s v="Ewallet"/>
    <n v="9.989"/>
    <n v="7.1"/>
    <x v="2"/>
    <s v="Tue"/>
    <s v="morning"/>
    <x v="1"/>
    <s v="Male"/>
    <s v="Fashion accessories"/>
    <x v="2"/>
    <x v="2"/>
    <s v="Average"/>
  </r>
  <r>
    <s v="632-32-4574"/>
    <n v="75.92"/>
    <n v="8"/>
    <n v="30.368"/>
    <n v="637.728"/>
    <d v="2019-03-20T00:00:00"/>
    <d v="1899-12-30T14:14:00"/>
    <s v="Cash"/>
    <n v="30.368"/>
    <n v="5.5"/>
    <x v="1"/>
    <s v="Wed"/>
    <s v="afternoon"/>
    <x v="1"/>
    <s v="Male"/>
    <s v="Sports and travel"/>
    <x v="2"/>
    <x v="2"/>
    <s v="Poor"/>
  </r>
  <r>
    <s v="556-97-7101"/>
    <n v="63.22"/>
    <n v="2"/>
    <n v="6.322"/>
    <n v="132.762"/>
    <d v="2019-01-01T00:00:00"/>
    <d v="1899-12-30T15:51:00"/>
    <s v="Cash"/>
    <n v="6.322"/>
    <n v="8.5"/>
    <x v="0"/>
    <s v="Tue"/>
    <s v="afternoon"/>
    <x v="1"/>
    <s v="Female"/>
    <s v="Electronic accessories"/>
    <x v="1"/>
    <x v="1"/>
    <s v="Good"/>
  </r>
  <r>
    <s v="862-59-8517"/>
    <n v="90.24"/>
    <n v="6"/>
    <n v="27.072"/>
    <n v="568.512"/>
    <d v="2019-01-27T00:00:00"/>
    <d v="1899-12-30T11:17:00"/>
    <s v="Cash"/>
    <n v="27.072"/>
    <n v="6.2"/>
    <x v="0"/>
    <s v="Sun"/>
    <s v="morning"/>
    <x v="1"/>
    <s v="Female"/>
    <s v="Food and beverages"/>
    <x v="1"/>
    <x v="1"/>
    <s v="Average"/>
  </r>
  <r>
    <s v="401-18-8016"/>
    <n v="98.13"/>
    <n v="1"/>
    <n v="4.9065"/>
    <n v="103.0365"/>
    <d v="2019-01-21T00:00:00"/>
    <d v="1899-12-30T17:36:00"/>
    <s v="Cash"/>
    <n v="4.9065"/>
    <n v="8.9"/>
    <x v="0"/>
    <s v="Mon"/>
    <s v="evening"/>
    <x v="0"/>
    <s v="Female"/>
    <s v="Sports and travel"/>
    <x v="2"/>
    <x v="2"/>
    <s v="Good"/>
  </r>
  <r>
    <s v="420-18-8989"/>
    <n v="51.52"/>
    <n v="8"/>
    <n v="20.608"/>
    <n v="432.768"/>
    <d v="2019-02-02T00:00:00"/>
    <d v="1899-12-30T15:47:00"/>
    <s v="Cash"/>
    <n v="20.608"/>
    <n v="9.6"/>
    <x v="2"/>
    <s v="Sat"/>
    <s v="afternoon"/>
    <x v="0"/>
    <s v="Female"/>
    <s v="Sports and travel"/>
    <x v="0"/>
    <x v="0"/>
    <s v="Good"/>
  </r>
  <r>
    <s v="277-63-2961"/>
    <n v="73.97"/>
    <n v="1"/>
    <n v="3.6985"/>
    <n v="77.6685"/>
    <d v="2019-02-03T00:00:00"/>
    <d v="1899-12-30T15:53:00"/>
    <s v="Credit card"/>
    <n v="3.6985"/>
    <n v="5.4"/>
    <x v="2"/>
    <s v="Sun"/>
    <s v="afternoon"/>
    <x v="0"/>
    <s v="Male"/>
    <s v="Sports and travel"/>
    <x v="2"/>
    <x v="2"/>
    <s v="Poor"/>
  </r>
  <r>
    <s v="573-98-8548"/>
    <n v="31.9"/>
    <n v="1"/>
    <n v="1.595"/>
    <n v="33.495"/>
    <d v="2019-01-05T00:00:00"/>
    <d v="1899-12-30T12:40:00"/>
    <s v="Ewallet"/>
    <n v="1.595"/>
    <n v="9.1"/>
    <x v="0"/>
    <s v="Sat"/>
    <s v="afternoon"/>
    <x v="0"/>
    <s v="Female"/>
    <s v="Fashion accessories"/>
    <x v="1"/>
    <x v="1"/>
    <s v="Good"/>
  </r>
  <r>
    <s v="620-02-2046"/>
    <n v="69.4"/>
    <n v="2"/>
    <n v="6.94"/>
    <n v="145.74"/>
    <d v="2019-01-27T00:00:00"/>
    <d v="1899-12-30T19:48:00"/>
    <s v="Ewallet"/>
    <n v="6.94"/>
    <n v="9"/>
    <x v="0"/>
    <s v="Sun"/>
    <s v="evening"/>
    <x v="1"/>
    <s v="Male"/>
    <s v="Home and lifestyle"/>
    <x v="1"/>
    <x v="1"/>
    <s v="Good"/>
  </r>
  <r>
    <s v="282-35-2475"/>
    <n v="93.31"/>
    <n v="2"/>
    <n v="9.331"/>
    <n v="195.951"/>
    <d v="2019-03-25T00:00:00"/>
    <d v="1899-12-30T17:53:00"/>
    <s v="Cash"/>
    <n v="9.331"/>
    <n v="6.3"/>
    <x v="1"/>
    <s v="Mon"/>
    <s v="evening"/>
    <x v="1"/>
    <s v="Female"/>
    <s v="Sports and travel"/>
    <x v="2"/>
    <x v="2"/>
    <s v="Average"/>
  </r>
  <r>
    <s v="511-54-3087"/>
    <n v="88.45"/>
    <n v="1"/>
    <n v="4.4225"/>
    <n v="92.8725"/>
    <d v="2019-02-25T00:00:00"/>
    <d v="1899-12-30T16:36:00"/>
    <s v="Credit card"/>
    <n v="4.4225"/>
    <n v="9.5"/>
    <x v="2"/>
    <s v="Mon"/>
    <s v="evening"/>
    <x v="1"/>
    <s v="Male"/>
    <s v="Sports and travel"/>
    <x v="2"/>
    <x v="2"/>
    <s v="Good"/>
  </r>
  <r>
    <s v="726-29-6793"/>
    <n v="24.18"/>
    <n v="8"/>
    <n v="9.672"/>
    <n v="203.112"/>
    <d v="2019-01-28T00:00:00"/>
    <d v="1899-12-30T20:54:00"/>
    <s v="Ewallet"/>
    <n v="9.672"/>
    <n v="9.8"/>
    <x v="0"/>
    <s v="Mon"/>
    <s v="evening"/>
    <x v="0"/>
    <s v="Male"/>
    <s v="Electronic accessories"/>
    <x v="0"/>
    <x v="0"/>
    <s v="Good"/>
  </r>
  <r>
    <s v="387-49-4215"/>
    <n v="48.5"/>
    <n v="3"/>
    <n v="7.275"/>
    <n v="152.775"/>
    <d v="2019-01-08T00:00:00"/>
    <d v="1899-12-30T12:50:00"/>
    <s v="Cash"/>
    <n v="7.275"/>
    <n v="6.7"/>
    <x v="0"/>
    <s v="Tue"/>
    <s v="afternoon"/>
    <x v="0"/>
    <s v="Female"/>
    <s v="Sports and travel"/>
    <x v="2"/>
    <x v="2"/>
    <s v="Average"/>
  </r>
  <r>
    <s v="862-17-9201"/>
    <n v="84.05"/>
    <n v="6"/>
    <n v="25.215"/>
    <n v="529.515"/>
    <d v="2019-01-29T00:00:00"/>
    <d v="1899-12-30T10:48:00"/>
    <s v="Credit card"/>
    <n v="25.215"/>
    <n v="7.7"/>
    <x v="0"/>
    <s v="Tue"/>
    <s v="morning"/>
    <x v="1"/>
    <s v="Female"/>
    <s v="Food and beverages"/>
    <x v="2"/>
    <x v="2"/>
    <s v="Average"/>
  </r>
  <r>
    <s v="291-21-5991"/>
    <n v="61.29"/>
    <n v="5"/>
    <n v="15.3225"/>
    <n v="321.7725"/>
    <d v="2019-03-29T00:00:00"/>
    <d v="1899-12-30T14:28:00"/>
    <s v="Cash"/>
    <n v="15.3225"/>
    <n v="7"/>
    <x v="1"/>
    <s v="Fri"/>
    <s v="afternoon"/>
    <x v="0"/>
    <s v="Male"/>
    <s v="Health and beauty"/>
    <x v="2"/>
    <x v="2"/>
    <s v="Average"/>
  </r>
  <r>
    <s v="602-80-9671"/>
    <n v="15.95"/>
    <n v="6"/>
    <n v="4.785"/>
    <n v="100.485"/>
    <d v="2019-02-09T00:00:00"/>
    <d v="1899-12-30T17:15:00"/>
    <s v="Credit card"/>
    <n v="4.785"/>
    <n v="5.1"/>
    <x v="2"/>
    <s v="Sat"/>
    <s v="evening"/>
    <x v="0"/>
    <s v="Female"/>
    <s v="Home and lifestyle"/>
    <x v="1"/>
    <x v="1"/>
    <s v="Poor"/>
  </r>
  <r>
    <s v="347-72-6115"/>
    <n v="90.74"/>
    <n v="7"/>
    <n v="31.759"/>
    <n v="666.939"/>
    <d v="2019-01-16T00:00:00"/>
    <d v="1899-12-30T18:03:00"/>
    <s v="Credit card"/>
    <n v="31.759"/>
    <n v="6.2"/>
    <x v="0"/>
    <s v="Wed"/>
    <s v="evening"/>
    <x v="0"/>
    <s v="Female"/>
    <s v="Sports and travel"/>
    <x v="2"/>
    <x v="2"/>
    <s v="Average"/>
  </r>
  <r>
    <s v="209-61-0206"/>
    <n v="42.91"/>
    <n v="5"/>
    <n v="10.7275"/>
    <n v="225.2775"/>
    <d v="2019-01-05T00:00:00"/>
    <d v="1899-12-30T17:29:00"/>
    <s v="Ewallet"/>
    <n v="10.7275"/>
    <n v="6.1"/>
    <x v="0"/>
    <s v="Sat"/>
    <s v="evening"/>
    <x v="1"/>
    <s v="Female"/>
    <s v="Home and lifestyle"/>
    <x v="0"/>
    <x v="0"/>
    <s v="Average"/>
  </r>
  <r>
    <s v="595-27-4851"/>
    <n v="54.28"/>
    <n v="7"/>
    <n v="18.998"/>
    <n v="398.958"/>
    <d v="2019-01-27T00:00:00"/>
    <d v="1899-12-30T18:05:00"/>
    <s v="Ewallet"/>
    <n v="18.998"/>
    <n v="9.3"/>
    <x v="0"/>
    <s v="Sun"/>
    <s v="evening"/>
    <x v="1"/>
    <s v="Female"/>
    <s v="Fashion accessories"/>
    <x v="0"/>
    <x v="0"/>
    <s v="Good"/>
  </r>
  <r>
    <s v="189-52-0236"/>
    <n v="99.55"/>
    <n v="7"/>
    <n v="34.8425"/>
    <n v="731.6925"/>
    <d v="2019-03-14T00:00:00"/>
    <d v="1899-12-30T12:07:00"/>
    <s v="Cash"/>
    <n v="34.8425"/>
    <n v="7.6"/>
    <x v="1"/>
    <s v="Thu"/>
    <s v="afternoon"/>
    <x v="1"/>
    <s v="Male"/>
    <s v="Electronic accessories"/>
    <x v="0"/>
    <x v="0"/>
    <s v="Average"/>
  </r>
  <r>
    <s v="503-07-0930"/>
    <n v="58.39"/>
    <n v="7"/>
    <n v="20.4365"/>
    <n v="429.1665"/>
    <d v="2019-02-23T00:00:00"/>
    <d v="1899-12-30T19:49:00"/>
    <s v="Credit card"/>
    <n v="20.4365"/>
    <n v="8.2"/>
    <x v="2"/>
    <s v="Sat"/>
    <s v="evening"/>
    <x v="0"/>
    <s v="Male"/>
    <s v="Sports and travel"/>
    <x v="1"/>
    <x v="1"/>
    <s v="Good"/>
  </r>
  <r>
    <s v="413-20-6708"/>
    <n v="51.47"/>
    <n v="1"/>
    <n v="2.5735"/>
    <n v="54.0435"/>
    <d v="2019-03-18T00:00:00"/>
    <d v="1899-12-30T15:52:00"/>
    <s v="Ewallet"/>
    <n v="2.5735"/>
    <n v="8.5"/>
    <x v="1"/>
    <s v="Mon"/>
    <s v="afternoon"/>
    <x v="0"/>
    <s v="Female"/>
    <s v="Fashion accessories"/>
    <x v="1"/>
    <x v="1"/>
    <s v="Good"/>
  </r>
  <r>
    <s v="425-85-2085"/>
    <n v="54.86"/>
    <n v="5"/>
    <n v="13.715"/>
    <n v="288.015"/>
    <d v="2019-03-29T00:00:00"/>
    <d v="1899-12-30T16:48:00"/>
    <s v="Ewallet"/>
    <n v="13.715"/>
    <n v="9.8"/>
    <x v="1"/>
    <s v="Fri"/>
    <s v="evening"/>
    <x v="0"/>
    <s v="Male"/>
    <s v="Health and beauty"/>
    <x v="2"/>
    <x v="2"/>
    <s v="Good"/>
  </r>
  <r>
    <s v="521-18-7827"/>
    <n v="39.39"/>
    <n v="5"/>
    <n v="9.8475"/>
    <n v="206.7975"/>
    <d v="2019-01-22T00:00:00"/>
    <d v="1899-12-30T20:46:00"/>
    <s v="Credit card"/>
    <n v="9.8475"/>
    <n v="8.7"/>
    <x v="0"/>
    <s v="Tue"/>
    <s v="evening"/>
    <x v="0"/>
    <s v="Male"/>
    <s v="Home and lifestyle"/>
    <x v="1"/>
    <x v="1"/>
    <s v="Good"/>
  </r>
  <r>
    <s v="220-28-1851"/>
    <n v="34.73"/>
    <n v="2"/>
    <n v="3.473"/>
    <n v="72.933"/>
    <d v="2019-03-01T00:00:00"/>
    <d v="1899-12-30T18:14:00"/>
    <s v="Ewallet"/>
    <n v="3.473"/>
    <n v="9.7"/>
    <x v="1"/>
    <s v="Fri"/>
    <s v="evening"/>
    <x v="1"/>
    <s v="Male"/>
    <s v="Home and lifestyle"/>
    <x v="0"/>
    <x v="0"/>
    <s v="Good"/>
  </r>
  <r>
    <s v="600-38-9738"/>
    <n v="71.92"/>
    <n v="5"/>
    <n v="17.98"/>
    <n v="377.58"/>
    <d v="2019-01-17T00:00:00"/>
    <d v="1899-12-30T15:05:00"/>
    <s v="Credit card"/>
    <n v="17.98"/>
    <n v="4.3"/>
    <x v="0"/>
    <s v="Thu"/>
    <s v="afternoon"/>
    <x v="0"/>
    <s v="Male"/>
    <s v="Sports and travel"/>
    <x v="1"/>
    <x v="1"/>
    <s v="Poor"/>
  </r>
  <r>
    <s v="734-91-1155"/>
    <n v="45.71"/>
    <n v="3"/>
    <n v="6.8565"/>
    <n v="143.9865"/>
    <d v="2019-03-26T00:00:00"/>
    <d v="1899-12-30T10:34:00"/>
    <s v="Credit card"/>
    <n v="6.8565"/>
    <n v="7.7"/>
    <x v="1"/>
    <s v="Tue"/>
    <s v="morning"/>
    <x v="1"/>
    <s v="Female"/>
    <s v="Electronic accessories"/>
    <x v="2"/>
    <x v="2"/>
    <s v="Average"/>
  </r>
  <r>
    <s v="451-28-5717"/>
    <n v="83.17"/>
    <n v="6"/>
    <n v="24.951"/>
    <n v="523.971"/>
    <d v="2019-03-20T00:00:00"/>
    <d v="1899-12-30T11:23:00"/>
    <s v="Cash"/>
    <n v="24.951"/>
    <n v="7.3"/>
    <x v="1"/>
    <s v="Wed"/>
    <s v="morning"/>
    <x v="0"/>
    <s v="Female"/>
    <s v="Home and lifestyle"/>
    <x v="1"/>
    <x v="1"/>
    <s v="Average"/>
  </r>
  <r>
    <s v="609-81-8548"/>
    <n v="37.44"/>
    <n v="6"/>
    <n v="11.232"/>
    <n v="235.872"/>
    <d v="2019-02-06T00:00:00"/>
    <d v="1899-12-30T13:55:00"/>
    <s v="Credit card"/>
    <n v="11.232"/>
    <n v="5.9"/>
    <x v="2"/>
    <s v="Wed"/>
    <s v="afternoon"/>
    <x v="0"/>
    <s v="Female"/>
    <s v="Home and lifestyle"/>
    <x v="0"/>
    <x v="0"/>
    <s v="Poor"/>
  </r>
  <r>
    <s v="133-14-7229"/>
    <n v="62.87"/>
    <n v="2"/>
    <n v="6.287"/>
    <n v="132.027"/>
    <d v="2019-01-01T00:00:00"/>
    <d v="1899-12-30T11:43:00"/>
    <s v="Cash"/>
    <n v="6.287"/>
    <n v="5"/>
    <x v="0"/>
    <s v="Tue"/>
    <s v="morning"/>
    <x v="1"/>
    <s v="Male"/>
    <s v="Health and beauty"/>
    <x v="1"/>
    <x v="1"/>
    <s v="Poor"/>
  </r>
  <r>
    <s v="534-01-4457"/>
    <n v="81.71"/>
    <n v="6"/>
    <n v="24.513"/>
    <n v="514.773"/>
    <d v="2019-01-27T00:00:00"/>
    <d v="1899-12-30T14:36:00"/>
    <s v="Credit card"/>
    <n v="24.513"/>
    <n v="8"/>
    <x v="0"/>
    <s v="Sun"/>
    <s v="afternoon"/>
    <x v="1"/>
    <s v="Male"/>
    <s v="Food and beverages"/>
    <x v="0"/>
    <x v="0"/>
    <s v="Good"/>
  </r>
  <r>
    <s v="719-89-8991"/>
    <n v="91.41"/>
    <n v="5"/>
    <n v="22.8525"/>
    <n v="479.9025"/>
    <d v="2019-02-25T00:00:00"/>
    <d v="1899-12-30T16:03:00"/>
    <s v="Ewallet"/>
    <n v="22.8525"/>
    <n v="7.1"/>
    <x v="2"/>
    <s v="Mon"/>
    <s v="evening"/>
    <x v="0"/>
    <s v="Female"/>
    <s v="Sports and travel"/>
    <x v="0"/>
    <x v="0"/>
    <s v="Average"/>
  </r>
  <r>
    <s v="286-62-6248"/>
    <n v="39.21"/>
    <n v="4"/>
    <n v="7.842"/>
    <n v="164.682"/>
    <d v="2019-01-16T00:00:00"/>
    <d v="1899-12-30T20:03:00"/>
    <s v="Credit card"/>
    <n v="7.842"/>
    <n v="9"/>
    <x v="0"/>
    <s v="Wed"/>
    <s v="evening"/>
    <x v="1"/>
    <s v="Male"/>
    <s v="Fashion accessories"/>
    <x v="2"/>
    <x v="2"/>
    <s v="Good"/>
  </r>
  <r>
    <s v="339-38-9982"/>
    <n v="59.86"/>
    <n v="2"/>
    <n v="5.986"/>
    <n v="125.706"/>
    <d v="2019-01-13T00:00:00"/>
    <d v="1899-12-30T14:55:00"/>
    <s v="Ewallet"/>
    <n v="5.986"/>
    <n v="6.7"/>
    <x v="0"/>
    <s v="Sun"/>
    <s v="afternoon"/>
    <x v="0"/>
    <s v="Male"/>
    <s v="Fashion accessories"/>
    <x v="2"/>
    <x v="2"/>
    <s v="Average"/>
  </r>
  <r>
    <s v="827-44-5872"/>
    <n v="54.36"/>
    <n v="10"/>
    <n v="27.18"/>
    <n v="570.78"/>
    <d v="2019-02-07T00:00:00"/>
    <d v="1899-12-30T11:28:00"/>
    <s v="Credit card"/>
    <n v="27.18"/>
    <n v="6.1"/>
    <x v="2"/>
    <s v="Thu"/>
    <s v="morning"/>
    <x v="0"/>
    <s v="Female"/>
    <s v="Food and beverages"/>
    <x v="2"/>
    <x v="2"/>
    <s v="Average"/>
  </r>
  <r>
    <s v="827-77-7633"/>
    <n v="98.09"/>
    <n v="9"/>
    <n v="44.1405"/>
    <n v="926.9505"/>
    <d v="2019-02-17T00:00:00"/>
    <d v="1899-12-30T19:41:00"/>
    <s v="Cash"/>
    <n v="44.1405"/>
    <n v="9.3"/>
    <x v="2"/>
    <s v="Sun"/>
    <s v="evening"/>
    <x v="1"/>
    <s v="Male"/>
    <s v="Sports and travel"/>
    <x v="0"/>
    <x v="0"/>
    <s v="Good"/>
  </r>
  <r>
    <s v="287-83-1405"/>
    <n v="25.43"/>
    <n v="6"/>
    <n v="7.629"/>
    <n v="160.209"/>
    <d v="2019-02-12T00:00:00"/>
    <d v="1899-12-30T19:01:00"/>
    <s v="Ewallet"/>
    <n v="7.629"/>
    <n v="7"/>
    <x v="2"/>
    <s v="Tue"/>
    <s v="evening"/>
    <x v="1"/>
    <s v="Male"/>
    <s v="Health and beauty"/>
    <x v="0"/>
    <x v="0"/>
    <s v="Average"/>
  </r>
  <r>
    <s v="435-13-4908"/>
    <n v="86.68"/>
    <n v="8"/>
    <n v="34.672"/>
    <n v="728.112"/>
    <d v="2019-01-24T00:00:00"/>
    <d v="1899-12-30T18:04:00"/>
    <s v="Credit card"/>
    <n v="34.672"/>
    <n v="7.2"/>
    <x v="0"/>
    <s v="Thu"/>
    <s v="evening"/>
    <x v="0"/>
    <s v="Male"/>
    <s v="Fashion accessories"/>
    <x v="0"/>
    <x v="0"/>
    <s v="Average"/>
  </r>
  <r>
    <s v="857-67-9057"/>
    <n v="22.95"/>
    <n v="10"/>
    <n v="11.475"/>
    <n v="240.975"/>
    <d v="2019-02-06T00:00:00"/>
    <d v="1899-12-30T19:20:00"/>
    <s v="Ewallet"/>
    <n v="11.475"/>
    <n v="8.2"/>
    <x v="2"/>
    <s v="Wed"/>
    <s v="evening"/>
    <x v="1"/>
    <s v="Male"/>
    <s v="Electronic accessories"/>
    <x v="2"/>
    <x v="2"/>
    <s v="Good"/>
  </r>
  <r>
    <s v="236-27-1144"/>
    <n v="16.31"/>
    <n v="9"/>
    <n v="7.3395"/>
    <n v="154.1295"/>
    <d v="2019-03-26T00:00:00"/>
    <d v="1899-12-30T10:31:00"/>
    <s v="Ewallet"/>
    <n v="7.3395"/>
    <n v="8.4"/>
    <x v="1"/>
    <s v="Tue"/>
    <s v="morning"/>
    <x v="1"/>
    <s v="Female"/>
    <s v="Food and beverages"/>
    <x v="1"/>
    <x v="1"/>
    <s v="Good"/>
  </r>
  <r>
    <s v="892-05-6689"/>
    <n v="28.32"/>
    <n v="5"/>
    <n v="7.08"/>
    <n v="148.68"/>
    <d v="2019-03-11T00:00:00"/>
    <d v="1899-12-30T13:28:00"/>
    <s v="Ewallet"/>
    <n v="7.08"/>
    <n v="6.2"/>
    <x v="1"/>
    <s v="Mon"/>
    <s v="afternoon"/>
    <x v="1"/>
    <s v="Female"/>
    <s v="Home and lifestyle"/>
    <x v="0"/>
    <x v="0"/>
    <s v="Average"/>
  </r>
  <r>
    <s v="583-41-4548"/>
    <n v="16.67"/>
    <n v="7"/>
    <n v="5.8345"/>
    <n v="122.5245"/>
    <d v="2019-02-07T00:00:00"/>
    <d v="1899-12-30T11:36:00"/>
    <s v="Ewallet"/>
    <n v="5.8345"/>
    <n v="7.4"/>
    <x v="2"/>
    <s v="Thu"/>
    <s v="morning"/>
    <x v="1"/>
    <s v="Male"/>
    <s v="Home and lifestyle"/>
    <x v="1"/>
    <x v="1"/>
    <s v="Average"/>
  </r>
  <r>
    <s v="339-12-4827"/>
    <n v="73.96"/>
    <n v="1"/>
    <n v="3.698"/>
    <n v="77.658"/>
    <d v="2019-01-05T00:00:00"/>
    <d v="1899-12-30T11:32:00"/>
    <s v="Credit card"/>
    <n v="3.698"/>
    <n v="5"/>
    <x v="0"/>
    <s v="Sat"/>
    <s v="morning"/>
    <x v="0"/>
    <s v="Female"/>
    <s v="Fashion accessories"/>
    <x v="2"/>
    <x v="2"/>
    <s v="Poor"/>
  </r>
  <r>
    <s v="643-38-7867"/>
    <n v="97.94"/>
    <n v="1"/>
    <n v="4.897"/>
    <n v="102.837"/>
    <d v="2019-03-07T00:00:00"/>
    <d v="1899-12-30T11:44:00"/>
    <s v="Ewallet"/>
    <n v="4.897"/>
    <n v="6.9"/>
    <x v="1"/>
    <s v="Thu"/>
    <s v="morning"/>
    <x v="1"/>
    <s v="Male"/>
    <s v="Home and lifestyle"/>
    <x v="0"/>
    <x v="0"/>
    <s v="Average"/>
  </r>
  <r>
    <s v="308-81-0538"/>
    <n v="73.05"/>
    <n v="4"/>
    <n v="14.61"/>
    <n v="306.81"/>
    <d v="2019-02-25T00:00:00"/>
    <d v="1899-12-30T17:16:00"/>
    <s v="Credit card"/>
    <n v="14.61"/>
    <n v="4.9"/>
    <x v="2"/>
    <s v="Mon"/>
    <s v="evening"/>
    <x v="1"/>
    <s v="Female"/>
    <s v="Fashion accessories"/>
    <x v="0"/>
    <x v="0"/>
    <s v="Poor"/>
  </r>
  <r>
    <s v="358-88-9262"/>
    <n v="87.48"/>
    <n v="6"/>
    <n v="26.244"/>
    <n v="551.124"/>
    <d v="2019-02-01T00:00:00"/>
    <d v="1899-12-30T18:43:00"/>
    <s v="Ewallet"/>
    <n v="26.244"/>
    <n v="5.1"/>
    <x v="2"/>
    <s v="Fri"/>
    <s v="evening"/>
    <x v="0"/>
    <s v="Female"/>
    <s v="Food and beverages"/>
    <x v="1"/>
    <x v="1"/>
    <s v="Poor"/>
  </r>
  <r>
    <s v="460-35-4390"/>
    <n v="30.68"/>
    <n v="3"/>
    <n v="4.602"/>
    <n v="96.642"/>
    <d v="2019-01-22T00:00:00"/>
    <d v="1899-12-30T11:00:00"/>
    <s v="Ewallet"/>
    <n v="4.602"/>
    <n v="9.1"/>
    <x v="0"/>
    <s v="Tue"/>
    <s v="morning"/>
    <x v="1"/>
    <s v="Male"/>
    <s v="Home and lifestyle"/>
    <x v="0"/>
    <x v="0"/>
    <s v="Good"/>
  </r>
  <r>
    <s v="343-87-0864"/>
    <n v="75.88"/>
    <n v="1"/>
    <n v="3.794"/>
    <n v="79.674"/>
    <d v="2019-01-03T00:00:00"/>
    <d v="1899-12-30T10:30:00"/>
    <s v="Credit card"/>
    <n v="3.794"/>
    <n v="7.1"/>
    <x v="0"/>
    <s v="Thu"/>
    <s v="morning"/>
    <x v="0"/>
    <s v="Male"/>
    <s v="Health and beauty"/>
    <x v="1"/>
    <x v="1"/>
    <s v="Average"/>
  </r>
  <r>
    <s v="173-50-1108"/>
    <n v="20.18"/>
    <n v="4"/>
    <n v="4.036"/>
    <n v="84.756"/>
    <d v="2019-02-13T00:00:00"/>
    <d v="1899-12-30T12:14:00"/>
    <s v="Credit card"/>
    <n v="4.036"/>
    <n v="5"/>
    <x v="2"/>
    <s v="Wed"/>
    <s v="afternoon"/>
    <x v="0"/>
    <s v="Female"/>
    <s v="Sports and travel"/>
    <x v="2"/>
    <x v="2"/>
    <s v="Poor"/>
  </r>
  <r>
    <s v="243-47-2663"/>
    <n v="18.77"/>
    <n v="6"/>
    <n v="5.631"/>
    <n v="118.251"/>
    <d v="2019-01-28T00:00:00"/>
    <d v="1899-12-30T16:43:00"/>
    <s v="Credit card"/>
    <n v="5.631"/>
    <n v="5.5"/>
    <x v="0"/>
    <s v="Mon"/>
    <s v="evening"/>
    <x v="0"/>
    <s v="Male"/>
    <s v="Electronic accessories"/>
    <x v="1"/>
    <x v="1"/>
    <s v="Poor"/>
  </r>
  <r>
    <s v="841-18-8232"/>
    <n v="71.2"/>
    <n v="1"/>
    <n v="3.56"/>
    <n v="74.76"/>
    <d v="2019-01-05T00:00:00"/>
    <d v="1899-12-30T20:40:00"/>
    <s v="Credit card"/>
    <n v="3.56"/>
    <n v="9.2"/>
    <x v="0"/>
    <s v="Sat"/>
    <s v="evening"/>
    <x v="1"/>
    <s v="Female"/>
    <s v="Food and beverages"/>
    <x v="2"/>
    <x v="2"/>
    <s v="Good"/>
  </r>
  <r>
    <s v="701-23-5550"/>
    <n v="38.81"/>
    <n v="4"/>
    <n v="7.762"/>
    <n v="163.002"/>
    <d v="2019-03-19T00:00:00"/>
    <d v="1899-12-30T13:40:00"/>
    <s v="Ewallet"/>
    <n v="7.762"/>
    <n v="4.9"/>
    <x v="1"/>
    <s v="Tue"/>
    <s v="afternoon"/>
    <x v="0"/>
    <s v="Male"/>
    <s v="Home and lifestyle"/>
    <x v="2"/>
    <x v="2"/>
    <s v="Poor"/>
  </r>
  <r>
    <s v="647-50-1224"/>
    <n v="29.42"/>
    <n v="10"/>
    <n v="14.71"/>
    <n v="308.91"/>
    <d v="2019-01-12T00:00:00"/>
    <d v="1899-12-30T16:23:00"/>
    <s v="Ewallet"/>
    <n v="14.71"/>
    <n v="8.9"/>
    <x v="0"/>
    <s v="Sat"/>
    <s v="evening"/>
    <x v="1"/>
    <s v="Female"/>
    <s v="Fashion accessories"/>
    <x v="0"/>
    <x v="0"/>
    <s v="Good"/>
  </r>
  <r>
    <s v="541-48-8554"/>
    <n v="60.95"/>
    <n v="9"/>
    <n v="27.4275"/>
    <n v="575.9775"/>
    <d v="2019-01-07T00:00:00"/>
    <d v="1899-12-30T12:08:00"/>
    <s v="Credit card"/>
    <n v="27.4275"/>
    <n v="6"/>
    <x v="0"/>
    <s v="Mon"/>
    <s v="afternoon"/>
    <x v="1"/>
    <s v="Male"/>
    <s v="Sports and travel"/>
    <x v="0"/>
    <x v="0"/>
    <s v="Average"/>
  </r>
  <r>
    <s v="539-21-7227"/>
    <n v="51.54"/>
    <n v="5"/>
    <n v="12.885"/>
    <n v="270.585"/>
    <d v="2019-01-26T00:00:00"/>
    <d v="1899-12-30T17:45:00"/>
    <s v="Cash"/>
    <n v="12.885"/>
    <n v="4.2"/>
    <x v="0"/>
    <s v="Sat"/>
    <s v="evening"/>
    <x v="1"/>
    <s v="Female"/>
    <s v="Sports and travel"/>
    <x v="2"/>
    <x v="2"/>
    <s v="Poor"/>
  </r>
  <r>
    <s v="213-32-1216"/>
    <n v="66.06"/>
    <n v="6"/>
    <n v="19.818"/>
    <n v="416.178"/>
    <d v="2019-01-23T00:00:00"/>
    <d v="1899-12-30T10:28:00"/>
    <s v="Cash"/>
    <n v="19.818"/>
    <n v="7.3"/>
    <x v="0"/>
    <s v="Wed"/>
    <s v="morning"/>
    <x v="1"/>
    <s v="Female"/>
    <s v="Electronic accessories"/>
    <x v="0"/>
    <x v="0"/>
    <s v="Average"/>
  </r>
  <r>
    <s v="747-58-7183"/>
    <n v="57.27"/>
    <n v="3"/>
    <n v="8.5905"/>
    <n v="180.4005"/>
    <d v="2019-02-09T00:00:00"/>
    <d v="1899-12-30T20:31:00"/>
    <s v="Ewallet"/>
    <n v="8.5905"/>
    <n v="6.5"/>
    <x v="2"/>
    <s v="Sat"/>
    <s v="evening"/>
    <x v="1"/>
    <s v="Male"/>
    <s v="Fashion accessories"/>
    <x v="2"/>
    <x v="2"/>
    <s v="Average"/>
  </r>
  <r>
    <s v="582-52-8065"/>
    <n v="54.31"/>
    <n v="9"/>
    <n v="24.4395"/>
    <n v="513.2295"/>
    <d v="2019-02-22T00:00:00"/>
    <d v="1899-12-30T10:49:00"/>
    <s v="Cash"/>
    <n v="24.4395"/>
    <n v="8.9"/>
    <x v="2"/>
    <s v="Fri"/>
    <s v="morning"/>
    <x v="1"/>
    <s v="Female"/>
    <s v="Fashion accessories"/>
    <x v="2"/>
    <x v="2"/>
    <s v="Good"/>
  </r>
  <r>
    <s v="210-57-1719"/>
    <n v="58.24"/>
    <n v="9"/>
    <n v="26.208"/>
    <n v="550.368"/>
    <d v="2019-02-05T00:00:00"/>
    <d v="1899-12-30T12:34:00"/>
    <s v="Cash"/>
    <n v="26.208"/>
    <n v="9.7"/>
    <x v="2"/>
    <s v="Tue"/>
    <s v="afternoon"/>
    <x v="1"/>
    <s v="Female"/>
    <s v="Health and beauty"/>
    <x v="2"/>
    <x v="2"/>
    <s v="Good"/>
  </r>
  <r>
    <s v="399-69-4630"/>
    <n v="22.21"/>
    <n v="6"/>
    <n v="6.663"/>
    <n v="139.923"/>
    <d v="2019-03-07T00:00:00"/>
    <d v="1899-12-30T10:23:00"/>
    <s v="Credit card"/>
    <n v="6.663"/>
    <n v="8.6"/>
    <x v="1"/>
    <s v="Thu"/>
    <s v="morning"/>
    <x v="1"/>
    <s v="Male"/>
    <s v="Electronic accessories"/>
    <x v="1"/>
    <x v="1"/>
    <s v="Good"/>
  </r>
  <r>
    <s v="134-75-2619"/>
    <n v="19.32"/>
    <n v="7"/>
    <n v="6.762"/>
    <n v="142.002"/>
    <d v="2019-03-25T00:00:00"/>
    <d v="1899-12-30T18:51:00"/>
    <s v="Cash"/>
    <n v="6.762"/>
    <n v="6.9"/>
    <x v="1"/>
    <s v="Mon"/>
    <s v="evening"/>
    <x v="0"/>
    <s v="Male"/>
    <s v="Electronic accessories"/>
    <x v="0"/>
    <x v="0"/>
    <s v="Average"/>
  </r>
  <r>
    <s v="356-44-8813"/>
    <n v="37.48"/>
    <n v="3"/>
    <n v="5.622"/>
    <n v="118.062"/>
    <d v="2019-01-20T00:00:00"/>
    <d v="1899-12-30T13:45:00"/>
    <s v="Credit card"/>
    <n v="5.622"/>
    <n v="7.7"/>
    <x v="0"/>
    <s v="Sun"/>
    <s v="afternoon"/>
    <x v="1"/>
    <s v="Male"/>
    <s v="Home and lifestyle"/>
    <x v="2"/>
    <x v="2"/>
    <s v="Average"/>
  </r>
  <r>
    <s v="198-66-9832"/>
    <n v="72.04"/>
    <n v="2"/>
    <n v="7.204"/>
    <n v="151.284"/>
    <d v="2019-02-04T00:00:00"/>
    <d v="1899-12-30T19:38:00"/>
    <s v="Cash"/>
    <n v="7.204"/>
    <n v="9.5"/>
    <x v="2"/>
    <s v="Mon"/>
    <s v="evening"/>
    <x v="0"/>
    <s v="Female"/>
    <s v="Fashion accessories"/>
    <x v="2"/>
    <x v="2"/>
    <s v="Good"/>
  </r>
  <r>
    <s v="283-26-5248"/>
    <n v="98.52"/>
    <n v="10"/>
    <n v="49.26"/>
    <n v="1034.46"/>
    <d v="2019-01-30T00:00:00"/>
    <d v="1899-12-30T20:23:00"/>
    <s v="Ewallet"/>
    <n v="49.26"/>
    <n v="4.5"/>
    <x v="0"/>
    <s v="Wed"/>
    <s v="evening"/>
    <x v="0"/>
    <s v="Female"/>
    <s v="Food and beverages"/>
    <x v="1"/>
    <x v="1"/>
    <s v="Poor"/>
  </r>
  <r>
    <s v="712-39-0363"/>
    <n v="41.66"/>
    <n v="6"/>
    <n v="12.498"/>
    <n v="262.458"/>
    <d v="2019-01-02T00:00:00"/>
    <d v="1899-12-30T15:24:00"/>
    <s v="Ewallet"/>
    <n v="12.498"/>
    <n v="5.6"/>
    <x v="0"/>
    <s v="Wed"/>
    <s v="afternoon"/>
    <x v="0"/>
    <s v="Male"/>
    <s v="Food and beverages"/>
    <x v="0"/>
    <x v="0"/>
    <s v="Poor"/>
  </r>
  <r>
    <s v="218-59-9410"/>
    <n v="72.42"/>
    <n v="3"/>
    <n v="10.863"/>
    <n v="228.123"/>
    <d v="2019-03-29T00:00:00"/>
    <d v="1899-12-30T16:54:00"/>
    <s v="Ewallet"/>
    <n v="10.863"/>
    <n v="8.2"/>
    <x v="1"/>
    <s v="Fri"/>
    <s v="evening"/>
    <x v="0"/>
    <s v="Female"/>
    <s v="Home and lifestyle"/>
    <x v="0"/>
    <x v="0"/>
    <s v="Good"/>
  </r>
  <r>
    <s v="174-75-0888"/>
    <n v="21.58"/>
    <n v="9"/>
    <n v="9.711"/>
    <n v="203.931"/>
    <d v="2019-03-14T00:00:00"/>
    <d v="1899-12-30T12:32:00"/>
    <s v="Cash"/>
    <n v="9.711"/>
    <n v="7.3"/>
    <x v="1"/>
    <s v="Thu"/>
    <s v="afternoon"/>
    <x v="1"/>
    <s v="Male"/>
    <s v="Electronic accessories"/>
    <x v="2"/>
    <x v="2"/>
    <s v="Average"/>
  </r>
  <r>
    <s v="866-99-7614"/>
    <n v="89.2"/>
    <n v="10"/>
    <n v="44.6"/>
    <n v="936.6"/>
    <d v="2019-02-11T00:00:00"/>
    <d v="1899-12-30T15:42:00"/>
    <s v="Credit card"/>
    <n v="44.6"/>
    <n v="4.4"/>
    <x v="2"/>
    <s v="Mon"/>
    <s v="afternoon"/>
    <x v="1"/>
    <s v="Male"/>
    <s v="Food and beverages"/>
    <x v="1"/>
    <x v="1"/>
    <s v="Poor"/>
  </r>
  <r>
    <s v="134-54-4720"/>
    <n v="42.42"/>
    <n v="8"/>
    <n v="16.968"/>
    <n v="356.328"/>
    <d v="2019-01-30T00:00:00"/>
    <d v="1899-12-30T13:58:00"/>
    <s v="Ewallet"/>
    <n v="16.968"/>
    <n v="5.7"/>
    <x v="0"/>
    <s v="Wed"/>
    <s v="afternoon"/>
    <x v="1"/>
    <s v="Female"/>
    <s v="Electronic accessories"/>
    <x v="2"/>
    <x v="2"/>
    <s v="Poor"/>
  </r>
  <r>
    <s v="760-90-2357"/>
    <n v="74.51"/>
    <n v="6"/>
    <n v="22.353"/>
    <n v="469.413"/>
    <d v="2019-03-20T00:00:00"/>
    <d v="1899-12-30T15:08:00"/>
    <s v="Ewallet"/>
    <n v="22.353"/>
    <n v="5"/>
    <x v="1"/>
    <s v="Wed"/>
    <s v="afternoon"/>
    <x v="0"/>
    <s v="Male"/>
    <s v="Electronic accessories"/>
    <x v="0"/>
    <x v="0"/>
    <s v="Poor"/>
  </r>
  <r>
    <s v="514-37-2845"/>
    <n v="99.25"/>
    <n v="2"/>
    <n v="9.925"/>
    <n v="208.425"/>
    <d v="2019-03-20T00:00:00"/>
    <d v="1899-12-30T13:02:00"/>
    <s v="Cash"/>
    <n v="9.925"/>
    <n v="9"/>
    <x v="1"/>
    <s v="Wed"/>
    <s v="afternoon"/>
    <x v="1"/>
    <s v="Male"/>
    <s v="Fashion accessories"/>
    <x v="2"/>
    <x v="2"/>
    <s v="Good"/>
  </r>
  <r>
    <s v="698-98-5964"/>
    <n v="81.21"/>
    <n v="10"/>
    <n v="40.605"/>
    <n v="852.705"/>
    <d v="2019-01-17T00:00:00"/>
    <d v="1899-12-30T13:01:00"/>
    <s v="Credit card"/>
    <n v="40.605"/>
    <n v="6.3"/>
    <x v="0"/>
    <s v="Thu"/>
    <s v="afternoon"/>
    <x v="1"/>
    <s v="Female"/>
    <s v="Food and beverages"/>
    <x v="0"/>
    <x v="0"/>
    <s v="Average"/>
  </r>
  <r>
    <s v="718-57-9773"/>
    <n v="49.33"/>
    <n v="10"/>
    <n v="24.665"/>
    <n v="517.965"/>
    <d v="2019-02-03T00:00:00"/>
    <d v="1899-12-30T16:40:00"/>
    <s v="Credit card"/>
    <n v="24.665"/>
    <n v="9.4"/>
    <x v="2"/>
    <s v="Sun"/>
    <s v="evening"/>
    <x v="1"/>
    <s v="Female"/>
    <s v="Sports and travel"/>
    <x v="1"/>
    <x v="1"/>
    <s v="Good"/>
  </r>
  <r>
    <s v="651-88-7328"/>
    <n v="65.74"/>
    <n v="9"/>
    <n v="29.583"/>
    <n v="621.243"/>
    <d v="2019-01-01T00:00:00"/>
    <d v="1899-12-30T13:55:00"/>
    <s v="Cash"/>
    <n v="29.583"/>
    <n v="7.7"/>
    <x v="0"/>
    <s v="Tue"/>
    <s v="afternoon"/>
    <x v="1"/>
    <s v="Female"/>
    <s v="Fashion accessories"/>
    <x v="0"/>
    <x v="0"/>
    <s v="Average"/>
  </r>
  <r>
    <s v="241-11-2261"/>
    <n v="79.86"/>
    <n v="7"/>
    <n v="27.951"/>
    <n v="586.971"/>
    <d v="2019-01-10T00:00:00"/>
    <d v="1899-12-30T10:33:00"/>
    <s v="Credit card"/>
    <n v="27.951"/>
    <n v="5.5"/>
    <x v="0"/>
    <s v="Thu"/>
    <s v="morning"/>
    <x v="1"/>
    <s v="Female"/>
    <s v="Fashion accessories"/>
    <x v="2"/>
    <x v="2"/>
    <s v="Poor"/>
  </r>
  <r>
    <s v="408-26-9866"/>
    <n v="73.98"/>
    <n v="7"/>
    <n v="25.893"/>
    <n v="543.753"/>
    <d v="2019-03-02T00:00:00"/>
    <d v="1899-12-30T16:42:00"/>
    <s v="Ewallet"/>
    <n v="25.893"/>
    <n v="4.1"/>
    <x v="1"/>
    <s v="Sat"/>
    <s v="evening"/>
    <x v="1"/>
    <s v="Female"/>
    <s v="Sports and travel"/>
    <x v="1"/>
    <x v="1"/>
    <s v="Poor"/>
  </r>
  <r>
    <s v="834-83-1826"/>
    <n v="82.04"/>
    <n v="5"/>
    <n v="20.51"/>
    <n v="430.71"/>
    <d v="2019-02-25T00:00:00"/>
    <d v="1899-12-30T17:16:00"/>
    <s v="Credit card"/>
    <n v="20.51"/>
    <n v="7.6"/>
    <x v="2"/>
    <s v="Mon"/>
    <s v="evening"/>
    <x v="0"/>
    <s v="Female"/>
    <s v="Home and lifestyle"/>
    <x v="2"/>
    <x v="2"/>
    <s v="Average"/>
  </r>
  <r>
    <s v="343-61-3544"/>
    <n v="26.67"/>
    <n v="10"/>
    <n v="13.335"/>
    <n v="280.035"/>
    <d v="2019-01-29T00:00:00"/>
    <d v="1899-12-30T11:48:00"/>
    <s v="Cash"/>
    <n v="13.335"/>
    <n v="8.6"/>
    <x v="0"/>
    <s v="Tue"/>
    <s v="morning"/>
    <x v="0"/>
    <s v="Male"/>
    <s v="Sports and travel"/>
    <x v="2"/>
    <x v="2"/>
    <s v="Good"/>
  </r>
  <r>
    <s v="239-48-4278"/>
    <n v="10.13"/>
    <n v="7"/>
    <n v="3.5455"/>
    <n v="74.4555"/>
    <d v="2019-03-10T00:00:00"/>
    <d v="1899-12-30T19:35:00"/>
    <s v="Ewallet"/>
    <n v="3.5455"/>
    <n v="8.3"/>
    <x v="1"/>
    <s v="Sun"/>
    <s v="evening"/>
    <x v="0"/>
    <s v="Male"/>
    <s v="Food and beverages"/>
    <x v="0"/>
    <x v="0"/>
    <s v="Good"/>
  </r>
  <r>
    <s v="355-34-6244"/>
    <n v="72.39"/>
    <n v="2"/>
    <n v="7.239"/>
    <n v="152.019"/>
    <d v="2019-01-13T00:00:00"/>
    <d v="1899-12-30T19:55:00"/>
    <s v="Credit card"/>
    <n v="7.239"/>
    <n v="8.1"/>
    <x v="0"/>
    <s v="Sun"/>
    <s v="evening"/>
    <x v="1"/>
    <s v="Male"/>
    <s v="Food and beverages"/>
    <x v="2"/>
    <x v="2"/>
    <s v="Good"/>
  </r>
  <r>
    <s v="550-84-8664"/>
    <n v="85.91"/>
    <n v="5"/>
    <n v="21.4775"/>
    <n v="451.0275"/>
    <d v="2019-03-22T00:00:00"/>
    <d v="1899-12-30T14:33:00"/>
    <s v="Credit card"/>
    <n v="21.4775"/>
    <n v="8.6"/>
    <x v="1"/>
    <s v="Fri"/>
    <s v="afternoon"/>
    <x v="1"/>
    <s v="Male"/>
    <s v="Sports and travel"/>
    <x v="0"/>
    <x v="0"/>
    <s v="Good"/>
  </r>
  <r>
    <s v="339-96-8318"/>
    <n v="81.31"/>
    <n v="7"/>
    <n v="28.4585"/>
    <n v="597.6285"/>
    <d v="2019-03-01T00:00:00"/>
    <d v="1899-12-30T19:49:00"/>
    <s v="Ewallet"/>
    <n v="28.4585"/>
    <n v="6.3"/>
    <x v="1"/>
    <s v="Fri"/>
    <s v="evening"/>
    <x v="0"/>
    <s v="Male"/>
    <s v="Fashion accessories"/>
    <x v="2"/>
    <x v="2"/>
    <s v="Average"/>
  </r>
  <r>
    <s v="458-61-0011"/>
    <n v="60.3"/>
    <n v="4"/>
    <n v="12.06"/>
    <n v="253.26"/>
    <d v="2019-02-20T00:00:00"/>
    <d v="1899-12-30T18:43:00"/>
    <s v="Cash"/>
    <n v="12.06"/>
    <n v="5.8"/>
    <x v="2"/>
    <s v="Wed"/>
    <s v="evening"/>
    <x v="1"/>
    <s v="Male"/>
    <s v="Food and beverages"/>
    <x v="2"/>
    <x v="2"/>
    <s v="Poor"/>
  </r>
  <r>
    <s v="592-34-6155"/>
    <n v="31.77"/>
    <n v="4"/>
    <n v="6.354"/>
    <n v="133.434"/>
    <d v="2019-01-14T00:00:00"/>
    <d v="1899-12-30T14:43:00"/>
    <s v="Ewallet"/>
    <n v="6.354"/>
    <n v="6.2"/>
    <x v="0"/>
    <s v="Mon"/>
    <s v="afternoon"/>
    <x v="1"/>
    <s v="Male"/>
    <s v="Food and beverages"/>
    <x v="1"/>
    <x v="1"/>
    <s v="Average"/>
  </r>
  <r>
    <s v="797-88-0493"/>
    <n v="64.27"/>
    <n v="4"/>
    <n v="12.854"/>
    <n v="269.934"/>
    <d v="2019-03-26T00:00:00"/>
    <d v="1899-12-30T13:54:00"/>
    <s v="Cash"/>
    <n v="12.854"/>
    <n v="7.7"/>
    <x v="1"/>
    <s v="Tue"/>
    <s v="afternoon"/>
    <x v="1"/>
    <s v="Female"/>
    <s v="Health and beauty"/>
    <x v="0"/>
    <x v="0"/>
    <s v="Average"/>
  </r>
  <r>
    <s v="207-73-1363"/>
    <n v="69.51"/>
    <n v="2"/>
    <n v="6.951"/>
    <n v="145.971"/>
    <d v="2019-03-01T00:00:00"/>
    <d v="1899-12-30T12:15:00"/>
    <s v="Ewallet"/>
    <n v="6.951"/>
    <n v="8.1"/>
    <x v="1"/>
    <s v="Fri"/>
    <s v="afternoon"/>
    <x v="1"/>
    <s v="Male"/>
    <s v="Health and beauty"/>
    <x v="2"/>
    <x v="2"/>
    <s v="Good"/>
  </r>
  <r>
    <s v="390-31-6381"/>
    <n v="27.22"/>
    <n v="3"/>
    <n v="4.083"/>
    <n v="85.743"/>
    <d v="2019-01-07T00:00:00"/>
    <d v="1899-12-30T12:37:00"/>
    <s v="Cash"/>
    <n v="4.083"/>
    <n v="7.3"/>
    <x v="0"/>
    <s v="Mon"/>
    <s v="afternoon"/>
    <x v="1"/>
    <s v="Male"/>
    <s v="Food and beverages"/>
    <x v="1"/>
    <x v="1"/>
    <s v="Average"/>
  </r>
  <r>
    <s v="443-82-0585"/>
    <n v="77.68"/>
    <n v="4"/>
    <n v="15.536"/>
    <n v="326.256"/>
    <d v="2019-02-01T00:00:00"/>
    <d v="1899-12-30T19:54:00"/>
    <s v="Cash"/>
    <n v="15.536"/>
    <n v="8.4"/>
    <x v="2"/>
    <s v="Fri"/>
    <s v="evening"/>
    <x v="0"/>
    <s v="Female"/>
    <s v="Health and beauty"/>
    <x v="0"/>
    <x v="0"/>
    <s v="Good"/>
  </r>
  <r>
    <s v="339-18-7061"/>
    <n v="92.98"/>
    <n v="2"/>
    <n v="9.298"/>
    <n v="195.258"/>
    <d v="2019-02-13T00:00:00"/>
    <d v="1899-12-30T15:06:00"/>
    <s v="Credit card"/>
    <n v="9.298"/>
    <n v="8"/>
    <x v="2"/>
    <s v="Wed"/>
    <s v="afternoon"/>
    <x v="0"/>
    <s v="Female"/>
    <s v="Fashion accessories"/>
    <x v="1"/>
    <x v="1"/>
    <s v="Good"/>
  </r>
  <r>
    <s v="359-90-3665"/>
    <n v="18.08"/>
    <n v="4"/>
    <n v="3.616"/>
    <n v="75.936"/>
    <d v="2019-01-14T00:00:00"/>
    <d v="1899-12-30T18:03:00"/>
    <s v="Credit card"/>
    <n v="3.616"/>
    <n v="9.5"/>
    <x v="0"/>
    <s v="Mon"/>
    <s v="evening"/>
    <x v="0"/>
    <s v="Female"/>
    <s v="Fashion accessories"/>
    <x v="2"/>
    <x v="2"/>
    <s v="Good"/>
  </r>
  <r>
    <s v="375-72-3056"/>
    <n v="63.06"/>
    <n v="3"/>
    <n v="9.459"/>
    <n v="198.639"/>
    <d v="2019-01-19T00:00:00"/>
    <d v="1899-12-30T15:58:00"/>
    <s v="Ewallet"/>
    <n v="9.459"/>
    <n v="7"/>
    <x v="0"/>
    <s v="Sat"/>
    <s v="afternoon"/>
    <x v="1"/>
    <s v="Male"/>
    <s v="Sports and travel"/>
    <x v="2"/>
    <x v="2"/>
    <s v="Average"/>
  </r>
  <r>
    <s v="127-47-6963"/>
    <n v="51.71"/>
    <n v="4"/>
    <n v="10.342"/>
    <n v="217.182"/>
    <d v="2019-03-09T00:00:00"/>
    <d v="1899-12-30T13:53:00"/>
    <s v="Credit card"/>
    <n v="10.342"/>
    <n v="9.8"/>
    <x v="1"/>
    <s v="Sat"/>
    <s v="afternoon"/>
    <x v="1"/>
    <s v="Male"/>
    <s v="Health and beauty"/>
    <x v="0"/>
    <x v="0"/>
    <s v="Good"/>
  </r>
  <r>
    <s v="278-86-2735"/>
    <n v="52.34"/>
    <n v="3"/>
    <n v="7.851"/>
    <n v="164.871"/>
    <d v="2019-03-27T00:00:00"/>
    <d v="1899-12-30T14:03:00"/>
    <s v="Cash"/>
    <n v="7.851"/>
    <n v="9.2"/>
    <x v="1"/>
    <s v="Wed"/>
    <s v="afternoon"/>
    <x v="1"/>
    <s v="Female"/>
    <s v="Food and beverages"/>
    <x v="0"/>
    <x v="0"/>
    <s v="Good"/>
  </r>
  <r>
    <s v="695-28-6250"/>
    <n v="43.06"/>
    <n v="5"/>
    <n v="10.765"/>
    <n v="226.065"/>
    <d v="2019-02-04T00:00:00"/>
    <d v="1899-12-30T16:38:00"/>
    <s v="Ewallet"/>
    <n v="10.765"/>
    <n v="7.7"/>
    <x v="2"/>
    <s v="Mon"/>
    <s v="evening"/>
    <x v="1"/>
    <s v="Female"/>
    <s v="Sports and travel"/>
    <x v="0"/>
    <x v="0"/>
    <s v="Average"/>
  </r>
  <r>
    <s v="379-17-6588"/>
    <n v="59.61"/>
    <n v="10"/>
    <n v="29.805"/>
    <n v="625.905"/>
    <d v="2019-03-14T00:00:00"/>
    <d v="1899-12-30T11:07:00"/>
    <s v="Cash"/>
    <n v="29.805"/>
    <n v="5.3"/>
    <x v="1"/>
    <s v="Thu"/>
    <s v="morning"/>
    <x v="1"/>
    <s v="Male"/>
    <s v="Fashion accessories"/>
    <x v="1"/>
    <x v="1"/>
    <s v="Poor"/>
  </r>
  <r>
    <s v="227-50-3718"/>
    <n v="14.62"/>
    <n v="5"/>
    <n v="3.655"/>
    <n v="76.755"/>
    <d v="2019-03-04T00:00:00"/>
    <d v="1899-12-30T12:23:00"/>
    <s v="Cash"/>
    <n v="3.655"/>
    <n v="4.4"/>
    <x v="1"/>
    <s v="Mon"/>
    <s v="afternoon"/>
    <x v="1"/>
    <s v="Male"/>
    <s v="Health and beauty"/>
    <x v="0"/>
    <x v="0"/>
    <s v="Poor"/>
  </r>
  <r>
    <s v="302-15-2162"/>
    <n v="46.53"/>
    <n v="6"/>
    <n v="13.959"/>
    <n v="293.139"/>
    <d v="2019-03-03T00:00:00"/>
    <d v="1899-12-30T10:54:00"/>
    <s v="Credit card"/>
    <n v="13.959"/>
    <n v="4.3"/>
    <x v="1"/>
    <s v="Sun"/>
    <s v="morning"/>
    <x v="0"/>
    <s v="Male"/>
    <s v="Health and beauty"/>
    <x v="1"/>
    <x v="1"/>
    <s v="Poor"/>
  </r>
  <r>
    <s v="788-07-8452"/>
    <n v="24.24"/>
    <n v="7"/>
    <n v="8.484"/>
    <n v="178.164"/>
    <d v="2019-01-27T00:00:00"/>
    <d v="1899-12-30T17:38:00"/>
    <s v="Ewallet"/>
    <n v="8.484"/>
    <n v="9.4"/>
    <x v="0"/>
    <s v="Sun"/>
    <s v="evening"/>
    <x v="0"/>
    <s v="Female"/>
    <s v="Home and lifestyle"/>
    <x v="1"/>
    <x v="1"/>
    <s v="Good"/>
  </r>
  <r>
    <s v="560-49-6611"/>
    <n v="45.58"/>
    <n v="1"/>
    <n v="2.279"/>
    <n v="47.859"/>
    <d v="2019-02-07T00:00:00"/>
    <d v="1899-12-30T14:13:00"/>
    <s v="Cash"/>
    <n v="2.279"/>
    <n v="9.8"/>
    <x v="2"/>
    <s v="Thu"/>
    <s v="afternoon"/>
    <x v="0"/>
    <s v="Female"/>
    <s v="Sports and travel"/>
    <x v="0"/>
    <x v="0"/>
    <s v="Good"/>
  </r>
  <r>
    <s v="880-35-0356"/>
    <n v="75.2"/>
    <n v="3"/>
    <n v="11.28"/>
    <n v="236.88"/>
    <d v="2019-02-05T00:00:00"/>
    <d v="1899-12-30T11:51:00"/>
    <s v="Ewallet"/>
    <n v="11.28"/>
    <n v="4.8"/>
    <x v="2"/>
    <s v="Tue"/>
    <s v="morning"/>
    <x v="0"/>
    <s v="Female"/>
    <s v="Sports and travel"/>
    <x v="0"/>
    <x v="0"/>
    <s v="Poor"/>
  </r>
  <r>
    <s v="585-11-6748"/>
    <n v="96.8"/>
    <n v="3"/>
    <n v="14.52"/>
    <n v="304.92"/>
    <d v="2019-03-15T00:00:00"/>
    <d v="1899-12-30T13:05:00"/>
    <s v="Cash"/>
    <n v="14.52"/>
    <n v="5.3"/>
    <x v="1"/>
    <s v="Fri"/>
    <s v="afternoon"/>
    <x v="0"/>
    <s v="Male"/>
    <s v="Sports and travel"/>
    <x v="2"/>
    <x v="2"/>
    <s v="Poor"/>
  </r>
  <r>
    <s v="470-31-3286"/>
    <n v="14.82"/>
    <n v="3"/>
    <n v="2.223"/>
    <n v="46.683"/>
    <d v="2019-03-01T00:00:00"/>
    <d v="1899-12-30T11:30:00"/>
    <s v="Credit card"/>
    <n v="2.223"/>
    <n v="8.7"/>
    <x v="1"/>
    <s v="Fri"/>
    <s v="morning"/>
    <x v="1"/>
    <s v="Male"/>
    <s v="Health and beauty"/>
    <x v="2"/>
    <x v="2"/>
    <s v="Good"/>
  </r>
  <r>
    <s v="152-68-2907"/>
    <n v="52.2"/>
    <n v="3"/>
    <n v="7.83"/>
    <n v="164.43"/>
    <d v="2019-02-15T00:00:00"/>
    <d v="1899-12-30T13:30:00"/>
    <s v="Credit card"/>
    <n v="7.83"/>
    <n v="9.5"/>
    <x v="2"/>
    <s v="Fri"/>
    <s v="afternoon"/>
    <x v="1"/>
    <s v="Male"/>
    <s v="Food and beverages"/>
    <x v="0"/>
    <x v="0"/>
    <s v="Good"/>
  </r>
  <r>
    <s v="123-35-4896"/>
    <n v="46.66"/>
    <n v="9"/>
    <n v="20.997"/>
    <n v="440.937"/>
    <d v="2019-02-17T00:00:00"/>
    <d v="1899-12-30T19:11:00"/>
    <s v="Ewallet"/>
    <n v="20.997"/>
    <n v="5.3"/>
    <x v="2"/>
    <s v="Sun"/>
    <s v="evening"/>
    <x v="1"/>
    <s v="Female"/>
    <s v="Sports and travel"/>
    <x v="1"/>
    <x v="1"/>
    <s v="Poor"/>
  </r>
  <r>
    <s v="258-69-7810"/>
    <n v="36.85"/>
    <n v="5"/>
    <n v="9.2125"/>
    <n v="193.4625"/>
    <d v="2019-01-26T00:00:00"/>
    <d v="1899-12-30T18:53:00"/>
    <s v="Cash"/>
    <n v="9.2125"/>
    <n v="9.2"/>
    <x v="0"/>
    <s v="Sat"/>
    <s v="evening"/>
    <x v="1"/>
    <s v="Female"/>
    <s v="Fashion accessories"/>
    <x v="1"/>
    <x v="1"/>
    <s v="Good"/>
  </r>
  <r>
    <s v="334-64-2006"/>
    <n v="70.32"/>
    <n v="2"/>
    <n v="7.032"/>
    <n v="147.672"/>
    <d v="2019-03-24T00:00:00"/>
    <d v="1899-12-30T14:22:00"/>
    <s v="Ewallet"/>
    <n v="7.032"/>
    <n v="9.6"/>
    <x v="1"/>
    <s v="Sun"/>
    <s v="afternoon"/>
    <x v="0"/>
    <s v="Female"/>
    <s v="Home and lifestyle"/>
    <x v="0"/>
    <x v="0"/>
    <s v="Good"/>
  </r>
  <r>
    <s v="219-61-4139"/>
    <n v="83.08"/>
    <n v="1"/>
    <n v="4.154"/>
    <n v="87.234"/>
    <d v="2019-01-23T00:00:00"/>
    <d v="1899-12-30T17:16:00"/>
    <s v="Ewallet"/>
    <n v="4.154"/>
    <n v="6.4"/>
    <x v="0"/>
    <s v="Wed"/>
    <s v="evening"/>
    <x v="1"/>
    <s v="Male"/>
    <s v="Electronic accessories"/>
    <x v="1"/>
    <x v="1"/>
    <s v="Average"/>
  </r>
  <r>
    <s v="881-41-7302"/>
    <n v="64.99"/>
    <n v="1"/>
    <n v="3.2495"/>
    <n v="68.2395"/>
    <d v="2019-01-26T00:00:00"/>
    <d v="1899-12-30T10:06:00"/>
    <s v="Credit card"/>
    <n v="3.2495"/>
    <n v="4.5"/>
    <x v="0"/>
    <s v="Sat"/>
    <s v="morning"/>
    <x v="1"/>
    <s v="Female"/>
    <s v="Fashion accessories"/>
    <x v="1"/>
    <x v="1"/>
    <s v="Poor"/>
  </r>
  <r>
    <s v="373-09-4567"/>
    <n v="77.56"/>
    <n v="10"/>
    <n v="38.78"/>
    <n v="814.38"/>
    <d v="2019-03-14T00:00:00"/>
    <d v="1899-12-30T20:35:00"/>
    <s v="Ewallet"/>
    <n v="38.78"/>
    <n v="6.9"/>
    <x v="1"/>
    <s v="Thu"/>
    <s v="evening"/>
    <x v="1"/>
    <s v="Male"/>
    <s v="Food and beverages"/>
    <x v="1"/>
    <x v="1"/>
    <s v="Average"/>
  </r>
  <r>
    <s v="642-30-6693"/>
    <n v="54.51"/>
    <n v="6"/>
    <n v="16.353"/>
    <n v="343.413"/>
    <d v="2019-03-17T00:00:00"/>
    <d v="1899-12-30T13:54:00"/>
    <s v="Ewallet"/>
    <n v="16.353"/>
    <n v="7.8"/>
    <x v="1"/>
    <s v="Sun"/>
    <s v="afternoon"/>
    <x v="1"/>
    <s v="Female"/>
    <s v="Sports and travel"/>
    <x v="2"/>
    <x v="2"/>
    <s v="Average"/>
  </r>
  <r>
    <s v="484-22-8230"/>
    <n v="51.89"/>
    <n v="7"/>
    <n v="18.1615"/>
    <n v="381.3915"/>
    <d v="2019-01-08T00:00:00"/>
    <d v="1899-12-30T20:08:00"/>
    <s v="Cash"/>
    <n v="18.1615"/>
    <n v="4.5"/>
    <x v="0"/>
    <s v="Tue"/>
    <s v="evening"/>
    <x v="0"/>
    <s v="Female"/>
    <s v="Fashion accessories"/>
    <x v="1"/>
    <x v="1"/>
    <s v="Poor"/>
  </r>
  <r>
    <s v="830-58-2383"/>
    <n v="31.75"/>
    <n v="4"/>
    <n v="6.35"/>
    <n v="133.35"/>
    <d v="2019-02-08T00:00:00"/>
    <d v="1899-12-30T15:26:00"/>
    <s v="Cash"/>
    <n v="6.35"/>
    <n v="8.6"/>
    <x v="2"/>
    <s v="Fri"/>
    <s v="afternoon"/>
    <x v="1"/>
    <s v="Male"/>
    <s v="Home and lifestyle"/>
    <x v="2"/>
    <x v="2"/>
    <s v="Good"/>
  </r>
  <r>
    <s v="559-98-9873"/>
    <n v="53.65"/>
    <n v="7"/>
    <n v="18.7775"/>
    <n v="394.3275"/>
    <d v="2019-02-10T00:00:00"/>
    <d v="1899-12-30T12:56:00"/>
    <s v="Ewallet"/>
    <n v="18.7775"/>
    <n v="5.2"/>
    <x v="2"/>
    <s v="Sun"/>
    <s v="afternoon"/>
    <x v="0"/>
    <s v="Female"/>
    <s v="Fashion accessories"/>
    <x v="0"/>
    <x v="0"/>
    <s v="Poor"/>
  </r>
  <r>
    <s v="544-32-5024"/>
    <n v="49.79"/>
    <n v="4"/>
    <n v="9.958"/>
    <n v="209.118"/>
    <d v="2019-03-28T00:00:00"/>
    <d v="1899-12-30T19:16:00"/>
    <s v="Credit card"/>
    <n v="9.958"/>
    <n v="6.4"/>
    <x v="1"/>
    <s v="Thu"/>
    <s v="evening"/>
    <x v="0"/>
    <s v="Female"/>
    <s v="Food and beverages"/>
    <x v="1"/>
    <x v="1"/>
    <s v="Average"/>
  </r>
  <r>
    <s v="318-12-0304"/>
    <n v="30.61"/>
    <n v="1"/>
    <n v="1.5305"/>
    <n v="32.1405"/>
    <d v="2019-01-23T00:00:00"/>
    <d v="1899-12-30T12:20:00"/>
    <s v="Ewallet"/>
    <n v="1.5305"/>
    <n v="5.2"/>
    <x v="0"/>
    <s v="Wed"/>
    <s v="afternoon"/>
    <x v="1"/>
    <s v="Male"/>
    <s v="Fashion accessories"/>
    <x v="0"/>
    <x v="0"/>
    <s v="Poor"/>
  </r>
  <r>
    <s v="349-97-8902"/>
    <n v="57.89"/>
    <n v="2"/>
    <n v="5.789"/>
    <n v="121.569"/>
    <d v="2019-01-17T00:00:00"/>
    <d v="1899-12-30T10:37:00"/>
    <s v="Ewallet"/>
    <n v="5.789"/>
    <n v="8.9"/>
    <x v="0"/>
    <s v="Thu"/>
    <s v="morning"/>
    <x v="0"/>
    <s v="Male"/>
    <s v="Food and beverages"/>
    <x v="2"/>
    <x v="2"/>
    <s v="Good"/>
  </r>
  <r>
    <s v="421-95-9805"/>
    <n v="28.96"/>
    <n v="1"/>
    <n v="1.448"/>
    <n v="30.408"/>
    <d v="2019-02-07T00:00:00"/>
    <d v="1899-12-30T10:18:00"/>
    <s v="Credit card"/>
    <n v="1.448"/>
    <n v="6.2"/>
    <x v="2"/>
    <s v="Thu"/>
    <s v="morning"/>
    <x v="1"/>
    <s v="Female"/>
    <s v="Electronic accessories"/>
    <x v="0"/>
    <x v="0"/>
    <s v="Average"/>
  </r>
  <r>
    <s v="277-35-5865"/>
    <n v="98.97"/>
    <n v="9"/>
    <n v="44.5365"/>
    <n v="935.2665"/>
    <d v="2019-03-09T00:00:00"/>
    <d v="1899-12-30T11:23:00"/>
    <s v="Cash"/>
    <n v="44.5365"/>
    <n v="6.7"/>
    <x v="1"/>
    <s v="Sat"/>
    <s v="morning"/>
    <x v="0"/>
    <s v="Female"/>
    <s v="Food and beverages"/>
    <x v="1"/>
    <x v="1"/>
    <s v="Average"/>
  </r>
  <r>
    <s v="789-23-8625"/>
    <n v="93.22"/>
    <n v="3"/>
    <n v="13.983"/>
    <n v="293.643"/>
    <d v="2019-01-24T00:00:00"/>
    <d v="1899-12-30T11:45:00"/>
    <s v="Cash"/>
    <n v="13.983"/>
    <n v="7.2"/>
    <x v="0"/>
    <s v="Thu"/>
    <s v="morning"/>
    <x v="0"/>
    <s v="Male"/>
    <s v="Fashion accessories"/>
    <x v="2"/>
    <x v="2"/>
    <s v="Average"/>
  </r>
  <r>
    <s v="284-54-4231"/>
    <n v="80.93"/>
    <n v="1"/>
    <n v="4.0465"/>
    <n v="84.9765"/>
    <d v="2019-01-19T00:00:00"/>
    <d v="1899-12-30T16:08:00"/>
    <s v="Credit card"/>
    <n v="4.0465"/>
    <n v="9"/>
    <x v="0"/>
    <s v="Sat"/>
    <s v="evening"/>
    <x v="0"/>
    <s v="Male"/>
    <s v="Sports and travel"/>
    <x v="1"/>
    <x v="1"/>
    <s v="Good"/>
  </r>
  <r>
    <s v="443-59-0061"/>
    <n v="67.45"/>
    <n v="10"/>
    <n v="33.725"/>
    <n v="708.225"/>
    <d v="2019-02-03T00:00:00"/>
    <d v="1899-12-30T11:25:00"/>
    <s v="Ewallet"/>
    <n v="33.725"/>
    <n v="4.2"/>
    <x v="2"/>
    <s v="Sun"/>
    <s v="morning"/>
    <x v="0"/>
    <s v="Male"/>
    <s v="Food and beverages"/>
    <x v="0"/>
    <x v="0"/>
    <s v="Poor"/>
  </r>
  <r>
    <s v="509-29-3912"/>
    <n v="38.72"/>
    <n v="9"/>
    <n v="17.424"/>
    <n v="365.904"/>
    <d v="2019-03-20T00:00:00"/>
    <d v="1899-12-30T12:24:00"/>
    <s v="Ewallet"/>
    <n v="17.424"/>
    <n v="4.2"/>
    <x v="1"/>
    <s v="Wed"/>
    <s v="afternoon"/>
    <x v="0"/>
    <s v="Female"/>
    <s v="Sports and travel"/>
    <x v="0"/>
    <x v="0"/>
    <s v="Poor"/>
  </r>
  <r>
    <s v="327-40-9673"/>
    <n v="72.6"/>
    <n v="6"/>
    <n v="21.78"/>
    <n v="457.38"/>
    <d v="2019-01-13T00:00:00"/>
    <d v="1899-12-30T19:51:00"/>
    <s v="Cash"/>
    <n v="21.78"/>
    <n v="6.9"/>
    <x v="0"/>
    <s v="Sun"/>
    <s v="evening"/>
    <x v="0"/>
    <s v="Male"/>
    <s v="Sports and travel"/>
    <x v="2"/>
    <x v="2"/>
    <s v="Average"/>
  </r>
  <r>
    <s v="840-19-2096"/>
    <n v="87.91"/>
    <n v="5"/>
    <n v="21.9775"/>
    <n v="461.5275"/>
    <d v="2019-03-14T00:00:00"/>
    <d v="1899-12-30T18:10:00"/>
    <s v="Ewallet"/>
    <n v="21.9775"/>
    <n v="4.4"/>
    <x v="1"/>
    <s v="Thu"/>
    <s v="evening"/>
    <x v="0"/>
    <s v="Male"/>
    <s v="Electronic accessories"/>
    <x v="1"/>
    <x v="1"/>
    <s v="Poor"/>
  </r>
  <r>
    <s v="828-46-6863"/>
    <n v="98.53"/>
    <n v="6"/>
    <n v="29.559"/>
    <n v="620.739"/>
    <d v="2019-01-23T00:00:00"/>
    <d v="1899-12-30T11:22:00"/>
    <s v="Credit card"/>
    <n v="29.559"/>
    <n v="4"/>
    <x v="0"/>
    <s v="Wed"/>
    <s v="morning"/>
    <x v="0"/>
    <s v="Male"/>
    <s v="Food and beverages"/>
    <x v="0"/>
    <x v="0"/>
    <s v="Poor"/>
  </r>
  <r>
    <s v="641-96-3695"/>
    <n v="43.46"/>
    <n v="6"/>
    <n v="13.038"/>
    <n v="273.798"/>
    <d v="2019-02-07T00:00:00"/>
    <d v="1899-12-30T17:55:00"/>
    <s v="Ewallet"/>
    <n v="13.038"/>
    <n v="8.5"/>
    <x v="2"/>
    <s v="Thu"/>
    <s v="evening"/>
    <x v="0"/>
    <s v="Female"/>
    <s v="Fashion accessories"/>
    <x v="1"/>
    <x v="1"/>
    <s v="Good"/>
  </r>
  <r>
    <s v="420-97-3340"/>
    <n v="71.68"/>
    <n v="3"/>
    <n v="10.752"/>
    <n v="225.792"/>
    <d v="2019-03-28T00:00:00"/>
    <d v="1899-12-30T15:30:00"/>
    <s v="Credit card"/>
    <n v="10.752"/>
    <n v="9.2"/>
    <x v="1"/>
    <s v="Thu"/>
    <s v="afternoon"/>
    <x v="1"/>
    <s v="Female"/>
    <s v="Food and beverages"/>
    <x v="0"/>
    <x v="0"/>
    <s v="Good"/>
  </r>
  <r>
    <s v="436-54-4512"/>
    <n v="91.61"/>
    <n v="1"/>
    <n v="4.5805"/>
    <n v="96.1905"/>
    <d v="2019-03-20T00:00:00"/>
    <d v="1899-12-30T19:44:00"/>
    <s v="Cash"/>
    <n v="4.5805"/>
    <n v="9.8"/>
    <x v="1"/>
    <s v="Wed"/>
    <s v="evening"/>
    <x v="0"/>
    <s v="Female"/>
    <s v="Food and beverages"/>
    <x v="0"/>
    <x v="0"/>
    <s v="Good"/>
  </r>
  <r>
    <s v="670-79-6321"/>
    <n v="94.59"/>
    <n v="7"/>
    <n v="33.1065"/>
    <n v="695.2365"/>
    <d v="2019-01-17T00:00:00"/>
    <d v="1899-12-30T15:27:00"/>
    <s v="Credit card"/>
    <n v="33.1065"/>
    <n v="4.9"/>
    <x v="0"/>
    <s v="Thu"/>
    <s v="afternoon"/>
    <x v="0"/>
    <s v="Female"/>
    <s v="Home and lifestyle"/>
    <x v="2"/>
    <x v="2"/>
    <s v="Poor"/>
  </r>
  <r>
    <s v="852-62-7105"/>
    <n v="83.25"/>
    <n v="10"/>
    <n v="41.625"/>
    <n v="874.125"/>
    <d v="2019-01-12T00:00:00"/>
    <d v="1899-12-30T11:25:00"/>
    <s v="Credit card"/>
    <n v="41.625"/>
    <n v="4.4"/>
    <x v="0"/>
    <s v="Sat"/>
    <s v="morning"/>
    <x v="1"/>
    <s v="Female"/>
    <s v="Fashion accessories"/>
    <x v="2"/>
    <x v="2"/>
    <s v="Poor"/>
  </r>
  <r>
    <s v="598-06-7312"/>
    <n v="91.35"/>
    <n v="1"/>
    <n v="4.5675"/>
    <n v="95.9175"/>
    <d v="2019-02-16T00:00:00"/>
    <d v="1899-12-30T15:42:00"/>
    <s v="Cash"/>
    <n v="4.5675"/>
    <n v="6.8"/>
    <x v="2"/>
    <s v="Sat"/>
    <s v="afternoon"/>
    <x v="0"/>
    <s v="Male"/>
    <s v="Fashion accessories"/>
    <x v="2"/>
    <x v="2"/>
    <s v="Average"/>
  </r>
  <r>
    <s v="135-13-8269"/>
    <n v="78.88"/>
    <n v="2"/>
    <n v="7.888"/>
    <n v="165.648"/>
    <d v="2019-01-26T00:00:00"/>
    <d v="1899-12-30T16:04:00"/>
    <s v="Cash"/>
    <n v="7.888"/>
    <n v="9.1"/>
    <x v="0"/>
    <s v="Sat"/>
    <s v="evening"/>
    <x v="0"/>
    <s v="Female"/>
    <s v="Food and beverages"/>
    <x v="2"/>
    <x v="2"/>
    <s v="Good"/>
  </r>
  <r>
    <s v="816-57-2053"/>
    <n v="60.87"/>
    <n v="2"/>
    <n v="6.087"/>
    <n v="127.827"/>
    <d v="2019-03-09T00:00:00"/>
    <d v="1899-12-30T12:37:00"/>
    <s v="Ewallet"/>
    <n v="6.087"/>
    <n v="8.7"/>
    <x v="1"/>
    <s v="Sat"/>
    <s v="afternoon"/>
    <x v="1"/>
    <s v="Male"/>
    <s v="Sports and travel"/>
    <x v="0"/>
    <x v="0"/>
    <s v="Good"/>
  </r>
  <r>
    <s v="628-90-8624"/>
    <n v="82.58"/>
    <n v="10"/>
    <n v="41.29"/>
    <n v="867.09"/>
    <d v="2019-03-14T00:00:00"/>
    <d v="1899-12-30T14:41:00"/>
    <s v="Cash"/>
    <n v="41.29"/>
    <n v="5"/>
    <x v="1"/>
    <s v="Thu"/>
    <s v="afternoon"/>
    <x v="0"/>
    <s v="Male"/>
    <s v="Health and beauty"/>
    <x v="2"/>
    <x v="2"/>
    <s v="Poor"/>
  </r>
  <r>
    <s v="856-66-2701"/>
    <n v="53.3"/>
    <n v="3"/>
    <n v="7.995"/>
    <n v="167.895"/>
    <d v="2019-01-25T00:00:00"/>
    <d v="1899-12-30T14:19:00"/>
    <s v="Ewallet"/>
    <n v="7.995"/>
    <n v="7.5"/>
    <x v="0"/>
    <s v="Fri"/>
    <s v="afternoon"/>
    <x v="0"/>
    <s v="Male"/>
    <s v="Home and lifestyle"/>
    <x v="0"/>
    <x v="0"/>
    <s v="Average"/>
  </r>
  <r>
    <s v="308-39-1707"/>
    <n v="12.09"/>
    <n v="1"/>
    <n v="0.6045"/>
    <n v="12.6945"/>
    <d v="2019-01-26T00:00:00"/>
    <d v="1899-12-30T18:19:00"/>
    <s v="Credit card"/>
    <n v="0.6045"/>
    <n v="8.2"/>
    <x v="0"/>
    <s v="Sat"/>
    <s v="evening"/>
    <x v="1"/>
    <s v="Female"/>
    <s v="Fashion accessories"/>
    <x v="0"/>
    <x v="0"/>
    <s v="Good"/>
  </r>
  <r>
    <s v="149-61-1929"/>
    <n v="64.19"/>
    <n v="10"/>
    <n v="32.095"/>
    <n v="673.995"/>
    <d v="2019-01-19T00:00:00"/>
    <d v="1899-12-30T14:08:00"/>
    <s v="Credit card"/>
    <n v="32.095"/>
    <n v="6.7"/>
    <x v="0"/>
    <s v="Sat"/>
    <s v="afternoon"/>
    <x v="1"/>
    <s v="Male"/>
    <s v="Sports and travel"/>
    <x v="0"/>
    <x v="0"/>
    <s v="Average"/>
  </r>
  <r>
    <s v="655-07-2265"/>
    <n v="78.31"/>
    <n v="3"/>
    <n v="11.7465"/>
    <n v="246.6765"/>
    <d v="2019-03-05T00:00:00"/>
    <d v="1899-12-30T16:38:00"/>
    <s v="Ewallet"/>
    <n v="11.7465"/>
    <n v="5.4"/>
    <x v="1"/>
    <s v="Tue"/>
    <s v="evening"/>
    <x v="1"/>
    <s v="Male"/>
    <s v="Electronic accessories"/>
    <x v="0"/>
    <x v="0"/>
    <s v="Poor"/>
  </r>
  <r>
    <s v="589-02-8023"/>
    <n v="83.77"/>
    <n v="2"/>
    <n v="8.377"/>
    <n v="175.917"/>
    <d v="2019-01-15T00:00:00"/>
    <d v="1899-12-30T10:54:00"/>
    <s v="Credit card"/>
    <n v="8.377"/>
    <n v="7"/>
    <x v="0"/>
    <s v="Tue"/>
    <s v="morning"/>
    <x v="0"/>
    <s v="Male"/>
    <s v="Food and beverages"/>
    <x v="0"/>
    <x v="0"/>
    <s v="Average"/>
  </r>
  <r>
    <s v="420-04-7590"/>
    <n v="99.7"/>
    <n v="3"/>
    <n v="14.955"/>
    <n v="314.055"/>
    <d v="2019-03-18T00:00:00"/>
    <d v="1899-12-30T11:29:00"/>
    <s v="Ewallet"/>
    <n v="14.955"/>
    <n v="4.7"/>
    <x v="1"/>
    <s v="Mon"/>
    <s v="morning"/>
    <x v="1"/>
    <s v="Male"/>
    <s v="Home and lifestyle"/>
    <x v="2"/>
    <x v="2"/>
    <s v="Poor"/>
  </r>
  <r>
    <s v="182-88-2763"/>
    <n v="79.91"/>
    <n v="3"/>
    <n v="11.9865"/>
    <n v="251.7165"/>
    <d v="2019-03-20T00:00:00"/>
    <d v="1899-12-30T19:28:00"/>
    <s v="Credit card"/>
    <n v="11.9865"/>
    <n v="5"/>
    <x v="1"/>
    <s v="Wed"/>
    <s v="evening"/>
    <x v="0"/>
    <s v="Male"/>
    <s v="Food and beverages"/>
    <x v="2"/>
    <x v="2"/>
    <s v="Poor"/>
  </r>
  <r>
    <s v="188-55-0967"/>
    <n v="66.47"/>
    <n v="10"/>
    <n v="33.235"/>
    <n v="697.935"/>
    <d v="2019-01-15T00:00:00"/>
    <d v="1899-12-30T15:01:00"/>
    <s v="Credit card"/>
    <n v="33.235"/>
    <n v="5"/>
    <x v="0"/>
    <s v="Tue"/>
    <s v="afternoon"/>
    <x v="0"/>
    <s v="Male"/>
    <s v="Health and beauty"/>
    <x v="2"/>
    <x v="2"/>
    <s v="Poor"/>
  </r>
  <r>
    <s v="610-46-4100"/>
    <n v="28.95"/>
    <n v="7"/>
    <n v="10.1325"/>
    <n v="212.7825"/>
    <d v="2019-03-03T00:00:00"/>
    <d v="1899-12-30T20:31:00"/>
    <s v="Credit card"/>
    <n v="10.1325"/>
    <n v="6"/>
    <x v="1"/>
    <s v="Sun"/>
    <s v="evening"/>
    <x v="1"/>
    <s v="Male"/>
    <s v="Health and beauty"/>
    <x v="0"/>
    <x v="0"/>
    <s v="Average"/>
  </r>
  <r>
    <s v="318-81-2368"/>
    <n v="46.2"/>
    <n v="1"/>
    <n v="2.31"/>
    <n v="48.51"/>
    <d v="2019-03-19T00:00:00"/>
    <d v="1899-12-30T12:16:00"/>
    <s v="Cash"/>
    <n v="2.31"/>
    <n v="6.3"/>
    <x v="1"/>
    <s v="Tue"/>
    <s v="afternoon"/>
    <x v="1"/>
    <s v="Female"/>
    <s v="Electronic accessories"/>
    <x v="1"/>
    <x v="1"/>
    <s v="Average"/>
  </r>
  <r>
    <s v="364-33-8584"/>
    <n v="17.63"/>
    <n v="5"/>
    <n v="4.4075"/>
    <n v="92.5575"/>
    <d v="2019-03-08T00:00:00"/>
    <d v="1899-12-30T15:27:00"/>
    <s v="Cash"/>
    <n v="4.4075"/>
    <n v="8.5"/>
    <x v="1"/>
    <s v="Fri"/>
    <s v="afternoon"/>
    <x v="0"/>
    <s v="Female"/>
    <s v="Food and beverages"/>
    <x v="2"/>
    <x v="2"/>
    <s v="Good"/>
  </r>
  <r>
    <s v="665-63-9737"/>
    <n v="52.42"/>
    <n v="3"/>
    <n v="7.863"/>
    <n v="165.123"/>
    <d v="2019-02-27T00:00:00"/>
    <d v="1899-12-30T17:36:00"/>
    <s v="Ewallet"/>
    <n v="7.863"/>
    <n v="7.5"/>
    <x v="2"/>
    <s v="Wed"/>
    <s v="evening"/>
    <x v="1"/>
    <s v="Male"/>
    <s v="Fashion accessories"/>
    <x v="2"/>
    <x v="2"/>
    <s v="Average"/>
  </r>
  <r>
    <s v="695-09-5146"/>
    <n v="98.79"/>
    <n v="3"/>
    <n v="14.8185"/>
    <n v="311.1885"/>
    <d v="2019-02-23T00:00:00"/>
    <d v="1899-12-30T20:00:00"/>
    <s v="Ewallet"/>
    <n v="14.8185"/>
    <n v="6.4"/>
    <x v="2"/>
    <s v="Sat"/>
    <s v="evening"/>
    <x v="0"/>
    <s v="Female"/>
    <s v="Food and beverages"/>
    <x v="2"/>
    <x v="2"/>
    <s v="Average"/>
  </r>
  <r>
    <s v="155-45-3814"/>
    <n v="88.55"/>
    <n v="8"/>
    <n v="35.42"/>
    <n v="743.82"/>
    <d v="2019-03-19T00:00:00"/>
    <d v="1899-12-30T15:29:00"/>
    <s v="Ewallet"/>
    <n v="35.42"/>
    <n v="4.7"/>
    <x v="1"/>
    <s v="Tue"/>
    <s v="afternoon"/>
    <x v="0"/>
    <s v="Female"/>
    <s v="Electronic accessories"/>
    <x v="1"/>
    <x v="1"/>
    <s v="Poor"/>
  </r>
  <r>
    <s v="794-32-2436"/>
    <n v="55.67"/>
    <n v="2"/>
    <n v="5.567"/>
    <n v="116.907"/>
    <d v="2019-03-27T00:00:00"/>
    <d v="1899-12-30T15:08:00"/>
    <s v="Ewallet"/>
    <n v="5.567"/>
    <n v="6"/>
    <x v="1"/>
    <s v="Wed"/>
    <s v="afternoon"/>
    <x v="0"/>
    <s v="Male"/>
    <s v="Electronic accessories"/>
    <x v="2"/>
    <x v="2"/>
    <s v="Average"/>
  </r>
  <r>
    <s v="131-15-8856"/>
    <n v="72.52"/>
    <n v="8"/>
    <n v="29.008"/>
    <n v="609.168"/>
    <d v="2019-03-30T00:00:00"/>
    <d v="1899-12-30T19:26:00"/>
    <s v="Credit card"/>
    <n v="29.008"/>
    <n v="4"/>
    <x v="1"/>
    <s v="Sat"/>
    <s v="evening"/>
    <x v="0"/>
    <s v="Female"/>
    <s v="Food and beverages"/>
    <x v="1"/>
    <x v="1"/>
    <s v="Poor"/>
  </r>
  <r>
    <s v="273-84-2164"/>
    <n v="12.05"/>
    <n v="5"/>
    <n v="3.0125"/>
    <n v="63.2625"/>
    <d v="2019-02-16T00:00:00"/>
    <d v="1899-12-30T15:53:00"/>
    <s v="Ewallet"/>
    <n v="3.0125"/>
    <n v="5.5"/>
    <x v="2"/>
    <s v="Sat"/>
    <s v="afternoon"/>
    <x v="0"/>
    <s v="Male"/>
    <s v="Electronic accessories"/>
    <x v="1"/>
    <x v="1"/>
    <s v="Poor"/>
  </r>
  <r>
    <s v="706-36-6154"/>
    <n v="19.36"/>
    <n v="9"/>
    <n v="8.712"/>
    <n v="182.952"/>
    <d v="2019-01-18T00:00:00"/>
    <d v="1899-12-30T18:43:00"/>
    <s v="Ewallet"/>
    <n v="8.712"/>
    <n v="8.7"/>
    <x v="0"/>
    <s v="Fri"/>
    <s v="evening"/>
    <x v="0"/>
    <s v="Male"/>
    <s v="Home and lifestyle"/>
    <x v="0"/>
    <x v="0"/>
    <s v="Good"/>
  </r>
  <r>
    <s v="778-89-7974"/>
    <n v="70.21"/>
    <n v="6"/>
    <n v="21.063"/>
    <n v="442.323"/>
    <d v="2019-03-30T00:00:00"/>
    <d v="1899-12-30T14:58:00"/>
    <s v="Cash"/>
    <n v="21.063"/>
    <n v="7.4"/>
    <x v="1"/>
    <s v="Sat"/>
    <s v="afternoon"/>
    <x v="1"/>
    <s v="Male"/>
    <s v="Health and beauty"/>
    <x v="1"/>
    <x v="1"/>
    <s v="Average"/>
  </r>
  <r>
    <s v="574-31-8277"/>
    <n v="33.63"/>
    <n v="1"/>
    <n v="1.6815"/>
    <n v="35.3115"/>
    <d v="2019-03-20T00:00:00"/>
    <d v="1899-12-30T19:55:00"/>
    <s v="Cash"/>
    <n v="1.6815"/>
    <n v="5.6"/>
    <x v="1"/>
    <s v="Wed"/>
    <s v="evening"/>
    <x v="0"/>
    <s v="Male"/>
    <s v="Fashion accessories"/>
    <x v="2"/>
    <x v="2"/>
    <s v="Poor"/>
  </r>
  <r>
    <s v="859-71-0933"/>
    <n v="15.49"/>
    <n v="2"/>
    <n v="1.549"/>
    <n v="32.529"/>
    <d v="2019-01-16T00:00:00"/>
    <d v="1899-12-30T15:10:00"/>
    <s v="Cash"/>
    <n v="1.549"/>
    <n v="6.3"/>
    <x v="0"/>
    <s v="Wed"/>
    <s v="afternoon"/>
    <x v="0"/>
    <s v="Female"/>
    <s v="Sports and travel"/>
    <x v="1"/>
    <x v="1"/>
    <s v="Average"/>
  </r>
  <r>
    <s v="740-11-5257"/>
    <n v="24.74"/>
    <n v="10"/>
    <n v="12.37"/>
    <n v="259.77"/>
    <d v="2019-02-24T00:00:00"/>
    <d v="1899-12-30T16:44:00"/>
    <s v="Cash"/>
    <n v="12.37"/>
    <n v="7.1"/>
    <x v="2"/>
    <s v="Sun"/>
    <s v="evening"/>
    <x v="1"/>
    <s v="Male"/>
    <s v="Electronic accessories"/>
    <x v="1"/>
    <x v="1"/>
    <s v="Average"/>
  </r>
  <r>
    <s v="369-82-2676"/>
    <n v="75.66"/>
    <n v="5"/>
    <n v="18.915"/>
    <n v="397.215"/>
    <d v="2019-01-15T00:00:00"/>
    <d v="1899-12-30T18:22:00"/>
    <s v="Ewallet"/>
    <n v="18.915"/>
    <n v="7.8"/>
    <x v="0"/>
    <s v="Tue"/>
    <s v="evening"/>
    <x v="1"/>
    <s v="Male"/>
    <s v="Electronic accessories"/>
    <x v="2"/>
    <x v="2"/>
    <s v="Average"/>
  </r>
  <r>
    <s v="563-47-4072"/>
    <n v="55.81"/>
    <n v="6"/>
    <n v="16.743"/>
    <n v="351.603"/>
    <d v="2019-01-22T00:00:00"/>
    <d v="1899-12-30T11:52:00"/>
    <s v="Cash"/>
    <n v="16.743"/>
    <n v="9.9"/>
    <x v="0"/>
    <s v="Tue"/>
    <s v="morning"/>
    <x v="1"/>
    <s v="Female"/>
    <s v="Health and beauty"/>
    <x v="2"/>
    <x v="2"/>
    <s v="Good"/>
  </r>
  <r>
    <s v="742-04-5161"/>
    <n v="72.78"/>
    <n v="10"/>
    <n v="36.39"/>
    <n v="764.19"/>
    <d v="2019-02-03T00:00:00"/>
    <d v="1899-12-30T17:24:00"/>
    <s v="Cash"/>
    <n v="36.39"/>
    <n v="7.3"/>
    <x v="2"/>
    <s v="Sun"/>
    <s v="evening"/>
    <x v="0"/>
    <s v="Male"/>
    <s v="Home and lifestyle"/>
    <x v="0"/>
    <x v="0"/>
    <s v="Average"/>
  </r>
  <r>
    <s v="149-15-7606"/>
    <n v="37.32"/>
    <n v="9"/>
    <n v="16.794"/>
    <n v="352.674"/>
    <d v="2019-03-06T00:00:00"/>
    <d v="1899-12-30T15:31:00"/>
    <s v="Ewallet"/>
    <n v="16.794"/>
    <n v="5.1"/>
    <x v="1"/>
    <s v="Wed"/>
    <s v="afternoon"/>
    <x v="0"/>
    <s v="Male"/>
    <s v="Sports and travel"/>
    <x v="2"/>
    <x v="2"/>
    <s v="Poor"/>
  </r>
  <r>
    <s v="133-77-3154"/>
    <n v="60.18"/>
    <n v="4"/>
    <n v="12.036"/>
    <n v="252.756"/>
    <d v="2019-02-16T00:00:00"/>
    <d v="1899-12-30T18:04:00"/>
    <s v="Credit card"/>
    <n v="12.036"/>
    <n v="9.4"/>
    <x v="2"/>
    <s v="Sat"/>
    <s v="evening"/>
    <x v="0"/>
    <s v="Male"/>
    <s v="Fashion accessories"/>
    <x v="2"/>
    <x v="2"/>
    <s v="Good"/>
  </r>
  <r>
    <s v="169-52-4504"/>
    <n v="15.69"/>
    <n v="3"/>
    <n v="2.3535"/>
    <n v="49.4235"/>
    <d v="2019-03-14T00:00:00"/>
    <d v="1899-12-30T14:13:00"/>
    <s v="Credit card"/>
    <n v="2.3535"/>
    <n v="5.8"/>
    <x v="1"/>
    <s v="Thu"/>
    <s v="afternoon"/>
    <x v="1"/>
    <s v="Female"/>
    <s v="Electronic accessories"/>
    <x v="0"/>
    <x v="0"/>
    <s v="Poor"/>
  </r>
  <r>
    <s v="250-81-7186"/>
    <n v="99.69"/>
    <n v="1"/>
    <n v="4.9845"/>
    <n v="104.6745"/>
    <d v="2019-02-27T00:00:00"/>
    <d v="1899-12-30T10:23:00"/>
    <s v="Credit card"/>
    <n v="4.9845"/>
    <n v="8"/>
    <x v="2"/>
    <s v="Wed"/>
    <s v="morning"/>
    <x v="1"/>
    <s v="Female"/>
    <s v="Electronic accessories"/>
    <x v="1"/>
    <x v="1"/>
    <s v="Good"/>
  </r>
  <r>
    <s v="562-12-5430"/>
    <n v="88.15"/>
    <n v="3"/>
    <n v="13.2225"/>
    <n v="277.6725"/>
    <d v="2019-01-18T00:00:00"/>
    <d v="1899-12-30T10:11:00"/>
    <s v="Ewallet"/>
    <n v="13.2225"/>
    <n v="7.9"/>
    <x v="0"/>
    <s v="Fri"/>
    <s v="morning"/>
    <x v="0"/>
    <s v="Female"/>
    <s v="Fashion accessories"/>
    <x v="0"/>
    <x v="0"/>
    <s v="Average"/>
  </r>
  <r>
    <s v="816-72-8853"/>
    <n v="27.93"/>
    <n v="5"/>
    <n v="6.9825"/>
    <n v="146.6325"/>
    <d v="2019-01-29T00:00:00"/>
    <d v="1899-12-30T15:48:00"/>
    <s v="Cash"/>
    <n v="6.9825"/>
    <n v="5.9"/>
    <x v="0"/>
    <s v="Tue"/>
    <s v="afternoon"/>
    <x v="0"/>
    <s v="Female"/>
    <s v="Sports and travel"/>
    <x v="0"/>
    <x v="0"/>
    <s v="Poor"/>
  </r>
  <r>
    <s v="491-38-3499"/>
    <n v="55.45"/>
    <n v="1"/>
    <n v="2.7725"/>
    <n v="58.2225"/>
    <d v="2019-02-26T00:00:00"/>
    <d v="1899-12-30T17:46:00"/>
    <s v="Credit card"/>
    <n v="2.7725"/>
    <n v="4.9"/>
    <x v="2"/>
    <s v="Tue"/>
    <s v="evening"/>
    <x v="0"/>
    <s v="Male"/>
    <s v="Fashion accessories"/>
    <x v="0"/>
    <x v="0"/>
    <s v="Poor"/>
  </r>
  <r>
    <s v="322-02-2271"/>
    <n v="42.97"/>
    <n v="3"/>
    <n v="6.4455"/>
    <n v="135.3555"/>
    <d v="2019-02-03T00:00:00"/>
    <d v="1899-12-30T11:46:00"/>
    <s v="Cash"/>
    <n v="6.4455"/>
    <n v="9.3"/>
    <x v="2"/>
    <s v="Sun"/>
    <s v="morning"/>
    <x v="1"/>
    <s v="Female"/>
    <s v="Sports and travel"/>
    <x v="2"/>
    <x v="2"/>
    <s v="Good"/>
  </r>
  <r>
    <s v="842-29-4695"/>
    <n v="17.14"/>
    <n v="7"/>
    <n v="5.999"/>
    <n v="125.979"/>
    <d v="2019-01-16T00:00:00"/>
    <d v="1899-12-30T12:07:00"/>
    <s v="Credit card"/>
    <n v="5.999"/>
    <n v="7.9"/>
    <x v="0"/>
    <s v="Wed"/>
    <s v="afternoon"/>
    <x v="0"/>
    <s v="Male"/>
    <s v="Sports and travel"/>
    <x v="1"/>
    <x v="1"/>
    <s v="Average"/>
  </r>
  <r>
    <s v="725-67-2480"/>
    <n v="58.75"/>
    <n v="6"/>
    <n v="17.625"/>
    <n v="370.125"/>
    <d v="2019-03-24T00:00:00"/>
    <d v="1899-12-30T18:14:00"/>
    <s v="Credit card"/>
    <n v="17.625"/>
    <n v="5.9"/>
    <x v="1"/>
    <s v="Sun"/>
    <s v="evening"/>
    <x v="0"/>
    <s v="Female"/>
    <s v="Fashion accessories"/>
    <x v="2"/>
    <x v="2"/>
    <s v="Poor"/>
  </r>
  <r>
    <s v="641-51-2661"/>
    <n v="87.1"/>
    <n v="10"/>
    <n v="43.55"/>
    <n v="914.55"/>
    <d v="2019-02-12T00:00:00"/>
    <d v="1899-12-30T14:45:00"/>
    <s v="Credit card"/>
    <n v="43.55"/>
    <n v="9.9"/>
    <x v="2"/>
    <s v="Tue"/>
    <s v="afternoon"/>
    <x v="0"/>
    <s v="Female"/>
    <s v="Food and beverages"/>
    <x v="1"/>
    <x v="1"/>
    <s v="Good"/>
  </r>
  <r>
    <s v="714-02-3114"/>
    <n v="98.8"/>
    <n v="2"/>
    <n v="9.88"/>
    <n v="207.48"/>
    <d v="2019-02-21T00:00:00"/>
    <d v="1899-12-30T11:39:00"/>
    <s v="Cash"/>
    <n v="9.88"/>
    <n v="7.7"/>
    <x v="2"/>
    <s v="Thu"/>
    <s v="morning"/>
    <x v="1"/>
    <s v="Female"/>
    <s v="Sports and travel"/>
    <x v="1"/>
    <x v="1"/>
    <s v="Average"/>
  </r>
  <r>
    <s v="518-17-2983"/>
    <n v="48.63"/>
    <n v="4"/>
    <n v="9.726"/>
    <n v="204.246"/>
    <d v="2019-02-04T00:00:00"/>
    <d v="1899-12-30T15:44:00"/>
    <s v="Ewallet"/>
    <n v="9.726"/>
    <n v="7.6"/>
    <x v="2"/>
    <s v="Mon"/>
    <s v="afternoon"/>
    <x v="1"/>
    <s v="Female"/>
    <s v="Fashion accessories"/>
    <x v="0"/>
    <x v="0"/>
    <s v="Average"/>
  </r>
  <r>
    <s v="779-42-2410"/>
    <n v="57.74"/>
    <n v="3"/>
    <n v="8.661"/>
    <n v="181.881"/>
    <d v="2019-02-20T00:00:00"/>
    <d v="1899-12-30T13:06:00"/>
    <s v="Ewallet"/>
    <n v="8.661"/>
    <n v="7.7"/>
    <x v="2"/>
    <s v="Wed"/>
    <s v="afternoon"/>
    <x v="0"/>
    <s v="Male"/>
    <s v="Food and beverages"/>
    <x v="2"/>
    <x v="2"/>
    <s v="Average"/>
  </r>
  <r>
    <s v="190-14-3147"/>
    <n v="17.97"/>
    <n v="4"/>
    <n v="3.594"/>
    <n v="75.474"/>
    <d v="2019-02-23T00:00:00"/>
    <d v="1899-12-30T20:43:00"/>
    <s v="Ewallet"/>
    <n v="3.594"/>
    <n v="6.4"/>
    <x v="2"/>
    <s v="Sat"/>
    <s v="evening"/>
    <x v="1"/>
    <s v="Female"/>
    <s v="Health and beauty"/>
    <x v="2"/>
    <x v="2"/>
    <s v="Average"/>
  </r>
  <r>
    <s v="408-66-6712"/>
    <n v="47.71"/>
    <n v="6"/>
    <n v="14.313"/>
    <n v="300.573"/>
    <d v="2019-02-16T00:00:00"/>
    <d v="1899-12-30T14:19:00"/>
    <s v="Ewallet"/>
    <n v="14.313"/>
    <n v="4.4"/>
    <x v="2"/>
    <s v="Sat"/>
    <s v="afternoon"/>
    <x v="0"/>
    <s v="Female"/>
    <s v="Health and beauty"/>
    <x v="1"/>
    <x v="1"/>
    <s v="Poor"/>
  </r>
  <r>
    <s v="679-22-6530"/>
    <n v="40.62"/>
    <n v="2"/>
    <n v="4.062"/>
    <n v="85.302"/>
    <d v="2019-01-17T00:00:00"/>
    <d v="1899-12-30T10:01:00"/>
    <s v="Credit card"/>
    <n v="4.062"/>
    <n v="4.1"/>
    <x v="0"/>
    <s v="Thu"/>
    <s v="morning"/>
    <x v="1"/>
    <s v="Female"/>
    <s v="Sports and travel"/>
    <x v="2"/>
    <x v="2"/>
    <s v="Poor"/>
  </r>
  <r>
    <s v="588-47-8641"/>
    <n v="56.04"/>
    <n v="10"/>
    <n v="28.02"/>
    <n v="588.42"/>
    <d v="2019-01-14T00:00:00"/>
    <d v="1899-12-30T19:30:00"/>
    <s v="Ewallet"/>
    <n v="28.02"/>
    <n v="4.4"/>
    <x v="0"/>
    <s v="Mon"/>
    <s v="evening"/>
    <x v="0"/>
    <s v="Male"/>
    <s v="Fashion accessories"/>
    <x v="0"/>
    <x v="0"/>
    <s v="Poor"/>
  </r>
  <r>
    <s v="642-61-4706"/>
    <n v="93.4"/>
    <n v="2"/>
    <n v="9.34"/>
    <n v="196.14"/>
    <d v="2019-03-30T00:00:00"/>
    <d v="1899-12-30T16:34:00"/>
    <s v="Cash"/>
    <n v="9.34"/>
    <n v="5.5"/>
    <x v="1"/>
    <s v="Sat"/>
    <s v="evening"/>
    <x v="0"/>
    <s v="Male"/>
    <s v="Food and beverages"/>
    <x v="2"/>
    <x v="2"/>
    <s v="Poor"/>
  </r>
  <r>
    <s v="576-31-4774"/>
    <n v="73.41"/>
    <n v="3"/>
    <n v="11.0115"/>
    <n v="231.2415"/>
    <d v="2019-03-02T00:00:00"/>
    <d v="1899-12-30T13:10:00"/>
    <s v="Ewallet"/>
    <n v="11.0115"/>
    <n v="4"/>
    <x v="1"/>
    <s v="Sat"/>
    <s v="afternoon"/>
    <x v="1"/>
    <s v="Female"/>
    <s v="Health and beauty"/>
    <x v="2"/>
    <x v="2"/>
    <s v="Poor"/>
  </r>
  <r>
    <s v="556-41-6224"/>
    <n v="33.64"/>
    <n v="8"/>
    <n v="13.456"/>
    <n v="282.576"/>
    <d v="2019-02-15T00:00:00"/>
    <d v="1899-12-30T17:10:00"/>
    <s v="Credit card"/>
    <n v="13.456"/>
    <n v="9.3"/>
    <x v="2"/>
    <s v="Fri"/>
    <s v="evening"/>
    <x v="1"/>
    <s v="Male"/>
    <s v="Health and beauty"/>
    <x v="1"/>
    <x v="1"/>
    <s v="Good"/>
  </r>
  <r>
    <s v="811-03-8790"/>
    <n v="45.48"/>
    <n v="10"/>
    <n v="22.74"/>
    <n v="477.54"/>
    <d v="2019-03-01T00:00:00"/>
    <d v="1899-12-30T10:22:00"/>
    <s v="Credit card"/>
    <n v="22.74"/>
    <n v="4.8"/>
    <x v="1"/>
    <s v="Fri"/>
    <s v="morning"/>
    <x v="1"/>
    <s v="Female"/>
    <s v="Electronic accessories"/>
    <x v="0"/>
    <x v="0"/>
    <s v="Poor"/>
  </r>
  <r>
    <s v="242-11-3142"/>
    <n v="83.77"/>
    <n v="2"/>
    <n v="8.377"/>
    <n v="175.917"/>
    <d v="2019-02-24T00:00:00"/>
    <d v="1899-12-30T19:57:00"/>
    <s v="Cash"/>
    <n v="8.377"/>
    <n v="4.6"/>
    <x v="2"/>
    <s v="Sun"/>
    <s v="evening"/>
    <x v="0"/>
    <s v="Male"/>
    <s v="Fashion accessories"/>
    <x v="2"/>
    <x v="2"/>
    <s v="Poor"/>
  </r>
  <r>
    <s v="752-23-3760"/>
    <n v="64.08"/>
    <n v="7"/>
    <n v="22.428"/>
    <n v="470.988"/>
    <d v="2019-02-19T00:00:00"/>
    <d v="1899-12-30T19:29:00"/>
    <s v="Credit card"/>
    <n v="22.428"/>
    <n v="7.3"/>
    <x v="2"/>
    <s v="Tue"/>
    <s v="evening"/>
    <x v="0"/>
    <s v="Female"/>
    <s v="Sports and travel"/>
    <x v="2"/>
    <x v="2"/>
    <s v="Average"/>
  </r>
  <r>
    <s v="274-05-5470"/>
    <n v="73.47"/>
    <n v="4"/>
    <n v="14.694"/>
    <n v="308.574"/>
    <d v="2019-02-23T00:00:00"/>
    <d v="1899-12-30T18:30:00"/>
    <s v="Cash"/>
    <n v="14.694"/>
    <n v="6"/>
    <x v="2"/>
    <s v="Sat"/>
    <s v="evening"/>
    <x v="0"/>
    <s v="Female"/>
    <s v="Food and beverages"/>
    <x v="0"/>
    <x v="0"/>
    <s v="Average"/>
  </r>
  <r>
    <s v="648-94-3045"/>
    <n v="58.95"/>
    <n v="10"/>
    <n v="29.475"/>
    <n v="618.975"/>
    <d v="2019-02-07T00:00:00"/>
    <d v="1899-12-30T14:27:00"/>
    <s v="Ewallet"/>
    <n v="29.475"/>
    <n v="8.1"/>
    <x v="2"/>
    <s v="Thu"/>
    <s v="afternoon"/>
    <x v="1"/>
    <s v="Male"/>
    <s v="Health and beauty"/>
    <x v="1"/>
    <x v="1"/>
    <s v="Good"/>
  </r>
  <r>
    <s v="130-67-4723"/>
    <n v="48.5"/>
    <n v="6"/>
    <n v="14.55"/>
    <n v="305.55"/>
    <d v="2019-01-11T00:00:00"/>
    <d v="1899-12-30T13:57:00"/>
    <s v="Ewallet"/>
    <n v="14.55"/>
    <n v="9.4"/>
    <x v="0"/>
    <s v="Fri"/>
    <s v="afternoon"/>
    <x v="0"/>
    <s v="Male"/>
    <s v="Food and beverages"/>
    <x v="0"/>
    <x v="0"/>
    <s v="Good"/>
  </r>
  <r>
    <s v="528-87-5606"/>
    <n v="39.48"/>
    <n v="1"/>
    <n v="1.974"/>
    <n v="41.454"/>
    <d v="2019-02-12T00:00:00"/>
    <d v="1899-12-30T19:43:00"/>
    <s v="Cash"/>
    <n v="1.974"/>
    <n v="6.5"/>
    <x v="2"/>
    <s v="Tue"/>
    <s v="evening"/>
    <x v="0"/>
    <s v="Female"/>
    <s v="Electronic accessories"/>
    <x v="2"/>
    <x v="2"/>
    <s v="Average"/>
  </r>
  <r>
    <s v="320-85-2052"/>
    <n v="34.81"/>
    <n v="1"/>
    <n v="1.7405"/>
    <n v="36.5505"/>
    <d v="2019-01-14T00:00:00"/>
    <d v="1899-12-30T10:11:00"/>
    <s v="Credit card"/>
    <n v="1.7405"/>
    <n v="7"/>
    <x v="0"/>
    <s v="Mon"/>
    <s v="morning"/>
    <x v="1"/>
    <s v="Female"/>
    <s v="Sports and travel"/>
    <x v="2"/>
    <x v="2"/>
    <s v="Average"/>
  </r>
  <r>
    <s v="370-96-0655"/>
    <n v="49.32"/>
    <n v="6"/>
    <n v="14.796"/>
    <n v="310.716"/>
    <d v="2019-01-09T00:00:00"/>
    <d v="1899-12-30T13:46:00"/>
    <s v="Ewallet"/>
    <n v="14.796"/>
    <n v="7.1"/>
    <x v="0"/>
    <s v="Wed"/>
    <s v="afternoon"/>
    <x v="1"/>
    <s v="Female"/>
    <s v="Fashion accessories"/>
    <x v="1"/>
    <x v="1"/>
    <s v="Average"/>
  </r>
  <r>
    <s v="105-10-6182"/>
    <n v="21.48"/>
    <n v="2"/>
    <n v="2.148"/>
    <n v="45.108"/>
    <d v="2019-02-27T00:00:00"/>
    <d v="1899-12-30T12:22:00"/>
    <s v="Ewallet"/>
    <n v="2.148"/>
    <n v="6.6"/>
    <x v="2"/>
    <s v="Wed"/>
    <s v="afternoon"/>
    <x v="0"/>
    <s v="Male"/>
    <s v="Fashion accessories"/>
    <x v="0"/>
    <x v="0"/>
    <s v="Average"/>
  </r>
  <r>
    <s v="510-79-0415"/>
    <n v="23.08"/>
    <n v="6"/>
    <n v="6.924"/>
    <n v="145.404"/>
    <d v="2019-01-24T00:00:00"/>
    <d v="1899-12-30T19:20:00"/>
    <s v="Ewallet"/>
    <n v="6.924"/>
    <n v="4.9"/>
    <x v="0"/>
    <s v="Thu"/>
    <s v="evening"/>
    <x v="0"/>
    <s v="Female"/>
    <s v="Sports and travel"/>
    <x v="2"/>
    <x v="2"/>
    <s v="Poor"/>
  </r>
  <r>
    <s v="241-96-5076"/>
    <n v="49.1"/>
    <n v="2"/>
    <n v="4.91"/>
    <n v="103.11"/>
    <d v="2019-01-08T00:00:00"/>
    <d v="1899-12-30T12:58:00"/>
    <s v="Credit card"/>
    <n v="4.91"/>
    <n v="6.4"/>
    <x v="0"/>
    <s v="Tue"/>
    <s v="afternoon"/>
    <x v="0"/>
    <s v="Female"/>
    <s v="Home and lifestyle"/>
    <x v="2"/>
    <x v="2"/>
    <s v="Average"/>
  </r>
  <r>
    <s v="767-97-4650"/>
    <n v="64.83"/>
    <n v="2"/>
    <n v="6.483"/>
    <n v="136.143"/>
    <d v="2019-01-08T00:00:00"/>
    <d v="1899-12-30T11:59:00"/>
    <s v="Credit card"/>
    <n v="6.483"/>
    <n v="8"/>
    <x v="0"/>
    <s v="Tue"/>
    <s v="morning"/>
    <x v="0"/>
    <s v="Female"/>
    <s v="Sports and travel"/>
    <x v="2"/>
    <x v="2"/>
    <s v="Good"/>
  </r>
  <r>
    <s v="648-83-1321"/>
    <n v="63.56"/>
    <n v="10"/>
    <n v="31.78"/>
    <n v="667.38"/>
    <d v="2019-01-16T00:00:00"/>
    <d v="1899-12-30T17:59:00"/>
    <s v="Cash"/>
    <n v="31.78"/>
    <n v="4.3"/>
    <x v="0"/>
    <s v="Wed"/>
    <s v="evening"/>
    <x v="0"/>
    <s v="Male"/>
    <s v="Home and lifestyle"/>
    <x v="0"/>
    <x v="0"/>
    <s v="Poor"/>
  </r>
  <r>
    <s v="173-57-2300"/>
    <n v="72.88"/>
    <n v="2"/>
    <n v="7.288"/>
    <n v="153.048"/>
    <d v="2019-03-13T00:00:00"/>
    <d v="1899-12-30T12:51:00"/>
    <s v="Cash"/>
    <n v="7.288"/>
    <n v="6.1"/>
    <x v="1"/>
    <s v="Wed"/>
    <s v="afternoon"/>
    <x v="0"/>
    <s v="Male"/>
    <s v="Sports and travel"/>
    <x v="1"/>
    <x v="1"/>
    <s v="Average"/>
  </r>
  <r>
    <s v="305-03-2383"/>
    <n v="67.1"/>
    <n v="3"/>
    <n v="10.065"/>
    <n v="211.365"/>
    <d v="2019-02-15T00:00:00"/>
    <d v="1899-12-30T10:36:00"/>
    <s v="Cash"/>
    <n v="10.065"/>
    <n v="7.5"/>
    <x v="2"/>
    <s v="Fri"/>
    <s v="morning"/>
    <x v="1"/>
    <s v="Female"/>
    <s v="Food and beverages"/>
    <x v="0"/>
    <x v="0"/>
    <s v="Average"/>
  </r>
  <r>
    <s v="394-55-6384"/>
    <n v="70.19"/>
    <n v="9"/>
    <n v="31.5855"/>
    <n v="663.2955"/>
    <d v="2019-01-25T00:00:00"/>
    <d v="1899-12-30T13:38:00"/>
    <s v="Cash"/>
    <n v="31.5855"/>
    <n v="6.7"/>
    <x v="0"/>
    <s v="Fri"/>
    <s v="afternoon"/>
    <x v="0"/>
    <s v="Female"/>
    <s v="Sports and travel"/>
    <x v="1"/>
    <x v="1"/>
    <s v="Average"/>
  </r>
  <r>
    <s v="266-20-6657"/>
    <n v="55.04"/>
    <n v="7"/>
    <n v="19.264"/>
    <n v="404.544"/>
    <d v="2019-03-12T00:00:00"/>
    <d v="1899-12-30T19:39:00"/>
    <s v="Ewallet"/>
    <n v="19.264"/>
    <n v="5.2"/>
    <x v="1"/>
    <s v="Tue"/>
    <s v="evening"/>
    <x v="0"/>
    <s v="Male"/>
    <s v="Food and beverages"/>
    <x v="1"/>
    <x v="1"/>
    <s v="Poor"/>
  </r>
  <r>
    <s v="689-05-1884"/>
    <n v="48.63"/>
    <n v="10"/>
    <n v="24.315"/>
    <n v="510.615"/>
    <d v="2019-03-04T00:00:00"/>
    <d v="1899-12-30T12:44:00"/>
    <s v="Cash"/>
    <n v="24.315"/>
    <n v="8.8"/>
    <x v="1"/>
    <s v="Mon"/>
    <s v="afternoon"/>
    <x v="0"/>
    <s v="Male"/>
    <s v="Health and beauty"/>
    <x v="0"/>
    <x v="0"/>
    <s v="Good"/>
  </r>
  <r>
    <s v="196-01-2849"/>
    <n v="73.38"/>
    <n v="7"/>
    <n v="25.683"/>
    <n v="539.343"/>
    <d v="2019-02-10T00:00:00"/>
    <d v="1899-12-30T13:56:00"/>
    <s v="Cash"/>
    <n v="25.683"/>
    <n v="9.5"/>
    <x v="2"/>
    <s v="Sun"/>
    <s v="afternoon"/>
    <x v="0"/>
    <s v="Female"/>
    <s v="Fashion accessories"/>
    <x v="1"/>
    <x v="1"/>
    <s v="Good"/>
  </r>
  <r>
    <s v="372-62-5264"/>
    <n v="52.6"/>
    <n v="9"/>
    <n v="23.67"/>
    <n v="497.07"/>
    <d v="2019-01-16T00:00:00"/>
    <d v="1899-12-30T14:42:00"/>
    <s v="Cash"/>
    <n v="23.67"/>
    <n v="7.6"/>
    <x v="0"/>
    <s v="Wed"/>
    <s v="afternoon"/>
    <x v="1"/>
    <s v="Female"/>
    <s v="Food and beverages"/>
    <x v="1"/>
    <x v="1"/>
    <s v="Average"/>
  </r>
  <r>
    <s v="800-09-8606"/>
    <n v="87.37"/>
    <n v="5"/>
    <n v="21.8425"/>
    <n v="458.6925"/>
    <d v="2019-01-29T00:00:00"/>
    <d v="1899-12-30T19:45:00"/>
    <s v="Cash"/>
    <n v="21.8425"/>
    <n v="6.6"/>
    <x v="0"/>
    <s v="Tue"/>
    <s v="evening"/>
    <x v="0"/>
    <s v="Female"/>
    <s v="Home and lifestyle"/>
    <x v="0"/>
    <x v="0"/>
    <s v="Average"/>
  </r>
  <r>
    <s v="182-52-7000"/>
    <n v="27.04"/>
    <n v="4"/>
    <n v="5.408"/>
    <n v="113.568"/>
    <d v="2019-01-01T00:00:00"/>
    <d v="1899-12-30T20:26:00"/>
    <s v="Ewallet"/>
    <n v="5.408"/>
    <n v="6.9"/>
    <x v="0"/>
    <s v="Tue"/>
    <s v="evening"/>
    <x v="0"/>
    <s v="Female"/>
    <s v="Sports and travel"/>
    <x v="0"/>
    <x v="0"/>
    <s v="Average"/>
  </r>
  <r>
    <s v="826-58-8051"/>
    <n v="62.19"/>
    <n v="4"/>
    <n v="12.438"/>
    <n v="261.198"/>
    <d v="2019-01-06T00:00:00"/>
    <d v="1899-12-30T19:46:00"/>
    <s v="Ewallet"/>
    <n v="12.438"/>
    <n v="4.3"/>
    <x v="0"/>
    <s v="Sun"/>
    <s v="evening"/>
    <x v="1"/>
    <s v="Male"/>
    <s v="Home and lifestyle"/>
    <x v="2"/>
    <x v="2"/>
    <s v="Poor"/>
  </r>
  <r>
    <s v="868-06-0466"/>
    <n v="69.58"/>
    <n v="9"/>
    <n v="31.311"/>
    <n v="657.531"/>
    <d v="2019-02-19T00:00:00"/>
    <d v="1899-12-30T19:38:00"/>
    <s v="Credit card"/>
    <n v="31.311"/>
    <n v="7.8"/>
    <x v="2"/>
    <s v="Tue"/>
    <s v="evening"/>
    <x v="0"/>
    <s v="Male"/>
    <s v="Electronic accessories"/>
    <x v="0"/>
    <x v="0"/>
    <s v="Average"/>
  </r>
  <r>
    <s v="751-41-9720"/>
    <n v="97.5"/>
    <n v="10"/>
    <n v="48.75"/>
    <n v="1023.75"/>
    <d v="2019-01-12T00:00:00"/>
    <d v="1899-12-30T16:18:00"/>
    <s v="Ewallet"/>
    <n v="48.75"/>
    <n v="8"/>
    <x v="0"/>
    <s v="Sat"/>
    <s v="evening"/>
    <x v="1"/>
    <s v="Male"/>
    <s v="Home and lifestyle"/>
    <x v="1"/>
    <x v="1"/>
    <s v="Good"/>
  </r>
  <r>
    <s v="626-43-7888"/>
    <n v="60.41"/>
    <n v="8"/>
    <n v="24.164"/>
    <n v="507.444"/>
    <d v="2019-02-07T00:00:00"/>
    <d v="1899-12-30T12:23:00"/>
    <s v="Ewallet"/>
    <n v="24.164"/>
    <n v="9.6"/>
    <x v="2"/>
    <s v="Thu"/>
    <s v="afternoon"/>
    <x v="1"/>
    <s v="Female"/>
    <s v="Fashion accessories"/>
    <x v="1"/>
    <x v="1"/>
    <s v="Good"/>
  </r>
  <r>
    <s v="176-64-7711"/>
    <n v="32.32"/>
    <n v="3"/>
    <n v="4.848"/>
    <n v="101.808"/>
    <d v="2019-03-27T00:00:00"/>
    <d v="1899-12-30T19:11:00"/>
    <s v="Credit card"/>
    <n v="4.848"/>
    <n v="4.3"/>
    <x v="1"/>
    <s v="Wed"/>
    <s v="evening"/>
    <x v="1"/>
    <s v="Male"/>
    <s v="Food and beverages"/>
    <x v="2"/>
    <x v="2"/>
    <s v="Poor"/>
  </r>
  <r>
    <s v="191-29-0321"/>
    <n v="19.77"/>
    <n v="10"/>
    <n v="9.885"/>
    <n v="207.585"/>
    <d v="2019-02-27T00:00:00"/>
    <d v="1899-12-30T18:57:00"/>
    <s v="Credit card"/>
    <n v="9.885"/>
    <n v="5"/>
    <x v="2"/>
    <s v="Wed"/>
    <s v="evening"/>
    <x v="0"/>
    <s v="Female"/>
    <s v="Fashion accessories"/>
    <x v="2"/>
    <x v="2"/>
    <s v="Poor"/>
  </r>
  <r>
    <s v="729-06-2010"/>
    <n v="80.47"/>
    <n v="9"/>
    <n v="36.2115"/>
    <n v="760.4415"/>
    <d v="2019-01-06T00:00:00"/>
    <d v="1899-12-30T11:18:00"/>
    <s v="Cash"/>
    <n v="36.2115"/>
    <n v="9.2"/>
    <x v="0"/>
    <s v="Sun"/>
    <s v="morning"/>
    <x v="0"/>
    <s v="Male"/>
    <s v="Health and beauty"/>
    <x v="2"/>
    <x v="2"/>
    <s v="Good"/>
  </r>
  <r>
    <s v="640-48-5028"/>
    <n v="88.39"/>
    <n v="9"/>
    <n v="39.7755"/>
    <n v="835.2855"/>
    <d v="2019-03-02T00:00:00"/>
    <d v="1899-12-30T12:40:00"/>
    <s v="Cash"/>
    <n v="39.7755"/>
    <n v="6.3"/>
    <x v="1"/>
    <s v="Sat"/>
    <s v="afternoon"/>
    <x v="0"/>
    <s v="Female"/>
    <s v="Home and lifestyle"/>
    <x v="2"/>
    <x v="2"/>
    <s v="Average"/>
  </r>
  <r>
    <s v="186-79-9562"/>
    <n v="71.77"/>
    <n v="7"/>
    <n v="25.1195"/>
    <n v="527.5095"/>
    <d v="2019-03-29T00:00:00"/>
    <d v="1899-12-30T14:06:00"/>
    <s v="Cash"/>
    <n v="25.1195"/>
    <n v="8.9"/>
    <x v="1"/>
    <s v="Fri"/>
    <s v="afternoon"/>
    <x v="1"/>
    <s v="Male"/>
    <s v="Health and beauty"/>
    <x v="2"/>
    <x v="2"/>
    <s v="Good"/>
  </r>
  <r>
    <s v="834-45-5519"/>
    <n v="43"/>
    <n v="4"/>
    <n v="8.6"/>
    <n v="180.6"/>
    <d v="2019-01-31T00:00:00"/>
    <d v="1899-12-30T20:48:00"/>
    <s v="Ewallet"/>
    <n v="8.6"/>
    <n v="7.6"/>
    <x v="0"/>
    <s v="Thu"/>
    <s v="evening"/>
    <x v="1"/>
    <s v="Female"/>
    <s v="Electronic accessories"/>
    <x v="2"/>
    <x v="2"/>
    <s v="Average"/>
  </r>
  <r>
    <s v="162-65-8559"/>
    <n v="68.98"/>
    <n v="1"/>
    <n v="3.449"/>
    <n v="72.429"/>
    <d v="2019-01-21T00:00:00"/>
    <d v="1899-12-30T20:13:00"/>
    <s v="Cash"/>
    <n v="3.449"/>
    <n v="4.8"/>
    <x v="0"/>
    <s v="Mon"/>
    <s v="evening"/>
    <x v="0"/>
    <s v="Male"/>
    <s v="Food and beverages"/>
    <x v="1"/>
    <x v="1"/>
    <s v="Poor"/>
  </r>
  <r>
    <s v="760-27-5490"/>
    <n v="15.62"/>
    <n v="8"/>
    <n v="6.248"/>
    <n v="131.208"/>
    <d v="2019-01-20T00:00:00"/>
    <d v="1899-12-30T20:37:00"/>
    <s v="Ewallet"/>
    <n v="6.248"/>
    <n v="9.1"/>
    <x v="0"/>
    <s v="Sun"/>
    <s v="evening"/>
    <x v="1"/>
    <s v="Male"/>
    <s v="Fashion accessories"/>
    <x v="1"/>
    <x v="1"/>
    <s v="Good"/>
  </r>
  <r>
    <s v="445-30-9252"/>
    <n v="25.7"/>
    <n v="3"/>
    <n v="3.855"/>
    <n v="80.955"/>
    <d v="2019-01-17T00:00:00"/>
    <d v="1899-12-30T17:59:00"/>
    <s v="Ewallet"/>
    <n v="3.855"/>
    <n v="6.1"/>
    <x v="0"/>
    <s v="Thu"/>
    <s v="evening"/>
    <x v="1"/>
    <s v="Male"/>
    <s v="Sports and travel"/>
    <x v="0"/>
    <x v="0"/>
    <s v="Average"/>
  </r>
  <r>
    <s v="786-94-2700"/>
    <n v="80.62"/>
    <n v="6"/>
    <n v="24.186"/>
    <n v="507.906"/>
    <d v="2019-02-28T00:00:00"/>
    <d v="1899-12-30T20:18:00"/>
    <s v="Cash"/>
    <n v="24.186"/>
    <n v="9.1"/>
    <x v="2"/>
    <s v="Thu"/>
    <s v="evening"/>
    <x v="0"/>
    <s v="Male"/>
    <s v="Food and beverages"/>
    <x v="0"/>
    <x v="0"/>
    <s v="Good"/>
  </r>
  <r>
    <s v="728-88-7867"/>
    <n v="75.53"/>
    <n v="4"/>
    <n v="15.106"/>
    <n v="317.226"/>
    <d v="2019-03-19T00:00:00"/>
    <d v="1899-12-30T15:52:00"/>
    <s v="Ewallet"/>
    <n v="15.106"/>
    <n v="8.3"/>
    <x v="1"/>
    <s v="Tue"/>
    <s v="afternoon"/>
    <x v="0"/>
    <s v="Female"/>
    <s v="Home and lifestyle"/>
    <x v="1"/>
    <x v="1"/>
    <s v="Good"/>
  </r>
  <r>
    <s v="183-21-3799"/>
    <n v="77.63"/>
    <n v="9"/>
    <n v="34.9335"/>
    <n v="733.6035"/>
    <d v="2019-02-19T00:00:00"/>
    <d v="1899-12-30T15:14:00"/>
    <s v="Ewallet"/>
    <n v="34.9335"/>
    <n v="7.2"/>
    <x v="2"/>
    <s v="Tue"/>
    <s v="afternoon"/>
    <x v="1"/>
    <s v="Female"/>
    <s v="Electronic accessories"/>
    <x v="1"/>
    <x v="1"/>
    <s v="Average"/>
  </r>
  <r>
    <s v="268-20-3585"/>
    <n v="13.85"/>
    <n v="9"/>
    <n v="6.2325"/>
    <n v="130.8825"/>
    <d v="2019-02-04T00:00:00"/>
    <d v="1899-12-30T12:50:00"/>
    <s v="Ewallet"/>
    <n v="6.2325"/>
    <n v="6"/>
    <x v="2"/>
    <s v="Mon"/>
    <s v="afternoon"/>
    <x v="1"/>
    <s v="Female"/>
    <s v="Health and beauty"/>
    <x v="1"/>
    <x v="1"/>
    <s v="Average"/>
  </r>
  <r>
    <s v="735-32-9839"/>
    <n v="98.7"/>
    <n v="8"/>
    <n v="39.48"/>
    <n v="829.08"/>
    <d v="2019-01-31T00:00:00"/>
    <d v="1899-12-30T10:36:00"/>
    <s v="Ewallet"/>
    <n v="39.48"/>
    <n v="8.5"/>
    <x v="0"/>
    <s v="Thu"/>
    <s v="morning"/>
    <x v="0"/>
    <s v="Male"/>
    <s v="Fashion accessories"/>
    <x v="1"/>
    <x v="1"/>
    <s v="Good"/>
  </r>
  <r>
    <s v="258-92-7466"/>
    <n v="35.68"/>
    <n v="5"/>
    <n v="8.92"/>
    <n v="187.32"/>
    <d v="2019-02-06T00:00:00"/>
    <d v="1899-12-30T18:33:00"/>
    <s v="Credit card"/>
    <n v="8.92"/>
    <n v="6.6"/>
    <x v="2"/>
    <s v="Wed"/>
    <s v="evening"/>
    <x v="1"/>
    <s v="Female"/>
    <s v="Health and beauty"/>
    <x v="0"/>
    <x v="0"/>
    <s v="Average"/>
  </r>
  <r>
    <s v="857-16-3520"/>
    <n v="71.46"/>
    <n v="7"/>
    <n v="25.011"/>
    <n v="525.231"/>
    <d v="2019-03-28T00:00:00"/>
    <d v="1899-12-30T16:06:00"/>
    <s v="Ewallet"/>
    <n v="25.011"/>
    <n v="4.5"/>
    <x v="1"/>
    <s v="Thu"/>
    <s v="evening"/>
    <x v="0"/>
    <s v="Female"/>
    <s v="Fashion accessories"/>
    <x v="0"/>
    <x v="0"/>
    <s v="Poor"/>
  </r>
  <r>
    <s v="482-17-1179"/>
    <n v="11.94"/>
    <n v="3"/>
    <n v="1.791"/>
    <n v="37.611"/>
    <d v="2019-01-19T00:00:00"/>
    <d v="1899-12-30T12:47:00"/>
    <s v="Credit card"/>
    <n v="1.791"/>
    <n v="8.1"/>
    <x v="0"/>
    <s v="Sat"/>
    <s v="afternoon"/>
    <x v="0"/>
    <s v="Male"/>
    <s v="Electronic accessories"/>
    <x v="0"/>
    <x v="0"/>
    <s v="Good"/>
  </r>
  <r>
    <s v="788-21-5741"/>
    <n v="45.38"/>
    <n v="3"/>
    <n v="6.807"/>
    <n v="142.947"/>
    <d v="2019-02-17T00:00:00"/>
    <d v="1899-12-30T13:34:00"/>
    <s v="Credit card"/>
    <n v="6.807"/>
    <n v="7.2"/>
    <x v="2"/>
    <s v="Sun"/>
    <s v="afternoon"/>
    <x v="1"/>
    <s v="Male"/>
    <s v="Fashion accessories"/>
    <x v="0"/>
    <x v="0"/>
    <s v="Average"/>
  </r>
  <r>
    <s v="821-14-9046"/>
    <n v="17.48"/>
    <n v="6"/>
    <n v="5.244"/>
    <n v="110.124"/>
    <d v="2019-01-18T00:00:00"/>
    <d v="1899-12-30T15:04:00"/>
    <s v="Credit card"/>
    <n v="5.244"/>
    <n v="6.1"/>
    <x v="0"/>
    <s v="Fri"/>
    <s v="afternoon"/>
    <x v="0"/>
    <s v="Female"/>
    <s v="Fashion accessories"/>
    <x v="2"/>
    <x v="2"/>
    <s v="Average"/>
  </r>
  <r>
    <s v="418-05-0656"/>
    <n v="25.56"/>
    <n v="7"/>
    <n v="8.946"/>
    <n v="187.866"/>
    <d v="2019-02-02T00:00:00"/>
    <d v="1899-12-30T20:42:00"/>
    <s v="Cash"/>
    <n v="8.946"/>
    <n v="7.1"/>
    <x v="2"/>
    <s v="Sat"/>
    <s v="evening"/>
    <x v="1"/>
    <s v="Female"/>
    <s v="Fashion accessories"/>
    <x v="2"/>
    <x v="2"/>
    <s v="Average"/>
  </r>
  <r>
    <s v="678-79-0726"/>
    <n v="90.63"/>
    <n v="9"/>
    <n v="40.7835"/>
    <n v="856.4535"/>
    <d v="2019-01-18T00:00:00"/>
    <d v="1899-12-30T15:28:00"/>
    <s v="Cash"/>
    <n v="40.7835"/>
    <n v="5.1"/>
    <x v="0"/>
    <s v="Fri"/>
    <s v="afternoon"/>
    <x v="0"/>
    <s v="Female"/>
    <s v="Sports and travel"/>
    <x v="1"/>
    <x v="1"/>
    <s v="Poor"/>
  </r>
  <r>
    <s v="776-68-1096"/>
    <n v="44.12"/>
    <n v="3"/>
    <n v="6.618"/>
    <n v="138.978"/>
    <d v="2019-03-18T00:00:00"/>
    <d v="1899-12-30T13:45:00"/>
    <s v="Credit card"/>
    <n v="6.618"/>
    <n v="7.9"/>
    <x v="1"/>
    <s v="Mon"/>
    <s v="afternoon"/>
    <x v="1"/>
    <s v="Male"/>
    <s v="Home and lifestyle"/>
    <x v="2"/>
    <x v="2"/>
    <s v="Average"/>
  </r>
  <r>
    <s v="592-46-1692"/>
    <n v="36.77"/>
    <n v="7"/>
    <n v="12.8695"/>
    <n v="270.2595"/>
    <d v="2019-01-11T00:00:00"/>
    <d v="1899-12-30T20:10:00"/>
    <s v="Cash"/>
    <n v="12.8695"/>
    <n v="7.4"/>
    <x v="0"/>
    <s v="Fri"/>
    <s v="evening"/>
    <x v="0"/>
    <s v="Female"/>
    <s v="Food and beverages"/>
    <x v="1"/>
    <x v="1"/>
    <s v="Average"/>
  </r>
  <r>
    <s v="434-35-9162"/>
    <n v="23.34"/>
    <n v="4"/>
    <n v="4.668"/>
    <n v="98.028"/>
    <d v="2019-02-04T00:00:00"/>
    <d v="1899-12-30T18:53:00"/>
    <s v="Ewallet"/>
    <n v="4.668"/>
    <n v="7.4"/>
    <x v="2"/>
    <s v="Mon"/>
    <s v="evening"/>
    <x v="0"/>
    <s v="Male"/>
    <s v="Food and beverages"/>
    <x v="2"/>
    <x v="2"/>
    <s v="Average"/>
  </r>
  <r>
    <s v="149-14-0304"/>
    <n v="28.5"/>
    <n v="8"/>
    <n v="11.4"/>
    <n v="239.4"/>
    <d v="2019-02-06T00:00:00"/>
    <d v="1899-12-30T14:24:00"/>
    <s v="Cash"/>
    <n v="11.4"/>
    <n v="6.6"/>
    <x v="2"/>
    <s v="Wed"/>
    <s v="afternoon"/>
    <x v="0"/>
    <s v="Female"/>
    <s v="Health and beauty"/>
    <x v="1"/>
    <x v="1"/>
    <s v="Average"/>
  </r>
  <r>
    <s v="442-44-6497"/>
    <n v="55.57"/>
    <n v="3"/>
    <n v="8.3355"/>
    <n v="175.0455"/>
    <d v="2019-01-08T00:00:00"/>
    <d v="1899-12-30T11:42:00"/>
    <s v="Credit card"/>
    <n v="8.3355"/>
    <n v="5.9"/>
    <x v="0"/>
    <s v="Tue"/>
    <s v="morning"/>
    <x v="0"/>
    <s v="Male"/>
    <s v="Home and lifestyle"/>
    <x v="1"/>
    <x v="1"/>
    <s v="Poor"/>
  </r>
  <r>
    <s v="174-64-0215"/>
    <n v="69.74"/>
    <n v="10"/>
    <n v="34.87"/>
    <n v="732.27"/>
    <d v="2019-03-05T00:00:00"/>
    <d v="1899-12-30T17:49:00"/>
    <s v="Credit card"/>
    <n v="34.87"/>
    <n v="8.9"/>
    <x v="1"/>
    <s v="Tue"/>
    <s v="evening"/>
    <x v="1"/>
    <s v="Male"/>
    <s v="Sports and travel"/>
    <x v="2"/>
    <x v="2"/>
    <s v="Good"/>
  </r>
  <r>
    <s v="210-74-9613"/>
    <n v="97.26"/>
    <n v="4"/>
    <n v="19.452"/>
    <n v="408.492"/>
    <d v="2019-03-16T00:00:00"/>
    <d v="1899-12-30T15:33:00"/>
    <s v="Ewallet"/>
    <n v="19.452"/>
    <n v="6.8"/>
    <x v="1"/>
    <s v="Sat"/>
    <s v="afternoon"/>
    <x v="1"/>
    <s v="Male"/>
    <s v="Fashion accessories"/>
    <x v="1"/>
    <x v="1"/>
    <s v="Average"/>
  </r>
  <r>
    <s v="299-29-0180"/>
    <n v="52.18"/>
    <n v="7"/>
    <n v="18.263"/>
    <n v="383.523"/>
    <d v="2019-03-09T00:00:00"/>
    <d v="1899-12-30T10:54:00"/>
    <s v="Cash"/>
    <n v="18.263"/>
    <n v="9.3"/>
    <x v="1"/>
    <s v="Sat"/>
    <s v="morning"/>
    <x v="0"/>
    <s v="Female"/>
    <s v="Home and lifestyle"/>
    <x v="2"/>
    <x v="2"/>
    <s v="Good"/>
  </r>
  <r>
    <s v="247-11-2470"/>
    <n v="22.32"/>
    <n v="4"/>
    <n v="4.464"/>
    <n v="93.744"/>
    <d v="2019-03-01T00:00:00"/>
    <d v="1899-12-30T16:23:00"/>
    <s v="Credit card"/>
    <n v="4.464"/>
    <n v="4.4"/>
    <x v="1"/>
    <s v="Fri"/>
    <s v="evening"/>
    <x v="0"/>
    <s v="Female"/>
    <s v="Fashion accessories"/>
    <x v="0"/>
    <x v="0"/>
    <s v="Poor"/>
  </r>
  <r>
    <s v="635-28-5728"/>
    <n v="56"/>
    <n v="3"/>
    <n v="8.4"/>
    <n v="176.4"/>
    <d v="2019-02-28T00:00:00"/>
    <d v="1899-12-30T19:33:00"/>
    <s v="Ewallet"/>
    <n v="8.4"/>
    <n v="4.8"/>
    <x v="2"/>
    <s v="Thu"/>
    <s v="evening"/>
    <x v="1"/>
    <s v="Male"/>
    <s v="Health and beauty"/>
    <x v="0"/>
    <x v="0"/>
    <s v="Poor"/>
  </r>
  <r>
    <s v="756-49-0168"/>
    <n v="19.7"/>
    <n v="1"/>
    <n v="0.985"/>
    <n v="20.685"/>
    <d v="2019-02-08T00:00:00"/>
    <d v="1899-12-30T11:39:00"/>
    <s v="Ewallet"/>
    <n v="0.985"/>
    <n v="9.5"/>
    <x v="2"/>
    <s v="Fri"/>
    <s v="morning"/>
    <x v="0"/>
    <s v="Male"/>
    <s v="Fashion accessories"/>
    <x v="0"/>
    <x v="0"/>
    <s v="Good"/>
  </r>
  <r>
    <s v="438-23-1242"/>
    <n v="75.88"/>
    <n v="7"/>
    <n v="26.558"/>
    <n v="557.718"/>
    <d v="2019-01-24T00:00:00"/>
    <d v="1899-12-30T10:38:00"/>
    <s v="Ewallet"/>
    <n v="26.558"/>
    <n v="8.9"/>
    <x v="0"/>
    <s v="Thu"/>
    <s v="morning"/>
    <x v="1"/>
    <s v="Male"/>
    <s v="Electronic accessories"/>
    <x v="2"/>
    <x v="2"/>
    <s v="Good"/>
  </r>
  <r>
    <s v="238-45-6950"/>
    <n v="53.72"/>
    <n v="1"/>
    <n v="2.686"/>
    <n v="56.406"/>
    <d v="2019-03-01T00:00:00"/>
    <d v="1899-12-30T20:03:00"/>
    <s v="Ewallet"/>
    <n v="2.686"/>
    <n v="6.4"/>
    <x v="1"/>
    <s v="Fri"/>
    <s v="evening"/>
    <x v="0"/>
    <s v="Male"/>
    <s v="Food and beverages"/>
    <x v="2"/>
    <x v="2"/>
    <s v="Average"/>
  </r>
  <r>
    <s v="607-65-2441"/>
    <n v="81.95"/>
    <n v="10"/>
    <n v="40.975"/>
    <n v="860.475"/>
    <d v="2019-03-10T00:00:00"/>
    <d v="1899-12-30T12:39:00"/>
    <s v="Credit card"/>
    <n v="40.975"/>
    <n v="6"/>
    <x v="1"/>
    <s v="Sun"/>
    <s v="afternoon"/>
    <x v="0"/>
    <s v="Male"/>
    <s v="Health and beauty"/>
    <x v="1"/>
    <x v="1"/>
    <s v="Average"/>
  </r>
  <r>
    <s v="386-27-7606"/>
    <n v="81.2"/>
    <n v="7"/>
    <n v="28.42"/>
    <n v="596.82"/>
    <d v="2019-03-23T00:00:00"/>
    <d v="1899-12-30T15:59:00"/>
    <s v="Credit card"/>
    <n v="28.42"/>
    <n v="8.1"/>
    <x v="1"/>
    <s v="Sat"/>
    <s v="afternoon"/>
    <x v="0"/>
    <s v="Female"/>
    <s v="Home and lifestyle"/>
    <x v="1"/>
    <x v="1"/>
    <s v="Good"/>
  </r>
  <r>
    <s v="137-63-5492"/>
    <n v="58.76"/>
    <n v="10"/>
    <n v="29.38"/>
    <n v="616.98"/>
    <d v="2019-01-29T00:00:00"/>
    <d v="1899-12-30T14:26:00"/>
    <s v="Ewallet"/>
    <n v="29.38"/>
    <n v="9"/>
    <x v="0"/>
    <s v="Tue"/>
    <s v="afternoon"/>
    <x v="1"/>
    <s v="Male"/>
    <s v="Electronic accessories"/>
    <x v="1"/>
    <x v="1"/>
    <s v="Good"/>
  </r>
  <r>
    <s v="197-77-7132"/>
    <n v="91.56"/>
    <n v="8"/>
    <n v="36.624"/>
    <n v="769.104"/>
    <d v="2019-01-12T00:00:00"/>
    <d v="1899-12-30T18:22:00"/>
    <s v="Ewallet"/>
    <n v="36.624"/>
    <n v="6"/>
    <x v="0"/>
    <s v="Sat"/>
    <s v="evening"/>
    <x v="0"/>
    <s v="Male"/>
    <s v="Electronic accessories"/>
    <x v="2"/>
    <x v="2"/>
    <s v="Average"/>
  </r>
  <r>
    <s v="805-86-0265"/>
    <n v="93.96"/>
    <n v="9"/>
    <n v="42.282"/>
    <n v="887.922"/>
    <d v="2019-03-20T00:00:00"/>
    <d v="1899-12-30T11:32:00"/>
    <s v="Cash"/>
    <n v="42.282"/>
    <n v="9.8"/>
    <x v="1"/>
    <s v="Wed"/>
    <s v="morning"/>
    <x v="1"/>
    <s v="Male"/>
    <s v="Home and lifestyle"/>
    <x v="0"/>
    <x v="0"/>
    <s v="Good"/>
  </r>
  <r>
    <s v="733-29-1227"/>
    <n v="55.61"/>
    <n v="7"/>
    <n v="19.4635"/>
    <n v="408.7335"/>
    <d v="2019-03-23T00:00:00"/>
    <d v="1899-12-30T12:41:00"/>
    <s v="Cash"/>
    <n v="19.4635"/>
    <n v="8.5"/>
    <x v="1"/>
    <s v="Sat"/>
    <s v="afternoon"/>
    <x v="1"/>
    <s v="Male"/>
    <s v="Home and lifestyle"/>
    <x v="1"/>
    <x v="1"/>
    <s v="Good"/>
  </r>
  <r>
    <s v="451-73-2711"/>
    <n v="84.83"/>
    <n v="1"/>
    <n v="4.2415"/>
    <n v="89.0715"/>
    <d v="2019-01-14T00:00:00"/>
    <d v="1899-12-30T15:20:00"/>
    <s v="Ewallet"/>
    <n v="4.2415"/>
    <n v="8.8"/>
    <x v="0"/>
    <s v="Mon"/>
    <s v="afternoon"/>
    <x v="1"/>
    <s v="Male"/>
    <s v="Food and beverages"/>
    <x v="1"/>
    <x v="1"/>
    <s v="Good"/>
  </r>
  <r>
    <s v="373-14-0504"/>
    <n v="71.63"/>
    <n v="2"/>
    <n v="7.163"/>
    <n v="150.423"/>
    <d v="2019-02-12T00:00:00"/>
    <d v="1899-12-30T14:33:00"/>
    <s v="Ewallet"/>
    <n v="7.163"/>
    <n v="8.8"/>
    <x v="2"/>
    <s v="Tue"/>
    <s v="afternoon"/>
    <x v="0"/>
    <s v="Female"/>
    <s v="Sports and travel"/>
    <x v="0"/>
    <x v="0"/>
    <s v="Good"/>
  </r>
  <r>
    <s v="546-80-2899"/>
    <n v="37.69"/>
    <n v="2"/>
    <n v="3.769"/>
    <n v="79.149"/>
    <d v="2019-02-20T00:00:00"/>
    <d v="1899-12-30T15:29:00"/>
    <s v="Ewallet"/>
    <n v="3.769"/>
    <n v="9.5"/>
    <x v="2"/>
    <s v="Wed"/>
    <s v="afternoon"/>
    <x v="0"/>
    <s v="Male"/>
    <s v="Home and lifestyle"/>
    <x v="0"/>
    <x v="0"/>
    <s v="Good"/>
  </r>
  <r>
    <s v="345-68-9016"/>
    <n v="31.67"/>
    <n v="8"/>
    <n v="12.668"/>
    <n v="266.028"/>
    <d v="2019-01-02T00:00:00"/>
    <d v="1899-12-30T16:19:00"/>
    <s v="Credit card"/>
    <n v="12.668"/>
    <n v="5.6"/>
    <x v="0"/>
    <s v="Wed"/>
    <s v="evening"/>
    <x v="0"/>
    <s v="Female"/>
    <s v="Sports and travel"/>
    <x v="1"/>
    <x v="1"/>
    <s v="Poor"/>
  </r>
  <r>
    <s v="390-17-5806"/>
    <n v="38.42"/>
    <n v="1"/>
    <n v="1.921"/>
    <n v="40.341"/>
    <d v="2019-02-02T00:00:00"/>
    <d v="1899-12-30T16:33:00"/>
    <s v="Cash"/>
    <n v="1.921"/>
    <n v="8.6"/>
    <x v="2"/>
    <s v="Sat"/>
    <s v="evening"/>
    <x v="0"/>
    <s v="Female"/>
    <s v="Food and beverages"/>
    <x v="1"/>
    <x v="1"/>
    <s v="Good"/>
  </r>
  <r>
    <s v="457-13-1708"/>
    <n v="65.23"/>
    <n v="10"/>
    <n v="32.615"/>
    <n v="684.915"/>
    <d v="2019-01-08T00:00:00"/>
    <d v="1899-12-30T19:07:00"/>
    <s v="Credit card"/>
    <n v="32.615"/>
    <n v="5.2"/>
    <x v="0"/>
    <s v="Tue"/>
    <s v="evening"/>
    <x v="0"/>
    <s v="Male"/>
    <s v="Fashion accessories"/>
    <x v="2"/>
    <x v="2"/>
    <s v="Poor"/>
  </r>
  <r>
    <s v="664-14-2882"/>
    <n v="10.53"/>
    <n v="5"/>
    <n v="2.6325"/>
    <n v="55.2825"/>
    <d v="2019-01-30T00:00:00"/>
    <d v="1899-12-30T14:43:00"/>
    <s v="Credit card"/>
    <n v="2.6325"/>
    <n v="5.8"/>
    <x v="0"/>
    <s v="Wed"/>
    <s v="afternoon"/>
    <x v="0"/>
    <s v="Female"/>
    <s v="Home and lifestyle"/>
    <x v="1"/>
    <x v="1"/>
    <s v="Poor"/>
  </r>
  <r>
    <s v="487-79-6868"/>
    <n v="12.29"/>
    <n v="9"/>
    <n v="5.5305"/>
    <n v="116.1405"/>
    <d v="2019-03-26T00:00:00"/>
    <d v="1899-12-30T19:28:00"/>
    <s v="Credit card"/>
    <n v="5.5305"/>
    <n v="8"/>
    <x v="1"/>
    <s v="Tue"/>
    <s v="evening"/>
    <x v="0"/>
    <s v="Female"/>
    <s v="Home and lifestyle"/>
    <x v="2"/>
    <x v="2"/>
    <s v="Good"/>
  </r>
  <r>
    <s v="314-23-4520"/>
    <n v="81.23"/>
    <n v="7"/>
    <n v="28.4305"/>
    <n v="597.0405"/>
    <d v="2019-01-15T00:00:00"/>
    <d v="1899-12-30T20:44:00"/>
    <s v="Cash"/>
    <n v="28.4305"/>
    <n v="9"/>
    <x v="0"/>
    <s v="Tue"/>
    <s v="evening"/>
    <x v="0"/>
    <s v="Male"/>
    <s v="Health and beauty"/>
    <x v="1"/>
    <x v="1"/>
    <s v="Good"/>
  </r>
  <r>
    <s v="210-30-7976"/>
    <n v="22.32"/>
    <n v="4"/>
    <n v="4.464"/>
    <n v="93.744"/>
    <d v="2019-03-14T00:00:00"/>
    <d v="1899-12-30T11:16:00"/>
    <s v="Ewallet"/>
    <n v="4.464"/>
    <n v="4.1"/>
    <x v="1"/>
    <s v="Thu"/>
    <s v="morning"/>
    <x v="0"/>
    <s v="Female"/>
    <s v="Fashion accessories"/>
    <x v="2"/>
    <x v="2"/>
    <s v="Poor"/>
  </r>
  <r>
    <s v="585-86-8361"/>
    <n v="27.28"/>
    <n v="5"/>
    <n v="6.82"/>
    <n v="143.22"/>
    <d v="2019-02-03T00:00:00"/>
    <d v="1899-12-30T10:31:00"/>
    <s v="Credit card"/>
    <n v="6.82"/>
    <n v="8.6"/>
    <x v="2"/>
    <s v="Sun"/>
    <s v="morning"/>
    <x v="1"/>
    <s v="Female"/>
    <s v="Food and beverages"/>
    <x v="0"/>
    <x v="0"/>
    <s v="Good"/>
  </r>
  <r>
    <s v="807-14-7833"/>
    <n v="17.42"/>
    <n v="10"/>
    <n v="8.71"/>
    <n v="182.91"/>
    <d v="2019-02-22T00:00:00"/>
    <d v="1899-12-30T12:30:00"/>
    <s v="Ewallet"/>
    <n v="8.71"/>
    <n v="7"/>
    <x v="2"/>
    <s v="Fri"/>
    <s v="afternoon"/>
    <x v="0"/>
    <s v="Female"/>
    <s v="Electronic accessories"/>
    <x v="0"/>
    <x v="0"/>
    <s v="Average"/>
  </r>
  <r>
    <s v="775-72-1988"/>
    <n v="73.28"/>
    <n v="5"/>
    <n v="18.32"/>
    <n v="384.72"/>
    <d v="2019-01-24T00:00:00"/>
    <d v="1899-12-30T15:05:00"/>
    <s v="Ewallet"/>
    <n v="18.32"/>
    <n v="8.4"/>
    <x v="0"/>
    <s v="Thu"/>
    <s v="afternoon"/>
    <x v="1"/>
    <s v="Male"/>
    <s v="Home and lifestyle"/>
    <x v="2"/>
    <x v="2"/>
    <s v="Good"/>
  </r>
  <r>
    <s v="288-38-3758"/>
    <n v="84.87"/>
    <n v="3"/>
    <n v="12.7305"/>
    <n v="267.3405"/>
    <d v="2019-01-25T00:00:00"/>
    <d v="1899-12-30T18:30:00"/>
    <s v="Ewallet"/>
    <n v="12.7305"/>
    <n v="7.4"/>
    <x v="0"/>
    <s v="Fri"/>
    <s v="evening"/>
    <x v="0"/>
    <s v="Female"/>
    <s v="Fashion accessories"/>
    <x v="1"/>
    <x v="1"/>
    <s v="Average"/>
  </r>
  <r>
    <s v="652-43-6591"/>
    <n v="97.29"/>
    <n v="8"/>
    <n v="38.916"/>
    <n v="817.236"/>
    <d v="2019-03-09T00:00:00"/>
    <d v="1899-12-30T13:18:00"/>
    <s v="Credit card"/>
    <n v="38.916"/>
    <n v="6.2"/>
    <x v="1"/>
    <s v="Sat"/>
    <s v="afternoon"/>
    <x v="1"/>
    <s v="Female"/>
    <s v="Fashion accessories"/>
    <x v="0"/>
    <x v="0"/>
    <s v="Average"/>
  </r>
  <r>
    <s v="785-96-0615"/>
    <n v="35.74"/>
    <n v="8"/>
    <n v="14.296"/>
    <n v="300.216"/>
    <d v="2019-02-17T00:00:00"/>
    <d v="1899-12-30T15:28:00"/>
    <s v="Ewallet"/>
    <n v="14.296"/>
    <n v="4.9"/>
    <x v="2"/>
    <s v="Sun"/>
    <s v="afternoon"/>
    <x v="0"/>
    <s v="Female"/>
    <s v="Electronic accessories"/>
    <x v="2"/>
    <x v="2"/>
    <s v="Poor"/>
  </r>
  <r>
    <s v="406-46-7107"/>
    <n v="96.52"/>
    <n v="6"/>
    <n v="28.956"/>
    <n v="608.076"/>
    <d v="2019-01-11T00:00:00"/>
    <d v="1899-12-30T11:52:00"/>
    <s v="Cash"/>
    <n v="28.956"/>
    <n v="4.5"/>
    <x v="0"/>
    <s v="Fri"/>
    <s v="morning"/>
    <x v="1"/>
    <s v="Female"/>
    <s v="Home and lifestyle"/>
    <x v="0"/>
    <x v="0"/>
    <s v="Poor"/>
  </r>
  <r>
    <s v="250-17-5703"/>
    <n v="18.85"/>
    <n v="10"/>
    <n v="9.425"/>
    <n v="197.925"/>
    <d v="2019-02-27T00:00:00"/>
    <d v="1899-12-30T18:24:00"/>
    <s v="Ewallet"/>
    <n v="9.425"/>
    <n v="5.6"/>
    <x v="2"/>
    <s v="Wed"/>
    <s v="evening"/>
    <x v="0"/>
    <s v="Male"/>
    <s v="Food and beverages"/>
    <x v="0"/>
    <x v="0"/>
    <s v="Poor"/>
  </r>
  <r>
    <s v="156-95-3964"/>
    <n v="55.39"/>
    <n v="4"/>
    <n v="11.078"/>
    <n v="232.638"/>
    <d v="2019-03-25T00:00:00"/>
    <d v="1899-12-30T15:19:00"/>
    <s v="Ewallet"/>
    <n v="11.078"/>
    <n v="8"/>
    <x v="1"/>
    <s v="Mon"/>
    <s v="afternoon"/>
    <x v="1"/>
    <s v="Female"/>
    <s v="Food and beverages"/>
    <x v="0"/>
    <x v="0"/>
    <s v="Good"/>
  </r>
  <r>
    <s v="842-40-8179"/>
    <n v="77.2"/>
    <n v="10"/>
    <n v="38.6"/>
    <n v="810.6"/>
    <d v="2019-02-11T00:00:00"/>
    <d v="1899-12-30T10:38:00"/>
    <s v="Credit card"/>
    <n v="38.6"/>
    <n v="5.6"/>
    <x v="2"/>
    <s v="Mon"/>
    <s v="morning"/>
    <x v="0"/>
    <s v="Female"/>
    <s v="Food and beverages"/>
    <x v="2"/>
    <x v="2"/>
    <s v="Poor"/>
  </r>
  <r>
    <s v="525-09-8450"/>
    <n v="72.13"/>
    <n v="10"/>
    <n v="36.065"/>
    <n v="757.365"/>
    <d v="2019-01-31T00:00:00"/>
    <d v="1899-12-30T15:12:00"/>
    <s v="Credit card"/>
    <n v="36.065"/>
    <n v="4.2"/>
    <x v="0"/>
    <s v="Thu"/>
    <s v="afternoon"/>
    <x v="1"/>
    <s v="Male"/>
    <s v="Electronic accessories"/>
    <x v="2"/>
    <x v="2"/>
    <s v="Poor"/>
  </r>
  <r>
    <s v="410-67-1709"/>
    <n v="63.88"/>
    <n v="8"/>
    <n v="25.552"/>
    <n v="536.592"/>
    <d v="2019-01-20T00:00:00"/>
    <d v="1899-12-30T17:48:00"/>
    <s v="Ewallet"/>
    <n v="25.552"/>
    <n v="9.9"/>
    <x v="0"/>
    <s v="Sun"/>
    <s v="evening"/>
    <x v="0"/>
    <s v="Female"/>
    <s v="Fashion accessories"/>
    <x v="0"/>
    <x v="0"/>
    <s v="Good"/>
  </r>
  <r>
    <s v="587-73-4862"/>
    <n v="10.69"/>
    <n v="5"/>
    <n v="2.6725"/>
    <n v="56.1225"/>
    <d v="2019-03-26T00:00:00"/>
    <d v="1899-12-30T11:07:00"/>
    <s v="Ewallet"/>
    <n v="2.6725"/>
    <n v="7.6"/>
    <x v="1"/>
    <s v="Tue"/>
    <s v="morning"/>
    <x v="0"/>
    <s v="Female"/>
    <s v="Health and beauty"/>
    <x v="0"/>
    <x v="0"/>
    <s v="Average"/>
  </r>
  <r>
    <s v="787-87-2010"/>
    <n v="55.5"/>
    <n v="4"/>
    <n v="11.1"/>
    <n v="233.1"/>
    <d v="2019-01-20T00:00:00"/>
    <d v="1899-12-30T15:48:00"/>
    <s v="Credit card"/>
    <n v="11.1"/>
    <n v="6.6"/>
    <x v="0"/>
    <s v="Sun"/>
    <s v="afternoon"/>
    <x v="0"/>
    <s v="Male"/>
    <s v="Health and beauty"/>
    <x v="0"/>
    <x v="0"/>
    <s v="Average"/>
  </r>
  <r>
    <s v="593-14-4239"/>
    <n v="95.46"/>
    <n v="8"/>
    <n v="38.184"/>
    <n v="801.864"/>
    <d v="2019-03-05T00:00:00"/>
    <d v="1899-12-30T19:40:00"/>
    <s v="Ewallet"/>
    <n v="38.184"/>
    <n v="4.7"/>
    <x v="1"/>
    <s v="Tue"/>
    <s v="evening"/>
    <x v="1"/>
    <s v="Female"/>
    <s v="Home and lifestyle"/>
    <x v="2"/>
    <x v="2"/>
    <s v="Poor"/>
  </r>
  <r>
    <s v="801-88-0346"/>
    <n v="76.06"/>
    <n v="3"/>
    <n v="11.409"/>
    <n v="239.589"/>
    <d v="2019-01-05T00:00:00"/>
    <d v="1899-12-30T20:30:00"/>
    <s v="Credit card"/>
    <n v="11.409"/>
    <n v="9.8"/>
    <x v="0"/>
    <s v="Sat"/>
    <s v="evening"/>
    <x v="1"/>
    <s v="Female"/>
    <s v="Fashion accessories"/>
    <x v="1"/>
    <x v="1"/>
    <s v="Good"/>
  </r>
  <r>
    <s v="388-76-2555"/>
    <n v="13.69"/>
    <n v="6"/>
    <n v="4.107"/>
    <n v="86.247"/>
    <d v="2019-02-13T00:00:00"/>
    <d v="1899-12-30T13:59:00"/>
    <s v="Cash"/>
    <n v="4.107"/>
    <n v="6.3"/>
    <x v="2"/>
    <s v="Wed"/>
    <s v="afternoon"/>
    <x v="1"/>
    <s v="Male"/>
    <s v="Sports and travel"/>
    <x v="2"/>
    <x v="2"/>
    <s v="Average"/>
  </r>
  <r>
    <s v="711-31-1234"/>
    <n v="95.64"/>
    <n v="4"/>
    <n v="19.128"/>
    <n v="401.688"/>
    <d v="2019-03-16T00:00:00"/>
    <d v="1899-12-30T18:51:00"/>
    <s v="Cash"/>
    <n v="19.128"/>
    <n v="7.9"/>
    <x v="1"/>
    <s v="Sat"/>
    <s v="evening"/>
    <x v="1"/>
    <s v="Female"/>
    <s v="Electronic accessories"/>
    <x v="2"/>
    <x v="2"/>
    <s v="Average"/>
  </r>
  <r>
    <s v="886-54-6089"/>
    <n v="11.43"/>
    <n v="6"/>
    <n v="3.429"/>
    <n v="72.009"/>
    <d v="2019-01-15T00:00:00"/>
    <d v="1899-12-30T17:24:00"/>
    <s v="Cash"/>
    <n v="3.429"/>
    <n v="7.7"/>
    <x v="0"/>
    <s v="Tue"/>
    <s v="evening"/>
    <x v="1"/>
    <s v="Female"/>
    <s v="Home and lifestyle"/>
    <x v="0"/>
    <x v="0"/>
    <s v="Average"/>
  </r>
  <r>
    <s v="707-32-7409"/>
    <n v="95.54"/>
    <n v="4"/>
    <n v="19.108"/>
    <n v="401.268"/>
    <d v="2019-02-26T00:00:00"/>
    <d v="1899-12-30T11:58:00"/>
    <s v="Ewallet"/>
    <n v="19.108"/>
    <n v="4.5"/>
    <x v="2"/>
    <s v="Tue"/>
    <s v="morning"/>
    <x v="0"/>
    <s v="Female"/>
    <s v="Sports and travel"/>
    <x v="2"/>
    <x v="2"/>
    <s v="Poor"/>
  </r>
  <r>
    <s v="759-98-4285"/>
    <n v="85.87"/>
    <n v="7"/>
    <n v="30.0545"/>
    <n v="631.1445"/>
    <d v="2019-02-27T00:00:00"/>
    <d v="1899-12-30T19:01:00"/>
    <s v="Credit card"/>
    <n v="30.0545"/>
    <n v="8"/>
    <x v="2"/>
    <s v="Wed"/>
    <s v="evening"/>
    <x v="0"/>
    <s v="Female"/>
    <s v="Health and beauty"/>
    <x v="1"/>
    <x v="1"/>
    <s v="Good"/>
  </r>
  <r>
    <s v="201-63-8275"/>
    <n v="67.99"/>
    <n v="7"/>
    <n v="23.7965"/>
    <n v="499.7265"/>
    <d v="2019-02-17T00:00:00"/>
    <d v="1899-12-30T16:50:00"/>
    <s v="Ewallet"/>
    <n v="23.7965"/>
    <n v="5.7"/>
    <x v="2"/>
    <s v="Sun"/>
    <s v="evening"/>
    <x v="0"/>
    <s v="Female"/>
    <s v="Sports and travel"/>
    <x v="1"/>
    <x v="1"/>
    <s v="Poor"/>
  </r>
  <r>
    <s v="471-06-8611"/>
    <n v="52.42"/>
    <n v="1"/>
    <n v="2.621"/>
    <n v="55.041"/>
    <d v="2019-02-06T00:00:00"/>
    <d v="1899-12-30T10:22:00"/>
    <s v="Credit card"/>
    <n v="2.621"/>
    <n v="6.3"/>
    <x v="2"/>
    <s v="Wed"/>
    <s v="morning"/>
    <x v="1"/>
    <s v="Female"/>
    <s v="Food and beverages"/>
    <x v="1"/>
    <x v="1"/>
    <s v="Average"/>
  </r>
  <r>
    <s v="200-16-5952"/>
    <n v="65.65"/>
    <n v="2"/>
    <n v="6.565"/>
    <n v="137.865"/>
    <d v="2019-01-17T00:00:00"/>
    <d v="1899-12-30T16:46:00"/>
    <s v="Cash"/>
    <n v="6.565"/>
    <n v="6"/>
    <x v="0"/>
    <s v="Thu"/>
    <s v="evening"/>
    <x v="0"/>
    <s v="Male"/>
    <s v="Food and beverages"/>
    <x v="1"/>
    <x v="1"/>
    <s v="Average"/>
  </r>
  <r>
    <s v="120-54-2248"/>
    <n v="28.86"/>
    <n v="5"/>
    <n v="7.215"/>
    <n v="151.515"/>
    <d v="2019-01-22T00:00:00"/>
    <d v="1899-12-30T18:08:00"/>
    <s v="Credit card"/>
    <n v="7.215"/>
    <n v="8"/>
    <x v="0"/>
    <s v="Tue"/>
    <s v="evening"/>
    <x v="1"/>
    <s v="Female"/>
    <s v="Food and beverages"/>
    <x v="2"/>
    <x v="2"/>
    <s v="Good"/>
  </r>
  <r>
    <s v="102-77-2261"/>
    <n v="65.31"/>
    <n v="7"/>
    <n v="22.8585"/>
    <n v="480.0285"/>
    <d v="2019-03-05T00:00:00"/>
    <d v="1899-12-30T18:02:00"/>
    <s v="Credit card"/>
    <n v="22.8585"/>
    <n v="4.2"/>
    <x v="1"/>
    <s v="Tue"/>
    <s v="evening"/>
    <x v="0"/>
    <s v="Male"/>
    <s v="Health and beauty"/>
    <x v="1"/>
    <x v="1"/>
    <s v="Poor"/>
  </r>
  <r>
    <s v="875-31-8302"/>
    <n v="93.38"/>
    <n v="1"/>
    <n v="4.669"/>
    <n v="98.049"/>
    <d v="2019-01-03T00:00:00"/>
    <d v="1899-12-30T13:07:00"/>
    <s v="Cash"/>
    <n v="4.669"/>
    <n v="9.6"/>
    <x v="0"/>
    <s v="Thu"/>
    <s v="afternoon"/>
    <x v="1"/>
    <s v="Male"/>
    <s v="Sports and travel"/>
    <x v="2"/>
    <x v="2"/>
    <s v="Good"/>
  </r>
  <r>
    <s v="102-06-2002"/>
    <n v="25.25"/>
    <n v="5"/>
    <n v="6.3125"/>
    <n v="132.5625"/>
    <d v="2019-03-20T00:00:00"/>
    <d v="1899-12-30T17:52:00"/>
    <s v="Cash"/>
    <n v="6.3125"/>
    <n v="6.1"/>
    <x v="1"/>
    <s v="Wed"/>
    <s v="evening"/>
    <x v="0"/>
    <s v="Male"/>
    <s v="Sports and travel"/>
    <x v="1"/>
    <x v="1"/>
    <s v="Average"/>
  </r>
  <r>
    <s v="457-94-0464"/>
    <n v="87.87"/>
    <n v="9"/>
    <n v="39.5415"/>
    <n v="830.3715"/>
    <d v="2019-01-31T00:00:00"/>
    <d v="1899-12-30T20:32:00"/>
    <s v="Ewallet"/>
    <n v="39.5415"/>
    <n v="5.6"/>
    <x v="0"/>
    <s v="Thu"/>
    <s v="evening"/>
    <x v="0"/>
    <s v="Male"/>
    <s v="Electronic accessories"/>
    <x v="2"/>
    <x v="2"/>
    <s v="Poor"/>
  </r>
  <r>
    <s v="629-42-4133"/>
    <n v="21.8"/>
    <n v="8"/>
    <n v="8.72"/>
    <n v="183.12"/>
    <d v="2019-02-19T00:00:00"/>
    <d v="1899-12-30T19:24:00"/>
    <s v="Cash"/>
    <n v="8.72"/>
    <n v="8.3"/>
    <x v="2"/>
    <s v="Tue"/>
    <s v="evening"/>
    <x v="1"/>
    <s v="Male"/>
    <s v="Health and beauty"/>
    <x v="1"/>
    <x v="1"/>
    <s v="Good"/>
  </r>
  <r>
    <s v="534-53-3526"/>
    <n v="94.76"/>
    <n v="4"/>
    <n v="18.952"/>
    <n v="397.992"/>
    <d v="2019-02-11T00:00:00"/>
    <d v="1899-12-30T16:06:00"/>
    <s v="Ewallet"/>
    <n v="18.952"/>
    <n v="7.8"/>
    <x v="2"/>
    <s v="Mon"/>
    <s v="evening"/>
    <x v="1"/>
    <s v="Female"/>
    <s v="Sports and travel"/>
    <x v="0"/>
    <x v="0"/>
    <s v="Average"/>
  </r>
  <r>
    <s v="307-04-2070"/>
    <n v="30.62"/>
    <n v="1"/>
    <n v="1.531"/>
    <n v="32.151"/>
    <d v="2019-02-05T00:00:00"/>
    <d v="1899-12-30T14:14:00"/>
    <s v="Credit card"/>
    <n v="1.531"/>
    <n v="4.1"/>
    <x v="2"/>
    <s v="Tue"/>
    <s v="afternoon"/>
    <x v="0"/>
    <s v="Female"/>
    <s v="Fashion accessories"/>
    <x v="0"/>
    <x v="0"/>
    <s v="Poor"/>
  </r>
  <r>
    <s v="468-99-7231"/>
    <n v="44.01"/>
    <n v="8"/>
    <n v="17.604"/>
    <n v="369.684"/>
    <d v="2019-03-03T00:00:00"/>
    <d v="1899-12-30T17:36:00"/>
    <s v="Cash"/>
    <n v="17.604"/>
    <n v="8.8"/>
    <x v="1"/>
    <s v="Sun"/>
    <s v="evening"/>
    <x v="1"/>
    <s v="Female"/>
    <s v="Home and lifestyle"/>
    <x v="1"/>
    <x v="1"/>
    <s v="Good"/>
  </r>
  <r>
    <s v="516-77-6464"/>
    <n v="10.16"/>
    <n v="5"/>
    <n v="2.54"/>
    <n v="53.34"/>
    <d v="2019-02-24T00:00:00"/>
    <d v="1899-12-30T13:08:00"/>
    <s v="Ewallet"/>
    <n v="2.54"/>
    <n v="4.1"/>
    <x v="2"/>
    <s v="Sun"/>
    <s v="afternoon"/>
    <x v="0"/>
    <s v="Female"/>
    <s v="Health and beauty"/>
    <x v="1"/>
    <x v="1"/>
    <s v="Poor"/>
  </r>
  <r>
    <s v="404-91-5964"/>
    <n v="74.58"/>
    <n v="7"/>
    <n v="26.103"/>
    <n v="548.163"/>
    <d v="2019-02-04T00:00:00"/>
    <d v="1899-12-30T16:09:00"/>
    <s v="Credit card"/>
    <n v="26.103"/>
    <n v="9"/>
    <x v="2"/>
    <s v="Mon"/>
    <s v="evening"/>
    <x v="1"/>
    <s v="Male"/>
    <s v="Electronic accessories"/>
    <x v="0"/>
    <x v="0"/>
    <s v="Good"/>
  </r>
  <r>
    <s v="886-77-9084"/>
    <n v="71.89"/>
    <n v="8"/>
    <n v="28.756"/>
    <n v="603.876"/>
    <d v="2019-02-19T00:00:00"/>
    <d v="1899-12-30T11:33:00"/>
    <s v="Ewallet"/>
    <n v="28.756"/>
    <n v="5.5"/>
    <x v="2"/>
    <s v="Tue"/>
    <s v="morning"/>
    <x v="1"/>
    <s v="Male"/>
    <s v="Electronic accessories"/>
    <x v="1"/>
    <x v="1"/>
    <s v="Poor"/>
  </r>
  <r>
    <s v="790-38-4466"/>
    <n v="10.99"/>
    <n v="5"/>
    <n v="2.7475"/>
    <n v="57.6975"/>
    <d v="2019-01-23T00:00:00"/>
    <d v="1899-12-30T10:18:00"/>
    <s v="Credit card"/>
    <n v="2.7475"/>
    <n v="9.3"/>
    <x v="0"/>
    <s v="Wed"/>
    <s v="morning"/>
    <x v="1"/>
    <s v="Female"/>
    <s v="Health and beauty"/>
    <x v="1"/>
    <x v="1"/>
    <s v="Good"/>
  </r>
  <r>
    <s v="704-10-4056"/>
    <n v="60.47"/>
    <n v="3"/>
    <n v="9.0705"/>
    <n v="190.4805"/>
    <d v="2019-01-14T00:00:00"/>
    <d v="1899-12-30T10:55:00"/>
    <s v="Credit card"/>
    <n v="9.0705"/>
    <n v="5.6"/>
    <x v="0"/>
    <s v="Mon"/>
    <s v="morning"/>
    <x v="0"/>
    <s v="Male"/>
    <s v="Health and beauty"/>
    <x v="1"/>
    <x v="1"/>
    <s v="Poor"/>
  </r>
  <r>
    <s v="497-37-6538"/>
    <n v="58.91"/>
    <n v="7"/>
    <n v="20.6185"/>
    <n v="432.9885"/>
    <d v="2019-01-17T00:00:00"/>
    <d v="1899-12-30T15:15:00"/>
    <s v="Ewallet"/>
    <n v="20.6185"/>
    <n v="9.7"/>
    <x v="0"/>
    <s v="Thu"/>
    <s v="afternoon"/>
    <x v="1"/>
    <s v="Male"/>
    <s v="Sports and travel"/>
    <x v="0"/>
    <x v="0"/>
    <s v="Good"/>
  </r>
  <r>
    <s v="651-96-5970"/>
    <n v="46.41"/>
    <n v="1"/>
    <n v="2.3205"/>
    <n v="48.7305"/>
    <d v="2019-03-03T00:00:00"/>
    <d v="1899-12-30T20:06:00"/>
    <s v="Credit card"/>
    <n v="2.3205"/>
    <n v="4"/>
    <x v="1"/>
    <s v="Sun"/>
    <s v="evening"/>
    <x v="1"/>
    <s v="Male"/>
    <s v="Fashion accessories"/>
    <x v="0"/>
    <x v="0"/>
    <s v="Poor"/>
  </r>
  <r>
    <s v="400-80-4065"/>
    <n v="68.55"/>
    <n v="4"/>
    <n v="13.71"/>
    <n v="287.91"/>
    <d v="2019-02-15T00:00:00"/>
    <d v="1899-12-30T20:21:00"/>
    <s v="Credit card"/>
    <n v="13.71"/>
    <n v="9.2"/>
    <x v="2"/>
    <s v="Fri"/>
    <s v="evening"/>
    <x v="0"/>
    <s v="Male"/>
    <s v="Health and beauty"/>
    <x v="1"/>
    <x v="1"/>
    <s v="Good"/>
  </r>
  <r>
    <s v="744-16-7898"/>
    <n v="97.37"/>
    <n v="10"/>
    <n v="48.685"/>
    <n v="1022.385"/>
    <d v="2019-01-15T00:00:00"/>
    <d v="1899-12-30T13:48:00"/>
    <s v="Credit card"/>
    <n v="48.685"/>
    <n v="4.9"/>
    <x v="0"/>
    <s v="Tue"/>
    <s v="afternoon"/>
    <x v="1"/>
    <s v="Female"/>
    <s v="Home and lifestyle"/>
    <x v="2"/>
    <x v="2"/>
    <s v="Poor"/>
  </r>
  <r>
    <s v="263-12-5321"/>
    <n v="92.6"/>
    <n v="7"/>
    <n v="32.41"/>
    <n v="680.61"/>
    <d v="2019-02-27T00:00:00"/>
    <d v="1899-12-30T12:52:00"/>
    <s v="Credit card"/>
    <n v="32.41"/>
    <n v="9.3"/>
    <x v="2"/>
    <s v="Wed"/>
    <s v="afternoon"/>
    <x v="0"/>
    <s v="Male"/>
    <s v="Electronic accessories"/>
    <x v="0"/>
    <x v="0"/>
    <s v="Good"/>
  </r>
  <r>
    <s v="702-72-0487"/>
    <n v="46.61"/>
    <n v="2"/>
    <n v="4.661"/>
    <n v="97.881"/>
    <d v="2019-02-26T00:00:00"/>
    <d v="1899-12-30T12:28:00"/>
    <s v="Credit card"/>
    <n v="4.661"/>
    <n v="6.6"/>
    <x v="2"/>
    <s v="Tue"/>
    <s v="afternoon"/>
    <x v="1"/>
    <s v="Female"/>
    <s v="Electronic accessories"/>
    <x v="0"/>
    <x v="0"/>
    <s v="Average"/>
  </r>
  <r>
    <s v="605-83-1050"/>
    <n v="27.18"/>
    <n v="2"/>
    <n v="2.718"/>
    <n v="57.078"/>
    <d v="2019-03-15T00:00:00"/>
    <d v="1899-12-30T16:26:00"/>
    <s v="Ewallet"/>
    <n v="2.718"/>
    <n v="4.3"/>
    <x v="1"/>
    <s v="Fri"/>
    <s v="evening"/>
    <x v="1"/>
    <s v="Male"/>
    <s v="Fashion accessories"/>
    <x v="2"/>
    <x v="2"/>
    <s v="Poor"/>
  </r>
  <r>
    <s v="443-60-9639"/>
    <n v="60.87"/>
    <n v="1"/>
    <n v="3.0435"/>
    <n v="63.9135"/>
    <d v="2019-01-24T00:00:00"/>
    <d v="1899-12-30T13:24:00"/>
    <s v="Cash"/>
    <n v="3.0435"/>
    <n v="5.5"/>
    <x v="0"/>
    <s v="Thu"/>
    <s v="afternoon"/>
    <x v="0"/>
    <s v="Female"/>
    <s v="Home and lifestyle"/>
    <x v="1"/>
    <x v="1"/>
    <s v="Poor"/>
  </r>
  <r>
    <s v="864-24-7918"/>
    <n v="24.49"/>
    <n v="10"/>
    <n v="12.245"/>
    <n v="257.145"/>
    <d v="2019-02-22T00:00:00"/>
    <d v="1899-12-30T15:15:00"/>
    <s v="Cash"/>
    <n v="12.245"/>
    <n v="8.1"/>
    <x v="2"/>
    <s v="Fri"/>
    <s v="afternoon"/>
    <x v="0"/>
    <s v="Female"/>
    <s v="Sports and travel"/>
    <x v="0"/>
    <x v="0"/>
    <s v="Good"/>
  </r>
  <r>
    <s v="359-94-5395"/>
    <n v="92.78"/>
    <n v="1"/>
    <n v="4.639"/>
    <n v="97.419"/>
    <d v="2019-03-15T00:00:00"/>
    <d v="1899-12-30T10:50:00"/>
    <s v="Credit card"/>
    <n v="4.639"/>
    <n v="9.8"/>
    <x v="1"/>
    <s v="Fri"/>
    <s v="morning"/>
    <x v="1"/>
    <s v="Male"/>
    <s v="Health and beauty"/>
    <x v="2"/>
    <x v="2"/>
    <s v="Good"/>
  </r>
  <r>
    <s v="401-09-4232"/>
    <n v="86.69"/>
    <n v="5"/>
    <n v="21.6725"/>
    <n v="455.1225"/>
    <d v="2019-02-11T00:00:00"/>
    <d v="1899-12-30T18:38:00"/>
    <s v="Ewallet"/>
    <n v="21.6725"/>
    <n v="9.4"/>
    <x v="2"/>
    <s v="Mon"/>
    <s v="evening"/>
    <x v="0"/>
    <s v="Male"/>
    <s v="Home and lifestyle"/>
    <x v="1"/>
    <x v="1"/>
    <s v="Good"/>
  </r>
  <r>
    <s v="751-15-6198"/>
    <n v="23.01"/>
    <n v="6"/>
    <n v="6.903"/>
    <n v="144.963"/>
    <d v="2019-01-12T00:00:00"/>
    <d v="1899-12-30T16:45:00"/>
    <s v="Ewallet"/>
    <n v="6.903"/>
    <n v="7.9"/>
    <x v="0"/>
    <s v="Sat"/>
    <s v="evening"/>
    <x v="1"/>
    <s v="Male"/>
    <s v="Sports and travel"/>
    <x v="2"/>
    <x v="2"/>
    <s v="Average"/>
  </r>
  <r>
    <s v="324-41-6833"/>
    <n v="30.2"/>
    <n v="8"/>
    <n v="12.08"/>
    <n v="253.68"/>
    <d v="2019-03-03T00:00:00"/>
    <d v="1899-12-30T19:30:00"/>
    <s v="Ewallet"/>
    <n v="12.08"/>
    <n v="5.1"/>
    <x v="1"/>
    <s v="Sun"/>
    <s v="evening"/>
    <x v="0"/>
    <s v="Female"/>
    <s v="Electronic accessories"/>
    <x v="1"/>
    <x v="1"/>
    <s v="Poor"/>
  </r>
  <r>
    <s v="474-33-8305"/>
    <n v="67.39"/>
    <n v="7"/>
    <n v="23.5865"/>
    <n v="495.3165"/>
    <d v="2019-03-23T00:00:00"/>
    <d v="1899-12-30T13:23:00"/>
    <s v="Ewallet"/>
    <n v="23.5865"/>
    <n v="6.9"/>
    <x v="1"/>
    <s v="Sat"/>
    <s v="afternoon"/>
    <x v="0"/>
    <s v="Male"/>
    <s v="Fashion accessories"/>
    <x v="1"/>
    <x v="1"/>
    <s v="Average"/>
  </r>
  <r>
    <s v="759-29-9521"/>
    <n v="48.96"/>
    <n v="9"/>
    <n v="22.032"/>
    <n v="462.672"/>
    <d v="2019-03-04T00:00:00"/>
    <d v="1899-12-30T11:27:00"/>
    <s v="Cash"/>
    <n v="22.032"/>
    <n v="8"/>
    <x v="1"/>
    <s v="Mon"/>
    <s v="morning"/>
    <x v="0"/>
    <s v="Female"/>
    <s v="Fashion accessories"/>
    <x v="0"/>
    <x v="0"/>
    <s v="Good"/>
  </r>
  <r>
    <s v="831-81-6575"/>
    <n v="75.59"/>
    <n v="9"/>
    <n v="34.0155"/>
    <n v="714.3255"/>
    <d v="2019-02-23T00:00:00"/>
    <d v="1899-12-30T11:12:00"/>
    <s v="Cash"/>
    <n v="34.0155"/>
    <n v="8"/>
    <x v="2"/>
    <s v="Sat"/>
    <s v="morning"/>
    <x v="0"/>
    <s v="Female"/>
    <s v="Electronic accessories"/>
    <x v="2"/>
    <x v="2"/>
    <s v="Good"/>
  </r>
  <r>
    <s v="220-68-6701"/>
    <n v="77.47"/>
    <n v="4"/>
    <n v="15.494"/>
    <n v="325.374"/>
    <d v="2019-03-17T00:00:00"/>
    <d v="1899-12-30T16:36:00"/>
    <s v="Cash"/>
    <n v="15.494"/>
    <n v="4.2"/>
    <x v="1"/>
    <s v="Sun"/>
    <s v="evening"/>
    <x v="1"/>
    <s v="Female"/>
    <s v="Home and lifestyle"/>
    <x v="0"/>
    <x v="0"/>
    <s v="Poor"/>
  </r>
  <r>
    <s v="618-34-8551"/>
    <n v="93.18"/>
    <n v="2"/>
    <n v="9.318"/>
    <n v="195.678"/>
    <d v="2019-01-16T00:00:00"/>
    <d v="1899-12-30T18:41:00"/>
    <s v="Credit card"/>
    <n v="9.318"/>
    <n v="8.5"/>
    <x v="0"/>
    <s v="Wed"/>
    <s v="evening"/>
    <x v="1"/>
    <s v="Female"/>
    <s v="Sports and travel"/>
    <x v="0"/>
    <x v="0"/>
    <s v="Good"/>
  </r>
  <r>
    <s v="257-60-7754"/>
    <n v="50.23"/>
    <n v="4"/>
    <n v="10.046"/>
    <n v="210.966"/>
    <d v="2019-01-08T00:00:00"/>
    <d v="1899-12-30T17:12:00"/>
    <s v="Cash"/>
    <n v="10.046"/>
    <n v="9"/>
    <x v="0"/>
    <s v="Tue"/>
    <s v="evening"/>
    <x v="1"/>
    <s v="Female"/>
    <s v="Electronic accessories"/>
    <x v="0"/>
    <x v="0"/>
    <s v="Good"/>
  </r>
  <r>
    <s v="559-61-5987"/>
    <n v="17.75"/>
    <n v="1"/>
    <n v="0.8875"/>
    <n v="18.6375"/>
    <d v="2019-01-14T00:00:00"/>
    <d v="1899-12-30T10:38:00"/>
    <s v="Cash"/>
    <n v="0.8875"/>
    <n v="8.6"/>
    <x v="0"/>
    <s v="Mon"/>
    <s v="morning"/>
    <x v="1"/>
    <s v="Female"/>
    <s v="Health and beauty"/>
    <x v="2"/>
    <x v="2"/>
    <s v="Good"/>
  </r>
  <r>
    <s v="189-55-2313"/>
    <n v="62.18"/>
    <n v="10"/>
    <n v="31.09"/>
    <n v="652.89"/>
    <d v="2019-01-31T00:00:00"/>
    <d v="1899-12-30T10:33:00"/>
    <s v="Ewallet"/>
    <n v="31.09"/>
    <n v="6"/>
    <x v="0"/>
    <s v="Thu"/>
    <s v="morning"/>
    <x v="1"/>
    <s v="Female"/>
    <s v="Fashion accessories"/>
    <x v="1"/>
    <x v="1"/>
    <s v="Average"/>
  </r>
  <r>
    <s v="565-91-4567"/>
    <n v="10.75"/>
    <n v="8"/>
    <n v="4.3"/>
    <n v="90.3"/>
    <d v="2019-03-15T00:00:00"/>
    <d v="1899-12-30T14:38:00"/>
    <s v="Ewallet"/>
    <n v="4.3"/>
    <n v="6.2"/>
    <x v="1"/>
    <s v="Fri"/>
    <s v="afternoon"/>
    <x v="1"/>
    <s v="Male"/>
    <s v="Health and beauty"/>
    <x v="2"/>
    <x v="2"/>
    <s v="Average"/>
  </r>
  <r>
    <s v="380-60-5336"/>
    <n v="40.26"/>
    <n v="10"/>
    <n v="20.13"/>
    <n v="422.73"/>
    <d v="2019-02-24T00:00:00"/>
    <d v="1899-12-30T18:06:00"/>
    <s v="Credit card"/>
    <n v="20.13"/>
    <n v="5"/>
    <x v="2"/>
    <s v="Sun"/>
    <s v="evening"/>
    <x v="1"/>
    <s v="Female"/>
    <s v="Electronic accessories"/>
    <x v="0"/>
    <x v="0"/>
    <s v="Poor"/>
  </r>
  <r>
    <s v="815-04-6282"/>
    <n v="64.97"/>
    <n v="5"/>
    <n v="16.2425"/>
    <n v="341.0925"/>
    <d v="2019-02-08T00:00:00"/>
    <d v="1899-12-30T12:52:00"/>
    <s v="Credit card"/>
    <n v="16.2425"/>
    <n v="6.5"/>
    <x v="2"/>
    <s v="Fri"/>
    <s v="afternoon"/>
    <x v="0"/>
    <s v="Female"/>
    <s v="Sports and travel"/>
    <x v="1"/>
    <x v="1"/>
    <s v="Average"/>
  </r>
  <r>
    <s v="674-56-6360"/>
    <n v="95.15"/>
    <n v="1"/>
    <n v="4.7575"/>
    <n v="99.9075"/>
    <d v="2019-03-22T00:00:00"/>
    <d v="1899-12-30T14:00:00"/>
    <s v="Cash"/>
    <n v="4.7575"/>
    <n v="6"/>
    <x v="1"/>
    <s v="Fri"/>
    <s v="afternoon"/>
    <x v="1"/>
    <s v="Male"/>
    <s v="Electronic accessories"/>
    <x v="0"/>
    <x v="0"/>
    <s v="Average"/>
  </r>
  <r>
    <s v="778-34-2523"/>
    <n v="48.62"/>
    <n v="8"/>
    <n v="19.448"/>
    <n v="408.408"/>
    <d v="2019-01-24T00:00:00"/>
    <d v="1899-12-30T10:57:00"/>
    <s v="Cash"/>
    <n v="19.448"/>
    <n v="5"/>
    <x v="0"/>
    <s v="Thu"/>
    <s v="morning"/>
    <x v="0"/>
    <s v="Female"/>
    <s v="Electronic accessories"/>
    <x v="0"/>
    <x v="0"/>
    <s v="Poor"/>
  </r>
  <r>
    <s v="499-27-7781"/>
    <n v="53.21"/>
    <n v="8"/>
    <n v="21.284"/>
    <n v="446.964"/>
    <d v="2019-03-14T00:00:00"/>
    <d v="1899-12-30T16:45:00"/>
    <s v="Ewallet"/>
    <n v="21.284"/>
    <n v="5"/>
    <x v="1"/>
    <s v="Thu"/>
    <s v="evening"/>
    <x v="1"/>
    <s v="Female"/>
    <s v="Food and beverages"/>
    <x v="2"/>
    <x v="2"/>
    <s v="Poor"/>
  </r>
  <r>
    <s v="477-59-2456"/>
    <n v="45.44"/>
    <n v="7"/>
    <n v="15.904"/>
    <n v="333.984"/>
    <d v="2019-01-23T00:00:00"/>
    <d v="1899-12-30T11:15:00"/>
    <s v="Cash"/>
    <n v="15.904"/>
    <n v="9.2"/>
    <x v="0"/>
    <s v="Wed"/>
    <s v="morning"/>
    <x v="1"/>
    <s v="Female"/>
    <s v="Fashion accessories"/>
    <x v="1"/>
    <x v="1"/>
    <s v="Good"/>
  </r>
  <r>
    <s v="832-51-6761"/>
    <n v="33.88"/>
    <n v="8"/>
    <n v="13.552"/>
    <n v="284.592"/>
    <d v="2019-01-19T00:00:00"/>
    <d v="1899-12-30T20:29:00"/>
    <s v="Ewallet"/>
    <n v="13.552"/>
    <n v="9.6"/>
    <x v="0"/>
    <s v="Sat"/>
    <s v="evening"/>
    <x v="1"/>
    <s v="Male"/>
    <s v="Food and beverages"/>
    <x v="0"/>
    <x v="0"/>
    <s v="Good"/>
  </r>
  <r>
    <s v="869-11-3082"/>
    <n v="96.16"/>
    <n v="4"/>
    <n v="19.232"/>
    <n v="403.872"/>
    <d v="2019-01-27T00:00:00"/>
    <d v="1899-12-30T20:03:00"/>
    <s v="Credit card"/>
    <n v="19.232"/>
    <n v="8.4"/>
    <x v="0"/>
    <s v="Sun"/>
    <s v="evening"/>
    <x v="0"/>
    <s v="Male"/>
    <s v="Health and beauty"/>
    <x v="2"/>
    <x v="2"/>
    <s v="Good"/>
  </r>
  <r>
    <s v="190-59-3964"/>
    <n v="47.16"/>
    <n v="5"/>
    <n v="11.79"/>
    <n v="247.59"/>
    <d v="2019-02-03T00:00:00"/>
    <d v="1899-12-30T14:35:00"/>
    <s v="Credit card"/>
    <n v="11.79"/>
    <n v="6"/>
    <x v="2"/>
    <s v="Sun"/>
    <s v="afternoon"/>
    <x v="0"/>
    <s v="Male"/>
    <s v="Food and beverages"/>
    <x v="2"/>
    <x v="2"/>
    <s v="Average"/>
  </r>
  <r>
    <s v="366-43-6862"/>
    <n v="52.89"/>
    <n v="4"/>
    <n v="10.578"/>
    <n v="222.138"/>
    <d v="2019-03-25T00:00:00"/>
    <d v="1899-12-30T16:32:00"/>
    <s v="Ewallet"/>
    <n v="10.578"/>
    <n v="6.7"/>
    <x v="1"/>
    <s v="Mon"/>
    <s v="evening"/>
    <x v="1"/>
    <s v="Male"/>
    <s v="Electronic accessories"/>
    <x v="2"/>
    <x v="2"/>
    <s v="Average"/>
  </r>
  <r>
    <s v="186-43-8965"/>
    <n v="47.68"/>
    <n v="2"/>
    <n v="4.768"/>
    <n v="100.128"/>
    <d v="2019-02-24T00:00:00"/>
    <d v="1899-12-30T10:10:00"/>
    <s v="Credit card"/>
    <n v="4.768"/>
    <n v="4.1"/>
    <x v="2"/>
    <s v="Sun"/>
    <s v="morning"/>
    <x v="0"/>
    <s v="Female"/>
    <s v="Home and lifestyle"/>
    <x v="0"/>
    <x v="0"/>
    <s v="Poor"/>
  </r>
  <r>
    <s v="784-21-9238"/>
    <n v="10.17"/>
    <n v="1"/>
    <n v="0.5085"/>
    <n v="10.6785"/>
    <d v="2019-02-07T00:00:00"/>
    <d v="1899-12-30T14:15:00"/>
    <s v="Cash"/>
    <n v="0.5085"/>
    <n v="5.9"/>
    <x v="2"/>
    <s v="Thu"/>
    <s v="afternoon"/>
    <x v="0"/>
    <s v="Male"/>
    <s v="Sports and travel"/>
    <x v="1"/>
    <x v="1"/>
    <s v="Poor"/>
  </r>
  <r>
    <s v="276-75-6884"/>
    <n v="68.71"/>
    <n v="3"/>
    <n v="10.3065"/>
    <n v="216.4365"/>
    <d v="2019-03-04T00:00:00"/>
    <d v="1899-12-30T10:05:00"/>
    <s v="Cash"/>
    <n v="10.3065"/>
    <n v="8.7"/>
    <x v="1"/>
    <s v="Mon"/>
    <s v="morning"/>
    <x v="1"/>
    <s v="Female"/>
    <s v="Health and beauty"/>
    <x v="0"/>
    <x v="0"/>
    <s v="Good"/>
  </r>
  <r>
    <s v="109-86-4363"/>
    <n v="60.08"/>
    <n v="7"/>
    <n v="21.028"/>
    <n v="441.588"/>
    <d v="2019-02-14T00:00:00"/>
    <d v="1899-12-30T11:36:00"/>
    <s v="Credit card"/>
    <n v="21.028"/>
    <n v="4.5"/>
    <x v="2"/>
    <s v="Thu"/>
    <s v="morning"/>
    <x v="0"/>
    <s v="Female"/>
    <s v="Sports and travel"/>
    <x v="2"/>
    <x v="2"/>
    <s v="Poor"/>
  </r>
  <r>
    <s v="569-76-2760"/>
    <n v="22.01"/>
    <n v="4"/>
    <n v="4.402"/>
    <n v="92.442"/>
    <d v="2019-01-29T00:00:00"/>
    <d v="1899-12-30T18:15:00"/>
    <s v="Credit card"/>
    <n v="4.402"/>
    <n v="6.6"/>
    <x v="0"/>
    <s v="Tue"/>
    <s v="evening"/>
    <x v="0"/>
    <s v="Female"/>
    <s v="Sports and travel"/>
    <x v="0"/>
    <x v="0"/>
    <s v="Average"/>
  </r>
  <r>
    <s v="222-42-0244"/>
    <n v="72.11"/>
    <n v="9"/>
    <n v="32.4495"/>
    <n v="681.4395"/>
    <d v="2019-01-28T00:00:00"/>
    <d v="1899-12-30T13:53:00"/>
    <s v="Credit card"/>
    <n v="32.4495"/>
    <n v="7.7"/>
    <x v="0"/>
    <s v="Mon"/>
    <s v="afternoon"/>
    <x v="0"/>
    <s v="Female"/>
    <s v="Health and beauty"/>
    <x v="2"/>
    <x v="2"/>
    <s v="Average"/>
  </r>
  <r>
    <s v="760-53-9233"/>
    <n v="41.28"/>
    <n v="3"/>
    <n v="6.192"/>
    <n v="130.032"/>
    <d v="2019-03-26T00:00:00"/>
    <d v="1899-12-30T18:37:00"/>
    <s v="Credit card"/>
    <n v="6.192"/>
    <n v="8.5"/>
    <x v="1"/>
    <s v="Tue"/>
    <s v="evening"/>
    <x v="0"/>
    <s v="Male"/>
    <s v="Fashion accessories"/>
    <x v="0"/>
    <x v="0"/>
    <s v="Good"/>
  </r>
  <r>
    <s v="538-22-0304"/>
    <n v="64.95"/>
    <n v="10"/>
    <n v="32.475"/>
    <n v="681.975"/>
    <d v="2019-03-24T00:00:00"/>
    <d v="1899-12-30T18:27:00"/>
    <s v="Cash"/>
    <n v="32.475"/>
    <n v="5.2"/>
    <x v="1"/>
    <s v="Sun"/>
    <s v="evening"/>
    <x v="1"/>
    <s v="Male"/>
    <s v="Electronic accessories"/>
    <x v="1"/>
    <x v="1"/>
    <s v="Poor"/>
  </r>
  <r>
    <s v="416-17-9926"/>
    <n v="74.22"/>
    <n v="10"/>
    <n v="37.11"/>
    <n v="779.31"/>
    <d v="2019-01-01T00:00:00"/>
    <d v="1899-12-30T14:42:00"/>
    <s v="Credit card"/>
    <n v="37.11"/>
    <n v="4.3"/>
    <x v="0"/>
    <s v="Tue"/>
    <s v="afternoon"/>
    <x v="0"/>
    <s v="Female"/>
    <s v="Electronic accessories"/>
    <x v="0"/>
    <x v="0"/>
    <s v="Poor"/>
  </r>
  <r>
    <s v="237-44-6163"/>
    <n v="10.56"/>
    <n v="8"/>
    <n v="4.224"/>
    <n v="88.704"/>
    <d v="2019-01-24T00:00:00"/>
    <d v="1899-12-30T17:43:00"/>
    <s v="Cash"/>
    <n v="4.224"/>
    <n v="7.6"/>
    <x v="0"/>
    <s v="Thu"/>
    <s v="evening"/>
    <x v="1"/>
    <s v="Male"/>
    <s v="Electronic accessories"/>
    <x v="0"/>
    <x v="0"/>
    <s v="Average"/>
  </r>
  <r>
    <s v="636-17-0325"/>
    <n v="62.57"/>
    <n v="4"/>
    <n v="12.514"/>
    <n v="262.794"/>
    <d v="2019-02-25T00:00:00"/>
    <d v="1899-12-30T18:37:00"/>
    <s v="Cash"/>
    <n v="12.514"/>
    <n v="9.5"/>
    <x v="2"/>
    <s v="Mon"/>
    <s v="evening"/>
    <x v="1"/>
    <s v="Male"/>
    <s v="Health and beauty"/>
    <x v="2"/>
    <x v="2"/>
    <s v="Good"/>
  </r>
  <r>
    <s v="343-75-9322"/>
    <n v="11.85"/>
    <n v="8"/>
    <n v="4.74"/>
    <n v="99.54"/>
    <d v="2019-01-09T00:00:00"/>
    <d v="1899-12-30T16:34:00"/>
    <s v="Cash"/>
    <n v="4.74"/>
    <n v="4.1"/>
    <x v="0"/>
    <s v="Wed"/>
    <s v="evening"/>
    <x v="0"/>
    <s v="Female"/>
    <s v="Sports and travel"/>
    <x v="2"/>
    <x v="2"/>
    <s v="Poor"/>
  </r>
  <r>
    <s v="528-14-9470"/>
    <n v="91.3"/>
    <n v="1"/>
    <n v="4.565"/>
    <n v="95.865"/>
    <d v="2019-02-14T00:00:00"/>
    <d v="1899-12-30T14:42:00"/>
    <s v="Ewallet"/>
    <n v="4.565"/>
    <n v="9.2"/>
    <x v="2"/>
    <s v="Thu"/>
    <s v="afternoon"/>
    <x v="0"/>
    <s v="Male"/>
    <s v="Health and beauty"/>
    <x v="0"/>
    <x v="0"/>
    <s v="Good"/>
  </r>
  <r>
    <s v="427-45-9297"/>
    <n v="40.73"/>
    <n v="7"/>
    <n v="14.2555"/>
    <n v="299.3655"/>
    <d v="2019-03-12T00:00:00"/>
    <d v="1899-12-30T11:01:00"/>
    <s v="Ewallet"/>
    <n v="14.2555"/>
    <n v="5.4"/>
    <x v="1"/>
    <s v="Tue"/>
    <s v="morning"/>
    <x v="0"/>
    <s v="Female"/>
    <s v="Home and lifestyle"/>
    <x v="2"/>
    <x v="2"/>
    <s v="Poor"/>
  </r>
  <r>
    <s v="807-34-3742"/>
    <n v="52.38"/>
    <n v="1"/>
    <n v="2.619"/>
    <n v="54.999"/>
    <d v="2019-03-26T00:00:00"/>
    <d v="1899-12-30T19:44:00"/>
    <s v="Cash"/>
    <n v="2.619"/>
    <n v="5.8"/>
    <x v="1"/>
    <s v="Tue"/>
    <s v="evening"/>
    <x v="1"/>
    <s v="Male"/>
    <s v="Fashion accessories"/>
    <x v="0"/>
    <x v="0"/>
    <s v="Poor"/>
  </r>
  <r>
    <s v="288-62-1085"/>
    <n v="38.54"/>
    <n v="5"/>
    <n v="9.635"/>
    <n v="202.335"/>
    <d v="2019-01-09T00:00:00"/>
    <d v="1899-12-30T13:34:00"/>
    <s v="Ewallet"/>
    <n v="9.635"/>
    <n v="5.6"/>
    <x v="0"/>
    <s v="Wed"/>
    <s v="afternoon"/>
    <x v="0"/>
    <s v="Male"/>
    <s v="Fashion accessories"/>
    <x v="0"/>
    <x v="0"/>
    <s v="Poor"/>
  </r>
  <r>
    <s v="670-71-7306"/>
    <n v="44.63"/>
    <n v="6"/>
    <n v="13.389"/>
    <n v="281.169"/>
    <d v="2019-01-02T00:00:00"/>
    <d v="1899-12-30T20:08:00"/>
    <s v="Credit card"/>
    <n v="13.389"/>
    <n v="5.1"/>
    <x v="0"/>
    <s v="Wed"/>
    <s v="evening"/>
    <x v="1"/>
    <s v="Male"/>
    <s v="Sports and travel"/>
    <x v="2"/>
    <x v="2"/>
    <s v="Poor"/>
  </r>
  <r>
    <s v="660-29-7083"/>
    <n v="55.87"/>
    <n v="10"/>
    <n v="27.935"/>
    <n v="586.635"/>
    <d v="2019-01-15T00:00:00"/>
    <d v="1899-12-30T15:01:00"/>
    <s v="Cash"/>
    <n v="27.935"/>
    <n v="5.8"/>
    <x v="0"/>
    <s v="Tue"/>
    <s v="afternoon"/>
    <x v="1"/>
    <s v="Male"/>
    <s v="Electronic accessories"/>
    <x v="1"/>
    <x v="1"/>
    <s v="Poor"/>
  </r>
  <r>
    <s v="271-77-8740"/>
    <n v="29.22"/>
    <n v="6"/>
    <n v="8.766"/>
    <n v="184.086"/>
    <d v="2019-01-01T00:00:00"/>
    <d v="1899-12-30T11:40:00"/>
    <s v="Ewallet"/>
    <n v="8.766"/>
    <n v="5"/>
    <x v="0"/>
    <s v="Tue"/>
    <s v="morning"/>
    <x v="0"/>
    <s v="Female"/>
    <s v="Sports and travel"/>
    <x v="1"/>
    <x v="1"/>
    <s v="Poor"/>
  </r>
  <r>
    <s v="497-36-0989"/>
    <n v="51.94"/>
    <n v="3"/>
    <n v="7.791"/>
    <n v="163.611"/>
    <d v="2019-02-15T00:00:00"/>
    <d v="1899-12-30T15:21:00"/>
    <s v="Cash"/>
    <n v="7.791"/>
    <n v="7.9"/>
    <x v="2"/>
    <s v="Fri"/>
    <s v="afternoon"/>
    <x v="1"/>
    <s v="Male"/>
    <s v="Fashion accessories"/>
    <x v="0"/>
    <x v="0"/>
    <s v="Average"/>
  </r>
  <r>
    <s v="291-59-1384"/>
    <n v="60.3"/>
    <n v="1"/>
    <n v="3.015"/>
    <n v="63.315"/>
    <d v="2019-02-28T00:00:00"/>
    <d v="1899-12-30T17:38:00"/>
    <s v="Cash"/>
    <n v="3.015"/>
    <n v="6"/>
    <x v="2"/>
    <s v="Thu"/>
    <s v="evening"/>
    <x v="1"/>
    <s v="Male"/>
    <s v="Electronic accessories"/>
    <x v="2"/>
    <x v="2"/>
    <s v="Average"/>
  </r>
  <r>
    <s v="860-73-6466"/>
    <n v="39.47"/>
    <n v="2"/>
    <n v="3.947"/>
    <n v="82.887"/>
    <d v="2019-03-02T00:00:00"/>
    <d v="1899-12-30T16:16:00"/>
    <s v="Credit card"/>
    <n v="3.947"/>
    <n v="5"/>
    <x v="1"/>
    <s v="Sat"/>
    <s v="evening"/>
    <x v="0"/>
    <s v="Female"/>
    <s v="Sports and travel"/>
    <x v="0"/>
    <x v="0"/>
    <s v="Poor"/>
  </r>
  <r>
    <s v="549-23-9016"/>
    <n v="14.87"/>
    <n v="2"/>
    <n v="1.487"/>
    <n v="31.227"/>
    <d v="2019-02-13T00:00:00"/>
    <d v="1899-12-30T18:15:00"/>
    <s v="Credit card"/>
    <n v="1.487"/>
    <n v="8.9"/>
    <x v="2"/>
    <s v="Wed"/>
    <s v="evening"/>
    <x v="0"/>
    <s v="Female"/>
    <s v="Food and beverages"/>
    <x v="1"/>
    <x v="1"/>
    <s v="Good"/>
  </r>
  <r>
    <s v="896-34-0956"/>
    <n v="21.32"/>
    <n v="1"/>
    <n v="1.066"/>
    <n v="22.386"/>
    <d v="2019-01-26T00:00:00"/>
    <d v="1899-12-30T12:43:00"/>
    <s v="Cash"/>
    <n v="1.066"/>
    <n v="5.9"/>
    <x v="0"/>
    <s v="Sat"/>
    <s v="afternoon"/>
    <x v="1"/>
    <s v="Male"/>
    <s v="Fashion accessories"/>
    <x v="0"/>
    <x v="0"/>
    <s v="Poor"/>
  </r>
  <r>
    <s v="804-38-3935"/>
    <n v="93.78"/>
    <n v="3"/>
    <n v="14.067"/>
    <n v="295.407"/>
    <d v="2019-01-30T00:00:00"/>
    <d v="1899-12-30T11:32:00"/>
    <s v="Credit card"/>
    <n v="14.067"/>
    <n v="5.9"/>
    <x v="0"/>
    <s v="Wed"/>
    <s v="morning"/>
    <x v="0"/>
    <s v="Male"/>
    <s v="Electronic accessories"/>
    <x v="0"/>
    <x v="0"/>
    <s v="Poor"/>
  </r>
  <r>
    <s v="585-90-0249"/>
    <n v="73.26"/>
    <n v="1"/>
    <n v="3.663"/>
    <n v="76.923"/>
    <d v="2019-01-27T00:00:00"/>
    <d v="1899-12-30T18:08:00"/>
    <s v="Ewallet"/>
    <n v="3.663"/>
    <n v="9.7"/>
    <x v="0"/>
    <s v="Sun"/>
    <s v="evening"/>
    <x v="0"/>
    <s v="Male"/>
    <s v="Electronic accessories"/>
    <x v="0"/>
    <x v="0"/>
    <s v="Good"/>
  </r>
  <r>
    <s v="862-29-5914"/>
    <n v="22.38"/>
    <n v="1"/>
    <n v="1.119"/>
    <n v="23.499"/>
    <d v="2019-01-30T00:00:00"/>
    <d v="1899-12-30T17:08:00"/>
    <s v="Credit card"/>
    <n v="1.119"/>
    <n v="8.6"/>
    <x v="0"/>
    <s v="Wed"/>
    <s v="evening"/>
    <x v="1"/>
    <s v="Female"/>
    <s v="Sports and travel"/>
    <x v="1"/>
    <x v="1"/>
    <s v="Good"/>
  </r>
  <r>
    <s v="845-94-6841"/>
    <n v="72.88"/>
    <n v="9"/>
    <n v="32.796"/>
    <n v="688.716"/>
    <d v="2019-01-08T00:00:00"/>
    <d v="1899-12-30T19:38:00"/>
    <s v="Cash"/>
    <n v="32.796"/>
    <n v="4"/>
    <x v="0"/>
    <s v="Tue"/>
    <s v="evening"/>
    <x v="0"/>
    <s v="Female"/>
    <s v="Food and beverages"/>
    <x v="1"/>
    <x v="1"/>
    <s v="Poor"/>
  </r>
  <r>
    <s v="125-45-2293"/>
    <n v="99.1"/>
    <n v="6"/>
    <n v="29.73"/>
    <n v="624.33"/>
    <d v="2019-01-19T00:00:00"/>
    <d v="1899-12-30T13:11:00"/>
    <s v="Cash"/>
    <n v="29.73"/>
    <n v="4.2"/>
    <x v="0"/>
    <s v="Sat"/>
    <s v="afternoon"/>
    <x v="1"/>
    <s v="Female"/>
    <s v="Fashion accessories"/>
    <x v="0"/>
    <x v="0"/>
    <s v="Poor"/>
  </r>
  <r>
    <s v="843-73-4724"/>
    <n v="74.1"/>
    <n v="1"/>
    <n v="3.705"/>
    <n v="77.805"/>
    <d v="2019-01-25T00:00:00"/>
    <d v="1899-12-30T11:05:00"/>
    <s v="Cash"/>
    <n v="3.705"/>
    <n v="9.2"/>
    <x v="0"/>
    <s v="Fri"/>
    <s v="morning"/>
    <x v="1"/>
    <s v="Male"/>
    <s v="Fashion accessories"/>
    <x v="0"/>
    <x v="0"/>
    <s v="Good"/>
  </r>
  <r>
    <s v="409-33-9708"/>
    <n v="98.48"/>
    <n v="2"/>
    <n v="9.848"/>
    <n v="206.808"/>
    <d v="2019-02-19T00:00:00"/>
    <d v="1899-12-30T10:12:00"/>
    <s v="Ewallet"/>
    <n v="9.848"/>
    <n v="9.2"/>
    <x v="2"/>
    <s v="Tue"/>
    <s v="morning"/>
    <x v="1"/>
    <s v="Female"/>
    <s v="Fashion accessories"/>
    <x v="0"/>
    <x v="0"/>
    <s v="Good"/>
  </r>
  <r>
    <s v="658-66-3967"/>
    <n v="53.19"/>
    <n v="7"/>
    <n v="18.6165"/>
    <n v="390.9465"/>
    <d v="2019-01-14T00:00:00"/>
    <d v="1899-12-30T15:42:00"/>
    <s v="Ewallet"/>
    <n v="18.6165"/>
    <n v="5"/>
    <x v="0"/>
    <s v="Mon"/>
    <s v="afternoon"/>
    <x v="1"/>
    <s v="Male"/>
    <s v="Health and beauty"/>
    <x v="1"/>
    <x v="1"/>
    <s v="Poor"/>
  </r>
  <r>
    <s v="866-70-2814"/>
    <n v="52.79"/>
    <n v="10"/>
    <n v="26.395"/>
    <n v="554.295"/>
    <d v="2019-02-25T00:00:00"/>
    <d v="1899-12-30T11:58:00"/>
    <s v="Ewallet"/>
    <n v="26.395"/>
    <n v="10"/>
    <x v="2"/>
    <s v="Mon"/>
    <s v="morning"/>
    <x v="1"/>
    <s v="Female"/>
    <s v="Electronic accessories"/>
    <x v="2"/>
    <x v="2"/>
    <s v="Good"/>
  </r>
  <r>
    <s v="160-22-2687"/>
    <n v="95.95"/>
    <n v="5"/>
    <n v="23.9875"/>
    <n v="503.7375"/>
    <d v="2019-01-23T00:00:00"/>
    <d v="1899-12-30T14:21:00"/>
    <s v="Ewallet"/>
    <n v="23.9875"/>
    <n v="8.8"/>
    <x v="0"/>
    <s v="Wed"/>
    <s v="afternoon"/>
    <x v="0"/>
    <s v="Female"/>
    <s v="Health and beauty"/>
    <x v="0"/>
    <x v="0"/>
    <s v="Good"/>
  </r>
  <r>
    <s v="895-03-6665"/>
    <n v="36.51"/>
    <n v="9"/>
    <n v="16.4295"/>
    <n v="345.0195"/>
    <d v="2019-02-16T00:00:00"/>
    <d v="1899-12-30T10:52:00"/>
    <s v="Cash"/>
    <n v="16.4295"/>
    <n v="4.2"/>
    <x v="2"/>
    <s v="Sat"/>
    <s v="morning"/>
    <x v="1"/>
    <s v="Female"/>
    <s v="Fashion accessories"/>
    <x v="2"/>
    <x v="2"/>
    <s v="Poor"/>
  </r>
  <r>
    <s v="770-42-8960"/>
    <n v="21.12"/>
    <n v="8"/>
    <n v="8.448"/>
    <n v="177.408"/>
    <d v="2019-01-01T00:00:00"/>
    <d v="1899-12-30T19:31:00"/>
    <s v="Cash"/>
    <n v="8.448"/>
    <n v="6.3"/>
    <x v="0"/>
    <s v="Tue"/>
    <s v="evening"/>
    <x v="1"/>
    <s v="Male"/>
    <s v="Food and beverages"/>
    <x v="2"/>
    <x v="2"/>
    <s v="Average"/>
  </r>
  <r>
    <s v="748-45-2862"/>
    <n v="28.31"/>
    <n v="4"/>
    <n v="5.662"/>
    <n v="118.902"/>
    <d v="2019-03-07T00:00:00"/>
    <d v="1899-12-30T18:35:00"/>
    <s v="Cash"/>
    <n v="5.662"/>
    <n v="8.2"/>
    <x v="1"/>
    <s v="Thu"/>
    <s v="evening"/>
    <x v="0"/>
    <s v="Female"/>
    <s v="Home and lifestyle"/>
    <x v="0"/>
    <x v="0"/>
    <s v="Good"/>
  </r>
  <r>
    <s v="234-36-2483"/>
    <n v="57.59"/>
    <n v="6"/>
    <n v="17.277"/>
    <n v="362.817"/>
    <d v="2019-02-15T00:00:00"/>
    <d v="1899-12-30T13:51:00"/>
    <s v="Cash"/>
    <n v="17.277"/>
    <n v="5.1"/>
    <x v="2"/>
    <s v="Fri"/>
    <s v="afternoon"/>
    <x v="1"/>
    <s v="Male"/>
    <s v="Health and beauty"/>
    <x v="2"/>
    <x v="2"/>
    <s v="Poor"/>
  </r>
  <r>
    <s v="316-66-3011"/>
    <n v="47.63"/>
    <n v="9"/>
    <n v="21.4335"/>
    <n v="450.1035"/>
    <d v="2019-01-23T00:00:00"/>
    <d v="1899-12-30T12:35:00"/>
    <s v="Cash"/>
    <n v="21.4335"/>
    <n v="5"/>
    <x v="0"/>
    <s v="Wed"/>
    <s v="afternoon"/>
    <x v="0"/>
    <s v="Female"/>
    <s v="Food and beverages"/>
    <x v="0"/>
    <x v="0"/>
    <s v="Poor"/>
  </r>
  <r>
    <s v="848-95-6252"/>
    <n v="86.27"/>
    <n v="1"/>
    <n v="4.3135"/>
    <n v="90.5835"/>
    <d v="2019-02-20T00:00:00"/>
    <d v="1899-12-30T13:24:00"/>
    <s v="Ewallet"/>
    <n v="4.3135"/>
    <n v="7"/>
    <x v="2"/>
    <s v="Wed"/>
    <s v="afternoon"/>
    <x v="0"/>
    <s v="Female"/>
    <s v="Home and lifestyle"/>
    <x v="1"/>
    <x v="1"/>
    <s v="Average"/>
  </r>
  <r>
    <s v="840-76-5966"/>
    <n v="12.76"/>
    <n v="2"/>
    <n v="1.276"/>
    <n v="26.796"/>
    <d v="2019-01-08T00:00:00"/>
    <d v="1899-12-30T18:06:00"/>
    <s v="Ewallet"/>
    <n v="1.276"/>
    <n v="7.8"/>
    <x v="0"/>
    <s v="Tue"/>
    <s v="evening"/>
    <x v="0"/>
    <s v="Male"/>
    <s v="Sports and travel"/>
    <x v="0"/>
    <x v="0"/>
    <s v="Average"/>
  </r>
  <r>
    <s v="152-03-4217"/>
    <n v="11.28"/>
    <n v="9"/>
    <n v="5.076"/>
    <n v="106.596"/>
    <d v="2019-03-17T00:00:00"/>
    <d v="1899-12-30T11:55:00"/>
    <s v="Credit card"/>
    <n v="5.076"/>
    <n v="4.3"/>
    <x v="1"/>
    <s v="Sun"/>
    <s v="morning"/>
    <x v="1"/>
    <s v="Female"/>
    <s v="Home and lifestyle"/>
    <x v="2"/>
    <x v="2"/>
    <s v="Poor"/>
  </r>
  <r>
    <s v="533-66-5566"/>
    <n v="51.07"/>
    <n v="7"/>
    <n v="17.8745"/>
    <n v="375.3645"/>
    <d v="2019-01-12T00:00:00"/>
    <d v="1899-12-30T11:42:00"/>
    <s v="Cash"/>
    <n v="17.8745"/>
    <n v="7"/>
    <x v="0"/>
    <s v="Sat"/>
    <s v="morning"/>
    <x v="1"/>
    <s v="Female"/>
    <s v="Home and lifestyle"/>
    <x v="2"/>
    <x v="2"/>
    <s v="Average"/>
  </r>
  <r>
    <s v="124-31-1458"/>
    <n v="79.59"/>
    <n v="3"/>
    <n v="11.9385"/>
    <n v="250.7085"/>
    <d v="2019-01-08T00:00:00"/>
    <d v="1899-12-30T14:30:00"/>
    <s v="Cash"/>
    <n v="11.9385"/>
    <n v="6.6"/>
    <x v="0"/>
    <s v="Tue"/>
    <s v="afternoon"/>
    <x v="0"/>
    <s v="Female"/>
    <s v="Electronic accessories"/>
    <x v="0"/>
    <x v="0"/>
    <s v="Average"/>
  </r>
  <r>
    <s v="176-78-1170"/>
    <n v="33.81"/>
    <n v="3"/>
    <n v="5.0715"/>
    <n v="106.5015"/>
    <d v="2019-01-26T00:00:00"/>
    <d v="1899-12-30T15:11:00"/>
    <s v="Ewallet"/>
    <n v="5.0715"/>
    <n v="7.3"/>
    <x v="0"/>
    <s v="Sat"/>
    <s v="afternoon"/>
    <x v="0"/>
    <s v="Male"/>
    <s v="Health and beauty"/>
    <x v="1"/>
    <x v="1"/>
    <s v="Average"/>
  </r>
  <r>
    <s v="361-59-0574"/>
    <n v="90.53"/>
    <n v="8"/>
    <n v="36.212"/>
    <n v="760.452"/>
    <d v="2019-03-15T00:00:00"/>
    <d v="1899-12-30T14:48:00"/>
    <s v="Credit card"/>
    <n v="36.212"/>
    <n v="6.5"/>
    <x v="1"/>
    <s v="Fri"/>
    <s v="afternoon"/>
    <x v="0"/>
    <s v="Male"/>
    <s v="Sports and travel"/>
    <x v="2"/>
    <x v="2"/>
    <s v="Average"/>
  </r>
  <r>
    <s v="101-81-4070"/>
    <n v="62.82"/>
    <n v="2"/>
    <n v="6.282"/>
    <n v="131.922"/>
    <d v="2019-01-17T00:00:00"/>
    <d v="1899-12-30T12:36:00"/>
    <s v="Ewallet"/>
    <n v="6.282"/>
    <n v="4.9"/>
    <x v="0"/>
    <s v="Thu"/>
    <s v="afternoon"/>
    <x v="0"/>
    <s v="Female"/>
    <s v="Health and beauty"/>
    <x v="1"/>
    <x v="1"/>
    <s v="Poor"/>
  </r>
  <r>
    <s v="631-34-1880"/>
    <n v="24.31"/>
    <n v="3"/>
    <n v="3.6465"/>
    <n v="76.5765"/>
    <d v="2019-01-08T00:00:00"/>
    <d v="1899-12-30T19:09:00"/>
    <s v="Credit card"/>
    <n v="3.6465"/>
    <n v="4.3"/>
    <x v="0"/>
    <s v="Tue"/>
    <s v="evening"/>
    <x v="0"/>
    <s v="Male"/>
    <s v="Food and beverages"/>
    <x v="1"/>
    <x v="1"/>
    <s v="Poor"/>
  </r>
  <r>
    <s v="852-82-2749"/>
    <n v="64.59"/>
    <n v="4"/>
    <n v="12.918"/>
    <n v="271.278"/>
    <d v="2019-01-06T00:00:00"/>
    <d v="1899-12-30T13:35:00"/>
    <s v="Ewallet"/>
    <n v="12.918"/>
    <n v="9.3"/>
    <x v="0"/>
    <s v="Sun"/>
    <s v="afternoon"/>
    <x v="1"/>
    <s v="Male"/>
    <s v="Sports and travel"/>
    <x v="0"/>
    <x v="0"/>
    <s v="Good"/>
  </r>
  <r>
    <s v="873-14-6353"/>
    <n v="24.82"/>
    <n v="7"/>
    <n v="8.687"/>
    <n v="182.427"/>
    <d v="2019-02-16T00:00:00"/>
    <d v="1899-12-30T10:33:00"/>
    <s v="Credit card"/>
    <n v="8.687"/>
    <n v="7.1"/>
    <x v="2"/>
    <s v="Sat"/>
    <s v="morning"/>
    <x v="0"/>
    <s v="Male"/>
    <s v="Food and beverages"/>
    <x v="0"/>
    <x v="0"/>
    <s v="Average"/>
  </r>
  <r>
    <s v="584-66-4073"/>
    <n v="56.5"/>
    <n v="1"/>
    <n v="2.825"/>
    <n v="59.325"/>
    <d v="2019-03-13T00:00:00"/>
    <d v="1899-12-30T15:45:00"/>
    <s v="Ewallet"/>
    <n v="2.825"/>
    <n v="9.6"/>
    <x v="1"/>
    <s v="Wed"/>
    <s v="afternoon"/>
    <x v="1"/>
    <s v="Male"/>
    <s v="Fashion accessories"/>
    <x v="1"/>
    <x v="1"/>
    <s v="Good"/>
  </r>
  <r>
    <s v="544-55-9589"/>
    <n v="21.43"/>
    <n v="10"/>
    <n v="10.715"/>
    <n v="225.015"/>
    <d v="2019-01-28T00:00:00"/>
    <d v="1899-12-30T11:51:00"/>
    <s v="Cash"/>
    <n v="10.715"/>
    <n v="6.2"/>
    <x v="0"/>
    <s v="Mon"/>
    <s v="morning"/>
    <x v="0"/>
    <s v="Female"/>
    <s v="Electronic accessories"/>
    <x v="2"/>
    <x v="2"/>
    <s v="Average"/>
  </r>
  <r>
    <s v="166-19-2553"/>
    <n v="89.06"/>
    <n v="6"/>
    <n v="26.718"/>
    <n v="561.078"/>
    <d v="2019-01-18T00:00:00"/>
    <d v="1899-12-30T17:26:00"/>
    <s v="Cash"/>
    <n v="26.718"/>
    <n v="9.9"/>
    <x v="0"/>
    <s v="Fri"/>
    <s v="evening"/>
    <x v="0"/>
    <s v="Male"/>
    <s v="Sports and travel"/>
    <x v="0"/>
    <x v="0"/>
    <s v="Good"/>
  </r>
  <r>
    <s v="737-88-5876"/>
    <n v="23.29"/>
    <n v="4"/>
    <n v="4.658"/>
    <n v="97.818"/>
    <d v="2019-03-19T00:00:00"/>
    <d v="1899-12-30T11:52:00"/>
    <s v="Credit card"/>
    <n v="4.658"/>
    <n v="5.9"/>
    <x v="1"/>
    <s v="Tue"/>
    <s v="morning"/>
    <x v="0"/>
    <s v="Male"/>
    <s v="Home and lifestyle"/>
    <x v="0"/>
    <x v="0"/>
    <s v="Poor"/>
  </r>
  <r>
    <s v="154-87-7367"/>
    <n v="65.26"/>
    <n v="8"/>
    <n v="26.104"/>
    <n v="548.184"/>
    <d v="2019-03-15T00:00:00"/>
    <d v="1899-12-30T14:04:00"/>
    <s v="Ewallet"/>
    <n v="26.104"/>
    <n v="6.3"/>
    <x v="1"/>
    <s v="Fri"/>
    <s v="afternoon"/>
    <x v="1"/>
    <s v="Male"/>
    <s v="Home and lifestyle"/>
    <x v="1"/>
    <x v="1"/>
    <s v="Average"/>
  </r>
  <r>
    <s v="885-56-0389"/>
    <n v="52.35"/>
    <n v="1"/>
    <n v="2.6175"/>
    <n v="54.9675"/>
    <d v="2019-02-12T00:00:00"/>
    <d v="1899-12-30T17:49:00"/>
    <s v="Cash"/>
    <n v="2.6175"/>
    <n v="4"/>
    <x v="2"/>
    <s v="Tue"/>
    <s v="evening"/>
    <x v="0"/>
    <s v="Male"/>
    <s v="Fashion accessories"/>
    <x v="1"/>
    <x v="1"/>
    <s v="Poor"/>
  </r>
  <r>
    <s v="608-05-3804"/>
    <n v="39.75"/>
    <n v="1"/>
    <n v="1.9875"/>
    <n v="41.7375"/>
    <d v="2019-02-25T00:00:00"/>
    <d v="1899-12-30T20:19:00"/>
    <s v="Cash"/>
    <n v="1.9875"/>
    <n v="6.1"/>
    <x v="2"/>
    <s v="Mon"/>
    <s v="evening"/>
    <x v="0"/>
    <s v="Male"/>
    <s v="Electronic accessories"/>
    <x v="2"/>
    <x v="2"/>
    <s v="Average"/>
  </r>
  <r>
    <s v="448-61-3783"/>
    <n v="90.02"/>
    <n v="8"/>
    <n v="36.008"/>
    <n v="756.168"/>
    <d v="2019-03-21T00:00:00"/>
    <d v="1899-12-30T16:08:00"/>
    <s v="Credit card"/>
    <n v="36.008"/>
    <n v="4.5"/>
    <x v="1"/>
    <s v="Thu"/>
    <s v="evening"/>
    <x v="1"/>
    <s v="Female"/>
    <s v="Electronic accessories"/>
    <x v="0"/>
    <x v="0"/>
    <s v="Poor"/>
  </r>
  <r>
    <s v="761-49-0439"/>
    <n v="12.1"/>
    <n v="8"/>
    <n v="4.84"/>
    <n v="101.64"/>
    <d v="2019-01-19T00:00:00"/>
    <d v="1899-12-30T10:17:00"/>
    <s v="Ewallet"/>
    <n v="4.84"/>
    <n v="8.6"/>
    <x v="0"/>
    <s v="Sat"/>
    <s v="morning"/>
    <x v="0"/>
    <s v="Female"/>
    <s v="Electronic accessories"/>
    <x v="2"/>
    <x v="2"/>
    <s v="Good"/>
  </r>
  <r>
    <s v="490-95-0021"/>
    <n v="33.21"/>
    <n v="10"/>
    <n v="16.605"/>
    <n v="348.705"/>
    <d v="2019-01-08T00:00:00"/>
    <d v="1899-12-30T14:25:00"/>
    <s v="Ewallet"/>
    <n v="16.605"/>
    <n v="6"/>
    <x v="0"/>
    <s v="Tue"/>
    <s v="afternoon"/>
    <x v="0"/>
    <s v="Female"/>
    <s v="Food and beverages"/>
    <x v="2"/>
    <x v="2"/>
    <s v="Average"/>
  </r>
  <r>
    <s v="115-38-7388"/>
    <n v="10.18"/>
    <n v="8"/>
    <n v="4.072"/>
    <n v="85.512"/>
    <d v="2019-03-30T00:00:00"/>
    <d v="1899-12-30T12:51:00"/>
    <s v="Credit card"/>
    <n v="4.072"/>
    <n v="9.5"/>
    <x v="1"/>
    <s v="Sat"/>
    <s v="afternoon"/>
    <x v="0"/>
    <s v="Female"/>
    <s v="Fashion accessories"/>
    <x v="1"/>
    <x v="1"/>
    <s v="Good"/>
  </r>
  <r>
    <s v="311-13-6971"/>
    <n v="31.99"/>
    <n v="10"/>
    <n v="15.995"/>
    <n v="335.895"/>
    <d v="2019-02-20T00:00:00"/>
    <d v="1899-12-30T15:18:00"/>
    <s v="Credit card"/>
    <n v="15.995"/>
    <n v="9.9"/>
    <x v="2"/>
    <s v="Wed"/>
    <s v="afternoon"/>
    <x v="0"/>
    <s v="Male"/>
    <s v="Sports and travel"/>
    <x v="2"/>
    <x v="2"/>
    <s v="Good"/>
  </r>
  <r>
    <s v="291-55-6563"/>
    <n v="34.42"/>
    <n v="6"/>
    <n v="10.326"/>
    <n v="216.846"/>
    <d v="2019-03-30T00:00:00"/>
    <d v="1899-12-30T12:45:00"/>
    <s v="Ewallet"/>
    <n v="10.326"/>
    <n v="7.5"/>
    <x v="1"/>
    <s v="Sat"/>
    <s v="afternoon"/>
    <x v="0"/>
    <s v="Female"/>
    <s v="Home and lifestyle"/>
    <x v="0"/>
    <x v="0"/>
    <s v="Average"/>
  </r>
  <r>
    <s v="548-48-3156"/>
    <n v="83.34"/>
    <n v="2"/>
    <n v="8.334"/>
    <n v="175.014"/>
    <d v="2019-03-19T00:00:00"/>
    <d v="1899-12-30T13:37:00"/>
    <s v="Cash"/>
    <n v="8.334"/>
    <n v="7.6"/>
    <x v="1"/>
    <s v="Tue"/>
    <s v="afternoon"/>
    <x v="0"/>
    <s v="Female"/>
    <s v="Food and beverages"/>
    <x v="0"/>
    <x v="0"/>
    <s v="Average"/>
  </r>
  <r>
    <s v="460-93-5834"/>
    <n v="45.58"/>
    <n v="7"/>
    <n v="15.953"/>
    <n v="335.013"/>
    <d v="2019-01-13T00:00:00"/>
    <d v="1899-12-30T10:03:00"/>
    <s v="Cash"/>
    <n v="15.953"/>
    <n v="5"/>
    <x v="0"/>
    <s v="Sun"/>
    <s v="morning"/>
    <x v="1"/>
    <s v="Male"/>
    <s v="Sports and travel"/>
    <x v="0"/>
    <x v="0"/>
    <s v="Poor"/>
  </r>
  <r>
    <s v="325-89-4209"/>
    <n v="87.9"/>
    <n v="1"/>
    <n v="4.395"/>
    <n v="92.295"/>
    <d v="2019-02-05T00:00:00"/>
    <d v="1899-12-30T19:42:00"/>
    <s v="Ewallet"/>
    <n v="4.395"/>
    <n v="6.7"/>
    <x v="2"/>
    <s v="Tue"/>
    <s v="evening"/>
    <x v="0"/>
    <s v="Male"/>
    <s v="Food and beverages"/>
    <x v="0"/>
    <x v="0"/>
    <s v="Average"/>
  </r>
  <r>
    <s v="884-80-6021"/>
    <n v="73.47"/>
    <n v="10"/>
    <n v="36.735"/>
    <n v="771.435"/>
    <d v="2019-03-23T00:00:00"/>
    <d v="1899-12-30T13:14:00"/>
    <s v="Ewallet"/>
    <n v="36.735"/>
    <n v="9.5"/>
    <x v="1"/>
    <s v="Sat"/>
    <s v="afternoon"/>
    <x v="0"/>
    <s v="Female"/>
    <s v="Electronic accessories"/>
    <x v="0"/>
    <x v="0"/>
    <s v="Good"/>
  </r>
  <r>
    <s v="137-74-8729"/>
    <n v="12.19"/>
    <n v="8"/>
    <n v="4.876"/>
    <n v="102.396"/>
    <d v="2019-03-13T00:00:00"/>
    <d v="1899-12-30T12:47:00"/>
    <s v="Ewallet"/>
    <n v="4.876"/>
    <n v="6.8"/>
    <x v="1"/>
    <s v="Wed"/>
    <s v="afternoon"/>
    <x v="1"/>
    <s v="Female"/>
    <s v="Fashion accessories"/>
    <x v="1"/>
    <x v="1"/>
    <s v="Average"/>
  </r>
  <r>
    <s v="880-46-5796"/>
    <n v="76.92"/>
    <n v="10"/>
    <n v="38.46"/>
    <n v="807.66"/>
    <d v="2019-03-17T00:00:00"/>
    <d v="1899-12-30T19:53:00"/>
    <s v="Ewallet"/>
    <n v="38.46"/>
    <n v="5.6"/>
    <x v="1"/>
    <s v="Sun"/>
    <s v="evening"/>
    <x v="0"/>
    <s v="Male"/>
    <s v="Sports and travel"/>
    <x v="0"/>
    <x v="0"/>
    <s v="Poor"/>
  </r>
  <r>
    <s v="389-70-2397"/>
    <n v="83.66"/>
    <n v="5"/>
    <n v="20.915"/>
    <n v="439.215"/>
    <d v="2019-02-21T00:00:00"/>
    <d v="1899-12-30T10:26:00"/>
    <s v="Cash"/>
    <n v="20.915"/>
    <n v="7.2"/>
    <x v="2"/>
    <s v="Thu"/>
    <s v="morning"/>
    <x v="1"/>
    <s v="Female"/>
    <s v="Health and beauty"/>
    <x v="1"/>
    <x v="1"/>
    <s v="Average"/>
  </r>
  <r>
    <s v="114-35-5271"/>
    <n v="57.91"/>
    <n v="8"/>
    <n v="23.164"/>
    <n v="486.444"/>
    <d v="2019-02-07T00:00:00"/>
    <d v="1899-12-30T15:06:00"/>
    <s v="Cash"/>
    <n v="23.164"/>
    <n v="8.1"/>
    <x v="2"/>
    <s v="Thu"/>
    <s v="afternoon"/>
    <x v="1"/>
    <s v="Female"/>
    <s v="Electronic accessories"/>
    <x v="2"/>
    <x v="2"/>
    <s v="Good"/>
  </r>
  <r>
    <s v="607-76-6216"/>
    <n v="92.49"/>
    <n v="5"/>
    <n v="23.1225"/>
    <n v="485.5725"/>
    <d v="2019-03-02T00:00:00"/>
    <d v="1899-12-30T16:35:00"/>
    <s v="Credit card"/>
    <n v="23.1225"/>
    <n v="8.6"/>
    <x v="1"/>
    <s v="Sat"/>
    <s v="evening"/>
    <x v="0"/>
    <s v="Female"/>
    <s v="Fashion accessories"/>
    <x v="1"/>
    <x v="1"/>
    <s v="Good"/>
  </r>
  <r>
    <s v="715-20-1673"/>
    <n v="28.38"/>
    <n v="5"/>
    <n v="7.095"/>
    <n v="148.995"/>
    <d v="2019-03-06T00:00:00"/>
    <d v="1899-12-30T20:57:00"/>
    <s v="Cash"/>
    <n v="7.095"/>
    <n v="9.4"/>
    <x v="1"/>
    <s v="Wed"/>
    <s v="evening"/>
    <x v="1"/>
    <s v="Male"/>
    <s v="Electronic accessories"/>
    <x v="2"/>
    <x v="2"/>
    <s v="Good"/>
  </r>
  <r>
    <s v="811-35-1094"/>
    <n v="50.45"/>
    <n v="6"/>
    <n v="15.135"/>
    <n v="317.835"/>
    <d v="2019-02-06T00:00:00"/>
    <d v="1899-12-30T15:16:00"/>
    <s v="Credit card"/>
    <n v="15.135"/>
    <n v="8.9"/>
    <x v="2"/>
    <s v="Wed"/>
    <s v="afternoon"/>
    <x v="0"/>
    <s v="Male"/>
    <s v="Electronic accessories"/>
    <x v="2"/>
    <x v="2"/>
    <s v="Good"/>
  </r>
  <r>
    <s v="699-88-1972"/>
    <n v="99.16"/>
    <n v="8"/>
    <n v="39.664"/>
    <n v="832.944"/>
    <d v="2019-01-28T00:00:00"/>
    <d v="1899-12-30T17:47:00"/>
    <s v="Credit card"/>
    <n v="39.664"/>
    <n v="4.2"/>
    <x v="0"/>
    <s v="Mon"/>
    <s v="evening"/>
    <x v="1"/>
    <s v="Male"/>
    <s v="Health and beauty"/>
    <x v="2"/>
    <x v="2"/>
    <s v="Poor"/>
  </r>
  <r>
    <s v="781-84-8059"/>
    <n v="60.74"/>
    <n v="7"/>
    <n v="21.259"/>
    <n v="446.439"/>
    <d v="2019-01-18T00:00:00"/>
    <d v="1899-12-30T16:23:00"/>
    <s v="Ewallet"/>
    <n v="21.259"/>
    <n v="5"/>
    <x v="0"/>
    <s v="Fri"/>
    <s v="evening"/>
    <x v="1"/>
    <s v="Male"/>
    <s v="Fashion accessories"/>
    <x v="1"/>
    <x v="1"/>
    <s v="Poor"/>
  </r>
  <r>
    <s v="409-49-6995"/>
    <n v="47.27"/>
    <n v="6"/>
    <n v="14.181"/>
    <n v="297.801"/>
    <d v="2019-02-05T00:00:00"/>
    <d v="1899-12-30T10:17:00"/>
    <s v="Cash"/>
    <n v="14.181"/>
    <n v="8.8"/>
    <x v="2"/>
    <s v="Tue"/>
    <s v="morning"/>
    <x v="0"/>
    <s v="Female"/>
    <s v="Food and beverages"/>
    <x v="1"/>
    <x v="1"/>
    <s v="Good"/>
  </r>
  <r>
    <s v="725-54-0677"/>
    <n v="85.6"/>
    <n v="7"/>
    <n v="29.96"/>
    <n v="629.16"/>
    <d v="2019-03-02T00:00:00"/>
    <d v="1899-12-30T13:50:00"/>
    <s v="Cash"/>
    <n v="29.96"/>
    <n v="5.3"/>
    <x v="1"/>
    <s v="Sat"/>
    <s v="afternoon"/>
    <x v="0"/>
    <s v="Male"/>
    <s v="Health and beauty"/>
    <x v="1"/>
    <x v="1"/>
    <s v="Poor"/>
  </r>
  <r>
    <s v="146-09-5432"/>
    <n v="35.04"/>
    <n v="9"/>
    <n v="15.768"/>
    <n v="331.128"/>
    <d v="2019-02-09T00:00:00"/>
    <d v="1899-12-30T19:17:00"/>
    <s v="Ewallet"/>
    <n v="15.768"/>
    <n v="4.6"/>
    <x v="2"/>
    <s v="Sat"/>
    <s v="evening"/>
    <x v="0"/>
    <s v="Male"/>
    <s v="Food and beverages"/>
    <x v="0"/>
    <x v="0"/>
    <s v="Poor"/>
  </r>
  <r>
    <s v="377-79-7592"/>
    <n v="44.84"/>
    <n v="9"/>
    <n v="20.178"/>
    <n v="423.738"/>
    <d v="2019-01-14T00:00:00"/>
    <d v="1899-12-30T14:00:00"/>
    <s v="Credit card"/>
    <n v="20.178"/>
    <n v="7.5"/>
    <x v="0"/>
    <s v="Mon"/>
    <s v="afternoon"/>
    <x v="0"/>
    <s v="Female"/>
    <s v="Electronic accessories"/>
    <x v="1"/>
    <x v="1"/>
    <s v="Average"/>
  </r>
  <r>
    <s v="509-10-0516"/>
    <n v="45.97"/>
    <n v="4"/>
    <n v="9.194"/>
    <n v="193.074"/>
    <d v="2019-02-09T00:00:00"/>
    <d v="1899-12-30T12:02:00"/>
    <s v="Ewallet"/>
    <n v="9.194"/>
    <n v="5.1"/>
    <x v="2"/>
    <s v="Sat"/>
    <s v="afternoon"/>
    <x v="1"/>
    <s v="Male"/>
    <s v="Home and lifestyle"/>
    <x v="2"/>
    <x v="2"/>
    <s v="Poor"/>
  </r>
  <r>
    <s v="595-94-9924"/>
    <n v="27.73"/>
    <n v="5"/>
    <n v="6.9325"/>
    <n v="145.5825"/>
    <d v="2019-03-26T00:00:00"/>
    <d v="1899-12-30T20:21:00"/>
    <s v="Credit card"/>
    <n v="6.9325"/>
    <n v="4.2"/>
    <x v="1"/>
    <s v="Tue"/>
    <s v="evening"/>
    <x v="0"/>
    <s v="Female"/>
    <s v="Health and beauty"/>
    <x v="0"/>
    <x v="0"/>
    <s v="Poor"/>
  </r>
  <r>
    <s v="865-41-9075"/>
    <n v="11.53"/>
    <n v="7"/>
    <n v="4.0355"/>
    <n v="84.7455"/>
    <d v="2019-01-28T00:00:00"/>
    <d v="1899-12-30T17:35:00"/>
    <s v="Cash"/>
    <n v="4.0355"/>
    <n v="8.1"/>
    <x v="0"/>
    <s v="Mon"/>
    <s v="evening"/>
    <x v="1"/>
    <s v="Male"/>
    <s v="Food and beverages"/>
    <x v="0"/>
    <x v="0"/>
    <s v="Good"/>
  </r>
  <r>
    <s v="545-07-8534"/>
    <n v="58.32"/>
    <n v="2"/>
    <n v="5.832"/>
    <n v="122.472"/>
    <d v="2019-02-14T00:00:00"/>
    <d v="1899-12-30T12:42:00"/>
    <s v="Ewallet"/>
    <n v="5.832"/>
    <n v="6"/>
    <x v="2"/>
    <s v="Thu"/>
    <s v="afternoon"/>
    <x v="1"/>
    <s v="Female"/>
    <s v="Health and beauty"/>
    <x v="1"/>
    <x v="1"/>
    <s v="Average"/>
  </r>
  <r>
    <s v="118-62-1812"/>
    <n v="78.38"/>
    <n v="4"/>
    <n v="15.676"/>
    <n v="329.196"/>
    <d v="2019-03-24T00:00:00"/>
    <d v="1899-12-30T17:56:00"/>
    <s v="Cash"/>
    <n v="15.676"/>
    <n v="7.9"/>
    <x v="1"/>
    <s v="Sun"/>
    <s v="evening"/>
    <x v="0"/>
    <s v="Female"/>
    <s v="Home and lifestyle"/>
    <x v="1"/>
    <x v="1"/>
    <s v="Average"/>
  </r>
  <r>
    <s v="450-42-3339"/>
    <n v="84.61"/>
    <n v="10"/>
    <n v="42.305"/>
    <n v="888.405"/>
    <d v="2019-02-09T00:00:00"/>
    <d v="1899-12-30T18:58:00"/>
    <s v="Credit card"/>
    <n v="42.305"/>
    <n v="8.8"/>
    <x v="2"/>
    <s v="Sat"/>
    <s v="evening"/>
    <x v="1"/>
    <s v="Male"/>
    <s v="Health and beauty"/>
    <x v="1"/>
    <x v="1"/>
    <s v="Good"/>
  </r>
  <r>
    <s v="851-98-3555"/>
    <n v="82.88"/>
    <n v="5"/>
    <n v="20.72"/>
    <n v="435.12"/>
    <d v="2019-03-24T00:00:00"/>
    <d v="1899-12-30T14:08:00"/>
    <s v="Credit card"/>
    <n v="20.72"/>
    <n v="6.6"/>
    <x v="1"/>
    <s v="Sun"/>
    <s v="afternoon"/>
    <x v="1"/>
    <s v="Female"/>
    <s v="Health and beauty"/>
    <x v="2"/>
    <x v="2"/>
    <s v="Average"/>
  </r>
  <r>
    <s v="186-71-5196"/>
    <n v="79.54"/>
    <n v="2"/>
    <n v="7.954"/>
    <n v="167.034"/>
    <d v="2019-03-27T00:00:00"/>
    <d v="1899-12-30T16:30:00"/>
    <s v="Ewallet"/>
    <n v="7.954"/>
    <n v="6.2"/>
    <x v="1"/>
    <s v="Wed"/>
    <s v="evening"/>
    <x v="0"/>
    <s v="Female"/>
    <s v="Food and beverages"/>
    <x v="0"/>
    <x v="0"/>
    <s v="Average"/>
  </r>
  <r>
    <s v="624-01-8356"/>
    <n v="49.01"/>
    <n v="10"/>
    <n v="24.505"/>
    <n v="514.605"/>
    <d v="2019-01-27T00:00:00"/>
    <d v="1899-12-30T10:44:00"/>
    <s v="Credit card"/>
    <n v="24.505"/>
    <n v="4.2"/>
    <x v="0"/>
    <s v="Sun"/>
    <s v="morning"/>
    <x v="1"/>
    <s v="Female"/>
    <s v="Home and lifestyle"/>
    <x v="2"/>
    <x v="2"/>
    <s v="Poor"/>
  </r>
  <r>
    <s v="313-66-9943"/>
    <n v="29.15"/>
    <n v="3"/>
    <n v="4.3725"/>
    <n v="91.8225"/>
    <d v="2019-03-27T00:00:00"/>
    <d v="1899-12-30T20:29:00"/>
    <s v="Credit card"/>
    <n v="4.3725"/>
    <n v="7.3"/>
    <x v="1"/>
    <s v="Wed"/>
    <s v="evening"/>
    <x v="0"/>
    <s v="Female"/>
    <s v="Food and beverages"/>
    <x v="2"/>
    <x v="2"/>
    <s v="Average"/>
  </r>
  <r>
    <s v="151-27-8496"/>
    <n v="56.13"/>
    <n v="4"/>
    <n v="11.226"/>
    <n v="235.746"/>
    <d v="2019-01-19T00:00:00"/>
    <d v="1899-12-30T11:43:00"/>
    <s v="Ewallet"/>
    <n v="11.226"/>
    <n v="8.6"/>
    <x v="0"/>
    <s v="Sat"/>
    <s v="morning"/>
    <x v="1"/>
    <s v="Female"/>
    <s v="Electronic accessories"/>
    <x v="1"/>
    <x v="1"/>
    <s v="Good"/>
  </r>
  <r>
    <s v="453-33-6436"/>
    <n v="93.12"/>
    <n v="8"/>
    <n v="37.248"/>
    <n v="782.208"/>
    <d v="2019-02-07T00:00:00"/>
    <d v="1899-12-30T10:09:00"/>
    <s v="Cash"/>
    <n v="37.248"/>
    <n v="6.8"/>
    <x v="2"/>
    <s v="Thu"/>
    <s v="morning"/>
    <x v="1"/>
    <s v="Female"/>
    <s v="Home and lifestyle"/>
    <x v="0"/>
    <x v="0"/>
    <s v="Average"/>
  </r>
  <r>
    <s v="522-57-8364"/>
    <n v="51.34"/>
    <n v="8"/>
    <n v="20.536"/>
    <n v="431.256"/>
    <d v="2019-01-31T00:00:00"/>
    <d v="1899-12-30T10:00:00"/>
    <s v="Ewallet"/>
    <n v="20.536"/>
    <n v="7.6"/>
    <x v="0"/>
    <s v="Thu"/>
    <s v="morning"/>
    <x v="0"/>
    <s v="Male"/>
    <s v="Fashion accessories"/>
    <x v="0"/>
    <x v="0"/>
    <s v="Average"/>
  </r>
  <r>
    <s v="459-45-2396"/>
    <n v="99.6"/>
    <n v="3"/>
    <n v="14.94"/>
    <n v="313.74"/>
    <d v="2019-02-25T00:00:00"/>
    <d v="1899-12-30T18:45:00"/>
    <s v="Cash"/>
    <n v="14.94"/>
    <n v="5.8"/>
    <x v="2"/>
    <s v="Mon"/>
    <s v="evening"/>
    <x v="0"/>
    <s v="Female"/>
    <s v="Food and beverages"/>
    <x v="0"/>
    <x v="0"/>
    <s v="Poor"/>
  </r>
  <r>
    <s v="717-96-4189"/>
    <n v="35.49"/>
    <n v="6"/>
    <n v="10.647"/>
    <n v="223.587"/>
    <d v="2019-02-02T00:00:00"/>
    <d v="1899-12-30T12:40:00"/>
    <s v="Cash"/>
    <n v="10.647"/>
    <n v="4.1"/>
    <x v="2"/>
    <s v="Sat"/>
    <s v="afternoon"/>
    <x v="1"/>
    <s v="Female"/>
    <s v="Electronic accessories"/>
    <x v="1"/>
    <x v="1"/>
    <s v="Poor"/>
  </r>
  <r>
    <s v="722-13-2115"/>
    <n v="42.85"/>
    <n v="1"/>
    <n v="2.1425"/>
    <n v="44.9925"/>
    <d v="2019-03-14T00:00:00"/>
    <d v="1899-12-30T15:36:00"/>
    <s v="Credit card"/>
    <n v="2.1425"/>
    <n v="9.3"/>
    <x v="1"/>
    <s v="Thu"/>
    <s v="afternoon"/>
    <x v="0"/>
    <s v="Male"/>
    <s v="Sports and travel"/>
    <x v="1"/>
    <x v="1"/>
    <s v="Good"/>
  </r>
  <r>
    <s v="749-81-8133"/>
    <n v="94.67"/>
    <n v="4"/>
    <n v="18.934"/>
    <n v="397.614"/>
    <d v="2019-03-11T00:00:00"/>
    <d v="1899-12-30T12:04:00"/>
    <s v="Cash"/>
    <n v="18.934"/>
    <n v="6.8"/>
    <x v="1"/>
    <s v="Mon"/>
    <s v="afternoon"/>
    <x v="1"/>
    <s v="Female"/>
    <s v="Fashion accessories"/>
    <x v="0"/>
    <x v="0"/>
    <s v="Average"/>
  </r>
  <r>
    <s v="777-67-2495"/>
    <n v="68.97"/>
    <n v="3"/>
    <n v="10.3455"/>
    <n v="217.2555"/>
    <d v="2019-02-22T00:00:00"/>
    <d v="1899-12-30T11:26:00"/>
    <s v="Ewallet"/>
    <n v="10.3455"/>
    <n v="8.7"/>
    <x v="2"/>
    <s v="Fri"/>
    <s v="morning"/>
    <x v="1"/>
    <s v="Male"/>
    <s v="Home and lifestyle"/>
    <x v="2"/>
    <x v="2"/>
    <s v="Good"/>
  </r>
  <r>
    <s v="636-98-3364"/>
    <n v="26.26"/>
    <n v="3"/>
    <n v="3.939"/>
    <n v="82.719"/>
    <d v="2019-03-02T00:00:00"/>
    <d v="1899-12-30T12:36:00"/>
    <s v="Ewallet"/>
    <n v="3.939"/>
    <n v="6.3"/>
    <x v="1"/>
    <s v="Sat"/>
    <s v="afternoon"/>
    <x v="0"/>
    <s v="Female"/>
    <s v="Electronic accessories"/>
    <x v="2"/>
    <x v="2"/>
    <s v="Average"/>
  </r>
  <r>
    <s v="246-55-6923"/>
    <n v="35.79"/>
    <n v="9"/>
    <n v="16.1055"/>
    <n v="338.2155"/>
    <d v="2019-03-10T00:00:00"/>
    <d v="1899-12-30T15:06:00"/>
    <s v="Credit card"/>
    <n v="16.1055"/>
    <n v="5.1"/>
    <x v="1"/>
    <s v="Sun"/>
    <s v="afternoon"/>
    <x v="0"/>
    <s v="Female"/>
    <s v="Home and lifestyle"/>
    <x v="1"/>
    <x v="1"/>
    <s v="Poor"/>
  </r>
  <r>
    <s v="181-82-6255"/>
    <n v="16.37"/>
    <n v="6"/>
    <n v="4.911"/>
    <n v="103.131"/>
    <d v="2019-02-08T00:00:00"/>
    <d v="1899-12-30T10:58:00"/>
    <s v="Cash"/>
    <n v="4.911"/>
    <n v="7"/>
    <x v="2"/>
    <s v="Fri"/>
    <s v="morning"/>
    <x v="1"/>
    <s v="Female"/>
    <s v="Home and lifestyle"/>
    <x v="2"/>
    <x v="2"/>
    <s v="Average"/>
  </r>
  <r>
    <s v="838-02-1821"/>
    <n v="12.73"/>
    <n v="2"/>
    <n v="1.273"/>
    <n v="26.733"/>
    <d v="2019-02-22T00:00:00"/>
    <d v="1899-12-30T12:10:00"/>
    <s v="Credit card"/>
    <n v="1.273"/>
    <n v="5.2"/>
    <x v="2"/>
    <s v="Fri"/>
    <s v="afternoon"/>
    <x v="0"/>
    <s v="Female"/>
    <s v="Home and lifestyle"/>
    <x v="1"/>
    <x v="1"/>
    <s v="Poor"/>
  </r>
  <r>
    <s v="887-42-0517"/>
    <n v="83.14"/>
    <n v="7"/>
    <n v="29.099"/>
    <n v="611.079"/>
    <d v="2019-01-10T00:00:00"/>
    <d v="1899-12-30T10:31:00"/>
    <s v="Credit card"/>
    <n v="29.099"/>
    <n v="6.6"/>
    <x v="0"/>
    <s v="Thu"/>
    <s v="morning"/>
    <x v="1"/>
    <s v="Female"/>
    <s v="Sports and travel"/>
    <x v="1"/>
    <x v="1"/>
    <s v="Average"/>
  </r>
  <r>
    <s v="457-12-0244"/>
    <n v="35.22"/>
    <n v="6"/>
    <n v="10.566"/>
    <n v="221.886"/>
    <d v="2019-03-14T00:00:00"/>
    <d v="1899-12-30T13:49:00"/>
    <s v="Ewallet"/>
    <n v="10.566"/>
    <n v="6.5"/>
    <x v="1"/>
    <s v="Thu"/>
    <s v="afternoon"/>
    <x v="0"/>
    <s v="Female"/>
    <s v="Sports and travel"/>
    <x v="1"/>
    <x v="1"/>
    <s v="Average"/>
  </r>
  <r>
    <s v="226-34-0034"/>
    <n v="13.78"/>
    <n v="4"/>
    <n v="2.756"/>
    <n v="57.876"/>
    <d v="2019-01-10T00:00:00"/>
    <d v="1899-12-30T11:10:00"/>
    <s v="Ewallet"/>
    <n v="2.756"/>
    <n v="9"/>
    <x v="0"/>
    <s v="Thu"/>
    <s v="morning"/>
    <x v="1"/>
    <s v="Female"/>
    <s v="Electronic accessories"/>
    <x v="2"/>
    <x v="2"/>
    <s v="Good"/>
  </r>
  <r>
    <s v="321-49-7382"/>
    <n v="88.31"/>
    <n v="1"/>
    <n v="4.4155"/>
    <n v="92.7255"/>
    <d v="2019-02-15T00:00:00"/>
    <d v="1899-12-30T17:38:00"/>
    <s v="Credit card"/>
    <n v="4.4155"/>
    <n v="5.2"/>
    <x v="2"/>
    <s v="Fri"/>
    <s v="evening"/>
    <x v="0"/>
    <s v="Male"/>
    <s v="Sports and travel"/>
    <x v="2"/>
    <x v="2"/>
    <s v="Poor"/>
  </r>
  <r>
    <s v="397-25-8725"/>
    <n v="39.62"/>
    <n v="9"/>
    <n v="17.829"/>
    <n v="374.409"/>
    <d v="2019-01-13T00:00:00"/>
    <d v="1899-12-30T17:54:00"/>
    <s v="Credit card"/>
    <n v="17.829"/>
    <n v="6.8"/>
    <x v="0"/>
    <s v="Sun"/>
    <s v="evening"/>
    <x v="0"/>
    <s v="Female"/>
    <s v="Health and beauty"/>
    <x v="0"/>
    <x v="0"/>
    <s v="Average"/>
  </r>
  <r>
    <s v="431-66-2305"/>
    <n v="88.25"/>
    <n v="9"/>
    <n v="39.7125"/>
    <n v="833.9625"/>
    <d v="2019-02-15T00:00:00"/>
    <d v="1899-12-30T20:51:00"/>
    <s v="Credit card"/>
    <n v="39.7125"/>
    <n v="7.6"/>
    <x v="2"/>
    <s v="Fri"/>
    <s v="evening"/>
    <x v="1"/>
    <s v="Female"/>
    <s v="Electronic accessories"/>
    <x v="2"/>
    <x v="2"/>
    <s v="Average"/>
  </r>
  <r>
    <s v="825-94-5922"/>
    <n v="25.31"/>
    <n v="2"/>
    <n v="2.531"/>
    <n v="53.151"/>
    <d v="2019-03-02T00:00:00"/>
    <d v="1899-12-30T19:26:00"/>
    <s v="Ewallet"/>
    <n v="2.531"/>
    <n v="7.2"/>
    <x v="1"/>
    <s v="Sat"/>
    <s v="evening"/>
    <x v="1"/>
    <s v="Male"/>
    <s v="Sports and travel"/>
    <x v="2"/>
    <x v="2"/>
    <s v="Average"/>
  </r>
  <r>
    <s v="641-62-7288"/>
    <n v="99.92"/>
    <n v="6"/>
    <n v="29.976"/>
    <n v="629.496"/>
    <d v="2019-03-24T00:00:00"/>
    <d v="1899-12-30T13:33:00"/>
    <s v="Ewallet"/>
    <n v="29.976"/>
    <n v="7.1"/>
    <x v="1"/>
    <s v="Sun"/>
    <s v="afternoon"/>
    <x v="1"/>
    <s v="Male"/>
    <s v="Home and lifestyle"/>
    <x v="2"/>
    <x v="2"/>
    <s v="Average"/>
  </r>
  <r>
    <s v="756-93-1854"/>
    <n v="83.35"/>
    <n v="2"/>
    <n v="8.335"/>
    <n v="175.035"/>
    <d v="2019-02-02T00:00:00"/>
    <d v="1899-12-30T14:05:00"/>
    <s v="Credit card"/>
    <n v="8.335"/>
    <n v="9.5"/>
    <x v="2"/>
    <s v="Sat"/>
    <s v="afternoon"/>
    <x v="0"/>
    <s v="Female"/>
    <s v="Fashion accessories"/>
    <x v="1"/>
    <x v="1"/>
    <s v="Good"/>
  </r>
  <r>
    <s v="243-55-8457"/>
    <n v="74.44"/>
    <n v="10"/>
    <n v="37.22"/>
    <n v="781.62"/>
    <d v="2019-02-27T00:00:00"/>
    <d v="1899-12-30T11:40:00"/>
    <s v="Ewallet"/>
    <n v="37.22"/>
    <n v="5.1"/>
    <x v="2"/>
    <s v="Wed"/>
    <s v="morning"/>
    <x v="1"/>
    <s v="Female"/>
    <s v="Food and beverages"/>
    <x v="0"/>
    <x v="0"/>
    <s v="Poor"/>
  </r>
  <r>
    <s v="458-10-8612"/>
    <n v="64.08"/>
    <n v="7"/>
    <n v="22.428"/>
    <n v="470.988"/>
    <d v="2019-01-20T00:00:00"/>
    <d v="1899-12-30T12:27:00"/>
    <s v="Ewallet"/>
    <n v="22.428"/>
    <n v="7.6"/>
    <x v="0"/>
    <s v="Sun"/>
    <s v="afternoon"/>
    <x v="1"/>
    <s v="Male"/>
    <s v="Health and beauty"/>
    <x v="1"/>
    <x v="1"/>
    <s v="Average"/>
  </r>
  <r>
    <s v="501-61-1753"/>
    <n v="63.15"/>
    <n v="6"/>
    <n v="18.945"/>
    <n v="397.845"/>
    <d v="2019-01-03T00:00:00"/>
    <d v="1899-12-30T20:24:00"/>
    <s v="Ewallet"/>
    <n v="18.945"/>
    <n v="9.8"/>
    <x v="0"/>
    <s v="Thu"/>
    <s v="evening"/>
    <x v="1"/>
    <s v="Female"/>
    <s v="Home and lifestyle"/>
    <x v="2"/>
    <x v="2"/>
    <s v="Good"/>
  </r>
  <r>
    <s v="235-06-8510"/>
    <n v="85.72"/>
    <n v="3"/>
    <n v="12.858"/>
    <n v="270.018"/>
    <d v="2019-01-24T00:00:00"/>
    <d v="1899-12-30T20:59:00"/>
    <s v="Ewallet"/>
    <n v="12.858"/>
    <n v="5.1"/>
    <x v="0"/>
    <s v="Thu"/>
    <s v="evening"/>
    <x v="0"/>
    <s v="Male"/>
    <s v="Home and lifestyle"/>
    <x v="1"/>
    <x v="1"/>
    <s v="Poor"/>
  </r>
  <r>
    <s v="433-08-7822"/>
    <n v="78.89"/>
    <n v="7"/>
    <n v="27.6115"/>
    <n v="579.8415"/>
    <d v="2019-01-05T00:00:00"/>
    <d v="1899-12-30T19:48:00"/>
    <s v="Ewallet"/>
    <n v="27.6115"/>
    <n v="7.5"/>
    <x v="0"/>
    <s v="Sat"/>
    <s v="evening"/>
    <x v="1"/>
    <s v="Female"/>
    <s v="Health and beauty"/>
    <x v="1"/>
    <x v="1"/>
    <s v="Average"/>
  </r>
  <r>
    <s v="361-85-2571"/>
    <n v="89.48"/>
    <n v="5"/>
    <n v="22.37"/>
    <n v="469.77"/>
    <d v="2019-03-30T00:00:00"/>
    <d v="1899-12-30T10:18:00"/>
    <s v="Cash"/>
    <n v="22.37"/>
    <n v="7.4"/>
    <x v="1"/>
    <s v="Sat"/>
    <s v="morning"/>
    <x v="1"/>
    <s v="Female"/>
    <s v="Sports and travel"/>
    <x v="0"/>
    <x v="0"/>
    <s v="Average"/>
  </r>
  <r>
    <s v="131-70-8179"/>
    <n v="92.09"/>
    <n v="3"/>
    <n v="13.8135"/>
    <n v="290.0835"/>
    <d v="2019-02-17T00:00:00"/>
    <d v="1899-12-30T16:27:00"/>
    <s v="Cash"/>
    <n v="13.8135"/>
    <n v="4.2"/>
    <x v="2"/>
    <s v="Sun"/>
    <s v="evening"/>
    <x v="0"/>
    <s v="Female"/>
    <s v="Health and beauty"/>
    <x v="0"/>
    <x v="0"/>
    <s v="Poor"/>
  </r>
  <r>
    <s v="500-02-2261"/>
    <n v="57.29"/>
    <n v="6"/>
    <n v="17.187"/>
    <n v="360.927"/>
    <d v="2019-03-21T00:00:00"/>
    <d v="1899-12-30T17:04:00"/>
    <s v="Ewallet"/>
    <n v="17.187"/>
    <n v="5.9"/>
    <x v="1"/>
    <s v="Thu"/>
    <s v="evening"/>
    <x v="1"/>
    <s v="Female"/>
    <s v="Food and beverages"/>
    <x v="1"/>
    <x v="1"/>
    <s v="Poor"/>
  </r>
  <r>
    <s v="720-72-2436"/>
    <n v="66.52"/>
    <n v="4"/>
    <n v="13.304"/>
    <n v="279.384"/>
    <d v="2019-03-02T00:00:00"/>
    <d v="1899-12-30T18:14:00"/>
    <s v="Ewallet"/>
    <n v="13.304"/>
    <n v="6.9"/>
    <x v="1"/>
    <s v="Sat"/>
    <s v="evening"/>
    <x v="1"/>
    <s v="Male"/>
    <s v="Food and beverages"/>
    <x v="0"/>
    <x v="0"/>
    <s v="Average"/>
  </r>
  <r>
    <s v="702-83-5291"/>
    <n v="99.82"/>
    <n v="9"/>
    <n v="44.919"/>
    <n v="943.299"/>
    <d v="2019-03-27T00:00:00"/>
    <d v="1899-12-30T10:43:00"/>
    <s v="Cash"/>
    <n v="44.919"/>
    <n v="6.6"/>
    <x v="1"/>
    <s v="Wed"/>
    <s v="morning"/>
    <x v="0"/>
    <s v="Male"/>
    <s v="Fashion accessories"/>
    <x v="1"/>
    <x v="1"/>
    <s v="Average"/>
  </r>
  <r>
    <s v="809-69-9497"/>
    <n v="45.68"/>
    <n v="10"/>
    <n v="22.84"/>
    <n v="479.64"/>
    <d v="2019-01-19T00:00:00"/>
    <d v="1899-12-30T19:30:00"/>
    <s v="Ewallet"/>
    <n v="22.84"/>
    <n v="5.7"/>
    <x v="0"/>
    <s v="Sat"/>
    <s v="evening"/>
    <x v="1"/>
    <s v="Female"/>
    <s v="Home and lifestyle"/>
    <x v="0"/>
    <x v="0"/>
    <s v="Poor"/>
  </r>
  <r>
    <s v="449-16-6770"/>
    <n v="50.79"/>
    <n v="5"/>
    <n v="12.6975"/>
    <n v="266.6475"/>
    <d v="2019-02-19T00:00:00"/>
    <d v="1899-12-30T14:53:00"/>
    <s v="Credit card"/>
    <n v="12.6975"/>
    <n v="5.3"/>
    <x v="2"/>
    <s v="Tue"/>
    <s v="afternoon"/>
    <x v="1"/>
    <s v="Male"/>
    <s v="Health and beauty"/>
    <x v="0"/>
    <x v="0"/>
    <s v="Poor"/>
  </r>
  <r>
    <s v="333-23-2632"/>
    <n v="10.08"/>
    <n v="7"/>
    <n v="3.528"/>
    <n v="74.088"/>
    <d v="2019-03-28T00:00:00"/>
    <d v="1899-12-30T20:14:00"/>
    <s v="Cash"/>
    <n v="3.528"/>
    <n v="4.2"/>
    <x v="1"/>
    <s v="Thu"/>
    <s v="evening"/>
    <x v="0"/>
    <s v="Male"/>
    <s v="Health and beauty"/>
    <x v="0"/>
    <x v="0"/>
    <s v="Poor"/>
  </r>
  <r>
    <s v="489-82-1237"/>
    <n v="93.88"/>
    <n v="7"/>
    <n v="32.858"/>
    <n v="690.018"/>
    <d v="2019-01-05T00:00:00"/>
    <d v="1899-12-30T11:51:00"/>
    <s v="Credit card"/>
    <n v="32.858"/>
    <n v="7.3"/>
    <x v="0"/>
    <s v="Sat"/>
    <s v="morning"/>
    <x v="1"/>
    <s v="Female"/>
    <s v="Electronic accessories"/>
    <x v="0"/>
    <x v="0"/>
    <s v="Average"/>
  </r>
  <r>
    <s v="859-97-6048"/>
    <n v="84.25"/>
    <n v="2"/>
    <n v="8.425"/>
    <n v="176.925"/>
    <d v="2019-03-26T00:00:00"/>
    <d v="1899-12-30T14:13:00"/>
    <s v="Credit card"/>
    <n v="8.425"/>
    <n v="5.3"/>
    <x v="1"/>
    <s v="Tue"/>
    <s v="afternoon"/>
    <x v="0"/>
    <s v="Male"/>
    <s v="Electronic accessories"/>
    <x v="1"/>
    <x v="1"/>
    <s v="Poor"/>
  </r>
  <r>
    <s v="676-10-2200"/>
    <n v="53.78"/>
    <n v="1"/>
    <n v="2.689"/>
    <n v="56.469"/>
    <d v="2019-02-03T00:00:00"/>
    <d v="1899-12-30T20:13:00"/>
    <s v="Ewallet"/>
    <n v="2.689"/>
    <n v="4.7"/>
    <x v="2"/>
    <s v="Sun"/>
    <s v="evening"/>
    <x v="0"/>
    <s v="Male"/>
    <s v="Fashion accessories"/>
    <x v="2"/>
    <x v="2"/>
    <s v="Poor"/>
  </r>
  <r>
    <s v="373-88-1424"/>
    <n v="35.81"/>
    <n v="5"/>
    <n v="8.9525"/>
    <n v="188.0025"/>
    <d v="2019-02-06T00:00:00"/>
    <d v="1899-12-30T18:44:00"/>
    <s v="Ewallet"/>
    <n v="8.9525"/>
    <n v="7.9"/>
    <x v="2"/>
    <s v="Wed"/>
    <s v="evening"/>
    <x v="0"/>
    <s v="Male"/>
    <s v="Home and lifestyle"/>
    <x v="1"/>
    <x v="1"/>
    <s v="Average"/>
  </r>
  <r>
    <s v="365-16-4334"/>
    <n v="26.43"/>
    <n v="8"/>
    <n v="10.572"/>
    <n v="222.012"/>
    <d v="2019-02-24T00:00:00"/>
    <d v="1899-12-30T14:26:00"/>
    <s v="Ewallet"/>
    <n v="10.572"/>
    <n v="8.9"/>
    <x v="2"/>
    <s v="Sun"/>
    <s v="afternoon"/>
    <x v="1"/>
    <s v="Female"/>
    <s v="Food and beverages"/>
    <x v="2"/>
    <x v="2"/>
    <s v="Good"/>
  </r>
  <r>
    <s v="503-21-4385"/>
    <n v="39.91"/>
    <n v="3"/>
    <n v="5.9865"/>
    <n v="125.7165"/>
    <d v="2019-02-21T00:00:00"/>
    <d v="1899-12-30T12:40:00"/>
    <s v="Ewallet"/>
    <n v="5.9865"/>
    <n v="9.3"/>
    <x v="2"/>
    <s v="Thu"/>
    <s v="afternoon"/>
    <x v="0"/>
    <s v="Male"/>
    <s v="Health and beauty"/>
    <x v="2"/>
    <x v="2"/>
    <s v="Good"/>
  </r>
  <r>
    <s v="305-89-2768"/>
    <n v="21.9"/>
    <n v="3"/>
    <n v="3.285"/>
    <n v="68.985"/>
    <d v="2019-01-09T00:00:00"/>
    <d v="1899-12-30T18:43:00"/>
    <s v="Ewallet"/>
    <n v="3.285"/>
    <n v="4.7"/>
    <x v="0"/>
    <s v="Wed"/>
    <s v="evening"/>
    <x v="0"/>
    <s v="Female"/>
    <s v="Home and lifestyle"/>
    <x v="2"/>
    <x v="2"/>
    <s v="Poor"/>
  </r>
  <r>
    <s v="574-80-1489"/>
    <n v="62.85"/>
    <n v="4"/>
    <n v="12.57"/>
    <n v="263.97"/>
    <d v="2019-02-25T00:00:00"/>
    <d v="1899-12-30T13:22:00"/>
    <s v="Ewallet"/>
    <n v="12.57"/>
    <n v="8.7"/>
    <x v="2"/>
    <s v="Mon"/>
    <s v="afternoon"/>
    <x v="0"/>
    <s v="Female"/>
    <s v="Food and beverages"/>
    <x v="2"/>
    <x v="2"/>
    <s v="Good"/>
  </r>
  <r>
    <s v="784-08-0310"/>
    <n v="21.04"/>
    <n v="4"/>
    <n v="4.208"/>
    <n v="88.368"/>
    <d v="2019-01-13T00:00:00"/>
    <d v="1899-12-30T13:58:00"/>
    <s v="Cash"/>
    <n v="4.208"/>
    <n v="7.6"/>
    <x v="0"/>
    <s v="Sun"/>
    <s v="afternoon"/>
    <x v="0"/>
    <s v="Female"/>
    <s v="Food and beverages"/>
    <x v="1"/>
    <x v="1"/>
    <s v="Average"/>
  </r>
  <r>
    <s v="200-40-6154"/>
    <n v="65.91"/>
    <n v="6"/>
    <n v="19.773"/>
    <n v="415.233"/>
    <d v="2019-02-09T00:00:00"/>
    <d v="1899-12-30T11:45:00"/>
    <s v="Cash"/>
    <n v="19.773"/>
    <n v="5.7"/>
    <x v="2"/>
    <s v="Sat"/>
    <s v="morning"/>
    <x v="0"/>
    <s v="Male"/>
    <s v="Home and lifestyle"/>
    <x v="2"/>
    <x v="2"/>
    <s v="Poor"/>
  </r>
  <r>
    <s v="846-10-0341"/>
    <n v="42.57"/>
    <n v="7"/>
    <n v="14.8995"/>
    <n v="312.8895"/>
    <d v="2019-01-06T00:00:00"/>
    <d v="1899-12-30T11:51:00"/>
    <s v="Cash"/>
    <n v="14.8995"/>
    <n v="6.8"/>
    <x v="0"/>
    <s v="Sun"/>
    <s v="morning"/>
    <x v="1"/>
    <s v="Female"/>
    <s v="Fashion accessories"/>
    <x v="0"/>
    <x v="0"/>
    <s v="Average"/>
  </r>
  <r>
    <s v="577-34-7579"/>
    <n v="50.49"/>
    <n v="9"/>
    <n v="22.7205"/>
    <n v="477.1305"/>
    <d v="2019-01-10T00:00:00"/>
    <d v="1899-12-30T17:16:00"/>
    <s v="Cash"/>
    <n v="22.7205"/>
    <n v="5.4"/>
    <x v="0"/>
    <s v="Thu"/>
    <s v="evening"/>
    <x v="0"/>
    <s v="Male"/>
    <s v="Food and beverages"/>
    <x v="1"/>
    <x v="1"/>
    <s v="Poor"/>
  </r>
  <r>
    <s v="430-02-3888"/>
    <n v="46.02"/>
    <n v="6"/>
    <n v="13.806"/>
    <n v="289.926"/>
    <d v="2019-02-07T00:00:00"/>
    <d v="1899-12-30T15:55:00"/>
    <s v="Cash"/>
    <n v="13.806"/>
    <n v="7.1"/>
    <x v="2"/>
    <s v="Thu"/>
    <s v="afternoon"/>
    <x v="1"/>
    <s v="Male"/>
    <s v="Electronic accessories"/>
    <x v="2"/>
    <x v="2"/>
    <s v="Average"/>
  </r>
  <r>
    <s v="867-47-1948"/>
    <n v="15.8"/>
    <n v="10"/>
    <n v="7.9"/>
    <n v="165.9"/>
    <d v="2019-01-09T00:00:00"/>
    <d v="1899-12-30T12:07:00"/>
    <s v="Cash"/>
    <n v="7.9"/>
    <n v="7.8"/>
    <x v="0"/>
    <s v="Wed"/>
    <s v="afternoon"/>
    <x v="1"/>
    <s v="Female"/>
    <s v="Home and lifestyle"/>
    <x v="1"/>
    <x v="1"/>
    <s v="Average"/>
  </r>
  <r>
    <s v="384-59-6655"/>
    <n v="98.66"/>
    <n v="9"/>
    <n v="44.397"/>
    <n v="932.337"/>
    <d v="2019-02-19T00:00:00"/>
    <d v="1899-12-30T15:07:00"/>
    <s v="Cash"/>
    <n v="44.397"/>
    <n v="8.4"/>
    <x v="2"/>
    <s v="Tue"/>
    <s v="afternoon"/>
    <x v="0"/>
    <s v="Female"/>
    <s v="Food and beverages"/>
    <x v="0"/>
    <x v="0"/>
    <s v="Good"/>
  </r>
  <r>
    <s v="256-58-3609"/>
    <n v="91.98"/>
    <n v="1"/>
    <n v="4.599"/>
    <n v="96.579"/>
    <d v="2019-03-18T00:00:00"/>
    <d v="1899-12-30T15:29:00"/>
    <s v="Cash"/>
    <n v="4.599"/>
    <n v="9.8"/>
    <x v="1"/>
    <s v="Mon"/>
    <s v="afternoon"/>
    <x v="0"/>
    <s v="Male"/>
    <s v="Fashion accessories"/>
    <x v="1"/>
    <x v="1"/>
    <s v="Good"/>
  </r>
  <r>
    <s v="324-92-3863"/>
    <n v="20.89"/>
    <n v="2"/>
    <n v="2.089"/>
    <n v="43.869"/>
    <d v="2019-02-05T00:00:00"/>
    <d v="1899-12-30T18:45:00"/>
    <s v="Cash"/>
    <n v="2.089"/>
    <n v="9.8"/>
    <x v="2"/>
    <s v="Tue"/>
    <s v="evening"/>
    <x v="0"/>
    <s v="Male"/>
    <s v="Electronic accessories"/>
    <x v="0"/>
    <x v="0"/>
    <s v="Good"/>
  </r>
  <r>
    <s v="593-08-5916"/>
    <n v="15.5"/>
    <n v="1"/>
    <n v="0.775"/>
    <n v="16.275"/>
    <d v="2019-03-19T00:00:00"/>
    <d v="1899-12-30T15:23:00"/>
    <s v="Credit card"/>
    <n v="0.775"/>
    <n v="7.4"/>
    <x v="1"/>
    <s v="Tue"/>
    <s v="afternoon"/>
    <x v="1"/>
    <s v="Female"/>
    <s v="Fashion accessories"/>
    <x v="0"/>
    <x v="0"/>
    <s v="Average"/>
  </r>
  <r>
    <s v="364-34-2972"/>
    <n v="96.82"/>
    <n v="3"/>
    <n v="14.523"/>
    <n v="304.983"/>
    <d v="2019-03-30T00:00:00"/>
    <d v="1899-12-30T20:37:00"/>
    <s v="Cash"/>
    <n v="14.523"/>
    <n v="6.7"/>
    <x v="1"/>
    <s v="Sat"/>
    <s v="evening"/>
    <x v="0"/>
    <s v="Male"/>
    <s v="Electronic accessories"/>
    <x v="1"/>
    <x v="1"/>
    <s v="Average"/>
  </r>
  <r>
    <s v="794-42-3736"/>
    <n v="33.33"/>
    <n v="2"/>
    <n v="3.333"/>
    <n v="69.993"/>
    <d v="2019-01-26T00:00:00"/>
    <d v="1899-12-30T14:41:00"/>
    <s v="Credit card"/>
    <n v="3.333"/>
    <n v="6.4"/>
    <x v="0"/>
    <s v="Sat"/>
    <s v="afternoon"/>
    <x v="1"/>
    <s v="Male"/>
    <s v="Food and beverages"/>
    <x v="2"/>
    <x v="2"/>
    <s v="Average"/>
  </r>
  <r>
    <s v="172-42-8274"/>
    <n v="38.27"/>
    <n v="2"/>
    <n v="3.827"/>
    <n v="80.367"/>
    <d v="2019-03-02T00:00:00"/>
    <d v="1899-12-30T18:18:00"/>
    <s v="Credit card"/>
    <n v="3.827"/>
    <n v="5.8"/>
    <x v="1"/>
    <s v="Sat"/>
    <s v="evening"/>
    <x v="1"/>
    <s v="Female"/>
    <s v="Electronic accessories"/>
    <x v="2"/>
    <x v="2"/>
    <s v="Poor"/>
  </r>
  <r>
    <s v="558-60-5016"/>
    <n v="33.3"/>
    <n v="9"/>
    <n v="14.985"/>
    <n v="314.685"/>
    <d v="2019-03-04T00:00:00"/>
    <d v="1899-12-30T15:27:00"/>
    <s v="Ewallet"/>
    <n v="14.985"/>
    <n v="7.2"/>
    <x v="1"/>
    <s v="Mon"/>
    <s v="afternoon"/>
    <x v="1"/>
    <s v="Female"/>
    <s v="Home and lifestyle"/>
    <x v="0"/>
    <x v="0"/>
    <s v="Average"/>
  </r>
  <r>
    <s v="195-06-0432"/>
    <n v="81.01"/>
    <n v="3"/>
    <n v="12.1515"/>
    <n v="255.1815"/>
    <d v="2019-01-13T00:00:00"/>
    <d v="1899-12-30T12:55:00"/>
    <s v="Credit card"/>
    <n v="12.1515"/>
    <n v="9.3"/>
    <x v="0"/>
    <s v="Sun"/>
    <s v="afternoon"/>
    <x v="0"/>
    <s v="Male"/>
    <s v="Home and lifestyle"/>
    <x v="0"/>
    <x v="0"/>
    <s v="Good"/>
  </r>
  <r>
    <s v="605-03-2706"/>
    <n v="15.8"/>
    <n v="3"/>
    <n v="2.37"/>
    <n v="49.77"/>
    <d v="2019-03-25T00:00:00"/>
    <d v="1899-12-30T18:02:00"/>
    <s v="Cash"/>
    <n v="2.37"/>
    <n v="9.5"/>
    <x v="1"/>
    <s v="Mon"/>
    <s v="evening"/>
    <x v="1"/>
    <s v="Female"/>
    <s v="Health and beauty"/>
    <x v="0"/>
    <x v="0"/>
    <s v="Good"/>
  </r>
  <r>
    <s v="214-30-2776"/>
    <n v="34.49"/>
    <n v="5"/>
    <n v="8.6225"/>
    <n v="181.0725"/>
    <d v="2019-03-11T00:00:00"/>
    <d v="1899-12-30T19:44:00"/>
    <s v="Credit card"/>
    <n v="8.6225"/>
    <n v="9"/>
    <x v="1"/>
    <s v="Mon"/>
    <s v="evening"/>
    <x v="0"/>
    <s v="Female"/>
    <s v="Electronic accessories"/>
    <x v="2"/>
    <x v="2"/>
    <s v="Good"/>
  </r>
  <r>
    <s v="746-04-1077"/>
    <n v="84.63"/>
    <n v="10"/>
    <n v="42.315"/>
    <n v="888.615"/>
    <d v="2019-01-01T00:00:00"/>
    <d v="1899-12-30T11:36:00"/>
    <s v="Credit card"/>
    <n v="42.315"/>
    <n v="9"/>
    <x v="0"/>
    <s v="Tue"/>
    <s v="morning"/>
    <x v="0"/>
    <s v="Female"/>
    <s v="Food and beverages"/>
    <x v="2"/>
    <x v="2"/>
    <s v="Good"/>
  </r>
  <r>
    <s v="448-34-8700"/>
    <n v="36.91"/>
    <n v="7"/>
    <n v="12.9185"/>
    <n v="271.2885"/>
    <d v="2019-02-10T00:00:00"/>
    <d v="1899-12-30T13:51:00"/>
    <s v="Ewallet"/>
    <n v="12.9185"/>
    <n v="6.7"/>
    <x v="2"/>
    <s v="Sun"/>
    <s v="afternoon"/>
    <x v="0"/>
    <s v="Male"/>
    <s v="Home and lifestyle"/>
    <x v="2"/>
    <x v="2"/>
    <s v="Average"/>
  </r>
  <r>
    <s v="452-04-8808"/>
    <n v="87.08"/>
    <n v="7"/>
    <n v="30.478"/>
    <n v="640.038"/>
    <d v="2019-01-26T00:00:00"/>
    <d v="1899-12-30T15:17:00"/>
    <s v="Cash"/>
    <n v="30.478"/>
    <n v="5.5"/>
    <x v="0"/>
    <s v="Sat"/>
    <s v="afternoon"/>
    <x v="1"/>
    <s v="Male"/>
    <s v="Electronic accessories"/>
    <x v="2"/>
    <x v="2"/>
    <s v="Poor"/>
  </r>
  <r>
    <s v="531-56-4728"/>
    <n v="80.08"/>
    <n v="3"/>
    <n v="12.012"/>
    <n v="252.252"/>
    <d v="2019-02-11T00:00:00"/>
    <d v="1899-12-30T15:29:00"/>
    <s v="Cash"/>
    <n v="12.012"/>
    <n v="5.4"/>
    <x v="2"/>
    <s v="Mon"/>
    <s v="afternoon"/>
    <x v="1"/>
    <s v="Male"/>
    <s v="Home and lifestyle"/>
    <x v="0"/>
    <x v="0"/>
    <s v="Poor"/>
  </r>
  <r>
    <s v="744-82-9138"/>
    <n v="86.13"/>
    <n v="2"/>
    <n v="8.613"/>
    <n v="180.873"/>
    <d v="2019-02-07T00:00:00"/>
    <d v="1899-12-30T17:59:00"/>
    <s v="Cash"/>
    <n v="8.613"/>
    <n v="8.2"/>
    <x v="2"/>
    <s v="Thu"/>
    <s v="evening"/>
    <x v="1"/>
    <s v="Male"/>
    <s v="Fashion accessories"/>
    <x v="1"/>
    <x v="1"/>
    <s v="Good"/>
  </r>
  <r>
    <s v="883-69-1285"/>
    <n v="49.92"/>
    <n v="2"/>
    <n v="4.992"/>
    <n v="104.832"/>
    <d v="2019-03-06T00:00:00"/>
    <d v="1899-12-30T11:55:00"/>
    <s v="Credit card"/>
    <n v="4.992"/>
    <n v="7"/>
    <x v="1"/>
    <s v="Wed"/>
    <s v="morning"/>
    <x v="0"/>
    <s v="Male"/>
    <s v="Fashion accessories"/>
    <x v="2"/>
    <x v="2"/>
    <s v="Average"/>
  </r>
  <r>
    <s v="221-25-5073"/>
    <n v="74.66"/>
    <n v="4"/>
    <n v="14.932"/>
    <n v="313.572"/>
    <d v="2019-03-04T00:00:00"/>
    <d v="1899-12-30T10:39:00"/>
    <s v="Cash"/>
    <n v="14.932"/>
    <n v="8.5"/>
    <x v="1"/>
    <s v="Mon"/>
    <s v="morning"/>
    <x v="1"/>
    <s v="Female"/>
    <s v="Food and beverages"/>
    <x v="0"/>
    <x v="0"/>
    <s v="Good"/>
  </r>
  <r>
    <s v="518-71-6847"/>
    <n v="26.6"/>
    <n v="6"/>
    <n v="7.98"/>
    <n v="167.58"/>
    <d v="2019-02-26T00:00:00"/>
    <d v="1899-12-30T15:10:00"/>
    <s v="Ewallet"/>
    <n v="7.98"/>
    <n v="4.9"/>
    <x v="2"/>
    <s v="Tue"/>
    <s v="afternoon"/>
    <x v="0"/>
    <s v="Male"/>
    <s v="Food and beverages"/>
    <x v="2"/>
    <x v="2"/>
    <s v="Poor"/>
  </r>
  <r>
    <s v="156-20-0370"/>
    <n v="25.45"/>
    <n v="1"/>
    <n v="1.2725"/>
    <n v="26.7225"/>
    <d v="2019-03-10T00:00:00"/>
    <d v="1899-12-30T18:10:00"/>
    <s v="Credit card"/>
    <n v="1.2725"/>
    <n v="5.1"/>
    <x v="1"/>
    <s v="Sun"/>
    <s v="evening"/>
    <x v="1"/>
    <s v="Female"/>
    <s v="Electronic accessories"/>
    <x v="2"/>
    <x v="2"/>
    <s v="Poor"/>
  </r>
  <r>
    <s v="151-33-7434"/>
    <n v="67.77"/>
    <n v="1"/>
    <n v="3.3885"/>
    <n v="71.1585"/>
    <d v="2019-02-04T00:00:00"/>
    <d v="1899-12-30T20:43:00"/>
    <s v="Credit card"/>
    <n v="3.3885"/>
    <n v="6.5"/>
    <x v="2"/>
    <s v="Mon"/>
    <s v="evening"/>
    <x v="1"/>
    <s v="Female"/>
    <s v="Food and beverages"/>
    <x v="2"/>
    <x v="2"/>
    <s v="Average"/>
  </r>
  <r>
    <s v="728-47-9078"/>
    <n v="59.59"/>
    <n v="4"/>
    <n v="11.918"/>
    <n v="250.278"/>
    <d v="2019-01-19T00:00:00"/>
    <d v="1899-12-30T12:46:00"/>
    <s v="Cash"/>
    <n v="11.918"/>
    <n v="9.8"/>
    <x v="0"/>
    <s v="Sat"/>
    <s v="afternoon"/>
    <x v="0"/>
    <s v="Male"/>
    <s v="Food and beverages"/>
    <x v="1"/>
    <x v="1"/>
    <s v="Good"/>
  </r>
  <r>
    <s v="809-46-1866"/>
    <n v="58.15"/>
    <n v="4"/>
    <n v="11.63"/>
    <n v="244.23"/>
    <d v="2019-01-23T00:00:00"/>
    <d v="1899-12-30T17:44:00"/>
    <s v="Cash"/>
    <n v="11.63"/>
    <n v="8.4"/>
    <x v="0"/>
    <s v="Wed"/>
    <s v="evening"/>
    <x v="1"/>
    <s v="Male"/>
    <s v="Health and beauty"/>
    <x v="0"/>
    <x v="0"/>
    <s v="Good"/>
  </r>
  <r>
    <s v="139-32-4183"/>
    <n v="97.48"/>
    <n v="9"/>
    <n v="43.866"/>
    <n v="921.186"/>
    <d v="2019-03-14T00:00:00"/>
    <d v="1899-12-30T14:19:00"/>
    <s v="Ewallet"/>
    <n v="43.866"/>
    <n v="7.4"/>
    <x v="1"/>
    <s v="Thu"/>
    <s v="afternoon"/>
    <x v="0"/>
    <s v="Female"/>
    <s v="Sports and travel"/>
    <x v="0"/>
    <x v="0"/>
    <s v="Average"/>
  </r>
  <r>
    <s v="148-41-7930"/>
    <n v="99.96"/>
    <n v="7"/>
    <n v="34.986"/>
    <n v="734.706"/>
    <d v="2019-01-23T00:00:00"/>
    <d v="1899-12-30T10:33:00"/>
    <s v="Cash"/>
    <n v="34.986"/>
    <n v="6.1"/>
    <x v="0"/>
    <s v="Wed"/>
    <s v="morning"/>
    <x v="1"/>
    <s v="Male"/>
    <s v="Health and beauty"/>
    <x v="1"/>
    <x v="1"/>
    <s v="Average"/>
  </r>
  <r>
    <s v="189-40-5216"/>
    <n v="96.37"/>
    <n v="7"/>
    <n v="33.7295"/>
    <n v="708.3195"/>
    <d v="2019-01-09T00:00:00"/>
    <d v="1899-12-30T11:40:00"/>
    <s v="Cash"/>
    <n v="33.7295"/>
    <n v="6"/>
    <x v="0"/>
    <s v="Wed"/>
    <s v="morning"/>
    <x v="1"/>
    <s v="Male"/>
    <s v="Electronic accessories"/>
    <x v="1"/>
    <x v="1"/>
    <s v="Average"/>
  </r>
  <r>
    <s v="374-38-5555"/>
    <n v="63.71"/>
    <n v="5"/>
    <n v="15.9275"/>
    <n v="334.4775"/>
    <d v="2019-02-07T00:00:00"/>
    <d v="1899-12-30T19:30:00"/>
    <s v="Ewallet"/>
    <n v="15.9275"/>
    <n v="8.5"/>
    <x v="2"/>
    <s v="Thu"/>
    <s v="evening"/>
    <x v="1"/>
    <s v="Female"/>
    <s v="Fashion accessories"/>
    <x v="2"/>
    <x v="2"/>
    <s v="Good"/>
  </r>
  <r>
    <s v="764-44-8999"/>
    <n v="14.76"/>
    <n v="2"/>
    <n v="1.476"/>
    <n v="30.996"/>
    <d v="2019-02-18T00:00:00"/>
    <d v="1899-12-30T14:42:00"/>
    <s v="Ewallet"/>
    <n v="1.476"/>
    <n v="4.3"/>
    <x v="2"/>
    <s v="Mon"/>
    <s v="afternoon"/>
    <x v="1"/>
    <s v="Female"/>
    <s v="Health and beauty"/>
    <x v="2"/>
    <x v="2"/>
    <s v="Poor"/>
  </r>
  <r>
    <s v="552-44-5977"/>
    <n v="62"/>
    <n v="8"/>
    <n v="24.8"/>
    <n v="520.8"/>
    <d v="2019-01-03T00:00:00"/>
    <d v="1899-12-30T19:08:00"/>
    <s v="Credit card"/>
    <n v="24.8"/>
    <n v="6.2"/>
    <x v="0"/>
    <s v="Thu"/>
    <s v="evening"/>
    <x v="0"/>
    <s v="Male"/>
    <s v="Health and beauty"/>
    <x v="2"/>
    <x v="2"/>
    <s v="Average"/>
  </r>
  <r>
    <s v="267-62-7380"/>
    <n v="82.34"/>
    <n v="10"/>
    <n v="41.17"/>
    <n v="864.57"/>
    <d v="2019-03-29T00:00:00"/>
    <d v="1899-12-30T19:12:00"/>
    <s v="Ewallet"/>
    <n v="41.17"/>
    <n v="4.3"/>
    <x v="1"/>
    <s v="Fri"/>
    <s v="evening"/>
    <x v="0"/>
    <s v="Male"/>
    <s v="Electronic accessories"/>
    <x v="1"/>
    <x v="1"/>
    <s v="Poor"/>
  </r>
  <r>
    <s v="430-53-4718"/>
    <n v="75.37"/>
    <n v="8"/>
    <n v="30.148"/>
    <n v="633.108"/>
    <d v="2019-01-28T00:00:00"/>
    <d v="1899-12-30T15:46:00"/>
    <s v="Credit card"/>
    <n v="30.148"/>
    <n v="8.4"/>
    <x v="0"/>
    <s v="Mon"/>
    <s v="afternoon"/>
    <x v="0"/>
    <s v="Male"/>
    <s v="Health and beauty"/>
    <x v="2"/>
    <x v="2"/>
    <s v="Good"/>
  </r>
  <r>
    <s v="886-18-2897"/>
    <n v="56.56"/>
    <n v="5"/>
    <n v="14.14"/>
    <n v="296.94"/>
    <d v="2019-03-22T00:00:00"/>
    <d v="1899-12-30T19:06:00"/>
    <s v="Credit card"/>
    <n v="14.14"/>
    <n v="4.5"/>
    <x v="1"/>
    <s v="Fri"/>
    <s v="evening"/>
    <x v="1"/>
    <s v="Female"/>
    <s v="Food and beverages"/>
    <x v="0"/>
    <x v="0"/>
    <s v="Poor"/>
  </r>
  <r>
    <s v="602-16-6955"/>
    <n v="76.6"/>
    <n v="10"/>
    <n v="38.3"/>
    <n v="804.3"/>
    <d v="2019-01-24T00:00:00"/>
    <d v="1899-12-30T18:10:00"/>
    <s v="Ewallet"/>
    <n v="38.3"/>
    <n v="6"/>
    <x v="0"/>
    <s v="Thu"/>
    <s v="evening"/>
    <x v="1"/>
    <s v="Female"/>
    <s v="Sports and travel"/>
    <x v="2"/>
    <x v="2"/>
    <s v="Average"/>
  </r>
  <r>
    <s v="745-74-0715"/>
    <n v="58.03"/>
    <n v="2"/>
    <n v="5.803"/>
    <n v="121.863"/>
    <d v="2019-03-10T00:00:00"/>
    <d v="1899-12-30T20:46:00"/>
    <s v="Ewallet"/>
    <n v="5.803"/>
    <n v="8.8"/>
    <x v="1"/>
    <s v="Sun"/>
    <s v="evening"/>
    <x v="1"/>
    <s v="Male"/>
    <s v="Electronic accessories"/>
    <x v="0"/>
    <x v="0"/>
    <s v="Good"/>
  </r>
  <r>
    <s v="690-01-6631"/>
    <n v="17.49"/>
    <n v="10"/>
    <n v="8.745"/>
    <n v="183.645"/>
    <d v="2019-02-22T00:00:00"/>
    <d v="1899-12-30T18:35:00"/>
    <s v="Ewallet"/>
    <n v="8.745"/>
    <n v="6.6"/>
    <x v="2"/>
    <s v="Fri"/>
    <s v="evening"/>
    <x v="1"/>
    <s v="Male"/>
    <s v="Fashion accessories"/>
    <x v="2"/>
    <x v="2"/>
    <s v="Average"/>
  </r>
  <r>
    <s v="652-49-6720"/>
    <n v="60.95"/>
    <n v="1"/>
    <n v="3.0475"/>
    <n v="63.9975"/>
    <d v="2019-02-18T00:00:00"/>
    <d v="1899-12-30T11:40:00"/>
    <s v="Ewallet"/>
    <n v="3.0475"/>
    <n v="5.9"/>
    <x v="2"/>
    <s v="Mon"/>
    <s v="morning"/>
    <x v="0"/>
    <s v="Female"/>
    <s v="Electronic accessories"/>
    <x v="1"/>
    <x v="1"/>
    <s v="Poor"/>
  </r>
  <r>
    <s v="233-67-5758"/>
    <n v="40.35"/>
    <n v="1"/>
    <n v="2.0175"/>
    <n v="42.3675"/>
    <d v="2019-01-29T00:00:00"/>
    <d v="1899-12-30T13:46:00"/>
    <s v="Ewallet"/>
    <n v="2.0175"/>
    <n v="6.2"/>
    <x v="0"/>
    <s v="Tue"/>
    <s v="afternoon"/>
    <x v="1"/>
    <s v="Male"/>
    <s v="Health and beauty"/>
    <x v="1"/>
    <x v="1"/>
    <s v="Average"/>
  </r>
  <r>
    <s v="303-96-2227"/>
    <n v="97.38"/>
    <n v="10"/>
    <n v="48.69"/>
    <n v="1022.49"/>
    <d v="2019-03-02T00:00:00"/>
    <d v="1899-12-30T17:16:00"/>
    <s v="Ewallet"/>
    <n v="48.69"/>
    <n v="4.4"/>
    <x v="1"/>
    <s v="Sat"/>
    <s v="evening"/>
    <x v="1"/>
    <s v="Female"/>
    <s v="Home and lifestyle"/>
    <x v="2"/>
    <x v="2"/>
    <s v="Poor"/>
  </r>
  <r>
    <s v="727-02-1313"/>
    <n v="31.84"/>
    <n v="1"/>
    <n v="1.592"/>
    <n v="33.432"/>
    <d v="2019-02-09T00:00:00"/>
    <d v="1899-12-30T13:22:00"/>
    <s v="Cash"/>
    <n v="1.592"/>
    <n v="7.7"/>
    <x v="2"/>
    <s v="Sat"/>
    <s v="afternoon"/>
    <x v="0"/>
    <s v="Male"/>
    <s v="Food and beverages"/>
    <x v="0"/>
    <x v="0"/>
    <s v="Average"/>
  </r>
  <r>
    <s v="347-56-2442"/>
    <n v="65.82"/>
    <n v="1"/>
    <n v="3.291"/>
    <n v="69.111"/>
    <d v="2019-02-22T00:00:00"/>
    <d v="1899-12-30T15:33:00"/>
    <s v="Cash"/>
    <n v="3.291"/>
    <n v="4.1"/>
    <x v="2"/>
    <s v="Fri"/>
    <s v="afternoon"/>
    <x v="1"/>
    <s v="Male"/>
    <s v="Home and lifestyle"/>
    <x v="0"/>
    <x v="0"/>
    <s v="Poor"/>
  </r>
  <r>
    <s v="849-09-3807"/>
    <n v="88.34"/>
    <n v="7"/>
    <n v="30.919"/>
    <n v="649.299"/>
    <d v="2019-02-18T00:00:00"/>
    <d v="1899-12-30T13:28:00"/>
    <s v="Cash"/>
    <n v="30.919"/>
    <n v="6.6"/>
    <x v="2"/>
    <s v="Mon"/>
    <s v="afternoon"/>
    <x v="0"/>
    <s v="Female"/>
    <s v="Fashion accessories"/>
    <x v="0"/>
    <x v="0"/>
    <s v="Average"/>
  </r>
  <r>
    <m/>
    <m/>
    <m/>
    <m/>
    <n v="322966.749"/>
    <m/>
    <m/>
    <m/>
    <m/>
    <m/>
    <x v="3"/>
    <m/>
    <m/>
    <x v="2"/>
    <m/>
    <m/>
    <x v="3"/>
    <x v="3"/>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750-67-8428"/>
    <n v="74.69"/>
    <n v="7"/>
    <n v="26.141500000000001"/>
    <n v="548.97149999999999"/>
    <d v="2019-01-05T00:00:00"/>
    <d v="1899-12-30T13:08:00"/>
    <s v="Ewallet"/>
    <n v="26.141500000000001"/>
    <n v="9.1"/>
    <x v="0"/>
    <s v="Sat"/>
    <s v="afternoon"/>
    <x v="0"/>
    <x v="0"/>
    <x v="0"/>
    <x v="0"/>
    <x v="0"/>
    <s v="Good"/>
  </r>
  <r>
    <s v="226-31-3081"/>
    <n v="15.28"/>
    <n v="5"/>
    <n v="3.82"/>
    <n v="80.22"/>
    <d v="2019-03-08T00:00:00"/>
    <d v="1899-12-30T10:29:00"/>
    <s v="Cash"/>
    <n v="3.82"/>
    <n v="9.6"/>
    <x v="1"/>
    <s v="Fri"/>
    <s v="morning"/>
    <x v="1"/>
    <x v="0"/>
    <x v="1"/>
    <x v="1"/>
    <x v="1"/>
    <s v="Good"/>
  </r>
  <r>
    <s v="631-41-3108"/>
    <n v="46.33"/>
    <n v="7"/>
    <n v="16.215499999999999"/>
    <n v="340.52550000000002"/>
    <d v="2019-03-03T00:00:00"/>
    <d v="1899-12-30T13:23:00"/>
    <s v="Credit card"/>
    <n v="16.215499999999999"/>
    <n v="7.4"/>
    <x v="1"/>
    <s v="Sun"/>
    <s v="afternoon"/>
    <x v="1"/>
    <x v="1"/>
    <x v="2"/>
    <x v="0"/>
    <x v="0"/>
    <s v="Average"/>
  </r>
  <r>
    <s v="123-19-1176"/>
    <n v="58.22"/>
    <n v="8"/>
    <n v="23.288"/>
    <n v="489.048"/>
    <d v="2019-01-27T00:00:00"/>
    <d v="1899-12-30T20:33:00"/>
    <s v="Ewallet"/>
    <n v="23.288"/>
    <n v="8.4"/>
    <x v="0"/>
    <s v="Sun"/>
    <s v="evening"/>
    <x v="0"/>
    <x v="1"/>
    <x v="0"/>
    <x v="0"/>
    <x v="0"/>
    <s v="Good"/>
  </r>
  <r>
    <s v="373-73-7910"/>
    <n v="86.31"/>
    <n v="7"/>
    <n v="30.208500000000001"/>
    <n v="634.37850000000003"/>
    <d v="2019-02-08T00:00:00"/>
    <d v="1899-12-30T10:37:00"/>
    <s v="Ewallet"/>
    <n v="30.208500000000001"/>
    <n v="5.3"/>
    <x v="2"/>
    <s v="Fri"/>
    <s v="morning"/>
    <x v="1"/>
    <x v="1"/>
    <x v="3"/>
    <x v="0"/>
    <x v="0"/>
    <s v="Poor"/>
  </r>
  <r>
    <s v="699-14-3026"/>
    <n v="85.39"/>
    <n v="7"/>
    <n v="29.886500000000002"/>
    <n v="627.61649999999997"/>
    <d v="2019-03-25T00:00:00"/>
    <d v="1899-12-30T18:30:00"/>
    <s v="Ewallet"/>
    <n v="29.886500000000002"/>
    <n v="4.0999999999999996"/>
    <x v="1"/>
    <s v="Mon"/>
    <s v="evening"/>
    <x v="1"/>
    <x v="1"/>
    <x v="1"/>
    <x v="1"/>
    <x v="1"/>
    <s v="Poor"/>
  </r>
  <r>
    <s v="355-53-5943"/>
    <n v="68.84"/>
    <n v="6"/>
    <n v="20.652000000000001"/>
    <n v="433.69200000000001"/>
    <d v="2019-02-25T00:00:00"/>
    <d v="1899-12-30T14:36:00"/>
    <s v="Ewallet"/>
    <n v="20.652000000000001"/>
    <n v="5.8"/>
    <x v="2"/>
    <s v="Mon"/>
    <s v="afternoon"/>
    <x v="0"/>
    <x v="0"/>
    <x v="1"/>
    <x v="0"/>
    <x v="0"/>
    <s v="Poor"/>
  </r>
  <r>
    <s v="315-22-5665"/>
    <n v="73.56"/>
    <n v="10"/>
    <n v="36.78"/>
    <n v="772.38"/>
    <d v="2019-02-24T00:00:00"/>
    <d v="1899-12-30T11:38:00"/>
    <s v="Ewallet"/>
    <n v="36.78"/>
    <n v="8"/>
    <x v="2"/>
    <s v="Sun"/>
    <s v="morning"/>
    <x v="1"/>
    <x v="0"/>
    <x v="2"/>
    <x v="1"/>
    <x v="1"/>
    <s v="Good"/>
  </r>
  <r>
    <s v="665-32-9167"/>
    <n v="36.26"/>
    <n v="2"/>
    <n v="3.6259999999999999"/>
    <n v="76.146000000000001"/>
    <d v="2019-01-10T00:00:00"/>
    <d v="1899-12-30T17:15:00"/>
    <s v="Credit card"/>
    <n v="3.6259999999999999"/>
    <n v="7.2"/>
    <x v="0"/>
    <s v="Thu"/>
    <s v="evening"/>
    <x v="0"/>
    <x v="0"/>
    <x v="0"/>
    <x v="0"/>
    <x v="0"/>
    <s v="Average"/>
  </r>
  <r>
    <s v="692-92-5582"/>
    <n v="54.84"/>
    <n v="3"/>
    <n v="8.2260000000000009"/>
    <n v="172.74600000000001"/>
    <d v="2019-02-20T00:00:00"/>
    <d v="1899-12-30T13:27:00"/>
    <s v="Credit card"/>
    <n v="8.2260000000000009"/>
    <n v="5.9"/>
    <x v="2"/>
    <s v="Wed"/>
    <s v="afternoon"/>
    <x v="0"/>
    <x v="0"/>
    <x v="4"/>
    <x v="2"/>
    <x v="2"/>
    <s v="Poor"/>
  </r>
  <r>
    <s v="351-62-0822"/>
    <n v="14.48"/>
    <n v="4"/>
    <n v="2.8959999999999999"/>
    <n v="60.816000000000003"/>
    <d v="2019-02-06T00:00:00"/>
    <d v="1899-12-30T18:07:00"/>
    <s v="Ewallet"/>
    <n v="2.8959999999999999"/>
    <n v="4.5"/>
    <x v="2"/>
    <s v="Wed"/>
    <s v="evening"/>
    <x v="0"/>
    <x v="0"/>
    <x v="5"/>
    <x v="2"/>
    <x v="2"/>
    <s v="Poor"/>
  </r>
  <r>
    <s v="529-56-3974"/>
    <n v="25.51"/>
    <n v="4"/>
    <n v="5.1020000000000003"/>
    <n v="107.142"/>
    <d v="2019-03-09T00:00:00"/>
    <d v="1899-12-30T17:03:00"/>
    <s v="Cash"/>
    <n v="5.1020000000000003"/>
    <n v="6.8"/>
    <x v="1"/>
    <s v="Sat"/>
    <s v="evening"/>
    <x v="0"/>
    <x v="1"/>
    <x v="1"/>
    <x v="2"/>
    <x v="2"/>
    <s v="Average"/>
  </r>
  <r>
    <s v="365-64-0515"/>
    <n v="46.95"/>
    <n v="5"/>
    <n v="11.737500000000001"/>
    <n v="246.48750000000001"/>
    <d v="2019-02-12T00:00:00"/>
    <d v="1899-12-30T10:25:00"/>
    <s v="Ewallet"/>
    <n v="11.737500000000001"/>
    <n v="7.1"/>
    <x v="2"/>
    <s v="Tue"/>
    <s v="morning"/>
    <x v="1"/>
    <x v="0"/>
    <x v="1"/>
    <x v="0"/>
    <x v="0"/>
    <s v="Average"/>
  </r>
  <r>
    <s v="252-56-2699"/>
    <n v="43.19"/>
    <n v="10"/>
    <n v="21.594999999999999"/>
    <n v="453.495"/>
    <d v="2019-02-07T00:00:00"/>
    <d v="1899-12-30T16:48:00"/>
    <s v="Ewallet"/>
    <n v="21.594999999999999"/>
    <n v="8.1999999999999993"/>
    <x v="2"/>
    <s v="Thu"/>
    <s v="evening"/>
    <x v="1"/>
    <x v="1"/>
    <x v="4"/>
    <x v="0"/>
    <x v="0"/>
    <s v="Good"/>
  </r>
  <r>
    <s v="829-34-3910"/>
    <n v="71.38"/>
    <n v="10"/>
    <n v="35.69"/>
    <n v="749.49"/>
    <d v="2019-03-29T00:00:00"/>
    <d v="1899-12-30T19:21:00"/>
    <s v="Cash"/>
    <n v="35.69"/>
    <n v="5.7"/>
    <x v="1"/>
    <s v="Fri"/>
    <s v="evening"/>
    <x v="1"/>
    <x v="0"/>
    <x v="0"/>
    <x v="0"/>
    <x v="0"/>
    <s v="Poor"/>
  </r>
  <r>
    <s v="299-46-1805"/>
    <n v="93.72"/>
    <n v="6"/>
    <n v="28.116"/>
    <n v="590.43600000000004"/>
    <d v="2019-01-15T00:00:00"/>
    <d v="1899-12-30T16:19:00"/>
    <s v="Cash"/>
    <n v="28.116"/>
    <n v="4.5"/>
    <x v="0"/>
    <s v="Tue"/>
    <s v="evening"/>
    <x v="0"/>
    <x v="0"/>
    <x v="3"/>
    <x v="2"/>
    <x v="2"/>
    <s v="Poor"/>
  </r>
  <r>
    <s v="656-95-9349"/>
    <n v="68.930000000000007"/>
    <n v="7"/>
    <n v="24.125499999999999"/>
    <n v="506.63549999999998"/>
    <d v="2019-03-11T00:00:00"/>
    <d v="1899-12-30T11:03:00"/>
    <s v="Credit card"/>
    <n v="24.125499999999999"/>
    <n v="4.5999999999999996"/>
    <x v="1"/>
    <s v="Mon"/>
    <s v="morning"/>
    <x v="0"/>
    <x v="0"/>
    <x v="0"/>
    <x v="0"/>
    <x v="0"/>
    <s v="Poor"/>
  </r>
  <r>
    <s v="765-26-6951"/>
    <n v="72.61"/>
    <n v="6"/>
    <n v="21.783000000000001"/>
    <n v="457.44299999999998"/>
    <d v="2019-01-01T00:00:00"/>
    <d v="1899-12-30T10:39:00"/>
    <s v="Credit card"/>
    <n v="21.783000000000001"/>
    <n v="6.9"/>
    <x v="0"/>
    <s v="Tue"/>
    <s v="morning"/>
    <x v="1"/>
    <x v="1"/>
    <x v="3"/>
    <x v="0"/>
    <x v="0"/>
    <s v="Average"/>
  </r>
  <r>
    <s v="329-62-1586"/>
    <n v="54.67"/>
    <n v="3"/>
    <n v="8.2004999999999999"/>
    <n v="172.2105"/>
    <d v="2019-01-21T00:00:00"/>
    <d v="1899-12-30T18:00:00"/>
    <s v="Credit card"/>
    <n v="8.2004999999999999"/>
    <n v="8.6"/>
    <x v="0"/>
    <s v="Mon"/>
    <s v="evening"/>
    <x v="1"/>
    <x v="1"/>
    <x v="4"/>
    <x v="0"/>
    <x v="0"/>
    <s v="Good"/>
  </r>
  <r>
    <s v="319-50-3348"/>
    <n v="40.299999999999997"/>
    <n v="2"/>
    <n v="4.03"/>
    <n v="84.63"/>
    <d v="2019-03-11T00:00:00"/>
    <d v="1899-12-30T15:30:00"/>
    <s v="Ewallet"/>
    <n v="4.03"/>
    <n v="4.4000000000000004"/>
    <x v="1"/>
    <s v="Mon"/>
    <s v="afternoon"/>
    <x v="1"/>
    <x v="0"/>
    <x v="2"/>
    <x v="2"/>
    <x v="2"/>
    <s v="Poor"/>
  </r>
  <r>
    <s v="300-71-4605"/>
    <n v="86.04"/>
    <n v="5"/>
    <n v="21.51"/>
    <n v="451.71"/>
    <d v="2019-02-25T00:00:00"/>
    <d v="1899-12-30T11:24:00"/>
    <s v="Ewallet"/>
    <n v="21.51"/>
    <n v="4.8"/>
    <x v="2"/>
    <s v="Mon"/>
    <s v="morning"/>
    <x v="0"/>
    <x v="1"/>
    <x v="1"/>
    <x v="1"/>
    <x v="1"/>
    <s v="Poor"/>
  </r>
  <r>
    <s v="371-85-5789"/>
    <n v="87.98"/>
    <n v="3"/>
    <n v="13.196999999999999"/>
    <n v="277.137"/>
    <d v="2019-03-05T00:00:00"/>
    <d v="1899-12-30T10:40:00"/>
    <s v="Ewallet"/>
    <n v="13.196999999999999"/>
    <n v="5.0999999999999996"/>
    <x v="1"/>
    <s v="Tue"/>
    <s v="morning"/>
    <x v="1"/>
    <x v="1"/>
    <x v="0"/>
    <x v="2"/>
    <x v="2"/>
    <s v="Poor"/>
  </r>
  <r>
    <s v="273-16-6619"/>
    <n v="33.200000000000003"/>
    <n v="2"/>
    <n v="3.32"/>
    <n v="69.72"/>
    <d v="2019-03-15T00:00:00"/>
    <d v="1899-12-30T12:20:00"/>
    <s v="Credit card"/>
    <n v="3.32"/>
    <n v="4.4000000000000004"/>
    <x v="1"/>
    <s v="Fri"/>
    <s v="afternoon"/>
    <x v="1"/>
    <x v="1"/>
    <x v="2"/>
    <x v="2"/>
    <x v="2"/>
    <s v="Poor"/>
  </r>
  <r>
    <s v="636-48-8204"/>
    <n v="34.56"/>
    <n v="5"/>
    <n v="8.64"/>
    <n v="181.44"/>
    <d v="2019-02-17T00:00:00"/>
    <d v="1899-12-30T11:15:00"/>
    <s v="Ewallet"/>
    <n v="8.64"/>
    <n v="9.9"/>
    <x v="2"/>
    <s v="Sun"/>
    <s v="morning"/>
    <x v="1"/>
    <x v="1"/>
    <x v="1"/>
    <x v="0"/>
    <x v="0"/>
    <s v="Good"/>
  </r>
  <r>
    <s v="549-59-1358"/>
    <n v="88.63"/>
    <n v="3"/>
    <n v="13.294499999999999"/>
    <n v="279.18450000000001"/>
    <d v="2019-03-02T00:00:00"/>
    <d v="1899-12-30T17:36:00"/>
    <s v="Ewallet"/>
    <n v="13.294499999999999"/>
    <n v="6"/>
    <x v="1"/>
    <s v="Sat"/>
    <s v="evening"/>
    <x v="0"/>
    <x v="1"/>
    <x v="3"/>
    <x v="0"/>
    <x v="0"/>
    <s v="Average"/>
  </r>
  <r>
    <s v="227-03-5010"/>
    <n v="52.59"/>
    <n v="8"/>
    <n v="21.036000000000001"/>
    <n v="441.75599999999997"/>
    <d v="2019-03-22T00:00:00"/>
    <d v="1899-12-30T19:20:00"/>
    <s v="Credit card"/>
    <n v="21.036000000000001"/>
    <n v="8.5"/>
    <x v="1"/>
    <s v="Fri"/>
    <s v="evening"/>
    <x v="0"/>
    <x v="0"/>
    <x v="2"/>
    <x v="0"/>
    <x v="0"/>
    <s v="Good"/>
  </r>
  <r>
    <s v="649-29-6775"/>
    <n v="33.520000000000003"/>
    <n v="1"/>
    <n v="1.6759999999999999"/>
    <n v="35.195999999999998"/>
    <d v="2019-02-08T00:00:00"/>
    <d v="1899-12-30T15:31:00"/>
    <s v="Cash"/>
    <n v="1.6759999999999999"/>
    <n v="6.7"/>
    <x v="2"/>
    <s v="Fri"/>
    <s v="afternoon"/>
    <x v="1"/>
    <x v="1"/>
    <x v="5"/>
    <x v="2"/>
    <x v="2"/>
    <s v="Average"/>
  </r>
  <r>
    <s v="189-17-4241"/>
    <n v="87.67"/>
    <n v="2"/>
    <n v="8.7669999999999995"/>
    <n v="184.107"/>
    <d v="2019-03-10T00:00:00"/>
    <d v="1899-12-30T12:17:00"/>
    <s v="Credit card"/>
    <n v="8.7669999999999995"/>
    <n v="7.7"/>
    <x v="1"/>
    <s v="Sun"/>
    <s v="afternoon"/>
    <x v="1"/>
    <x v="0"/>
    <x v="5"/>
    <x v="0"/>
    <x v="0"/>
    <s v="Average"/>
  </r>
  <r>
    <s v="145-94-9061"/>
    <n v="88.36"/>
    <n v="5"/>
    <n v="22.09"/>
    <n v="463.89"/>
    <d v="2019-01-25T00:00:00"/>
    <d v="1899-12-30T19:48:00"/>
    <s v="Cash"/>
    <n v="22.09"/>
    <n v="9.6"/>
    <x v="0"/>
    <s v="Fri"/>
    <s v="evening"/>
    <x v="1"/>
    <x v="0"/>
    <x v="4"/>
    <x v="2"/>
    <x v="2"/>
    <s v="Good"/>
  </r>
  <r>
    <s v="848-62-7243"/>
    <n v="24.89"/>
    <n v="9"/>
    <n v="11.2005"/>
    <n v="235.2105"/>
    <d v="2019-03-15T00:00:00"/>
    <d v="1899-12-30T15:36:00"/>
    <s v="Cash"/>
    <n v="11.2005"/>
    <n v="7.4"/>
    <x v="1"/>
    <s v="Fri"/>
    <s v="afternoon"/>
    <x v="1"/>
    <x v="1"/>
    <x v="0"/>
    <x v="0"/>
    <x v="0"/>
    <s v="Average"/>
  </r>
  <r>
    <s v="871-79-8483"/>
    <n v="94.13"/>
    <n v="5"/>
    <n v="23.532499999999999"/>
    <n v="494.1825"/>
    <d v="2019-02-25T00:00:00"/>
    <d v="1899-12-30T19:39:00"/>
    <s v="Credit card"/>
    <n v="23.532499999999999"/>
    <n v="4.8"/>
    <x v="2"/>
    <s v="Mon"/>
    <s v="evening"/>
    <x v="1"/>
    <x v="1"/>
    <x v="5"/>
    <x v="2"/>
    <x v="2"/>
    <s v="Poor"/>
  </r>
  <r>
    <s v="149-71-6266"/>
    <n v="78.069999999999993"/>
    <n v="9"/>
    <n v="35.131500000000003"/>
    <n v="737.76149999999996"/>
    <d v="2019-01-28T00:00:00"/>
    <d v="1899-12-30T12:43:00"/>
    <s v="Cash"/>
    <n v="35.131500000000003"/>
    <n v="4.5"/>
    <x v="0"/>
    <s v="Mon"/>
    <s v="afternoon"/>
    <x v="0"/>
    <x v="1"/>
    <x v="3"/>
    <x v="2"/>
    <x v="2"/>
    <s v="Poor"/>
  </r>
  <r>
    <s v="640-49-2076"/>
    <n v="83.78"/>
    <n v="8"/>
    <n v="33.512"/>
    <n v="703.75199999999995"/>
    <d v="2019-01-10T00:00:00"/>
    <d v="1899-12-30T14:49:00"/>
    <s v="Cash"/>
    <n v="33.512"/>
    <n v="5.0999999999999996"/>
    <x v="0"/>
    <s v="Thu"/>
    <s v="afternoon"/>
    <x v="1"/>
    <x v="1"/>
    <x v="3"/>
    <x v="2"/>
    <x v="2"/>
    <s v="Poor"/>
  </r>
  <r>
    <s v="595-11-5460"/>
    <n v="96.58"/>
    <n v="2"/>
    <n v="9.6579999999999995"/>
    <n v="202.81800000000001"/>
    <d v="2019-03-15T00:00:00"/>
    <d v="1899-12-30T10:12:00"/>
    <s v="Credit card"/>
    <n v="9.6579999999999995"/>
    <n v="5.0999999999999996"/>
    <x v="1"/>
    <s v="Fri"/>
    <s v="morning"/>
    <x v="1"/>
    <x v="1"/>
    <x v="0"/>
    <x v="0"/>
    <x v="0"/>
    <s v="Poor"/>
  </r>
  <r>
    <s v="183-56-6882"/>
    <n v="99.42"/>
    <n v="4"/>
    <n v="19.884"/>
    <n v="417.56400000000002"/>
    <d v="2019-02-06T00:00:00"/>
    <d v="1899-12-30T10:42:00"/>
    <s v="Ewallet"/>
    <n v="19.884"/>
    <n v="7.5"/>
    <x v="2"/>
    <s v="Wed"/>
    <s v="morning"/>
    <x v="0"/>
    <x v="0"/>
    <x v="4"/>
    <x v="1"/>
    <x v="1"/>
    <s v="Average"/>
  </r>
  <r>
    <s v="232-16-2483"/>
    <n v="68.12"/>
    <n v="1"/>
    <n v="3.4060000000000001"/>
    <n v="71.525999999999996"/>
    <d v="2019-01-07T00:00:00"/>
    <d v="1899-12-30T12:28:00"/>
    <s v="Ewallet"/>
    <n v="3.4060000000000001"/>
    <n v="6.8"/>
    <x v="0"/>
    <s v="Mon"/>
    <s v="afternoon"/>
    <x v="0"/>
    <x v="0"/>
    <x v="3"/>
    <x v="1"/>
    <x v="1"/>
    <s v="Average"/>
  </r>
  <r>
    <s v="129-29-8530"/>
    <n v="62.62"/>
    <n v="5"/>
    <n v="15.654999999999999"/>
    <n v="328.755"/>
    <d v="2019-03-10T00:00:00"/>
    <d v="1899-12-30T19:15:00"/>
    <s v="Ewallet"/>
    <n v="15.654999999999999"/>
    <n v="7"/>
    <x v="1"/>
    <s v="Sun"/>
    <s v="evening"/>
    <x v="0"/>
    <x v="1"/>
    <x v="3"/>
    <x v="0"/>
    <x v="0"/>
    <s v="Average"/>
  </r>
  <r>
    <s v="272-65-1806"/>
    <n v="60.88"/>
    <n v="9"/>
    <n v="27.396000000000001"/>
    <n v="575.31600000000003"/>
    <d v="2019-01-15T00:00:00"/>
    <d v="1899-12-30T17:17:00"/>
    <s v="Ewallet"/>
    <n v="27.396000000000001"/>
    <n v="4.7"/>
    <x v="0"/>
    <s v="Tue"/>
    <s v="evening"/>
    <x v="1"/>
    <x v="0"/>
    <x v="1"/>
    <x v="0"/>
    <x v="0"/>
    <s v="Poor"/>
  </r>
  <r>
    <s v="333-73-7901"/>
    <n v="54.92"/>
    <n v="8"/>
    <n v="21.968"/>
    <n v="461.32799999999997"/>
    <d v="2019-03-23T00:00:00"/>
    <d v="1899-12-30T13:24:00"/>
    <s v="Ewallet"/>
    <n v="21.968"/>
    <n v="7.6"/>
    <x v="1"/>
    <s v="Sat"/>
    <s v="afternoon"/>
    <x v="1"/>
    <x v="0"/>
    <x v="0"/>
    <x v="1"/>
    <x v="1"/>
    <s v="Average"/>
  </r>
  <r>
    <s v="777-82-7220"/>
    <n v="30.12"/>
    <n v="8"/>
    <n v="12.048"/>
    <n v="253.00800000000001"/>
    <d v="2019-03-03T00:00:00"/>
    <d v="1899-12-30T13:01:00"/>
    <s v="Cash"/>
    <n v="12.048"/>
    <n v="7.7"/>
    <x v="1"/>
    <s v="Sun"/>
    <s v="afternoon"/>
    <x v="0"/>
    <x v="1"/>
    <x v="2"/>
    <x v="2"/>
    <x v="2"/>
    <s v="Average"/>
  </r>
  <r>
    <s v="280-35-5823"/>
    <n v="86.72"/>
    <n v="1"/>
    <n v="4.3360000000000003"/>
    <n v="91.055999999999997"/>
    <d v="2019-01-17T00:00:00"/>
    <d v="1899-12-30T18:45:00"/>
    <s v="Ewallet"/>
    <n v="4.3360000000000003"/>
    <n v="7.9"/>
    <x v="0"/>
    <s v="Thu"/>
    <s v="evening"/>
    <x v="0"/>
    <x v="0"/>
    <x v="2"/>
    <x v="2"/>
    <x v="2"/>
    <s v="Average"/>
  </r>
  <r>
    <s v="554-53-8700"/>
    <n v="56.11"/>
    <n v="2"/>
    <n v="5.6109999999999998"/>
    <n v="117.831"/>
    <d v="2019-02-02T00:00:00"/>
    <d v="1899-12-30T10:11:00"/>
    <s v="Cash"/>
    <n v="5.6109999999999998"/>
    <n v="6.3"/>
    <x v="2"/>
    <s v="Sat"/>
    <s v="morning"/>
    <x v="0"/>
    <x v="1"/>
    <x v="2"/>
    <x v="1"/>
    <x v="1"/>
    <s v="Average"/>
  </r>
  <r>
    <s v="354-25-5821"/>
    <n v="69.12"/>
    <n v="6"/>
    <n v="20.736000000000001"/>
    <n v="435.45600000000002"/>
    <d v="2019-02-08T00:00:00"/>
    <d v="1899-12-30T13:03:00"/>
    <s v="Cash"/>
    <n v="20.736000000000001"/>
    <n v="5.6"/>
    <x v="2"/>
    <s v="Fri"/>
    <s v="afternoon"/>
    <x v="0"/>
    <x v="0"/>
    <x v="3"/>
    <x v="2"/>
    <x v="2"/>
    <s v="Poor"/>
  </r>
  <r>
    <s v="228-96-1411"/>
    <n v="98.7"/>
    <n v="8"/>
    <n v="39.479999999999997"/>
    <n v="829.08"/>
    <d v="2019-03-04T00:00:00"/>
    <d v="1899-12-30T20:39:00"/>
    <s v="Cash"/>
    <n v="39.479999999999997"/>
    <n v="7.6"/>
    <x v="1"/>
    <s v="Mon"/>
    <s v="evening"/>
    <x v="0"/>
    <x v="0"/>
    <x v="4"/>
    <x v="1"/>
    <x v="1"/>
    <s v="Average"/>
  </r>
  <r>
    <s v="617-15-4209"/>
    <n v="15.37"/>
    <n v="2"/>
    <n v="1.5369999999999999"/>
    <n v="32.277000000000001"/>
    <d v="2019-03-16T00:00:00"/>
    <d v="1899-12-30T19:47:00"/>
    <s v="Cash"/>
    <n v="1.5369999999999999"/>
    <n v="7.2"/>
    <x v="1"/>
    <s v="Sat"/>
    <s v="evening"/>
    <x v="0"/>
    <x v="1"/>
    <x v="0"/>
    <x v="1"/>
    <x v="1"/>
    <s v="Average"/>
  </r>
  <r>
    <s v="132-32-9879"/>
    <n v="93.96"/>
    <n v="4"/>
    <n v="18.792000000000002"/>
    <n v="394.63200000000001"/>
    <d v="2019-03-09T00:00:00"/>
    <d v="1899-12-30T18:00:00"/>
    <s v="Cash"/>
    <n v="18.792000000000002"/>
    <n v="9.5"/>
    <x v="1"/>
    <s v="Sat"/>
    <s v="evening"/>
    <x v="0"/>
    <x v="0"/>
    <x v="1"/>
    <x v="2"/>
    <x v="2"/>
    <s v="Good"/>
  </r>
  <r>
    <s v="370-41-7321"/>
    <n v="56.69"/>
    <n v="9"/>
    <n v="25.5105"/>
    <n v="535.72050000000002"/>
    <d v="2019-02-27T00:00:00"/>
    <d v="1899-12-30T17:24:00"/>
    <s v="Credit card"/>
    <n v="25.5105"/>
    <n v="8.4"/>
    <x v="2"/>
    <s v="Wed"/>
    <s v="evening"/>
    <x v="0"/>
    <x v="1"/>
    <x v="0"/>
    <x v="2"/>
    <x v="2"/>
    <s v="Good"/>
  </r>
  <r>
    <s v="727-46-3608"/>
    <n v="20.010000000000002"/>
    <n v="9"/>
    <n v="9.0045000000000002"/>
    <n v="189.09450000000001"/>
    <d v="2019-02-06T00:00:00"/>
    <d v="1899-12-30T15:47:00"/>
    <s v="Ewallet"/>
    <n v="9.0045000000000002"/>
    <n v="4.0999999999999996"/>
    <x v="2"/>
    <s v="Wed"/>
    <s v="afternoon"/>
    <x v="0"/>
    <x v="0"/>
    <x v="4"/>
    <x v="2"/>
    <x v="2"/>
    <s v="Poor"/>
  </r>
  <r>
    <s v="669-54-1719"/>
    <n v="18.93"/>
    <n v="6"/>
    <n v="5.6790000000000003"/>
    <n v="119.259"/>
    <d v="2019-02-10T00:00:00"/>
    <d v="1899-12-30T12:45:00"/>
    <s v="Credit card"/>
    <n v="5.6790000000000003"/>
    <n v="8.1"/>
    <x v="2"/>
    <s v="Sun"/>
    <s v="afternoon"/>
    <x v="0"/>
    <x v="1"/>
    <x v="1"/>
    <x v="2"/>
    <x v="2"/>
    <s v="Good"/>
  </r>
  <r>
    <s v="574-22-5561"/>
    <n v="82.63"/>
    <n v="10"/>
    <n v="41.314999999999998"/>
    <n v="867.61500000000001"/>
    <d v="2019-03-19T00:00:00"/>
    <d v="1899-12-30T17:08:00"/>
    <s v="Ewallet"/>
    <n v="41.314999999999998"/>
    <n v="7.9"/>
    <x v="1"/>
    <s v="Tue"/>
    <s v="evening"/>
    <x v="0"/>
    <x v="0"/>
    <x v="5"/>
    <x v="1"/>
    <x v="1"/>
    <s v="Average"/>
  </r>
  <r>
    <s v="326-78-5178"/>
    <n v="91.4"/>
    <n v="7"/>
    <n v="31.99"/>
    <n v="671.79"/>
    <d v="2019-02-03T00:00:00"/>
    <d v="1899-12-30T10:19:00"/>
    <s v="Cash"/>
    <n v="31.99"/>
    <n v="9.5"/>
    <x v="2"/>
    <s v="Sun"/>
    <s v="morning"/>
    <x v="0"/>
    <x v="1"/>
    <x v="4"/>
    <x v="1"/>
    <x v="1"/>
    <s v="Good"/>
  </r>
  <r>
    <s v="162-48-8011"/>
    <n v="44.59"/>
    <n v="5"/>
    <n v="11.147500000000001"/>
    <n v="234.0975"/>
    <d v="2019-02-10T00:00:00"/>
    <d v="1899-12-30T15:10:00"/>
    <s v="Cash"/>
    <n v="11.147500000000001"/>
    <n v="8.5"/>
    <x v="2"/>
    <s v="Sun"/>
    <s v="afternoon"/>
    <x v="0"/>
    <x v="0"/>
    <x v="4"/>
    <x v="0"/>
    <x v="0"/>
    <s v="Good"/>
  </r>
  <r>
    <s v="616-24-2851"/>
    <n v="17.87"/>
    <n v="4"/>
    <n v="3.5739999999999998"/>
    <n v="75.054000000000002"/>
    <d v="2019-03-22T00:00:00"/>
    <d v="1899-12-30T14:42:00"/>
    <s v="Ewallet"/>
    <n v="3.5739999999999998"/>
    <n v="6.5"/>
    <x v="1"/>
    <s v="Fri"/>
    <s v="afternoon"/>
    <x v="0"/>
    <x v="0"/>
    <x v="5"/>
    <x v="2"/>
    <x v="2"/>
    <s v="Average"/>
  </r>
  <r>
    <s v="778-71-5554"/>
    <n v="15.43"/>
    <n v="1"/>
    <n v="0.77149999999999996"/>
    <n v="16.201499999999999"/>
    <d v="2019-01-25T00:00:00"/>
    <d v="1899-12-30T15:46:00"/>
    <s v="Credit card"/>
    <n v="0.77149999999999996"/>
    <n v="6.1"/>
    <x v="0"/>
    <s v="Fri"/>
    <s v="afternoon"/>
    <x v="0"/>
    <x v="1"/>
    <x v="5"/>
    <x v="1"/>
    <x v="1"/>
    <s v="Average"/>
  </r>
  <r>
    <s v="242-55-6721"/>
    <n v="16.16"/>
    <n v="2"/>
    <n v="1.6160000000000001"/>
    <n v="33.936"/>
    <d v="2019-03-07T00:00:00"/>
    <d v="1899-12-30T11:49:00"/>
    <s v="Ewallet"/>
    <n v="1.6160000000000001"/>
    <n v="6.5"/>
    <x v="1"/>
    <s v="Thu"/>
    <s v="morning"/>
    <x v="1"/>
    <x v="1"/>
    <x v="2"/>
    <x v="2"/>
    <x v="2"/>
    <s v="Average"/>
  </r>
  <r>
    <s v="399-46-5918"/>
    <n v="85.98"/>
    <n v="8"/>
    <n v="34.392000000000003"/>
    <n v="722.23199999999997"/>
    <d v="2019-02-28T00:00:00"/>
    <d v="1899-12-30T19:01:00"/>
    <s v="Cash"/>
    <n v="34.392000000000003"/>
    <n v="8.1999999999999993"/>
    <x v="2"/>
    <s v="Thu"/>
    <s v="evening"/>
    <x v="1"/>
    <x v="0"/>
    <x v="1"/>
    <x v="1"/>
    <x v="1"/>
    <s v="Good"/>
  </r>
  <r>
    <s v="106-35-6779"/>
    <n v="44.34"/>
    <n v="2"/>
    <n v="4.4340000000000002"/>
    <n v="93.114000000000004"/>
    <d v="2019-03-27T00:00:00"/>
    <d v="1899-12-30T11:26:00"/>
    <s v="Cash"/>
    <n v="4.4340000000000002"/>
    <n v="5.8"/>
    <x v="1"/>
    <s v="Wed"/>
    <s v="morning"/>
    <x v="0"/>
    <x v="1"/>
    <x v="2"/>
    <x v="0"/>
    <x v="0"/>
    <s v="Poor"/>
  </r>
  <r>
    <s v="635-40-6220"/>
    <n v="89.6"/>
    <n v="8"/>
    <n v="35.840000000000003"/>
    <n v="752.64"/>
    <d v="2019-02-07T00:00:00"/>
    <d v="1899-12-30T11:28:00"/>
    <s v="Ewallet"/>
    <n v="35.840000000000003"/>
    <n v="6.6"/>
    <x v="2"/>
    <s v="Thu"/>
    <s v="morning"/>
    <x v="1"/>
    <x v="1"/>
    <x v="0"/>
    <x v="0"/>
    <x v="0"/>
    <s v="Average"/>
  </r>
  <r>
    <s v="817-48-8732"/>
    <n v="72.349999999999994"/>
    <n v="10"/>
    <n v="36.174999999999997"/>
    <n v="759.67499999999995"/>
    <d v="2019-01-20T00:00:00"/>
    <d v="1899-12-30T15:55:00"/>
    <s v="Cash"/>
    <n v="36.174999999999997"/>
    <n v="5.4"/>
    <x v="0"/>
    <s v="Sun"/>
    <s v="afternoon"/>
    <x v="0"/>
    <x v="0"/>
    <x v="2"/>
    <x v="0"/>
    <x v="0"/>
    <s v="Poor"/>
  </r>
  <r>
    <s v="120-06-4233"/>
    <n v="30.61"/>
    <n v="6"/>
    <n v="9.1829999999999998"/>
    <n v="192.84299999999999"/>
    <d v="2019-03-12T00:00:00"/>
    <d v="1899-12-30T20:36:00"/>
    <s v="Cash"/>
    <n v="9.1829999999999998"/>
    <n v="9.3000000000000007"/>
    <x v="1"/>
    <s v="Tue"/>
    <s v="evening"/>
    <x v="1"/>
    <x v="1"/>
    <x v="1"/>
    <x v="1"/>
    <x v="1"/>
    <s v="Good"/>
  </r>
  <r>
    <s v="285-68-5083"/>
    <n v="24.74"/>
    <n v="3"/>
    <n v="3.7109999999999999"/>
    <n v="77.930999999999997"/>
    <d v="2019-02-15T00:00:00"/>
    <d v="1899-12-30T17:47:00"/>
    <s v="Credit card"/>
    <n v="3.7109999999999999"/>
    <n v="10"/>
    <x v="2"/>
    <s v="Fri"/>
    <s v="evening"/>
    <x v="0"/>
    <x v="0"/>
    <x v="3"/>
    <x v="1"/>
    <x v="1"/>
    <s v="Good"/>
  </r>
  <r>
    <s v="803-83-5989"/>
    <n v="55.73"/>
    <n v="6"/>
    <n v="16.719000000000001"/>
    <n v="351.09899999999999"/>
    <d v="2019-02-24T00:00:00"/>
    <d v="1899-12-30T10:55:00"/>
    <s v="Ewallet"/>
    <n v="16.719000000000001"/>
    <n v="7"/>
    <x v="2"/>
    <s v="Sun"/>
    <s v="morning"/>
    <x v="1"/>
    <x v="1"/>
    <x v="2"/>
    <x v="1"/>
    <x v="1"/>
    <s v="Average"/>
  </r>
  <r>
    <s v="347-34-2234"/>
    <n v="55.07"/>
    <n v="9"/>
    <n v="24.781500000000001"/>
    <n v="520.41150000000005"/>
    <d v="2019-02-03T00:00:00"/>
    <d v="1899-12-30T13:40:00"/>
    <s v="Ewallet"/>
    <n v="24.781500000000001"/>
    <n v="10"/>
    <x v="2"/>
    <s v="Sun"/>
    <s v="afternoon"/>
    <x v="0"/>
    <x v="0"/>
    <x v="3"/>
    <x v="2"/>
    <x v="2"/>
    <s v="Good"/>
  </r>
  <r>
    <s v="199-75-8169"/>
    <n v="15.81"/>
    <n v="10"/>
    <n v="7.9050000000000002"/>
    <n v="166.005"/>
    <d v="2019-03-06T00:00:00"/>
    <d v="1899-12-30T12:27:00"/>
    <s v="Credit card"/>
    <n v="7.9050000000000002"/>
    <n v="8.6"/>
    <x v="1"/>
    <s v="Wed"/>
    <s v="afternoon"/>
    <x v="0"/>
    <x v="1"/>
    <x v="3"/>
    <x v="0"/>
    <x v="0"/>
    <s v="Good"/>
  </r>
  <r>
    <s v="853-23-2453"/>
    <n v="75.739999999999995"/>
    <n v="4"/>
    <n v="15.148"/>
    <n v="318.108"/>
    <d v="2019-02-14T00:00:00"/>
    <d v="1899-12-30T14:35:00"/>
    <s v="Cash"/>
    <n v="15.148"/>
    <n v="7.6"/>
    <x v="2"/>
    <s v="Thu"/>
    <s v="afternoon"/>
    <x v="0"/>
    <x v="1"/>
    <x v="0"/>
    <x v="2"/>
    <x v="2"/>
    <s v="Average"/>
  </r>
  <r>
    <s v="877-22-3308"/>
    <n v="15.87"/>
    <n v="10"/>
    <n v="7.9349999999999996"/>
    <n v="166.63499999999999"/>
    <d v="2019-03-13T00:00:00"/>
    <d v="1899-12-30T16:40:00"/>
    <s v="Cash"/>
    <n v="7.9349999999999996"/>
    <n v="5.8"/>
    <x v="1"/>
    <s v="Wed"/>
    <s v="evening"/>
    <x v="0"/>
    <x v="1"/>
    <x v="0"/>
    <x v="0"/>
    <x v="0"/>
    <s v="Poor"/>
  </r>
  <r>
    <s v="838-78-4295"/>
    <n v="33.47"/>
    <n v="2"/>
    <n v="3.347"/>
    <n v="70.287000000000006"/>
    <d v="2019-02-10T00:00:00"/>
    <d v="1899-12-30T15:43:00"/>
    <s v="Ewallet"/>
    <n v="3.347"/>
    <n v="6.7"/>
    <x v="2"/>
    <s v="Sun"/>
    <s v="afternoon"/>
    <x v="1"/>
    <x v="0"/>
    <x v="0"/>
    <x v="1"/>
    <x v="1"/>
    <s v="Average"/>
  </r>
  <r>
    <s v="109-28-2512"/>
    <n v="97.61"/>
    <n v="6"/>
    <n v="29.283000000000001"/>
    <n v="614.94299999999998"/>
    <d v="2019-01-07T00:00:00"/>
    <d v="1899-12-30T15:01:00"/>
    <s v="Ewallet"/>
    <n v="29.283000000000001"/>
    <n v="9.9"/>
    <x v="0"/>
    <s v="Mon"/>
    <s v="afternoon"/>
    <x v="0"/>
    <x v="0"/>
    <x v="5"/>
    <x v="2"/>
    <x v="2"/>
    <s v="Good"/>
  </r>
  <r>
    <s v="232-11-3025"/>
    <n v="78.77"/>
    <n v="10"/>
    <n v="39.384999999999998"/>
    <n v="827.08500000000004"/>
    <d v="2019-01-24T00:00:00"/>
    <d v="1899-12-30T10:04:00"/>
    <s v="Cash"/>
    <n v="39.384999999999998"/>
    <n v="6.4"/>
    <x v="0"/>
    <s v="Thu"/>
    <s v="morning"/>
    <x v="1"/>
    <x v="1"/>
    <x v="3"/>
    <x v="0"/>
    <x v="0"/>
    <s v="Average"/>
  </r>
  <r>
    <s v="382-03-4532"/>
    <n v="18.329999999999998"/>
    <n v="1"/>
    <n v="0.91649999999999998"/>
    <n v="19.246500000000001"/>
    <d v="2019-02-02T00:00:00"/>
    <d v="1899-12-30T18:50:00"/>
    <s v="Cash"/>
    <n v="0.91649999999999998"/>
    <n v="4.3"/>
    <x v="2"/>
    <s v="Sat"/>
    <s v="evening"/>
    <x v="0"/>
    <x v="0"/>
    <x v="0"/>
    <x v="0"/>
    <x v="0"/>
    <s v="Poor"/>
  </r>
  <r>
    <s v="393-65-2792"/>
    <n v="89.48"/>
    <n v="10"/>
    <n v="44.74"/>
    <n v="939.54"/>
    <d v="2019-01-06T00:00:00"/>
    <d v="1899-12-30T12:46:00"/>
    <s v="Credit card"/>
    <n v="44.74"/>
    <n v="9.6"/>
    <x v="0"/>
    <s v="Sun"/>
    <s v="afternoon"/>
    <x v="1"/>
    <x v="1"/>
    <x v="4"/>
    <x v="1"/>
    <x v="1"/>
    <s v="Good"/>
  </r>
  <r>
    <s v="796-12-2025"/>
    <n v="62.12"/>
    <n v="10"/>
    <n v="31.06"/>
    <n v="652.26"/>
    <d v="2019-02-11T00:00:00"/>
    <d v="1899-12-30T16:19:00"/>
    <s v="Cash"/>
    <n v="31.06"/>
    <n v="5.9"/>
    <x v="2"/>
    <s v="Mon"/>
    <s v="evening"/>
    <x v="1"/>
    <x v="1"/>
    <x v="5"/>
    <x v="1"/>
    <x v="1"/>
    <s v="Poor"/>
  </r>
  <r>
    <s v="510-95-6347"/>
    <n v="48.52"/>
    <n v="3"/>
    <n v="7.2779999999999996"/>
    <n v="152.83799999999999"/>
    <d v="2019-03-05T00:00:00"/>
    <d v="1899-12-30T18:17:00"/>
    <s v="Ewallet"/>
    <n v="7.2779999999999996"/>
    <n v="4"/>
    <x v="1"/>
    <s v="Tue"/>
    <s v="evening"/>
    <x v="0"/>
    <x v="0"/>
    <x v="4"/>
    <x v="2"/>
    <x v="2"/>
    <s v="Poor"/>
  </r>
  <r>
    <s v="841-35-6630"/>
    <n v="75.91"/>
    <n v="6"/>
    <n v="22.773"/>
    <n v="478.233"/>
    <d v="2019-03-09T00:00:00"/>
    <d v="1899-12-30T18:21:00"/>
    <s v="Cash"/>
    <n v="22.773"/>
    <n v="8.6999999999999993"/>
    <x v="1"/>
    <s v="Sat"/>
    <s v="evening"/>
    <x v="1"/>
    <x v="0"/>
    <x v="1"/>
    <x v="1"/>
    <x v="1"/>
    <s v="Good"/>
  </r>
  <r>
    <s v="287-21-9091"/>
    <n v="74.67"/>
    <n v="9"/>
    <n v="33.601500000000001"/>
    <n v="705.63149999999996"/>
    <d v="2019-01-22T00:00:00"/>
    <d v="1899-12-30T10:55:00"/>
    <s v="Ewallet"/>
    <n v="33.601500000000001"/>
    <n v="9.4"/>
    <x v="0"/>
    <s v="Tue"/>
    <s v="morning"/>
    <x v="1"/>
    <x v="1"/>
    <x v="2"/>
    <x v="0"/>
    <x v="0"/>
    <s v="Good"/>
  </r>
  <r>
    <s v="732-94-0499"/>
    <n v="41.65"/>
    <n v="10"/>
    <n v="20.824999999999999"/>
    <n v="437.32499999999999"/>
    <d v="2019-01-13T00:00:00"/>
    <d v="1899-12-30T17:04:00"/>
    <s v="Credit card"/>
    <n v="20.824999999999999"/>
    <n v="5.4"/>
    <x v="0"/>
    <s v="Sun"/>
    <s v="evening"/>
    <x v="1"/>
    <x v="0"/>
    <x v="1"/>
    <x v="1"/>
    <x v="1"/>
    <s v="Poor"/>
  </r>
  <r>
    <s v="263-10-3913"/>
    <n v="49.04"/>
    <n v="9"/>
    <n v="22.068000000000001"/>
    <n v="463.428"/>
    <d v="2019-01-09T00:00:00"/>
    <d v="1899-12-30T14:20:00"/>
    <s v="Credit card"/>
    <n v="22.068000000000001"/>
    <n v="8.6"/>
    <x v="0"/>
    <s v="Wed"/>
    <s v="afternoon"/>
    <x v="0"/>
    <x v="1"/>
    <x v="5"/>
    <x v="1"/>
    <x v="1"/>
    <s v="Good"/>
  </r>
  <r>
    <s v="381-20-0914"/>
    <n v="20.010000000000002"/>
    <n v="9"/>
    <n v="9.0045000000000002"/>
    <n v="189.09450000000001"/>
    <d v="2019-01-12T00:00:00"/>
    <d v="1899-12-30T15:48:00"/>
    <s v="Credit card"/>
    <n v="9.0045000000000002"/>
    <n v="5.7"/>
    <x v="0"/>
    <s v="Sat"/>
    <s v="afternoon"/>
    <x v="0"/>
    <x v="0"/>
    <x v="5"/>
    <x v="0"/>
    <x v="0"/>
    <s v="Poor"/>
  </r>
  <r>
    <s v="829-49-1914"/>
    <n v="78.31"/>
    <n v="10"/>
    <n v="39.155000000000001"/>
    <n v="822.255"/>
    <d v="2019-03-05T00:00:00"/>
    <d v="1899-12-30T16:24:00"/>
    <s v="Ewallet"/>
    <n v="39.155000000000001"/>
    <n v="6.6"/>
    <x v="1"/>
    <s v="Tue"/>
    <s v="evening"/>
    <x v="0"/>
    <x v="0"/>
    <x v="4"/>
    <x v="1"/>
    <x v="1"/>
    <s v="Average"/>
  </r>
  <r>
    <s v="756-01-7507"/>
    <n v="20.38"/>
    <n v="5"/>
    <n v="5.0949999999999998"/>
    <n v="106.995"/>
    <d v="2019-01-22T00:00:00"/>
    <d v="1899-12-30T18:56:00"/>
    <s v="Cash"/>
    <n v="5.0949999999999998"/>
    <n v="6"/>
    <x v="0"/>
    <s v="Tue"/>
    <s v="evening"/>
    <x v="1"/>
    <x v="0"/>
    <x v="0"/>
    <x v="1"/>
    <x v="1"/>
    <s v="Average"/>
  </r>
  <r>
    <s v="870-72-4431"/>
    <n v="99.19"/>
    <n v="6"/>
    <n v="29.757000000000001"/>
    <n v="624.89700000000005"/>
    <d v="2019-01-21T00:00:00"/>
    <d v="1899-12-30T14:42:00"/>
    <s v="Credit card"/>
    <n v="29.757000000000001"/>
    <n v="5.5"/>
    <x v="0"/>
    <s v="Mon"/>
    <s v="afternoon"/>
    <x v="1"/>
    <x v="0"/>
    <x v="0"/>
    <x v="1"/>
    <x v="1"/>
    <s v="Poor"/>
  </r>
  <r>
    <s v="847-38-7188"/>
    <n v="96.68"/>
    <n v="3"/>
    <n v="14.502000000000001"/>
    <n v="304.54199999999997"/>
    <d v="2019-01-26T00:00:00"/>
    <d v="1899-12-30T19:56:00"/>
    <s v="Ewallet"/>
    <n v="14.502000000000001"/>
    <n v="6.4"/>
    <x v="0"/>
    <s v="Sat"/>
    <s v="evening"/>
    <x v="1"/>
    <x v="0"/>
    <x v="4"/>
    <x v="2"/>
    <x v="2"/>
    <s v="Average"/>
  </r>
  <r>
    <s v="480-63-2856"/>
    <n v="19.25"/>
    <n v="8"/>
    <n v="7.7"/>
    <n v="161.69999999999999"/>
    <d v="2019-01-23T00:00:00"/>
    <d v="1899-12-30T18:37:00"/>
    <s v="Ewallet"/>
    <n v="7.7"/>
    <n v="6.6"/>
    <x v="0"/>
    <s v="Wed"/>
    <s v="evening"/>
    <x v="1"/>
    <x v="1"/>
    <x v="4"/>
    <x v="1"/>
    <x v="1"/>
    <s v="Average"/>
  </r>
  <r>
    <s v="787-56-0757"/>
    <n v="80.36"/>
    <n v="4"/>
    <n v="16.071999999999999"/>
    <n v="337.512"/>
    <d v="2019-02-23T00:00:00"/>
    <d v="1899-12-30T18:45:00"/>
    <s v="Credit card"/>
    <n v="16.071999999999999"/>
    <n v="8.3000000000000007"/>
    <x v="2"/>
    <s v="Sat"/>
    <s v="evening"/>
    <x v="0"/>
    <x v="0"/>
    <x v="4"/>
    <x v="1"/>
    <x v="1"/>
    <s v="Good"/>
  </r>
  <r>
    <s v="360-39-5055"/>
    <n v="48.91"/>
    <n v="5"/>
    <n v="12.227499999999999"/>
    <n v="256.77749999999997"/>
    <d v="2019-03-09T00:00:00"/>
    <d v="1899-12-30T10:17:00"/>
    <s v="Cash"/>
    <n v="12.227499999999999"/>
    <n v="6.6"/>
    <x v="1"/>
    <s v="Sat"/>
    <s v="morning"/>
    <x v="0"/>
    <x v="1"/>
    <x v="3"/>
    <x v="1"/>
    <x v="1"/>
    <s v="Average"/>
  </r>
  <r>
    <s v="730-50-9884"/>
    <n v="83.06"/>
    <n v="7"/>
    <n v="29.071000000000002"/>
    <n v="610.49099999999999"/>
    <d v="2019-03-05T00:00:00"/>
    <d v="1899-12-30T14:31:00"/>
    <s v="Ewallet"/>
    <n v="29.071000000000002"/>
    <n v="4"/>
    <x v="1"/>
    <s v="Tue"/>
    <s v="afternoon"/>
    <x v="1"/>
    <x v="0"/>
    <x v="3"/>
    <x v="1"/>
    <x v="1"/>
    <s v="Poor"/>
  </r>
  <r>
    <s v="362-58-8315"/>
    <n v="76.52"/>
    <n v="5"/>
    <n v="19.13"/>
    <n v="401.73"/>
    <d v="2019-03-25T00:00:00"/>
    <d v="1899-12-30T10:23:00"/>
    <s v="Cash"/>
    <n v="19.13"/>
    <n v="9.9"/>
    <x v="1"/>
    <s v="Mon"/>
    <s v="morning"/>
    <x v="1"/>
    <x v="1"/>
    <x v="5"/>
    <x v="1"/>
    <x v="1"/>
    <s v="Good"/>
  </r>
  <r>
    <s v="633-44-8566"/>
    <n v="49.38"/>
    <n v="7"/>
    <n v="17.283000000000001"/>
    <n v="362.94299999999998"/>
    <d v="2019-03-27T00:00:00"/>
    <d v="1899-12-30T20:35:00"/>
    <s v="Credit card"/>
    <n v="17.283000000000001"/>
    <n v="7.3"/>
    <x v="1"/>
    <s v="Wed"/>
    <s v="evening"/>
    <x v="0"/>
    <x v="1"/>
    <x v="4"/>
    <x v="0"/>
    <x v="0"/>
    <s v="Average"/>
  </r>
  <r>
    <s v="504-35-8843"/>
    <n v="42.47"/>
    <n v="1"/>
    <n v="2.1234999999999999"/>
    <n v="44.593499999999999"/>
    <d v="2019-01-02T00:00:00"/>
    <d v="1899-12-30T16:57:00"/>
    <s v="Cash"/>
    <n v="2.1234999999999999"/>
    <n v="5.7"/>
    <x v="0"/>
    <s v="Wed"/>
    <s v="evening"/>
    <x v="1"/>
    <x v="1"/>
    <x v="3"/>
    <x v="0"/>
    <x v="0"/>
    <s v="Poor"/>
  </r>
  <r>
    <s v="318-68-5053"/>
    <n v="76.989999999999995"/>
    <n v="6"/>
    <n v="23.097000000000001"/>
    <n v="485.03699999999998"/>
    <d v="2019-02-27T00:00:00"/>
    <d v="1899-12-30T17:55:00"/>
    <s v="Cash"/>
    <n v="23.097000000000001"/>
    <n v="6.1"/>
    <x v="2"/>
    <s v="Wed"/>
    <s v="evening"/>
    <x v="1"/>
    <x v="0"/>
    <x v="0"/>
    <x v="2"/>
    <x v="2"/>
    <s v="Average"/>
  </r>
  <r>
    <s v="565-80-5980"/>
    <n v="47.38"/>
    <n v="4"/>
    <n v="9.4760000000000009"/>
    <n v="198.99600000000001"/>
    <d v="2019-01-23T00:00:00"/>
    <d v="1899-12-30T10:25:00"/>
    <s v="Cash"/>
    <n v="9.4760000000000009"/>
    <n v="7.1"/>
    <x v="0"/>
    <s v="Wed"/>
    <s v="morning"/>
    <x v="0"/>
    <x v="0"/>
    <x v="2"/>
    <x v="1"/>
    <x v="1"/>
    <s v="Average"/>
  </r>
  <r>
    <s v="225-32-0908"/>
    <n v="44.86"/>
    <n v="10"/>
    <n v="22.43"/>
    <n v="471.03"/>
    <d v="2019-01-26T00:00:00"/>
    <d v="1899-12-30T19:54:00"/>
    <s v="Ewallet"/>
    <n v="22.43"/>
    <n v="8.1999999999999993"/>
    <x v="0"/>
    <s v="Sat"/>
    <s v="evening"/>
    <x v="1"/>
    <x v="0"/>
    <x v="3"/>
    <x v="1"/>
    <x v="1"/>
    <s v="Good"/>
  </r>
  <r>
    <s v="873-51-0671"/>
    <n v="21.98"/>
    <n v="7"/>
    <n v="7.6929999999999996"/>
    <n v="161.553"/>
    <d v="2019-01-10T00:00:00"/>
    <d v="1899-12-30T16:42:00"/>
    <s v="Ewallet"/>
    <n v="7.6929999999999996"/>
    <n v="5.0999999999999996"/>
    <x v="0"/>
    <s v="Thu"/>
    <s v="evening"/>
    <x v="0"/>
    <x v="0"/>
    <x v="3"/>
    <x v="0"/>
    <x v="0"/>
    <s v="Poor"/>
  </r>
  <r>
    <s v="152-08-9985"/>
    <n v="64.36"/>
    <n v="9"/>
    <n v="28.962"/>
    <n v="608.202"/>
    <d v="2019-03-12T00:00:00"/>
    <d v="1899-12-30T12:09:00"/>
    <s v="Credit card"/>
    <n v="28.962"/>
    <n v="8.6"/>
    <x v="1"/>
    <s v="Tue"/>
    <s v="afternoon"/>
    <x v="0"/>
    <x v="1"/>
    <x v="0"/>
    <x v="2"/>
    <x v="2"/>
    <s v="Good"/>
  </r>
  <r>
    <s v="512-91-0811"/>
    <n v="89.75"/>
    <n v="1"/>
    <n v="4.4874999999999998"/>
    <n v="94.237499999999997"/>
    <d v="2019-02-06T00:00:00"/>
    <d v="1899-12-30T20:05:00"/>
    <s v="Credit card"/>
    <n v="4.4874999999999998"/>
    <n v="6.6"/>
    <x v="2"/>
    <s v="Wed"/>
    <s v="evening"/>
    <x v="1"/>
    <x v="1"/>
    <x v="0"/>
    <x v="1"/>
    <x v="1"/>
    <s v="Average"/>
  </r>
  <r>
    <s v="594-34-4444"/>
    <n v="97.16"/>
    <n v="1"/>
    <n v="4.8579999999999997"/>
    <n v="102.018"/>
    <d v="2019-03-08T00:00:00"/>
    <d v="1899-12-30T20:38:00"/>
    <s v="Ewallet"/>
    <n v="4.8579999999999997"/>
    <n v="7.2"/>
    <x v="1"/>
    <s v="Fri"/>
    <s v="evening"/>
    <x v="1"/>
    <x v="1"/>
    <x v="1"/>
    <x v="0"/>
    <x v="0"/>
    <s v="Average"/>
  </r>
  <r>
    <s v="766-85-7061"/>
    <n v="87.87"/>
    <n v="10"/>
    <n v="43.935000000000002"/>
    <n v="922.63499999999999"/>
    <d v="2019-03-29T00:00:00"/>
    <d v="1899-12-30T10:25:00"/>
    <s v="Ewallet"/>
    <n v="43.935000000000002"/>
    <n v="5.0999999999999996"/>
    <x v="1"/>
    <s v="Fri"/>
    <s v="morning"/>
    <x v="1"/>
    <x v="1"/>
    <x v="0"/>
    <x v="2"/>
    <x v="2"/>
    <s v="Poor"/>
  </r>
  <r>
    <s v="871-39-9221"/>
    <n v="12.45"/>
    <n v="6"/>
    <n v="3.7349999999999999"/>
    <n v="78.435000000000002"/>
    <d v="2019-02-09T00:00:00"/>
    <d v="1899-12-30T13:11:00"/>
    <s v="Cash"/>
    <n v="3.7349999999999999"/>
    <n v="4.0999999999999996"/>
    <x v="2"/>
    <s v="Sat"/>
    <s v="afternoon"/>
    <x v="1"/>
    <x v="0"/>
    <x v="1"/>
    <x v="1"/>
    <x v="1"/>
    <s v="Poor"/>
  </r>
  <r>
    <s v="865-92-6136"/>
    <n v="52.75"/>
    <n v="3"/>
    <n v="7.9124999999999996"/>
    <n v="166.16249999999999"/>
    <d v="2019-03-23T00:00:00"/>
    <d v="1899-12-30T10:16:00"/>
    <s v="Ewallet"/>
    <n v="7.9124999999999996"/>
    <n v="9.3000000000000007"/>
    <x v="1"/>
    <s v="Sat"/>
    <s v="morning"/>
    <x v="1"/>
    <x v="1"/>
    <x v="4"/>
    <x v="0"/>
    <x v="0"/>
    <s v="Good"/>
  </r>
  <r>
    <s v="733-01-9107"/>
    <n v="82.7"/>
    <n v="6"/>
    <n v="24.81"/>
    <n v="521.01"/>
    <d v="2019-03-05T00:00:00"/>
    <d v="1899-12-30T18:14:00"/>
    <s v="Cash"/>
    <n v="24.81"/>
    <n v="7.4"/>
    <x v="1"/>
    <s v="Tue"/>
    <s v="evening"/>
    <x v="1"/>
    <x v="1"/>
    <x v="2"/>
    <x v="2"/>
    <x v="2"/>
    <s v="Average"/>
  </r>
  <r>
    <s v="163-56-7055"/>
    <n v="48.71"/>
    <n v="1"/>
    <n v="2.4355000000000002"/>
    <n v="51.145499999999998"/>
    <d v="2019-03-26T00:00:00"/>
    <d v="1899-12-30T19:20:00"/>
    <s v="Cash"/>
    <n v="2.4355000000000002"/>
    <n v="4.0999999999999996"/>
    <x v="1"/>
    <s v="Tue"/>
    <s v="evening"/>
    <x v="0"/>
    <x v="1"/>
    <x v="5"/>
    <x v="1"/>
    <x v="1"/>
    <s v="Poor"/>
  </r>
  <r>
    <s v="189-98-2939"/>
    <n v="78.55"/>
    <n v="9"/>
    <n v="35.347499999999997"/>
    <n v="742.29750000000001"/>
    <d v="2019-03-01T00:00:00"/>
    <d v="1899-12-30T13:22:00"/>
    <s v="Cash"/>
    <n v="35.347499999999997"/>
    <n v="7.2"/>
    <x v="1"/>
    <s v="Fri"/>
    <s v="afternoon"/>
    <x v="1"/>
    <x v="1"/>
    <x v="5"/>
    <x v="1"/>
    <x v="1"/>
    <s v="Average"/>
  </r>
  <r>
    <s v="551-21-3069"/>
    <n v="23.07"/>
    <n v="9"/>
    <n v="10.381500000000001"/>
    <n v="218.01150000000001"/>
    <d v="2019-02-01T00:00:00"/>
    <d v="1899-12-30T11:27:00"/>
    <s v="Cash"/>
    <n v="10.381500000000001"/>
    <n v="4.9000000000000004"/>
    <x v="2"/>
    <s v="Fri"/>
    <s v="morning"/>
    <x v="1"/>
    <x v="0"/>
    <x v="1"/>
    <x v="1"/>
    <x v="1"/>
    <s v="Poor"/>
  </r>
  <r>
    <s v="212-62-1842"/>
    <n v="58.26"/>
    <n v="6"/>
    <n v="17.478000000000002"/>
    <n v="367.03800000000001"/>
    <d v="2019-03-28T00:00:00"/>
    <d v="1899-12-30T16:44:00"/>
    <s v="Cash"/>
    <n v="17.478000000000002"/>
    <n v="9.9"/>
    <x v="1"/>
    <s v="Thu"/>
    <s v="evening"/>
    <x v="1"/>
    <x v="1"/>
    <x v="4"/>
    <x v="0"/>
    <x v="0"/>
    <s v="Good"/>
  </r>
  <r>
    <s v="716-39-1409"/>
    <n v="30.35"/>
    <n v="7"/>
    <n v="10.6225"/>
    <n v="223.07249999999999"/>
    <d v="2019-03-19T00:00:00"/>
    <d v="1899-12-30T18:19:00"/>
    <s v="Cash"/>
    <n v="10.6225"/>
    <n v="8"/>
    <x v="1"/>
    <s v="Tue"/>
    <s v="evening"/>
    <x v="1"/>
    <x v="1"/>
    <x v="0"/>
    <x v="2"/>
    <x v="2"/>
    <s v="Good"/>
  </r>
  <r>
    <s v="704-48-3927"/>
    <n v="88.67"/>
    <n v="10"/>
    <n v="44.335000000000001"/>
    <n v="931.03499999999997"/>
    <d v="2019-01-12T00:00:00"/>
    <d v="1899-12-30T14:50:00"/>
    <s v="Ewallet"/>
    <n v="44.335000000000001"/>
    <n v="7.3"/>
    <x v="0"/>
    <s v="Sat"/>
    <s v="afternoon"/>
    <x v="0"/>
    <x v="1"/>
    <x v="1"/>
    <x v="0"/>
    <x v="0"/>
    <s v="Average"/>
  </r>
  <r>
    <s v="628-34-3388"/>
    <n v="27.38"/>
    <n v="6"/>
    <n v="8.2140000000000004"/>
    <n v="172.494"/>
    <d v="2019-01-05T00:00:00"/>
    <d v="1899-12-30T20:54:00"/>
    <s v="Credit card"/>
    <n v="8.2140000000000004"/>
    <n v="7.9"/>
    <x v="0"/>
    <s v="Sat"/>
    <s v="evening"/>
    <x v="1"/>
    <x v="1"/>
    <x v="5"/>
    <x v="1"/>
    <x v="1"/>
    <s v="Average"/>
  </r>
  <r>
    <s v="630-74-5166"/>
    <n v="62.13"/>
    <n v="6"/>
    <n v="18.638999999999999"/>
    <n v="391.41899999999998"/>
    <d v="2019-03-22T00:00:00"/>
    <d v="1899-12-30T20:19:00"/>
    <s v="Cash"/>
    <n v="18.638999999999999"/>
    <n v="7.4"/>
    <x v="1"/>
    <s v="Fri"/>
    <s v="evening"/>
    <x v="1"/>
    <x v="1"/>
    <x v="3"/>
    <x v="0"/>
    <x v="0"/>
    <s v="Average"/>
  </r>
  <r>
    <s v="588-01-7461"/>
    <n v="33.979999999999997"/>
    <n v="9"/>
    <n v="15.291"/>
    <n v="321.11099999999999"/>
    <d v="2019-03-24T00:00:00"/>
    <d v="1899-12-30T10:43:00"/>
    <s v="Cash"/>
    <n v="15.291"/>
    <n v="4.2"/>
    <x v="1"/>
    <s v="Sun"/>
    <s v="morning"/>
    <x v="1"/>
    <x v="0"/>
    <x v="4"/>
    <x v="1"/>
    <x v="1"/>
    <s v="Poor"/>
  </r>
  <r>
    <s v="861-77-0145"/>
    <n v="81.97"/>
    <n v="10"/>
    <n v="40.984999999999999"/>
    <n v="860.68499999999995"/>
    <d v="2019-03-03T00:00:00"/>
    <d v="1899-12-30T14:30:00"/>
    <s v="Cash"/>
    <n v="40.984999999999999"/>
    <n v="9.1999999999999993"/>
    <x v="1"/>
    <s v="Sun"/>
    <s v="afternoon"/>
    <x v="0"/>
    <x v="1"/>
    <x v="1"/>
    <x v="1"/>
    <x v="1"/>
    <s v="Good"/>
  </r>
  <r>
    <s v="479-26-8945"/>
    <n v="16.489999999999998"/>
    <n v="2"/>
    <n v="1.649"/>
    <n v="34.628999999999998"/>
    <d v="2019-02-05T00:00:00"/>
    <d v="1899-12-30T11:32:00"/>
    <s v="Ewallet"/>
    <n v="1.649"/>
    <n v="4.5999999999999996"/>
    <x v="2"/>
    <s v="Tue"/>
    <s v="morning"/>
    <x v="0"/>
    <x v="0"/>
    <x v="3"/>
    <x v="2"/>
    <x v="2"/>
    <s v="Poor"/>
  </r>
  <r>
    <s v="210-67-5886"/>
    <n v="98.21"/>
    <n v="3"/>
    <n v="14.7315"/>
    <n v="309.36149999999998"/>
    <d v="2019-02-05T00:00:00"/>
    <d v="1899-12-30T10:41:00"/>
    <s v="Credit card"/>
    <n v="14.7315"/>
    <n v="7.8"/>
    <x v="2"/>
    <s v="Tue"/>
    <s v="morning"/>
    <x v="0"/>
    <x v="0"/>
    <x v="0"/>
    <x v="1"/>
    <x v="1"/>
    <s v="Average"/>
  </r>
  <r>
    <s v="227-78-1148"/>
    <n v="72.84"/>
    <n v="7"/>
    <n v="25.494"/>
    <n v="535.37400000000002"/>
    <d v="2019-02-15T00:00:00"/>
    <d v="1899-12-30T12:44:00"/>
    <s v="Cash"/>
    <n v="25.494"/>
    <n v="8.4"/>
    <x v="2"/>
    <s v="Fri"/>
    <s v="afternoon"/>
    <x v="1"/>
    <x v="0"/>
    <x v="5"/>
    <x v="2"/>
    <x v="2"/>
    <s v="Good"/>
  </r>
  <r>
    <s v="645-44-1170"/>
    <n v="58.07"/>
    <n v="9"/>
    <n v="26.131499999999999"/>
    <n v="548.76149999999996"/>
    <d v="2019-01-19T00:00:00"/>
    <d v="1899-12-30T20:07:00"/>
    <s v="Ewallet"/>
    <n v="26.131499999999999"/>
    <n v="4.3"/>
    <x v="0"/>
    <s v="Sat"/>
    <s v="evening"/>
    <x v="0"/>
    <x v="1"/>
    <x v="2"/>
    <x v="0"/>
    <x v="0"/>
    <s v="Poor"/>
  </r>
  <r>
    <s v="237-01-6122"/>
    <n v="80.790000000000006"/>
    <n v="9"/>
    <n v="36.355499999999999"/>
    <n v="763.46550000000002"/>
    <d v="2019-02-01T00:00:00"/>
    <d v="1899-12-30T20:31:00"/>
    <s v="Credit card"/>
    <n v="36.355499999999999"/>
    <n v="9.5"/>
    <x v="2"/>
    <s v="Fri"/>
    <s v="evening"/>
    <x v="0"/>
    <x v="0"/>
    <x v="2"/>
    <x v="1"/>
    <x v="1"/>
    <s v="Good"/>
  </r>
  <r>
    <s v="225-98-1496"/>
    <n v="27.02"/>
    <n v="3"/>
    <n v="4.0529999999999999"/>
    <n v="85.113"/>
    <d v="2019-03-02T00:00:00"/>
    <d v="1899-12-30T13:01:00"/>
    <s v="Credit card"/>
    <n v="4.0529999999999999"/>
    <n v="7.1"/>
    <x v="1"/>
    <s v="Sat"/>
    <s v="afternoon"/>
    <x v="1"/>
    <x v="0"/>
    <x v="5"/>
    <x v="1"/>
    <x v="1"/>
    <s v="Average"/>
  </r>
  <r>
    <s v="291-32-1427"/>
    <n v="21.94"/>
    <n v="5"/>
    <n v="5.4850000000000003"/>
    <n v="115.185"/>
    <d v="2019-03-05T00:00:00"/>
    <d v="1899-12-30T12:29:00"/>
    <s v="Ewallet"/>
    <n v="5.4850000000000003"/>
    <n v="5.3"/>
    <x v="1"/>
    <s v="Tue"/>
    <s v="afternoon"/>
    <x v="0"/>
    <x v="1"/>
    <x v="5"/>
    <x v="2"/>
    <x v="2"/>
    <s v="Poor"/>
  </r>
  <r>
    <s v="659-65-8956"/>
    <n v="51.36"/>
    <n v="1"/>
    <n v="2.5680000000000001"/>
    <n v="53.927999999999997"/>
    <d v="2019-01-16T00:00:00"/>
    <d v="1899-12-30T15:26:00"/>
    <s v="Ewallet"/>
    <n v="2.5680000000000001"/>
    <n v="5.2"/>
    <x v="0"/>
    <s v="Wed"/>
    <s v="afternoon"/>
    <x v="0"/>
    <x v="1"/>
    <x v="5"/>
    <x v="2"/>
    <x v="2"/>
    <s v="Poor"/>
  </r>
  <r>
    <s v="642-32-2990"/>
    <n v="10.96"/>
    <n v="10"/>
    <n v="5.48"/>
    <n v="115.08"/>
    <d v="2019-02-02T00:00:00"/>
    <d v="1899-12-30T20:48:00"/>
    <s v="Ewallet"/>
    <n v="5.48"/>
    <n v="6"/>
    <x v="2"/>
    <s v="Sat"/>
    <s v="evening"/>
    <x v="1"/>
    <x v="0"/>
    <x v="4"/>
    <x v="0"/>
    <x v="0"/>
    <s v="Average"/>
  </r>
  <r>
    <s v="378-24-2715"/>
    <n v="53.44"/>
    <n v="2"/>
    <n v="5.3440000000000003"/>
    <n v="112.224"/>
    <d v="2019-01-20T00:00:00"/>
    <d v="1899-12-30T20:38:00"/>
    <s v="Ewallet"/>
    <n v="5.3440000000000003"/>
    <n v="4.0999999999999996"/>
    <x v="0"/>
    <s v="Sun"/>
    <s v="evening"/>
    <x v="1"/>
    <x v="1"/>
    <x v="2"/>
    <x v="2"/>
    <x v="2"/>
    <s v="Poor"/>
  </r>
  <r>
    <s v="638-60-7125"/>
    <n v="99.56"/>
    <n v="8"/>
    <n v="39.823999999999998"/>
    <n v="836.30399999999997"/>
    <d v="2019-02-14T00:00:00"/>
    <d v="1899-12-30T17:03:00"/>
    <s v="Credit card"/>
    <n v="39.823999999999998"/>
    <n v="5.2"/>
    <x v="2"/>
    <s v="Thu"/>
    <s v="evening"/>
    <x v="1"/>
    <x v="0"/>
    <x v="1"/>
    <x v="0"/>
    <x v="0"/>
    <s v="Poor"/>
  </r>
  <r>
    <s v="659-36-1684"/>
    <n v="57.12"/>
    <n v="7"/>
    <n v="19.992000000000001"/>
    <n v="419.83199999999999"/>
    <d v="2019-01-12T00:00:00"/>
    <d v="1899-12-30T12:02:00"/>
    <s v="Credit card"/>
    <n v="19.992000000000001"/>
    <n v="6.5"/>
    <x v="0"/>
    <s v="Sat"/>
    <s v="afternoon"/>
    <x v="0"/>
    <x v="1"/>
    <x v="3"/>
    <x v="1"/>
    <x v="1"/>
    <s v="Average"/>
  </r>
  <r>
    <s v="219-22-9386"/>
    <n v="99.96"/>
    <n v="9"/>
    <n v="44.981999999999999"/>
    <n v="944.62199999999996"/>
    <d v="2019-03-09T00:00:00"/>
    <d v="1899-12-30T17:26:00"/>
    <s v="Credit card"/>
    <n v="44.981999999999999"/>
    <n v="4.2"/>
    <x v="1"/>
    <s v="Sat"/>
    <s v="evening"/>
    <x v="0"/>
    <x v="1"/>
    <x v="3"/>
    <x v="2"/>
    <x v="2"/>
    <s v="Poor"/>
  </r>
  <r>
    <s v="336-78-2147"/>
    <n v="63.91"/>
    <n v="8"/>
    <n v="25.564"/>
    <n v="536.84400000000005"/>
    <d v="2019-03-13T00:00:00"/>
    <d v="1899-12-30T19:52:00"/>
    <s v="Credit card"/>
    <n v="25.564"/>
    <n v="4.5999999999999996"/>
    <x v="1"/>
    <s v="Wed"/>
    <s v="evening"/>
    <x v="0"/>
    <x v="1"/>
    <x v="2"/>
    <x v="1"/>
    <x v="1"/>
    <s v="Poor"/>
  </r>
  <r>
    <s v="268-27-6179"/>
    <n v="56.47"/>
    <n v="8"/>
    <n v="22.588000000000001"/>
    <n v="474.34800000000001"/>
    <d v="2019-03-09T00:00:00"/>
    <d v="1899-12-30T14:57:00"/>
    <s v="Ewallet"/>
    <n v="22.588000000000001"/>
    <n v="7.3"/>
    <x v="1"/>
    <s v="Sat"/>
    <s v="afternoon"/>
    <x v="0"/>
    <x v="0"/>
    <x v="5"/>
    <x v="2"/>
    <x v="2"/>
    <s v="Average"/>
  </r>
  <r>
    <s v="668-90-8900"/>
    <n v="93.69"/>
    <n v="7"/>
    <n v="32.791499999999999"/>
    <n v="688.62149999999997"/>
    <d v="2019-03-10T00:00:00"/>
    <d v="1899-12-30T18:44:00"/>
    <s v="Credit card"/>
    <n v="32.791499999999999"/>
    <n v="4.5"/>
    <x v="1"/>
    <s v="Sun"/>
    <s v="evening"/>
    <x v="1"/>
    <x v="0"/>
    <x v="2"/>
    <x v="0"/>
    <x v="0"/>
    <s v="Poor"/>
  </r>
  <r>
    <s v="870-54-3162"/>
    <n v="32.25"/>
    <n v="5"/>
    <n v="8.0625"/>
    <n v="169.3125"/>
    <d v="2019-01-27T00:00:00"/>
    <d v="1899-12-30T13:26:00"/>
    <s v="Cash"/>
    <n v="8.0625"/>
    <n v="9"/>
    <x v="0"/>
    <s v="Sun"/>
    <s v="afternoon"/>
    <x v="1"/>
    <x v="0"/>
    <x v="3"/>
    <x v="0"/>
    <x v="0"/>
    <s v="Good"/>
  </r>
  <r>
    <s v="189-08-9157"/>
    <n v="31.73"/>
    <n v="9"/>
    <n v="14.278499999999999"/>
    <n v="299.8485"/>
    <d v="2019-01-08T00:00:00"/>
    <d v="1899-12-30T16:17:00"/>
    <s v="Credit card"/>
    <n v="14.278499999999999"/>
    <n v="5.9"/>
    <x v="0"/>
    <s v="Tue"/>
    <s v="evening"/>
    <x v="1"/>
    <x v="0"/>
    <x v="5"/>
    <x v="1"/>
    <x v="1"/>
    <s v="Poor"/>
  </r>
  <r>
    <s v="663-86-9076"/>
    <n v="68.540000000000006"/>
    <n v="8"/>
    <n v="27.416"/>
    <n v="575.73599999999999"/>
    <d v="2019-01-08T00:00:00"/>
    <d v="1899-12-30T15:57:00"/>
    <s v="Ewallet"/>
    <n v="27.416"/>
    <n v="8.5"/>
    <x v="0"/>
    <s v="Tue"/>
    <s v="afternoon"/>
    <x v="0"/>
    <x v="0"/>
    <x v="4"/>
    <x v="1"/>
    <x v="1"/>
    <s v="Good"/>
  </r>
  <r>
    <s v="549-84-7482"/>
    <n v="90.28"/>
    <n v="9"/>
    <n v="40.625999999999998"/>
    <n v="853.14599999999996"/>
    <d v="2019-02-08T00:00:00"/>
    <d v="1899-12-30T11:15:00"/>
    <s v="Ewallet"/>
    <n v="40.625999999999998"/>
    <n v="7.2"/>
    <x v="2"/>
    <s v="Fri"/>
    <s v="morning"/>
    <x v="1"/>
    <x v="0"/>
    <x v="3"/>
    <x v="2"/>
    <x v="2"/>
    <s v="Average"/>
  </r>
  <r>
    <s v="191-10-6171"/>
    <n v="39.619999999999997"/>
    <n v="7"/>
    <n v="13.867000000000001"/>
    <n v="291.20699999999999"/>
    <d v="2019-01-25T00:00:00"/>
    <d v="1899-12-30T13:18:00"/>
    <s v="Cash"/>
    <n v="13.867000000000001"/>
    <n v="7.5"/>
    <x v="0"/>
    <s v="Fri"/>
    <s v="afternoon"/>
    <x v="1"/>
    <x v="0"/>
    <x v="5"/>
    <x v="2"/>
    <x v="2"/>
    <s v="Average"/>
  </r>
  <r>
    <s v="802-70-5316"/>
    <n v="92.13"/>
    <n v="6"/>
    <n v="27.638999999999999"/>
    <n v="580.41899999999998"/>
    <d v="2019-03-06T00:00:00"/>
    <d v="1899-12-30T20:34:00"/>
    <s v="Cash"/>
    <n v="27.638999999999999"/>
    <n v="8.3000000000000007"/>
    <x v="1"/>
    <s v="Wed"/>
    <s v="evening"/>
    <x v="0"/>
    <x v="0"/>
    <x v="3"/>
    <x v="0"/>
    <x v="0"/>
    <s v="Good"/>
  </r>
  <r>
    <s v="695-51-0018"/>
    <n v="34.840000000000003"/>
    <n v="4"/>
    <n v="6.968"/>
    <n v="146.328"/>
    <d v="2019-02-10T00:00:00"/>
    <d v="1899-12-30T18:36:00"/>
    <s v="Cash"/>
    <n v="6.968"/>
    <n v="7.4"/>
    <x v="2"/>
    <s v="Sun"/>
    <s v="evening"/>
    <x v="1"/>
    <x v="0"/>
    <x v="3"/>
    <x v="2"/>
    <x v="2"/>
    <s v="Average"/>
  </r>
  <r>
    <s v="590-83-4591"/>
    <n v="87.45"/>
    <n v="6"/>
    <n v="26.234999999999999"/>
    <n v="550.93499999999995"/>
    <d v="2019-02-17T00:00:00"/>
    <d v="1899-12-30T14:40:00"/>
    <s v="Credit card"/>
    <n v="26.234999999999999"/>
    <n v="8.8000000000000007"/>
    <x v="2"/>
    <s v="Sun"/>
    <s v="afternoon"/>
    <x v="0"/>
    <x v="1"/>
    <x v="1"/>
    <x v="2"/>
    <x v="2"/>
    <s v="Good"/>
  </r>
  <r>
    <s v="483-71-1164"/>
    <n v="81.3"/>
    <n v="6"/>
    <n v="24.39"/>
    <n v="512.19000000000005"/>
    <d v="2019-03-08T00:00:00"/>
    <d v="1899-12-30T16:43:00"/>
    <s v="Ewallet"/>
    <n v="24.39"/>
    <n v="5.3"/>
    <x v="1"/>
    <s v="Fri"/>
    <s v="evening"/>
    <x v="1"/>
    <x v="0"/>
    <x v="0"/>
    <x v="1"/>
    <x v="1"/>
    <s v="Poor"/>
  </r>
  <r>
    <s v="597-78-7908"/>
    <n v="90.22"/>
    <n v="3"/>
    <n v="13.532999999999999"/>
    <n v="284.19299999999998"/>
    <d v="2019-02-18T00:00:00"/>
    <d v="1899-12-30T19:39:00"/>
    <s v="Cash"/>
    <n v="13.532999999999999"/>
    <n v="6.2"/>
    <x v="2"/>
    <s v="Mon"/>
    <s v="evening"/>
    <x v="1"/>
    <x v="1"/>
    <x v="5"/>
    <x v="1"/>
    <x v="1"/>
    <s v="Average"/>
  </r>
  <r>
    <s v="700-81-1757"/>
    <n v="26.31"/>
    <n v="5"/>
    <n v="6.5774999999999997"/>
    <n v="138.1275"/>
    <d v="2019-01-18T00:00:00"/>
    <d v="1899-12-30T20:59:00"/>
    <s v="Credit card"/>
    <n v="6.5774999999999997"/>
    <n v="8.8000000000000007"/>
    <x v="0"/>
    <s v="Fri"/>
    <s v="evening"/>
    <x v="1"/>
    <x v="0"/>
    <x v="1"/>
    <x v="0"/>
    <x v="0"/>
    <s v="Good"/>
  </r>
  <r>
    <s v="354-39-5160"/>
    <n v="34.42"/>
    <n v="6"/>
    <n v="10.326000000000001"/>
    <n v="216.846"/>
    <d v="2019-02-18T00:00:00"/>
    <d v="1899-12-30T15:39:00"/>
    <s v="Cash"/>
    <n v="10.326000000000001"/>
    <n v="9.8000000000000007"/>
    <x v="2"/>
    <s v="Mon"/>
    <s v="afternoon"/>
    <x v="0"/>
    <x v="0"/>
    <x v="2"/>
    <x v="0"/>
    <x v="0"/>
    <s v="Good"/>
  </r>
  <r>
    <s v="241-72-9525"/>
    <n v="51.91"/>
    <n v="10"/>
    <n v="25.954999999999998"/>
    <n v="545.05499999999995"/>
    <d v="2019-02-16T00:00:00"/>
    <d v="1899-12-30T12:21:00"/>
    <s v="Cash"/>
    <n v="25.954999999999998"/>
    <n v="8.1999999999999993"/>
    <x v="2"/>
    <s v="Sat"/>
    <s v="afternoon"/>
    <x v="1"/>
    <x v="1"/>
    <x v="3"/>
    <x v="2"/>
    <x v="2"/>
    <s v="Good"/>
  </r>
  <r>
    <s v="575-30-8091"/>
    <n v="72.5"/>
    <n v="8"/>
    <n v="29"/>
    <n v="609"/>
    <d v="2019-03-16T00:00:00"/>
    <d v="1899-12-30T19:25:00"/>
    <s v="Ewallet"/>
    <n v="29"/>
    <n v="9.1999999999999993"/>
    <x v="1"/>
    <s v="Sat"/>
    <s v="evening"/>
    <x v="1"/>
    <x v="1"/>
    <x v="3"/>
    <x v="0"/>
    <x v="0"/>
    <s v="Good"/>
  </r>
  <r>
    <s v="731-81-9469"/>
    <n v="89.8"/>
    <n v="10"/>
    <n v="44.9"/>
    <n v="942.9"/>
    <d v="2019-01-23T00:00:00"/>
    <d v="1899-12-30T13:00:00"/>
    <s v="Credit card"/>
    <n v="44.9"/>
    <n v="5.4"/>
    <x v="0"/>
    <s v="Wed"/>
    <s v="afternoon"/>
    <x v="0"/>
    <x v="0"/>
    <x v="3"/>
    <x v="1"/>
    <x v="1"/>
    <s v="Poor"/>
  </r>
  <r>
    <s v="280-17-4359"/>
    <n v="90.5"/>
    <n v="10"/>
    <n v="45.25"/>
    <n v="950.25"/>
    <d v="2019-01-25T00:00:00"/>
    <d v="1899-12-30T13:48:00"/>
    <s v="Cash"/>
    <n v="45.25"/>
    <n v="8.1"/>
    <x v="0"/>
    <s v="Fri"/>
    <s v="afternoon"/>
    <x v="0"/>
    <x v="1"/>
    <x v="0"/>
    <x v="1"/>
    <x v="1"/>
    <s v="Good"/>
  </r>
  <r>
    <s v="338-65-2210"/>
    <n v="68.599999999999994"/>
    <n v="10"/>
    <n v="34.299999999999997"/>
    <n v="720.3"/>
    <d v="2019-02-05T00:00:00"/>
    <d v="1899-12-30T19:57:00"/>
    <s v="Cash"/>
    <n v="34.299999999999997"/>
    <n v="9.1"/>
    <x v="2"/>
    <s v="Tue"/>
    <s v="evening"/>
    <x v="0"/>
    <x v="0"/>
    <x v="0"/>
    <x v="1"/>
    <x v="1"/>
    <s v="Good"/>
  </r>
  <r>
    <s v="488-25-4221"/>
    <n v="30.41"/>
    <n v="1"/>
    <n v="1.5205"/>
    <n v="31.930499999999999"/>
    <d v="2019-02-22T00:00:00"/>
    <d v="1899-12-30T10:36:00"/>
    <s v="Credit card"/>
    <n v="1.5205"/>
    <n v="8.4"/>
    <x v="2"/>
    <s v="Fri"/>
    <s v="morning"/>
    <x v="0"/>
    <x v="0"/>
    <x v="4"/>
    <x v="1"/>
    <x v="1"/>
    <s v="Good"/>
  </r>
  <r>
    <s v="239-10-7476"/>
    <n v="77.95"/>
    <n v="6"/>
    <n v="23.385000000000002"/>
    <n v="491.08499999999998"/>
    <d v="2019-01-21T00:00:00"/>
    <d v="1899-12-30T16:37:00"/>
    <s v="Ewallet"/>
    <n v="23.385000000000002"/>
    <n v="8"/>
    <x v="0"/>
    <s v="Mon"/>
    <s v="evening"/>
    <x v="1"/>
    <x v="0"/>
    <x v="2"/>
    <x v="0"/>
    <x v="0"/>
    <s v="Good"/>
  </r>
  <r>
    <s v="458-41-1477"/>
    <n v="46.26"/>
    <n v="6"/>
    <n v="13.878"/>
    <n v="291.43799999999999"/>
    <d v="2019-03-08T00:00:00"/>
    <d v="1899-12-30T17:11:00"/>
    <s v="Credit card"/>
    <n v="13.878"/>
    <n v="9.5"/>
    <x v="1"/>
    <s v="Fri"/>
    <s v="evening"/>
    <x v="1"/>
    <x v="0"/>
    <x v="0"/>
    <x v="1"/>
    <x v="1"/>
    <s v="Good"/>
  </r>
  <r>
    <s v="685-64-1609"/>
    <n v="30.14"/>
    <n v="10"/>
    <n v="15.07"/>
    <n v="316.47000000000003"/>
    <d v="2019-02-10T00:00:00"/>
    <d v="1899-12-30T12:28:00"/>
    <s v="Ewallet"/>
    <n v="15.07"/>
    <n v="9.1999999999999993"/>
    <x v="2"/>
    <s v="Sun"/>
    <s v="afternoon"/>
    <x v="0"/>
    <x v="0"/>
    <x v="5"/>
    <x v="0"/>
    <x v="0"/>
    <s v="Good"/>
  </r>
  <r>
    <s v="568-90-5112"/>
    <n v="66.14"/>
    <n v="4"/>
    <n v="13.228"/>
    <n v="277.78800000000001"/>
    <d v="2019-03-19T00:00:00"/>
    <d v="1899-12-30T12:46:00"/>
    <s v="Credit card"/>
    <n v="13.228"/>
    <n v="5.6"/>
    <x v="1"/>
    <s v="Tue"/>
    <s v="afternoon"/>
    <x v="1"/>
    <x v="1"/>
    <x v="0"/>
    <x v="1"/>
    <x v="1"/>
    <s v="Poor"/>
  </r>
  <r>
    <s v="262-47-2794"/>
    <n v="71.86"/>
    <n v="8"/>
    <n v="28.744"/>
    <n v="603.62400000000002"/>
    <d v="2019-03-06T00:00:00"/>
    <d v="1899-12-30T15:07:00"/>
    <s v="Credit card"/>
    <n v="28.744"/>
    <n v="6.2"/>
    <x v="1"/>
    <s v="Wed"/>
    <s v="afternoon"/>
    <x v="0"/>
    <x v="1"/>
    <x v="2"/>
    <x v="2"/>
    <x v="2"/>
    <s v="Average"/>
  </r>
  <r>
    <s v="238-49-0436"/>
    <n v="32.46"/>
    <n v="8"/>
    <n v="12.984"/>
    <n v="272.66399999999999"/>
    <d v="2019-03-27T00:00:00"/>
    <d v="1899-12-30T13:48:00"/>
    <s v="Credit card"/>
    <n v="12.984"/>
    <n v="4.9000000000000004"/>
    <x v="1"/>
    <s v="Wed"/>
    <s v="afternoon"/>
    <x v="1"/>
    <x v="1"/>
    <x v="0"/>
    <x v="0"/>
    <x v="0"/>
    <s v="Poor"/>
  </r>
  <r>
    <s v="608-96-3517"/>
    <n v="91.54"/>
    <n v="4"/>
    <n v="18.308"/>
    <n v="384.46800000000002"/>
    <d v="2019-03-23T00:00:00"/>
    <d v="1899-12-30T19:20:00"/>
    <s v="Credit card"/>
    <n v="18.308"/>
    <n v="4.8"/>
    <x v="1"/>
    <s v="Sat"/>
    <s v="evening"/>
    <x v="0"/>
    <x v="0"/>
    <x v="5"/>
    <x v="2"/>
    <x v="2"/>
    <s v="Poor"/>
  </r>
  <r>
    <s v="584-86-7256"/>
    <n v="34.56"/>
    <n v="7"/>
    <n v="12.096"/>
    <n v="254.01599999999999"/>
    <d v="2019-03-11T00:00:00"/>
    <d v="1899-12-30T16:07:00"/>
    <s v="Credit card"/>
    <n v="12.096"/>
    <n v="7.3"/>
    <x v="1"/>
    <s v="Mon"/>
    <s v="evening"/>
    <x v="0"/>
    <x v="1"/>
    <x v="3"/>
    <x v="1"/>
    <x v="1"/>
    <s v="Average"/>
  </r>
  <r>
    <s v="746-94-0204"/>
    <n v="83.24"/>
    <n v="9"/>
    <n v="37.457999999999998"/>
    <n v="786.61800000000005"/>
    <d v="2019-01-29T00:00:00"/>
    <d v="1899-12-30T11:56:00"/>
    <s v="Credit card"/>
    <n v="37.457999999999998"/>
    <n v="7.4"/>
    <x v="0"/>
    <s v="Tue"/>
    <s v="morning"/>
    <x v="1"/>
    <x v="1"/>
    <x v="5"/>
    <x v="0"/>
    <x v="0"/>
    <s v="Average"/>
  </r>
  <r>
    <s v="214-17-6927"/>
    <n v="16.48"/>
    <n v="6"/>
    <n v="4.944"/>
    <n v="103.824"/>
    <d v="2019-02-07T00:00:00"/>
    <d v="1899-12-30T18:23:00"/>
    <s v="Ewallet"/>
    <n v="4.944"/>
    <n v="9.9"/>
    <x v="2"/>
    <s v="Thu"/>
    <s v="evening"/>
    <x v="1"/>
    <x v="0"/>
    <x v="4"/>
    <x v="1"/>
    <x v="1"/>
    <s v="Good"/>
  </r>
  <r>
    <s v="400-89-4171"/>
    <n v="80.97"/>
    <n v="8"/>
    <n v="32.387999999999998"/>
    <n v="680.14800000000002"/>
    <d v="2019-01-28T00:00:00"/>
    <d v="1899-12-30T13:05:00"/>
    <s v="Cash"/>
    <n v="32.387999999999998"/>
    <n v="9.3000000000000007"/>
    <x v="0"/>
    <s v="Mon"/>
    <s v="afternoon"/>
    <x v="1"/>
    <x v="0"/>
    <x v="3"/>
    <x v="1"/>
    <x v="1"/>
    <s v="Good"/>
  </r>
  <r>
    <s v="782-95-9291"/>
    <n v="92.29"/>
    <n v="5"/>
    <n v="23.072500000000002"/>
    <n v="484.52249999999998"/>
    <d v="2019-02-20T00:00:00"/>
    <d v="1899-12-30T15:55:00"/>
    <s v="Credit card"/>
    <n v="23.072500000000002"/>
    <n v="9"/>
    <x v="2"/>
    <s v="Wed"/>
    <s v="afternoon"/>
    <x v="0"/>
    <x v="1"/>
    <x v="4"/>
    <x v="0"/>
    <x v="0"/>
    <s v="Good"/>
  </r>
  <r>
    <s v="279-74-2924"/>
    <n v="72.17"/>
    <n v="1"/>
    <n v="3.6084999999999998"/>
    <n v="75.778499999999994"/>
    <d v="2019-01-04T00:00:00"/>
    <d v="1899-12-30T19:40:00"/>
    <s v="Cash"/>
    <n v="3.6084999999999998"/>
    <n v="6.1"/>
    <x v="0"/>
    <s v="Fri"/>
    <s v="evening"/>
    <x v="0"/>
    <x v="1"/>
    <x v="1"/>
    <x v="2"/>
    <x v="2"/>
    <s v="Average"/>
  </r>
  <r>
    <s v="307-85-2293"/>
    <n v="50.28"/>
    <n v="5"/>
    <n v="12.57"/>
    <n v="263.97000000000003"/>
    <d v="2019-03-07T00:00:00"/>
    <d v="1899-12-30T13:58:00"/>
    <s v="Ewallet"/>
    <n v="12.57"/>
    <n v="9.6999999999999993"/>
    <x v="1"/>
    <s v="Thu"/>
    <s v="afternoon"/>
    <x v="1"/>
    <x v="1"/>
    <x v="2"/>
    <x v="2"/>
    <x v="2"/>
    <s v="Good"/>
  </r>
  <r>
    <s v="743-04-1105"/>
    <n v="97.22"/>
    <n v="9"/>
    <n v="43.749000000000002"/>
    <n v="918.72900000000004"/>
    <d v="2019-03-30T00:00:00"/>
    <d v="1899-12-30T14:43:00"/>
    <s v="Ewallet"/>
    <n v="43.749000000000002"/>
    <n v="6"/>
    <x v="1"/>
    <s v="Sat"/>
    <s v="afternoon"/>
    <x v="0"/>
    <x v="1"/>
    <x v="0"/>
    <x v="2"/>
    <x v="2"/>
    <s v="Average"/>
  </r>
  <r>
    <s v="423-57-2993"/>
    <n v="93.39"/>
    <n v="6"/>
    <n v="28.016999999999999"/>
    <n v="588.35699999999997"/>
    <d v="2019-03-27T00:00:00"/>
    <d v="1899-12-30T19:18:00"/>
    <s v="Ewallet"/>
    <n v="28.016999999999999"/>
    <n v="10"/>
    <x v="1"/>
    <s v="Wed"/>
    <s v="evening"/>
    <x v="1"/>
    <x v="1"/>
    <x v="3"/>
    <x v="2"/>
    <x v="2"/>
    <s v="Good"/>
  </r>
  <r>
    <s v="894-41-5205"/>
    <n v="43.18"/>
    <n v="8"/>
    <n v="17.271999999999998"/>
    <n v="362.71199999999999"/>
    <d v="2019-01-19T00:00:00"/>
    <d v="1899-12-30T19:39:00"/>
    <s v="Credit card"/>
    <n v="17.271999999999998"/>
    <n v="8.3000000000000007"/>
    <x v="0"/>
    <s v="Sat"/>
    <s v="evening"/>
    <x v="1"/>
    <x v="0"/>
    <x v="4"/>
    <x v="1"/>
    <x v="1"/>
    <s v="Good"/>
  </r>
  <r>
    <s v="275-28-0149"/>
    <n v="63.69"/>
    <n v="1"/>
    <n v="3.1844999999999999"/>
    <n v="66.874499999999998"/>
    <d v="2019-02-25T00:00:00"/>
    <d v="1899-12-30T16:21:00"/>
    <s v="Cash"/>
    <n v="3.1844999999999999"/>
    <n v="6"/>
    <x v="2"/>
    <s v="Mon"/>
    <s v="evening"/>
    <x v="1"/>
    <x v="1"/>
    <x v="3"/>
    <x v="0"/>
    <x v="0"/>
    <s v="Average"/>
  </r>
  <r>
    <s v="101-17-6199"/>
    <n v="45.79"/>
    <n v="7"/>
    <n v="16.026499999999999"/>
    <n v="336.55650000000003"/>
    <d v="2019-03-13T00:00:00"/>
    <d v="1899-12-30T19:44:00"/>
    <s v="Credit card"/>
    <n v="16.026499999999999"/>
    <n v="7"/>
    <x v="1"/>
    <s v="Wed"/>
    <s v="evening"/>
    <x v="1"/>
    <x v="1"/>
    <x v="4"/>
    <x v="0"/>
    <x v="0"/>
    <s v="Average"/>
  </r>
  <r>
    <s v="423-80-0988"/>
    <n v="76.400000000000006"/>
    <n v="2"/>
    <n v="7.64"/>
    <n v="160.44"/>
    <d v="2019-01-30T00:00:00"/>
    <d v="1899-12-30T19:42:00"/>
    <s v="Ewallet"/>
    <n v="7.64"/>
    <n v="6.5"/>
    <x v="0"/>
    <s v="Wed"/>
    <s v="evening"/>
    <x v="1"/>
    <x v="1"/>
    <x v="3"/>
    <x v="1"/>
    <x v="1"/>
    <s v="Average"/>
  </r>
  <r>
    <s v="548-46-9322"/>
    <n v="39.9"/>
    <n v="10"/>
    <n v="19.95"/>
    <n v="418.95"/>
    <d v="2019-02-20T00:00:00"/>
    <d v="1899-12-30T15:24:00"/>
    <s v="Credit card"/>
    <n v="19.95"/>
    <n v="5.9"/>
    <x v="2"/>
    <s v="Wed"/>
    <s v="afternoon"/>
    <x v="1"/>
    <x v="1"/>
    <x v="4"/>
    <x v="2"/>
    <x v="2"/>
    <s v="Poor"/>
  </r>
  <r>
    <s v="505-02-0892"/>
    <n v="42.57"/>
    <n v="8"/>
    <n v="17.027999999999999"/>
    <n v="357.58800000000002"/>
    <d v="2019-02-25T00:00:00"/>
    <d v="1899-12-30T14:12:00"/>
    <s v="Ewallet"/>
    <n v="17.027999999999999"/>
    <n v="5.6"/>
    <x v="2"/>
    <s v="Mon"/>
    <s v="afternoon"/>
    <x v="0"/>
    <x v="1"/>
    <x v="0"/>
    <x v="2"/>
    <x v="2"/>
    <s v="Poor"/>
  </r>
  <r>
    <s v="234-65-2137"/>
    <n v="95.58"/>
    <n v="10"/>
    <n v="47.79"/>
    <n v="1003.59"/>
    <d v="2019-01-16T00:00:00"/>
    <d v="1899-12-30T13:32:00"/>
    <s v="Cash"/>
    <n v="47.79"/>
    <n v="4.8"/>
    <x v="0"/>
    <s v="Wed"/>
    <s v="afternoon"/>
    <x v="1"/>
    <x v="1"/>
    <x v="2"/>
    <x v="1"/>
    <x v="1"/>
    <s v="Poor"/>
  </r>
  <r>
    <s v="687-47-8271"/>
    <n v="98.98"/>
    <n v="10"/>
    <n v="49.49"/>
    <n v="1039.29"/>
    <d v="2019-02-08T00:00:00"/>
    <d v="1899-12-30T16:20:00"/>
    <s v="Credit card"/>
    <n v="49.49"/>
    <n v="8.6999999999999993"/>
    <x v="2"/>
    <s v="Fri"/>
    <s v="evening"/>
    <x v="1"/>
    <x v="1"/>
    <x v="5"/>
    <x v="0"/>
    <x v="0"/>
    <s v="Good"/>
  </r>
  <r>
    <s v="796-32-9050"/>
    <n v="51.28"/>
    <n v="6"/>
    <n v="15.384"/>
    <n v="323.06400000000002"/>
    <d v="2019-01-19T00:00:00"/>
    <d v="1899-12-30T16:31:00"/>
    <s v="Cash"/>
    <n v="15.384"/>
    <n v="6.5"/>
    <x v="0"/>
    <s v="Sat"/>
    <s v="evening"/>
    <x v="1"/>
    <x v="1"/>
    <x v="4"/>
    <x v="0"/>
    <x v="0"/>
    <s v="Average"/>
  </r>
  <r>
    <s v="105-31-1824"/>
    <n v="69.52"/>
    <n v="7"/>
    <n v="24.332000000000001"/>
    <n v="510.97199999999998"/>
    <d v="2019-02-01T00:00:00"/>
    <d v="1899-12-30T15:10:00"/>
    <s v="Credit card"/>
    <n v="24.332000000000001"/>
    <n v="8.5"/>
    <x v="2"/>
    <s v="Fri"/>
    <s v="afternoon"/>
    <x v="0"/>
    <x v="1"/>
    <x v="3"/>
    <x v="0"/>
    <x v="0"/>
    <s v="Good"/>
  </r>
  <r>
    <s v="249-42-3782"/>
    <n v="70.010000000000005"/>
    <n v="5"/>
    <n v="17.502500000000001"/>
    <n v="367.55250000000001"/>
    <d v="2019-01-03T00:00:00"/>
    <d v="1899-12-30T11:36:00"/>
    <s v="Ewallet"/>
    <n v="17.502500000000001"/>
    <n v="5.5"/>
    <x v="0"/>
    <s v="Thu"/>
    <s v="morning"/>
    <x v="1"/>
    <x v="1"/>
    <x v="0"/>
    <x v="0"/>
    <x v="0"/>
    <s v="Poor"/>
  </r>
  <r>
    <s v="316-55-4634"/>
    <n v="80.05"/>
    <n v="5"/>
    <n v="20.012499999999999"/>
    <n v="420.26249999999999"/>
    <d v="2019-01-26T00:00:00"/>
    <d v="1899-12-30T12:45:00"/>
    <s v="Credit card"/>
    <n v="20.012499999999999"/>
    <n v="9.4"/>
    <x v="0"/>
    <s v="Sat"/>
    <s v="afternoon"/>
    <x v="0"/>
    <x v="1"/>
    <x v="4"/>
    <x v="2"/>
    <x v="2"/>
    <s v="Good"/>
  </r>
  <r>
    <s v="733-33-4967"/>
    <n v="20.85"/>
    <n v="8"/>
    <n v="8.34"/>
    <n v="175.14"/>
    <d v="2019-03-03T00:00:00"/>
    <d v="1899-12-30T19:17:00"/>
    <s v="Cash"/>
    <n v="8.34"/>
    <n v="6.3"/>
    <x v="1"/>
    <s v="Sun"/>
    <s v="evening"/>
    <x v="1"/>
    <x v="1"/>
    <x v="1"/>
    <x v="1"/>
    <x v="1"/>
    <s v="Average"/>
  </r>
  <r>
    <s v="608-27-6295"/>
    <n v="52.89"/>
    <n v="6"/>
    <n v="15.867000000000001"/>
    <n v="333.20699999999999"/>
    <d v="2019-01-19T00:00:00"/>
    <d v="1899-12-30T17:34:00"/>
    <s v="Credit card"/>
    <n v="15.867000000000001"/>
    <n v="9.8000000000000007"/>
    <x v="0"/>
    <s v="Sat"/>
    <s v="evening"/>
    <x v="0"/>
    <x v="1"/>
    <x v="1"/>
    <x v="2"/>
    <x v="2"/>
    <s v="Good"/>
  </r>
  <r>
    <s v="414-12-7047"/>
    <n v="19.79"/>
    <n v="8"/>
    <n v="7.9160000000000004"/>
    <n v="166.23599999999999"/>
    <d v="2019-01-18T00:00:00"/>
    <d v="1899-12-30T12:04:00"/>
    <s v="Ewallet"/>
    <n v="7.9160000000000004"/>
    <n v="8.6999999999999993"/>
    <x v="0"/>
    <s v="Fri"/>
    <s v="afternoon"/>
    <x v="1"/>
    <x v="1"/>
    <x v="4"/>
    <x v="2"/>
    <x v="2"/>
    <s v="Good"/>
  </r>
  <r>
    <s v="827-26-2100"/>
    <n v="33.840000000000003"/>
    <n v="9"/>
    <n v="15.228"/>
    <n v="319.78800000000001"/>
    <d v="2019-03-21T00:00:00"/>
    <d v="1899-12-30T16:21:00"/>
    <s v="Ewallet"/>
    <n v="15.228"/>
    <n v="8.8000000000000007"/>
    <x v="1"/>
    <s v="Thu"/>
    <s v="evening"/>
    <x v="0"/>
    <x v="1"/>
    <x v="2"/>
    <x v="0"/>
    <x v="0"/>
    <s v="Good"/>
  </r>
  <r>
    <s v="175-54-2529"/>
    <n v="22.17"/>
    <n v="8"/>
    <n v="8.8680000000000003"/>
    <n v="186.22800000000001"/>
    <d v="2019-03-03T00:00:00"/>
    <d v="1899-12-30T17:01:00"/>
    <s v="Credit card"/>
    <n v="8.8680000000000003"/>
    <n v="9.6"/>
    <x v="1"/>
    <s v="Sun"/>
    <s v="evening"/>
    <x v="0"/>
    <x v="1"/>
    <x v="4"/>
    <x v="0"/>
    <x v="0"/>
    <s v="Good"/>
  </r>
  <r>
    <s v="139-52-2867"/>
    <n v="22.51"/>
    <n v="7"/>
    <n v="7.8784999999999998"/>
    <n v="165.4485"/>
    <d v="2019-02-13T00:00:00"/>
    <d v="1899-12-30T10:50:00"/>
    <s v="Credit card"/>
    <n v="7.8784999999999998"/>
    <n v="4.8"/>
    <x v="2"/>
    <s v="Wed"/>
    <s v="morning"/>
    <x v="1"/>
    <x v="0"/>
    <x v="5"/>
    <x v="1"/>
    <x v="1"/>
    <s v="Poor"/>
  </r>
  <r>
    <s v="407-63-8975"/>
    <n v="73.88"/>
    <n v="6"/>
    <n v="22.164000000000001"/>
    <n v="465.44400000000002"/>
    <d v="2019-03-23T00:00:00"/>
    <d v="1899-12-30T19:16:00"/>
    <s v="Ewallet"/>
    <n v="22.164000000000001"/>
    <n v="4.4000000000000004"/>
    <x v="1"/>
    <s v="Sat"/>
    <s v="evening"/>
    <x v="1"/>
    <x v="1"/>
    <x v="4"/>
    <x v="0"/>
    <x v="0"/>
    <s v="Poor"/>
  </r>
  <r>
    <s v="342-65-4817"/>
    <n v="86.8"/>
    <n v="3"/>
    <n v="13.02"/>
    <n v="273.42"/>
    <d v="2019-01-28T00:00:00"/>
    <d v="1899-12-30T16:47:00"/>
    <s v="Ewallet"/>
    <n v="13.02"/>
    <n v="9.9"/>
    <x v="0"/>
    <s v="Mon"/>
    <s v="evening"/>
    <x v="0"/>
    <x v="1"/>
    <x v="0"/>
    <x v="1"/>
    <x v="1"/>
    <s v="Good"/>
  </r>
  <r>
    <s v="130-98-8941"/>
    <n v="64.260000000000005"/>
    <n v="7"/>
    <n v="22.491"/>
    <n v="472.31099999999998"/>
    <d v="2019-02-09T00:00:00"/>
    <d v="1899-12-30T10:00:00"/>
    <s v="Cash"/>
    <n v="22.491"/>
    <n v="5.7"/>
    <x v="2"/>
    <s v="Sat"/>
    <s v="morning"/>
    <x v="1"/>
    <x v="1"/>
    <x v="5"/>
    <x v="1"/>
    <x v="1"/>
    <s v="Poor"/>
  </r>
  <r>
    <s v="434-83-9547"/>
    <n v="38.47"/>
    <n v="8"/>
    <n v="15.388"/>
    <n v="323.14800000000002"/>
    <d v="2019-01-23T00:00:00"/>
    <d v="1899-12-30T11:51:00"/>
    <s v="Cash"/>
    <n v="15.388"/>
    <n v="7.7"/>
    <x v="0"/>
    <s v="Wed"/>
    <s v="morning"/>
    <x v="0"/>
    <x v="1"/>
    <x v="4"/>
    <x v="1"/>
    <x v="1"/>
    <s v="Average"/>
  </r>
  <r>
    <s v="851-28-6367"/>
    <n v="15.5"/>
    <n v="10"/>
    <n v="7.75"/>
    <n v="162.75"/>
    <d v="2019-03-23T00:00:00"/>
    <d v="1899-12-30T10:55:00"/>
    <s v="Ewallet"/>
    <n v="7.75"/>
    <n v="8"/>
    <x v="1"/>
    <s v="Sat"/>
    <s v="morning"/>
    <x v="0"/>
    <x v="1"/>
    <x v="3"/>
    <x v="0"/>
    <x v="0"/>
    <s v="Good"/>
  </r>
  <r>
    <s v="824-88-3614"/>
    <n v="34.31"/>
    <n v="8"/>
    <n v="13.724"/>
    <n v="288.20400000000001"/>
    <d v="2019-01-25T00:00:00"/>
    <d v="1899-12-30T15:00:00"/>
    <s v="Ewallet"/>
    <n v="13.724"/>
    <n v="5.7"/>
    <x v="0"/>
    <s v="Fri"/>
    <s v="afternoon"/>
    <x v="1"/>
    <x v="1"/>
    <x v="0"/>
    <x v="1"/>
    <x v="1"/>
    <s v="Poor"/>
  </r>
  <r>
    <s v="586-25-0848"/>
    <n v="12.34"/>
    <n v="7"/>
    <n v="4.319"/>
    <n v="90.698999999999998"/>
    <d v="2019-03-04T00:00:00"/>
    <d v="1899-12-30T11:19:00"/>
    <s v="Credit card"/>
    <n v="4.319"/>
    <n v="6.7"/>
    <x v="1"/>
    <s v="Mon"/>
    <s v="morning"/>
    <x v="1"/>
    <x v="0"/>
    <x v="3"/>
    <x v="0"/>
    <x v="0"/>
    <s v="Average"/>
  </r>
  <r>
    <s v="895-66-0685"/>
    <n v="18.079999999999998"/>
    <n v="3"/>
    <n v="2.7120000000000002"/>
    <n v="56.951999999999998"/>
    <d v="2019-03-05T00:00:00"/>
    <d v="1899-12-30T19:46:00"/>
    <s v="Ewallet"/>
    <n v="2.7120000000000002"/>
    <n v="8"/>
    <x v="1"/>
    <s v="Tue"/>
    <s v="evening"/>
    <x v="0"/>
    <x v="1"/>
    <x v="4"/>
    <x v="2"/>
    <x v="2"/>
    <s v="Good"/>
  </r>
  <r>
    <s v="305-14-0245"/>
    <n v="94.49"/>
    <n v="8"/>
    <n v="37.795999999999999"/>
    <n v="793.71600000000001"/>
    <d v="2019-03-03T00:00:00"/>
    <d v="1899-12-30T19:00:00"/>
    <s v="Ewallet"/>
    <n v="37.795999999999999"/>
    <n v="7.5"/>
    <x v="1"/>
    <s v="Sun"/>
    <s v="evening"/>
    <x v="0"/>
    <x v="0"/>
    <x v="2"/>
    <x v="2"/>
    <x v="2"/>
    <s v="Average"/>
  </r>
  <r>
    <s v="732-04-5373"/>
    <n v="46.47"/>
    <n v="4"/>
    <n v="9.2940000000000005"/>
    <n v="195.17400000000001"/>
    <d v="2019-02-08T00:00:00"/>
    <d v="1899-12-30T10:53:00"/>
    <s v="Cash"/>
    <n v="9.2940000000000005"/>
    <n v="7"/>
    <x v="2"/>
    <s v="Fri"/>
    <s v="morning"/>
    <x v="0"/>
    <x v="1"/>
    <x v="2"/>
    <x v="2"/>
    <x v="2"/>
    <s v="Average"/>
  </r>
  <r>
    <s v="400-60-7251"/>
    <n v="74.069999999999993"/>
    <n v="1"/>
    <n v="3.7035"/>
    <n v="77.773499999999999"/>
    <d v="2019-02-10T00:00:00"/>
    <d v="1899-12-30T12:50:00"/>
    <s v="Ewallet"/>
    <n v="3.7035"/>
    <n v="9.9"/>
    <x v="2"/>
    <s v="Sun"/>
    <s v="afternoon"/>
    <x v="1"/>
    <x v="1"/>
    <x v="2"/>
    <x v="0"/>
    <x v="0"/>
    <s v="Good"/>
  </r>
  <r>
    <s v="593-65-1552"/>
    <n v="69.81"/>
    <n v="4"/>
    <n v="13.962"/>
    <n v="293.202"/>
    <d v="2019-01-28T00:00:00"/>
    <d v="1899-12-30T20:50:00"/>
    <s v="Credit card"/>
    <n v="13.962"/>
    <n v="5.9"/>
    <x v="0"/>
    <s v="Mon"/>
    <s v="evening"/>
    <x v="1"/>
    <x v="0"/>
    <x v="2"/>
    <x v="1"/>
    <x v="1"/>
    <s v="Poor"/>
  </r>
  <r>
    <s v="284-34-9626"/>
    <n v="77.040000000000006"/>
    <n v="3"/>
    <n v="11.555999999999999"/>
    <n v="242.67599999999999"/>
    <d v="2019-02-11T00:00:00"/>
    <d v="1899-12-30T10:39:00"/>
    <s v="Credit card"/>
    <n v="11.555999999999999"/>
    <n v="7.2"/>
    <x v="2"/>
    <s v="Mon"/>
    <s v="morning"/>
    <x v="1"/>
    <x v="0"/>
    <x v="2"/>
    <x v="2"/>
    <x v="2"/>
    <s v="Average"/>
  </r>
  <r>
    <s v="437-58-8131"/>
    <n v="73.52"/>
    <n v="2"/>
    <n v="7.3520000000000003"/>
    <n v="154.392"/>
    <d v="2019-01-15T00:00:00"/>
    <d v="1899-12-30T13:41:00"/>
    <s v="Ewallet"/>
    <n v="7.3520000000000003"/>
    <n v="4.5999999999999996"/>
    <x v="0"/>
    <s v="Tue"/>
    <s v="afternoon"/>
    <x v="1"/>
    <x v="0"/>
    <x v="5"/>
    <x v="2"/>
    <x v="2"/>
    <s v="Poor"/>
  </r>
  <r>
    <s v="286-43-6208"/>
    <n v="87.8"/>
    <n v="9"/>
    <n v="39.51"/>
    <n v="829.71"/>
    <d v="2019-03-16T00:00:00"/>
    <d v="1899-12-30T19:08:00"/>
    <s v="Cash"/>
    <n v="39.51"/>
    <n v="9.1999999999999993"/>
    <x v="1"/>
    <s v="Sat"/>
    <s v="evening"/>
    <x v="1"/>
    <x v="0"/>
    <x v="4"/>
    <x v="1"/>
    <x v="1"/>
    <s v="Good"/>
  </r>
  <r>
    <s v="641-43-2399"/>
    <n v="25.55"/>
    <n v="4"/>
    <n v="5.1100000000000003"/>
    <n v="107.31"/>
    <d v="2019-01-26T00:00:00"/>
    <d v="1899-12-30T20:23:00"/>
    <s v="Ewallet"/>
    <n v="5.1100000000000003"/>
    <n v="5.7"/>
    <x v="0"/>
    <s v="Sat"/>
    <s v="evening"/>
    <x v="1"/>
    <x v="1"/>
    <x v="2"/>
    <x v="2"/>
    <x v="2"/>
    <s v="Poor"/>
  </r>
  <r>
    <s v="831-07-6050"/>
    <n v="32.71"/>
    <n v="5"/>
    <n v="8.1775000000000002"/>
    <n v="171.72749999999999"/>
    <d v="2019-03-19T00:00:00"/>
    <d v="1899-12-30T11:30:00"/>
    <s v="Credit card"/>
    <n v="8.1775000000000002"/>
    <n v="9.9"/>
    <x v="1"/>
    <s v="Tue"/>
    <s v="morning"/>
    <x v="1"/>
    <x v="1"/>
    <x v="1"/>
    <x v="0"/>
    <x v="0"/>
    <s v="Good"/>
  </r>
  <r>
    <s v="556-86-3144"/>
    <n v="74.290000000000006"/>
    <n v="1"/>
    <n v="3.7145000000000001"/>
    <n v="78.004499999999993"/>
    <d v="2019-01-13T00:00:00"/>
    <d v="1899-12-30T19:30:00"/>
    <s v="Cash"/>
    <n v="3.7145000000000001"/>
    <n v="5"/>
    <x v="0"/>
    <s v="Sun"/>
    <s v="evening"/>
    <x v="0"/>
    <x v="0"/>
    <x v="5"/>
    <x v="1"/>
    <x v="1"/>
    <s v="Poor"/>
  </r>
  <r>
    <s v="848-24-9445"/>
    <n v="43.7"/>
    <n v="2"/>
    <n v="4.37"/>
    <n v="91.77"/>
    <d v="2019-03-26T00:00:00"/>
    <d v="1899-12-30T18:03:00"/>
    <s v="Cash"/>
    <n v="4.37"/>
    <n v="4.9000000000000004"/>
    <x v="1"/>
    <s v="Tue"/>
    <s v="evening"/>
    <x v="0"/>
    <x v="1"/>
    <x v="0"/>
    <x v="1"/>
    <x v="1"/>
    <s v="Poor"/>
  </r>
  <r>
    <s v="856-22-8149"/>
    <n v="25.29"/>
    <n v="1"/>
    <n v="1.2645"/>
    <n v="26.554500000000001"/>
    <d v="2019-03-23T00:00:00"/>
    <d v="1899-12-30T10:13:00"/>
    <s v="Ewallet"/>
    <n v="1.2645"/>
    <n v="6.1"/>
    <x v="1"/>
    <s v="Sat"/>
    <s v="morning"/>
    <x v="1"/>
    <x v="0"/>
    <x v="2"/>
    <x v="0"/>
    <x v="0"/>
    <s v="Average"/>
  </r>
  <r>
    <s v="699-01-4164"/>
    <n v="41.5"/>
    <n v="4"/>
    <n v="8.3000000000000007"/>
    <n v="174.3"/>
    <d v="2019-03-12T00:00:00"/>
    <d v="1899-12-30T19:58:00"/>
    <s v="Credit card"/>
    <n v="8.3000000000000007"/>
    <n v="8.1999999999999993"/>
    <x v="1"/>
    <s v="Tue"/>
    <s v="evening"/>
    <x v="1"/>
    <x v="1"/>
    <x v="0"/>
    <x v="1"/>
    <x v="1"/>
    <s v="Good"/>
  </r>
  <r>
    <s v="420-11-4919"/>
    <n v="71.39"/>
    <n v="5"/>
    <n v="17.8475"/>
    <n v="374.79750000000001"/>
    <d v="2019-02-17T00:00:00"/>
    <d v="1899-12-30T19:57:00"/>
    <s v="Credit card"/>
    <n v="17.8475"/>
    <n v="5.5"/>
    <x v="2"/>
    <s v="Sun"/>
    <s v="evening"/>
    <x v="0"/>
    <x v="0"/>
    <x v="4"/>
    <x v="1"/>
    <x v="1"/>
    <s v="Poor"/>
  </r>
  <r>
    <s v="606-80-4905"/>
    <n v="19.149999999999999"/>
    <n v="6"/>
    <n v="5.7450000000000001"/>
    <n v="120.645"/>
    <d v="2019-01-29T00:00:00"/>
    <d v="1899-12-30T10:01:00"/>
    <s v="Credit card"/>
    <n v="5.7450000000000001"/>
    <n v="6.8"/>
    <x v="0"/>
    <s v="Tue"/>
    <s v="morning"/>
    <x v="0"/>
    <x v="0"/>
    <x v="3"/>
    <x v="1"/>
    <x v="1"/>
    <s v="Average"/>
  </r>
  <r>
    <s v="542-41-0513"/>
    <n v="57.49"/>
    <n v="4"/>
    <n v="11.497999999999999"/>
    <n v="241.458"/>
    <d v="2019-03-15T00:00:00"/>
    <d v="1899-12-30T11:57:00"/>
    <s v="Cash"/>
    <n v="11.497999999999999"/>
    <n v="6.6"/>
    <x v="1"/>
    <s v="Fri"/>
    <s v="morning"/>
    <x v="0"/>
    <x v="0"/>
    <x v="1"/>
    <x v="2"/>
    <x v="2"/>
    <s v="Average"/>
  </r>
  <r>
    <s v="426-39-2418"/>
    <n v="61.41"/>
    <n v="7"/>
    <n v="21.493500000000001"/>
    <n v="451.36349999999999"/>
    <d v="2019-01-14T00:00:00"/>
    <d v="1899-12-30T10:02:00"/>
    <s v="Cash"/>
    <n v="21.493500000000001"/>
    <n v="9.8000000000000007"/>
    <x v="0"/>
    <s v="Mon"/>
    <s v="morning"/>
    <x v="1"/>
    <x v="1"/>
    <x v="1"/>
    <x v="1"/>
    <x v="1"/>
    <s v="Good"/>
  </r>
  <r>
    <s v="875-46-5808"/>
    <n v="25.9"/>
    <n v="10"/>
    <n v="12.95"/>
    <n v="271.95"/>
    <d v="2019-02-06T00:00:00"/>
    <d v="1899-12-30T14:51:00"/>
    <s v="Ewallet"/>
    <n v="12.95"/>
    <n v="8.6999999999999993"/>
    <x v="2"/>
    <s v="Wed"/>
    <s v="afternoon"/>
    <x v="0"/>
    <x v="1"/>
    <x v="0"/>
    <x v="2"/>
    <x v="2"/>
    <s v="Good"/>
  </r>
  <r>
    <s v="394-43-4238"/>
    <n v="17.77"/>
    <n v="5"/>
    <n v="4.4424999999999999"/>
    <n v="93.292500000000004"/>
    <d v="2019-02-15T00:00:00"/>
    <d v="1899-12-30T12:42:00"/>
    <s v="Credit card"/>
    <n v="4.4424999999999999"/>
    <n v="5.4"/>
    <x v="2"/>
    <s v="Fri"/>
    <s v="afternoon"/>
    <x v="0"/>
    <x v="1"/>
    <x v="2"/>
    <x v="2"/>
    <x v="2"/>
    <s v="Poor"/>
  </r>
  <r>
    <s v="749-24-1565"/>
    <n v="23.03"/>
    <n v="9"/>
    <n v="10.3635"/>
    <n v="217.6335"/>
    <d v="2019-01-03T00:00:00"/>
    <d v="1899-12-30T12:02:00"/>
    <s v="Ewallet"/>
    <n v="10.3635"/>
    <n v="7.9"/>
    <x v="0"/>
    <s v="Thu"/>
    <s v="afternoon"/>
    <x v="1"/>
    <x v="0"/>
    <x v="0"/>
    <x v="0"/>
    <x v="0"/>
    <s v="Average"/>
  </r>
  <r>
    <s v="672-51-8681"/>
    <n v="66.650000000000006"/>
    <n v="9"/>
    <n v="29.9925"/>
    <n v="629.84249999999997"/>
    <d v="2019-01-04T00:00:00"/>
    <d v="1899-12-30T18:19:00"/>
    <s v="Credit card"/>
    <n v="29.9925"/>
    <n v="9.6999999999999993"/>
    <x v="0"/>
    <s v="Fri"/>
    <s v="evening"/>
    <x v="0"/>
    <x v="0"/>
    <x v="1"/>
    <x v="1"/>
    <x v="1"/>
    <s v="Good"/>
  </r>
  <r>
    <s v="263-87-5680"/>
    <n v="28.53"/>
    <n v="10"/>
    <n v="14.265000000000001"/>
    <n v="299.565"/>
    <d v="2019-03-18T00:00:00"/>
    <d v="1899-12-30T17:38:00"/>
    <s v="Ewallet"/>
    <n v="14.265000000000001"/>
    <n v="7.8"/>
    <x v="1"/>
    <s v="Mon"/>
    <s v="evening"/>
    <x v="0"/>
    <x v="0"/>
    <x v="2"/>
    <x v="1"/>
    <x v="1"/>
    <s v="Average"/>
  </r>
  <r>
    <s v="573-58-9734"/>
    <n v="30.37"/>
    <n v="3"/>
    <n v="4.5555000000000003"/>
    <n v="95.665499999999994"/>
    <d v="2019-03-28T00:00:00"/>
    <d v="1899-12-30T13:41:00"/>
    <s v="Ewallet"/>
    <n v="4.5555000000000003"/>
    <n v="5.0999999999999996"/>
    <x v="1"/>
    <s v="Thu"/>
    <s v="afternoon"/>
    <x v="1"/>
    <x v="0"/>
    <x v="5"/>
    <x v="2"/>
    <x v="2"/>
    <s v="Poor"/>
  </r>
  <r>
    <s v="817-69-8206"/>
    <n v="99.73"/>
    <n v="9"/>
    <n v="44.878500000000003"/>
    <n v="942.44849999999997"/>
    <d v="2019-03-02T00:00:00"/>
    <d v="1899-12-30T19:42:00"/>
    <s v="Credit card"/>
    <n v="44.878500000000003"/>
    <n v="6.5"/>
    <x v="1"/>
    <s v="Sat"/>
    <s v="evening"/>
    <x v="1"/>
    <x v="0"/>
    <x v="1"/>
    <x v="2"/>
    <x v="2"/>
    <s v="Average"/>
  </r>
  <r>
    <s v="888-02-0338"/>
    <n v="26.23"/>
    <n v="9"/>
    <n v="11.8035"/>
    <n v="247.87350000000001"/>
    <d v="2019-01-25T00:00:00"/>
    <d v="1899-12-30T20:24:00"/>
    <s v="Ewallet"/>
    <n v="11.8035"/>
    <n v="5.9"/>
    <x v="0"/>
    <s v="Fri"/>
    <s v="evening"/>
    <x v="1"/>
    <x v="1"/>
    <x v="1"/>
    <x v="0"/>
    <x v="0"/>
    <s v="Poor"/>
  </r>
  <r>
    <s v="677-11-0152"/>
    <n v="93.26"/>
    <n v="9"/>
    <n v="41.966999999999999"/>
    <n v="881.30700000000002"/>
    <d v="2019-01-16T00:00:00"/>
    <d v="1899-12-30T18:08:00"/>
    <s v="Cash"/>
    <n v="41.966999999999999"/>
    <n v="8.8000000000000007"/>
    <x v="0"/>
    <s v="Wed"/>
    <s v="evening"/>
    <x v="1"/>
    <x v="0"/>
    <x v="4"/>
    <x v="1"/>
    <x v="1"/>
    <s v="Good"/>
  </r>
  <r>
    <s v="142-63-6033"/>
    <n v="92.36"/>
    <n v="5"/>
    <n v="23.09"/>
    <n v="484.89"/>
    <d v="2019-03-20T00:00:00"/>
    <d v="1899-12-30T19:17:00"/>
    <s v="Ewallet"/>
    <n v="23.09"/>
    <n v="4.9000000000000004"/>
    <x v="1"/>
    <s v="Wed"/>
    <s v="evening"/>
    <x v="1"/>
    <x v="1"/>
    <x v="2"/>
    <x v="2"/>
    <x v="2"/>
    <s v="Poor"/>
  </r>
  <r>
    <s v="656-16-1063"/>
    <n v="46.42"/>
    <n v="3"/>
    <n v="6.9630000000000001"/>
    <n v="146.22300000000001"/>
    <d v="2019-01-04T00:00:00"/>
    <d v="1899-12-30T13:24:00"/>
    <s v="Credit card"/>
    <n v="6.9630000000000001"/>
    <n v="4.4000000000000004"/>
    <x v="0"/>
    <s v="Fri"/>
    <s v="afternoon"/>
    <x v="1"/>
    <x v="1"/>
    <x v="3"/>
    <x v="2"/>
    <x v="2"/>
    <s v="Poor"/>
  </r>
  <r>
    <s v="891-58-8335"/>
    <n v="29.61"/>
    <n v="7"/>
    <n v="10.3635"/>
    <n v="217.6335"/>
    <d v="2019-03-11T00:00:00"/>
    <d v="1899-12-30T15:53:00"/>
    <s v="Cash"/>
    <n v="10.3635"/>
    <n v="6.5"/>
    <x v="1"/>
    <s v="Mon"/>
    <s v="afternoon"/>
    <x v="0"/>
    <x v="0"/>
    <x v="3"/>
    <x v="2"/>
    <x v="2"/>
    <s v="Average"/>
  </r>
  <r>
    <s v="802-43-8934"/>
    <n v="18.28"/>
    <n v="1"/>
    <n v="0.91400000000000003"/>
    <n v="19.193999999999999"/>
    <d v="2019-03-22T00:00:00"/>
    <d v="1899-12-30T15:05:00"/>
    <s v="Credit card"/>
    <n v="0.91400000000000003"/>
    <n v="8.3000000000000007"/>
    <x v="1"/>
    <s v="Fri"/>
    <s v="afternoon"/>
    <x v="1"/>
    <x v="1"/>
    <x v="2"/>
    <x v="0"/>
    <x v="0"/>
    <s v="Good"/>
  </r>
  <r>
    <s v="560-30-5617"/>
    <n v="24.77"/>
    <n v="5"/>
    <n v="6.1924999999999999"/>
    <n v="130.04249999999999"/>
    <d v="2019-03-24T00:00:00"/>
    <d v="1899-12-30T18:27:00"/>
    <s v="Cash"/>
    <n v="6.1924999999999999"/>
    <n v="8.5"/>
    <x v="1"/>
    <s v="Sun"/>
    <s v="evening"/>
    <x v="1"/>
    <x v="0"/>
    <x v="3"/>
    <x v="2"/>
    <x v="2"/>
    <s v="Good"/>
  </r>
  <r>
    <s v="319-74-2561"/>
    <n v="94.64"/>
    <n v="3"/>
    <n v="14.196"/>
    <n v="298.11599999999999"/>
    <d v="2019-02-21T00:00:00"/>
    <d v="1899-12-30T16:55:00"/>
    <s v="Cash"/>
    <n v="14.196"/>
    <n v="5.5"/>
    <x v="2"/>
    <s v="Thu"/>
    <s v="evening"/>
    <x v="0"/>
    <x v="0"/>
    <x v="1"/>
    <x v="0"/>
    <x v="0"/>
    <s v="Poor"/>
  </r>
  <r>
    <s v="549-03-9315"/>
    <n v="94.87"/>
    <n v="8"/>
    <n v="37.948"/>
    <n v="796.90800000000002"/>
    <d v="2019-02-12T00:00:00"/>
    <d v="1899-12-30T12:58:00"/>
    <s v="Ewallet"/>
    <n v="37.948"/>
    <n v="8.6999999999999993"/>
    <x v="2"/>
    <s v="Tue"/>
    <s v="afternoon"/>
    <x v="1"/>
    <x v="1"/>
    <x v="5"/>
    <x v="2"/>
    <x v="2"/>
    <s v="Good"/>
  </r>
  <r>
    <s v="790-29-1172"/>
    <n v="57.34"/>
    <n v="3"/>
    <n v="8.6010000000000009"/>
    <n v="180.62100000000001"/>
    <d v="2019-03-10T00:00:00"/>
    <d v="1899-12-30T18:59:00"/>
    <s v="Credit card"/>
    <n v="8.6010000000000009"/>
    <n v="7.9"/>
    <x v="1"/>
    <s v="Sun"/>
    <s v="evening"/>
    <x v="1"/>
    <x v="0"/>
    <x v="4"/>
    <x v="2"/>
    <x v="2"/>
    <s v="Average"/>
  </r>
  <r>
    <s v="239-36-3640"/>
    <n v="45.35"/>
    <n v="6"/>
    <n v="13.605"/>
    <n v="285.70499999999998"/>
    <d v="2019-01-31T00:00:00"/>
    <d v="1899-12-30T13:44:00"/>
    <s v="Ewallet"/>
    <n v="13.605"/>
    <n v="6.1"/>
    <x v="0"/>
    <s v="Thu"/>
    <s v="afternoon"/>
    <x v="1"/>
    <x v="1"/>
    <x v="1"/>
    <x v="2"/>
    <x v="2"/>
    <s v="Average"/>
  </r>
  <r>
    <s v="468-01-2051"/>
    <n v="62.08"/>
    <n v="7"/>
    <n v="21.728000000000002"/>
    <n v="456.28800000000001"/>
    <d v="2019-03-06T00:00:00"/>
    <d v="1899-12-30T13:46:00"/>
    <s v="Ewallet"/>
    <n v="21.728000000000002"/>
    <n v="5.4"/>
    <x v="1"/>
    <s v="Wed"/>
    <s v="afternoon"/>
    <x v="1"/>
    <x v="1"/>
    <x v="4"/>
    <x v="2"/>
    <x v="2"/>
    <s v="Poor"/>
  </r>
  <r>
    <s v="389-25-3394"/>
    <n v="11.81"/>
    <n v="5"/>
    <n v="2.9525000000000001"/>
    <n v="62.002499999999998"/>
    <d v="2019-02-17T00:00:00"/>
    <d v="1899-12-30T18:06:00"/>
    <s v="Cash"/>
    <n v="2.9525000000000001"/>
    <n v="9.4"/>
    <x v="2"/>
    <s v="Sun"/>
    <s v="evening"/>
    <x v="1"/>
    <x v="1"/>
    <x v="1"/>
    <x v="1"/>
    <x v="1"/>
    <s v="Good"/>
  </r>
  <r>
    <s v="279-62-1445"/>
    <n v="12.54"/>
    <n v="1"/>
    <n v="0.627"/>
    <n v="13.167"/>
    <d v="2019-02-21T00:00:00"/>
    <d v="1899-12-30T12:38:00"/>
    <s v="Cash"/>
    <n v="0.627"/>
    <n v="8.1999999999999993"/>
    <x v="2"/>
    <s v="Thu"/>
    <s v="afternoon"/>
    <x v="0"/>
    <x v="0"/>
    <x v="5"/>
    <x v="1"/>
    <x v="1"/>
    <s v="Good"/>
  </r>
  <r>
    <s v="213-72-6612"/>
    <n v="43.25"/>
    <n v="2"/>
    <n v="4.3250000000000002"/>
    <n v="90.825000000000003"/>
    <d v="2019-03-20T00:00:00"/>
    <d v="1899-12-30T15:56:00"/>
    <s v="Cash"/>
    <n v="4.3250000000000002"/>
    <n v="6.2"/>
    <x v="1"/>
    <s v="Wed"/>
    <s v="afternoon"/>
    <x v="1"/>
    <x v="1"/>
    <x v="4"/>
    <x v="0"/>
    <x v="0"/>
    <s v="Average"/>
  </r>
  <r>
    <s v="746-68-6593"/>
    <n v="87.16"/>
    <n v="2"/>
    <n v="8.7159999999999993"/>
    <n v="183.036"/>
    <d v="2019-01-11T00:00:00"/>
    <d v="1899-12-30T14:29:00"/>
    <s v="Credit card"/>
    <n v="8.7159999999999993"/>
    <n v="9.6999999999999993"/>
    <x v="0"/>
    <s v="Fri"/>
    <s v="afternoon"/>
    <x v="0"/>
    <x v="0"/>
    <x v="3"/>
    <x v="1"/>
    <x v="1"/>
    <s v="Good"/>
  </r>
  <r>
    <s v="836-82-5858"/>
    <n v="69.37"/>
    <n v="9"/>
    <n v="31.2165"/>
    <n v="655.54650000000004"/>
    <d v="2019-01-26T00:00:00"/>
    <d v="1899-12-30T19:14:00"/>
    <s v="Ewallet"/>
    <n v="31.2165"/>
    <n v="4"/>
    <x v="0"/>
    <s v="Sat"/>
    <s v="evening"/>
    <x v="0"/>
    <x v="1"/>
    <x v="0"/>
    <x v="2"/>
    <x v="2"/>
    <s v="Poor"/>
  </r>
  <r>
    <s v="583-72-1480"/>
    <n v="37.06"/>
    <n v="4"/>
    <n v="7.4119999999999999"/>
    <n v="155.65199999999999"/>
    <d v="2019-01-31T00:00:00"/>
    <d v="1899-12-30T16:24:00"/>
    <s v="Ewallet"/>
    <n v="7.4119999999999999"/>
    <n v="9.6999999999999993"/>
    <x v="0"/>
    <s v="Thu"/>
    <s v="evening"/>
    <x v="0"/>
    <x v="1"/>
    <x v="1"/>
    <x v="1"/>
    <x v="1"/>
    <s v="Good"/>
  </r>
  <r>
    <s v="466-61-5506"/>
    <n v="90.7"/>
    <n v="6"/>
    <n v="27.21"/>
    <n v="571.41"/>
    <d v="2019-02-26T00:00:00"/>
    <d v="1899-12-30T10:52:00"/>
    <s v="Cash"/>
    <n v="27.21"/>
    <n v="5.3"/>
    <x v="2"/>
    <s v="Tue"/>
    <s v="morning"/>
    <x v="0"/>
    <x v="0"/>
    <x v="1"/>
    <x v="2"/>
    <x v="2"/>
    <s v="Poor"/>
  </r>
  <r>
    <s v="721-86-6247"/>
    <n v="63.42"/>
    <n v="8"/>
    <n v="25.367999999999999"/>
    <n v="532.72799999999995"/>
    <d v="2019-03-11T00:00:00"/>
    <d v="1899-12-30T12:55:00"/>
    <s v="Ewallet"/>
    <n v="25.367999999999999"/>
    <n v="7.4"/>
    <x v="1"/>
    <s v="Mon"/>
    <s v="afternoon"/>
    <x v="1"/>
    <x v="0"/>
    <x v="2"/>
    <x v="0"/>
    <x v="0"/>
    <s v="Average"/>
  </r>
  <r>
    <s v="289-65-5721"/>
    <n v="81.37"/>
    <n v="2"/>
    <n v="8.1370000000000005"/>
    <n v="170.87700000000001"/>
    <d v="2019-01-26T00:00:00"/>
    <d v="1899-12-30T19:28:00"/>
    <s v="Cash"/>
    <n v="8.1370000000000005"/>
    <n v="6.5"/>
    <x v="0"/>
    <s v="Sat"/>
    <s v="evening"/>
    <x v="1"/>
    <x v="0"/>
    <x v="5"/>
    <x v="2"/>
    <x v="2"/>
    <s v="Average"/>
  </r>
  <r>
    <s v="545-46-3100"/>
    <n v="10.59"/>
    <n v="3"/>
    <n v="1.5885"/>
    <n v="33.358499999999999"/>
    <d v="2019-03-12T00:00:00"/>
    <d v="1899-12-30T13:52:00"/>
    <s v="Credit card"/>
    <n v="1.5885"/>
    <n v="8.6999999999999993"/>
    <x v="1"/>
    <s v="Tue"/>
    <s v="afternoon"/>
    <x v="0"/>
    <x v="0"/>
    <x v="1"/>
    <x v="2"/>
    <x v="2"/>
    <s v="Good"/>
  </r>
  <r>
    <s v="418-02-5978"/>
    <n v="84.09"/>
    <n v="9"/>
    <n v="37.840499999999999"/>
    <n v="794.65049999999997"/>
    <d v="2019-02-11T00:00:00"/>
    <d v="1899-12-30T10:54:00"/>
    <s v="Cash"/>
    <n v="37.840499999999999"/>
    <n v="8"/>
    <x v="2"/>
    <s v="Mon"/>
    <s v="morning"/>
    <x v="1"/>
    <x v="0"/>
    <x v="0"/>
    <x v="2"/>
    <x v="2"/>
    <s v="Good"/>
  </r>
  <r>
    <s v="269-04-5750"/>
    <n v="73.819999999999993"/>
    <n v="4"/>
    <n v="14.763999999999999"/>
    <n v="310.04399999999998"/>
    <d v="2019-02-21T00:00:00"/>
    <d v="1899-12-30T18:31:00"/>
    <s v="Cash"/>
    <n v="14.763999999999999"/>
    <n v="6.7"/>
    <x v="2"/>
    <s v="Thu"/>
    <s v="evening"/>
    <x v="0"/>
    <x v="1"/>
    <x v="5"/>
    <x v="2"/>
    <x v="2"/>
    <s v="Average"/>
  </r>
  <r>
    <s v="157-13-5295"/>
    <n v="51.94"/>
    <n v="10"/>
    <n v="25.97"/>
    <n v="545.37"/>
    <d v="2019-03-09T00:00:00"/>
    <d v="1899-12-30T18:24:00"/>
    <s v="Ewallet"/>
    <n v="25.97"/>
    <n v="6.5"/>
    <x v="1"/>
    <s v="Sat"/>
    <s v="evening"/>
    <x v="0"/>
    <x v="1"/>
    <x v="0"/>
    <x v="0"/>
    <x v="0"/>
    <s v="Average"/>
  </r>
  <r>
    <s v="645-78-8093"/>
    <n v="93.14"/>
    <n v="2"/>
    <n v="9.3140000000000001"/>
    <n v="195.59399999999999"/>
    <d v="2019-01-20T00:00:00"/>
    <d v="1899-12-30T18:09:00"/>
    <s v="Ewallet"/>
    <n v="9.3140000000000001"/>
    <n v="4.0999999999999996"/>
    <x v="0"/>
    <s v="Sun"/>
    <s v="evening"/>
    <x v="1"/>
    <x v="0"/>
    <x v="3"/>
    <x v="0"/>
    <x v="0"/>
    <s v="Poor"/>
  </r>
  <r>
    <s v="211-30-9270"/>
    <n v="17.41"/>
    <n v="5"/>
    <n v="4.3525"/>
    <n v="91.402500000000003"/>
    <d v="2019-01-28T00:00:00"/>
    <d v="1899-12-30T15:16:00"/>
    <s v="Credit card"/>
    <n v="4.3525"/>
    <n v="4.9000000000000004"/>
    <x v="0"/>
    <s v="Mon"/>
    <s v="afternoon"/>
    <x v="1"/>
    <x v="1"/>
    <x v="0"/>
    <x v="1"/>
    <x v="1"/>
    <s v="Poor"/>
  </r>
  <r>
    <s v="755-12-3214"/>
    <n v="44.22"/>
    <n v="5"/>
    <n v="11.055"/>
    <n v="232.155"/>
    <d v="2019-03-05T00:00:00"/>
    <d v="1899-12-30T17:07:00"/>
    <s v="Credit card"/>
    <n v="11.055"/>
    <n v="8.6"/>
    <x v="1"/>
    <s v="Tue"/>
    <s v="evening"/>
    <x v="0"/>
    <x v="0"/>
    <x v="5"/>
    <x v="1"/>
    <x v="1"/>
    <s v="Good"/>
  </r>
  <r>
    <s v="346-84-3103"/>
    <n v="13.22"/>
    <n v="5"/>
    <n v="3.3050000000000002"/>
    <n v="69.405000000000001"/>
    <d v="2019-03-02T00:00:00"/>
    <d v="1899-12-30T19:26:00"/>
    <s v="Cash"/>
    <n v="3.3050000000000002"/>
    <n v="4.3"/>
    <x v="1"/>
    <s v="Sat"/>
    <s v="evening"/>
    <x v="0"/>
    <x v="0"/>
    <x v="1"/>
    <x v="2"/>
    <x v="2"/>
    <s v="Poor"/>
  </r>
  <r>
    <s v="478-06-7835"/>
    <n v="89.69"/>
    <n v="1"/>
    <n v="4.4844999999999997"/>
    <n v="94.174499999999995"/>
    <d v="2019-01-11T00:00:00"/>
    <d v="1899-12-30T11:20:00"/>
    <s v="Ewallet"/>
    <n v="4.4844999999999997"/>
    <n v="4.9000000000000004"/>
    <x v="0"/>
    <s v="Fri"/>
    <s v="morning"/>
    <x v="1"/>
    <x v="1"/>
    <x v="5"/>
    <x v="0"/>
    <x v="0"/>
    <s v="Poor"/>
  </r>
  <r>
    <s v="540-11-4336"/>
    <n v="24.94"/>
    <n v="9"/>
    <n v="11.223000000000001"/>
    <n v="235.68299999999999"/>
    <d v="2019-01-11T00:00:00"/>
    <d v="1899-12-30T16:49:00"/>
    <s v="Credit card"/>
    <n v="11.223000000000001"/>
    <n v="5.6"/>
    <x v="0"/>
    <s v="Fri"/>
    <s v="evening"/>
    <x v="1"/>
    <x v="1"/>
    <x v="4"/>
    <x v="0"/>
    <x v="0"/>
    <s v="Poor"/>
  </r>
  <r>
    <s v="448-81-5016"/>
    <n v="59.77"/>
    <n v="2"/>
    <n v="5.9770000000000003"/>
    <n v="125.517"/>
    <d v="2019-03-11T00:00:00"/>
    <d v="1899-12-30T12:01:00"/>
    <s v="Credit card"/>
    <n v="5.9770000000000003"/>
    <n v="5.8"/>
    <x v="1"/>
    <s v="Mon"/>
    <s v="afternoon"/>
    <x v="1"/>
    <x v="1"/>
    <x v="0"/>
    <x v="0"/>
    <x v="0"/>
    <s v="Poor"/>
  </r>
  <r>
    <s v="142-72-4741"/>
    <n v="93.2"/>
    <n v="2"/>
    <n v="9.32"/>
    <n v="195.72"/>
    <d v="2019-02-28T00:00:00"/>
    <d v="1899-12-30T18:37:00"/>
    <s v="Credit card"/>
    <n v="9.32"/>
    <n v="6"/>
    <x v="2"/>
    <s v="Thu"/>
    <s v="evening"/>
    <x v="0"/>
    <x v="1"/>
    <x v="5"/>
    <x v="1"/>
    <x v="1"/>
    <s v="Average"/>
  </r>
  <r>
    <s v="217-58-1179"/>
    <n v="62.65"/>
    <n v="4"/>
    <n v="12.53"/>
    <n v="263.13"/>
    <d v="2019-01-05T00:00:00"/>
    <d v="1899-12-30T11:25:00"/>
    <s v="Cash"/>
    <n v="12.53"/>
    <n v="4.2"/>
    <x v="0"/>
    <s v="Sat"/>
    <s v="morning"/>
    <x v="0"/>
    <x v="1"/>
    <x v="2"/>
    <x v="0"/>
    <x v="0"/>
    <s v="Poor"/>
  </r>
  <r>
    <s v="376-02-8238"/>
    <n v="93.87"/>
    <n v="8"/>
    <n v="37.548000000000002"/>
    <n v="788.50800000000004"/>
    <d v="2019-02-02T00:00:00"/>
    <d v="1899-12-30T18:42:00"/>
    <s v="Credit card"/>
    <n v="37.548000000000002"/>
    <n v="8.3000000000000007"/>
    <x v="2"/>
    <s v="Sat"/>
    <s v="evening"/>
    <x v="1"/>
    <x v="1"/>
    <x v="2"/>
    <x v="2"/>
    <x v="2"/>
    <s v="Good"/>
  </r>
  <r>
    <s v="530-90-9855"/>
    <n v="47.59"/>
    <n v="8"/>
    <n v="19.036000000000001"/>
    <n v="399.75599999999997"/>
    <d v="2019-01-01T00:00:00"/>
    <d v="1899-12-30T14:47:00"/>
    <s v="Cash"/>
    <n v="19.036000000000001"/>
    <n v="5.7"/>
    <x v="0"/>
    <s v="Tue"/>
    <s v="afternoon"/>
    <x v="0"/>
    <x v="1"/>
    <x v="2"/>
    <x v="0"/>
    <x v="0"/>
    <s v="Poor"/>
  </r>
  <r>
    <s v="866-05-7563"/>
    <n v="81.400000000000006"/>
    <n v="3"/>
    <n v="12.21"/>
    <n v="256.41000000000003"/>
    <d v="2019-02-09T00:00:00"/>
    <d v="1899-12-30T19:43:00"/>
    <s v="Cash"/>
    <n v="12.21"/>
    <n v="4.8"/>
    <x v="2"/>
    <s v="Sat"/>
    <s v="evening"/>
    <x v="0"/>
    <x v="0"/>
    <x v="1"/>
    <x v="2"/>
    <x v="2"/>
    <s v="Poor"/>
  </r>
  <r>
    <s v="604-70-6476"/>
    <n v="17.940000000000001"/>
    <n v="5"/>
    <n v="4.4850000000000003"/>
    <n v="94.185000000000002"/>
    <d v="2019-01-23T00:00:00"/>
    <d v="1899-12-30T14:04:00"/>
    <s v="Ewallet"/>
    <n v="4.4850000000000003"/>
    <n v="6.8"/>
    <x v="0"/>
    <s v="Wed"/>
    <s v="afternoon"/>
    <x v="0"/>
    <x v="1"/>
    <x v="5"/>
    <x v="0"/>
    <x v="0"/>
    <s v="Average"/>
  </r>
  <r>
    <s v="799-71-1548"/>
    <n v="77.72"/>
    <n v="4"/>
    <n v="15.544"/>
    <n v="326.42399999999998"/>
    <d v="2019-01-07T00:00:00"/>
    <d v="1899-12-30T16:11:00"/>
    <s v="Credit card"/>
    <n v="15.544"/>
    <n v="8.8000000000000007"/>
    <x v="0"/>
    <s v="Mon"/>
    <s v="evening"/>
    <x v="0"/>
    <x v="1"/>
    <x v="1"/>
    <x v="0"/>
    <x v="0"/>
    <s v="Good"/>
  </r>
  <r>
    <s v="785-13-7708"/>
    <n v="73.06"/>
    <n v="7"/>
    <n v="25.571000000000002"/>
    <n v="536.99099999999999"/>
    <d v="2019-01-14T00:00:00"/>
    <d v="1899-12-30T19:06:00"/>
    <s v="Credit card"/>
    <n v="25.571000000000002"/>
    <n v="4.2"/>
    <x v="0"/>
    <s v="Mon"/>
    <s v="evening"/>
    <x v="1"/>
    <x v="1"/>
    <x v="4"/>
    <x v="2"/>
    <x v="2"/>
    <s v="Poor"/>
  </r>
  <r>
    <s v="845-51-0542"/>
    <n v="46.55"/>
    <n v="9"/>
    <n v="20.947500000000002"/>
    <n v="439.89749999999998"/>
    <d v="2019-02-02T00:00:00"/>
    <d v="1899-12-30T15:34:00"/>
    <s v="Ewallet"/>
    <n v="20.947500000000002"/>
    <n v="6.4"/>
    <x v="2"/>
    <s v="Sat"/>
    <s v="afternoon"/>
    <x v="0"/>
    <x v="1"/>
    <x v="4"/>
    <x v="2"/>
    <x v="2"/>
    <s v="Average"/>
  </r>
  <r>
    <s v="662-47-5456"/>
    <n v="35.19"/>
    <n v="10"/>
    <n v="17.594999999999999"/>
    <n v="369.495"/>
    <d v="2019-03-17T00:00:00"/>
    <d v="1899-12-30T19:06:00"/>
    <s v="Credit card"/>
    <n v="17.594999999999999"/>
    <n v="8.4"/>
    <x v="1"/>
    <s v="Sun"/>
    <s v="evening"/>
    <x v="0"/>
    <x v="1"/>
    <x v="5"/>
    <x v="1"/>
    <x v="1"/>
    <s v="Good"/>
  </r>
  <r>
    <s v="883-17-4236"/>
    <n v="14.39"/>
    <n v="2"/>
    <n v="1.4390000000000001"/>
    <n v="30.219000000000001"/>
    <d v="2019-03-02T00:00:00"/>
    <d v="1899-12-30T19:44:00"/>
    <s v="Credit card"/>
    <n v="1.4390000000000001"/>
    <n v="7.2"/>
    <x v="1"/>
    <s v="Sat"/>
    <s v="evening"/>
    <x v="1"/>
    <x v="0"/>
    <x v="3"/>
    <x v="1"/>
    <x v="1"/>
    <s v="Average"/>
  </r>
  <r>
    <s v="290-68-2984"/>
    <n v="23.75"/>
    <n v="4"/>
    <n v="4.75"/>
    <n v="99.75"/>
    <d v="2019-03-16T00:00:00"/>
    <d v="1899-12-30T11:22:00"/>
    <s v="Cash"/>
    <n v="4.75"/>
    <n v="5.2"/>
    <x v="1"/>
    <s v="Sat"/>
    <s v="morning"/>
    <x v="1"/>
    <x v="1"/>
    <x v="2"/>
    <x v="0"/>
    <x v="0"/>
    <s v="Poor"/>
  </r>
  <r>
    <s v="704-11-6354"/>
    <n v="58.9"/>
    <n v="8"/>
    <n v="23.56"/>
    <n v="494.76"/>
    <d v="2019-01-06T00:00:00"/>
    <d v="1899-12-30T11:23:00"/>
    <s v="Cash"/>
    <n v="23.56"/>
    <n v="8.9"/>
    <x v="0"/>
    <s v="Sun"/>
    <s v="morning"/>
    <x v="0"/>
    <x v="1"/>
    <x v="2"/>
    <x v="0"/>
    <x v="0"/>
    <s v="Good"/>
  </r>
  <r>
    <s v="110-48-7033"/>
    <n v="32.619999999999997"/>
    <n v="4"/>
    <n v="6.524"/>
    <n v="137.00399999999999"/>
    <d v="2019-01-29T00:00:00"/>
    <d v="1899-12-30T14:12:00"/>
    <s v="Cash"/>
    <n v="6.524"/>
    <n v="9"/>
    <x v="0"/>
    <s v="Tue"/>
    <s v="afternoon"/>
    <x v="0"/>
    <x v="1"/>
    <x v="5"/>
    <x v="2"/>
    <x v="2"/>
    <s v="Good"/>
  </r>
  <r>
    <s v="366-93-0948"/>
    <n v="66.349999999999994"/>
    <n v="1"/>
    <n v="3.3174999999999999"/>
    <n v="69.667500000000004"/>
    <d v="2019-01-31T00:00:00"/>
    <d v="1899-12-30T10:46:00"/>
    <s v="Credit card"/>
    <n v="3.3174999999999999"/>
    <n v="9.6999999999999993"/>
    <x v="0"/>
    <s v="Thu"/>
    <s v="morning"/>
    <x v="0"/>
    <x v="1"/>
    <x v="1"/>
    <x v="0"/>
    <x v="0"/>
    <s v="Good"/>
  </r>
  <r>
    <s v="729-09-9681"/>
    <n v="25.91"/>
    <n v="6"/>
    <n v="7.7729999999999997"/>
    <n v="163.233"/>
    <d v="2019-02-05T00:00:00"/>
    <d v="1899-12-30T10:16:00"/>
    <s v="Ewallet"/>
    <n v="7.7729999999999997"/>
    <n v="8.6999999999999993"/>
    <x v="2"/>
    <s v="Tue"/>
    <s v="morning"/>
    <x v="0"/>
    <x v="1"/>
    <x v="2"/>
    <x v="0"/>
    <x v="0"/>
    <s v="Good"/>
  </r>
  <r>
    <s v="151-16-1484"/>
    <n v="32.25"/>
    <n v="4"/>
    <n v="6.45"/>
    <n v="135.44999999999999"/>
    <d v="2019-02-13T00:00:00"/>
    <d v="1899-12-30T12:38:00"/>
    <s v="Ewallet"/>
    <n v="6.45"/>
    <n v="6.5"/>
    <x v="2"/>
    <s v="Wed"/>
    <s v="afternoon"/>
    <x v="0"/>
    <x v="1"/>
    <x v="1"/>
    <x v="0"/>
    <x v="0"/>
    <s v="Average"/>
  </r>
  <r>
    <s v="380-94-4661"/>
    <n v="65.94"/>
    <n v="4"/>
    <n v="13.188000000000001"/>
    <n v="276.94799999999998"/>
    <d v="2019-02-07T00:00:00"/>
    <d v="1899-12-30T13:05:00"/>
    <s v="Credit card"/>
    <n v="13.188000000000001"/>
    <n v="6.9"/>
    <x v="2"/>
    <s v="Thu"/>
    <s v="afternoon"/>
    <x v="0"/>
    <x v="1"/>
    <x v="1"/>
    <x v="1"/>
    <x v="1"/>
    <s v="Average"/>
  </r>
  <r>
    <s v="850-41-9669"/>
    <n v="75.06"/>
    <n v="9"/>
    <n v="33.777000000000001"/>
    <n v="709.31700000000001"/>
    <d v="2019-03-19T00:00:00"/>
    <d v="1899-12-30T13:25:00"/>
    <s v="Ewallet"/>
    <n v="33.777000000000001"/>
    <n v="6.2"/>
    <x v="1"/>
    <s v="Tue"/>
    <s v="afternoon"/>
    <x v="1"/>
    <x v="0"/>
    <x v="1"/>
    <x v="0"/>
    <x v="0"/>
    <s v="Average"/>
  </r>
  <r>
    <s v="821-07-3596"/>
    <n v="16.45"/>
    <n v="4"/>
    <n v="3.29"/>
    <n v="69.09"/>
    <d v="2019-03-07T00:00:00"/>
    <d v="1899-12-30T14:53:00"/>
    <s v="Ewallet"/>
    <n v="3.29"/>
    <n v="5.6"/>
    <x v="1"/>
    <s v="Thu"/>
    <s v="afternoon"/>
    <x v="1"/>
    <x v="0"/>
    <x v="5"/>
    <x v="1"/>
    <x v="1"/>
    <s v="Poor"/>
  </r>
  <r>
    <s v="655-85-5130"/>
    <n v="38.299999999999997"/>
    <n v="4"/>
    <n v="7.66"/>
    <n v="160.86000000000001"/>
    <d v="2019-03-13T00:00:00"/>
    <d v="1899-12-30T19:22:00"/>
    <s v="Cash"/>
    <n v="7.66"/>
    <n v="5.7"/>
    <x v="1"/>
    <s v="Wed"/>
    <s v="evening"/>
    <x v="0"/>
    <x v="0"/>
    <x v="5"/>
    <x v="2"/>
    <x v="2"/>
    <s v="Poor"/>
  </r>
  <r>
    <s v="447-15-7839"/>
    <n v="22.24"/>
    <n v="10"/>
    <n v="11.12"/>
    <n v="233.52"/>
    <d v="2019-02-09T00:00:00"/>
    <d v="1899-12-30T11:00:00"/>
    <s v="Cash"/>
    <n v="11.12"/>
    <n v="4.2"/>
    <x v="2"/>
    <s v="Sat"/>
    <s v="morning"/>
    <x v="0"/>
    <x v="0"/>
    <x v="3"/>
    <x v="0"/>
    <x v="0"/>
    <s v="Poor"/>
  </r>
  <r>
    <s v="154-74-7179"/>
    <n v="54.45"/>
    <n v="1"/>
    <n v="2.7225000000000001"/>
    <n v="57.172499999999999"/>
    <d v="2019-02-26T00:00:00"/>
    <d v="1899-12-30T19:24:00"/>
    <s v="Ewallet"/>
    <n v="2.7225000000000001"/>
    <n v="7.9"/>
    <x v="2"/>
    <s v="Tue"/>
    <s v="evening"/>
    <x v="1"/>
    <x v="1"/>
    <x v="3"/>
    <x v="2"/>
    <x v="2"/>
    <s v="Average"/>
  </r>
  <r>
    <s v="253-12-6086"/>
    <n v="98.4"/>
    <n v="7"/>
    <n v="34.44"/>
    <n v="723.24"/>
    <d v="2019-03-12T00:00:00"/>
    <d v="1899-12-30T12:43:00"/>
    <s v="Credit card"/>
    <n v="34.44"/>
    <n v="8.6999999999999993"/>
    <x v="1"/>
    <s v="Tue"/>
    <s v="afternoon"/>
    <x v="0"/>
    <x v="0"/>
    <x v="3"/>
    <x v="0"/>
    <x v="0"/>
    <s v="Good"/>
  </r>
  <r>
    <s v="808-65-0703"/>
    <n v="35.47"/>
    <n v="4"/>
    <n v="7.0940000000000003"/>
    <n v="148.97399999999999"/>
    <d v="2019-03-14T00:00:00"/>
    <d v="1899-12-30T17:22:00"/>
    <s v="Credit card"/>
    <n v="7.0940000000000003"/>
    <n v="6.9"/>
    <x v="1"/>
    <s v="Thu"/>
    <s v="evening"/>
    <x v="1"/>
    <x v="1"/>
    <x v="2"/>
    <x v="1"/>
    <x v="1"/>
    <s v="Average"/>
  </r>
  <r>
    <s v="571-94-0759"/>
    <n v="74.599999999999994"/>
    <n v="10"/>
    <n v="37.299999999999997"/>
    <n v="783.3"/>
    <d v="2019-01-08T00:00:00"/>
    <d v="1899-12-30T20:55:00"/>
    <s v="Cash"/>
    <n v="37.299999999999997"/>
    <n v="9.5"/>
    <x v="0"/>
    <s v="Tue"/>
    <s v="evening"/>
    <x v="0"/>
    <x v="0"/>
    <x v="4"/>
    <x v="2"/>
    <x v="2"/>
    <s v="Good"/>
  </r>
  <r>
    <s v="144-51-6085"/>
    <n v="70.739999999999995"/>
    <n v="4"/>
    <n v="14.148"/>
    <n v="297.108"/>
    <d v="2019-01-05T00:00:00"/>
    <d v="1899-12-30T16:05:00"/>
    <s v="Credit card"/>
    <n v="14.148"/>
    <n v="4.4000000000000004"/>
    <x v="0"/>
    <s v="Sat"/>
    <s v="evening"/>
    <x v="0"/>
    <x v="1"/>
    <x v="2"/>
    <x v="0"/>
    <x v="0"/>
    <s v="Poor"/>
  </r>
  <r>
    <s v="731-14-2199"/>
    <n v="35.54"/>
    <n v="10"/>
    <n v="17.77"/>
    <n v="373.17"/>
    <d v="2019-01-04T00:00:00"/>
    <d v="1899-12-30T13:34:00"/>
    <s v="Ewallet"/>
    <n v="17.77"/>
    <n v="7"/>
    <x v="0"/>
    <s v="Fri"/>
    <s v="afternoon"/>
    <x v="0"/>
    <x v="0"/>
    <x v="2"/>
    <x v="0"/>
    <x v="0"/>
    <s v="Average"/>
  </r>
  <r>
    <s v="783-09-1637"/>
    <n v="67.430000000000007"/>
    <n v="5"/>
    <n v="16.857500000000002"/>
    <n v="354.00749999999999"/>
    <d v="2019-03-06T00:00:00"/>
    <d v="1899-12-30T18:13:00"/>
    <s v="Ewallet"/>
    <n v="16.857500000000002"/>
    <n v="6.3"/>
    <x v="1"/>
    <s v="Wed"/>
    <s v="evening"/>
    <x v="1"/>
    <x v="0"/>
    <x v="3"/>
    <x v="2"/>
    <x v="2"/>
    <s v="Average"/>
  </r>
  <r>
    <s v="687-15-1097"/>
    <n v="21.12"/>
    <n v="2"/>
    <n v="2.1120000000000001"/>
    <n v="44.351999999999997"/>
    <d v="2019-01-03T00:00:00"/>
    <d v="1899-12-30T19:17:00"/>
    <s v="Cash"/>
    <n v="2.1120000000000001"/>
    <n v="9.6999999999999993"/>
    <x v="0"/>
    <s v="Thu"/>
    <s v="evening"/>
    <x v="0"/>
    <x v="0"/>
    <x v="0"/>
    <x v="1"/>
    <x v="1"/>
    <s v="Good"/>
  </r>
  <r>
    <s v="126-54-1082"/>
    <n v="21.54"/>
    <n v="9"/>
    <n v="9.6929999999999996"/>
    <n v="203.553"/>
    <d v="2019-01-07T00:00:00"/>
    <d v="1899-12-30T11:44:00"/>
    <s v="Credit card"/>
    <n v="9.6929999999999996"/>
    <n v="8.8000000000000007"/>
    <x v="0"/>
    <s v="Mon"/>
    <s v="morning"/>
    <x v="0"/>
    <x v="0"/>
    <x v="2"/>
    <x v="0"/>
    <x v="0"/>
    <s v="Good"/>
  </r>
  <r>
    <s v="633-91-1052"/>
    <n v="12.03"/>
    <n v="2"/>
    <n v="1.2030000000000001"/>
    <n v="25.263000000000002"/>
    <d v="2019-01-27T00:00:00"/>
    <d v="1899-12-30T15:51:00"/>
    <s v="Cash"/>
    <n v="1.2030000000000001"/>
    <n v="5.0999999999999996"/>
    <x v="0"/>
    <s v="Sun"/>
    <s v="afternoon"/>
    <x v="1"/>
    <x v="0"/>
    <x v="2"/>
    <x v="0"/>
    <x v="0"/>
    <s v="Poor"/>
  </r>
  <r>
    <s v="477-24-6490"/>
    <n v="99.71"/>
    <n v="6"/>
    <n v="29.913"/>
    <n v="628.173"/>
    <d v="2019-02-26T00:00:00"/>
    <d v="1899-12-30T16:52:00"/>
    <s v="Ewallet"/>
    <n v="29.913"/>
    <n v="7.9"/>
    <x v="2"/>
    <s v="Tue"/>
    <s v="evening"/>
    <x v="1"/>
    <x v="0"/>
    <x v="0"/>
    <x v="2"/>
    <x v="2"/>
    <s v="Average"/>
  </r>
  <r>
    <s v="566-19-5475"/>
    <n v="47.97"/>
    <n v="7"/>
    <n v="16.7895"/>
    <n v="352.5795"/>
    <d v="2019-01-07T00:00:00"/>
    <d v="1899-12-30T20:52:00"/>
    <s v="Cash"/>
    <n v="16.7895"/>
    <n v="6.2"/>
    <x v="0"/>
    <s v="Mon"/>
    <s v="evening"/>
    <x v="1"/>
    <x v="1"/>
    <x v="5"/>
    <x v="2"/>
    <x v="2"/>
    <s v="Average"/>
  </r>
  <r>
    <s v="526-86-8552"/>
    <n v="21.82"/>
    <n v="10"/>
    <n v="10.91"/>
    <n v="229.11"/>
    <d v="2019-01-07T00:00:00"/>
    <d v="1899-12-30T17:36:00"/>
    <s v="Cash"/>
    <n v="10.91"/>
    <n v="7.1"/>
    <x v="0"/>
    <s v="Mon"/>
    <s v="evening"/>
    <x v="0"/>
    <x v="0"/>
    <x v="2"/>
    <x v="1"/>
    <x v="1"/>
    <s v="Average"/>
  </r>
  <r>
    <s v="376-56-3573"/>
    <n v="95.42"/>
    <n v="4"/>
    <n v="19.084"/>
    <n v="400.76400000000001"/>
    <d v="2019-02-02T00:00:00"/>
    <d v="1899-12-30T13:23:00"/>
    <s v="Ewallet"/>
    <n v="19.084"/>
    <n v="6.4"/>
    <x v="2"/>
    <s v="Sat"/>
    <s v="afternoon"/>
    <x v="1"/>
    <x v="0"/>
    <x v="5"/>
    <x v="1"/>
    <x v="1"/>
    <s v="Average"/>
  </r>
  <r>
    <s v="537-72-0426"/>
    <n v="70.989999999999995"/>
    <n v="10"/>
    <n v="35.494999999999997"/>
    <n v="745.39499999999998"/>
    <d v="2019-03-20T00:00:00"/>
    <d v="1899-12-30T16:28:00"/>
    <s v="Cash"/>
    <n v="35.494999999999997"/>
    <n v="5.7"/>
    <x v="1"/>
    <s v="Wed"/>
    <s v="evening"/>
    <x v="0"/>
    <x v="1"/>
    <x v="5"/>
    <x v="1"/>
    <x v="1"/>
    <s v="Poor"/>
  </r>
  <r>
    <s v="828-61-5674"/>
    <n v="44.02"/>
    <n v="10"/>
    <n v="22.01"/>
    <n v="462.21"/>
    <d v="2019-03-20T00:00:00"/>
    <d v="1899-12-30T19:57:00"/>
    <s v="Credit card"/>
    <n v="22.01"/>
    <n v="9.6"/>
    <x v="1"/>
    <s v="Wed"/>
    <s v="evening"/>
    <x v="0"/>
    <x v="1"/>
    <x v="3"/>
    <x v="0"/>
    <x v="0"/>
    <s v="Good"/>
  </r>
  <r>
    <s v="136-08-6195"/>
    <n v="69.959999999999994"/>
    <n v="8"/>
    <n v="27.984000000000002"/>
    <n v="587.66399999999999"/>
    <d v="2019-02-15T00:00:00"/>
    <d v="1899-12-30T17:01:00"/>
    <s v="Credit card"/>
    <n v="27.984000000000002"/>
    <n v="6.4"/>
    <x v="2"/>
    <s v="Fri"/>
    <s v="evening"/>
    <x v="1"/>
    <x v="0"/>
    <x v="2"/>
    <x v="0"/>
    <x v="0"/>
    <s v="Average"/>
  </r>
  <r>
    <s v="523-38-0215"/>
    <n v="37"/>
    <n v="1"/>
    <n v="1.85"/>
    <n v="38.85"/>
    <d v="2019-03-06T00:00:00"/>
    <d v="1899-12-30T13:29:00"/>
    <s v="Credit card"/>
    <n v="1.85"/>
    <n v="7.9"/>
    <x v="1"/>
    <s v="Wed"/>
    <s v="afternoon"/>
    <x v="1"/>
    <x v="1"/>
    <x v="2"/>
    <x v="1"/>
    <x v="1"/>
    <s v="Average"/>
  </r>
  <r>
    <s v="490-29-1201"/>
    <n v="15.34"/>
    <n v="1"/>
    <n v="0.76700000000000002"/>
    <n v="16.106999999999999"/>
    <d v="2019-01-06T00:00:00"/>
    <d v="1899-12-30T11:09:00"/>
    <s v="Cash"/>
    <n v="0.76700000000000002"/>
    <n v="6.5"/>
    <x v="0"/>
    <s v="Sun"/>
    <s v="morning"/>
    <x v="1"/>
    <x v="0"/>
    <x v="3"/>
    <x v="0"/>
    <x v="0"/>
    <s v="Average"/>
  </r>
  <r>
    <s v="667-92-0055"/>
    <n v="99.83"/>
    <n v="6"/>
    <n v="29.949000000000002"/>
    <n v="628.92899999999997"/>
    <d v="2019-03-04T00:00:00"/>
    <d v="1899-12-30T15:02:00"/>
    <s v="Ewallet"/>
    <n v="29.949000000000002"/>
    <n v="8.5"/>
    <x v="1"/>
    <s v="Mon"/>
    <s v="afternoon"/>
    <x v="0"/>
    <x v="1"/>
    <x v="0"/>
    <x v="0"/>
    <x v="0"/>
    <s v="Good"/>
  </r>
  <r>
    <s v="565-17-3836"/>
    <n v="47.67"/>
    <n v="4"/>
    <n v="9.5340000000000007"/>
    <n v="200.214"/>
    <d v="2019-03-12T00:00:00"/>
    <d v="1899-12-30T14:21:00"/>
    <s v="Cash"/>
    <n v="9.5340000000000007"/>
    <n v="9.1"/>
    <x v="1"/>
    <s v="Tue"/>
    <s v="afternoon"/>
    <x v="0"/>
    <x v="0"/>
    <x v="0"/>
    <x v="0"/>
    <x v="0"/>
    <s v="Good"/>
  </r>
  <r>
    <s v="498-41-1961"/>
    <n v="66.680000000000007"/>
    <n v="5"/>
    <n v="16.670000000000002"/>
    <n v="350.07"/>
    <d v="2019-02-20T00:00:00"/>
    <d v="1899-12-30T18:01:00"/>
    <s v="Cash"/>
    <n v="16.670000000000002"/>
    <n v="7.6"/>
    <x v="2"/>
    <s v="Wed"/>
    <s v="evening"/>
    <x v="1"/>
    <x v="1"/>
    <x v="0"/>
    <x v="2"/>
    <x v="2"/>
    <s v="Average"/>
  </r>
  <r>
    <s v="593-95-4461"/>
    <n v="74.86"/>
    <n v="1"/>
    <n v="3.7429999999999999"/>
    <n v="78.602999999999994"/>
    <d v="2019-03-24T00:00:00"/>
    <d v="1899-12-30T14:49:00"/>
    <s v="Cash"/>
    <n v="3.7429999999999999"/>
    <n v="6.9"/>
    <x v="1"/>
    <s v="Sun"/>
    <s v="afternoon"/>
    <x v="0"/>
    <x v="1"/>
    <x v="2"/>
    <x v="1"/>
    <x v="1"/>
    <s v="Average"/>
  </r>
  <r>
    <s v="226-71-3580"/>
    <n v="23.75"/>
    <n v="9"/>
    <n v="10.6875"/>
    <n v="224.4375"/>
    <d v="2019-01-31T00:00:00"/>
    <d v="1899-12-30T12:02:00"/>
    <s v="Cash"/>
    <n v="10.6875"/>
    <n v="9.5"/>
    <x v="0"/>
    <s v="Thu"/>
    <s v="afternoon"/>
    <x v="1"/>
    <x v="0"/>
    <x v="3"/>
    <x v="1"/>
    <x v="1"/>
    <s v="Good"/>
  </r>
  <r>
    <s v="283-79-9594"/>
    <n v="48.51"/>
    <n v="7"/>
    <n v="16.9785"/>
    <n v="356.54849999999999"/>
    <d v="2019-01-25T00:00:00"/>
    <d v="1899-12-30T13:30:00"/>
    <s v="Credit card"/>
    <n v="16.9785"/>
    <n v="5.2"/>
    <x v="0"/>
    <s v="Fri"/>
    <s v="afternoon"/>
    <x v="1"/>
    <x v="0"/>
    <x v="4"/>
    <x v="2"/>
    <x v="2"/>
    <s v="Poor"/>
  </r>
  <r>
    <s v="430-60-3493"/>
    <n v="94.88"/>
    <n v="7"/>
    <n v="33.207999999999998"/>
    <n v="697.36800000000005"/>
    <d v="2019-02-03T00:00:00"/>
    <d v="1899-12-30T14:38:00"/>
    <s v="Cash"/>
    <n v="33.207999999999998"/>
    <n v="4.2"/>
    <x v="2"/>
    <s v="Sun"/>
    <s v="afternoon"/>
    <x v="0"/>
    <x v="0"/>
    <x v="2"/>
    <x v="0"/>
    <x v="0"/>
    <s v="Poor"/>
  </r>
  <r>
    <s v="139-20-0155"/>
    <n v="40.299999999999997"/>
    <n v="10"/>
    <n v="20.149999999999999"/>
    <n v="423.15"/>
    <d v="2019-01-24T00:00:00"/>
    <d v="1899-12-30T17:37:00"/>
    <s v="Credit card"/>
    <n v="20.149999999999999"/>
    <n v="7"/>
    <x v="0"/>
    <s v="Thu"/>
    <s v="evening"/>
    <x v="0"/>
    <x v="1"/>
    <x v="1"/>
    <x v="2"/>
    <x v="2"/>
    <s v="Average"/>
  </r>
  <r>
    <s v="558-80-4082"/>
    <n v="27.85"/>
    <n v="7"/>
    <n v="9.7475000000000005"/>
    <n v="204.69749999999999"/>
    <d v="2019-03-14T00:00:00"/>
    <d v="1899-12-30T17:20:00"/>
    <s v="Ewallet"/>
    <n v="9.7475000000000005"/>
    <n v="6"/>
    <x v="1"/>
    <s v="Thu"/>
    <s v="evening"/>
    <x v="1"/>
    <x v="1"/>
    <x v="1"/>
    <x v="1"/>
    <x v="1"/>
    <s v="Average"/>
  </r>
  <r>
    <s v="278-97-7759"/>
    <n v="62.48"/>
    <n v="1"/>
    <n v="3.1240000000000001"/>
    <n v="65.603999999999999"/>
    <d v="2019-02-18T00:00:00"/>
    <d v="1899-12-30T20:29:00"/>
    <s v="Cash"/>
    <n v="3.1240000000000001"/>
    <n v="4.7"/>
    <x v="2"/>
    <s v="Mon"/>
    <s v="evening"/>
    <x v="0"/>
    <x v="0"/>
    <x v="1"/>
    <x v="0"/>
    <x v="0"/>
    <s v="Poor"/>
  </r>
  <r>
    <s v="316-68-6352"/>
    <n v="36.36"/>
    <n v="2"/>
    <n v="3.6360000000000001"/>
    <n v="76.355999999999995"/>
    <d v="2019-01-21T00:00:00"/>
    <d v="1899-12-30T10:00:00"/>
    <s v="Cash"/>
    <n v="3.6360000000000001"/>
    <n v="7.1"/>
    <x v="0"/>
    <s v="Mon"/>
    <s v="morning"/>
    <x v="0"/>
    <x v="0"/>
    <x v="4"/>
    <x v="0"/>
    <x v="0"/>
    <s v="Average"/>
  </r>
  <r>
    <s v="585-03-5943"/>
    <n v="18.11"/>
    <n v="10"/>
    <n v="9.0549999999999997"/>
    <n v="190.155"/>
    <d v="2019-03-13T00:00:00"/>
    <d v="1899-12-30T11:46:00"/>
    <s v="Ewallet"/>
    <n v="9.0549999999999997"/>
    <n v="5.9"/>
    <x v="1"/>
    <s v="Wed"/>
    <s v="morning"/>
    <x v="1"/>
    <x v="1"/>
    <x v="0"/>
    <x v="2"/>
    <x v="2"/>
    <s v="Poor"/>
  </r>
  <r>
    <s v="211-05-0490"/>
    <n v="51.92"/>
    <n v="5"/>
    <n v="12.98"/>
    <n v="272.58"/>
    <d v="2019-03-03T00:00:00"/>
    <d v="1899-12-30T13:42:00"/>
    <s v="Cash"/>
    <n v="12.98"/>
    <n v="7.5"/>
    <x v="1"/>
    <s v="Sun"/>
    <s v="afternoon"/>
    <x v="0"/>
    <x v="0"/>
    <x v="1"/>
    <x v="1"/>
    <x v="1"/>
    <s v="Average"/>
  </r>
  <r>
    <s v="727-75-6477"/>
    <n v="28.84"/>
    <n v="4"/>
    <n v="5.7679999999999998"/>
    <n v="121.128"/>
    <d v="2019-03-29T00:00:00"/>
    <d v="1899-12-30T14:44:00"/>
    <s v="Cash"/>
    <n v="5.7679999999999998"/>
    <n v="6.4"/>
    <x v="1"/>
    <s v="Fri"/>
    <s v="afternoon"/>
    <x v="1"/>
    <x v="1"/>
    <x v="1"/>
    <x v="1"/>
    <x v="1"/>
    <s v="Average"/>
  </r>
  <r>
    <s v="744-02-5987"/>
    <n v="78.38"/>
    <n v="6"/>
    <n v="23.513999999999999"/>
    <n v="493.79399999999998"/>
    <d v="2019-01-10T00:00:00"/>
    <d v="1899-12-30T14:16:00"/>
    <s v="Ewallet"/>
    <n v="23.513999999999999"/>
    <n v="5.8"/>
    <x v="0"/>
    <s v="Thu"/>
    <s v="afternoon"/>
    <x v="0"/>
    <x v="1"/>
    <x v="2"/>
    <x v="0"/>
    <x v="0"/>
    <s v="Poor"/>
  </r>
  <r>
    <s v="307-83-9164"/>
    <n v="60.01"/>
    <n v="4"/>
    <n v="12.002000000000001"/>
    <n v="252.042"/>
    <d v="2019-01-25T00:00:00"/>
    <d v="1899-12-30T15:54:00"/>
    <s v="Cash"/>
    <n v="12.002000000000001"/>
    <n v="4.5"/>
    <x v="0"/>
    <s v="Fri"/>
    <s v="afternoon"/>
    <x v="0"/>
    <x v="1"/>
    <x v="2"/>
    <x v="0"/>
    <x v="0"/>
    <s v="Poor"/>
  </r>
  <r>
    <s v="779-06-0012"/>
    <n v="88.61"/>
    <n v="1"/>
    <n v="4.4305000000000003"/>
    <n v="93.040499999999994"/>
    <d v="2019-01-19T00:00:00"/>
    <d v="1899-12-30T10:21:00"/>
    <s v="Cash"/>
    <n v="4.4305000000000003"/>
    <n v="7.7"/>
    <x v="0"/>
    <s v="Sat"/>
    <s v="morning"/>
    <x v="0"/>
    <x v="0"/>
    <x v="2"/>
    <x v="1"/>
    <x v="1"/>
    <s v="Average"/>
  </r>
  <r>
    <s v="446-47-6729"/>
    <n v="99.82"/>
    <n v="2"/>
    <n v="9.9819999999999993"/>
    <n v="209.62200000000001"/>
    <d v="2019-01-02T00:00:00"/>
    <d v="1899-12-30T18:09:00"/>
    <s v="Credit card"/>
    <n v="9.9819999999999993"/>
    <n v="6.7"/>
    <x v="0"/>
    <s v="Wed"/>
    <s v="evening"/>
    <x v="1"/>
    <x v="1"/>
    <x v="5"/>
    <x v="1"/>
    <x v="1"/>
    <s v="Average"/>
  </r>
  <r>
    <s v="573-10-3877"/>
    <n v="39.01"/>
    <n v="1"/>
    <n v="1.9504999999999999"/>
    <n v="40.960500000000003"/>
    <d v="2019-03-12T00:00:00"/>
    <d v="1899-12-30T16:46:00"/>
    <s v="Credit card"/>
    <n v="1.9504999999999999"/>
    <n v="4.7"/>
    <x v="1"/>
    <s v="Tue"/>
    <s v="evening"/>
    <x v="0"/>
    <x v="1"/>
    <x v="0"/>
    <x v="2"/>
    <x v="2"/>
    <s v="Poor"/>
  </r>
  <r>
    <s v="735-06-4124"/>
    <n v="48.61"/>
    <n v="1"/>
    <n v="2.4304999999999999"/>
    <n v="51.040500000000002"/>
    <d v="2019-02-25T00:00:00"/>
    <d v="1899-12-30T15:31:00"/>
    <s v="Cash"/>
    <n v="2.4304999999999999"/>
    <n v="4.4000000000000004"/>
    <x v="2"/>
    <s v="Mon"/>
    <s v="afternoon"/>
    <x v="1"/>
    <x v="1"/>
    <x v="4"/>
    <x v="1"/>
    <x v="1"/>
    <s v="Poor"/>
  </r>
  <r>
    <s v="439-54-7422"/>
    <n v="51.19"/>
    <n v="4"/>
    <n v="10.238"/>
    <n v="214.99799999999999"/>
    <d v="2019-03-18T00:00:00"/>
    <d v="1899-12-30T17:15:00"/>
    <s v="Credit card"/>
    <n v="10.238"/>
    <n v="4.7"/>
    <x v="1"/>
    <s v="Mon"/>
    <s v="evening"/>
    <x v="1"/>
    <x v="0"/>
    <x v="1"/>
    <x v="0"/>
    <x v="0"/>
    <s v="Poor"/>
  </r>
  <r>
    <s v="396-90-2219"/>
    <n v="14.96"/>
    <n v="8"/>
    <n v="5.984"/>
    <n v="125.664"/>
    <d v="2019-02-23T00:00:00"/>
    <d v="1899-12-30T12:29:00"/>
    <s v="Cash"/>
    <n v="5.984"/>
    <n v="8.6"/>
    <x v="2"/>
    <s v="Sat"/>
    <s v="afternoon"/>
    <x v="1"/>
    <x v="0"/>
    <x v="1"/>
    <x v="2"/>
    <x v="2"/>
    <s v="Good"/>
  </r>
  <r>
    <s v="411-77-0180"/>
    <n v="72.2"/>
    <n v="7"/>
    <n v="25.27"/>
    <n v="530.66999999999996"/>
    <d v="2019-03-26T00:00:00"/>
    <d v="1899-12-30T20:14:00"/>
    <s v="Ewallet"/>
    <n v="25.27"/>
    <n v="4.3"/>
    <x v="1"/>
    <s v="Tue"/>
    <s v="evening"/>
    <x v="0"/>
    <x v="1"/>
    <x v="1"/>
    <x v="0"/>
    <x v="0"/>
    <s v="Poor"/>
  </r>
  <r>
    <s v="286-01-5402"/>
    <n v="40.229999999999997"/>
    <n v="7"/>
    <n v="14.080500000000001"/>
    <n v="295.69049999999999"/>
    <d v="2019-03-30T00:00:00"/>
    <d v="1899-12-30T13:22:00"/>
    <s v="Cash"/>
    <n v="14.080500000000001"/>
    <n v="9.6"/>
    <x v="1"/>
    <s v="Sat"/>
    <s v="afternoon"/>
    <x v="1"/>
    <x v="0"/>
    <x v="3"/>
    <x v="0"/>
    <x v="0"/>
    <s v="Good"/>
  </r>
  <r>
    <s v="803-17-8013"/>
    <n v="88.79"/>
    <n v="8"/>
    <n v="35.515999999999998"/>
    <n v="745.83600000000001"/>
    <d v="2019-02-17T00:00:00"/>
    <d v="1899-12-30T17:09:00"/>
    <s v="Cash"/>
    <n v="35.515999999999998"/>
    <n v="4.0999999999999996"/>
    <x v="2"/>
    <s v="Sun"/>
    <s v="evening"/>
    <x v="0"/>
    <x v="0"/>
    <x v="2"/>
    <x v="0"/>
    <x v="0"/>
    <s v="Poor"/>
  </r>
  <r>
    <s v="512-98-1403"/>
    <n v="26.48"/>
    <n v="3"/>
    <n v="3.972"/>
    <n v="83.412000000000006"/>
    <d v="2019-03-21T00:00:00"/>
    <d v="1899-12-30T10:40:00"/>
    <s v="Ewallet"/>
    <n v="3.972"/>
    <n v="4.7"/>
    <x v="1"/>
    <s v="Thu"/>
    <s v="morning"/>
    <x v="0"/>
    <x v="0"/>
    <x v="1"/>
    <x v="0"/>
    <x v="0"/>
    <s v="Poor"/>
  </r>
  <r>
    <s v="848-42-2560"/>
    <n v="81.91"/>
    <n v="2"/>
    <n v="8.1910000000000007"/>
    <n v="172.011"/>
    <d v="2019-03-05T00:00:00"/>
    <d v="1899-12-30T17:43:00"/>
    <s v="Cash"/>
    <n v="8.1910000000000007"/>
    <n v="7.8"/>
    <x v="1"/>
    <s v="Tue"/>
    <s v="evening"/>
    <x v="1"/>
    <x v="0"/>
    <x v="5"/>
    <x v="0"/>
    <x v="0"/>
    <s v="Average"/>
  </r>
  <r>
    <s v="532-59-7201"/>
    <n v="79.930000000000007"/>
    <n v="6"/>
    <n v="23.978999999999999"/>
    <n v="503.55900000000003"/>
    <d v="2019-01-31T00:00:00"/>
    <d v="1899-12-30T14:04:00"/>
    <s v="Cash"/>
    <n v="23.978999999999999"/>
    <n v="5.5"/>
    <x v="0"/>
    <s v="Thu"/>
    <s v="afternoon"/>
    <x v="0"/>
    <x v="1"/>
    <x v="3"/>
    <x v="2"/>
    <x v="2"/>
    <s v="Poor"/>
  </r>
  <r>
    <s v="181-94-6432"/>
    <n v="69.33"/>
    <n v="2"/>
    <n v="6.9329999999999998"/>
    <n v="145.59299999999999"/>
    <d v="2019-02-05T00:00:00"/>
    <d v="1899-12-30T19:05:00"/>
    <s v="Ewallet"/>
    <n v="6.9329999999999998"/>
    <n v="9.6999999999999993"/>
    <x v="2"/>
    <s v="Tue"/>
    <s v="evening"/>
    <x v="0"/>
    <x v="1"/>
    <x v="5"/>
    <x v="1"/>
    <x v="1"/>
    <s v="Good"/>
  </r>
  <r>
    <s v="870-76-1733"/>
    <n v="14.23"/>
    <n v="5"/>
    <n v="3.5575000000000001"/>
    <n v="74.707499999999996"/>
    <d v="2019-02-01T00:00:00"/>
    <d v="1899-12-30T10:08:00"/>
    <s v="Credit card"/>
    <n v="3.5575000000000001"/>
    <n v="4.4000000000000004"/>
    <x v="2"/>
    <s v="Fri"/>
    <s v="morning"/>
    <x v="0"/>
    <x v="0"/>
    <x v="4"/>
    <x v="0"/>
    <x v="0"/>
    <s v="Poor"/>
  </r>
  <r>
    <s v="423-64-4619"/>
    <n v="15.55"/>
    <n v="9"/>
    <n v="6.9974999999999996"/>
    <n v="146.94749999999999"/>
    <d v="2019-03-07T00:00:00"/>
    <d v="1899-12-30T13:12:00"/>
    <s v="Cash"/>
    <n v="6.9974999999999996"/>
    <n v="5"/>
    <x v="1"/>
    <s v="Thu"/>
    <s v="afternoon"/>
    <x v="0"/>
    <x v="0"/>
    <x v="0"/>
    <x v="0"/>
    <x v="0"/>
    <s v="Poor"/>
  </r>
  <r>
    <s v="227-07-4446"/>
    <n v="78.13"/>
    <n v="10"/>
    <n v="39.064999999999998"/>
    <n v="820.36500000000001"/>
    <d v="2019-02-10T00:00:00"/>
    <d v="1899-12-30T20:51:00"/>
    <s v="Cash"/>
    <n v="39.064999999999998"/>
    <n v="4.4000000000000004"/>
    <x v="2"/>
    <s v="Sun"/>
    <s v="evening"/>
    <x v="0"/>
    <x v="0"/>
    <x v="1"/>
    <x v="1"/>
    <x v="1"/>
    <s v="Poor"/>
  </r>
  <r>
    <s v="174-36-3675"/>
    <n v="99.37"/>
    <n v="2"/>
    <n v="9.9369999999999994"/>
    <n v="208.67699999999999"/>
    <d v="2019-02-14T00:00:00"/>
    <d v="1899-12-30T17:29:00"/>
    <s v="Cash"/>
    <n v="9.9369999999999994"/>
    <n v="5.2"/>
    <x v="2"/>
    <s v="Thu"/>
    <s v="evening"/>
    <x v="0"/>
    <x v="1"/>
    <x v="4"/>
    <x v="1"/>
    <x v="1"/>
    <s v="Poor"/>
  </r>
  <r>
    <s v="428-83-5800"/>
    <n v="21.08"/>
    <n v="3"/>
    <n v="3.1619999999999999"/>
    <n v="66.402000000000001"/>
    <d v="2019-02-09T00:00:00"/>
    <d v="1899-12-30T10:25:00"/>
    <s v="Cash"/>
    <n v="3.1619999999999999"/>
    <n v="7.3"/>
    <x v="2"/>
    <s v="Sat"/>
    <s v="morning"/>
    <x v="0"/>
    <x v="0"/>
    <x v="4"/>
    <x v="1"/>
    <x v="1"/>
    <s v="Average"/>
  </r>
  <r>
    <s v="603-07-0961"/>
    <n v="74.790000000000006"/>
    <n v="5"/>
    <n v="18.697500000000002"/>
    <n v="392.64749999999998"/>
    <d v="2019-01-10T00:00:00"/>
    <d v="1899-12-30T11:34:00"/>
    <s v="Cash"/>
    <n v="18.697500000000002"/>
    <n v="4.9000000000000004"/>
    <x v="0"/>
    <s v="Thu"/>
    <s v="morning"/>
    <x v="0"/>
    <x v="1"/>
    <x v="1"/>
    <x v="1"/>
    <x v="1"/>
    <s v="Poor"/>
  </r>
  <r>
    <s v="704-20-4138"/>
    <n v="29.67"/>
    <n v="7"/>
    <n v="10.384499999999999"/>
    <n v="218.0745"/>
    <d v="2019-03-11T00:00:00"/>
    <d v="1899-12-30T18:58:00"/>
    <s v="Credit card"/>
    <n v="10.384499999999999"/>
    <n v="8.1"/>
    <x v="1"/>
    <s v="Mon"/>
    <s v="evening"/>
    <x v="0"/>
    <x v="0"/>
    <x v="0"/>
    <x v="1"/>
    <x v="1"/>
    <s v="Good"/>
  </r>
  <r>
    <s v="787-15-1757"/>
    <n v="44.07"/>
    <n v="4"/>
    <n v="8.8140000000000001"/>
    <n v="185.09399999999999"/>
    <d v="2019-02-18T00:00:00"/>
    <d v="1899-12-30T16:28:00"/>
    <s v="Ewallet"/>
    <n v="8.8140000000000001"/>
    <n v="8.4"/>
    <x v="2"/>
    <s v="Mon"/>
    <s v="evening"/>
    <x v="0"/>
    <x v="1"/>
    <x v="0"/>
    <x v="1"/>
    <x v="1"/>
    <s v="Good"/>
  </r>
  <r>
    <s v="649-11-3678"/>
    <n v="22.93"/>
    <n v="9"/>
    <n v="10.3185"/>
    <n v="216.6885"/>
    <d v="2019-02-26T00:00:00"/>
    <d v="1899-12-30T20:26:00"/>
    <s v="Cash"/>
    <n v="10.3185"/>
    <n v="5.5"/>
    <x v="2"/>
    <s v="Tue"/>
    <s v="evening"/>
    <x v="1"/>
    <x v="0"/>
    <x v="4"/>
    <x v="1"/>
    <x v="1"/>
    <s v="Poor"/>
  </r>
  <r>
    <s v="622-20-1945"/>
    <n v="39.42"/>
    <n v="1"/>
    <n v="1.9710000000000001"/>
    <n v="41.390999999999998"/>
    <d v="2019-01-18T00:00:00"/>
    <d v="1899-12-30T15:08:00"/>
    <s v="Cash"/>
    <n v="1.9710000000000001"/>
    <n v="8.4"/>
    <x v="0"/>
    <s v="Fri"/>
    <s v="afternoon"/>
    <x v="1"/>
    <x v="0"/>
    <x v="0"/>
    <x v="1"/>
    <x v="1"/>
    <s v="Good"/>
  </r>
  <r>
    <s v="372-94-8041"/>
    <n v="15.26"/>
    <n v="6"/>
    <n v="4.5780000000000003"/>
    <n v="96.138000000000005"/>
    <d v="2019-02-15T00:00:00"/>
    <d v="1899-12-30T18:03:00"/>
    <s v="Ewallet"/>
    <n v="4.5780000000000003"/>
    <n v="9.8000000000000007"/>
    <x v="2"/>
    <s v="Fri"/>
    <s v="evening"/>
    <x v="1"/>
    <x v="1"/>
    <x v="0"/>
    <x v="0"/>
    <x v="0"/>
    <s v="Good"/>
  </r>
  <r>
    <s v="563-91-7120"/>
    <n v="61.77"/>
    <n v="5"/>
    <n v="15.442500000000001"/>
    <n v="324.29250000000002"/>
    <d v="2019-03-08T00:00:00"/>
    <d v="1899-12-30T13:21:00"/>
    <s v="Cash"/>
    <n v="15.442500000000001"/>
    <n v="6.7"/>
    <x v="1"/>
    <s v="Fri"/>
    <s v="afternoon"/>
    <x v="1"/>
    <x v="0"/>
    <x v="5"/>
    <x v="0"/>
    <x v="0"/>
    <s v="Average"/>
  </r>
  <r>
    <s v="746-54-5508"/>
    <n v="21.52"/>
    <n v="6"/>
    <n v="6.4560000000000004"/>
    <n v="135.57599999999999"/>
    <d v="2019-01-17T00:00:00"/>
    <d v="1899-12-30T12:48:00"/>
    <s v="Credit card"/>
    <n v="6.4560000000000004"/>
    <n v="9.4"/>
    <x v="0"/>
    <s v="Thu"/>
    <s v="afternoon"/>
    <x v="1"/>
    <x v="1"/>
    <x v="2"/>
    <x v="0"/>
    <x v="0"/>
    <s v="Good"/>
  </r>
  <r>
    <s v="276-54-0879"/>
    <n v="97.74"/>
    <n v="4"/>
    <n v="19.547999999999998"/>
    <n v="410.50799999999998"/>
    <d v="2019-03-12T00:00:00"/>
    <d v="1899-12-30T19:53:00"/>
    <s v="Ewallet"/>
    <n v="19.547999999999998"/>
    <n v="6.4"/>
    <x v="1"/>
    <s v="Tue"/>
    <s v="evening"/>
    <x v="1"/>
    <x v="1"/>
    <x v="3"/>
    <x v="2"/>
    <x v="2"/>
    <s v="Average"/>
  </r>
  <r>
    <s v="815-11-1168"/>
    <n v="99.78"/>
    <n v="5"/>
    <n v="24.945"/>
    <n v="523.84500000000003"/>
    <d v="2019-03-09T00:00:00"/>
    <d v="1899-12-30T19:09:00"/>
    <s v="Cash"/>
    <n v="24.945"/>
    <n v="5.4"/>
    <x v="1"/>
    <s v="Sat"/>
    <s v="evening"/>
    <x v="0"/>
    <x v="1"/>
    <x v="4"/>
    <x v="0"/>
    <x v="0"/>
    <s v="Poor"/>
  </r>
  <r>
    <s v="719-76-3868"/>
    <n v="94.26"/>
    <n v="4"/>
    <n v="18.852"/>
    <n v="395.892"/>
    <d v="2019-03-12T00:00:00"/>
    <d v="1899-12-30T16:30:00"/>
    <s v="Cash"/>
    <n v="18.852"/>
    <n v="8.6"/>
    <x v="1"/>
    <s v="Tue"/>
    <s v="evening"/>
    <x v="0"/>
    <x v="1"/>
    <x v="4"/>
    <x v="1"/>
    <x v="1"/>
    <s v="Good"/>
  </r>
  <r>
    <s v="730-61-8757"/>
    <n v="51.13"/>
    <n v="4"/>
    <n v="10.226000000000001"/>
    <n v="214.74600000000001"/>
    <d v="2019-01-25T00:00:00"/>
    <d v="1899-12-30T10:11:00"/>
    <s v="Credit card"/>
    <n v="10.226000000000001"/>
    <n v="4"/>
    <x v="0"/>
    <s v="Fri"/>
    <s v="morning"/>
    <x v="0"/>
    <x v="1"/>
    <x v="0"/>
    <x v="2"/>
    <x v="2"/>
    <s v="Poor"/>
  </r>
  <r>
    <s v="340-66-0321"/>
    <n v="36.36"/>
    <n v="4"/>
    <n v="7.2720000000000002"/>
    <n v="152.71199999999999"/>
    <d v="2019-03-25T00:00:00"/>
    <d v="1899-12-30T13:07:00"/>
    <s v="Cash"/>
    <n v="7.2720000000000002"/>
    <n v="7.6"/>
    <x v="1"/>
    <s v="Mon"/>
    <s v="afternoon"/>
    <x v="0"/>
    <x v="1"/>
    <x v="1"/>
    <x v="0"/>
    <x v="0"/>
    <s v="Average"/>
  </r>
  <r>
    <s v="868-81-1752"/>
    <n v="22.02"/>
    <n v="9"/>
    <n v="9.9090000000000007"/>
    <n v="208.089"/>
    <d v="2019-02-07T00:00:00"/>
    <d v="1899-12-30T18:48:00"/>
    <s v="Cash"/>
    <n v="9.9090000000000007"/>
    <n v="6.8"/>
    <x v="2"/>
    <s v="Thu"/>
    <s v="evening"/>
    <x v="1"/>
    <x v="1"/>
    <x v="2"/>
    <x v="2"/>
    <x v="2"/>
    <s v="Average"/>
  </r>
  <r>
    <s v="634-97-8956"/>
    <n v="32.9"/>
    <n v="3"/>
    <n v="4.9349999999999996"/>
    <n v="103.63500000000001"/>
    <d v="2019-02-17T00:00:00"/>
    <d v="1899-12-30T17:27:00"/>
    <s v="Credit card"/>
    <n v="4.9349999999999996"/>
    <n v="9.1"/>
    <x v="2"/>
    <s v="Sun"/>
    <s v="evening"/>
    <x v="1"/>
    <x v="1"/>
    <x v="4"/>
    <x v="0"/>
    <x v="0"/>
    <s v="Good"/>
  </r>
  <r>
    <s v="566-71-1091"/>
    <n v="77.02"/>
    <n v="5"/>
    <n v="19.254999999999999"/>
    <n v="404.35500000000002"/>
    <d v="2019-02-03T00:00:00"/>
    <d v="1899-12-30T15:59:00"/>
    <s v="Cash"/>
    <n v="19.254999999999999"/>
    <n v="5.5"/>
    <x v="2"/>
    <s v="Sun"/>
    <s v="afternoon"/>
    <x v="1"/>
    <x v="1"/>
    <x v="5"/>
    <x v="0"/>
    <x v="0"/>
    <s v="Poor"/>
  </r>
  <r>
    <s v="442-48-3607"/>
    <n v="23.48"/>
    <n v="2"/>
    <n v="2.3479999999999999"/>
    <n v="49.308"/>
    <d v="2019-03-14T00:00:00"/>
    <d v="1899-12-30T11:21:00"/>
    <s v="Credit card"/>
    <n v="2.3479999999999999"/>
    <n v="7.9"/>
    <x v="1"/>
    <s v="Thu"/>
    <s v="morning"/>
    <x v="0"/>
    <x v="1"/>
    <x v="4"/>
    <x v="0"/>
    <x v="0"/>
    <s v="Average"/>
  </r>
  <r>
    <s v="835-16-0096"/>
    <n v="14.7"/>
    <n v="5"/>
    <n v="3.6749999999999998"/>
    <n v="77.174999999999997"/>
    <d v="2019-03-24T00:00:00"/>
    <d v="1899-12-30T13:48:00"/>
    <s v="Ewallet"/>
    <n v="3.6749999999999998"/>
    <n v="8.5"/>
    <x v="1"/>
    <s v="Sun"/>
    <s v="afternoon"/>
    <x v="0"/>
    <x v="1"/>
    <x v="3"/>
    <x v="1"/>
    <x v="1"/>
    <s v="Good"/>
  </r>
  <r>
    <s v="527-09-6272"/>
    <n v="28.45"/>
    <n v="5"/>
    <n v="7.1124999999999998"/>
    <n v="149.36250000000001"/>
    <d v="2019-03-21T00:00:00"/>
    <d v="1899-12-30T10:17:00"/>
    <s v="Credit card"/>
    <n v="7.1124999999999998"/>
    <n v="9.1"/>
    <x v="1"/>
    <s v="Thu"/>
    <s v="morning"/>
    <x v="0"/>
    <x v="0"/>
    <x v="1"/>
    <x v="0"/>
    <x v="0"/>
    <s v="Good"/>
  </r>
  <r>
    <s v="898-04-2717"/>
    <n v="76.400000000000006"/>
    <n v="9"/>
    <n v="34.380000000000003"/>
    <n v="721.98"/>
    <d v="2019-03-19T00:00:00"/>
    <d v="1899-12-30T15:49:00"/>
    <s v="Ewallet"/>
    <n v="34.380000000000003"/>
    <n v="7.5"/>
    <x v="1"/>
    <s v="Tue"/>
    <s v="afternoon"/>
    <x v="1"/>
    <x v="1"/>
    <x v="5"/>
    <x v="0"/>
    <x v="0"/>
    <s v="Average"/>
  </r>
  <r>
    <s v="692-27-8933"/>
    <n v="57.95"/>
    <n v="6"/>
    <n v="17.385000000000002"/>
    <n v="365.08499999999998"/>
    <d v="2019-02-24T00:00:00"/>
    <d v="1899-12-30T13:02:00"/>
    <s v="Cash"/>
    <n v="17.385000000000002"/>
    <n v="5.2"/>
    <x v="2"/>
    <s v="Sun"/>
    <s v="afternoon"/>
    <x v="1"/>
    <x v="0"/>
    <x v="3"/>
    <x v="2"/>
    <x v="2"/>
    <s v="Poor"/>
  </r>
  <r>
    <s v="633-09-3463"/>
    <n v="47.65"/>
    <n v="3"/>
    <n v="7.1475"/>
    <n v="150.0975"/>
    <d v="2019-03-28T00:00:00"/>
    <d v="1899-12-30T12:58:00"/>
    <s v="Credit card"/>
    <n v="7.1475"/>
    <n v="9.5"/>
    <x v="1"/>
    <s v="Thu"/>
    <s v="afternoon"/>
    <x v="1"/>
    <x v="0"/>
    <x v="1"/>
    <x v="1"/>
    <x v="1"/>
    <s v="Good"/>
  </r>
  <r>
    <s v="374-17-3652"/>
    <n v="42.82"/>
    <n v="9"/>
    <n v="19.268999999999998"/>
    <n v="404.649"/>
    <d v="2019-02-05T00:00:00"/>
    <d v="1899-12-30T15:26:00"/>
    <s v="Credit card"/>
    <n v="19.268999999999998"/>
    <n v="8.9"/>
    <x v="2"/>
    <s v="Tue"/>
    <s v="afternoon"/>
    <x v="0"/>
    <x v="0"/>
    <x v="4"/>
    <x v="2"/>
    <x v="2"/>
    <s v="Good"/>
  </r>
  <r>
    <s v="378-07-7001"/>
    <n v="48.09"/>
    <n v="3"/>
    <n v="7.2134999999999998"/>
    <n v="151.48349999999999"/>
    <d v="2019-02-10T00:00:00"/>
    <d v="1899-12-30T18:23:00"/>
    <s v="Credit card"/>
    <n v="7.2134999999999998"/>
    <n v="7.8"/>
    <x v="2"/>
    <s v="Sun"/>
    <s v="evening"/>
    <x v="0"/>
    <x v="1"/>
    <x v="1"/>
    <x v="2"/>
    <x v="2"/>
    <s v="Average"/>
  </r>
  <r>
    <s v="433-75-6987"/>
    <n v="55.97"/>
    <n v="7"/>
    <n v="19.589500000000001"/>
    <n v="411.37950000000001"/>
    <d v="2019-03-05T00:00:00"/>
    <d v="1899-12-30T19:06:00"/>
    <s v="Ewallet"/>
    <n v="19.589500000000001"/>
    <n v="8.9"/>
    <x v="1"/>
    <s v="Tue"/>
    <s v="evening"/>
    <x v="0"/>
    <x v="0"/>
    <x v="0"/>
    <x v="2"/>
    <x v="2"/>
    <s v="Good"/>
  </r>
  <r>
    <s v="873-95-4984"/>
    <n v="76.900000000000006"/>
    <n v="7"/>
    <n v="26.914999999999999"/>
    <n v="565.21500000000003"/>
    <d v="2019-02-15T00:00:00"/>
    <d v="1899-12-30T20:21:00"/>
    <s v="Cash"/>
    <n v="26.914999999999999"/>
    <n v="7.7"/>
    <x v="2"/>
    <s v="Fri"/>
    <s v="evening"/>
    <x v="0"/>
    <x v="0"/>
    <x v="0"/>
    <x v="2"/>
    <x v="2"/>
    <s v="Average"/>
  </r>
  <r>
    <s v="416-13-5917"/>
    <n v="97.03"/>
    <n v="5"/>
    <n v="24.2575"/>
    <n v="509.40750000000003"/>
    <d v="2019-01-30T00:00:00"/>
    <d v="1899-12-30T16:24:00"/>
    <s v="Ewallet"/>
    <n v="24.2575"/>
    <n v="9.3000000000000007"/>
    <x v="0"/>
    <s v="Wed"/>
    <s v="evening"/>
    <x v="1"/>
    <x v="0"/>
    <x v="4"/>
    <x v="1"/>
    <x v="1"/>
    <s v="Good"/>
  </r>
  <r>
    <s v="150-89-8043"/>
    <n v="44.65"/>
    <n v="3"/>
    <n v="6.6974999999999998"/>
    <n v="140.64750000000001"/>
    <d v="2019-02-14T00:00:00"/>
    <d v="1899-12-30T15:04:00"/>
    <s v="Cash"/>
    <n v="6.6974999999999998"/>
    <n v="6.2"/>
    <x v="2"/>
    <s v="Thu"/>
    <s v="afternoon"/>
    <x v="1"/>
    <x v="1"/>
    <x v="3"/>
    <x v="0"/>
    <x v="0"/>
    <s v="Average"/>
  </r>
  <r>
    <s v="135-84-8019"/>
    <n v="77.930000000000007"/>
    <n v="9"/>
    <n v="35.0685"/>
    <n v="736.43849999999998"/>
    <d v="2019-02-27T00:00:00"/>
    <d v="1899-12-30T16:10:00"/>
    <s v="Ewallet"/>
    <n v="35.0685"/>
    <n v="7.6"/>
    <x v="2"/>
    <s v="Wed"/>
    <s v="evening"/>
    <x v="1"/>
    <x v="0"/>
    <x v="5"/>
    <x v="0"/>
    <x v="0"/>
    <s v="Average"/>
  </r>
  <r>
    <s v="441-94-7118"/>
    <n v="71.95"/>
    <n v="1"/>
    <n v="3.5975000000000001"/>
    <n v="75.547499999999999"/>
    <d v="2019-02-04T00:00:00"/>
    <d v="1899-12-30T12:14:00"/>
    <s v="Cash"/>
    <n v="3.5975000000000001"/>
    <n v="7.3"/>
    <x v="2"/>
    <s v="Mon"/>
    <s v="afternoon"/>
    <x v="0"/>
    <x v="1"/>
    <x v="1"/>
    <x v="0"/>
    <x v="0"/>
    <s v="Average"/>
  </r>
  <r>
    <s v="725-96-3778"/>
    <n v="89.25"/>
    <n v="8"/>
    <n v="35.700000000000003"/>
    <n v="749.7"/>
    <d v="2019-01-20T00:00:00"/>
    <d v="1899-12-30T10:13:00"/>
    <s v="Cash"/>
    <n v="35.700000000000003"/>
    <n v="4.7"/>
    <x v="0"/>
    <s v="Sun"/>
    <s v="morning"/>
    <x v="0"/>
    <x v="0"/>
    <x v="2"/>
    <x v="1"/>
    <x v="1"/>
    <s v="Poor"/>
  </r>
  <r>
    <s v="531-80-1784"/>
    <n v="26.02"/>
    <n v="7"/>
    <n v="9.1069999999999993"/>
    <n v="191.24700000000001"/>
    <d v="2019-03-28T00:00:00"/>
    <d v="1899-12-30T17:38:00"/>
    <s v="Cash"/>
    <n v="9.1069999999999993"/>
    <n v="5.0999999999999996"/>
    <x v="1"/>
    <s v="Thu"/>
    <s v="evening"/>
    <x v="1"/>
    <x v="1"/>
    <x v="1"/>
    <x v="0"/>
    <x v="0"/>
    <s v="Poor"/>
  </r>
  <r>
    <s v="400-45-1220"/>
    <n v="13.5"/>
    <n v="10"/>
    <n v="6.75"/>
    <n v="141.75"/>
    <d v="2019-02-27T00:00:00"/>
    <d v="1899-12-30T11:06:00"/>
    <s v="Credit card"/>
    <n v="6.75"/>
    <n v="4.8"/>
    <x v="2"/>
    <s v="Wed"/>
    <s v="morning"/>
    <x v="1"/>
    <x v="0"/>
    <x v="0"/>
    <x v="2"/>
    <x v="2"/>
    <s v="Poor"/>
  </r>
  <r>
    <s v="860-79-0874"/>
    <n v="99.3"/>
    <n v="10"/>
    <n v="49.65"/>
    <n v="1042.6500000000001"/>
    <d v="2019-02-15T00:00:00"/>
    <d v="1899-12-30T14:53:00"/>
    <s v="Credit card"/>
    <n v="49.65"/>
    <n v="6.6"/>
    <x v="2"/>
    <s v="Fri"/>
    <s v="afternoon"/>
    <x v="0"/>
    <x v="0"/>
    <x v="5"/>
    <x v="1"/>
    <x v="1"/>
    <s v="Average"/>
  </r>
  <r>
    <s v="834-61-8124"/>
    <n v="51.69"/>
    <n v="7"/>
    <n v="18.0915"/>
    <n v="379.92149999999998"/>
    <d v="2019-01-26T00:00:00"/>
    <d v="1899-12-30T18:22:00"/>
    <s v="Cash"/>
    <n v="18.0915"/>
    <n v="5.5"/>
    <x v="0"/>
    <s v="Sat"/>
    <s v="evening"/>
    <x v="1"/>
    <x v="1"/>
    <x v="1"/>
    <x v="0"/>
    <x v="0"/>
    <s v="Poor"/>
  </r>
  <r>
    <s v="115-99-4379"/>
    <n v="54.73"/>
    <n v="7"/>
    <n v="19.1555"/>
    <n v="402.26549999999997"/>
    <d v="2019-03-14T00:00:00"/>
    <d v="1899-12-30T19:02:00"/>
    <s v="Credit card"/>
    <n v="19.1555"/>
    <n v="8.5"/>
    <x v="1"/>
    <s v="Thu"/>
    <s v="evening"/>
    <x v="0"/>
    <x v="0"/>
    <x v="5"/>
    <x v="2"/>
    <x v="2"/>
    <s v="Good"/>
  </r>
  <r>
    <s v="565-67-6697"/>
    <n v="27"/>
    <n v="9"/>
    <n v="12.15"/>
    <n v="255.15"/>
    <d v="2019-03-02T00:00:00"/>
    <d v="1899-12-30T14:16:00"/>
    <s v="Cash"/>
    <n v="12.15"/>
    <n v="4.8"/>
    <x v="1"/>
    <s v="Sat"/>
    <s v="afternoon"/>
    <x v="0"/>
    <x v="1"/>
    <x v="2"/>
    <x v="2"/>
    <x v="2"/>
    <s v="Poor"/>
  </r>
  <r>
    <s v="320-49-6392"/>
    <n v="30.24"/>
    <n v="1"/>
    <n v="1.512"/>
    <n v="31.751999999999999"/>
    <d v="2019-03-04T00:00:00"/>
    <d v="1899-12-30T15:44:00"/>
    <s v="Cash"/>
    <n v="1.512"/>
    <n v="8.4"/>
    <x v="1"/>
    <s v="Mon"/>
    <s v="afternoon"/>
    <x v="1"/>
    <x v="0"/>
    <x v="1"/>
    <x v="1"/>
    <x v="1"/>
    <s v="Good"/>
  </r>
  <r>
    <s v="889-04-9723"/>
    <n v="89.14"/>
    <n v="4"/>
    <n v="17.827999999999999"/>
    <n v="374.38799999999998"/>
    <d v="2019-01-07T00:00:00"/>
    <d v="1899-12-30T12:20:00"/>
    <s v="Credit card"/>
    <n v="17.827999999999999"/>
    <n v="7.8"/>
    <x v="0"/>
    <s v="Mon"/>
    <s v="afternoon"/>
    <x v="0"/>
    <x v="0"/>
    <x v="4"/>
    <x v="2"/>
    <x v="2"/>
    <s v="Average"/>
  </r>
  <r>
    <s v="632-90-0281"/>
    <n v="37.549999999999997"/>
    <n v="10"/>
    <n v="18.774999999999999"/>
    <n v="394.27499999999998"/>
    <d v="2019-03-08T00:00:00"/>
    <d v="1899-12-30T20:01:00"/>
    <s v="Credit card"/>
    <n v="18.774999999999999"/>
    <n v="9.3000000000000007"/>
    <x v="1"/>
    <s v="Fri"/>
    <s v="evening"/>
    <x v="1"/>
    <x v="0"/>
    <x v="5"/>
    <x v="1"/>
    <x v="1"/>
    <s v="Good"/>
  </r>
  <r>
    <s v="554-42-2417"/>
    <n v="95.44"/>
    <n v="10"/>
    <n v="47.72"/>
    <n v="1002.12"/>
    <d v="2019-01-09T00:00:00"/>
    <d v="1899-12-30T13:45:00"/>
    <s v="Cash"/>
    <n v="47.72"/>
    <n v="5.2"/>
    <x v="0"/>
    <s v="Wed"/>
    <s v="afternoon"/>
    <x v="1"/>
    <x v="0"/>
    <x v="3"/>
    <x v="1"/>
    <x v="1"/>
    <s v="Poor"/>
  </r>
  <r>
    <s v="453-63-6187"/>
    <n v="27.5"/>
    <n v="3"/>
    <n v="4.125"/>
    <n v="86.625"/>
    <d v="2019-03-01T00:00:00"/>
    <d v="1899-12-30T15:40:00"/>
    <s v="Ewallet"/>
    <n v="4.125"/>
    <n v="6.5"/>
    <x v="1"/>
    <s v="Fri"/>
    <s v="afternoon"/>
    <x v="1"/>
    <x v="1"/>
    <x v="1"/>
    <x v="2"/>
    <x v="2"/>
    <s v="Average"/>
  </r>
  <r>
    <s v="578-80-7669"/>
    <n v="74.97"/>
    <n v="1"/>
    <n v="3.7484999999999999"/>
    <n v="78.718500000000006"/>
    <d v="2019-03-16T00:00:00"/>
    <d v="1899-12-30T16:58:00"/>
    <s v="Cash"/>
    <n v="3.7484999999999999"/>
    <n v="5.6"/>
    <x v="1"/>
    <s v="Sat"/>
    <s v="evening"/>
    <x v="1"/>
    <x v="1"/>
    <x v="3"/>
    <x v="2"/>
    <x v="2"/>
    <s v="Poor"/>
  </r>
  <r>
    <s v="612-36-5536"/>
    <n v="80.959999999999994"/>
    <n v="8"/>
    <n v="32.384"/>
    <n v="680.06399999999996"/>
    <d v="2019-02-17T00:00:00"/>
    <d v="1899-12-30T11:12:00"/>
    <s v="Credit card"/>
    <n v="32.384"/>
    <n v="7.4"/>
    <x v="2"/>
    <s v="Sun"/>
    <s v="morning"/>
    <x v="0"/>
    <x v="1"/>
    <x v="4"/>
    <x v="0"/>
    <x v="0"/>
    <s v="Average"/>
  </r>
  <r>
    <s v="605-72-4132"/>
    <n v="94.47"/>
    <n v="8"/>
    <n v="37.787999999999997"/>
    <n v="793.548"/>
    <d v="2019-02-27T00:00:00"/>
    <d v="1899-12-30T15:12:00"/>
    <s v="Cash"/>
    <n v="37.787999999999997"/>
    <n v="9.1"/>
    <x v="2"/>
    <s v="Wed"/>
    <s v="afternoon"/>
    <x v="1"/>
    <x v="0"/>
    <x v="4"/>
    <x v="1"/>
    <x v="1"/>
    <s v="Good"/>
  </r>
  <r>
    <s v="471-41-2823"/>
    <n v="99.79"/>
    <n v="2"/>
    <n v="9.9789999999999992"/>
    <n v="209.559"/>
    <d v="2019-03-07T00:00:00"/>
    <d v="1899-12-30T20:37:00"/>
    <s v="Ewallet"/>
    <n v="9.9789999999999992"/>
    <n v="8"/>
    <x v="1"/>
    <s v="Thu"/>
    <s v="evening"/>
    <x v="1"/>
    <x v="1"/>
    <x v="4"/>
    <x v="1"/>
    <x v="1"/>
    <s v="Good"/>
  </r>
  <r>
    <s v="462-67-9126"/>
    <n v="73.22"/>
    <n v="6"/>
    <n v="21.966000000000001"/>
    <n v="461.286"/>
    <d v="2019-01-21T00:00:00"/>
    <d v="1899-12-30T17:44:00"/>
    <s v="Cash"/>
    <n v="21.966000000000001"/>
    <n v="7.2"/>
    <x v="0"/>
    <s v="Mon"/>
    <s v="evening"/>
    <x v="1"/>
    <x v="1"/>
    <x v="2"/>
    <x v="0"/>
    <x v="0"/>
    <s v="Average"/>
  </r>
  <r>
    <s v="272-27-9238"/>
    <n v="41.24"/>
    <n v="4"/>
    <n v="8.2479999999999993"/>
    <n v="173.208"/>
    <d v="2019-02-19T00:00:00"/>
    <d v="1899-12-30T16:23:00"/>
    <s v="Cash"/>
    <n v="8.2479999999999993"/>
    <n v="7.1"/>
    <x v="2"/>
    <s v="Tue"/>
    <s v="evening"/>
    <x v="1"/>
    <x v="0"/>
    <x v="4"/>
    <x v="1"/>
    <x v="1"/>
    <s v="Average"/>
  </r>
  <r>
    <s v="834-25-9262"/>
    <n v="81.680000000000007"/>
    <n v="4"/>
    <n v="16.335999999999999"/>
    <n v="343.05599999999998"/>
    <d v="2019-01-06T00:00:00"/>
    <d v="1899-12-30T12:12:00"/>
    <s v="Cash"/>
    <n v="16.335999999999999"/>
    <n v="9.1"/>
    <x v="0"/>
    <s v="Sun"/>
    <s v="afternoon"/>
    <x v="1"/>
    <x v="0"/>
    <x v="5"/>
    <x v="1"/>
    <x v="1"/>
    <s v="Good"/>
  </r>
  <r>
    <s v="122-61-9553"/>
    <n v="51.32"/>
    <n v="9"/>
    <n v="23.094000000000001"/>
    <n v="484.97399999999999"/>
    <d v="2019-03-14T00:00:00"/>
    <d v="1899-12-30T19:33:00"/>
    <s v="Cash"/>
    <n v="23.094000000000001"/>
    <n v="5.6"/>
    <x v="1"/>
    <s v="Thu"/>
    <s v="evening"/>
    <x v="1"/>
    <x v="0"/>
    <x v="1"/>
    <x v="1"/>
    <x v="1"/>
    <s v="Poor"/>
  </r>
  <r>
    <s v="468-88-0009"/>
    <n v="65.94"/>
    <n v="4"/>
    <n v="13.188000000000001"/>
    <n v="276.94799999999998"/>
    <d v="2019-03-24T00:00:00"/>
    <d v="1899-12-30T10:29:00"/>
    <s v="Cash"/>
    <n v="13.188000000000001"/>
    <n v="6"/>
    <x v="1"/>
    <s v="Sun"/>
    <s v="morning"/>
    <x v="0"/>
    <x v="1"/>
    <x v="2"/>
    <x v="0"/>
    <x v="0"/>
    <s v="Average"/>
  </r>
  <r>
    <s v="613-59-9758"/>
    <n v="14.36"/>
    <n v="10"/>
    <n v="7.18"/>
    <n v="150.78"/>
    <d v="2019-01-27T00:00:00"/>
    <d v="1899-12-30T14:28:00"/>
    <s v="Cash"/>
    <n v="7.18"/>
    <n v="5.4"/>
    <x v="0"/>
    <s v="Sun"/>
    <s v="afternoon"/>
    <x v="1"/>
    <x v="0"/>
    <x v="3"/>
    <x v="1"/>
    <x v="1"/>
    <s v="Poor"/>
  </r>
  <r>
    <s v="254-31-0042"/>
    <n v="21.5"/>
    <n v="9"/>
    <n v="9.6750000000000007"/>
    <n v="203.17500000000001"/>
    <d v="2019-03-06T00:00:00"/>
    <d v="1899-12-30T12:46:00"/>
    <s v="Credit card"/>
    <n v="9.6750000000000007"/>
    <n v="7.8"/>
    <x v="1"/>
    <s v="Wed"/>
    <s v="afternoon"/>
    <x v="0"/>
    <x v="1"/>
    <x v="1"/>
    <x v="0"/>
    <x v="0"/>
    <s v="Average"/>
  </r>
  <r>
    <s v="201-86-2184"/>
    <n v="26.26"/>
    <n v="7"/>
    <n v="9.1910000000000007"/>
    <n v="193.011"/>
    <d v="2019-02-02T00:00:00"/>
    <d v="1899-12-30T19:40:00"/>
    <s v="Cash"/>
    <n v="9.1910000000000007"/>
    <n v="9.9"/>
    <x v="2"/>
    <s v="Sat"/>
    <s v="evening"/>
    <x v="0"/>
    <x v="0"/>
    <x v="1"/>
    <x v="2"/>
    <x v="2"/>
    <s v="Good"/>
  </r>
  <r>
    <s v="261-12-8671"/>
    <n v="60.96"/>
    <n v="2"/>
    <n v="6.0960000000000001"/>
    <n v="128.01599999999999"/>
    <d v="2019-01-25T00:00:00"/>
    <d v="1899-12-30T19:39:00"/>
    <s v="Credit card"/>
    <n v="6.0960000000000001"/>
    <n v="4.9000000000000004"/>
    <x v="0"/>
    <s v="Fri"/>
    <s v="evening"/>
    <x v="1"/>
    <x v="0"/>
    <x v="5"/>
    <x v="2"/>
    <x v="2"/>
    <s v="Poor"/>
  </r>
  <r>
    <s v="730-70-9830"/>
    <n v="70.11"/>
    <n v="6"/>
    <n v="21.033000000000001"/>
    <n v="441.69299999999998"/>
    <d v="2019-03-14T00:00:00"/>
    <d v="1899-12-30T17:54:00"/>
    <s v="Ewallet"/>
    <n v="21.033000000000001"/>
    <n v="5.2"/>
    <x v="1"/>
    <s v="Thu"/>
    <s v="evening"/>
    <x v="1"/>
    <x v="0"/>
    <x v="2"/>
    <x v="1"/>
    <x v="1"/>
    <s v="Poor"/>
  </r>
  <r>
    <s v="382-25-8917"/>
    <n v="42.08"/>
    <n v="6"/>
    <n v="12.624000000000001"/>
    <n v="265.10399999999998"/>
    <d v="2019-01-29T00:00:00"/>
    <d v="1899-12-30T12:25:00"/>
    <s v="Cash"/>
    <n v="12.624000000000001"/>
    <n v="8.9"/>
    <x v="0"/>
    <s v="Tue"/>
    <s v="afternoon"/>
    <x v="1"/>
    <x v="1"/>
    <x v="5"/>
    <x v="1"/>
    <x v="1"/>
    <s v="Good"/>
  </r>
  <r>
    <s v="422-29-8786"/>
    <n v="67.09"/>
    <n v="5"/>
    <n v="16.772500000000001"/>
    <n v="352.22250000000003"/>
    <d v="2019-01-03T00:00:00"/>
    <d v="1899-12-30T16:47:00"/>
    <s v="Credit card"/>
    <n v="16.772500000000001"/>
    <n v="9.1"/>
    <x v="0"/>
    <s v="Thu"/>
    <s v="evening"/>
    <x v="1"/>
    <x v="0"/>
    <x v="2"/>
    <x v="0"/>
    <x v="0"/>
    <s v="Good"/>
  </r>
  <r>
    <s v="667-23-5919"/>
    <n v="96.7"/>
    <n v="5"/>
    <n v="24.175000000000001"/>
    <n v="507.67500000000001"/>
    <d v="2019-01-14T00:00:00"/>
    <d v="1899-12-30T12:52:00"/>
    <s v="Ewallet"/>
    <n v="24.175000000000001"/>
    <n v="7"/>
    <x v="0"/>
    <s v="Mon"/>
    <s v="afternoon"/>
    <x v="0"/>
    <x v="0"/>
    <x v="5"/>
    <x v="0"/>
    <x v="0"/>
    <s v="Average"/>
  </r>
  <r>
    <s v="843-01-4703"/>
    <n v="35.380000000000003"/>
    <n v="9"/>
    <n v="15.920999999999999"/>
    <n v="334.34100000000001"/>
    <d v="2019-01-05T00:00:00"/>
    <d v="1899-12-30T19:50:00"/>
    <s v="Credit card"/>
    <n v="15.920999999999999"/>
    <n v="9.6"/>
    <x v="0"/>
    <s v="Sat"/>
    <s v="evening"/>
    <x v="0"/>
    <x v="0"/>
    <x v="2"/>
    <x v="2"/>
    <x v="2"/>
    <s v="Good"/>
  </r>
  <r>
    <s v="743-88-1662"/>
    <n v="95.49"/>
    <n v="7"/>
    <n v="33.421500000000002"/>
    <n v="701.85149999999999"/>
    <d v="2019-02-22T00:00:00"/>
    <d v="1899-12-30T18:17:00"/>
    <s v="Ewallet"/>
    <n v="33.421500000000002"/>
    <n v="8.6999999999999993"/>
    <x v="2"/>
    <s v="Fri"/>
    <s v="evening"/>
    <x v="1"/>
    <x v="1"/>
    <x v="3"/>
    <x v="1"/>
    <x v="1"/>
    <s v="Good"/>
  </r>
  <r>
    <s v="595-86-2894"/>
    <n v="96.98"/>
    <n v="4"/>
    <n v="19.396000000000001"/>
    <n v="407.31599999999997"/>
    <d v="2019-02-06T00:00:00"/>
    <d v="1899-12-30T17:20:00"/>
    <s v="Ewallet"/>
    <n v="19.396000000000001"/>
    <n v="9.4"/>
    <x v="2"/>
    <s v="Wed"/>
    <s v="evening"/>
    <x v="0"/>
    <x v="1"/>
    <x v="5"/>
    <x v="1"/>
    <x v="1"/>
    <s v="Good"/>
  </r>
  <r>
    <s v="182-69-8360"/>
    <n v="23.65"/>
    <n v="4"/>
    <n v="4.7300000000000004"/>
    <n v="99.33"/>
    <d v="2019-01-30T00:00:00"/>
    <d v="1899-12-30T13:32:00"/>
    <s v="Credit card"/>
    <n v="4.7300000000000004"/>
    <n v="4"/>
    <x v="0"/>
    <s v="Wed"/>
    <s v="afternoon"/>
    <x v="1"/>
    <x v="0"/>
    <x v="1"/>
    <x v="2"/>
    <x v="2"/>
    <s v="Poor"/>
  </r>
  <r>
    <s v="289-15-7034"/>
    <n v="82.33"/>
    <n v="4"/>
    <n v="16.466000000000001"/>
    <n v="345.786"/>
    <d v="2019-01-11T00:00:00"/>
    <d v="1899-12-30T10:37:00"/>
    <s v="Credit card"/>
    <n v="16.466000000000001"/>
    <n v="7.5"/>
    <x v="0"/>
    <s v="Fri"/>
    <s v="morning"/>
    <x v="0"/>
    <x v="1"/>
    <x v="3"/>
    <x v="0"/>
    <x v="0"/>
    <s v="Average"/>
  </r>
  <r>
    <s v="462-78-5240"/>
    <n v="26.61"/>
    <n v="2"/>
    <n v="2.661"/>
    <n v="55.881"/>
    <d v="2019-03-19T00:00:00"/>
    <d v="1899-12-30T14:35:00"/>
    <s v="Cash"/>
    <n v="2.661"/>
    <n v="4.2"/>
    <x v="1"/>
    <s v="Tue"/>
    <s v="afternoon"/>
    <x v="1"/>
    <x v="0"/>
    <x v="1"/>
    <x v="1"/>
    <x v="1"/>
    <s v="Poor"/>
  </r>
  <r>
    <s v="868-52-7573"/>
    <n v="99.69"/>
    <n v="5"/>
    <n v="24.922499999999999"/>
    <n v="523.37249999999995"/>
    <d v="2019-01-14T00:00:00"/>
    <d v="1899-12-30T12:09:00"/>
    <s v="Cash"/>
    <n v="24.922499999999999"/>
    <n v="9.9"/>
    <x v="0"/>
    <s v="Mon"/>
    <s v="afternoon"/>
    <x v="1"/>
    <x v="0"/>
    <x v="4"/>
    <x v="2"/>
    <x v="2"/>
    <s v="Good"/>
  </r>
  <r>
    <s v="153-58-4872"/>
    <n v="74.89"/>
    <n v="4"/>
    <n v="14.978"/>
    <n v="314.53800000000001"/>
    <d v="2019-03-01T00:00:00"/>
    <d v="1899-12-30T15:32:00"/>
    <s v="Ewallet"/>
    <n v="14.978"/>
    <n v="4.2"/>
    <x v="1"/>
    <s v="Fri"/>
    <s v="afternoon"/>
    <x v="0"/>
    <x v="0"/>
    <x v="4"/>
    <x v="1"/>
    <x v="1"/>
    <s v="Poor"/>
  </r>
  <r>
    <s v="662-72-2873"/>
    <n v="40.94"/>
    <n v="5"/>
    <n v="10.234999999999999"/>
    <n v="214.935"/>
    <d v="2019-01-06T00:00:00"/>
    <d v="1899-12-30T13:58:00"/>
    <s v="Ewallet"/>
    <n v="10.234999999999999"/>
    <n v="9.9"/>
    <x v="0"/>
    <s v="Sun"/>
    <s v="afternoon"/>
    <x v="1"/>
    <x v="0"/>
    <x v="4"/>
    <x v="0"/>
    <x v="0"/>
    <s v="Good"/>
  </r>
  <r>
    <s v="525-88-7307"/>
    <n v="75.819999999999993"/>
    <n v="1"/>
    <n v="3.7909999999999999"/>
    <n v="79.611000000000004"/>
    <d v="2019-01-31T00:00:00"/>
    <d v="1899-12-30T13:19:00"/>
    <s v="Cash"/>
    <n v="3.7909999999999999"/>
    <n v="5.8"/>
    <x v="0"/>
    <s v="Thu"/>
    <s v="afternoon"/>
    <x v="0"/>
    <x v="1"/>
    <x v="3"/>
    <x v="2"/>
    <x v="2"/>
    <s v="Poor"/>
  </r>
  <r>
    <s v="689-16-9784"/>
    <n v="46.77"/>
    <n v="6"/>
    <n v="14.031000000000001"/>
    <n v="294.65100000000001"/>
    <d v="2019-03-11T00:00:00"/>
    <d v="1899-12-30T13:37:00"/>
    <s v="Cash"/>
    <n v="14.031000000000001"/>
    <n v="6"/>
    <x v="1"/>
    <s v="Mon"/>
    <s v="afternoon"/>
    <x v="1"/>
    <x v="1"/>
    <x v="4"/>
    <x v="1"/>
    <x v="1"/>
    <s v="Average"/>
  </r>
  <r>
    <s v="725-56-0833"/>
    <n v="32.32"/>
    <n v="10"/>
    <n v="16.16"/>
    <n v="339.36"/>
    <d v="2019-02-20T00:00:00"/>
    <d v="1899-12-30T16:49:00"/>
    <s v="Credit card"/>
    <n v="16.16"/>
    <n v="10"/>
    <x v="2"/>
    <s v="Wed"/>
    <s v="evening"/>
    <x v="1"/>
    <x v="0"/>
    <x v="0"/>
    <x v="0"/>
    <x v="0"/>
    <s v="Good"/>
  </r>
  <r>
    <s v="394-41-0748"/>
    <n v="54.07"/>
    <n v="9"/>
    <n v="24.331499999999998"/>
    <n v="510.9615"/>
    <d v="2019-01-27T00:00:00"/>
    <d v="1899-12-30T14:55:00"/>
    <s v="Ewallet"/>
    <n v="24.331499999999998"/>
    <n v="9.5"/>
    <x v="0"/>
    <s v="Sun"/>
    <s v="afternoon"/>
    <x v="0"/>
    <x v="0"/>
    <x v="5"/>
    <x v="1"/>
    <x v="1"/>
    <s v="Good"/>
  </r>
  <r>
    <s v="596-42-3999"/>
    <n v="18.22"/>
    <n v="7"/>
    <n v="6.3769999999999998"/>
    <n v="133.917"/>
    <d v="2019-03-10T00:00:00"/>
    <d v="1899-12-30T14:04:00"/>
    <s v="Credit card"/>
    <n v="6.3769999999999998"/>
    <n v="6.6"/>
    <x v="1"/>
    <s v="Sun"/>
    <s v="afternoon"/>
    <x v="1"/>
    <x v="1"/>
    <x v="4"/>
    <x v="2"/>
    <x v="2"/>
    <s v="Average"/>
  </r>
  <r>
    <s v="541-89-9860"/>
    <n v="80.48"/>
    <n v="3"/>
    <n v="12.071999999999999"/>
    <n v="253.512"/>
    <d v="2019-02-15T00:00:00"/>
    <d v="1899-12-30T12:31:00"/>
    <s v="Cash"/>
    <n v="12.071999999999999"/>
    <n v="8.1"/>
    <x v="2"/>
    <s v="Fri"/>
    <s v="afternoon"/>
    <x v="0"/>
    <x v="0"/>
    <x v="5"/>
    <x v="1"/>
    <x v="1"/>
    <s v="Good"/>
  </r>
  <r>
    <s v="173-82-9529"/>
    <n v="37.950000000000003"/>
    <n v="10"/>
    <n v="18.975000000000001"/>
    <n v="398.47500000000002"/>
    <d v="2019-01-26T00:00:00"/>
    <d v="1899-12-30T14:51:00"/>
    <s v="Cash"/>
    <n v="18.975000000000001"/>
    <n v="9.6999999999999993"/>
    <x v="0"/>
    <s v="Sat"/>
    <s v="afternoon"/>
    <x v="1"/>
    <x v="0"/>
    <x v="5"/>
    <x v="2"/>
    <x v="2"/>
    <s v="Good"/>
  </r>
  <r>
    <s v="563-36-9814"/>
    <n v="76.819999999999993"/>
    <n v="1"/>
    <n v="3.8410000000000002"/>
    <n v="80.661000000000001"/>
    <d v="2019-02-13T00:00:00"/>
    <d v="1899-12-30T18:27:00"/>
    <s v="Ewallet"/>
    <n v="3.8410000000000002"/>
    <n v="7.2"/>
    <x v="2"/>
    <s v="Wed"/>
    <s v="evening"/>
    <x v="0"/>
    <x v="1"/>
    <x v="1"/>
    <x v="0"/>
    <x v="0"/>
    <s v="Average"/>
  </r>
  <r>
    <s v="308-47-4913"/>
    <n v="52.26"/>
    <n v="10"/>
    <n v="26.13"/>
    <n v="548.73"/>
    <d v="2019-03-09T00:00:00"/>
    <d v="1899-12-30T12:45:00"/>
    <s v="Credit card"/>
    <n v="26.13"/>
    <n v="6.2"/>
    <x v="1"/>
    <s v="Sat"/>
    <s v="afternoon"/>
    <x v="0"/>
    <x v="0"/>
    <x v="3"/>
    <x v="0"/>
    <x v="0"/>
    <s v="Average"/>
  </r>
  <r>
    <s v="885-17-6250"/>
    <n v="79.739999999999995"/>
    <n v="1"/>
    <n v="3.9870000000000001"/>
    <n v="83.727000000000004"/>
    <d v="2019-03-06T00:00:00"/>
    <d v="1899-12-30T10:36:00"/>
    <s v="Ewallet"/>
    <n v="3.9870000000000001"/>
    <n v="7.3"/>
    <x v="1"/>
    <s v="Wed"/>
    <s v="morning"/>
    <x v="1"/>
    <x v="0"/>
    <x v="0"/>
    <x v="0"/>
    <x v="0"/>
    <s v="Average"/>
  </r>
  <r>
    <s v="726-27-2396"/>
    <n v="77.5"/>
    <n v="5"/>
    <n v="19.375"/>
    <n v="406.875"/>
    <d v="2019-01-24T00:00:00"/>
    <d v="1899-12-30T20:36:00"/>
    <s v="Ewallet"/>
    <n v="19.375"/>
    <n v="4.3"/>
    <x v="0"/>
    <s v="Thu"/>
    <s v="evening"/>
    <x v="1"/>
    <x v="0"/>
    <x v="0"/>
    <x v="0"/>
    <x v="0"/>
    <s v="Poor"/>
  </r>
  <r>
    <s v="316-01-3952"/>
    <n v="54.27"/>
    <n v="5"/>
    <n v="13.567500000000001"/>
    <n v="284.91750000000002"/>
    <d v="2019-03-13T00:00:00"/>
    <d v="1899-12-30T14:16:00"/>
    <s v="Ewallet"/>
    <n v="13.567500000000001"/>
    <n v="4.5999999999999996"/>
    <x v="1"/>
    <s v="Wed"/>
    <s v="afternoon"/>
    <x v="1"/>
    <x v="0"/>
    <x v="4"/>
    <x v="0"/>
    <x v="0"/>
    <s v="Poor"/>
  </r>
  <r>
    <s v="760-54-1821"/>
    <n v="13.59"/>
    <n v="9"/>
    <n v="6.1154999999999999"/>
    <n v="128.4255"/>
    <d v="2019-03-15T00:00:00"/>
    <d v="1899-12-30T10:26:00"/>
    <s v="Cash"/>
    <n v="6.1154999999999999"/>
    <n v="5.8"/>
    <x v="1"/>
    <s v="Fri"/>
    <s v="morning"/>
    <x v="1"/>
    <x v="1"/>
    <x v="2"/>
    <x v="2"/>
    <x v="2"/>
    <s v="Poor"/>
  </r>
  <r>
    <s v="793-10-3222"/>
    <n v="41.06"/>
    <n v="6"/>
    <n v="12.318"/>
    <n v="258.678"/>
    <d v="2019-03-05T00:00:00"/>
    <d v="1899-12-30T13:30:00"/>
    <s v="Credit card"/>
    <n v="12.318"/>
    <n v="8.3000000000000007"/>
    <x v="1"/>
    <s v="Tue"/>
    <s v="afternoon"/>
    <x v="0"/>
    <x v="0"/>
    <x v="0"/>
    <x v="2"/>
    <x v="2"/>
    <s v="Good"/>
  </r>
  <r>
    <s v="346-12-3257"/>
    <n v="19.239999999999998"/>
    <n v="9"/>
    <n v="8.6579999999999995"/>
    <n v="181.81800000000001"/>
    <d v="2019-03-04T00:00:00"/>
    <d v="1899-12-30T16:28:00"/>
    <s v="Cash"/>
    <n v="8.6579999999999995"/>
    <n v="8"/>
    <x v="1"/>
    <s v="Mon"/>
    <s v="evening"/>
    <x v="0"/>
    <x v="1"/>
    <x v="1"/>
    <x v="2"/>
    <x v="2"/>
    <s v="Good"/>
  </r>
  <r>
    <s v="110-05-6330"/>
    <n v="39.43"/>
    <n v="6"/>
    <n v="11.829000000000001"/>
    <n v="248.40899999999999"/>
    <d v="2019-03-25T00:00:00"/>
    <d v="1899-12-30T20:18:00"/>
    <s v="Credit card"/>
    <n v="11.829000000000001"/>
    <n v="9.4"/>
    <x v="1"/>
    <s v="Mon"/>
    <s v="evening"/>
    <x v="1"/>
    <x v="0"/>
    <x v="4"/>
    <x v="1"/>
    <x v="1"/>
    <s v="Good"/>
  </r>
  <r>
    <s v="651-61-0874"/>
    <n v="46.22"/>
    <n v="4"/>
    <n v="9.2439999999999998"/>
    <n v="194.124"/>
    <d v="2019-03-12T00:00:00"/>
    <d v="1899-12-30T20:04:00"/>
    <s v="Credit card"/>
    <n v="9.2439999999999998"/>
    <n v="6.2"/>
    <x v="1"/>
    <s v="Tue"/>
    <s v="evening"/>
    <x v="1"/>
    <x v="1"/>
    <x v="2"/>
    <x v="1"/>
    <x v="1"/>
    <s v="Average"/>
  </r>
  <r>
    <s v="236-86-3015"/>
    <n v="13.98"/>
    <n v="1"/>
    <n v="0.69899999999999995"/>
    <n v="14.679"/>
    <d v="2019-02-04T00:00:00"/>
    <d v="1899-12-30T13:38:00"/>
    <s v="Ewallet"/>
    <n v="0.69899999999999995"/>
    <n v="9.8000000000000007"/>
    <x v="2"/>
    <s v="Mon"/>
    <s v="afternoon"/>
    <x v="0"/>
    <x v="1"/>
    <x v="2"/>
    <x v="1"/>
    <x v="1"/>
    <s v="Good"/>
  </r>
  <r>
    <s v="831-64-0259"/>
    <n v="39.75"/>
    <n v="5"/>
    <n v="9.9375"/>
    <n v="208.6875"/>
    <d v="2019-02-22T00:00:00"/>
    <d v="1899-12-30T10:43:00"/>
    <s v="Ewallet"/>
    <n v="9.9375"/>
    <n v="9.6"/>
    <x v="2"/>
    <s v="Fri"/>
    <s v="morning"/>
    <x v="1"/>
    <x v="0"/>
    <x v="5"/>
    <x v="2"/>
    <x v="2"/>
    <s v="Good"/>
  </r>
  <r>
    <s v="587-03-7455"/>
    <n v="97.79"/>
    <n v="7"/>
    <n v="34.226500000000001"/>
    <n v="718.75649999999996"/>
    <d v="2019-02-16T00:00:00"/>
    <d v="1899-12-30T17:30:00"/>
    <s v="Ewallet"/>
    <n v="34.226500000000001"/>
    <n v="4.9000000000000004"/>
    <x v="2"/>
    <s v="Sat"/>
    <s v="evening"/>
    <x v="0"/>
    <x v="0"/>
    <x v="5"/>
    <x v="1"/>
    <x v="1"/>
    <s v="Poor"/>
  </r>
  <r>
    <s v="882-40-4577"/>
    <n v="67.260000000000005"/>
    <n v="4"/>
    <n v="13.452"/>
    <n v="282.49200000000002"/>
    <d v="2019-01-19T00:00:00"/>
    <d v="1899-12-30T15:28:00"/>
    <s v="Credit card"/>
    <n v="13.452"/>
    <n v="8"/>
    <x v="0"/>
    <s v="Sat"/>
    <s v="afternoon"/>
    <x v="0"/>
    <x v="1"/>
    <x v="3"/>
    <x v="0"/>
    <x v="0"/>
    <s v="Good"/>
  </r>
  <r>
    <s v="732-67-5346"/>
    <n v="13.79"/>
    <n v="5"/>
    <n v="3.4474999999999998"/>
    <n v="72.397499999999994"/>
    <d v="2019-01-11T00:00:00"/>
    <d v="1899-12-30T19:07:00"/>
    <s v="Credit card"/>
    <n v="3.4474999999999998"/>
    <n v="7.8"/>
    <x v="0"/>
    <s v="Fri"/>
    <s v="evening"/>
    <x v="1"/>
    <x v="1"/>
    <x v="4"/>
    <x v="0"/>
    <x v="0"/>
    <s v="Average"/>
  </r>
  <r>
    <s v="725-32-9708"/>
    <n v="68.709999999999994"/>
    <n v="4"/>
    <n v="13.742000000000001"/>
    <n v="288.58199999999999"/>
    <d v="2019-01-04T00:00:00"/>
    <d v="1899-12-30T19:01:00"/>
    <s v="Cash"/>
    <n v="13.742000000000001"/>
    <n v="4.0999999999999996"/>
    <x v="0"/>
    <s v="Fri"/>
    <s v="evening"/>
    <x v="0"/>
    <x v="0"/>
    <x v="5"/>
    <x v="2"/>
    <x v="2"/>
    <s v="Poor"/>
  </r>
  <r>
    <s v="256-08-8343"/>
    <n v="56.53"/>
    <n v="4"/>
    <n v="11.305999999999999"/>
    <n v="237.42599999999999"/>
    <d v="2019-03-04T00:00:00"/>
    <d v="1899-12-30T19:48:00"/>
    <s v="Ewallet"/>
    <n v="11.305999999999999"/>
    <n v="5.5"/>
    <x v="1"/>
    <s v="Mon"/>
    <s v="evening"/>
    <x v="1"/>
    <x v="0"/>
    <x v="2"/>
    <x v="0"/>
    <x v="0"/>
    <s v="Poor"/>
  </r>
  <r>
    <s v="372-26-1506"/>
    <n v="23.82"/>
    <n v="5"/>
    <n v="5.9550000000000001"/>
    <n v="125.05500000000001"/>
    <d v="2019-01-28T00:00:00"/>
    <d v="1899-12-30T19:24:00"/>
    <s v="Ewallet"/>
    <n v="5.9550000000000001"/>
    <n v="5.4"/>
    <x v="0"/>
    <s v="Mon"/>
    <s v="evening"/>
    <x v="1"/>
    <x v="0"/>
    <x v="5"/>
    <x v="1"/>
    <x v="1"/>
    <s v="Poor"/>
  </r>
  <r>
    <s v="244-08-0162"/>
    <n v="34.21"/>
    <n v="10"/>
    <n v="17.105"/>
    <n v="359.20499999999998"/>
    <d v="2019-01-02T00:00:00"/>
    <d v="1899-12-30T13:00:00"/>
    <s v="Cash"/>
    <n v="17.105"/>
    <n v="5.0999999999999996"/>
    <x v="0"/>
    <s v="Wed"/>
    <s v="afternoon"/>
    <x v="1"/>
    <x v="0"/>
    <x v="0"/>
    <x v="2"/>
    <x v="2"/>
    <s v="Poor"/>
  </r>
  <r>
    <s v="569-71-4390"/>
    <n v="21.87"/>
    <n v="2"/>
    <n v="2.1869999999999998"/>
    <n v="45.927"/>
    <d v="2019-01-25T00:00:00"/>
    <d v="1899-12-30T14:29:00"/>
    <s v="Ewallet"/>
    <n v="2.1869999999999998"/>
    <n v="6.9"/>
    <x v="0"/>
    <s v="Fri"/>
    <s v="afternoon"/>
    <x v="1"/>
    <x v="1"/>
    <x v="3"/>
    <x v="2"/>
    <x v="2"/>
    <s v="Average"/>
  </r>
  <r>
    <s v="132-23-6451"/>
    <n v="20.97"/>
    <n v="5"/>
    <n v="5.2424999999999997"/>
    <n v="110.0925"/>
    <d v="2019-01-04T00:00:00"/>
    <d v="1899-12-30T13:21:00"/>
    <s v="Cash"/>
    <n v="5.2424999999999997"/>
    <n v="7.8"/>
    <x v="0"/>
    <s v="Fri"/>
    <s v="afternoon"/>
    <x v="0"/>
    <x v="1"/>
    <x v="0"/>
    <x v="0"/>
    <x v="0"/>
    <s v="Average"/>
  </r>
  <r>
    <s v="696-90-2548"/>
    <n v="25.84"/>
    <n v="3"/>
    <n v="3.8759999999999999"/>
    <n v="81.396000000000001"/>
    <d v="2019-03-10T00:00:00"/>
    <d v="1899-12-30T18:55:00"/>
    <s v="Ewallet"/>
    <n v="3.8759999999999999"/>
    <n v="6.6"/>
    <x v="1"/>
    <s v="Sun"/>
    <s v="evening"/>
    <x v="1"/>
    <x v="1"/>
    <x v="3"/>
    <x v="0"/>
    <x v="0"/>
    <s v="Average"/>
  </r>
  <r>
    <s v="472-15-9636"/>
    <n v="50.93"/>
    <n v="8"/>
    <n v="20.372"/>
    <n v="427.81200000000001"/>
    <d v="2019-03-22T00:00:00"/>
    <d v="1899-12-30T19:36:00"/>
    <s v="Ewallet"/>
    <n v="20.372"/>
    <n v="9.1999999999999993"/>
    <x v="1"/>
    <s v="Fri"/>
    <s v="evening"/>
    <x v="1"/>
    <x v="1"/>
    <x v="2"/>
    <x v="0"/>
    <x v="0"/>
    <s v="Good"/>
  </r>
  <r>
    <s v="268-03-6164"/>
    <n v="96.11"/>
    <n v="1"/>
    <n v="4.8055000000000003"/>
    <n v="100.91549999999999"/>
    <d v="2019-01-25T00:00:00"/>
    <d v="1899-12-30T16:28:00"/>
    <s v="Ewallet"/>
    <n v="4.8055000000000003"/>
    <n v="7.8"/>
    <x v="0"/>
    <s v="Fri"/>
    <s v="evening"/>
    <x v="1"/>
    <x v="1"/>
    <x v="0"/>
    <x v="2"/>
    <x v="2"/>
    <s v="Average"/>
  </r>
  <r>
    <s v="750-57-9686"/>
    <n v="45.38"/>
    <n v="4"/>
    <n v="9.0760000000000005"/>
    <n v="190.596"/>
    <d v="2019-01-08T00:00:00"/>
    <d v="1899-12-30T13:48:00"/>
    <s v="Credit card"/>
    <n v="9.0760000000000005"/>
    <n v="8.6999999999999993"/>
    <x v="0"/>
    <s v="Tue"/>
    <s v="afternoon"/>
    <x v="1"/>
    <x v="0"/>
    <x v="2"/>
    <x v="1"/>
    <x v="1"/>
    <s v="Good"/>
  </r>
  <r>
    <s v="186-09-3669"/>
    <n v="81.510000000000005"/>
    <n v="1"/>
    <n v="4.0754999999999999"/>
    <n v="85.585499999999996"/>
    <d v="2019-01-22T00:00:00"/>
    <d v="1899-12-30T10:57:00"/>
    <s v="Ewallet"/>
    <n v="4.0754999999999999"/>
    <n v="9.1999999999999993"/>
    <x v="0"/>
    <s v="Tue"/>
    <s v="morning"/>
    <x v="0"/>
    <x v="0"/>
    <x v="0"/>
    <x v="1"/>
    <x v="1"/>
    <s v="Good"/>
  </r>
  <r>
    <s v="848-07-1692"/>
    <n v="57.22"/>
    <n v="2"/>
    <n v="5.7220000000000004"/>
    <n v="120.16200000000001"/>
    <d v="2019-01-12T00:00:00"/>
    <d v="1899-12-30T17:13:00"/>
    <s v="Ewallet"/>
    <n v="5.7220000000000004"/>
    <n v="8.3000000000000007"/>
    <x v="0"/>
    <s v="Sat"/>
    <s v="evening"/>
    <x v="1"/>
    <x v="0"/>
    <x v="0"/>
    <x v="2"/>
    <x v="2"/>
    <s v="Good"/>
  </r>
  <r>
    <s v="745-71-3520"/>
    <n v="25.22"/>
    <n v="7"/>
    <n v="8.827"/>
    <n v="185.36699999999999"/>
    <d v="2019-02-04T00:00:00"/>
    <d v="1899-12-30T10:23:00"/>
    <s v="Cash"/>
    <n v="8.827"/>
    <n v="8.1999999999999993"/>
    <x v="2"/>
    <s v="Mon"/>
    <s v="morning"/>
    <x v="0"/>
    <x v="0"/>
    <x v="1"/>
    <x v="0"/>
    <x v="0"/>
    <s v="Good"/>
  </r>
  <r>
    <s v="266-76-6436"/>
    <n v="38.6"/>
    <n v="3"/>
    <n v="5.79"/>
    <n v="121.59"/>
    <d v="2019-03-28T00:00:00"/>
    <d v="1899-12-30T13:57:00"/>
    <s v="Ewallet"/>
    <n v="5.79"/>
    <n v="7.5"/>
    <x v="1"/>
    <s v="Thu"/>
    <s v="afternoon"/>
    <x v="0"/>
    <x v="0"/>
    <x v="4"/>
    <x v="1"/>
    <x v="1"/>
    <s v="Average"/>
  </r>
  <r>
    <s v="740-22-2500"/>
    <n v="84.05"/>
    <n v="3"/>
    <n v="12.6075"/>
    <n v="264.75749999999999"/>
    <d v="2019-01-23T00:00:00"/>
    <d v="1899-12-30T13:29:00"/>
    <s v="Cash"/>
    <n v="12.6075"/>
    <n v="9.8000000000000007"/>
    <x v="0"/>
    <s v="Wed"/>
    <s v="afternoon"/>
    <x v="1"/>
    <x v="0"/>
    <x v="1"/>
    <x v="1"/>
    <x v="1"/>
    <s v="Good"/>
  </r>
  <r>
    <s v="271-88-8734"/>
    <n v="97.21"/>
    <n v="10"/>
    <n v="48.604999999999997"/>
    <n v="1020.705"/>
    <d v="2019-02-08T00:00:00"/>
    <d v="1899-12-30T13:00:00"/>
    <s v="Credit card"/>
    <n v="48.604999999999997"/>
    <n v="8.6999999999999993"/>
    <x v="2"/>
    <s v="Fri"/>
    <s v="afternoon"/>
    <x v="0"/>
    <x v="0"/>
    <x v="5"/>
    <x v="1"/>
    <x v="1"/>
    <s v="Good"/>
  </r>
  <r>
    <s v="301-81-8610"/>
    <n v="25.42"/>
    <n v="8"/>
    <n v="10.167999999999999"/>
    <n v="213.52799999999999"/>
    <d v="2019-03-19T00:00:00"/>
    <d v="1899-12-30T19:42:00"/>
    <s v="Credit card"/>
    <n v="10.167999999999999"/>
    <n v="6.7"/>
    <x v="1"/>
    <s v="Tue"/>
    <s v="evening"/>
    <x v="0"/>
    <x v="1"/>
    <x v="5"/>
    <x v="2"/>
    <x v="2"/>
    <s v="Average"/>
  </r>
  <r>
    <s v="489-64-4354"/>
    <n v="16.28"/>
    <n v="1"/>
    <n v="0.81399999999999995"/>
    <n v="17.094000000000001"/>
    <d v="2019-03-09T00:00:00"/>
    <d v="1899-12-30T15:36:00"/>
    <s v="Cash"/>
    <n v="0.81399999999999995"/>
    <n v="5"/>
    <x v="1"/>
    <s v="Sat"/>
    <s v="afternoon"/>
    <x v="1"/>
    <x v="1"/>
    <x v="5"/>
    <x v="1"/>
    <x v="1"/>
    <s v="Poor"/>
  </r>
  <r>
    <s v="198-84-7132"/>
    <n v="40.61"/>
    <n v="9"/>
    <n v="18.2745"/>
    <n v="383.7645"/>
    <d v="2019-01-02T00:00:00"/>
    <d v="1899-12-30T13:40:00"/>
    <s v="Cash"/>
    <n v="18.2745"/>
    <n v="7"/>
    <x v="0"/>
    <s v="Wed"/>
    <s v="afternoon"/>
    <x v="0"/>
    <x v="1"/>
    <x v="5"/>
    <x v="2"/>
    <x v="2"/>
    <s v="Average"/>
  </r>
  <r>
    <s v="269-10-8440"/>
    <n v="53.17"/>
    <n v="7"/>
    <n v="18.609500000000001"/>
    <n v="390.79950000000002"/>
    <d v="2019-01-21T00:00:00"/>
    <d v="1899-12-30T18:01:00"/>
    <s v="Cash"/>
    <n v="18.609500000000001"/>
    <n v="8.9"/>
    <x v="0"/>
    <s v="Mon"/>
    <s v="evening"/>
    <x v="0"/>
    <x v="1"/>
    <x v="0"/>
    <x v="0"/>
    <x v="0"/>
    <s v="Good"/>
  </r>
  <r>
    <s v="650-98-6268"/>
    <n v="20.87"/>
    <n v="3"/>
    <n v="3.1305000000000001"/>
    <n v="65.740499999999997"/>
    <d v="2019-03-20T00:00:00"/>
    <d v="1899-12-30T13:53:00"/>
    <s v="Credit card"/>
    <n v="3.1305000000000001"/>
    <n v="8"/>
    <x v="1"/>
    <s v="Wed"/>
    <s v="afternoon"/>
    <x v="0"/>
    <x v="0"/>
    <x v="4"/>
    <x v="2"/>
    <x v="2"/>
    <s v="Good"/>
  </r>
  <r>
    <s v="741-73-3559"/>
    <n v="67.27"/>
    <n v="5"/>
    <n v="16.817499999999999"/>
    <n v="353.16750000000002"/>
    <d v="2019-02-27T00:00:00"/>
    <d v="1899-12-30T17:27:00"/>
    <s v="Cash"/>
    <n v="16.817499999999999"/>
    <n v="6.9"/>
    <x v="2"/>
    <s v="Wed"/>
    <s v="evening"/>
    <x v="1"/>
    <x v="1"/>
    <x v="3"/>
    <x v="2"/>
    <x v="2"/>
    <s v="Average"/>
  </r>
  <r>
    <s v="325-77-6186"/>
    <n v="90.65"/>
    <n v="10"/>
    <n v="45.325000000000003"/>
    <n v="951.82500000000005"/>
    <d v="2019-03-08T00:00:00"/>
    <d v="1899-12-30T10:53:00"/>
    <s v="Ewallet"/>
    <n v="45.325000000000003"/>
    <n v="7.3"/>
    <x v="1"/>
    <s v="Fri"/>
    <s v="morning"/>
    <x v="0"/>
    <x v="0"/>
    <x v="2"/>
    <x v="0"/>
    <x v="0"/>
    <s v="Average"/>
  </r>
  <r>
    <s v="286-75-7818"/>
    <n v="69.08"/>
    <n v="2"/>
    <n v="6.9080000000000004"/>
    <n v="145.06800000000001"/>
    <d v="2019-01-31T00:00:00"/>
    <d v="1899-12-30T19:48:00"/>
    <s v="Credit card"/>
    <n v="6.9080000000000004"/>
    <n v="6.9"/>
    <x v="0"/>
    <s v="Thu"/>
    <s v="evening"/>
    <x v="1"/>
    <x v="1"/>
    <x v="5"/>
    <x v="2"/>
    <x v="2"/>
    <s v="Average"/>
  </r>
  <r>
    <s v="574-57-9721"/>
    <n v="43.27"/>
    <n v="2"/>
    <n v="4.327"/>
    <n v="90.867000000000004"/>
    <d v="2019-03-08T00:00:00"/>
    <d v="1899-12-30T16:53:00"/>
    <s v="Ewallet"/>
    <n v="4.327"/>
    <n v="5.7"/>
    <x v="1"/>
    <s v="Fri"/>
    <s v="evening"/>
    <x v="1"/>
    <x v="1"/>
    <x v="4"/>
    <x v="1"/>
    <x v="1"/>
    <s v="Poor"/>
  </r>
  <r>
    <s v="459-50-7686"/>
    <n v="23.46"/>
    <n v="6"/>
    <n v="7.0380000000000003"/>
    <n v="147.798"/>
    <d v="2019-01-13T00:00:00"/>
    <d v="1899-12-30T19:14:00"/>
    <s v="Ewallet"/>
    <n v="7.0380000000000003"/>
    <n v="6.4"/>
    <x v="0"/>
    <s v="Sun"/>
    <s v="evening"/>
    <x v="1"/>
    <x v="0"/>
    <x v="1"/>
    <x v="0"/>
    <x v="0"/>
    <s v="Average"/>
  </r>
  <r>
    <s v="616-87-0016"/>
    <n v="95.54"/>
    <n v="7"/>
    <n v="33.439"/>
    <n v="702.21900000000005"/>
    <d v="2019-03-09T00:00:00"/>
    <d v="1899-12-30T14:36:00"/>
    <s v="Credit card"/>
    <n v="33.439"/>
    <n v="9.6"/>
    <x v="1"/>
    <s v="Sat"/>
    <s v="afternoon"/>
    <x v="1"/>
    <x v="1"/>
    <x v="5"/>
    <x v="2"/>
    <x v="2"/>
    <s v="Good"/>
  </r>
  <r>
    <s v="837-55-7229"/>
    <n v="47.44"/>
    <n v="1"/>
    <n v="2.3719999999999999"/>
    <n v="49.811999999999998"/>
    <d v="2019-02-22T00:00:00"/>
    <d v="1899-12-30T18:19:00"/>
    <s v="Credit card"/>
    <n v="2.3719999999999999"/>
    <n v="6.8"/>
    <x v="2"/>
    <s v="Fri"/>
    <s v="evening"/>
    <x v="1"/>
    <x v="0"/>
    <x v="5"/>
    <x v="2"/>
    <x v="2"/>
    <s v="Average"/>
  </r>
  <r>
    <s v="751-69-0068"/>
    <n v="99.24"/>
    <n v="9"/>
    <n v="44.658000000000001"/>
    <n v="937.81799999999998"/>
    <d v="2019-03-19T00:00:00"/>
    <d v="1899-12-30T19:09:00"/>
    <s v="Ewallet"/>
    <n v="44.658000000000001"/>
    <n v="9"/>
    <x v="1"/>
    <s v="Tue"/>
    <s v="evening"/>
    <x v="1"/>
    <x v="1"/>
    <x v="3"/>
    <x v="1"/>
    <x v="1"/>
    <s v="Good"/>
  </r>
  <r>
    <s v="257-73-1380"/>
    <n v="82.93"/>
    <n v="4"/>
    <n v="16.585999999999999"/>
    <n v="348.30599999999998"/>
    <d v="2019-01-20T00:00:00"/>
    <d v="1899-12-30T16:51:00"/>
    <s v="Ewallet"/>
    <n v="16.585999999999999"/>
    <n v="9.6"/>
    <x v="0"/>
    <s v="Sun"/>
    <s v="evening"/>
    <x v="0"/>
    <x v="1"/>
    <x v="3"/>
    <x v="1"/>
    <x v="1"/>
    <s v="Good"/>
  </r>
  <r>
    <s v="345-08-4992"/>
    <n v="33.99"/>
    <n v="6"/>
    <n v="10.196999999999999"/>
    <n v="214.137"/>
    <d v="2019-03-08T00:00:00"/>
    <d v="1899-12-30T15:37:00"/>
    <s v="Credit card"/>
    <n v="10.196999999999999"/>
    <n v="7.7"/>
    <x v="1"/>
    <s v="Fri"/>
    <s v="afternoon"/>
    <x v="1"/>
    <x v="1"/>
    <x v="2"/>
    <x v="0"/>
    <x v="0"/>
    <s v="Average"/>
  </r>
  <r>
    <s v="549-96-4200"/>
    <n v="17.04"/>
    <n v="4"/>
    <n v="3.4079999999999999"/>
    <n v="71.567999999999998"/>
    <d v="2019-03-08T00:00:00"/>
    <d v="1899-12-30T20:15:00"/>
    <s v="Ewallet"/>
    <n v="3.4079999999999999"/>
    <n v="7"/>
    <x v="1"/>
    <s v="Fri"/>
    <s v="evening"/>
    <x v="0"/>
    <x v="1"/>
    <x v="4"/>
    <x v="1"/>
    <x v="1"/>
    <s v="Average"/>
  </r>
  <r>
    <s v="810-60-6344"/>
    <n v="40.86"/>
    <n v="8"/>
    <n v="16.344000000000001"/>
    <n v="343.22399999999999"/>
    <d v="2019-02-07T00:00:00"/>
    <d v="1899-12-30T14:38:00"/>
    <s v="Credit card"/>
    <n v="16.344000000000001"/>
    <n v="6.5"/>
    <x v="2"/>
    <s v="Thu"/>
    <s v="afternoon"/>
    <x v="1"/>
    <x v="0"/>
    <x v="1"/>
    <x v="1"/>
    <x v="1"/>
    <s v="Average"/>
  </r>
  <r>
    <s v="450-28-2866"/>
    <n v="17.440000000000001"/>
    <n v="5"/>
    <n v="4.3600000000000003"/>
    <n v="91.56"/>
    <d v="2019-01-15T00:00:00"/>
    <d v="1899-12-30T19:25:00"/>
    <s v="Cash"/>
    <n v="4.3600000000000003"/>
    <n v="8.1"/>
    <x v="0"/>
    <s v="Tue"/>
    <s v="evening"/>
    <x v="0"/>
    <x v="1"/>
    <x v="4"/>
    <x v="1"/>
    <x v="1"/>
    <s v="Good"/>
  </r>
  <r>
    <s v="394-30-3170"/>
    <n v="88.43"/>
    <n v="8"/>
    <n v="35.372"/>
    <n v="742.81200000000001"/>
    <d v="2019-03-22T00:00:00"/>
    <d v="1899-12-30T19:35:00"/>
    <s v="Credit card"/>
    <n v="35.372"/>
    <n v="4.3"/>
    <x v="1"/>
    <s v="Fri"/>
    <s v="evening"/>
    <x v="0"/>
    <x v="0"/>
    <x v="3"/>
    <x v="2"/>
    <x v="2"/>
    <s v="Poor"/>
  </r>
  <r>
    <s v="138-17-5109"/>
    <n v="89.21"/>
    <n v="9"/>
    <n v="40.144500000000001"/>
    <n v="843.03449999999998"/>
    <d v="2019-01-15T00:00:00"/>
    <d v="1899-12-30T15:42:00"/>
    <s v="Credit card"/>
    <n v="40.144500000000001"/>
    <n v="6.5"/>
    <x v="0"/>
    <s v="Tue"/>
    <s v="afternoon"/>
    <x v="0"/>
    <x v="0"/>
    <x v="2"/>
    <x v="0"/>
    <x v="0"/>
    <s v="Average"/>
  </r>
  <r>
    <s v="192-98-7397"/>
    <n v="12.78"/>
    <n v="1"/>
    <n v="0.63900000000000001"/>
    <n v="13.419"/>
    <d v="2019-01-08T00:00:00"/>
    <d v="1899-12-30T14:11:00"/>
    <s v="Ewallet"/>
    <n v="0.63900000000000001"/>
    <n v="9.5"/>
    <x v="0"/>
    <s v="Tue"/>
    <s v="afternoon"/>
    <x v="1"/>
    <x v="1"/>
    <x v="5"/>
    <x v="1"/>
    <x v="1"/>
    <s v="Good"/>
  </r>
  <r>
    <s v="301-11-9629"/>
    <n v="19.100000000000001"/>
    <n v="7"/>
    <n v="6.6849999999999996"/>
    <n v="140.38499999999999"/>
    <d v="2019-01-15T00:00:00"/>
    <d v="1899-12-30T10:43:00"/>
    <s v="Cash"/>
    <n v="6.6849999999999996"/>
    <n v="9.6999999999999993"/>
    <x v="0"/>
    <s v="Tue"/>
    <s v="morning"/>
    <x v="1"/>
    <x v="0"/>
    <x v="3"/>
    <x v="0"/>
    <x v="0"/>
    <s v="Good"/>
  </r>
  <r>
    <s v="390-80-5128"/>
    <n v="19.149999999999999"/>
    <n v="1"/>
    <n v="0.95750000000000002"/>
    <n v="20.107500000000002"/>
    <d v="2019-01-28T00:00:00"/>
    <d v="1899-12-30T17:58:00"/>
    <s v="Credit card"/>
    <n v="0.95750000000000002"/>
    <n v="9.5"/>
    <x v="0"/>
    <s v="Mon"/>
    <s v="evening"/>
    <x v="0"/>
    <x v="0"/>
    <x v="0"/>
    <x v="2"/>
    <x v="2"/>
    <s v="Good"/>
  </r>
  <r>
    <s v="235-46-8343"/>
    <n v="27.66"/>
    <n v="10"/>
    <n v="13.83"/>
    <n v="290.43"/>
    <d v="2019-02-14T00:00:00"/>
    <d v="1899-12-30T11:26:00"/>
    <s v="Credit card"/>
    <n v="13.83"/>
    <n v="8.9"/>
    <x v="2"/>
    <s v="Thu"/>
    <s v="morning"/>
    <x v="0"/>
    <x v="1"/>
    <x v="4"/>
    <x v="1"/>
    <x v="1"/>
    <s v="Good"/>
  </r>
  <r>
    <s v="453-12-7053"/>
    <n v="45.74"/>
    <n v="3"/>
    <n v="6.8609999999999998"/>
    <n v="144.08099999999999"/>
    <d v="2019-03-10T00:00:00"/>
    <d v="1899-12-30T17:38:00"/>
    <s v="Credit card"/>
    <n v="6.8609999999999998"/>
    <n v="6.5"/>
    <x v="1"/>
    <s v="Sun"/>
    <s v="evening"/>
    <x v="1"/>
    <x v="1"/>
    <x v="5"/>
    <x v="1"/>
    <x v="1"/>
    <s v="Average"/>
  </r>
  <r>
    <s v="296-11-7041"/>
    <n v="27.07"/>
    <n v="1"/>
    <n v="1.3534999999999999"/>
    <n v="28.423500000000001"/>
    <d v="2019-01-12T00:00:00"/>
    <d v="1899-12-30T20:07:00"/>
    <s v="Credit card"/>
    <n v="1.3534999999999999"/>
    <n v="5.3"/>
    <x v="0"/>
    <s v="Sat"/>
    <s v="evening"/>
    <x v="0"/>
    <x v="0"/>
    <x v="0"/>
    <x v="2"/>
    <x v="2"/>
    <s v="Poor"/>
  </r>
  <r>
    <s v="449-27-2918"/>
    <n v="39.119999999999997"/>
    <n v="1"/>
    <n v="1.956"/>
    <n v="41.076000000000001"/>
    <d v="2019-03-26T00:00:00"/>
    <d v="1899-12-30T11:02:00"/>
    <s v="Credit card"/>
    <n v="1.956"/>
    <n v="9.6"/>
    <x v="1"/>
    <s v="Tue"/>
    <s v="morning"/>
    <x v="0"/>
    <x v="0"/>
    <x v="3"/>
    <x v="2"/>
    <x v="2"/>
    <s v="Good"/>
  </r>
  <r>
    <s v="891-01-7034"/>
    <n v="74.709999999999994"/>
    <n v="6"/>
    <n v="22.413"/>
    <n v="470.673"/>
    <d v="2019-01-01T00:00:00"/>
    <d v="1899-12-30T19:07:00"/>
    <s v="Cash"/>
    <n v="22.413"/>
    <n v="6.7"/>
    <x v="0"/>
    <s v="Tue"/>
    <s v="evening"/>
    <x v="1"/>
    <x v="0"/>
    <x v="1"/>
    <x v="2"/>
    <x v="2"/>
    <s v="Average"/>
  </r>
  <r>
    <s v="744-09-5786"/>
    <n v="22.01"/>
    <n v="6"/>
    <n v="6.6029999999999998"/>
    <n v="138.66300000000001"/>
    <d v="2019-01-02T00:00:00"/>
    <d v="1899-12-30T18:50:00"/>
    <s v="Cash"/>
    <n v="6.6029999999999998"/>
    <n v="7.6"/>
    <x v="0"/>
    <s v="Wed"/>
    <s v="evening"/>
    <x v="1"/>
    <x v="1"/>
    <x v="1"/>
    <x v="2"/>
    <x v="2"/>
    <s v="Average"/>
  </r>
  <r>
    <s v="727-17-0390"/>
    <n v="63.61"/>
    <n v="5"/>
    <n v="15.9025"/>
    <n v="333.95249999999999"/>
    <d v="2019-03-16T00:00:00"/>
    <d v="1899-12-30T12:43:00"/>
    <s v="Ewallet"/>
    <n v="15.9025"/>
    <n v="4.8"/>
    <x v="1"/>
    <s v="Sat"/>
    <s v="afternoon"/>
    <x v="1"/>
    <x v="0"/>
    <x v="4"/>
    <x v="0"/>
    <x v="0"/>
    <s v="Poor"/>
  </r>
  <r>
    <s v="568-88-3448"/>
    <n v="25"/>
    <n v="1"/>
    <n v="1.25"/>
    <n v="26.25"/>
    <d v="2019-03-03T00:00:00"/>
    <d v="1899-12-30T15:09:00"/>
    <s v="Ewallet"/>
    <n v="1.25"/>
    <n v="5.5"/>
    <x v="1"/>
    <s v="Sun"/>
    <s v="afternoon"/>
    <x v="1"/>
    <x v="1"/>
    <x v="0"/>
    <x v="0"/>
    <x v="0"/>
    <s v="Poor"/>
  </r>
  <r>
    <s v="187-83-5490"/>
    <n v="20.77"/>
    <n v="4"/>
    <n v="4.1539999999999999"/>
    <n v="87.233999999999995"/>
    <d v="2019-01-31T00:00:00"/>
    <d v="1899-12-30T13:47:00"/>
    <s v="Cash"/>
    <n v="4.1539999999999999"/>
    <n v="4.7"/>
    <x v="0"/>
    <s v="Thu"/>
    <s v="afternoon"/>
    <x v="0"/>
    <x v="1"/>
    <x v="1"/>
    <x v="0"/>
    <x v="0"/>
    <s v="Poor"/>
  </r>
  <r>
    <s v="767-54-1907"/>
    <n v="29.56"/>
    <n v="5"/>
    <n v="7.39"/>
    <n v="155.19"/>
    <d v="2019-02-13T00:00:00"/>
    <d v="1899-12-30T16:59:00"/>
    <s v="Cash"/>
    <n v="7.39"/>
    <n v="6.9"/>
    <x v="2"/>
    <s v="Wed"/>
    <s v="evening"/>
    <x v="0"/>
    <x v="0"/>
    <x v="5"/>
    <x v="2"/>
    <x v="2"/>
    <s v="Average"/>
  </r>
  <r>
    <s v="710-46-4433"/>
    <n v="77.400000000000006"/>
    <n v="9"/>
    <n v="34.83"/>
    <n v="731.43"/>
    <d v="2019-02-15T00:00:00"/>
    <d v="1899-12-30T14:15:00"/>
    <s v="Credit card"/>
    <n v="34.83"/>
    <n v="4.5"/>
    <x v="2"/>
    <s v="Fri"/>
    <s v="afternoon"/>
    <x v="0"/>
    <x v="0"/>
    <x v="4"/>
    <x v="2"/>
    <x v="2"/>
    <s v="Poor"/>
  </r>
  <r>
    <s v="533-33-5337"/>
    <n v="79.39"/>
    <n v="10"/>
    <n v="39.695"/>
    <n v="833.59500000000003"/>
    <d v="2019-02-07T00:00:00"/>
    <d v="1899-12-30T20:24:00"/>
    <s v="Cash"/>
    <n v="39.695"/>
    <n v="6.2"/>
    <x v="2"/>
    <s v="Thu"/>
    <s v="evening"/>
    <x v="1"/>
    <x v="1"/>
    <x v="1"/>
    <x v="2"/>
    <x v="2"/>
    <s v="Average"/>
  </r>
  <r>
    <s v="325-90-8763"/>
    <n v="46.57"/>
    <n v="10"/>
    <n v="23.285"/>
    <n v="488.98500000000001"/>
    <d v="2019-01-27T00:00:00"/>
    <d v="1899-12-30T13:58:00"/>
    <s v="Cash"/>
    <n v="23.285"/>
    <n v="7.6"/>
    <x v="0"/>
    <s v="Sun"/>
    <s v="afternoon"/>
    <x v="0"/>
    <x v="0"/>
    <x v="1"/>
    <x v="1"/>
    <x v="1"/>
    <s v="Average"/>
  </r>
  <r>
    <s v="729-46-7422"/>
    <n v="35.89"/>
    <n v="1"/>
    <n v="1.7945"/>
    <n v="37.6845"/>
    <d v="2019-02-23T00:00:00"/>
    <d v="1899-12-30T16:52:00"/>
    <s v="Credit card"/>
    <n v="1.7945"/>
    <n v="7.9"/>
    <x v="2"/>
    <s v="Sat"/>
    <s v="evening"/>
    <x v="1"/>
    <x v="1"/>
    <x v="4"/>
    <x v="1"/>
    <x v="1"/>
    <s v="Average"/>
  </r>
  <r>
    <s v="639-76-1242"/>
    <n v="40.520000000000003"/>
    <n v="5"/>
    <n v="10.130000000000001"/>
    <n v="212.73"/>
    <d v="2019-02-03T00:00:00"/>
    <d v="1899-12-30T15:19:00"/>
    <s v="Cash"/>
    <n v="10.130000000000001"/>
    <n v="4.5"/>
    <x v="2"/>
    <s v="Sun"/>
    <s v="afternoon"/>
    <x v="1"/>
    <x v="1"/>
    <x v="4"/>
    <x v="1"/>
    <x v="1"/>
    <s v="Poor"/>
  </r>
  <r>
    <s v="234-03-4040"/>
    <n v="73.05"/>
    <n v="10"/>
    <n v="36.524999999999999"/>
    <n v="767.02499999999998"/>
    <d v="2019-03-03T00:00:00"/>
    <d v="1899-12-30T12:25:00"/>
    <s v="Credit card"/>
    <n v="36.524999999999999"/>
    <n v="8.6999999999999993"/>
    <x v="1"/>
    <s v="Sun"/>
    <s v="afternoon"/>
    <x v="0"/>
    <x v="0"/>
    <x v="4"/>
    <x v="2"/>
    <x v="2"/>
    <s v="Good"/>
  </r>
  <r>
    <s v="326-71-2155"/>
    <n v="73.95"/>
    <n v="4"/>
    <n v="14.79"/>
    <n v="310.58999999999997"/>
    <d v="2019-02-03T00:00:00"/>
    <d v="1899-12-30T10:02:00"/>
    <s v="Cash"/>
    <n v="14.79"/>
    <n v="6.1"/>
    <x v="2"/>
    <s v="Sun"/>
    <s v="morning"/>
    <x v="1"/>
    <x v="0"/>
    <x v="3"/>
    <x v="1"/>
    <x v="1"/>
    <s v="Average"/>
  </r>
  <r>
    <s v="320-32-8842"/>
    <n v="22.62"/>
    <n v="1"/>
    <n v="1.131"/>
    <n v="23.751000000000001"/>
    <d v="2019-03-17T00:00:00"/>
    <d v="1899-12-30T18:58:00"/>
    <s v="Cash"/>
    <n v="1.131"/>
    <n v="6.4"/>
    <x v="1"/>
    <s v="Sun"/>
    <s v="evening"/>
    <x v="0"/>
    <x v="0"/>
    <x v="4"/>
    <x v="1"/>
    <x v="1"/>
    <s v="Average"/>
  </r>
  <r>
    <s v="470-32-9057"/>
    <n v="51.34"/>
    <n v="5"/>
    <n v="12.835000000000001"/>
    <n v="269.53500000000003"/>
    <d v="2019-03-28T00:00:00"/>
    <d v="1899-12-30T15:31:00"/>
    <s v="Credit card"/>
    <n v="12.835000000000001"/>
    <n v="9.1"/>
    <x v="1"/>
    <s v="Thu"/>
    <s v="afternoon"/>
    <x v="0"/>
    <x v="1"/>
    <x v="4"/>
    <x v="0"/>
    <x v="0"/>
    <s v="Good"/>
  </r>
  <r>
    <s v="878-30-2331"/>
    <n v="54.55"/>
    <n v="10"/>
    <n v="27.274999999999999"/>
    <n v="572.77499999999998"/>
    <d v="2019-03-02T00:00:00"/>
    <d v="1899-12-30T11:22:00"/>
    <s v="Credit card"/>
    <n v="27.274999999999999"/>
    <n v="7.1"/>
    <x v="1"/>
    <s v="Sat"/>
    <s v="morning"/>
    <x v="0"/>
    <x v="0"/>
    <x v="3"/>
    <x v="1"/>
    <x v="1"/>
    <s v="Average"/>
  </r>
  <r>
    <s v="440-59-5691"/>
    <n v="37.15"/>
    <n v="7"/>
    <n v="13.0025"/>
    <n v="273.05250000000001"/>
    <d v="2019-02-08T00:00:00"/>
    <d v="1899-12-30T13:12:00"/>
    <s v="Credit card"/>
    <n v="13.0025"/>
    <n v="7.7"/>
    <x v="2"/>
    <s v="Fri"/>
    <s v="afternoon"/>
    <x v="0"/>
    <x v="0"/>
    <x v="0"/>
    <x v="1"/>
    <x v="1"/>
    <s v="Average"/>
  </r>
  <r>
    <s v="554-53-3790"/>
    <n v="37.020000000000003"/>
    <n v="6"/>
    <n v="11.106"/>
    <n v="233.226"/>
    <d v="2019-03-22T00:00:00"/>
    <d v="1899-12-30T18:33:00"/>
    <s v="Cash"/>
    <n v="11.106"/>
    <n v="4.5"/>
    <x v="1"/>
    <s v="Fri"/>
    <s v="evening"/>
    <x v="1"/>
    <x v="1"/>
    <x v="3"/>
    <x v="2"/>
    <x v="2"/>
    <s v="Poor"/>
  </r>
  <r>
    <s v="746-19-0921"/>
    <n v="21.58"/>
    <n v="1"/>
    <n v="1.079"/>
    <n v="22.658999999999999"/>
    <d v="2019-02-09T00:00:00"/>
    <d v="1899-12-30T10:02:00"/>
    <s v="Ewallet"/>
    <n v="1.079"/>
    <n v="7.2"/>
    <x v="2"/>
    <s v="Sat"/>
    <s v="morning"/>
    <x v="1"/>
    <x v="1"/>
    <x v="4"/>
    <x v="1"/>
    <x v="1"/>
    <s v="Average"/>
  </r>
  <r>
    <s v="233-34-0817"/>
    <n v="98.84"/>
    <n v="1"/>
    <n v="4.9420000000000002"/>
    <n v="103.782"/>
    <d v="2019-02-15T00:00:00"/>
    <d v="1899-12-30T11:21:00"/>
    <s v="Cash"/>
    <n v="4.9420000000000002"/>
    <n v="8.4"/>
    <x v="2"/>
    <s v="Fri"/>
    <s v="morning"/>
    <x v="0"/>
    <x v="0"/>
    <x v="1"/>
    <x v="1"/>
    <x v="1"/>
    <s v="Good"/>
  </r>
  <r>
    <s v="767-05-1286"/>
    <n v="83.77"/>
    <n v="6"/>
    <n v="25.131"/>
    <n v="527.75099999999998"/>
    <d v="2019-01-23T00:00:00"/>
    <d v="1899-12-30T12:10:00"/>
    <s v="Ewallet"/>
    <n v="25.131"/>
    <n v="5.4"/>
    <x v="0"/>
    <s v="Wed"/>
    <s v="afternoon"/>
    <x v="0"/>
    <x v="0"/>
    <x v="2"/>
    <x v="1"/>
    <x v="1"/>
    <s v="Poor"/>
  </r>
  <r>
    <s v="340-21-9136"/>
    <n v="40.049999999999997"/>
    <n v="4"/>
    <n v="8.01"/>
    <n v="168.21"/>
    <d v="2019-01-25T00:00:00"/>
    <d v="1899-12-30T11:40:00"/>
    <s v="Cash"/>
    <n v="8.01"/>
    <n v="9.6999999999999993"/>
    <x v="0"/>
    <s v="Fri"/>
    <s v="morning"/>
    <x v="0"/>
    <x v="0"/>
    <x v="3"/>
    <x v="0"/>
    <x v="0"/>
    <s v="Good"/>
  </r>
  <r>
    <s v="405-31-3305"/>
    <n v="43.13"/>
    <n v="10"/>
    <n v="21.565000000000001"/>
    <n v="452.86500000000001"/>
    <d v="2019-02-02T00:00:00"/>
    <d v="1899-12-30T18:31:00"/>
    <s v="Credit card"/>
    <n v="21.565000000000001"/>
    <n v="5.5"/>
    <x v="2"/>
    <s v="Sat"/>
    <s v="evening"/>
    <x v="0"/>
    <x v="1"/>
    <x v="5"/>
    <x v="0"/>
    <x v="0"/>
    <s v="Poor"/>
  </r>
  <r>
    <s v="731-59-7531"/>
    <n v="72.569999999999993"/>
    <n v="8"/>
    <n v="29.027999999999999"/>
    <n v="609.58799999999997"/>
    <d v="2019-03-30T00:00:00"/>
    <d v="1899-12-30T17:58:00"/>
    <s v="Cash"/>
    <n v="29.027999999999999"/>
    <n v="4.5999999999999996"/>
    <x v="1"/>
    <s v="Sat"/>
    <s v="evening"/>
    <x v="0"/>
    <x v="1"/>
    <x v="0"/>
    <x v="2"/>
    <x v="2"/>
    <s v="Poor"/>
  </r>
  <r>
    <s v="676-39-6028"/>
    <n v="64.44"/>
    <n v="5"/>
    <n v="16.11"/>
    <n v="338.31"/>
    <d v="2019-03-30T00:00:00"/>
    <d v="1899-12-30T17:04:00"/>
    <s v="Cash"/>
    <n v="16.11"/>
    <n v="6.6"/>
    <x v="1"/>
    <s v="Sat"/>
    <s v="evening"/>
    <x v="0"/>
    <x v="0"/>
    <x v="1"/>
    <x v="0"/>
    <x v="0"/>
    <s v="Average"/>
  </r>
  <r>
    <s v="502-05-1910"/>
    <n v="65.180000000000007"/>
    <n v="3"/>
    <n v="9.7769999999999992"/>
    <n v="205.31700000000001"/>
    <d v="2019-02-25T00:00:00"/>
    <d v="1899-12-30T20:35:00"/>
    <s v="Credit card"/>
    <n v="9.7769999999999992"/>
    <n v="6.3"/>
    <x v="2"/>
    <s v="Mon"/>
    <s v="evening"/>
    <x v="1"/>
    <x v="1"/>
    <x v="0"/>
    <x v="0"/>
    <x v="0"/>
    <s v="Average"/>
  </r>
  <r>
    <s v="485-30-8700"/>
    <n v="33.26"/>
    <n v="5"/>
    <n v="8.3149999999999995"/>
    <n v="174.61500000000001"/>
    <d v="2019-03-18T00:00:00"/>
    <d v="1899-12-30T16:10:00"/>
    <s v="Credit card"/>
    <n v="8.3149999999999995"/>
    <n v="4.2"/>
    <x v="1"/>
    <s v="Mon"/>
    <s v="evening"/>
    <x v="1"/>
    <x v="0"/>
    <x v="3"/>
    <x v="0"/>
    <x v="0"/>
    <s v="Poor"/>
  </r>
  <r>
    <s v="598-47-9715"/>
    <n v="84.07"/>
    <n v="4"/>
    <n v="16.814"/>
    <n v="353.09399999999999"/>
    <d v="2019-03-07T00:00:00"/>
    <d v="1899-12-30T16:54:00"/>
    <s v="Ewallet"/>
    <n v="16.814"/>
    <n v="4.4000000000000004"/>
    <x v="1"/>
    <s v="Thu"/>
    <s v="evening"/>
    <x v="1"/>
    <x v="1"/>
    <x v="1"/>
    <x v="1"/>
    <x v="1"/>
    <s v="Poor"/>
  </r>
  <r>
    <s v="701-69-8742"/>
    <n v="34.369999999999997"/>
    <n v="10"/>
    <n v="17.184999999999999"/>
    <n v="360.88499999999999"/>
    <d v="2019-03-16T00:00:00"/>
    <d v="1899-12-30T10:11:00"/>
    <s v="Ewallet"/>
    <n v="17.184999999999999"/>
    <n v="6.7"/>
    <x v="1"/>
    <s v="Sat"/>
    <s v="morning"/>
    <x v="1"/>
    <x v="1"/>
    <x v="3"/>
    <x v="2"/>
    <x v="2"/>
    <s v="Average"/>
  </r>
  <r>
    <s v="575-67-1508"/>
    <n v="38.6"/>
    <n v="1"/>
    <n v="1.93"/>
    <n v="40.53"/>
    <d v="2019-01-29T00:00:00"/>
    <d v="1899-12-30T11:26:00"/>
    <s v="Ewallet"/>
    <n v="1.93"/>
    <n v="6.7"/>
    <x v="0"/>
    <s v="Tue"/>
    <s v="morning"/>
    <x v="1"/>
    <x v="1"/>
    <x v="1"/>
    <x v="0"/>
    <x v="0"/>
    <s v="Average"/>
  </r>
  <r>
    <s v="541-08-3113"/>
    <n v="65.97"/>
    <n v="8"/>
    <n v="26.388000000000002"/>
    <n v="554.14800000000002"/>
    <d v="2019-02-02T00:00:00"/>
    <d v="1899-12-30T20:29:00"/>
    <s v="Cash"/>
    <n v="26.388000000000002"/>
    <n v="8.4"/>
    <x v="2"/>
    <s v="Sat"/>
    <s v="evening"/>
    <x v="1"/>
    <x v="1"/>
    <x v="4"/>
    <x v="1"/>
    <x v="1"/>
    <s v="Good"/>
  </r>
  <r>
    <s v="246-11-3901"/>
    <n v="32.799999999999997"/>
    <n v="10"/>
    <n v="16.399999999999999"/>
    <n v="344.4"/>
    <d v="2019-02-15T00:00:00"/>
    <d v="1899-12-30T12:12:00"/>
    <s v="Cash"/>
    <n v="16.399999999999999"/>
    <n v="6.2"/>
    <x v="2"/>
    <s v="Fri"/>
    <s v="afternoon"/>
    <x v="1"/>
    <x v="0"/>
    <x v="1"/>
    <x v="1"/>
    <x v="1"/>
    <s v="Average"/>
  </r>
  <r>
    <s v="674-15-9296"/>
    <n v="37.14"/>
    <n v="5"/>
    <n v="9.2850000000000001"/>
    <n v="194.98500000000001"/>
    <d v="2019-01-08T00:00:00"/>
    <d v="1899-12-30T13:05:00"/>
    <s v="Ewallet"/>
    <n v="9.2850000000000001"/>
    <n v="5"/>
    <x v="0"/>
    <s v="Tue"/>
    <s v="afternoon"/>
    <x v="1"/>
    <x v="1"/>
    <x v="3"/>
    <x v="0"/>
    <x v="0"/>
    <s v="Poor"/>
  </r>
  <r>
    <s v="305-18-3552"/>
    <n v="60.38"/>
    <n v="10"/>
    <n v="30.19"/>
    <n v="633.99"/>
    <d v="2019-02-12T00:00:00"/>
    <d v="1899-12-30T16:19:00"/>
    <s v="Cash"/>
    <n v="30.19"/>
    <n v="6"/>
    <x v="2"/>
    <s v="Tue"/>
    <s v="evening"/>
    <x v="0"/>
    <x v="1"/>
    <x v="2"/>
    <x v="2"/>
    <x v="2"/>
    <s v="Average"/>
  </r>
  <r>
    <s v="493-65-6248"/>
    <n v="36.979999999999997"/>
    <n v="10"/>
    <n v="18.489999999999998"/>
    <n v="388.29"/>
    <d v="2019-01-01T00:00:00"/>
    <d v="1899-12-30T19:48:00"/>
    <s v="Credit card"/>
    <n v="18.489999999999998"/>
    <n v="7"/>
    <x v="0"/>
    <s v="Tue"/>
    <s v="evening"/>
    <x v="0"/>
    <x v="0"/>
    <x v="3"/>
    <x v="1"/>
    <x v="1"/>
    <s v="Average"/>
  </r>
  <r>
    <s v="438-01-4015"/>
    <n v="49.49"/>
    <n v="4"/>
    <n v="9.8979999999999997"/>
    <n v="207.858"/>
    <d v="2019-03-21T00:00:00"/>
    <d v="1899-12-30T15:25:00"/>
    <s v="Ewallet"/>
    <n v="9.8979999999999997"/>
    <n v="6.6"/>
    <x v="1"/>
    <s v="Thu"/>
    <s v="afternoon"/>
    <x v="0"/>
    <x v="0"/>
    <x v="3"/>
    <x v="2"/>
    <x v="2"/>
    <s v="Average"/>
  </r>
  <r>
    <s v="709-58-4068"/>
    <n v="41.09"/>
    <n v="10"/>
    <n v="20.545000000000002"/>
    <n v="431.44499999999999"/>
    <d v="2019-02-28T00:00:00"/>
    <d v="1899-12-30T14:42:00"/>
    <s v="Cash"/>
    <n v="20.545000000000002"/>
    <n v="7.3"/>
    <x v="2"/>
    <s v="Thu"/>
    <s v="afternoon"/>
    <x v="1"/>
    <x v="0"/>
    <x v="5"/>
    <x v="2"/>
    <x v="2"/>
    <s v="Average"/>
  </r>
  <r>
    <s v="795-49-7276"/>
    <n v="37.15"/>
    <n v="4"/>
    <n v="7.43"/>
    <n v="156.03"/>
    <d v="2019-03-23T00:00:00"/>
    <d v="1899-12-30T18:59:00"/>
    <s v="Ewallet"/>
    <n v="7.43"/>
    <n v="8.3000000000000007"/>
    <x v="1"/>
    <s v="Sat"/>
    <s v="evening"/>
    <x v="1"/>
    <x v="1"/>
    <x v="5"/>
    <x v="0"/>
    <x v="0"/>
    <s v="Good"/>
  </r>
  <r>
    <s v="556-72-8512"/>
    <n v="22.96"/>
    <n v="1"/>
    <n v="1.1479999999999999"/>
    <n v="24.108000000000001"/>
    <d v="2019-01-30T00:00:00"/>
    <d v="1899-12-30T20:47:00"/>
    <s v="Cash"/>
    <n v="1.1479999999999999"/>
    <n v="4.3"/>
    <x v="0"/>
    <s v="Wed"/>
    <s v="evening"/>
    <x v="1"/>
    <x v="1"/>
    <x v="2"/>
    <x v="1"/>
    <x v="1"/>
    <s v="Poor"/>
  </r>
  <r>
    <s v="627-95-3243"/>
    <n v="77.680000000000007"/>
    <n v="9"/>
    <n v="34.956000000000003"/>
    <n v="734.07600000000002"/>
    <d v="2019-02-04T00:00:00"/>
    <d v="1899-12-30T13:21:00"/>
    <s v="Ewallet"/>
    <n v="34.956000000000003"/>
    <n v="9.8000000000000007"/>
    <x v="2"/>
    <s v="Mon"/>
    <s v="afternoon"/>
    <x v="0"/>
    <x v="0"/>
    <x v="2"/>
    <x v="2"/>
    <x v="2"/>
    <s v="Good"/>
  </r>
  <r>
    <s v="686-41-0932"/>
    <n v="34.700000000000003"/>
    <n v="2"/>
    <n v="3.47"/>
    <n v="72.87"/>
    <d v="2019-03-13T00:00:00"/>
    <d v="1899-12-30T19:48:00"/>
    <s v="Ewallet"/>
    <n v="3.47"/>
    <n v="8.1999999999999993"/>
    <x v="1"/>
    <s v="Wed"/>
    <s v="evening"/>
    <x v="1"/>
    <x v="0"/>
    <x v="5"/>
    <x v="2"/>
    <x v="2"/>
    <s v="Good"/>
  </r>
  <r>
    <s v="510-09-5628"/>
    <n v="19.66"/>
    <n v="10"/>
    <n v="9.83"/>
    <n v="206.43"/>
    <d v="2019-03-15T00:00:00"/>
    <d v="1899-12-30T18:20:00"/>
    <s v="Credit card"/>
    <n v="9.83"/>
    <n v="7.2"/>
    <x v="1"/>
    <s v="Fri"/>
    <s v="evening"/>
    <x v="0"/>
    <x v="0"/>
    <x v="5"/>
    <x v="0"/>
    <x v="0"/>
    <s v="Average"/>
  </r>
  <r>
    <s v="608-04-3797"/>
    <n v="25.32"/>
    <n v="8"/>
    <n v="10.128"/>
    <n v="212.68799999999999"/>
    <d v="2019-03-05T00:00:00"/>
    <d v="1899-12-30T20:24:00"/>
    <s v="Ewallet"/>
    <n v="10.128"/>
    <n v="8.6999999999999993"/>
    <x v="1"/>
    <s v="Tue"/>
    <s v="evening"/>
    <x v="0"/>
    <x v="0"/>
    <x v="0"/>
    <x v="2"/>
    <x v="2"/>
    <s v="Good"/>
  </r>
  <r>
    <s v="148-82-2527"/>
    <n v="12.12"/>
    <n v="10"/>
    <n v="6.06"/>
    <n v="127.26"/>
    <d v="2019-03-05T00:00:00"/>
    <d v="1899-12-30T13:44:00"/>
    <s v="Credit card"/>
    <n v="6.06"/>
    <n v="8.4"/>
    <x v="1"/>
    <s v="Tue"/>
    <s v="afternoon"/>
    <x v="0"/>
    <x v="0"/>
    <x v="2"/>
    <x v="1"/>
    <x v="1"/>
    <s v="Good"/>
  </r>
  <r>
    <s v="437-53-3084"/>
    <n v="99.89"/>
    <n v="2"/>
    <n v="9.9890000000000008"/>
    <n v="209.76900000000001"/>
    <d v="2019-02-26T00:00:00"/>
    <d v="1899-12-30T11:48:00"/>
    <s v="Ewallet"/>
    <n v="9.9890000000000008"/>
    <n v="7.1"/>
    <x v="2"/>
    <s v="Tue"/>
    <s v="morning"/>
    <x v="1"/>
    <x v="1"/>
    <x v="5"/>
    <x v="2"/>
    <x v="2"/>
    <s v="Average"/>
  </r>
  <r>
    <s v="632-32-4574"/>
    <n v="75.92"/>
    <n v="8"/>
    <n v="30.367999999999999"/>
    <n v="637.72799999999995"/>
    <d v="2019-03-20T00:00:00"/>
    <d v="1899-12-30T14:14:00"/>
    <s v="Cash"/>
    <n v="30.367999999999999"/>
    <n v="5.5"/>
    <x v="1"/>
    <s v="Wed"/>
    <s v="afternoon"/>
    <x v="1"/>
    <x v="1"/>
    <x v="3"/>
    <x v="2"/>
    <x v="2"/>
    <s v="Poor"/>
  </r>
  <r>
    <s v="556-97-7101"/>
    <n v="63.22"/>
    <n v="2"/>
    <n v="6.3220000000000001"/>
    <n v="132.762"/>
    <d v="2019-01-01T00:00:00"/>
    <d v="1899-12-30T15:51:00"/>
    <s v="Cash"/>
    <n v="6.3220000000000001"/>
    <n v="8.5"/>
    <x v="0"/>
    <s v="Tue"/>
    <s v="afternoon"/>
    <x v="1"/>
    <x v="0"/>
    <x v="1"/>
    <x v="1"/>
    <x v="1"/>
    <s v="Good"/>
  </r>
  <r>
    <s v="862-59-8517"/>
    <n v="90.24"/>
    <n v="6"/>
    <n v="27.071999999999999"/>
    <n v="568.51199999999994"/>
    <d v="2019-01-27T00:00:00"/>
    <d v="1899-12-30T11:17:00"/>
    <s v="Cash"/>
    <n v="27.071999999999999"/>
    <n v="6.2"/>
    <x v="0"/>
    <s v="Sun"/>
    <s v="morning"/>
    <x v="1"/>
    <x v="0"/>
    <x v="4"/>
    <x v="1"/>
    <x v="1"/>
    <s v="Average"/>
  </r>
  <r>
    <s v="401-18-8016"/>
    <n v="98.13"/>
    <n v="1"/>
    <n v="4.9065000000000003"/>
    <n v="103.0365"/>
    <d v="2019-01-21T00:00:00"/>
    <d v="1899-12-30T17:36:00"/>
    <s v="Cash"/>
    <n v="4.9065000000000003"/>
    <n v="8.9"/>
    <x v="0"/>
    <s v="Mon"/>
    <s v="evening"/>
    <x v="0"/>
    <x v="0"/>
    <x v="3"/>
    <x v="2"/>
    <x v="2"/>
    <s v="Good"/>
  </r>
  <r>
    <s v="420-18-8989"/>
    <n v="51.52"/>
    <n v="8"/>
    <n v="20.608000000000001"/>
    <n v="432.76799999999997"/>
    <d v="2019-02-02T00:00:00"/>
    <d v="1899-12-30T15:47:00"/>
    <s v="Cash"/>
    <n v="20.608000000000001"/>
    <n v="9.6"/>
    <x v="2"/>
    <s v="Sat"/>
    <s v="afternoon"/>
    <x v="0"/>
    <x v="0"/>
    <x v="3"/>
    <x v="0"/>
    <x v="0"/>
    <s v="Good"/>
  </r>
  <r>
    <s v="277-63-2961"/>
    <n v="73.97"/>
    <n v="1"/>
    <n v="3.6985000000000001"/>
    <n v="77.668499999999995"/>
    <d v="2019-02-03T00:00:00"/>
    <d v="1899-12-30T15:53:00"/>
    <s v="Credit card"/>
    <n v="3.6985000000000001"/>
    <n v="5.4"/>
    <x v="2"/>
    <s v="Sun"/>
    <s v="afternoon"/>
    <x v="0"/>
    <x v="1"/>
    <x v="3"/>
    <x v="2"/>
    <x v="2"/>
    <s v="Poor"/>
  </r>
  <r>
    <s v="573-98-8548"/>
    <n v="31.9"/>
    <n v="1"/>
    <n v="1.595"/>
    <n v="33.494999999999997"/>
    <d v="2019-01-05T00:00:00"/>
    <d v="1899-12-30T12:40:00"/>
    <s v="Ewallet"/>
    <n v="1.595"/>
    <n v="9.1"/>
    <x v="0"/>
    <s v="Sat"/>
    <s v="afternoon"/>
    <x v="0"/>
    <x v="0"/>
    <x v="5"/>
    <x v="1"/>
    <x v="1"/>
    <s v="Good"/>
  </r>
  <r>
    <s v="620-02-2046"/>
    <n v="69.400000000000006"/>
    <n v="2"/>
    <n v="6.94"/>
    <n v="145.74"/>
    <d v="2019-01-27T00:00:00"/>
    <d v="1899-12-30T19:48:00"/>
    <s v="Ewallet"/>
    <n v="6.94"/>
    <n v="9"/>
    <x v="0"/>
    <s v="Sun"/>
    <s v="evening"/>
    <x v="1"/>
    <x v="1"/>
    <x v="2"/>
    <x v="1"/>
    <x v="1"/>
    <s v="Good"/>
  </r>
  <r>
    <s v="282-35-2475"/>
    <n v="93.31"/>
    <n v="2"/>
    <n v="9.3309999999999995"/>
    <n v="195.95099999999999"/>
    <d v="2019-03-25T00:00:00"/>
    <d v="1899-12-30T17:53:00"/>
    <s v="Cash"/>
    <n v="9.3309999999999995"/>
    <n v="6.3"/>
    <x v="1"/>
    <s v="Mon"/>
    <s v="evening"/>
    <x v="1"/>
    <x v="0"/>
    <x v="3"/>
    <x v="2"/>
    <x v="2"/>
    <s v="Average"/>
  </r>
  <r>
    <s v="511-54-3087"/>
    <n v="88.45"/>
    <n v="1"/>
    <n v="4.4225000000000003"/>
    <n v="92.872500000000002"/>
    <d v="2019-02-25T00:00:00"/>
    <d v="1899-12-30T16:36:00"/>
    <s v="Credit card"/>
    <n v="4.4225000000000003"/>
    <n v="9.5"/>
    <x v="2"/>
    <s v="Mon"/>
    <s v="evening"/>
    <x v="1"/>
    <x v="1"/>
    <x v="3"/>
    <x v="2"/>
    <x v="2"/>
    <s v="Good"/>
  </r>
  <r>
    <s v="726-29-6793"/>
    <n v="24.18"/>
    <n v="8"/>
    <n v="9.6720000000000006"/>
    <n v="203.11199999999999"/>
    <d v="2019-01-28T00:00:00"/>
    <d v="1899-12-30T20:54:00"/>
    <s v="Ewallet"/>
    <n v="9.6720000000000006"/>
    <n v="9.8000000000000007"/>
    <x v="0"/>
    <s v="Mon"/>
    <s v="evening"/>
    <x v="0"/>
    <x v="1"/>
    <x v="1"/>
    <x v="0"/>
    <x v="0"/>
    <s v="Good"/>
  </r>
  <r>
    <s v="387-49-4215"/>
    <n v="48.5"/>
    <n v="3"/>
    <n v="7.2750000000000004"/>
    <n v="152.77500000000001"/>
    <d v="2019-01-08T00:00:00"/>
    <d v="1899-12-30T12:50:00"/>
    <s v="Cash"/>
    <n v="7.2750000000000004"/>
    <n v="6.7"/>
    <x v="0"/>
    <s v="Tue"/>
    <s v="afternoon"/>
    <x v="0"/>
    <x v="0"/>
    <x v="3"/>
    <x v="2"/>
    <x v="2"/>
    <s v="Average"/>
  </r>
  <r>
    <s v="862-17-9201"/>
    <n v="84.05"/>
    <n v="6"/>
    <n v="25.215"/>
    <n v="529.51499999999999"/>
    <d v="2019-01-29T00:00:00"/>
    <d v="1899-12-30T10:48:00"/>
    <s v="Credit card"/>
    <n v="25.215"/>
    <n v="7.7"/>
    <x v="0"/>
    <s v="Tue"/>
    <s v="morning"/>
    <x v="1"/>
    <x v="0"/>
    <x v="4"/>
    <x v="2"/>
    <x v="2"/>
    <s v="Average"/>
  </r>
  <r>
    <s v="291-21-5991"/>
    <n v="61.29"/>
    <n v="5"/>
    <n v="15.3225"/>
    <n v="321.77249999999998"/>
    <d v="2019-03-29T00:00:00"/>
    <d v="1899-12-30T14:28:00"/>
    <s v="Cash"/>
    <n v="15.3225"/>
    <n v="7"/>
    <x v="1"/>
    <s v="Fri"/>
    <s v="afternoon"/>
    <x v="0"/>
    <x v="1"/>
    <x v="0"/>
    <x v="2"/>
    <x v="2"/>
    <s v="Average"/>
  </r>
  <r>
    <s v="602-80-9671"/>
    <n v="15.95"/>
    <n v="6"/>
    <n v="4.7850000000000001"/>
    <n v="100.485"/>
    <d v="2019-02-09T00:00:00"/>
    <d v="1899-12-30T17:15:00"/>
    <s v="Credit card"/>
    <n v="4.7850000000000001"/>
    <n v="5.0999999999999996"/>
    <x v="2"/>
    <s v="Sat"/>
    <s v="evening"/>
    <x v="0"/>
    <x v="0"/>
    <x v="2"/>
    <x v="1"/>
    <x v="1"/>
    <s v="Poor"/>
  </r>
  <r>
    <s v="347-72-6115"/>
    <n v="90.74"/>
    <n v="7"/>
    <n v="31.759"/>
    <n v="666.93899999999996"/>
    <d v="2019-01-16T00:00:00"/>
    <d v="1899-12-30T18:03:00"/>
    <s v="Credit card"/>
    <n v="31.759"/>
    <n v="6.2"/>
    <x v="0"/>
    <s v="Wed"/>
    <s v="evening"/>
    <x v="0"/>
    <x v="0"/>
    <x v="3"/>
    <x v="2"/>
    <x v="2"/>
    <s v="Average"/>
  </r>
  <r>
    <s v="209-61-0206"/>
    <n v="42.91"/>
    <n v="5"/>
    <n v="10.727499999999999"/>
    <n v="225.2775"/>
    <d v="2019-01-05T00:00:00"/>
    <d v="1899-12-30T17:29:00"/>
    <s v="Ewallet"/>
    <n v="10.727499999999999"/>
    <n v="6.1"/>
    <x v="0"/>
    <s v="Sat"/>
    <s v="evening"/>
    <x v="1"/>
    <x v="0"/>
    <x v="2"/>
    <x v="0"/>
    <x v="0"/>
    <s v="Average"/>
  </r>
  <r>
    <s v="595-27-4851"/>
    <n v="54.28"/>
    <n v="7"/>
    <n v="18.998000000000001"/>
    <n v="398.95800000000003"/>
    <d v="2019-01-27T00:00:00"/>
    <d v="1899-12-30T18:05:00"/>
    <s v="Ewallet"/>
    <n v="18.998000000000001"/>
    <n v="9.3000000000000007"/>
    <x v="0"/>
    <s v="Sun"/>
    <s v="evening"/>
    <x v="1"/>
    <x v="0"/>
    <x v="5"/>
    <x v="0"/>
    <x v="0"/>
    <s v="Good"/>
  </r>
  <r>
    <s v="189-52-0236"/>
    <n v="99.55"/>
    <n v="7"/>
    <n v="34.842500000000001"/>
    <n v="731.6925"/>
    <d v="2019-03-14T00:00:00"/>
    <d v="1899-12-30T12:07:00"/>
    <s v="Cash"/>
    <n v="34.842500000000001"/>
    <n v="7.6"/>
    <x v="1"/>
    <s v="Thu"/>
    <s v="afternoon"/>
    <x v="1"/>
    <x v="1"/>
    <x v="1"/>
    <x v="0"/>
    <x v="0"/>
    <s v="Average"/>
  </r>
  <r>
    <s v="503-07-0930"/>
    <n v="58.39"/>
    <n v="7"/>
    <n v="20.436499999999999"/>
    <n v="429.16649999999998"/>
    <d v="2019-02-23T00:00:00"/>
    <d v="1899-12-30T19:49:00"/>
    <s v="Credit card"/>
    <n v="20.436499999999999"/>
    <n v="8.1999999999999993"/>
    <x v="2"/>
    <s v="Sat"/>
    <s v="evening"/>
    <x v="0"/>
    <x v="1"/>
    <x v="3"/>
    <x v="1"/>
    <x v="1"/>
    <s v="Good"/>
  </r>
  <r>
    <s v="413-20-6708"/>
    <n v="51.47"/>
    <n v="1"/>
    <n v="2.5735000000000001"/>
    <n v="54.043500000000002"/>
    <d v="2019-03-18T00:00:00"/>
    <d v="1899-12-30T15:52:00"/>
    <s v="Ewallet"/>
    <n v="2.5735000000000001"/>
    <n v="8.5"/>
    <x v="1"/>
    <s v="Mon"/>
    <s v="afternoon"/>
    <x v="0"/>
    <x v="0"/>
    <x v="5"/>
    <x v="1"/>
    <x v="1"/>
    <s v="Good"/>
  </r>
  <r>
    <s v="425-85-2085"/>
    <n v="54.86"/>
    <n v="5"/>
    <n v="13.715"/>
    <n v="288.01499999999999"/>
    <d v="2019-03-29T00:00:00"/>
    <d v="1899-12-30T16:48:00"/>
    <s v="Ewallet"/>
    <n v="13.715"/>
    <n v="9.8000000000000007"/>
    <x v="1"/>
    <s v="Fri"/>
    <s v="evening"/>
    <x v="0"/>
    <x v="1"/>
    <x v="0"/>
    <x v="2"/>
    <x v="2"/>
    <s v="Good"/>
  </r>
  <r>
    <s v="521-18-7827"/>
    <n v="39.39"/>
    <n v="5"/>
    <n v="9.8475000000000001"/>
    <n v="206.79750000000001"/>
    <d v="2019-01-22T00:00:00"/>
    <d v="1899-12-30T20:46:00"/>
    <s v="Credit card"/>
    <n v="9.8475000000000001"/>
    <n v="8.6999999999999993"/>
    <x v="0"/>
    <s v="Tue"/>
    <s v="evening"/>
    <x v="0"/>
    <x v="1"/>
    <x v="2"/>
    <x v="1"/>
    <x v="1"/>
    <s v="Good"/>
  </r>
  <r>
    <s v="220-28-1851"/>
    <n v="34.729999999999997"/>
    <n v="2"/>
    <n v="3.4729999999999999"/>
    <n v="72.933000000000007"/>
    <d v="2019-03-01T00:00:00"/>
    <d v="1899-12-30T18:14:00"/>
    <s v="Ewallet"/>
    <n v="3.4729999999999999"/>
    <n v="9.6999999999999993"/>
    <x v="1"/>
    <s v="Fri"/>
    <s v="evening"/>
    <x v="1"/>
    <x v="1"/>
    <x v="2"/>
    <x v="0"/>
    <x v="0"/>
    <s v="Good"/>
  </r>
  <r>
    <s v="600-38-9738"/>
    <n v="71.92"/>
    <n v="5"/>
    <n v="17.98"/>
    <n v="377.58"/>
    <d v="2019-01-17T00:00:00"/>
    <d v="1899-12-30T15:05:00"/>
    <s v="Credit card"/>
    <n v="17.98"/>
    <n v="4.3"/>
    <x v="0"/>
    <s v="Thu"/>
    <s v="afternoon"/>
    <x v="0"/>
    <x v="1"/>
    <x v="3"/>
    <x v="1"/>
    <x v="1"/>
    <s v="Poor"/>
  </r>
  <r>
    <s v="734-91-1155"/>
    <n v="45.71"/>
    <n v="3"/>
    <n v="6.8564999999999996"/>
    <n v="143.98650000000001"/>
    <d v="2019-03-26T00:00:00"/>
    <d v="1899-12-30T10:34:00"/>
    <s v="Credit card"/>
    <n v="6.8564999999999996"/>
    <n v="7.7"/>
    <x v="1"/>
    <s v="Tue"/>
    <s v="morning"/>
    <x v="1"/>
    <x v="0"/>
    <x v="1"/>
    <x v="2"/>
    <x v="2"/>
    <s v="Average"/>
  </r>
  <r>
    <s v="451-28-5717"/>
    <n v="83.17"/>
    <n v="6"/>
    <n v="24.951000000000001"/>
    <n v="523.971"/>
    <d v="2019-03-20T00:00:00"/>
    <d v="1899-12-30T11:23:00"/>
    <s v="Cash"/>
    <n v="24.951000000000001"/>
    <n v="7.3"/>
    <x v="1"/>
    <s v="Wed"/>
    <s v="morning"/>
    <x v="0"/>
    <x v="0"/>
    <x v="2"/>
    <x v="1"/>
    <x v="1"/>
    <s v="Average"/>
  </r>
  <r>
    <s v="609-81-8548"/>
    <n v="37.44"/>
    <n v="6"/>
    <n v="11.231999999999999"/>
    <n v="235.87200000000001"/>
    <d v="2019-02-06T00:00:00"/>
    <d v="1899-12-30T13:55:00"/>
    <s v="Credit card"/>
    <n v="11.231999999999999"/>
    <n v="5.9"/>
    <x v="2"/>
    <s v="Wed"/>
    <s v="afternoon"/>
    <x v="0"/>
    <x v="0"/>
    <x v="2"/>
    <x v="0"/>
    <x v="0"/>
    <s v="Poor"/>
  </r>
  <r>
    <s v="133-14-7229"/>
    <n v="62.87"/>
    <n v="2"/>
    <n v="6.2869999999999999"/>
    <n v="132.02699999999999"/>
    <d v="2019-01-01T00:00:00"/>
    <d v="1899-12-30T11:43:00"/>
    <s v="Cash"/>
    <n v="6.2869999999999999"/>
    <n v="5"/>
    <x v="0"/>
    <s v="Tue"/>
    <s v="morning"/>
    <x v="1"/>
    <x v="1"/>
    <x v="0"/>
    <x v="1"/>
    <x v="1"/>
    <s v="Poor"/>
  </r>
  <r>
    <s v="534-01-4457"/>
    <n v="81.709999999999994"/>
    <n v="6"/>
    <n v="24.513000000000002"/>
    <n v="514.77300000000002"/>
    <d v="2019-01-27T00:00:00"/>
    <d v="1899-12-30T14:36:00"/>
    <s v="Credit card"/>
    <n v="24.513000000000002"/>
    <n v="8"/>
    <x v="0"/>
    <s v="Sun"/>
    <s v="afternoon"/>
    <x v="1"/>
    <x v="1"/>
    <x v="4"/>
    <x v="0"/>
    <x v="0"/>
    <s v="Good"/>
  </r>
  <r>
    <s v="719-89-8991"/>
    <n v="91.41"/>
    <n v="5"/>
    <n v="22.852499999999999"/>
    <n v="479.90249999999997"/>
    <d v="2019-02-25T00:00:00"/>
    <d v="1899-12-30T16:03:00"/>
    <s v="Ewallet"/>
    <n v="22.852499999999999"/>
    <n v="7.1"/>
    <x v="2"/>
    <s v="Mon"/>
    <s v="evening"/>
    <x v="0"/>
    <x v="0"/>
    <x v="3"/>
    <x v="0"/>
    <x v="0"/>
    <s v="Average"/>
  </r>
  <r>
    <s v="286-62-6248"/>
    <n v="39.21"/>
    <n v="4"/>
    <n v="7.8419999999999996"/>
    <n v="164.68199999999999"/>
    <d v="2019-01-16T00:00:00"/>
    <d v="1899-12-30T20:03:00"/>
    <s v="Credit card"/>
    <n v="7.8419999999999996"/>
    <n v="9"/>
    <x v="0"/>
    <s v="Wed"/>
    <s v="evening"/>
    <x v="1"/>
    <x v="1"/>
    <x v="5"/>
    <x v="2"/>
    <x v="2"/>
    <s v="Good"/>
  </r>
  <r>
    <s v="339-38-9982"/>
    <n v="59.86"/>
    <n v="2"/>
    <n v="5.9859999999999998"/>
    <n v="125.706"/>
    <d v="2019-01-13T00:00:00"/>
    <d v="1899-12-30T14:55:00"/>
    <s v="Ewallet"/>
    <n v="5.9859999999999998"/>
    <n v="6.7"/>
    <x v="0"/>
    <s v="Sun"/>
    <s v="afternoon"/>
    <x v="0"/>
    <x v="1"/>
    <x v="5"/>
    <x v="2"/>
    <x v="2"/>
    <s v="Average"/>
  </r>
  <r>
    <s v="827-44-5872"/>
    <n v="54.36"/>
    <n v="10"/>
    <n v="27.18"/>
    <n v="570.78"/>
    <d v="2019-02-07T00:00:00"/>
    <d v="1899-12-30T11:28:00"/>
    <s v="Credit card"/>
    <n v="27.18"/>
    <n v="6.1"/>
    <x v="2"/>
    <s v="Thu"/>
    <s v="morning"/>
    <x v="0"/>
    <x v="0"/>
    <x v="4"/>
    <x v="2"/>
    <x v="2"/>
    <s v="Average"/>
  </r>
  <r>
    <s v="827-77-7633"/>
    <n v="98.09"/>
    <n v="9"/>
    <n v="44.140500000000003"/>
    <n v="926.95050000000003"/>
    <d v="2019-02-17T00:00:00"/>
    <d v="1899-12-30T19:41:00"/>
    <s v="Cash"/>
    <n v="44.140500000000003"/>
    <n v="9.3000000000000007"/>
    <x v="2"/>
    <s v="Sun"/>
    <s v="evening"/>
    <x v="1"/>
    <x v="1"/>
    <x v="3"/>
    <x v="0"/>
    <x v="0"/>
    <s v="Good"/>
  </r>
  <r>
    <s v="287-83-1405"/>
    <n v="25.43"/>
    <n v="6"/>
    <n v="7.6289999999999996"/>
    <n v="160.209"/>
    <d v="2019-02-12T00:00:00"/>
    <d v="1899-12-30T19:01:00"/>
    <s v="Ewallet"/>
    <n v="7.6289999999999996"/>
    <n v="7"/>
    <x v="2"/>
    <s v="Tue"/>
    <s v="evening"/>
    <x v="1"/>
    <x v="1"/>
    <x v="0"/>
    <x v="0"/>
    <x v="0"/>
    <s v="Average"/>
  </r>
  <r>
    <s v="435-13-4908"/>
    <n v="86.68"/>
    <n v="8"/>
    <n v="34.671999999999997"/>
    <n v="728.11199999999997"/>
    <d v="2019-01-24T00:00:00"/>
    <d v="1899-12-30T18:04:00"/>
    <s v="Credit card"/>
    <n v="34.671999999999997"/>
    <n v="7.2"/>
    <x v="0"/>
    <s v="Thu"/>
    <s v="evening"/>
    <x v="0"/>
    <x v="1"/>
    <x v="5"/>
    <x v="0"/>
    <x v="0"/>
    <s v="Average"/>
  </r>
  <r>
    <s v="857-67-9057"/>
    <n v="22.95"/>
    <n v="10"/>
    <n v="11.475"/>
    <n v="240.97499999999999"/>
    <d v="2019-02-06T00:00:00"/>
    <d v="1899-12-30T19:20:00"/>
    <s v="Ewallet"/>
    <n v="11.475"/>
    <n v="8.1999999999999993"/>
    <x v="2"/>
    <s v="Wed"/>
    <s v="evening"/>
    <x v="1"/>
    <x v="1"/>
    <x v="1"/>
    <x v="2"/>
    <x v="2"/>
    <s v="Good"/>
  </r>
  <r>
    <s v="236-27-1144"/>
    <n v="16.309999999999999"/>
    <n v="9"/>
    <n v="7.3395000000000001"/>
    <n v="154.12950000000001"/>
    <d v="2019-03-26T00:00:00"/>
    <d v="1899-12-30T10:31:00"/>
    <s v="Ewallet"/>
    <n v="7.3395000000000001"/>
    <n v="8.4"/>
    <x v="1"/>
    <s v="Tue"/>
    <s v="morning"/>
    <x v="1"/>
    <x v="0"/>
    <x v="4"/>
    <x v="1"/>
    <x v="1"/>
    <s v="Good"/>
  </r>
  <r>
    <s v="892-05-6689"/>
    <n v="28.32"/>
    <n v="5"/>
    <n v="7.08"/>
    <n v="148.68"/>
    <d v="2019-03-11T00:00:00"/>
    <d v="1899-12-30T13:28:00"/>
    <s v="Ewallet"/>
    <n v="7.08"/>
    <n v="6.2"/>
    <x v="1"/>
    <s v="Mon"/>
    <s v="afternoon"/>
    <x v="1"/>
    <x v="0"/>
    <x v="2"/>
    <x v="0"/>
    <x v="0"/>
    <s v="Average"/>
  </r>
  <r>
    <s v="583-41-4548"/>
    <n v="16.670000000000002"/>
    <n v="7"/>
    <n v="5.8345000000000002"/>
    <n v="122.5245"/>
    <d v="2019-02-07T00:00:00"/>
    <d v="1899-12-30T11:36:00"/>
    <s v="Ewallet"/>
    <n v="5.8345000000000002"/>
    <n v="7.4"/>
    <x v="2"/>
    <s v="Thu"/>
    <s v="morning"/>
    <x v="1"/>
    <x v="1"/>
    <x v="2"/>
    <x v="1"/>
    <x v="1"/>
    <s v="Average"/>
  </r>
  <r>
    <s v="339-12-4827"/>
    <n v="73.959999999999994"/>
    <n v="1"/>
    <n v="3.698"/>
    <n v="77.658000000000001"/>
    <d v="2019-01-05T00:00:00"/>
    <d v="1899-12-30T11:32:00"/>
    <s v="Credit card"/>
    <n v="3.698"/>
    <n v="5"/>
    <x v="0"/>
    <s v="Sat"/>
    <s v="morning"/>
    <x v="0"/>
    <x v="0"/>
    <x v="5"/>
    <x v="2"/>
    <x v="2"/>
    <s v="Poor"/>
  </r>
  <r>
    <s v="643-38-7867"/>
    <n v="97.94"/>
    <n v="1"/>
    <n v="4.8970000000000002"/>
    <n v="102.837"/>
    <d v="2019-03-07T00:00:00"/>
    <d v="1899-12-30T11:44:00"/>
    <s v="Ewallet"/>
    <n v="4.8970000000000002"/>
    <n v="6.9"/>
    <x v="1"/>
    <s v="Thu"/>
    <s v="morning"/>
    <x v="1"/>
    <x v="1"/>
    <x v="2"/>
    <x v="0"/>
    <x v="0"/>
    <s v="Average"/>
  </r>
  <r>
    <s v="308-81-0538"/>
    <n v="73.05"/>
    <n v="4"/>
    <n v="14.61"/>
    <n v="306.81"/>
    <d v="2019-02-25T00:00:00"/>
    <d v="1899-12-30T17:16:00"/>
    <s v="Credit card"/>
    <n v="14.61"/>
    <n v="4.9000000000000004"/>
    <x v="2"/>
    <s v="Mon"/>
    <s v="evening"/>
    <x v="1"/>
    <x v="0"/>
    <x v="5"/>
    <x v="0"/>
    <x v="0"/>
    <s v="Poor"/>
  </r>
  <r>
    <s v="358-88-9262"/>
    <n v="87.48"/>
    <n v="6"/>
    <n v="26.244"/>
    <n v="551.12400000000002"/>
    <d v="2019-02-01T00:00:00"/>
    <d v="1899-12-30T18:43:00"/>
    <s v="Ewallet"/>
    <n v="26.244"/>
    <n v="5.0999999999999996"/>
    <x v="2"/>
    <s v="Fri"/>
    <s v="evening"/>
    <x v="0"/>
    <x v="0"/>
    <x v="4"/>
    <x v="1"/>
    <x v="1"/>
    <s v="Poor"/>
  </r>
  <r>
    <s v="460-35-4390"/>
    <n v="30.68"/>
    <n v="3"/>
    <n v="4.6020000000000003"/>
    <n v="96.641999999999996"/>
    <d v="2019-01-22T00:00:00"/>
    <d v="1899-12-30T11:00:00"/>
    <s v="Ewallet"/>
    <n v="4.6020000000000003"/>
    <n v="9.1"/>
    <x v="0"/>
    <s v="Tue"/>
    <s v="morning"/>
    <x v="1"/>
    <x v="1"/>
    <x v="2"/>
    <x v="0"/>
    <x v="0"/>
    <s v="Good"/>
  </r>
  <r>
    <s v="343-87-0864"/>
    <n v="75.88"/>
    <n v="1"/>
    <n v="3.794"/>
    <n v="79.674000000000007"/>
    <d v="2019-01-03T00:00:00"/>
    <d v="1899-12-30T10:30:00"/>
    <s v="Credit card"/>
    <n v="3.794"/>
    <n v="7.1"/>
    <x v="0"/>
    <s v="Thu"/>
    <s v="morning"/>
    <x v="0"/>
    <x v="1"/>
    <x v="0"/>
    <x v="1"/>
    <x v="1"/>
    <s v="Average"/>
  </r>
  <r>
    <s v="173-50-1108"/>
    <n v="20.18"/>
    <n v="4"/>
    <n v="4.0359999999999996"/>
    <n v="84.756"/>
    <d v="2019-02-13T00:00:00"/>
    <d v="1899-12-30T12:14:00"/>
    <s v="Credit card"/>
    <n v="4.0359999999999996"/>
    <n v="5"/>
    <x v="2"/>
    <s v="Wed"/>
    <s v="afternoon"/>
    <x v="0"/>
    <x v="0"/>
    <x v="3"/>
    <x v="2"/>
    <x v="2"/>
    <s v="Poor"/>
  </r>
  <r>
    <s v="243-47-2663"/>
    <n v="18.77"/>
    <n v="6"/>
    <n v="5.6310000000000002"/>
    <n v="118.251"/>
    <d v="2019-01-28T00:00:00"/>
    <d v="1899-12-30T16:43:00"/>
    <s v="Credit card"/>
    <n v="5.6310000000000002"/>
    <n v="5.5"/>
    <x v="0"/>
    <s v="Mon"/>
    <s v="evening"/>
    <x v="0"/>
    <x v="1"/>
    <x v="1"/>
    <x v="1"/>
    <x v="1"/>
    <s v="Poor"/>
  </r>
  <r>
    <s v="841-18-8232"/>
    <n v="71.2"/>
    <n v="1"/>
    <n v="3.56"/>
    <n v="74.760000000000005"/>
    <d v="2019-01-05T00:00:00"/>
    <d v="1899-12-30T20:40:00"/>
    <s v="Credit card"/>
    <n v="3.56"/>
    <n v="9.1999999999999993"/>
    <x v="0"/>
    <s v="Sat"/>
    <s v="evening"/>
    <x v="1"/>
    <x v="0"/>
    <x v="4"/>
    <x v="2"/>
    <x v="2"/>
    <s v="Good"/>
  </r>
  <r>
    <s v="701-23-5550"/>
    <n v="38.81"/>
    <n v="4"/>
    <n v="7.7619999999999996"/>
    <n v="163.00200000000001"/>
    <d v="2019-03-19T00:00:00"/>
    <d v="1899-12-30T13:40:00"/>
    <s v="Ewallet"/>
    <n v="7.7619999999999996"/>
    <n v="4.9000000000000004"/>
    <x v="1"/>
    <s v="Tue"/>
    <s v="afternoon"/>
    <x v="0"/>
    <x v="1"/>
    <x v="2"/>
    <x v="2"/>
    <x v="2"/>
    <s v="Poor"/>
  </r>
  <r>
    <s v="647-50-1224"/>
    <n v="29.42"/>
    <n v="10"/>
    <n v="14.71"/>
    <n v="308.91000000000003"/>
    <d v="2019-01-12T00:00:00"/>
    <d v="1899-12-30T16:23:00"/>
    <s v="Ewallet"/>
    <n v="14.71"/>
    <n v="8.9"/>
    <x v="0"/>
    <s v="Sat"/>
    <s v="evening"/>
    <x v="1"/>
    <x v="0"/>
    <x v="5"/>
    <x v="0"/>
    <x v="0"/>
    <s v="Good"/>
  </r>
  <r>
    <s v="541-48-8554"/>
    <n v="60.95"/>
    <n v="9"/>
    <n v="27.427499999999998"/>
    <n v="575.97749999999996"/>
    <d v="2019-01-07T00:00:00"/>
    <d v="1899-12-30T12:08:00"/>
    <s v="Credit card"/>
    <n v="27.427499999999998"/>
    <n v="6"/>
    <x v="0"/>
    <s v="Mon"/>
    <s v="afternoon"/>
    <x v="1"/>
    <x v="1"/>
    <x v="3"/>
    <x v="0"/>
    <x v="0"/>
    <s v="Average"/>
  </r>
  <r>
    <s v="539-21-7227"/>
    <n v="51.54"/>
    <n v="5"/>
    <n v="12.885"/>
    <n v="270.58499999999998"/>
    <d v="2019-01-26T00:00:00"/>
    <d v="1899-12-30T17:45:00"/>
    <s v="Cash"/>
    <n v="12.885"/>
    <n v="4.2"/>
    <x v="0"/>
    <s v="Sat"/>
    <s v="evening"/>
    <x v="1"/>
    <x v="0"/>
    <x v="3"/>
    <x v="2"/>
    <x v="2"/>
    <s v="Poor"/>
  </r>
  <r>
    <s v="213-32-1216"/>
    <n v="66.06"/>
    <n v="6"/>
    <n v="19.818000000000001"/>
    <n v="416.178"/>
    <d v="2019-01-23T00:00:00"/>
    <d v="1899-12-30T10:28:00"/>
    <s v="Cash"/>
    <n v="19.818000000000001"/>
    <n v="7.3"/>
    <x v="0"/>
    <s v="Wed"/>
    <s v="morning"/>
    <x v="1"/>
    <x v="0"/>
    <x v="1"/>
    <x v="0"/>
    <x v="0"/>
    <s v="Average"/>
  </r>
  <r>
    <s v="747-58-7183"/>
    <n v="57.27"/>
    <n v="3"/>
    <n v="8.5905000000000005"/>
    <n v="180.40049999999999"/>
    <d v="2019-02-09T00:00:00"/>
    <d v="1899-12-30T20:31:00"/>
    <s v="Ewallet"/>
    <n v="8.5905000000000005"/>
    <n v="6.5"/>
    <x v="2"/>
    <s v="Sat"/>
    <s v="evening"/>
    <x v="1"/>
    <x v="1"/>
    <x v="5"/>
    <x v="2"/>
    <x v="2"/>
    <s v="Average"/>
  </r>
  <r>
    <s v="582-52-8065"/>
    <n v="54.31"/>
    <n v="9"/>
    <n v="24.439499999999999"/>
    <n v="513.22950000000003"/>
    <d v="2019-02-22T00:00:00"/>
    <d v="1899-12-30T10:49:00"/>
    <s v="Cash"/>
    <n v="24.439499999999999"/>
    <n v="8.9"/>
    <x v="2"/>
    <s v="Fri"/>
    <s v="morning"/>
    <x v="1"/>
    <x v="0"/>
    <x v="5"/>
    <x v="2"/>
    <x v="2"/>
    <s v="Good"/>
  </r>
  <r>
    <s v="210-57-1719"/>
    <n v="58.24"/>
    <n v="9"/>
    <n v="26.207999999999998"/>
    <n v="550.36800000000005"/>
    <d v="2019-02-05T00:00:00"/>
    <d v="1899-12-30T12:34:00"/>
    <s v="Cash"/>
    <n v="26.207999999999998"/>
    <n v="9.6999999999999993"/>
    <x v="2"/>
    <s v="Tue"/>
    <s v="afternoon"/>
    <x v="1"/>
    <x v="0"/>
    <x v="0"/>
    <x v="2"/>
    <x v="2"/>
    <s v="Good"/>
  </r>
  <r>
    <s v="399-69-4630"/>
    <n v="22.21"/>
    <n v="6"/>
    <n v="6.6630000000000003"/>
    <n v="139.923"/>
    <d v="2019-03-07T00:00:00"/>
    <d v="1899-12-30T10:23:00"/>
    <s v="Credit card"/>
    <n v="6.6630000000000003"/>
    <n v="8.6"/>
    <x v="1"/>
    <s v="Thu"/>
    <s v="morning"/>
    <x v="1"/>
    <x v="1"/>
    <x v="1"/>
    <x v="1"/>
    <x v="1"/>
    <s v="Good"/>
  </r>
  <r>
    <s v="134-75-2619"/>
    <n v="19.32"/>
    <n v="7"/>
    <n v="6.7619999999999996"/>
    <n v="142.00200000000001"/>
    <d v="2019-03-25T00:00:00"/>
    <d v="1899-12-30T18:51:00"/>
    <s v="Cash"/>
    <n v="6.7619999999999996"/>
    <n v="6.9"/>
    <x v="1"/>
    <s v="Mon"/>
    <s v="evening"/>
    <x v="0"/>
    <x v="1"/>
    <x v="1"/>
    <x v="0"/>
    <x v="0"/>
    <s v="Average"/>
  </r>
  <r>
    <s v="356-44-8813"/>
    <n v="37.479999999999997"/>
    <n v="3"/>
    <n v="5.6219999999999999"/>
    <n v="118.062"/>
    <d v="2019-01-20T00:00:00"/>
    <d v="1899-12-30T13:45:00"/>
    <s v="Credit card"/>
    <n v="5.6219999999999999"/>
    <n v="7.7"/>
    <x v="0"/>
    <s v="Sun"/>
    <s v="afternoon"/>
    <x v="1"/>
    <x v="1"/>
    <x v="2"/>
    <x v="2"/>
    <x v="2"/>
    <s v="Average"/>
  </r>
  <r>
    <s v="198-66-9832"/>
    <n v="72.040000000000006"/>
    <n v="2"/>
    <n v="7.2039999999999997"/>
    <n v="151.28399999999999"/>
    <d v="2019-02-04T00:00:00"/>
    <d v="1899-12-30T19:38:00"/>
    <s v="Cash"/>
    <n v="7.2039999999999997"/>
    <n v="9.5"/>
    <x v="2"/>
    <s v="Mon"/>
    <s v="evening"/>
    <x v="0"/>
    <x v="0"/>
    <x v="5"/>
    <x v="2"/>
    <x v="2"/>
    <s v="Good"/>
  </r>
  <r>
    <s v="283-26-5248"/>
    <n v="98.52"/>
    <n v="10"/>
    <n v="49.26"/>
    <n v="1034.46"/>
    <d v="2019-01-30T00:00:00"/>
    <d v="1899-12-30T20:23:00"/>
    <s v="Ewallet"/>
    <n v="49.26"/>
    <n v="4.5"/>
    <x v="0"/>
    <s v="Wed"/>
    <s v="evening"/>
    <x v="0"/>
    <x v="0"/>
    <x v="4"/>
    <x v="1"/>
    <x v="1"/>
    <s v="Poor"/>
  </r>
  <r>
    <s v="712-39-0363"/>
    <n v="41.66"/>
    <n v="6"/>
    <n v="12.497999999999999"/>
    <n v="262.45800000000003"/>
    <d v="2019-01-02T00:00:00"/>
    <d v="1899-12-30T15:24:00"/>
    <s v="Ewallet"/>
    <n v="12.497999999999999"/>
    <n v="5.6"/>
    <x v="0"/>
    <s v="Wed"/>
    <s v="afternoon"/>
    <x v="0"/>
    <x v="1"/>
    <x v="4"/>
    <x v="0"/>
    <x v="0"/>
    <s v="Poor"/>
  </r>
  <r>
    <s v="218-59-9410"/>
    <n v="72.42"/>
    <n v="3"/>
    <n v="10.863"/>
    <n v="228.12299999999999"/>
    <d v="2019-03-29T00:00:00"/>
    <d v="1899-12-30T16:54:00"/>
    <s v="Ewallet"/>
    <n v="10.863"/>
    <n v="8.1999999999999993"/>
    <x v="1"/>
    <s v="Fri"/>
    <s v="evening"/>
    <x v="0"/>
    <x v="0"/>
    <x v="2"/>
    <x v="0"/>
    <x v="0"/>
    <s v="Good"/>
  </r>
  <r>
    <s v="174-75-0888"/>
    <n v="21.58"/>
    <n v="9"/>
    <n v="9.7110000000000003"/>
    <n v="203.93100000000001"/>
    <d v="2019-03-14T00:00:00"/>
    <d v="1899-12-30T12:32:00"/>
    <s v="Cash"/>
    <n v="9.7110000000000003"/>
    <n v="7.3"/>
    <x v="1"/>
    <s v="Thu"/>
    <s v="afternoon"/>
    <x v="1"/>
    <x v="1"/>
    <x v="1"/>
    <x v="2"/>
    <x v="2"/>
    <s v="Average"/>
  </r>
  <r>
    <s v="866-99-7614"/>
    <n v="89.2"/>
    <n v="10"/>
    <n v="44.6"/>
    <n v="936.6"/>
    <d v="2019-02-11T00:00:00"/>
    <d v="1899-12-30T15:42:00"/>
    <s v="Credit card"/>
    <n v="44.6"/>
    <n v="4.4000000000000004"/>
    <x v="2"/>
    <s v="Mon"/>
    <s v="afternoon"/>
    <x v="1"/>
    <x v="1"/>
    <x v="4"/>
    <x v="1"/>
    <x v="1"/>
    <s v="Poor"/>
  </r>
  <r>
    <s v="134-54-4720"/>
    <n v="42.42"/>
    <n v="8"/>
    <n v="16.968"/>
    <n v="356.32799999999997"/>
    <d v="2019-01-30T00:00:00"/>
    <d v="1899-12-30T13:58:00"/>
    <s v="Ewallet"/>
    <n v="16.968"/>
    <n v="5.7"/>
    <x v="0"/>
    <s v="Wed"/>
    <s v="afternoon"/>
    <x v="1"/>
    <x v="0"/>
    <x v="1"/>
    <x v="2"/>
    <x v="2"/>
    <s v="Poor"/>
  </r>
  <r>
    <s v="760-90-2357"/>
    <n v="74.510000000000005"/>
    <n v="6"/>
    <n v="22.353000000000002"/>
    <n v="469.41300000000001"/>
    <d v="2019-03-20T00:00:00"/>
    <d v="1899-12-30T15:08:00"/>
    <s v="Ewallet"/>
    <n v="22.353000000000002"/>
    <n v="5"/>
    <x v="1"/>
    <s v="Wed"/>
    <s v="afternoon"/>
    <x v="0"/>
    <x v="1"/>
    <x v="1"/>
    <x v="0"/>
    <x v="0"/>
    <s v="Poor"/>
  </r>
  <r>
    <s v="514-37-2845"/>
    <n v="99.25"/>
    <n v="2"/>
    <n v="9.9250000000000007"/>
    <n v="208.42500000000001"/>
    <d v="2019-03-20T00:00:00"/>
    <d v="1899-12-30T13:02:00"/>
    <s v="Cash"/>
    <n v="9.9250000000000007"/>
    <n v="9"/>
    <x v="1"/>
    <s v="Wed"/>
    <s v="afternoon"/>
    <x v="1"/>
    <x v="1"/>
    <x v="5"/>
    <x v="2"/>
    <x v="2"/>
    <s v="Good"/>
  </r>
  <r>
    <s v="698-98-5964"/>
    <n v="81.209999999999994"/>
    <n v="10"/>
    <n v="40.604999999999997"/>
    <n v="852.70500000000004"/>
    <d v="2019-01-17T00:00:00"/>
    <d v="1899-12-30T13:01:00"/>
    <s v="Credit card"/>
    <n v="40.604999999999997"/>
    <n v="6.3"/>
    <x v="0"/>
    <s v="Thu"/>
    <s v="afternoon"/>
    <x v="1"/>
    <x v="0"/>
    <x v="4"/>
    <x v="0"/>
    <x v="0"/>
    <s v="Average"/>
  </r>
  <r>
    <s v="718-57-9773"/>
    <n v="49.33"/>
    <n v="10"/>
    <n v="24.664999999999999"/>
    <n v="517.96500000000003"/>
    <d v="2019-02-03T00:00:00"/>
    <d v="1899-12-30T16:40:00"/>
    <s v="Credit card"/>
    <n v="24.664999999999999"/>
    <n v="9.4"/>
    <x v="2"/>
    <s v="Sun"/>
    <s v="evening"/>
    <x v="1"/>
    <x v="0"/>
    <x v="3"/>
    <x v="1"/>
    <x v="1"/>
    <s v="Good"/>
  </r>
  <r>
    <s v="651-88-7328"/>
    <n v="65.739999999999995"/>
    <n v="9"/>
    <n v="29.582999999999998"/>
    <n v="621.24300000000005"/>
    <d v="2019-01-01T00:00:00"/>
    <d v="1899-12-30T13:55:00"/>
    <s v="Cash"/>
    <n v="29.582999999999998"/>
    <n v="7.7"/>
    <x v="0"/>
    <s v="Tue"/>
    <s v="afternoon"/>
    <x v="1"/>
    <x v="0"/>
    <x v="5"/>
    <x v="0"/>
    <x v="0"/>
    <s v="Average"/>
  </r>
  <r>
    <s v="241-11-2261"/>
    <n v="79.86"/>
    <n v="7"/>
    <n v="27.951000000000001"/>
    <n v="586.971"/>
    <d v="2019-01-10T00:00:00"/>
    <d v="1899-12-30T10:33:00"/>
    <s v="Credit card"/>
    <n v="27.951000000000001"/>
    <n v="5.5"/>
    <x v="0"/>
    <s v="Thu"/>
    <s v="morning"/>
    <x v="1"/>
    <x v="0"/>
    <x v="5"/>
    <x v="2"/>
    <x v="2"/>
    <s v="Poor"/>
  </r>
  <r>
    <s v="408-26-9866"/>
    <n v="73.98"/>
    <n v="7"/>
    <n v="25.893000000000001"/>
    <n v="543.75300000000004"/>
    <d v="2019-03-02T00:00:00"/>
    <d v="1899-12-30T16:42:00"/>
    <s v="Ewallet"/>
    <n v="25.893000000000001"/>
    <n v="4.0999999999999996"/>
    <x v="1"/>
    <s v="Sat"/>
    <s v="evening"/>
    <x v="1"/>
    <x v="0"/>
    <x v="3"/>
    <x v="1"/>
    <x v="1"/>
    <s v="Poor"/>
  </r>
  <r>
    <s v="834-83-1826"/>
    <n v="82.04"/>
    <n v="5"/>
    <n v="20.51"/>
    <n v="430.71"/>
    <d v="2019-02-25T00:00:00"/>
    <d v="1899-12-30T17:16:00"/>
    <s v="Credit card"/>
    <n v="20.51"/>
    <n v="7.6"/>
    <x v="2"/>
    <s v="Mon"/>
    <s v="evening"/>
    <x v="0"/>
    <x v="0"/>
    <x v="2"/>
    <x v="2"/>
    <x v="2"/>
    <s v="Average"/>
  </r>
  <r>
    <s v="343-61-3544"/>
    <n v="26.67"/>
    <n v="10"/>
    <n v="13.335000000000001"/>
    <n v="280.03500000000003"/>
    <d v="2019-01-29T00:00:00"/>
    <d v="1899-12-30T11:48:00"/>
    <s v="Cash"/>
    <n v="13.335000000000001"/>
    <n v="8.6"/>
    <x v="0"/>
    <s v="Tue"/>
    <s v="morning"/>
    <x v="0"/>
    <x v="1"/>
    <x v="3"/>
    <x v="2"/>
    <x v="2"/>
    <s v="Good"/>
  </r>
  <r>
    <s v="239-48-4278"/>
    <n v="10.130000000000001"/>
    <n v="7"/>
    <n v="3.5455000000000001"/>
    <n v="74.455500000000001"/>
    <d v="2019-03-10T00:00:00"/>
    <d v="1899-12-30T19:35:00"/>
    <s v="Ewallet"/>
    <n v="3.5455000000000001"/>
    <n v="8.3000000000000007"/>
    <x v="1"/>
    <s v="Sun"/>
    <s v="evening"/>
    <x v="0"/>
    <x v="1"/>
    <x v="4"/>
    <x v="0"/>
    <x v="0"/>
    <s v="Good"/>
  </r>
  <r>
    <s v="355-34-6244"/>
    <n v="72.39"/>
    <n v="2"/>
    <n v="7.2389999999999999"/>
    <n v="152.01900000000001"/>
    <d v="2019-01-13T00:00:00"/>
    <d v="1899-12-30T19:55:00"/>
    <s v="Credit card"/>
    <n v="7.2389999999999999"/>
    <n v="8.1"/>
    <x v="0"/>
    <s v="Sun"/>
    <s v="evening"/>
    <x v="1"/>
    <x v="1"/>
    <x v="4"/>
    <x v="2"/>
    <x v="2"/>
    <s v="Good"/>
  </r>
  <r>
    <s v="550-84-8664"/>
    <n v="85.91"/>
    <n v="5"/>
    <n v="21.477499999999999"/>
    <n v="451.02749999999997"/>
    <d v="2019-03-22T00:00:00"/>
    <d v="1899-12-30T14:33:00"/>
    <s v="Credit card"/>
    <n v="21.477499999999999"/>
    <n v="8.6"/>
    <x v="1"/>
    <s v="Fri"/>
    <s v="afternoon"/>
    <x v="1"/>
    <x v="1"/>
    <x v="3"/>
    <x v="0"/>
    <x v="0"/>
    <s v="Good"/>
  </r>
  <r>
    <s v="339-96-8318"/>
    <n v="81.31"/>
    <n v="7"/>
    <n v="28.458500000000001"/>
    <n v="597.62850000000003"/>
    <d v="2019-03-01T00:00:00"/>
    <d v="1899-12-30T19:49:00"/>
    <s v="Ewallet"/>
    <n v="28.458500000000001"/>
    <n v="6.3"/>
    <x v="1"/>
    <s v="Fri"/>
    <s v="evening"/>
    <x v="0"/>
    <x v="1"/>
    <x v="5"/>
    <x v="2"/>
    <x v="2"/>
    <s v="Average"/>
  </r>
  <r>
    <s v="458-61-0011"/>
    <n v="60.3"/>
    <n v="4"/>
    <n v="12.06"/>
    <n v="253.26"/>
    <d v="2019-02-20T00:00:00"/>
    <d v="1899-12-30T18:43:00"/>
    <s v="Cash"/>
    <n v="12.06"/>
    <n v="5.8"/>
    <x v="2"/>
    <s v="Wed"/>
    <s v="evening"/>
    <x v="1"/>
    <x v="1"/>
    <x v="4"/>
    <x v="2"/>
    <x v="2"/>
    <s v="Poor"/>
  </r>
  <r>
    <s v="592-34-6155"/>
    <n v="31.77"/>
    <n v="4"/>
    <n v="6.3540000000000001"/>
    <n v="133.434"/>
    <d v="2019-01-14T00:00:00"/>
    <d v="1899-12-30T14:43:00"/>
    <s v="Ewallet"/>
    <n v="6.3540000000000001"/>
    <n v="6.2"/>
    <x v="0"/>
    <s v="Mon"/>
    <s v="afternoon"/>
    <x v="1"/>
    <x v="1"/>
    <x v="4"/>
    <x v="1"/>
    <x v="1"/>
    <s v="Average"/>
  </r>
  <r>
    <s v="797-88-0493"/>
    <n v="64.27"/>
    <n v="4"/>
    <n v="12.853999999999999"/>
    <n v="269.93400000000003"/>
    <d v="2019-03-26T00:00:00"/>
    <d v="1899-12-30T13:54:00"/>
    <s v="Cash"/>
    <n v="12.853999999999999"/>
    <n v="7.7"/>
    <x v="1"/>
    <s v="Tue"/>
    <s v="afternoon"/>
    <x v="1"/>
    <x v="0"/>
    <x v="0"/>
    <x v="0"/>
    <x v="0"/>
    <s v="Average"/>
  </r>
  <r>
    <s v="207-73-1363"/>
    <n v="69.510000000000005"/>
    <n v="2"/>
    <n v="6.9509999999999996"/>
    <n v="145.971"/>
    <d v="2019-03-01T00:00:00"/>
    <d v="1899-12-30T12:15:00"/>
    <s v="Ewallet"/>
    <n v="6.9509999999999996"/>
    <n v="8.1"/>
    <x v="1"/>
    <s v="Fri"/>
    <s v="afternoon"/>
    <x v="1"/>
    <x v="1"/>
    <x v="0"/>
    <x v="2"/>
    <x v="2"/>
    <s v="Good"/>
  </r>
  <r>
    <s v="390-31-6381"/>
    <n v="27.22"/>
    <n v="3"/>
    <n v="4.0830000000000002"/>
    <n v="85.742999999999995"/>
    <d v="2019-01-07T00:00:00"/>
    <d v="1899-12-30T12:37:00"/>
    <s v="Cash"/>
    <n v="4.0830000000000002"/>
    <n v="7.3"/>
    <x v="0"/>
    <s v="Mon"/>
    <s v="afternoon"/>
    <x v="1"/>
    <x v="1"/>
    <x v="4"/>
    <x v="1"/>
    <x v="1"/>
    <s v="Average"/>
  </r>
  <r>
    <s v="443-82-0585"/>
    <n v="77.680000000000007"/>
    <n v="4"/>
    <n v="15.536"/>
    <n v="326.25599999999997"/>
    <d v="2019-02-01T00:00:00"/>
    <d v="1899-12-30T19:54:00"/>
    <s v="Cash"/>
    <n v="15.536"/>
    <n v="8.4"/>
    <x v="2"/>
    <s v="Fri"/>
    <s v="evening"/>
    <x v="0"/>
    <x v="0"/>
    <x v="0"/>
    <x v="0"/>
    <x v="0"/>
    <s v="Good"/>
  </r>
  <r>
    <s v="339-18-7061"/>
    <n v="92.98"/>
    <n v="2"/>
    <n v="9.298"/>
    <n v="195.25800000000001"/>
    <d v="2019-02-13T00:00:00"/>
    <d v="1899-12-30T15:06:00"/>
    <s v="Credit card"/>
    <n v="9.298"/>
    <n v="8"/>
    <x v="2"/>
    <s v="Wed"/>
    <s v="afternoon"/>
    <x v="0"/>
    <x v="0"/>
    <x v="5"/>
    <x v="1"/>
    <x v="1"/>
    <s v="Good"/>
  </r>
  <r>
    <s v="359-90-3665"/>
    <n v="18.079999999999998"/>
    <n v="4"/>
    <n v="3.6160000000000001"/>
    <n v="75.936000000000007"/>
    <d v="2019-01-14T00:00:00"/>
    <d v="1899-12-30T18:03:00"/>
    <s v="Credit card"/>
    <n v="3.6160000000000001"/>
    <n v="9.5"/>
    <x v="0"/>
    <s v="Mon"/>
    <s v="evening"/>
    <x v="0"/>
    <x v="0"/>
    <x v="5"/>
    <x v="2"/>
    <x v="2"/>
    <s v="Good"/>
  </r>
  <r>
    <s v="375-72-3056"/>
    <n v="63.06"/>
    <n v="3"/>
    <n v="9.4589999999999996"/>
    <n v="198.63900000000001"/>
    <d v="2019-01-19T00:00:00"/>
    <d v="1899-12-30T15:58:00"/>
    <s v="Ewallet"/>
    <n v="9.4589999999999996"/>
    <n v="7"/>
    <x v="0"/>
    <s v="Sat"/>
    <s v="afternoon"/>
    <x v="1"/>
    <x v="1"/>
    <x v="3"/>
    <x v="2"/>
    <x v="2"/>
    <s v="Average"/>
  </r>
  <r>
    <s v="127-47-6963"/>
    <n v="51.71"/>
    <n v="4"/>
    <n v="10.342000000000001"/>
    <n v="217.18199999999999"/>
    <d v="2019-03-09T00:00:00"/>
    <d v="1899-12-30T13:53:00"/>
    <s v="Credit card"/>
    <n v="10.342000000000001"/>
    <n v="9.8000000000000007"/>
    <x v="1"/>
    <s v="Sat"/>
    <s v="afternoon"/>
    <x v="1"/>
    <x v="1"/>
    <x v="0"/>
    <x v="0"/>
    <x v="0"/>
    <s v="Good"/>
  </r>
  <r>
    <s v="278-86-2735"/>
    <n v="52.34"/>
    <n v="3"/>
    <n v="7.851"/>
    <n v="164.87100000000001"/>
    <d v="2019-03-27T00:00:00"/>
    <d v="1899-12-30T14:03:00"/>
    <s v="Cash"/>
    <n v="7.851"/>
    <n v="9.1999999999999993"/>
    <x v="1"/>
    <s v="Wed"/>
    <s v="afternoon"/>
    <x v="1"/>
    <x v="0"/>
    <x v="4"/>
    <x v="0"/>
    <x v="0"/>
    <s v="Good"/>
  </r>
  <r>
    <s v="695-28-6250"/>
    <n v="43.06"/>
    <n v="5"/>
    <n v="10.765000000000001"/>
    <n v="226.065"/>
    <d v="2019-02-04T00:00:00"/>
    <d v="1899-12-30T16:38:00"/>
    <s v="Ewallet"/>
    <n v="10.765000000000001"/>
    <n v="7.7"/>
    <x v="2"/>
    <s v="Mon"/>
    <s v="evening"/>
    <x v="1"/>
    <x v="0"/>
    <x v="3"/>
    <x v="0"/>
    <x v="0"/>
    <s v="Average"/>
  </r>
  <r>
    <s v="379-17-6588"/>
    <n v="59.61"/>
    <n v="10"/>
    <n v="29.805"/>
    <n v="625.90499999999997"/>
    <d v="2019-03-14T00:00:00"/>
    <d v="1899-12-30T11:07:00"/>
    <s v="Cash"/>
    <n v="29.805"/>
    <n v="5.3"/>
    <x v="1"/>
    <s v="Thu"/>
    <s v="morning"/>
    <x v="1"/>
    <x v="1"/>
    <x v="5"/>
    <x v="1"/>
    <x v="1"/>
    <s v="Poor"/>
  </r>
  <r>
    <s v="227-50-3718"/>
    <n v="14.62"/>
    <n v="5"/>
    <n v="3.6549999999999998"/>
    <n v="76.754999999999995"/>
    <d v="2019-03-04T00:00:00"/>
    <d v="1899-12-30T12:23:00"/>
    <s v="Cash"/>
    <n v="3.6549999999999998"/>
    <n v="4.4000000000000004"/>
    <x v="1"/>
    <s v="Mon"/>
    <s v="afternoon"/>
    <x v="1"/>
    <x v="1"/>
    <x v="0"/>
    <x v="0"/>
    <x v="0"/>
    <s v="Poor"/>
  </r>
  <r>
    <s v="302-15-2162"/>
    <n v="46.53"/>
    <n v="6"/>
    <n v="13.959"/>
    <n v="293.13900000000001"/>
    <d v="2019-03-03T00:00:00"/>
    <d v="1899-12-30T10:54:00"/>
    <s v="Credit card"/>
    <n v="13.959"/>
    <n v="4.3"/>
    <x v="1"/>
    <s v="Sun"/>
    <s v="morning"/>
    <x v="0"/>
    <x v="1"/>
    <x v="0"/>
    <x v="1"/>
    <x v="1"/>
    <s v="Poor"/>
  </r>
  <r>
    <s v="788-07-8452"/>
    <n v="24.24"/>
    <n v="7"/>
    <n v="8.484"/>
    <n v="178.16399999999999"/>
    <d v="2019-01-27T00:00:00"/>
    <d v="1899-12-30T17:38:00"/>
    <s v="Ewallet"/>
    <n v="8.484"/>
    <n v="9.4"/>
    <x v="0"/>
    <s v="Sun"/>
    <s v="evening"/>
    <x v="0"/>
    <x v="0"/>
    <x v="2"/>
    <x v="1"/>
    <x v="1"/>
    <s v="Good"/>
  </r>
  <r>
    <s v="560-49-6611"/>
    <n v="45.58"/>
    <n v="1"/>
    <n v="2.2789999999999999"/>
    <n v="47.859000000000002"/>
    <d v="2019-02-07T00:00:00"/>
    <d v="1899-12-30T14:13:00"/>
    <s v="Cash"/>
    <n v="2.2789999999999999"/>
    <n v="9.8000000000000007"/>
    <x v="2"/>
    <s v="Thu"/>
    <s v="afternoon"/>
    <x v="0"/>
    <x v="0"/>
    <x v="3"/>
    <x v="0"/>
    <x v="0"/>
    <s v="Good"/>
  </r>
  <r>
    <s v="880-35-0356"/>
    <n v="75.2"/>
    <n v="3"/>
    <n v="11.28"/>
    <n v="236.88"/>
    <d v="2019-02-05T00:00:00"/>
    <d v="1899-12-30T11:51:00"/>
    <s v="Ewallet"/>
    <n v="11.28"/>
    <n v="4.8"/>
    <x v="2"/>
    <s v="Tue"/>
    <s v="morning"/>
    <x v="0"/>
    <x v="0"/>
    <x v="3"/>
    <x v="0"/>
    <x v="0"/>
    <s v="Poor"/>
  </r>
  <r>
    <s v="585-11-6748"/>
    <n v="96.8"/>
    <n v="3"/>
    <n v="14.52"/>
    <n v="304.92"/>
    <d v="2019-03-15T00:00:00"/>
    <d v="1899-12-30T13:05:00"/>
    <s v="Cash"/>
    <n v="14.52"/>
    <n v="5.3"/>
    <x v="1"/>
    <s v="Fri"/>
    <s v="afternoon"/>
    <x v="0"/>
    <x v="1"/>
    <x v="3"/>
    <x v="2"/>
    <x v="2"/>
    <s v="Poor"/>
  </r>
  <r>
    <s v="470-31-3286"/>
    <n v="14.82"/>
    <n v="3"/>
    <n v="2.2229999999999999"/>
    <n v="46.683"/>
    <d v="2019-03-01T00:00:00"/>
    <d v="1899-12-30T11:30:00"/>
    <s v="Credit card"/>
    <n v="2.2229999999999999"/>
    <n v="8.6999999999999993"/>
    <x v="1"/>
    <s v="Fri"/>
    <s v="morning"/>
    <x v="1"/>
    <x v="1"/>
    <x v="0"/>
    <x v="2"/>
    <x v="2"/>
    <s v="Good"/>
  </r>
  <r>
    <s v="152-68-2907"/>
    <n v="52.2"/>
    <n v="3"/>
    <n v="7.83"/>
    <n v="164.43"/>
    <d v="2019-02-15T00:00:00"/>
    <d v="1899-12-30T13:30:00"/>
    <s v="Credit card"/>
    <n v="7.83"/>
    <n v="9.5"/>
    <x v="2"/>
    <s v="Fri"/>
    <s v="afternoon"/>
    <x v="1"/>
    <x v="1"/>
    <x v="4"/>
    <x v="0"/>
    <x v="0"/>
    <s v="Good"/>
  </r>
  <r>
    <s v="123-35-4896"/>
    <n v="46.66"/>
    <n v="9"/>
    <n v="20.997"/>
    <n v="440.93700000000001"/>
    <d v="2019-02-17T00:00:00"/>
    <d v="1899-12-30T19:11:00"/>
    <s v="Ewallet"/>
    <n v="20.997"/>
    <n v="5.3"/>
    <x v="2"/>
    <s v="Sun"/>
    <s v="evening"/>
    <x v="1"/>
    <x v="0"/>
    <x v="3"/>
    <x v="1"/>
    <x v="1"/>
    <s v="Poor"/>
  </r>
  <r>
    <s v="258-69-7810"/>
    <n v="36.85"/>
    <n v="5"/>
    <n v="9.2125000000000004"/>
    <n v="193.46250000000001"/>
    <d v="2019-01-26T00:00:00"/>
    <d v="1899-12-30T18:53:00"/>
    <s v="Cash"/>
    <n v="9.2125000000000004"/>
    <n v="9.1999999999999993"/>
    <x v="0"/>
    <s v="Sat"/>
    <s v="evening"/>
    <x v="1"/>
    <x v="0"/>
    <x v="5"/>
    <x v="1"/>
    <x v="1"/>
    <s v="Good"/>
  </r>
  <r>
    <s v="334-64-2006"/>
    <n v="70.319999999999993"/>
    <n v="2"/>
    <n v="7.032"/>
    <n v="147.672"/>
    <d v="2019-03-24T00:00:00"/>
    <d v="1899-12-30T14:22:00"/>
    <s v="Ewallet"/>
    <n v="7.032"/>
    <n v="9.6"/>
    <x v="1"/>
    <s v="Sun"/>
    <s v="afternoon"/>
    <x v="0"/>
    <x v="0"/>
    <x v="2"/>
    <x v="0"/>
    <x v="0"/>
    <s v="Good"/>
  </r>
  <r>
    <s v="219-61-4139"/>
    <n v="83.08"/>
    <n v="1"/>
    <n v="4.1539999999999999"/>
    <n v="87.233999999999995"/>
    <d v="2019-01-23T00:00:00"/>
    <d v="1899-12-30T17:16:00"/>
    <s v="Ewallet"/>
    <n v="4.1539999999999999"/>
    <n v="6.4"/>
    <x v="0"/>
    <s v="Wed"/>
    <s v="evening"/>
    <x v="1"/>
    <x v="1"/>
    <x v="1"/>
    <x v="1"/>
    <x v="1"/>
    <s v="Average"/>
  </r>
  <r>
    <s v="881-41-7302"/>
    <n v="64.989999999999995"/>
    <n v="1"/>
    <n v="3.2494999999999998"/>
    <n v="68.239500000000007"/>
    <d v="2019-01-26T00:00:00"/>
    <d v="1899-12-30T10:06:00"/>
    <s v="Credit card"/>
    <n v="3.2494999999999998"/>
    <n v="4.5"/>
    <x v="0"/>
    <s v="Sat"/>
    <s v="morning"/>
    <x v="1"/>
    <x v="0"/>
    <x v="5"/>
    <x v="1"/>
    <x v="1"/>
    <s v="Poor"/>
  </r>
  <r>
    <s v="373-09-4567"/>
    <n v="77.56"/>
    <n v="10"/>
    <n v="38.78"/>
    <n v="814.38"/>
    <d v="2019-03-14T00:00:00"/>
    <d v="1899-12-30T20:35:00"/>
    <s v="Ewallet"/>
    <n v="38.78"/>
    <n v="6.9"/>
    <x v="1"/>
    <s v="Thu"/>
    <s v="evening"/>
    <x v="1"/>
    <x v="1"/>
    <x v="4"/>
    <x v="1"/>
    <x v="1"/>
    <s v="Average"/>
  </r>
  <r>
    <s v="642-30-6693"/>
    <n v="54.51"/>
    <n v="6"/>
    <n v="16.353000000000002"/>
    <n v="343.41300000000001"/>
    <d v="2019-03-17T00:00:00"/>
    <d v="1899-12-30T13:54:00"/>
    <s v="Ewallet"/>
    <n v="16.353000000000002"/>
    <n v="7.8"/>
    <x v="1"/>
    <s v="Sun"/>
    <s v="afternoon"/>
    <x v="1"/>
    <x v="0"/>
    <x v="3"/>
    <x v="2"/>
    <x v="2"/>
    <s v="Average"/>
  </r>
  <r>
    <s v="484-22-8230"/>
    <n v="51.89"/>
    <n v="7"/>
    <n v="18.1615"/>
    <n v="381.39150000000001"/>
    <d v="2019-01-08T00:00:00"/>
    <d v="1899-12-30T20:08:00"/>
    <s v="Cash"/>
    <n v="18.1615"/>
    <n v="4.5"/>
    <x v="0"/>
    <s v="Tue"/>
    <s v="evening"/>
    <x v="0"/>
    <x v="0"/>
    <x v="5"/>
    <x v="1"/>
    <x v="1"/>
    <s v="Poor"/>
  </r>
  <r>
    <s v="830-58-2383"/>
    <n v="31.75"/>
    <n v="4"/>
    <n v="6.35"/>
    <n v="133.35"/>
    <d v="2019-02-08T00:00:00"/>
    <d v="1899-12-30T15:26:00"/>
    <s v="Cash"/>
    <n v="6.35"/>
    <n v="8.6"/>
    <x v="2"/>
    <s v="Fri"/>
    <s v="afternoon"/>
    <x v="1"/>
    <x v="1"/>
    <x v="2"/>
    <x v="2"/>
    <x v="2"/>
    <s v="Good"/>
  </r>
  <r>
    <s v="559-98-9873"/>
    <n v="53.65"/>
    <n v="7"/>
    <n v="18.7775"/>
    <n v="394.32749999999999"/>
    <d v="2019-02-10T00:00:00"/>
    <d v="1899-12-30T12:56:00"/>
    <s v="Ewallet"/>
    <n v="18.7775"/>
    <n v="5.2"/>
    <x v="2"/>
    <s v="Sun"/>
    <s v="afternoon"/>
    <x v="0"/>
    <x v="0"/>
    <x v="5"/>
    <x v="0"/>
    <x v="0"/>
    <s v="Poor"/>
  </r>
  <r>
    <s v="544-32-5024"/>
    <n v="49.79"/>
    <n v="4"/>
    <n v="9.9580000000000002"/>
    <n v="209.11799999999999"/>
    <d v="2019-03-28T00:00:00"/>
    <d v="1899-12-30T19:16:00"/>
    <s v="Credit card"/>
    <n v="9.9580000000000002"/>
    <n v="6.4"/>
    <x v="1"/>
    <s v="Thu"/>
    <s v="evening"/>
    <x v="0"/>
    <x v="0"/>
    <x v="4"/>
    <x v="1"/>
    <x v="1"/>
    <s v="Average"/>
  </r>
  <r>
    <s v="318-12-0304"/>
    <n v="30.61"/>
    <n v="1"/>
    <n v="1.5305"/>
    <n v="32.140500000000003"/>
    <d v="2019-01-23T00:00:00"/>
    <d v="1899-12-30T12:20:00"/>
    <s v="Ewallet"/>
    <n v="1.5305"/>
    <n v="5.2"/>
    <x v="0"/>
    <s v="Wed"/>
    <s v="afternoon"/>
    <x v="1"/>
    <x v="1"/>
    <x v="5"/>
    <x v="0"/>
    <x v="0"/>
    <s v="Poor"/>
  </r>
  <r>
    <s v="349-97-8902"/>
    <n v="57.89"/>
    <n v="2"/>
    <n v="5.7889999999999997"/>
    <n v="121.569"/>
    <d v="2019-01-17T00:00:00"/>
    <d v="1899-12-30T10:37:00"/>
    <s v="Ewallet"/>
    <n v="5.7889999999999997"/>
    <n v="8.9"/>
    <x v="0"/>
    <s v="Thu"/>
    <s v="morning"/>
    <x v="0"/>
    <x v="1"/>
    <x v="4"/>
    <x v="2"/>
    <x v="2"/>
    <s v="Good"/>
  </r>
  <r>
    <s v="421-95-9805"/>
    <n v="28.96"/>
    <n v="1"/>
    <n v="1.448"/>
    <n v="30.408000000000001"/>
    <d v="2019-02-07T00:00:00"/>
    <d v="1899-12-30T10:18:00"/>
    <s v="Credit card"/>
    <n v="1.448"/>
    <n v="6.2"/>
    <x v="2"/>
    <s v="Thu"/>
    <s v="morning"/>
    <x v="1"/>
    <x v="0"/>
    <x v="1"/>
    <x v="0"/>
    <x v="0"/>
    <s v="Average"/>
  </r>
  <r>
    <s v="277-35-5865"/>
    <n v="98.97"/>
    <n v="9"/>
    <n v="44.536499999999997"/>
    <n v="935.26649999999995"/>
    <d v="2019-03-09T00:00:00"/>
    <d v="1899-12-30T11:23:00"/>
    <s v="Cash"/>
    <n v="44.536499999999997"/>
    <n v="6.7"/>
    <x v="1"/>
    <s v="Sat"/>
    <s v="morning"/>
    <x v="0"/>
    <x v="0"/>
    <x v="4"/>
    <x v="1"/>
    <x v="1"/>
    <s v="Average"/>
  </r>
  <r>
    <s v="789-23-8625"/>
    <n v="93.22"/>
    <n v="3"/>
    <n v="13.983000000000001"/>
    <n v="293.64299999999997"/>
    <d v="2019-01-24T00:00:00"/>
    <d v="1899-12-30T11:45:00"/>
    <s v="Cash"/>
    <n v="13.983000000000001"/>
    <n v="7.2"/>
    <x v="0"/>
    <s v="Thu"/>
    <s v="morning"/>
    <x v="0"/>
    <x v="1"/>
    <x v="5"/>
    <x v="2"/>
    <x v="2"/>
    <s v="Average"/>
  </r>
  <r>
    <s v="284-54-4231"/>
    <n v="80.930000000000007"/>
    <n v="1"/>
    <n v="4.0465"/>
    <n v="84.976500000000001"/>
    <d v="2019-01-19T00:00:00"/>
    <d v="1899-12-30T16:08:00"/>
    <s v="Credit card"/>
    <n v="4.0465"/>
    <n v="9"/>
    <x v="0"/>
    <s v="Sat"/>
    <s v="evening"/>
    <x v="0"/>
    <x v="1"/>
    <x v="3"/>
    <x v="1"/>
    <x v="1"/>
    <s v="Good"/>
  </r>
  <r>
    <s v="443-59-0061"/>
    <n v="67.45"/>
    <n v="10"/>
    <n v="33.725000000000001"/>
    <n v="708.22500000000002"/>
    <d v="2019-02-03T00:00:00"/>
    <d v="1899-12-30T11:25:00"/>
    <s v="Ewallet"/>
    <n v="33.725000000000001"/>
    <n v="4.2"/>
    <x v="2"/>
    <s v="Sun"/>
    <s v="morning"/>
    <x v="0"/>
    <x v="1"/>
    <x v="4"/>
    <x v="0"/>
    <x v="0"/>
    <s v="Poor"/>
  </r>
  <r>
    <s v="509-29-3912"/>
    <n v="38.72"/>
    <n v="9"/>
    <n v="17.423999999999999"/>
    <n v="365.904"/>
    <d v="2019-03-20T00:00:00"/>
    <d v="1899-12-30T12:24:00"/>
    <s v="Ewallet"/>
    <n v="17.423999999999999"/>
    <n v="4.2"/>
    <x v="1"/>
    <s v="Wed"/>
    <s v="afternoon"/>
    <x v="0"/>
    <x v="0"/>
    <x v="3"/>
    <x v="0"/>
    <x v="0"/>
    <s v="Poor"/>
  </r>
  <r>
    <s v="327-40-9673"/>
    <n v="72.599999999999994"/>
    <n v="6"/>
    <n v="21.78"/>
    <n v="457.38"/>
    <d v="2019-01-13T00:00:00"/>
    <d v="1899-12-30T19:51:00"/>
    <s v="Cash"/>
    <n v="21.78"/>
    <n v="6.9"/>
    <x v="0"/>
    <s v="Sun"/>
    <s v="evening"/>
    <x v="0"/>
    <x v="1"/>
    <x v="3"/>
    <x v="2"/>
    <x v="2"/>
    <s v="Average"/>
  </r>
  <r>
    <s v="840-19-2096"/>
    <n v="87.91"/>
    <n v="5"/>
    <n v="21.977499999999999"/>
    <n v="461.52749999999997"/>
    <d v="2019-03-14T00:00:00"/>
    <d v="1899-12-30T18:10:00"/>
    <s v="Ewallet"/>
    <n v="21.977499999999999"/>
    <n v="4.4000000000000004"/>
    <x v="1"/>
    <s v="Thu"/>
    <s v="evening"/>
    <x v="0"/>
    <x v="1"/>
    <x v="1"/>
    <x v="1"/>
    <x v="1"/>
    <s v="Poor"/>
  </r>
  <r>
    <s v="828-46-6863"/>
    <n v="98.53"/>
    <n v="6"/>
    <n v="29.559000000000001"/>
    <n v="620.73900000000003"/>
    <d v="2019-01-23T00:00:00"/>
    <d v="1899-12-30T11:22:00"/>
    <s v="Credit card"/>
    <n v="29.559000000000001"/>
    <n v="4"/>
    <x v="0"/>
    <s v="Wed"/>
    <s v="morning"/>
    <x v="0"/>
    <x v="1"/>
    <x v="4"/>
    <x v="0"/>
    <x v="0"/>
    <s v="Poor"/>
  </r>
  <r>
    <s v="641-96-3695"/>
    <n v="43.46"/>
    <n v="6"/>
    <n v="13.038"/>
    <n v="273.798"/>
    <d v="2019-02-07T00:00:00"/>
    <d v="1899-12-30T17:55:00"/>
    <s v="Ewallet"/>
    <n v="13.038"/>
    <n v="8.5"/>
    <x v="2"/>
    <s v="Thu"/>
    <s v="evening"/>
    <x v="0"/>
    <x v="0"/>
    <x v="5"/>
    <x v="1"/>
    <x v="1"/>
    <s v="Good"/>
  </r>
  <r>
    <s v="420-97-3340"/>
    <n v="71.680000000000007"/>
    <n v="3"/>
    <n v="10.752000000000001"/>
    <n v="225.792"/>
    <d v="2019-03-28T00:00:00"/>
    <d v="1899-12-30T15:30:00"/>
    <s v="Credit card"/>
    <n v="10.752000000000001"/>
    <n v="9.1999999999999993"/>
    <x v="1"/>
    <s v="Thu"/>
    <s v="afternoon"/>
    <x v="1"/>
    <x v="0"/>
    <x v="4"/>
    <x v="0"/>
    <x v="0"/>
    <s v="Good"/>
  </r>
  <r>
    <s v="436-54-4512"/>
    <n v="91.61"/>
    <n v="1"/>
    <n v="4.5804999999999998"/>
    <n v="96.1905"/>
    <d v="2019-03-20T00:00:00"/>
    <d v="1899-12-30T19:44:00"/>
    <s v="Cash"/>
    <n v="4.5804999999999998"/>
    <n v="9.8000000000000007"/>
    <x v="1"/>
    <s v="Wed"/>
    <s v="evening"/>
    <x v="0"/>
    <x v="0"/>
    <x v="4"/>
    <x v="0"/>
    <x v="0"/>
    <s v="Good"/>
  </r>
  <r>
    <s v="670-79-6321"/>
    <n v="94.59"/>
    <n v="7"/>
    <n v="33.106499999999997"/>
    <n v="695.23649999999998"/>
    <d v="2019-01-17T00:00:00"/>
    <d v="1899-12-30T15:27:00"/>
    <s v="Credit card"/>
    <n v="33.106499999999997"/>
    <n v="4.9000000000000004"/>
    <x v="0"/>
    <s v="Thu"/>
    <s v="afternoon"/>
    <x v="0"/>
    <x v="0"/>
    <x v="2"/>
    <x v="2"/>
    <x v="2"/>
    <s v="Poor"/>
  </r>
  <r>
    <s v="852-62-7105"/>
    <n v="83.25"/>
    <n v="10"/>
    <n v="41.625"/>
    <n v="874.125"/>
    <d v="2019-01-12T00:00:00"/>
    <d v="1899-12-30T11:25:00"/>
    <s v="Credit card"/>
    <n v="41.625"/>
    <n v="4.4000000000000004"/>
    <x v="0"/>
    <s v="Sat"/>
    <s v="morning"/>
    <x v="1"/>
    <x v="0"/>
    <x v="5"/>
    <x v="2"/>
    <x v="2"/>
    <s v="Poor"/>
  </r>
  <r>
    <s v="598-06-7312"/>
    <n v="91.35"/>
    <n v="1"/>
    <n v="4.5674999999999999"/>
    <n v="95.917500000000004"/>
    <d v="2019-02-16T00:00:00"/>
    <d v="1899-12-30T15:42:00"/>
    <s v="Cash"/>
    <n v="4.5674999999999999"/>
    <n v="6.8"/>
    <x v="2"/>
    <s v="Sat"/>
    <s v="afternoon"/>
    <x v="0"/>
    <x v="1"/>
    <x v="5"/>
    <x v="2"/>
    <x v="2"/>
    <s v="Average"/>
  </r>
  <r>
    <s v="135-13-8269"/>
    <n v="78.88"/>
    <n v="2"/>
    <n v="7.8879999999999999"/>
    <n v="165.648"/>
    <d v="2019-01-26T00:00:00"/>
    <d v="1899-12-30T16:04:00"/>
    <s v="Cash"/>
    <n v="7.8879999999999999"/>
    <n v="9.1"/>
    <x v="0"/>
    <s v="Sat"/>
    <s v="evening"/>
    <x v="0"/>
    <x v="0"/>
    <x v="4"/>
    <x v="2"/>
    <x v="2"/>
    <s v="Good"/>
  </r>
  <r>
    <s v="816-57-2053"/>
    <n v="60.87"/>
    <n v="2"/>
    <n v="6.0869999999999997"/>
    <n v="127.827"/>
    <d v="2019-03-09T00:00:00"/>
    <d v="1899-12-30T12:37:00"/>
    <s v="Ewallet"/>
    <n v="6.0869999999999997"/>
    <n v="8.6999999999999993"/>
    <x v="1"/>
    <s v="Sat"/>
    <s v="afternoon"/>
    <x v="1"/>
    <x v="1"/>
    <x v="3"/>
    <x v="0"/>
    <x v="0"/>
    <s v="Good"/>
  </r>
  <r>
    <s v="628-90-8624"/>
    <n v="82.58"/>
    <n v="10"/>
    <n v="41.29"/>
    <n v="867.09"/>
    <d v="2019-03-14T00:00:00"/>
    <d v="1899-12-30T14:41:00"/>
    <s v="Cash"/>
    <n v="41.29"/>
    <n v="5"/>
    <x v="1"/>
    <s v="Thu"/>
    <s v="afternoon"/>
    <x v="0"/>
    <x v="1"/>
    <x v="0"/>
    <x v="2"/>
    <x v="2"/>
    <s v="Poor"/>
  </r>
  <r>
    <s v="856-66-2701"/>
    <n v="53.3"/>
    <n v="3"/>
    <n v="7.9950000000000001"/>
    <n v="167.89500000000001"/>
    <d v="2019-01-25T00:00:00"/>
    <d v="1899-12-30T14:19:00"/>
    <s v="Ewallet"/>
    <n v="7.9950000000000001"/>
    <n v="7.5"/>
    <x v="0"/>
    <s v="Fri"/>
    <s v="afternoon"/>
    <x v="0"/>
    <x v="1"/>
    <x v="2"/>
    <x v="0"/>
    <x v="0"/>
    <s v="Average"/>
  </r>
  <r>
    <s v="308-39-1707"/>
    <n v="12.09"/>
    <n v="1"/>
    <n v="0.60450000000000004"/>
    <n v="12.6945"/>
    <d v="2019-01-26T00:00:00"/>
    <d v="1899-12-30T18:19:00"/>
    <s v="Credit card"/>
    <n v="0.60450000000000004"/>
    <n v="8.1999999999999993"/>
    <x v="0"/>
    <s v="Sat"/>
    <s v="evening"/>
    <x v="1"/>
    <x v="0"/>
    <x v="5"/>
    <x v="0"/>
    <x v="0"/>
    <s v="Good"/>
  </r>
  <r>
    <s v="149-61-1929"/>
    <n v="64.19"/>
    <n v="10"/>
    <n v="32.094999999999999"/>
    <n v="673.995"/>
    <d v="2019-01-19T00:00:00"/>
    <d v="1899-12-30T14:08:00"/>
    <s v="Credit card"/>
    <n v="32.094999999999999"/>
    <n v="6.7"/>
    <x v="0"/>
    <s v="Sat"/>
    <s v="afternoon"/>
    <x v="1"/>
    <x v="1"/>
    <x v="3"/>
    <x v="0"/>
    <x v="0"/>
    <s v="Average"/>
  </r>
  <r>
    <s v="655-07-2265"/>
    <n v="78.31"/>
    <n v="3"/>
    <n v="11.746499999999999"/>
    <n v="246.6765"/>
    <d v="2019-03-05T00:00:00"/>
    <d v="1899-12-30T16:38:00"/>
    <s v="Ewallet"/>
    <n v="11.746499999999999"/>
    <n v="5.4"/>
    <x v="1"/>
    <s v="Tue"/>
    <s v="evening"/>
    <x v="1"/>
    <x v="1"/>
    <x v="1"/>
    <x v="0"/>
    <x v="0"/>
    <s v="Poor"/>
  </r>
  <r>
    <s v="589-02-8023"/>
    <n v="83.77"/>
    <n v="2"/>
    <n v="8.3770000000000007"/>
    <n v="175.917"/>
    <d v="2019-01-15T00:00:00"/>
    <d v="1899-12-30T10:54:00"/>
    <s v="Credit card"/>
    <n v="8.3770000000000007"/>
    <n v="7"/>
    <x v="0"/>
    <s v="Tue"/>
    <s v="morning"/>
    <x v="0"/>
    <x v="1"/>
    <x v="4"/>
    <x v="0"/>
    <x v="0"/>
    <s v="Average"/>
  </r>
  <r>
    <s v="420-04-7590"/>
    <n v="99.7"/>
    <n v="3"/>
    <n v="14.955"/>
    <n v="314.05500000000001"/>
    <d v="2019-03-18T00:00:00"/>
    <d v="1899-12-30T11:29:00"/>
    <s v="Ewallet"/>
    <n v="14.955"/>
    <n v="4.7"/>
    <x v="1"/>
    <s v="Mon"/>
    <s v="morning"/>
    <x v="1"/>
    <x v="1"/>
    <x v="2"/>
    <x v="2"/>
    <x v="2"/>
    <s v="Poor"/>
  </r>
  <r>
    <s v="182-88-2763"/>
    <n v="79.91"/>
    <n v="3"/>
    <n v="11.986499999999999"/>
    <n v="251.7165"/>
    <d v="2019-03-20T00:00:00"/>
    <d v="1899-12-30T19:28:00"/>
    <s v="Credit card"/>
    <n v="11.986499999999999"/>
    <n v="5"/>
    <x v="1"/>
    <s v="Wed"/>
    <s v="evening"/>
    <x v="0"/>
    <x v="1"/>
    <x v="4"/>
    <x v="2"/>
    <x v="2"/>
    <s v="Poor"/>
  </r>
  <r>
    <s v="188-55-0967"/>
    <n v="66.47"/>
    <n v="10"/>
    <n v="33.234999999999999"/>
    <n v="697.93499999999995"/>
    <d v="2019-01-15T00:00:00"/>
    <d v="1899-12-30T15:01:00"/>
    <s v="Credit card"/>
    <n v="33.234999999999999"/>
    <n v="5"/>
    <x v="0"/>
    <s v="Tue"/>
    <s v="afternoon"/>
    <x v="0"/>
    <x v="1"/>
    <x v="0"/>
    <x v="2"/>
    <x v="2"/>
    <s v="Poor"/>
  </r>
  <r>
    <s v="610-46-4100"/>
    <n v="28.95"/>
    <n v="7"/>
    <n v="10.1325"/>
    <n v="212.7825"/>
    <d v="2019-03-03T00:00:00"/>
    <d v="1899-12-30T20:31:00"/>
    <s v="Credit card"/>
    <n v="10.1325"/>
    <n v="6"/>
    <x v="1"/>
    <s v="Sun"/>
    <s v="evening"/>
    <x v="1"/>
    <x v="1"/>
    <x v="0"/>
    <x v="0"/>
    <x v="0"/>
    <s v="Average"/>
  </r>
  <r>
    <s v="318-81-2368"/>
    <n v="46.2"/>
    <n v="1"/>
    <n v="2.31"/>
    <n v="48.51"/>
    <d v="2019-03-19T00:00:00"/>
    <d v="1899-12-30T12:16:00"/>
    <s v="Cash"/>
    <n v="2.31"/>
    <n v="6.3"/>
    <x v="1"/>
    <s v="Tue"/>
    <s v="afternoon"/>
    <x v="1"/>
    <x v="0"/>
    <x v="1"/>
    <x v="1"/>
    <x v="1"/>
    <s v="Average"/>
  </r>
  <r>
    <s v="364-33-8584"/>
    <n v="17.63"/>
    <n v="5"/>
    <n v="4.4074999999999998"/>
    <n v="92.557500000000005"/>
    <d v="2019-03-08T00:00:00"/>
    <d v="1899-12-30T15:27:00"/>
    <s v="Cash"/>
    <n v="4.4074999999999998"/>
    <n v="8.5"/>
    <x v="1"/>
    <s v="Fri"/>
    <s v="afternoon"/>
    <x v="0"/>
    <x v="0"/>
    <x v="4"/>
    <x v="2"/>
    <x v="2"/>
    <s v="Good"/>
  </r>
  <r>
    <s v="665-63-9737"/>
    <n v="52.42"/>
    <n v="3"/>
    <n v="7.8630000000000004"/>
    <n v="165.12299999999999"/>
    <d v="2019-02-27T00:00:00"/>
    <d v="1899-12-30T17:36:00"/>
    <s v="Ewallet"/>
    <n v="7.8630000000000004"/>
    <n v="7.5"/>
    <x v="2"/>
    <s v="Wed"/>
    <s v="evening"/>
    <x v="1"/>
    <x v="1"/>
    <x v="5"/>
    <x v="2"/>
    <x v="2"/>
    <s v="Average"/>
  </r>
  <r>
    <s v="695-09-5146"/>
    <n v="98.79"/>
    <n v="3"/>
    <n v="14.8185"/>
    <n v="311.18849999999998"/>
    <d v="2019-02-23T00:00:00"/>
    <d v="1899-12-30T20:00:00"/>
    <s v="Ewallet"/>
    <n v="14.8185"/>
    <n v="6.4"/>
    <x v="2"/>
    <s v="Sat"/>
    <s v="evening"/>
    <x v="0"/>
    <x v="0"/>
    <x v="4"/>
    <x v="2"/>
    <x v="2"/>
    <s v="Average"/>
  </r>
  <r>
    <s v="155-45-3814"/>
    <n v="88.55"/>
    <n v="8"/>
    <n v="35.42"/>
    <n v="743.82"/>
    <d v="2019-03-19T00:00:00"/>
    <d v="1899-12-30T15:29:00"/>
    <s v="Ewallet"/>
    <n v="35.42"/>
    <n v="4.7"/>
    <x v="1"/>
    <s v="Tue"/>
    <s v="afternoon"/>
    <x v="0"/>
    <x v="0"/>
    <x v="1"/>
    <x v="1"/>
    <x v="1"/>
    <s v="Poor"/>
  </r>
  <r>
    <s v="794-32-2436"/>
    <n v="55.67"/>
    <n v="2"/>
    <n v="5.5670000000000002"/>
    <n v="116.907"/>
    <d v="2019-03-27T00:00:00"/>
    <d v="1899-12-30T15:08:00"/>
    <s v="Ewallet"/>
    <n v="5.5670000000000002"/>
    <n v="6"/>
    <x v="1"/>
    <s v="Wed"/>
    <s v="afternoon"/>
    <x v="0"/>
    <x v="1"/>
    <x v="1"/>
    <x v="2"/>
    <x v="2"/>
    <s v="Average"/>
  </r>
  <r>
    <s v="131-15-8856"/>
    <n v="72.52"/>
    <n v="8"/>
    <n v="29.007999999999999"/>
    <n v="609.16800000000001"/>
    <d v="2019-03-30T00:00:00"/>
    <d v="1899-12-30T19:26:00"/>
    <s v="Credit card"/>
    <n v="29.007999999999999"/>
    <n v="4"/>
    <x v="1"/>
    <s v="Sat"/>
    <s v="evening"/>
    <x v="0"/>
    <x v="0"/>
    <x v="4"/>
    <x v="1"/>
    <x v="1"/>
    <s v="Poor"/>
  </r>
  <r>
    <s v="273-84-2164"/>
    <n v="12.05"/>
    <n v="5"/>
    <n v="3.0125000000000002"/>
    <n v="63.262500000000003"/>
    <d v="2019-02-16T00:00:00"/>
    <d v="1899-12-30T15:53:00"/>
    <s v="Ewallet"/>
    <n v="3.0125000000000002"/>
    <n v="5.5"/>
    <x v="2"/>
    <s v="Sat"/>
    <s v="afternoon"/>
    <x v="0"/>
    <x v="1"/>
    <x v="1"/>
    <x v="1"/>
    <x v="1"/>
    <s v="Poor"/>
  </r>
  <r>
    <s v="706-36-6154"/>
    <n v="19.36"/>
    <n v="9"/>
    <n v="8.7119999999999997"/>
    <n v="182.952"/>
    <d v="2019-01-18T00:00:00"/>
    <d v="1899-12-30T18:43:00"/>
    <s v="Ewallet"/>
    <n v="8.7119999999999997"/>
    <n v="8.6999999999999993"/>
    <x v="0"/>
    <s v="Fri"/>
    <s v="evening"/>
    <x v="0"/>
    <x v="1"/>
    <x v="2"/>
    <x v="0"/>
    <x v="0"/>
    <s v="Good"/>
  </r>
  <r>
    <s v="778-89-7974"/>
    <n v="70.209999999999994"/>
    <n v="6"/>
    <n v="21.062999999999999"/>
    <n v="442.32299999999998"/>
    <d v="2019-03-30T00:00:00"/>
    <d v="1899-12-30T14:58:00"/>
    <s v="Cash"/>
    <n v="21.062999999999999"/>
    <n v="7.4"/>
    <x v="1"/>
    <s v="Sat"/>
    <s v="afternoon"/>
    <x v="1"/>
    <x v="1"/>
    <x v="0"/>
    <x v="1"/>
    <x v="1"/>
    <s v="Average"/>
  </r>
  <r>
    <s v="574-31-8277"/>
    <n v="33.630000000000003"/>
    <n v="1"/>
    <n v="1.6815"/>
    <n v="35.311500000000002"/>
    <d v="2019-03-20T00:00:00"/>
    <d v="1899-12-30T19:55:00"/>
    <s v="Cash"/>
    <n v="1.6815"/>
    <n v="5.6"/>
    <x v="1"/>
    <s v="Wed"/>
    <s v="evening"/>
    <x v="0"/>
    <x v="1"/>
    <x v="5"/>
    <x v="2"/>
    <x v="2"/>
    <s v="Poor"/>
  </r>
  <r>
    <s v="859-71-0933"/>
    <n v="15.49"/>
    <n v="2"/>
    <n v="1.5489999999999999"/>
    <n v="32.529000000000003"/>
    <d v="2019-01-16T00:00:00"/>
    <d v="1899-12-30T15:10:00"/>
    <s v="Cash"/>
    <n v="1.5489999999999999"/>
    <n v="6.3"/>
    <x v="0"/>
    <s v="Wed"/>
    <s v="afternoon"/>
    <x v="0"/>
    <x v="0"/>
    <x v="3"/>
    <x v="1"/>
    <x v="1"/>
    <s v="Average"/>
  </r>
  <r>
    <s v="740-11-5257"/>
    <n v="24.74"/>
    <n v="10"/>
    <n v="12.37"/>
    <n v="259.77"/>
    <d v="2019-02-24T00:00:00"/>
    <d v="1899-12-30T16:44:00"/>
    <s v="Cash"/>
    <n v="12.37"/>
    <n v="7.1"/>
    <x v="2"/>
    <s v="Sun"/>
    <s v="evening"/>
    <x v="1"/>
    <x v="1"/>
    <x v="1"/>
    <x v="1"/>
    <x v="1"/>
    <s v="Average"/>
  </r>
  <r>
    <s v="369-82-2676"/>
    <n v="75.66"/>
    <n v="5"/>
    <n v="18.914999999999999"/>
    <n v="397.21499999999997"/>
    <d v="2019-01-15T00:00:00"/>
    <d v="1899-12-30T18:22:00"/>
    <s v="Ewallet"/>
    <n v="18.914999999999999"/>
    <n v="7.8"/>
    <x v="0"/>
    <s v="Tue"/>
    <s v="evening"/>
    <x v="1"/>
    <x v="1"/>
    <x v="1"/>
    <x v="2"/>
    <x v="2"/>
    <s v="Average"/>
  </r>
  <r>
    <s v="563-47-4072"/>
    <n v="55.81"/>
    <n v="6"/>
    <n v="16.742999999999999"/>
    <n v="351.60300000000001"/>
    <d v="2019-01-22T00:00:00"/>
    <d v="1899-12-30T11:52:00"/>
    <s v="Cash"/>
    <n v="16.742999999999999"/>
    <n v="9.9"/>
    <x v="0"/>
    <s v="Tue"/>
    <s v="morning"/>
    <x v="1"/>
    <x v="0"/>
    <x v="0"/>
    <x v="2"/>
    <x v="2"/>
    <s v="Good"/>
  </r>
  <r>
    <s v="742-04-5161"/>
    <n v="72.78"/>
    <n v="10"/>
    <n v="36.39"/>
    <n v="764.19"/>
    <d v="2019-02-03T00:00:00"/>
    <d v="1899-12-30T17:24:00"/>
    <s v="Cash"/>
    <n v="36.39"/>
    <n v="7.3"/>
    <x v="2"/>
    <s v="Sun"/>
    <s v="evening"/>
    <x v="0"/>
    <x v="1"/>
    <x v="2"/>
    <x v="0"/>
    <x v="0"/>
    <s v="Average"/>
  </r>
  <r>
    <s v="149-15-7606"/>
    <n v="37.32"/>
    <n v="9"/>
    <n v="16.794"/>
    <n v="352.67399999999998"/>
    <d v="2019-03-06T00:00:00"/>
    <d v="1899-12-30T15:31:00"/>
    <s v="Ewallet"/>
    <n v="16.794"/>
    <n v="5.0999999999999996"/>
    <x v="1"/>
    <s v="Wed"/>
    <s v="afternoon"/>
    <x v="0"/>
    <x v="1"/>
    <x v="3"/>
    <x v="2"/>
    <x v="2"/>
    <s v="Poor"/>
  </r>
  <r>
    <s v="133-77-3154"/>
    <n v="60.18"/>
    <n v="4"/>
    <n v="12.036"/>
    <n v="252.756"/>
    <d v="2019-02-16T00:00:00"/>
    <d v="1899-12-30T18:04:00"/>
    <s v="Credit card"/>
    <n v="12.036"/>
    <n v="9.4"/>
    <x v="2"/>
    <s v="Sat"/>
    <s v="evening"/>
    <x v="0"/>
    <x v="1"/>
    <x v="5"/>
    <x v="2"/>
    <x v="2"/>
    <s v="Good"/>
  </r>
  <r>
    <s v="169-52-4504"/>
    <n v="15.69"/>
    <n v="3"/>
    <n v="2.3534999999999999"/>
    <n v="49.423499999999997"/>
    <d v="2019-03-14T00:00:00"/>
    <d v="1899-12-30T14:13:00"/>
    <s v="Credit card"/>
    <n v="2.3534999999999999"/>
    <n v="5.8"/>
    <x v="1"/>
    <s v="Thu"/>
    <s v="afternoon"/>
    <x v="1"/>
    <x v="0"/>
    <x v="1"/>
    <x v="0"/>
    <x v="0"/>
    <s v="Poor"/>
  </r>
  <r>
    <s v="250-81-7186"/>
    <n v="99.69"/>
    <n v="1"/>
    <n v="4.9844999999999997"/>
    <n v="104.67449999999999"/>
    <d v="2019-02-27T00:00:00"/>
    <d v="1899-12-30T10:23:00"/>
    <s v="Credit card"/>
    <n v="4.9844999999999997"/>
    <n v="8"/>
    <x v="2"/>
    <s v="Wed"/>
    <s v="morning"/>
    <x v="1"/>
    <x v="0"/>
    <x v="1"/>
    <x v="1"/>
    <x v="1"/>
    <s v="Good"/>
  </r>
  <r>
    <s v="562-12-5430"/>
    <n v="88.15"/>
    <n v="3"/>
    <n v="13.2225"/>
    <n v="277.67250000000001"/>
    <d v="2019-01-18T00:00:00"/>
    <d v="1899-12-30T10:11:00"/>
    <s v="Ewallet"/>
    <n v="13.2225"/>
    <n v="7.9"/>
    <x v="0"/>
    <s v="Fri"/>
    <s v="morning"/>
    <x v="0"/>
    <x v="0"/>
    <x v="5"/>
    <x v="0"/>
    <x v="0"/>
    <s v="Average"/>
  </r>
  <r>
    <s v="816-72-8853"/>
    <n v="27.93"/>
    <n v="5"/>
    <n v="6.9824999999999999"/>
    <n v="146.63249999999999"/>
    <d v="2019-01-29T00:00:00"/>
    <d v="1899-12-30T15:48:00"/>
    <s v="Cash"/>
    <n v="6.9824999999999999"/>
    <n v="5.9"/>
    <x v="0"/>
    <s v="Tue"/>
    <s v="afternoon"/>
    <x v="0"/>
    <x v="0"/>
    <x v="3"/>
    <x v="0"/>
    <x v="0"/>
    <s v="Poor"/>
  </r>
  <r>
    <s v="491-38-3499"/>
    <n v="55.45"/>
    <n v="1"/>
    <n v="2.7725"/>
    <n v="58.222499999999997"/>
    <d v="2019-02-26T00:00:00"/>
    <d v="1899-12-30T17:46:00"/>
    <s v="Credit card"/>
    <n v="2.7725"/>
    <n v="4.9000000000000004"/>
    <x v="2"/>
    <s v="Tue"/>
    <s v="evening"/>
    <x v="0"/>
    <x v="1"/>
    <x v="5"/>
    <x v="0"/>
    <x v="0"/>
    <s v="Poor"/>
  </r>
  <r>
    <s v="322-02-2271"/>
    <n v="42.97"/>
    <n v="3"/>
    <n v="6.4455"/>
    <n v="135.35550000000001"/>
    <d v="2019-02-03T00:00:00"/>
    <d v="1899-12-30T11:46:00"/>
    <s v="Cash"/>
    <n v="6.4455"/>
    <n v="9.3000000000000007"/>
    <x v="2"/>
    <s v="Sun"/>
    <s v="morning"/>
    <x v="1"/>
    <x v="0"/>
    <x v="3"/>
    <x v="2"/>
    <x v="2"/>
    <s v="Good"/>
  </r>
  <r>
    <s v="842-29-4695"/>
    <n v="17.14"/>
    <n v="7"/>
    <n v="5.9989999999999997"/>
    <n v="125.979"/>
    <d v="2019-01-16T00:00:00"/>
    <d v="1899-12-30T12:07:00"/>
    <s v="Credit card"/>
    <n v="5.9989999999999997"/>
    <n v="7.9"/>
    <x v="0"/>
    <s v="Wed"/>
    <s v="afternoon"/>
    <x v="0"/>
    <x v="1"/>
    <x v="3"/>
    <x v="1"/>
    <x v="1"/>
    <s v="Average"/>
  </r>
  <r>
    <s v="725-67-2480"/>
    <n v="58.75"/>
    <n v="6"/>
    <n v="17.625"/>
    <n v="370.125"/>
    <d v="2019-03-24T00:00:00"/>
    <d v="1899-12-30T18:14:00"/>
    <s v="Credit card"/>
    <n v="17.625"/>
    <n v="5.9"/>
    <x v="1"/>
    <s v="Sun"/>
    <s v="evening"/>
    <x v="0"/>
    <x v="0"/>
    <x v="5"/>
    <x v="2"/>
    <x v="2"/>
    <s v="Poor"/>
  </r>
  <r>
    <s v="641-51-2661"/>
    <n v="87.1"/>
    <n v="10"/>
    <n v="43.55"/>
    <n v="914.55"/>
    <d v="2019-02-12T00:00:00"/>
    <d v="1899-12-30T14:45:00"/>
    <s v="Credit card"/>
    <n v="43.55"/>
    <n v="9.9"/>
    <x v="2"/>
    <s v="Tue"/>
    <s v="afternoon"/>
    <x v="0"/>
    <x v="0"/>
    <x v="4"/>
    <x v="1"/>
    <x v="1"/>
    <s v="Good"/>
  </r>
  <r>
    <s v="714-02-3114"/>
    <n v="98.8"/>
    <n v="2"/>
    <n v="9.8800000000000008"/>
    <n v="207.48"/>
    <d v="2019-02-21T00:00:00"/>
    <d v="1899-12-30T11:39:00"/>
    <s v="Cash"/>
    <n v="9.8800000000000008"/>
    <n v="7.7"/>
    <x v="2"/>
    <s v="Thu"/>
    <s v="morning"/>
    <x v="1"/>
    <x v="0"/>
    <x v="3"/>
    <x v="1"/>
    <x v="1"/>
    <s v="Average"/>
  </r>
  <r>
    <s v="518-17-2983"/>
    <n v="48.63"/>
    <n v="4"/>
    <n v="9.7260000000000009"/>
    <n v="204.24600000000001"/>
    <d v="2019-02-04T00:00:00"/>
    <d v="1899-12-30T15:44:00"/>
    <s v="Ewallet"/>
    <n v="9.7260000000000009"/>
    <n v="7.6"/>
    <x v="2"/>
    <s v="Mon"/>
    <s v="afternoon"/>
    <x v="1"/>
    <x v="0"/>
    <x v="5"/>
    <x v="0"/>
    <x v="0"/>
    <s v="Average"/>
  </r>
  <r>
    <s v="779-42-2410"/>
    <n v="57.74"/>
    <n v="3"/>
    <n v="8.6609999999999996"/>
    <n v="181.881"/>
    <d v="2019-02-20T00:00:00"/>
    <d v="1899-12-30T13:06:00"/>
    <s v="Ewallet"/>
    <n v="8.6609999999999996"/>
    <n v="7.7"/>
    <x v="2"/>
    <s v="Wed"/>
    <s v="afternoon"/>
    <x v="0"/>
    <x v="1"/>
    <x v="4"/>
    <x v="2"/>
    <x v="2"/>
    <s v="Average"/>
  </r>
  <r>
    <s v="190-14-3147"/>
    <n v="17.97"/>
    <n v="4"/>
    <n v="3.5939999999999999"/>
    <n v="75.474000000000004"/>
    <d v="2019-02-23T00:00:00"/>
    <d v="1899-12-30T20:43:00"/>
    <s v="Ewallet"/>
    <n v="3.5939999999999999"/>
    <n v="6.4"/>
    <x v="2"/>
    <s v="Sat"/>
    <s v="evening"/>
    <x v="1"/>
    <x v="0"/>
    <x v="0"/>
    <x v="2"/>
    <x v="2"/>
    <s v="Average"/>
  </r>
  <r>
    <s v="408-66-6712"/>
    <n v="47.71"/>
    <n v="6"/>
    <n v="14.313000000000001"/>
    <n v="300.57299999999998"/>
    <d v="2019-02-16T00:00:00"/>
    <d v="1899-12-30T14:19:00"/>
    <s v="Ewallet"/>
    <n v="14.313000000000001"/>
    <n v="4.4000000000000004"/>
    <x v="2"/>
    <s v="Sat"/>
    <s v="afternoon"/>
    <x v="0"/>
    <x v="0"/>
    <x v="0"/>
    <x v="1"/>
    <x v="1"/>
    <s v="Poor"/>
  </r>
  <r>
    <s v="679-22-6530"/>
    <n v="40.619999999999997"/>
    <n v="2"/>
    <n v="4.0620000000000003"/>
    <n v="85.302000000000007"/>
    <d v="2019-01-17T00:00:00"/>
    <d v="1899-12-30T10:01:00"/>
    <s v="Credit card"/>
    <n v="4.0620000000000003"/>
    <n v="4.0999999999999996"/>
    <x v="0"/>
    <s v="Thu"/>
    <s v="morning"/>
    <x v="1"/>
    <x v="0"/>
    <x v="3"/>
    <x v="2"/>
    <x v="2"/>
    <s v="Poor"/>
  </r>
  <r>
    <s v="588-47-8641"/>
    <n v="56.04"/>
    <n v="10"/>
    <n v="28.02"/>
    <n v="588.41999999999996"/>
    <d v="2019-01-14T00:00:00"/>
    <d v="1899-12-30T19:30:00"/>
    <s v="Ewallet"/>
    <n v="28.02"/>
    <n v="4.4000000000000004"/>
    <x v="0"/>
    <s v="Mon"/>
    <s v="evening"/>
    <x v="0"/>
    <x v="1"/>
    <x v="5"/>
    <x v="0"/>
    <x v="0"/>
    <s v="Poor"/>
  </r>
  <r>
    <s v="642-61-4706"/>
    <n v="93.4"/>
    <n v="2"/>
    <n v="9.34"/>
    <n v="196.14"/>
    <d v="2019-03-30T00:00:00"/>
    <d v="1899-12-30T16:34:00"/>
    <s v="Cash"/>
    <n v="9.34"/>
    <n v="5.5"/>
    <x v="1"/>
    <s v="Sat"/>
    <s v="evening"/>
    <x v="0"/>
    <x v="1"/>
    <x v="4"/>
    <x v="2"/>
    <x v="2"/>
    <s v="Poor"/>
  </r>
  <r>
    <s v="576-31-4774"/>
    <n v="73.41"/>
    <n v="3"/>
    <n v="11.0115"/>
    <n v="231.2415"/>
    <d v="2019-03-02T00:00:00"/>
    <d v="1899-12-30T13:10:00"/>
    <s v="Ewallet"/>
    <n v="11.0115"/>
    <n v="4"/>
    <x v="1"/>
    <s v="Sat"/>
    <s v="afternoon"/>
    <x v="1"/>
    <x v="0"/>
    <x v="0"/>
    <x v="2"/>
    <x v="2"/>
    <s v="Poor"/>
  </r>
  <r>
    <s v="556-41-6224"/>
    <n v="33.64"/>
    <n v="8"/>
    <n v="13.456"/>
    <n v="282.57600000000002"/>
    <d v="2019-02-15T00:00:00"/>
    <d v="1899-12-30T17:10:00"/>
    <s v="Credit card"/>
    <n v="13.456"/>
    <n v="9.3000000000000007"/>
    <x v="2"/>
    <s v="Fri"/>
    <s v="evening"/>
    <x v="1"/>
    <x v="1"/>
    <x v="0"/>
    <x v="1"/>
    <x v="1"/>
    <s v="Good"/>
  </r>
  <r>
    <s v="811-03-8790"/>
    <n v="45.48"/>
    <n v="10"/>
    <n v="22.74"/>
    <n v="477.54"/>
    <d v="2019-03-01T00:00:00"/>
    <d v="1899-12-30T10:22:00"/>
    <s v="Credit card"/>
    <n v="22.74"/>
    <n v="4.8"/>
    <x v="1"/>
    <s v="Fri"/>
    <s v="morning"/>
    <x v="1"/>
    <x v="0"/>
    <x v="1"/>
    <x v="0"/>
    <x v="0"/>
    <s v="Poor"/>
  </r>
  <r>
    <s v="242-11-3142"/>
    <n v="83.77"/>
    <n v="2"/>
    <n v="8.3770000000000007"/>
    <n v="175.917"/>
    <d v="2019-02-24T00:00:00"/>
    <d v="1899-12-30T19:57:00"/>
    <s v="Cash"/>
    <n v="8.3770000000000007"/>
    <n v="4.5999999999999996"/>
    <x v="2"/>
    <s v="Sun"/>
    <s v="evening"/>
    <x v="0"/>
    <x v="1"/>
    <x v="5"/>
    <x v="2"/>
    <x v="2"/>
    <s v="Poor"/>
  </r>
  <r>
    <s v="752-23-3760"/>
    <n v="64.08"/>
    <n v="7"/>
    <n v="22.428000000000001"/>
    <n v="470.988"/>
    <d v="2019-02-19T00:00:00"/>
    <d v="1899-12-30T19:29:00"/>
    <s v="Credit card"/>
    <n v="22.428000000000001"/>
    <n v="7.3"/>
    <x v="2"/>
    <s v="Tue"/>
    <s v="evening"/>
    <x v="0"/>
    <x v="0"/>
    <x v="3"/>
    <x v="2"/>
    <x v="2"/>
    <s v="Average"/>
  </r>
  <r>
    <s v="274-05-5470"/>
    <n v="73.47"/>
    <n v="4"/>
    <n v="14.694000000000001"/>
    <n v="308.57400000000001"/>
    <d v="2019-02-23T00:00:00"/>
    <d v="1899-12-30T18:30:00"/>
    <s v="Cash"/>
    <n v="14.694000000000001"/>
    <n v="6"/>
    <x v="2"/>
    <s v="Sat"/>
    <s v="evening"/>
    <x v="0"/>
    <x v="0"/>
    <x v="4"/>
    <x v="0"/>
    <x v="0"/>
    <s v="Average"/>
  </r>
  <r>
    <s v="648-94-3045"/>
    <n v="58.95"/>
    <n v="10"/>
    <n v="29.475000000000001"/>
    <n v="618.97500000000002"/>
    <d v="2019-02-07T00:00:00"/>
    <d v="1899-12-30T14:27:00"/>
    <s v="Ewallet"/>
    <n v="29.475000000000001"/>
    <n v="8.1"/>
    <x v="2"/>
    <s v="Thu"/>
    <s v="afternoon"/>
    <x v="1"/>
    <x v="1"/>
    <x v="0"/>
    <x v="1"/>
    <x v="1"/>
    <s v="Good"/>
  </r>
  <r>
    <s v="130-67-4723"/>
    <n v="48.5"/>
    <n v="6"/>
    <n v="14.55"/>
    <n v="305.55"/>
    <d v="2019-01-11T00:00:00"/>
    <d v="1899-12-30T13:57:00"/>
    <s v="Ewallet"/>
    <n v="14.55"/>
    <n v="9.4"/>
    <x v="0"/>
    <s v="Fri"/>
    <s v="afternoon"/>
    <x v="0"/>
    <x v="1"/>
    <x v="4"/>
    <x v="0"/>
    <x v="0"/>
    <s v="Good"/>
  </r>
  <r>
    <s v="528-87-5606"/>
    <n v="39.479999999999997"/>
    <n v="1"/>
    <n v="1.974"/>
    <n v="41.454000000000001"/>
    <d v="2019-02-12T00:00:00"/>
    <d v="1899-12-30T19:43:00"/>
    <s v="Cash"/>
    <n v="1.974"/>
    <n v="6.5"/>
    <x v="2"/>
    <s v="Tue"/>
    <s v="evening"/>
    <x v="0"/>
    <x v="0"/>
    <x v="1"/>
    <x v="2"/>
    <x v="2"/>
    <s v="Average"/>
  </r>
  <r>
    <s v="320-85-2052"/>
    <n v="34.81"/>
    <n v="1"/>
    <n v="1.7404999999999999"/>
    <n v="36.5505"/>
    <d v="2019-01-14T00:00:00"/>
    <d v="1899-12-30T10:11:00"/>
    <s v="Credit card"/>
    <n v="1.7404999999999999"/>
    <n v="7"/>
    <x v="0"/>
    <s v="Mon"/>
    <s v="morning"/>
    <x v="1"/>
    <x v="0"/>
    <x v="3"/>
    <x v="2"/>
    <x v="2"/>
    <s v="Average"/>
  </r>
  <r>
    <s v="370-96-0655"/>
    <n v="49.32"/>
    <n v="6"/>
    <n v="14.795999999999999"/>
    <n v="310.71600000000001"/>
    <d v="2019-01-09T00:00:00"/>
    <d v="1899-12-30T13:46:00"/>
    <s v="Ewallet"/>
    <n v="14.795999999999999"/>
    <n v="7.1"/>
    <x v="0"/>
    <s v="Wed"/>
    <s v="afternoon"/>
    <x v="1"/>
    <x v="0"/>
    <x v="5"/>
    <x v="1"/>
    <x v="1"/>
    <s v="Average"/>
  </r>
  <r>
    <s v="105-10-6182"/>
    <n v="21.48"/>
    <n v="2"/>
    <n v="2.1480000000000001"/>
    <n v="45.107999999999997"/>
    <d v="2019-02-27T00:00:00"/>
    <d v="1899-12-30T12:22:00"/>
    <s v="Ewallet"/>
    <n v="2.1480000000000001"/>
    <n v="6.6"/>
    <x v="2"/>
    <s v="Wed"/>
    <s v="afternoon"/>
    <x v="0"/>
    <x v="1"/>
    <x v="5"/>
    <x v="0"/>
    <x v="0"/>
    <s v="Average"/>
  </r>
  <r>
    <s v="510-79-0415"/>
    <n v="23.08"/>
    <n v="6"/>
    <n v="6.9240000000000004"/>
    <n v="145.404"/>
    <d v="2019-01-24T00:00:00"/>
    <d v="1899-12-30T19:20:00"/>
    <s v="Ewallet"/>
    <n v="6.9240000000000004"/>
    <n v="4.9000000000000004"/>
    <x v="0"/>
    <s v="Thu"/>
    <s v="evening"/>
    <x v="0"/>
    <x v="0"/>
    <x v="3"/>
    <x v="2"/>
    <x v="2"/>
    <s v="Poor"/>
  </r>
  <r>
    <s v="241-96-5076"/>
    <n v="49.1"/>
    <n v="2"/>
    <n v="4.91"/>
    <n v="103.11"/>
    <d v="2019-01-08T00:00:00"/>
    <d v="1899-12-30T12:58:00"/>
    <s v="Credit card"/>
    <n v="4.91"/>
    <n v="6.4"/>
    <x v="0"/>
    <s v="Tue"/>
    <s v="afternoon"/>
    <x v="0"/>
    <x v="0"/>
    <x v="2"/>
    <x v="2"/>
    <x v="2"/>
    <s v="Average"/>
  </r>
  <r>
    <s v="767-97-4650"/>
    <n v="64.83"/>
    <n v="2"/>
    <n v="6.4829999999999997"/>
    <n v="136.143"/>
    <d v="2019-01-08T00:00:00"/>
    <d v="1899-12-30T11:59:00"/>
    <s v="Credit card"/>
    <n v="6.4829999999999997"/>
    <n v="8"/>
    <x v="0"/>
    <s v="Tue"/>
    <s v="morning"/>
    <x v="0"/>
    <x v="0"/>
    <x v="3"/>
    <x v="2"/>
    <x v="2"/>
    <s v="Good"/>
  </r>
  <r>
    <s v="648-83-1321"/>
    <n v="63.56"/>
    <n v="10"/>
    <n v="31.78"/>
    <n v="667.38"/>
    <d v="2019-01-16T00:00:00"/>
    <d v="1899-12-30T17:59:00"/>
    <s v="Cash"/>
    <n v="31.78"/>
    <n v="4.3"/>
    <x v="0"/>
    <s v="Wed"/>
    <s v="evening"/>
    <x v="0"/>
    <x v="1"/>
    <x v="2"/>
    <x v="0"/>
    <x v="0"/>
    <s v="Poor"/>
  </r>
  <r>
    <s v="173-57-2300"/>
    <n v="72.88"/>
    <n v="2"/>
    <n v="7.2880000000000003"/>
    <n v="153.048"/>
    <d v="2019-03-13T00:00:00"/>
    <d v="1899-12-30T12:51:00"/>
    <s v="Cash"/>
    <n v="7.2880000000000003"/>
    <n v="6.1"/>
    <x v="1"/>
    <s v="Wed"/>
    <s v="afternoon"/>
    <x v="0"/>
    <x v="1"/>
    <x v="3"/>
    <x v="1"/>
    <x v="1"/>
    <s v="Average"/>
  </r>
  <r>
    <s v="305-03-2383"/>
    <n v="67.099999999999994"/>
    <n v="3"/>
    <n v="10.065"/>
    <n v="211.36500000000001"/>
    <d v="2019-02-15T00:00:00"/>
    <d v="1899-12-30T10:36:00"/>
    <s v="Cash"/>
    <n v="10.065"/>
    <n v="7.5"/>
    <x v="2"/>
    <s v="Fri"/>
    <s v="morning"/>
    <x v="1"/>
    <x v="0"/>
    <x v="4"/>
    <x v="0"/>
    <x v="0"/>
    <s v="Average"/>
  </r>
  <r>
    <s v="394-55-6384"/>
    <n v="70.19"/>
    <n v="9"/>
    <n v="31.5855"/>
    <n v="663.29549999999995"/>
    <d v="2019-01-25T00:00:00"/>
    <d v="1899-12-30T13:38:00"/>
    <s v="Cash"/>
    <n v="31.5855"/>
    <n v="6.7"/>
    <x v="0"/>
    <s v="Fri"/>
    <s v="afternoon"/>
    <x v="0"/>
    <x v="0"/>
    <x v="3"/>
    <x v="1"/>
    <x v="1"/>
    <s v="Average"/>
  </r>
  <r>
    <s v="266-20-6657"/>
    <n v="55.04"/>
    <n v="7"/>
    <n v="19.263999999999999"/>
    <n v="404.54399999999998"/>
    <d v="2019-03-12T00:00:00"/>
    <d v="1899-12-30T19:39:00"/>
    <s v="Ewallet"/>
    <n v="19.263999999999999"/>
    <n v="5.2"/>
    <x v="1"/>
    <s v="Tue"/>
    <s v="evening"/>
    <x v="0"/>
    <x v="1"/>
    <x v="4"/>
    <x v="1"/>
    <x v="1"/>
    <s v="Poor"/>
  </r>
  <r>
    <s v="689-05-1884"/>
    <n v="48.63"/>
    <n v="10"/>
    <n v="24.315000000000001"/>
    <n v="510.61500000000001"/>
    <d v="2019-03-04T00:00:00"/>
    <d v="1899-12-30T12:44:00"/>
    <s v="Cash"/>
    <n v="24.315000000000001"/>
    <n v="8.8000000000000007"/>
    <x v="1"/>
    <s v="Mon"/>
    <s v="afternoon"/>
    <x v="0"/>
    <x v="1"/>
    <x v="0"/>
    <x v="0"/>
    <x v="0"/>
    <s v="Good"/>
  </r>
  <r>
    <s v="196-01-2849"/>
    <n v="73.38"/>
    <n v="7"/>
    <n v="25.683"/>
    <n v="539.34299999999996"/>
    <d v="2019-02-10T00:00:00"/>
    <d v="1899-12-30T13:56:00"/>
    <s v="Cash"/>
    <n v="25.683"/>
    <n v="9.5"/>
    <x v="2"/>
    <s v="Sun"/>
    <s v="afternoon"/>
    <x v="0"/>
    <x v="0"/>
    <x v="5"/>
    <x v="1"/>
    <x v="1"/>
    <s v="Good"/>
  </r>
  <r>
    <s v="372-62-5264"/>
    <n v="52.6"/>
    <n v="9"/>
    <n v="23.67"/>
    <n v="497.07"/>
    <d v="2019-01-16T00:00:00"/>
    <d v="1899-12-30T14:42:00"/>
    <s v="Cash"/>
    <n v="23.67"/>
    <n v="7.6"/>
    <x v="0"/>
    <s v="Wed"/>
    <s v="afternoon"/>
    <x v="1"/>
    <x v="0"/>
    <x v="4"/>
    <x v="1"/>
    <x v="1"/>
    <s v="Average"/>
  </r>
  <r>
    <s v="800-09-8606"/>
    <n v="87.37"/>
    <n v="5"/>
    <n v="21.842500000000001"/>
    <n v="458.6925"/>
    <d v="2019-01-29T00:00:00"/>
    <d v="1899-12-30T19:45:00"/>
    <s v="Cash"/>
    <n v="21.842500000000001"/>
    <n v="6.6"/>
    <x v="0"/>
    <s v="Tue"/>
    <s v="evening"/>
    <x v="0"/>
    <x v="0"/>
    <x v="2"/>
    <x v="0"/>
    <x v="0"/>
    <s v="Average"/>
  </r>
  <r>
    <s v="182-52-7000"/>
    <n v="27.04"/>
    <n v="4"/>
    <n v="5.4080000000000004"/>
    <n v="113.568"/>
    <d v="2019-01-01T00:00:00"/>
    <d v="1899-12-30T20:26:00"/>
    <s v="Ewallet"/>
    <n v="5.4080000000000004"/>
    <n v="6.9"/>
    <x v="0"/>
    <s v="Tue"/>
    <s v="evening"/>
    <x v="0"/>
    <x v="0"/>
    <x v="3"/>
    <x v="0"/>
    <x v="0"/>
    <s v="Average"/>
  </r>
  <r>
    <s v="826-58-8051"/>
    <n v="62.19"/>
    <n v="4"/>
    <n v="12.438000000000001"/>
    <n v="261.19799999999998"/>
    <d v="2019-01-06T00:00:00"/>
    <d v="1899-12-30T19:46:00"/>
    <s v="Ewallet"/>
    <n v="12.438000000000001"/>
    <n v="4.3"/>
    <x v="0"/>
    <s v="Sun"/>
    <s v="evening"/>
    <x v="1"/>
    <x v="1"/>
    <x v="2"/>
    <x v="2"/>
    <x v="2"/>
    <s v="Poor"/>
  </r>
  <r>
    <s v="868-06-0466"/>
    <n v="69.58"/>
    <n v="9"/>
    <n v="31.311"/>
    <n v="657.53099999999995"/>
    <d v="2019-02-19T00:00:00"/>
    <d v="1899-12-30T19:38:00"/>
    <s v="Credit card"/>
    <n v="31.311"/>
    <n v="7.8"/>
    <x v="2"/>
    <s v="Tue"/>
    <s v="evening"/>
    <x v="0"/>
    <x v="1"/>
    <x v="1"/>
    <x v="0"/>
    <x v="0"/>
    <s v="Average"/>
  </r>
  <r>
    <s v="751-41-9720"/>
    <n v="97.5"/>
    <n v="10"/>
    <n v="48.75"/>
    <n v="1023.75"/>
    <d v="2019-01-12T00:00:00"/>
    <d v="1899-12-30T16:18:00"/>
    <s v="Ewallet"/>
    <n v="48.75"/>
    <n v="8"/>
    <x v="0"/>
    <s v="Sat"/>
    <s v="evening"/>
    <x v="1"/>
    <x v="1"/>
    <x v="2"/>
    <x v="1"/>
    <x v="1"/>
    <s v="Good"/>
  </r>
  <r>
    <s v="626-43-7888"/>
    <n v="60.41"/>
    <n v="8"/>
    <n v="24.164000000000001"/>
    <n v="507.44400000000002"/>
    <d v="2019-02-07T00:00:00"/>
    <d v="1899-12-30T12:23:00"/>
    <s v="Ewallet"/>
    <n v="24.164000000000001"/>
    <n v="9.6"/>
    <x v="2"/>
    <s v="Thu"/>
    <s v="afternoon"/>
    <x v="1"/>
    <x v="0"/>
    <x v="5"/>
    <x v="1"/>
    <x v="1"/>
    <s v="Good"/>
  </r>
  <r>
    <s v="176-64-7711"/>
    <n v="32.32"/>
    <n v="3"/>
    <n v="4.8479999999999999"/>
    <n v="101.80800000000001"/>
    <d v="2019-03-27T00:00:00"/>
    <d v="1899-12-30T19:11:00"/>
    <s v="Credit card"/>
    <n v="4.8479999999999999"/>
    <n v="4.3"/>
    <x v="1"/>
    <s v="Wed"/>
    <s v="evening"/>
    <x v="1"/>
    <x v="1"/>
    <x v="4"/>
    <x v="2"/>
    <x v="2"/>
    <s v="Poor"/>
  </r>
  <r>
    <s v="191-29-0321"/>
    <n v="19.77"/>
    <n v="10"/>
    <n v="9.8849999999999998"/>
    <n v="207.58500000000001"/>
    <d v="2019-02-27T00:00:00"/>
    <d v="1899-12-30T18:57:00"/>
    <s v="Credit card"/>
    <n v="9.8849999999999998"/>
    <n v="5"/>
    <x v="2"/>
    <s v="Wed"/>
    <s v="evening"/>
    <x v="0"/>
    <x v="0"/>
    <x v="5"/>
    <x v="2"/>
    <x v="2"/>
    <s v="Poor"/>
  </r>
  <r>
    <s v="729-06-2010"/>
    <n v="80.47"/>
    <n v="9"/>
    <n v="36.211500000000001"/>
    <n v="760.44150000000002"/>
    <d v="2019-01-06T00:00:00"/>
    <d v="1899-12-30T11:18:00"/>
    <s v="Cash"/>
    <n v="36.211500000000001"/>
    <n v="9.1999999999999993"/>
    <x v="0"/>
    <s v="Sun"/>
    <s v="morning"/>
    <x v="0"/>
    <x v="1"/>
    <x v="0"/>
    <x v="2"/>
    <x v="2"/>
    <s v="Good"/>
  </r>
  <r>
    <s v="640-48-5028"/>
    <n v="88.39"/>
    <n v="9"/>
    <n v="39.775500000000001"/>
    <n v="835.28549999999996"/>
    <d v="2019-03-02T00:00:00"/>
    <d v="1899-12-30T12:40:00"/>
    <s v="Cash"/>
    <n v="39.775500000000001"/>
    <n v="6.3"/>
    <x v="1"/>
    <s v="Sat"/>
    <s v="afternoon"/>
    <x v="0"/>
    <x v="0"/>
    <x v="2"/>
    <x v="2"/>
    <x v="2"/>
    <s v="Average"/>
  </r>
  <r>
    <s v="186-79-9562"/>
    <n v="71.77"/>
    <n v="7"/>
    <n v="25.119499999999999"/>
    <n v="527.5095"/>
    <d v="2019-03-29T00:00:00"/>
    <d v="1899-12-30T14:06:00"/>
    <s v="Cash"/>
    <n v="25.119499999999999"/>
    <n v="8.9"/>
    <x v="1"/>
    <s v="Fri"/>
    <s v="afternoon"/>
    <x v="1"/>
    <x v="1"/>
    <x v="0"/>
    <x v="2"/>
    <x v="2"/>
    <s v="Good"/>
  </r>
  <r>
    <s v="834-45-5519"/>
    <n v="43"/>
    <n v="4"/>
    <n v="8.6"/>
    <n v="180.6"/>
    <d v="2019-01-31T00:00:00"/>
    <d v="1899-12-30T20:48:00"/>
    <s v="Ewallet"/>
    <n v="8.6"/>
    <n v="7.6"/>
    <x v="0"/>
    <s v="Thu"/>
    <s v="evening"/>
    <x v="1"/>
    <x v="0"/>
    <x v="1"/>
    <x v="2"/>
    <x v="2"/>
    <s v="Average"/>
  </r>
  <r>
    <s v="162-65-8559"/>
    <n v="68.98"/>
    <n v="1"/>
    <n v="3.4489999999999998"/>
    <n v="72.429000000000002"/>
    <d v="2019-01-21T00:00:00"/>
    <d v="1899-12-30T20:13:00"/>
    <s v="Cash"/>
    <n v="3.4489999999999998"/>
    <n v="4.8"/>
    <x v="0"/>
    <s v="Mon"/>
    <s v="evening"/>
    <x v="0"/>
    <x v="1"/>
    <x v="4"/>
    <x v="1"/>
    <x v="1"/>
    <s v="Poor"/>
  </r>
  <r>
    <s v="760-27-5490"/>
    <n v="15.62"/>
    <n v="8"/>
    <n v="6.2480000000000002"/>
    <n v="131.208"/>
    <d v="2019-01-20T00:00:00"/>
    <d v="1899-12-30T20:37:00"/>
    <s v="Ewallet"/>
    <n v="6.2480000000000002"/>
    <n v="9.1"/>
    <x v="0"/>
    <s v="Sun"/>
    <s v="evening"/>
    <x v="1"/>
    <x v="1"/>
    <x v="5"/>
    <x v="1"/>
    <x v="1"/>
    <s v="Good"/>
  </r>
  <r>
    <s v="445-30-9252"/>
    <n v="25.7"/>
    <n v="3"/>
    <n v="3.855"/>
    <n v="80.954999999999998"/>
    <d v="2019-01-17T00:00:00"/>
    <d v="1899-12-30T17:59:00"/>
    <s v="Ewallet"/>
    <n v="3.855"/>
    <n v="6.1"/>
    <x v="0"/>
    <s v="Thu"/>
    <s v="evening"/>
    <x v="1"/>
    <x v="1"/>
    <x v="3"/>
    <x v="0"/>
    <x v="0"/>
    <s v="Average"/>
  </r>
  <r>
    <s v="786-94-2700"/>
    <n v="80.62"/>
    <n v="6"/>
    <n v="24.186"/>
    <n v="507.90600000000001"/>
    <d v="2019-02-28T00:00:00"/>
    <d v="1899-12-30T20:18:00"/>
    <s v="Cash"/>
    <n v="24.186"/>
    <n v="9.1"/>
    <x v="2"/>
    <s v="Thu"/>
    <s v="evening"/>
    <x v="0"/>
    <x v="1"/>
    <x v="4"/>
    <x v="0"/>
    <x v="0"/>
    <s v="Good"/>
  </r>
  <r>
    <s v="728-88-7867"/>
    <n v="75.53"/>
    <n v="4"/>
    <n v="15.106"/>
    <n v="317.226"/>
    <d v="2019-03-19T00:00:00"/>
    <d v="1899-12-30T15:52:00"/>
    <s v="Ewallet"/>
    <n v="15.106"/>
    <n v="8.3000000000000007"/>
    <x v="1"/>
    <s v="Tue"/>
    <s v="afternoon"/>
    <x v="0"/>
    <x v="0"/>
    <x v="2"/>
    <x v="1"/>
    <x v="1"/>
    <s v="Good"/>
  </r>
  <r>
    <s v="183-21-3799"/>
    <n v="77.63"/>
    <n v="9"/>
    <n v="34.933500000000002"/>
    <n v="733.60350000000005"/>
    <d v="2019-02-19T00:00:00"/>
    <d v="1899-12-30T15:14:00"/>
    <s v="Ewallet"/>
    <n v="34.933500000000002"/>
    <n v="7.2"/>
    <x v="2"/>
    <s v="Tue"/>
    <s v="afternoon"/>
    <x v="1"/>
    <x v="0"/>
    <x v="1"/>
    <x v="1"/>
    <x v="1"/>
    <s v="Average"/>
  </r>
  <r>
    <s v="268-20-3585"/>
    <n v="13.85"/>
    <n v="9"/>
    <n v="6.2324999999999999"/>
    <n v="130.88249999999999"/>
    <d v="2019-02-04T00:00:00"/>
    <d v="1899-12-30T12:50:00"/>
    <s v="Ewallet"/>
    <n v="6.2324999999999999"/>
    <n v="6"/>
    <x v="2"/>
    <s v="Mon"/>
    <s v="afternoon"/>
    <x v="1"/>
    <x v="0"/>
    <x v="0"/>
    <x v="1"/>
    <x v="1"/>
    <s v="Average"/>
  </r>
  <r>
    <s v="735-32-9839"/>
    <n v="98.7"/>
    <n v="8"/>
    <n v="39.479999999999997"/>
    <n v="829.08"/>
    <d v="2019-01-31T00:00:00"/>
    <d v="1899-12-30T10:36:00"/>
    <s v="Ewallet"/>
    <n v="39.479999999999997"/>
    <n v="8.5"/>
    <x v="0"/>
    <s v="Thu"/>
    <s v="morning"/>
    <x v="0"/>
    <x v="1"/>
    <x v="5"/>
    <x v="1"/>
    <x v="1"/>
    <s v="Good"/>
  </r>
  <r>
    <s v="258-92-7466"/>
    <n v="35.68"/>
    <n v="5"/>
    <n v="8.92"/>
    <n v="187.32"/>
    <d v="2019-02-06T00:00:00"/>
    <d v="1899-12-30T18:33:00"/>
    <s v="Credit card"/>
    <n v="8.92"/>
    <n v="6.6"/>
    <x v="2"/>
    <s v="Wed"/>
    <s v="evening"/>
    <x v="1"/>
    <x v="0"/>
    <x v="0"/>
    <x v="0"/>
    <x v="0"/>
    <s v="Average"/>
  </r>
  <r>
    <s v="857-16-3520"/>
    <n v="71.459999999999994"/>
    <n v="7"/>
    <n v="25.010999999999999"/>
    <n v="525.23099999999999"/>
    <d v="2019-03-28T00:00:00"/>
    <d v="1899-12-30T16:06:00"/>
    <s v="Ewallet"/>
    <n v="25.010999999999999"/>
    <n v="4.5"/>
    <x v="1"/>
    <s v="Thu"/>
    <s v="evening"/>
    <x v="0"/>
    <x v="0"/>
    <x v="5"/>
    <x v="0"/>
    <x v="0"/>
    <s v="Poor"/>
  </r>
  <r>
    <s v="482-17-1179"/>
    <n v="11.94"/>
    <n v="3"/>
    <n v="1.7909999999999999"/>
    <n v="37.610999999999997"/>
    <d v="2019-01-19T00:00:00"/>
    <d v="1899-12-30T12:47:00"/>
    <s v="Credit card"/>
    <n v="1.7909999999999999"/>
    <n v="8.1"/>
    <x v="0"/>
    <s v="Sat"/>
    <s v="afternoon"/>
    <x v="0"/>
    <x v="1"/>
    <x v="1"/>
    <x v="0"/>
    <x v="0"/>
    <s v="Good"/>
  </r>
  <r>
    <s v="788-21-5741"/>
    <n v="45.38"/>
    <n v="3"/>
    <n v="6.8070000000000004"/>
    <n v="142.947"/>
    <d v="2019-02-17T00:00:00"/>
    <d v="1899-12-30T13:34:00"/>
    <s v="Credit card"/>
    <n v="6.8070000000000004"/>
    <n v="7.2"/>
    <x v="2"/>
    <s v="Sun"/>
    <s v="afternoon"/>
    <x v="1"/>
    <x v="1"/>
    <x v="5"/>
    <x v="0"/>
    <x v="0"/>
    <s v="Average"/>
  </r>
  <r>
    <s v="821-14-9046"/>
    <n v="17.48"/>
    <n v="6"/>
    <n v="5.2439999999999998"/>
    <n v="110.124"/>
    <d v="2019-01-18T00:00:00"/>
    <d v="1899-12-30T15:04:00"/>
    <s v="Credit card"/>
    <n v="5.2439999999999998"/>
    <n v="6.1"/>
    <x v="0"/>
    <s v="Fri"/>
    <s v="afternoon"/>
    <x v="0"/>
    <x v="0"/>
    <x v="5"/>
    <x v="2"/>
    <x v="2"/>
    <s v="Average"/>
  </r>
  <r>
    <s v="418-05-0656"/>
    <n v="25.56"/>
    <n v="7"/>
    <n v="8.9459999999999997"/>
    <n v="187.86600000000001"/>
    <d v="2019-02-02T00:00:00"/>
    <d v="1899-12-30T20:42:00"/>
    <s v="Cash"/>
    <n v="8.9459999999999997"/>
    <n v="7.1"/>
    <x v="2"/>
    <s v="Sat"/>
    <s v="evening"/>
    <x v="1"/>
    <x v="0"/>
    <x v="5"/>
    <x v="2"/>
    <x v="2"/>
    <s v="Average"/>
  </r>
  <r>
    <s v="678-79-0726"/>
    <n v="90.63"/>
    <n v="9"/>
    <n v="40.783499999999997"/>
    <n v="856.45349999999996"/>
    <d v="2019-01-18T00:00:00"/>
    <d v="1899-12-30T15:28:00"/>
    <s v="Cash"/>
    <n v="40.783499999999997"/>
    <n v="5.0999999999999996"/>
    <x v="0"/>
    <s v="Fri"/>
    <s v="afternoon"/>
    <x v="0"/>
    <x v="0"/>
    <x v="3"/>
    <x v="1"/>
    <x v="1"/>
    <s v="Poor"/>
  </r>
  <r>
    <s v="776-68-1096"/>
    <n v="44.12"/>
    <n v="3"/>
    <n v="6.6180000000000003"/>
    <n v="138.97800000000001"/>
    <d v="2019-03-18T00:00:00"/>
    <d v="1899-12-30T13:45:00"/>
    <s v="Credit card"/>
    <n v="6.6180000000000003"/>
    <n v="7.9"/>
    <x v="1"/>
    <s v="Mon"/>
    <s v="afternoon"/>
    <x v="1"/>
    <x v="1"/>
    <x v="2"/>
    <x v="2"/>
    <x v="2"/>
    <s v="Average"/>
  </r>
  <r>
    <s v="592-46-1692"/>
    <n v="36.770000000000003"/>
    <n v="7"/>
    <n v="12.8695"/>
    <n v="270.2595"/>
    <d v="2019-01-11T00:00:00"/>
    <d v="1899-12-30T20:10:00"/>
    <s v="Cash"/>
    <n v="12.8695"/>
    <n v="7.4"/>
    <x v="0"/>
    <s v="Fri"/>
    <s v="evening"/>
    <x v="0"/>
    <x v="0"/>
    <x v="4"/>
    <x v="1"/>
    <x v="1"/>
    <s v="Average"/>
  </r>
  <r>
    <s v="434-35-9162"/>
    <n v="23.34"/>
    <n v="4"/>
    <n v="4.6680000000000001"/>
    <n v="98.028000000000006"/>
    <d v="2019-02-04T00:00:00"/>
    <d v="1899-12-30T18:53:00"/>
    <s v="Ewallet"/>
    <n v="4.6680000000000001"/>
    <n v="7.4"/>
    <x v="2"/>
    <s v="Mon"/>
    <s v="evening"/>
    <x v="0"/>
    <x v="1"/>
    <x v="4"/>
    <x v="2"/>
    <x v="2"/>
    <s v="Average"/>
  </r>
  <r>
    <s v="149-14-0304"/>
    <n v="28.5"/>
    <n v="8"/>
    <n v="11.4"/>
    <n v="239.4"/>
    <d v="2019-02-06T00:00:00"/>
    <d v="1899-12-30T14:24:00"/>
    <s v="Cash"/>
    <n v="11.4"/>
    <n v="6.6"/>
    <x v="2"/>
    <s v="Wed"/>
    <s v="afternoon"/>
    <x v="0"/>
    <x v="0"/>
    <x v="0"/>
    <x v="1"/>
    <x v="1"/>
    <s v="Average"/>
  </r>
  <r>
    <s v="442-44-6497"/>
    <n v="55.57"/>
    <n v="3"/>
    <n v="8.3354999999999997"/>
    <n v="175.0455"/>
    <d v="2019-01-08T00:00:00"/>
    <d v="1899-12-30T11:42:00"/>
    <s v="Credit card"/>
    <n v="8.3354999999999997"/>
    <n v="5.9"/>
    <x v="0"/>
    <s v="Tue"/>
    <s v="morning"/>
    <x v="0"/>
    <x v="1"/>
    <x v="2"/>
    <x v="1"/>
    <x v="1"/>
    <s v="Poor"/>
  </r>
  <r>
    <s v="174-64-0215"/>
    <n v="69.739999999999995"/>
    <n v="10"/>
    <n v="34.869999999999997"/>
    <n v="732.27"/>
    <d v="2019-03-05T00:00:00"/>
    <d v="1899-12-30T17:49:00"/>
    <s v="Credit card"/>
    <n v="34.869999999999997"/>
    <n v="8.9"/>
    <x v="1"/>
    <s v="Tue"/>
    <s v="evening"/>
    <x v="1"/>
    <x v="1"/>
    <x v="3"/>
    <x v="2"/>
    <x v="2"/>
    <s v="Good"/>
  </r>
  <r>
    <s v="210-74-9613"/>
    <n v="97.26"/>
    <n v="4"/>
    <n v="19.452000000000002"/>
    <n v="408.49200000000002"/>
    <d v="2019-03-16T00:00:00"/>
    <d v="1899-12-30T15:33:00"/>
    <s v="Ewallet"/>
    <n v="19.452000000000002"/>
    <n v="6.8"/>
    <x v="1"/>
    <s v="Sat"/>
    <s v="afternoon"/>
    <x v="1"/>
    <x v="1"/>
    <x v="5"/>
    <x v="1"/>
    <x v="1"/>
    <s v="Average"/>
  </r>
  <r>
    <s v="299-29-0180"/>
    <n v="52.18"/>
    <n v="7"/>
    <n v="18.263000000000002"/>
    <n v="383.52300000000002"/>
    <d v="2019-03-09T00:00:00"/>
    <d v="1899-12-30T10:54:00"/>
    <s v="Cash"/>
    <n v="18.263000000000002"/>
    <n v="9.3000000000000007"/>
    <x v="1"/>
    <s v="Sat"/>
    <s v="morning"/>
    <x v="0"/>
    <x v="0"/>
    <x v="2"/>
    <x v="2"/>
    <x v="2"/>
    <s v="Good"/>
  </r>
  <r>
    <s v="247-11-2470"/>
    <n v="22.32"/>
    <n v="4"/>
    <n v="4.4640000000000004"/>
    <n v="93.744"/>
    <d v="2019-03-01T00:00:00"/>
    <d v="1899-12-30T16:23:00"/>
    <s v="Credit card"/>
    <n v="4.4640000000000004"/>
    <n v="4.4000000000000004"/>
    <x v="1"/>
    <s v="Fri"/>
    <s v="evening"/>
    <x v="0"/>
    <x v="0"/>
    <x v="5"/>
    <x v="0"/>
    <x v="0"/>
    <s v="Poor"/>
  </r>
  <r>
    <s v="635-28-5728"/>
    <n v="56"/>
    <n v="3"/>
    <n v="8.4"/>
    <n v="176.4"/>
    <d v="2019-02-28T00:00:00"/>
    <d v="1899-12-30T19:33:00"/>
    <s v="Ewallet"/>
    <n v="8.4"/>
    <n v="4.8"/>
    <x v="2"/>
    <s v="Thu"/>
    <s v="evening"/>
    <x v="1"/>
    <x v="1"/>
    <x v="0"/>
    <x v="0"/>
    <x v="0"/>
    <s v="Poor"/>
  </r>
  <r>
    <s v="756-49-0168"/>
    <n v="19.7"/>
    <n v="1"/>
    <n v="0.98499999999999999"/>
    <n v="20.684999999999999"/>
    <d v="2019-02-08T00:00:00"/>
    <d v="1899-12-30T11:39:00"/>
    <s v="Ewallet"/>
    <n v="0.98499999999999999"/>
    <n v="9.5"/>
    <x v="2"/>
    <s v="Fri"/>
    <s v="morning"/>
    <x v="0"/>
    <x v="1"/>
    <x v="5"/>
    <x v="0"/>
    <x v="0"/>
    <s v="Good"/>
  </r>
  <r>
    <s v="438-23-1242"/>
    <n v="75.88"/>
    <n v="7"/>
    <n v="26.558"/>
    <n v="557.71799999999996"/>
    <d v="2019-01-24T00:00:00"/>
    <d v="1899-12-30T10:38:00"/>
    <s v="Ewallet"/>
    <n v="26.558"/>
    <n v="8.9"/>
    <x v="0"/>
    <s v="Thu"/>
    <s v="morning"/>
    <x v="1"/>
    <x v="1"/>
    <x v="1"/>
    <x v="2"/>
    <x v="2"/>
    <s v="Good"/>
  </r>
  <r>
    <s v="238-45-6950"/>
    <n v="53.72"/>
    <n v="1"/>
    <n v="2.6859999999999999"/>
    <n v="56.405999999999999"/>
    <d v="2019-03-01T00:00:00"/>
    <d v="1899-12-30T20:03:00"/>
    <s v="Ewallet"/>
    <n v="2.6859999999999999"/>
    <n v="6.4"/>
    <x v="1"/>
    <s v="Fri"/>
    <s v="evening"/>
    <x v="0"/>
    <x v="1"/>
    <x v="4"/>
    <x v="2"/>
    <x v="2"/>
    <s v="Average"/>
  </r>
  <r>
    <s v="607-65-2441"/>
    <n v="81.95"/>
    <n v="10"/>
    <n v="40.975000000000001"/>
    <n v="860.47500000000002"/>
    <d v="2019-03-10T00:00:00"/>
    <d v="1899-12-30T12:39:00"/>
    <s v="Credit card"/>
    <n v="40.975000000000001"/>
    <n v="6"/>
    <x v="1"/>
    <s v="Sun"/>
    <s v="afternoon"/>
    <x v="0"/>
    <x v="1"/>
    <x v="0"/>
    <x v="1"/>
    <x v="1"/>
    <s v="Average"/>
  </r>
  <r>
    <s v="386-27-7606"/>
    <n v="81.2"/>
    <n v="7"/>
    <n v="28.42"/>
    <n v="596.82000000000005"/>
    <d v="2019-03-23T00:00:00"/>
    <d v="1899-12-30T15:59:00"/>
    <s v="Credit card"/>
    <n v="28.42"/>
    <n v="8.1"/>
    <x v="1"/>
    <s v="Sat"/>
    <s v="afternoon"/>
    <x v="0"/>
    <x v="0"/>
    <x v="2"/>
    <x v="1"/>
    <x v="1"/>
    <s v="Good"/>
  </r>
  <r>
    <s v="137-63-5492"/>
    <n v="58.76"/>
    <n v="10"/>
    <n v="29.38"/>
    <n v="616.98"/>
    <d v="2019-01-29T00:00:00"/>
    <d v="1899-12-30T14:26:00"/>
    <s v="Ewallet"/>
    <n v="29.38"/>
    <n v="9"/>
    <x v="0"/>
    <s v="Tue"/>
    <s v="afternoon"/>
    <x v="1"/>
    <x v="1"/>
    <x v="1"/>
    <x v="1"/>
    <x v="1"/>
    <s v="Good"/>
  </r>
  <r>
    <s v="197-77-7132"/>
    <n v="91.56"/>
    <n v="8"/>
    <n v="36.624000000000002"/>
    <n v="769.10400000000004"/>
    <d v="2019-01-12T00:00:00"/>
    <d v="1899-12-30T18:22:00"/>
    <s v="Ewallet"/>
    <n v="36.624000000000002"/>
    <n v="6"/>
    <x v="0"/>
    <s v="Sat"/>
    <s v="evening"/>
    <x v="0"/>
    <x v="1"/>
    <x v="1"/>
    <x v="2"/>
    <x v="2"/>
    <s v="Average"/>
  </r>
  <r>
    <s v="805-86-0265"/>
    <n v="93.96"/>
    <n v="9"/>
    <n v="42.281999999999996"/>
    <n v="887.92200000000003"/>
    <d v="2019-03-20T00:00:00"/>
    <d v="1899-12-30T11:32:00"/>
    <s v="Cash"/>
    <n v="42.281999999999996"/>
    <n v="9.8000000000000007"/>
    <x v="1"/>
    <s v="Wed"/>
    <s v="morning"/>
    <x v="1"/>
    <x v="1"/>
    <x v="2"/>
    <x v="0"/>
    <x v="0"/>
    <s v="Good"/>
  </r>
  <r>
    <s v="733-29-1227"/>
    <n v="55.61"/>
    <n v="7"/>
    <n v="19.4635"/>
    <n v="408.73349999999999"/>
    <d v="2019-03-23T00:00:00"/>
    <d v="1899-12-30T12:41:00"/>
    <s v="Cash"/>
    <n v="19.4635"/>
    <n v="8.5"/>
    <x v="1"/>
    <s v="Sat"/>
    <s v="afternoon"/>
    <x v="1"/>
    <x v="1"/>
    <x v="2"/>
    <x v="1"/>
    <x v="1"/>
    <s v="Good"/>
  </r>
  <r>
    <s v="451-73-2711"/>
    <n v="84.83"/>
    <n v="1"/>
    <n v="4.2415000000000003"/>
    <n v="89.0715"/>
    <d v="2019-01-14T00:00:00"/>
    <d v="1899-12-30T15:20:00"/>
    <s v="Ewallet"/>
    <n v="4.2415000000000003"/>
    <n v="8.8000000000000007"/>
    <x v="0"/>
    <s v="Mon"/>
    <s v="afternoon"/>
    <x v="1"/>
    <x v="1"/>
    <x v="4"/>
    <x v="1"/>
    <x v="1"/>
    <s v="Good"/>
  </r>
  <r>
    <s v="373-14-0504"/>
    <n v="71.63"/>
    <n v="2"/>
    <n v="7.1630000000000003"/>
    <n v="150.423"/>
    <d v="2019-02-12T00:00:00"/>
    <d v="1899-12-30T14:33:00"/>
    <s v="Ewallet"/>
    <n v="7.1630000000000003"/>
    <n v="8.8000000000000007"/>
    <x v="2"/>
    <s v="Tue"/>
    <s v="afternoon"/>
    <x v="0"/>
    <x v="0"/>
    <x v="3"/>
    <x v="0"/>
    <x v="0"/>
    <s v="Good"/>
  </r>
  <r>
    <s v="546-80-2899"/>
    <n v="37.69"/>
    <n v="2"/>
    <n v="3.7690000000000001"/>
    <n v="79.149000000000001"/>
    <d v="2019-02-20T00:00:00"/>
    <d v="1899-12-30T15:29:00"/>
    <s v="Ewallet"/>
    <n v="3.7690000000000001"/>
    <n v="9.5"/>
    <x v="2"/>
    <s v="Wed"/>
    <s v="afternoon"/>
    <x v="0"/>
    <x v="1"/>
    <x v="2"/>
    <x v="0"/>
    <x v="0"/>
    <s v="Good"/>
  </r>
  <r>
    <s v="345-68-9016"/>
    <n v="31.67"/>
    <n v="8"/>
    <n v="12.667999999999999"/>
    <n v="266.02800000000002"/>
    <d v="2019-01-02T00:00:00"/>
    <d v="1899-12-30T16:19:00"/>
    <s v="Credit card"/>
    <n v="12.667999999999999"/>
    <n v="5.6"/>
    <x v="0"/>
    <s v="Wed"/>
    <s v="evening"/>
    <x v="0"/>
    <x v="0"/>
    <x v="3"/>
    <x v="1"/>
    <x v="1"/>
    <s v="Poor"/>
  </r>
  <r>
    <s v="390-17-5806"/>
    <n v="38.42"/>
    <n v="1"/>
    <n v="1.921"/>
    <n v="40.341000000000001"/>
    <d v="2019-02-02T00:00:00"/>
    <d v="1899-12-30T16:33:00"/>
    <s v="Cash"/>
    <n v="1.921"/>
    <n v="8.6"/>
    <x v="2"/>
    <s v="Sat"/>
    <s v="evening"/>
    <x v="0"/>
    <x v="0"/>
    <x v="4"/>
    <x v="1"/>
    <x v="1"/>
    <s v="Good"/>
  </r>
  <r>
    <s v="457-13-1708"/>
    <n v="65.23"/>
    <n v="10"/>
    <n v="32.615000000000002"/>
    <n v="684.91499999999996"/>
    <d v="2019-01-08T00:00:00"/>
    <d v="1899-12-30T19:07:00"/>
    <s v="Credit card"/>
    <n v="32.615000000000002"/>
    <n v="5.2"/>
    <x v="0"/>
    <s v="Tue"/>
    <s v="evening"/>
    <x v="0"/>
    <x v="1"/>
    <x v="5"/>
    <x v="2"/>
    <x v="2"/>
    <s v="Poor"/>
  </r>
  <r>
    <s v="664-14-2882"/>
    <n v="10.53"/>
    <n v="5"/>
    <n v="2.6324999999999998"/>
    <n v="55.282499999999999"/>
    <d v="2019-01-30T00:00:00"/>
    <d v="1899-12-30T14:43:00"/>
    <s v="Credit card"/>
    <n v="2.6324999999999998"/>
    <n v="5.8"/>
    <x v="0"/>
    <s v="Wed"/>
    <s v="afternoon"/>
    <x v="0"/>
    <x v="0"/>
    <x v="2"/>
    <x v="1"/>
    <x v="1"/>
    <s v="Poor"/>
  </r>
  <r>
    <s v="487-79-6868"/>
    <n v="12.29"/>
    <n v="9"/>
    <n v="5.5305"/>
    <n v="116.1405"/>
    <d v="2019-03-26T00:00:00"/>
    <d v="1899-12-30T19:28:00"/>
    <s v="Credit card"/>
    <n v="5.5305"/>
    <n v="8"/>
    <x v="1"/>
    <s v="Tue"/>
    <s v="evening"/>
    <x v="0"/>
    <x v="0"/>
    <x v="2"/>
    <x v="2"/>
    <x v="2"/>
    <s v="Good"/>
  </r>
  <r>
    <s v="314-23-4520"/>
    <n v="81.23"/>
    <n v="7"/>
    <n v="28.430499999999999"/>
    <n v="597.04049999999995"/>
    <d v="2019-01-15T00:00:00"/>
    <d v="1899-12-30T20:44:00"/>
    <s v="Cash"/>
    <n v="28.430499999999999"/>
    <n v="9"/>
    <x v="0"/>
    <s v="Tue"/>
    <s v="evening"/>
    <x v="0"/>
    <x v="1"/>
    <x v="0"/>
    <x v="1"/>
    <x v="1"/>
    <s v="Good"/>
  </r>
  <r>
    <s v="210-30-7976"/>
    <n v="22.32"/>
    <n v="4"/>
    <n v="4.4640000000000004"/>
    <n v="93.744"/>
    <d v="2019-03-14T00:00:00"/>
    <d v="1899-12-30T11:16:00"/>
    <s v="Ewallet"/>
    <n v="4.4640000000000004"/>
    <n v="4.0999999999999996"/>
    <x v="1"/>
    <s v="Thu"/>
    <s v="morning"/>
    <x v="0"/>
    <x v="0"/>
    <x v="5"/>
    <x v="2"/>
    <x v="2"/>
    <s v="Poor"/>
  </r>
  <r>
    <s v="585-86-8361"/>
    <n v="27.28"/>
    <n v="5"/>
    <n v="6.82"/>
    <n v="143.22"/>
    <d v="2019-02-03T00:00:00"/>
    <d v="1899-12-30T10:31:00"/>
    <s v="Credit card"/>
    <n v="6.82"/>
    <n v="8.6"/>
    <x v="2"/>
    <s v="Sun"/>
    <s v="morning"/>
    <x v="1"/>
    <x v="0"/>
    <x v="4"/>
    <x v="0"/>
    <x v="0"/>
    <s v="Good"/>
  </r>
  <r>
    <s v="807-14-7833"/>
    <n v="17.420000000000002"/>
    <n v="10"/>
    <n v="8.7100000000000009"/>
    <n v="182.91"/>
    <d v="2019-02-22T00:00:00"/>
    <d v="1899-12-30T12:30:00"/>
    <s v="Ewallet"/>
    <n v="8.7100000000000009"/>
    <n v="7"/>
    <x v="2"/>
    <s v="Fri"/>
    <s v="afternoon"/>
    <x v="0"/>
    <x v="0"/>
    <x v="1"/>
    <x v="0"/>
    <x v="0"/>
    <s v="Average"/>
  </r>
  <r>
    <s v="775-72-1988"/>
    <n v="73.28"/>
    <n v="5"/>
    <n v="18.32"/>
    <n v="384.72"/>
    <d v="2019-01-24T00:00:00"/>
    <d v="1899-12-30T15:05:00"/>
    <s v="Ewallet"/>
    <n v="18.32"/>
    <n v="8.4"/>
    <x v="0"/>
    <s v="Thu"/>
    <s v="afternoon"/>
    <x v="1"/>
    <x v="1"/>
    <x v="2"/>
    <x v="2"/>
    <x v="2"/>
    <s v="Good"/>
  </r>
  <r>
    <s v="288-38-3758"/>
    <n v="84.87"/>
    <n v="3"/>
    <n v="12.730499999999999"/>
    <n v="267.34050000000002"/>
    <d v="2019-01-25T00:00:00"/>
    <d v="1899-12-30T18:30:00"/>
    <s v="Ewallet"/>
    <n v="12.730499999999999"/>
    <n v="7.4"/>
    <x v="0"/>
    <s v="Fri"/>
    <s v="evening"/>
    <x v="0"/>
    <x v="0"/>
    <x v="5"/>
    <x v="1"/>
    <x v="1"/>
    <s v="Average"/>
  </r>
  <r>
    <s v="652-43-6591"/>
    <n v="97.29"/>
    <n v="8"/>
    <n v="38.915999999999997"/>
    <n v="817.23599999999999"/>
    <d v="2019-03-09T00:00:00"/>
    <d v="1899-12-30T13:18:00"/>
    <s v="Credit card"/>
    <n v="38.915999999999997"/>
    <n v="6.2"/>
    <x v="1"/>
    <s v="Sat"/>
    <s v="afternoon"/>
    <x v="1"/>
    <x v="0"/>
    <x v="5"/>
    <x v="0"/>
    <x v="0"/>
    <s v="Average"/>
  </r>
  <r>
    <s v="785-96-0615"/>
    <n v="35.74"/>
    <n v="8"/>
    <n v="14.295999999999999"/>
    <n v="300.21600000000001"/>
    <d v="2019-02-17T00:00:00"/>
    <d v="1899-12-30T15:28:00"/>
    <s v="Ewallet"/>
    <n v="14.295999999999999"/>
    <n v="4.9000000000000004"/>
    <x v="2"/>
    <s v="Sun"/>
    <s v="afternoon"/>
    <x v="0"/>
    <x v="0"/>
    <x v="1"/>
    <x v="2"/>
    <x v="2"/>
    <s v="Poor"/>
  </r>
  <r>
    <s v="406-46-7107"/>
    <n v="96.52"/>
    <n v="6"/>
    <n v="28.956"/>
    <n v="608.07600000000002"/>
    <d v="2019-01-11T00:00:00"/>
    <d v="1899-12-30T11:52:00"/>
    <s v="Cash"/>
    <n v="28.956"/>
    <n v="4.5"/>
    <x v="0"/>
    <s v="Fri"/>
    <s v="morning"/>
    <x v="1"/>
    <x v="0"/>
    <x v="2"/>
    <x v="0"/>
    <x v="0"/>
    <s v="Poor"/>
  </r>
  <r>
    <s v="250-17-5703"/>
    <n v="18.850000000000001"/>
    <n v="10"/>
    <n v="9.4250000000000007"/>
    <n v="197.92500000000001"/>
    <d v="2019-02-27T00:00:00"/>
    <d v="1899-12-30T18:24:00"/>
    <s v="Ewallet"/>
    <n v="9.4250000000000007"/>
    <n v="5.6"/>
    <x v="2"/>
    <s v="Wed"/>
    <s v="evening"/>
    <x v="0"/>
    <x v="1"/>
    <x v="4"/>
    <x v="0"/>
    <x v="0"/>
    <s v="Poor"/>
  </r>
  <r>
    <s v="156-95-3964"/>
    <n v="55.39"/>
    <n v="4"/>
    <n v="11.077999999999999"/>
    <n v="232.63800000000001"/>
    <d v="2019-03-25T00:00:00"/>
    <d v="1899-12-30T15:19:00"/>
    <s v="Ewallet"/>
    <n v="11.077999999999999"/>
    <n v="8"/>
    <x v="1"/>
    <s v="Mon"/>
    <s v="afternoon"/>
    <x v="1"/>
    <x v="0"/>
    <x v="4"/>
    <x v="0"/>
    <x v="0"/>
    <s v="Good"/>
  </r>
  <r>
    <s v="842-40-8179"/>
    <n v="77.2"/>
    <n v="10"/>
    <n v="38.6"/>
    <n v="810.6"/>
    <d v="2019-02-11T00:00:00"/>
    <d v="1899-12-30T10:38:00"/>
    <s v="Credit card"/>
    <n v="38.6"/>
    <n v="5.6"/>
    <x v="2"/>
    <s v="Mon"/>
    <s v="morning"/>
    <x v="0"/>
    <x v="0"/>
    <x v="4"/>
    <x v="2"/>
    <x v="2"/>
    <s v="Poor"/>
  </r>
  <r>
    <s v="525-09-8450"/>
    <n v="72.13"/>
    <n v="10"/>
    <n v="36.064999999999998"/>
    <n v="757.36500000000001"/>
    <d v="2019-01-31T00:00:00"/>
    <d v="1899-12-30T15:12:00"/>
    <s v="Credit card"/>
    <n v="36.064999999999998"/>
    <n v="4.2"/>
    <x v="0"/>
    <s v="Thu"/>
    <s v="afternoon"/>
    <x v="1"/>
    <x v="1"/>
    <x v="1"/>
    <x v="2"/>
    <x v="2"/>
    <s v="Poor"/>
  </r>
  <r>
    <s v="410-67-1709"/>
    <n v="63.88"/>
    <n v="8"/>
    <n v="25.552"/>
    <n v="536.59199999999998"/>
    <d v="2019-01-20T00:00:00"/>
    <d v="1899-12-30T17:48:00"/>
    <s v="Ewallet"/>
    <n v="25.552"/>
    <n v="9.9"/>
    <x v="0"/>
    <s v="Sun"/>
    <s v="evening"/>
    <x v="0"/>
    <x v="0"/>
    <x v="5"/>
    <x v="0"/>
    <x v="0"/>
    <s v="Good"/>
  </r>
  <r>
    <s v="587-73-4862"/>
    <n v="10.69"/>
    <n v="5"/>
    <n v="2.6724999999999999"/>
    <n v="56.122500000000002"/>
    <d v="2019-03-26T00:00:00"/>
    <d v="1899-12-30T11:07:00"/>
    <s v="Ewallet"/>
    <n v="2.6724999999999999"/>
    <n v="7.6"/>
    <x v="1"/>
    <s v="Tue"/>
    <s v="morning"/>
    <x v="0"/>
    <x v="0"/>
    <x v="0"/>
    <x v="0"/>
    <x v="0"/>
    <s v="Average"/>
  </r>
  <r>
    <s v="787-87-2010"/>
    <n v="55.5"/>
    <n v="4"/>
    <n v="11.1"/>
    <n v="233.1"/>
    <d v="2019-01-20T00:00:00"/>
    <d v="1899-12-30T15:48:00"/>
    <s v="Credit card"/>
    <n v="11.1"/>
    <n v="6.6"/>
    <x v="0"/>
    <s v="Sun"/>
    <s v="afternoon"/>
    <x v="0"/>
    <x v="1"/>
    <x v="0"/>
    <x v="0"/>
    <x v="0"/>
    <s v="Average"/>
  </r>
  <r>
    <s v="593-14-4239"/>
    <n v="95.46"/>
    <n v="8"/>
    <n v="38.183999999999997"/>
    <n v="801.86400000000003"/>
    <d v="2019-03-05T00:00:00"/>
    <d v="1899-12-30T19:40:00"/>
    <s v="Ewallet"/>
    <n v="38.183999999999997"/>
    <n v="4.7"/>
    <x v="1"/>
    <s v="Tue"/>
    <s v="evening"/>
    <x v="1"/>
    <x v="0"/>
    <x v="2"/>
    <x v="2"/>
    <x v="2"/>
    <s v="Poor"/>
  </r>
  <r>
    <s v="801-88-0346"/>
    <n v="76.06"/>
    <n v="3"/>
    <n v="11.409000000000001"/>
    <n v="239.589"/>
    <d v="2019-01-05T00:00:00"/>
    <d v="1899-12-30T20:30:00"/>
    <s v="Credit card"/>
    <n v="11.409000000000001"/>
    <n v="9.8000000000000007"/>
    <x v="0"/>
    <s v="Sat"/>
    <s v="evening"/>
    <x v="1"/>
    <x v="0"/>
    <x v="5"/>
    <x v="1"/>
    <x v="1"/>
    <s v="Good"/>
  </r>
  <r>
    <s v="388-76-2555"/>
    <n v="13.69"/>
    <n v="6"/>
    <n v="4.1070000000000002"/>
    <n v="86.247"/>
    <d v="2019-02-13T00:00:00"/>
    <d v="1899-12-30T13:59:00"/>
    <s v="Cash"/>
    <n v="4.1070000000000002"/>
    <n v="6.3"/>
    <x v="2"/>
    <s v="Wed"/>
    <s v="afternoon"/>
    <x v="1"/>
    <x v="1"/>
    <x v="3"/>
    <x v="2"/>
    <x v="2"/>
    <s v="Average"/>
  </r>
  <r>
    <s v="711-31-1234"/>
    <n v="95.64"/>
    <n v="4"/>
    <n v="19.128"/>
    <n v="401.68799999999999"/>
    <d v="2019-03-16T00:00:00"/>
    <d v="1899-12-30T18:51:00"/>
    <s v="Cash"/>
    <n v="19.128"/>
    <n v="7.9"/>
    <x v="1"/>
    <s v="Sat"/>
    <s v="evening"/>
    <x v="1"/>
    <x v="0"/>
    <x v="1"/>
    <x v="2"/>
    <x v="2"/>
    <s v="Average"/>
  </r>
  <r>
    <s v="886-54-6089"/>
    <n v="11.43"/>
    <n v="6"/>
    <n v="3.4289999999999998"/>
    <n v="72.009"/>
    <d v="2019-01-15T00:00:00"/>
    <d v="1899-12-30T17:24:00"/>
    <s v="Cash"/>
    <n v="3.4289999999999998"/>
    <n v="7.7"/>
    <x v="0"/>
    <s v="Tue"/>
    <s v="evening"/>
    <x v="1"/>
    <x v="0"/>
    <x v="2"/>
    <x v="0"/>
    <x v="0"/>
    <s v="Average"/>
  </r>
  <r>
    <s v="707-32-7409"/>
    <n v="95.54"/>
    <n v="4"/>
    <n v="19.108000000000001"/>
    <n v="401.26799999999997"/>
    <d v="2019-02-26T00:00:00"/>
    <d v="1899-12-30T11:58:00"/>
    <s v="Ewallet"/>
    <n v="19.108000000000001"/>
    <n v="4.5"/>
    <x v="2"/>
    <s v="Tue"/>
    <s v="morning"/>
    <x v="0"/>
    <x v="0"/>
    <x v="3"/>
    <x v="2"/>
    <x v="2"/>
    <s v="Poor"/>
  </r>
  <r>
    <s v="759-98-4285"/>
    <n v="85.87"/>
    <n v="7"/>
    <n v="30.054500000000001"/>
    <n v="631.14449999999999"/>
    <d v="2019-02-27T00:00:00"/>
    <d v="1899-12-30T19:01:00"/>
    <s v="Credit card"/>
    <n v="30.054500000000001"/>
    <n v="8"/>
    <x v="2"/>
    <s v="Wed"/>
    <s v="evening"/>
    <x v="0"/>
    <x v="0"/>
    <x v="0"/>
    <x v="1"/>
    <x v="1"/>
    <s v="Good"/>
  </r>
  <r>
    <s v="201-63-8275"/>
    <n v="67.989999999999995"/>
    <n v="7"/>
    <n v="23.796500000000002"/>
    <n v="499.72649999999999"/>
    <d v="2019-02-17T00:00:00"/>
    <d v="1899-12-30T16:50:00"/>
    <s v="Ewallet"/>
    <n v="23.796500000000002"/>
    <n v="5.7"/>
    <x v="2"/>
    <s v="Sun"/>
    <s v="evening"/>
    <x v="0"/>
    <x v="0"/>
    <x v="3"/>
    <x v="1"/>
    <x v="1"/>
    <s v="Poor"/>
  </r>
  <r>
    <s v="471-06-8611"/>
    <n v="52.42"/>
    <n v="1"/>
    <n v="2.621"/>
    <n v="55.040999999999997"/>
    <d v="2019-02-06T00:00:00"/>
    <d v="1899-12-30T10:22:00"/>
    <s v="Credit card"/>
    <n v="2.621"/>
    <n v="6.3"/>
    <x v="2"/>
    <s v="Wed"/>
    <s v="morning"/>
    <x v="1"/>
    <x v="0"/>
    <x v="4"/>
    <x v="1"/>
    <x v="1"/>
    <s v="Average"/>
  </r>
  <r>
    <s v="200-16-5952"/>
    <n v="65.650000000000006"/>
    <n v="2"/>
    <n v="6.5650000000000004"/>
    <n v="137.86500000000001"/>
    <d v="2019-01-17T00:00:00"/>
    <d v="1899-12-30T16:46:00"/>
    <s v="Cash"/>
    <n v="6.5650000000000004"/>
    <n v="6"/>
    <x v="0"/>
    <s v="Thu"/>
    <s v="evening"/>
    <x v="0"/>
    <x v="1"/>
    <x v="4"/>
    <x v="1"/>
    <x v="1"/>
    <s v="Average"/>
  </r>
  <r>
    <s v="120-54-2248"/>
    <n v="28.86"/>
    <n v="5"/>
    <n v="7.2149999999999999"/>
    <n v="151.51499999999999"/>
    <d v="2019-01-22T00:00:00"/>
    <d v="1899-12-30T18:08:00"/>
    <s v="Credit card"/>
    <n v="7.2149999999999999"/>
    <n v="8"/>
    <x v="0"/>
    <s v="Tue"/>
    <s v="evening"/>
    <x v="1"/>
    <x v="0"/>
    <x v="4"/>
    <x v="2"/>
    <x v="2"/>
    <s v="Good"/>
  </r>
  <r>
    <s v="102-77-2261"/>
    <n v="65.31"/>
    <n v="7"/>
    <n v="22.858499999999999"/>
    <n v="480.02850000000001"/>
    <d v="2019-03-05T00:00:00"/>
    <d v="1899-12-30T18:02:00"/>
    <s v="Credit card"/>
    <n v="22.858499999999999"/>
    <n v="4.2"/>
    <x v="1"/>
    <s v="Tue"/>
    <s v="evening"/>
    <x v="0"/>
    <x v="1"/>
    <x v="0"/>
    <x v="1"/>
    <x v="1"/>
    <s v="Poor"/>
  </r>
  <r>
    <s v="875-31-8302"/>
    <n v="93.38"/>
    <n v="1"/>
    <n v="4.6689999999999996"/>
    <n v="98.049000000000007"/>
    <d v="2019-01-03T00:00:00"/>
    <d v="1899-12-30T13:07:00"/>
    <s v="Cash"/>
    <n v="4.6689999999999996"/>
    <n v="9.6"/>
    <x v="0"/>
    <s v="Thu"/>
    <s v="afternoon"/>
    <x v="1"/>
    <x v="1"/>
    <x v="3"/>
    <x v="2"/>
    <x v="2"/>
    <s v="Good"/>
  </r>
  <r>
    <s v="102-06-2002"/>
    <n v="25.25"/>
    <n v="5"/>
    <n v="6.3125"/>
    <n v="132.5625"/>
    <d v="2019-03-20T00:00:00"/>
    <d v="1899-12-30T17:52:00"/>
    <s v="Cash"/>
    <n v="6.3125"/>
    <n v="6.1"/>
    <x v="1"/>
    <s v="Wed"/>
    <s v="evening"/>
    <x v="0"/>
    <x v="1"/>
    <x v="3"/>
    <x v="1"/>
    <x v="1"/>
    <s v="Average"/>
  </r>
  <r>
    <s v="457-94-0464"/>
    <n v="87.87"/>
    <n v="9"/>
    <n v="39.541499999999999"/>
    <n v="830.37149999999997"/>
    <d v="2019-01-31T00:00:00"/>
    <d v="1899-12-30T20:32:00"/>
    <s v="Ewallet"/>
    <n v="39.541499999999999"/>
    <n v="5.6"/>
    <x v="0"/>
    <s v="Thu"/>
    <s v="evening"/>
    <x v="0"/>
    <x v="1"/>
    <x v="1"/>
    <x v="2"/>
    <x v="2"/>
    <s v="Poor"/>
  </r>
  <r>
    <s v="629-42-4133"/>
    <n v="21.8"/>
    <n v="8"/>
    <n v="8.7200000000000006"/>
    <n v="183.12"/>
    <d v="2019-02-19T00:00:00"/>
    <d v="1899-12-30T19:24:00"/>
    <s v="Cash"/>
    <n v="8.7200000000000006"/>
    <n v="8.3000000000000007"/>
    <x v="2"/>
    <s v="Tue"/>
    <s v="evening"/>
    <x v="1"/>
    <x v="1"/>
    <x v="0"/>
    <x v="1"/>
    <x v="1"/>
    <s v="Good"/>
  </r>
  <r>
    <s v="534-53-3526"/>
    <n v="94.76"/>
    <n v="4"/>
    <n v="18.952000000000002"/>
    <n v="397.99200000000002"/>
    <d v="2019-02-11T00:00:00"/>
    <d v="1899-12-30T16:06:00"/>
    <s v="Ewallet"/>
    <n v="18.952000000000002"/>
    <n v="7.8"/>
    <x v="2"/>
    <s v="Mon"/>
    <s v="evening"/>
    <x v="1"/>
    <x v="0"/>
    <x v="3"/>
    <x v="0"/>
    <x v="0"/>
    <s v="Average"/>
  </r>
  <r>
    <s v="307-04-2070"/>
    <n v="30.62"/>
    <n v="1"/>
    <n v="1.5309999999999999"/>
    <n v="32.151000000000003"/>
    <d v="2019-02-05T00:00:00"/>
    <d v="1899-12-30T14:14:00"/>
    <s v="Credit card"/>
    <n v="1.5309999999999999"/>
    <n v="4.0999999999999996"/>
    <x v="2"/>
    <s v="Tue"/>
    <s v="afternoon"/>
    <x v="0"/>
    <x v="0"/>
    <x v="5"/>
    <x v="0"/>
    <x v="0"/>
    <s v="Poor"/>
  </r>
  <r>
    <s v="468-99-7231"/>
    <n v="44.01"/>
    <n v="8"/>
    <n v="17.603999999999999"/>
    <n v="369.68400000000003"/>
    <d v="2019-03-03T00:00:00"/>
    <d v="1899-12-30T17:36:00"/>
    <s v="Cash"/>
    <n v="17.603999999999999"/>
    <n v="8.8000000000000007"/>
    <x v="1"/>
    <s v="Sun"/>
    <s v="evening"/>
    <x v="1"/>
    <x v="0"/>
    <x v="2"/>
    <x v="1"/>
    <x v="1"/>
    <s v="Good"/>
  </r>
  <r>
    <s v="516-77-6464"/>
    <n v="10.16"/>
    <n v="5"/>
    <n v="2.54"/>
    <n v="53.34"/>
    <d v="2019-02-24T00:00:00"/>
    <d v="1899-12-30T13:08:00"/>
    <s v="Ewallet"/>
    <n v="2.54"/>
    <n v="4.0999999999999996"/>
    <x v="2"/>
    <s v="Sun"/>
    <s v="afternoon"/>
    <x v="0"/>
    <x v="0"/>
    <x v="0"/>
    <x v="1"/>
    <x v="1"/>
    <s v="Poor"/>
  </r>
  <r>
    <s v="404-91-5964"/>
    <n v="74.58"/>
    <n v="7"/>
    <n v="26.103000000000002"/>
    <n v="548.16300000000001"/>
    <d v="2019-02-04T00:00:00"/>
    <d v="1899-12-30T16:09:00"/>
    <s v="Credit card"/>
    <n v="26.103000000000002"/>
    <n v="9"/>
    <x v="2"/>
    <s v="Mon"/>
    <s v="evening"/>
    <x v="1"/>
    <x v="1"/>
    <x v="1"/>
    <x v="0"/>
    <x v="0"/>
    <s v="Good"/>
  </r>
  <r>
    <s v="886-77-9084"/>
    <n v="71.89"/>
    <n v="8"/>
    <n v="28.756"/>
    <n v="603.87599999999998"/>
    <d v="2019-02-19T00:00:00"/>
    <d v="1899-12-30T11:33:00"/>
    <s v="Ewallet"/>
    <n v="28.756"/>
    <n v="5.5"/>
    <x v="2"/>
    <s v="Tue"/>
    <s v="morning"/>
    <x v="1"/>
    <x v="1"/>
    <x v="1"/>
    <x v="1"/>
    <x v="1"/>
    <s v="Poor"/>
  </r>
  <r>
    <s v="790-38-4466"/>
    <n v="10.99"/>
    <n v="5"/>
    <n v="2.7475000000000001"/>
    <n v="57.697499999999998"/>
    <d v="2019-01-23T00:00:00"/>
    <d v="1899-12-30T10:18:00"/>
    <s v="Credit card"/>
    <n v="2.7475000000000001"/>
    <n v="9.3000000000000007"/>
    <x v="0"/>
    <s v="Wed"/>
    <s v="morning"/>
    <x v="1"/>
    <x v="0"/>
    <x v="0"/>
    <x v="1"/>
    <x v="1"/>
    <s v="Good"/>
  </r>
  <r>
    <s v="704-10-4056"/>
    <n v="60.47"/>
    <n v="3"/>
    <n v="9.0704999999999991"/>
    <n v="190.48050000000001"/>
    <d v="2019-01-14T00:00:00"/>
    <d v="1899-12-30T10:55:00"/>
    <s v="Credit card"/>
    <n v="9.0704999999999991"/>
    <n v="5.6"/>
    <x v="0"/>
    <s v="Mon"/>
    <s v="morning"/>
    <x v="0"/>
    <x v="1"/>
    <x v="0"/>
    <x v="1"/>
    <x v="1"/>
    <s v="Poor"/>
  </r>
  <r>
    <s v="497-37-6538"/>
    <n v="58.91"/>
    <n v="7"/>
    <n v="20.618500000000001"/>
    <n v="432.98849999999999"/>
    <d v="2019-01-17T00:00:00"/>
    <d v="1899-12-30T15:15:00"/>
    <s v="Ewallet"/>
    <n v="20.618500000000001"/>
    <n v="9.6999999999999993"/>
    <x v="0"/>
    <s v="Thu"/>
    <s v="afternoon"/>
    <x v="1"/>
    <x v="1"/>
    <x v="3"/>
    <x v="0"/>
    <x v="0"/>
    <s v="Good"/>
  </r>
  <r>
    <s v="651-96-5970"/>
    <n v="46.41"/>
    <n v="1"/>
    <n v="2.3205"/>
    <n v="48.730499999999999"/>
    <d v="2019-03-03T00:00:00"/>
    <d v="1899-12-30T20:06:00"/>
    <s v="Credit card"/>
    <n v="2.3205"/>
    <n v="4"/>
    <x v="1"/>
    <s v="Sun"/>
    <s v="evening"/>
    <x v="1"/>
    <x v="1"/>
    <x v="5"/>
    <x v="0"/>
    <x v="0"/>
    <s v="Poor"/>
  </r>
  <r>
    <s v="400-80-4065"/>
    <n v="68.55"/>
    <n v="4"/>
    <n v="13.71"/>
    <n v="287.91000000000003"/>
    <d v="2019-02-15T00:00:00"/>
    <d v="1899-12-30T20:21:00"/>
    <s v="Credit card"/>
    <n v="13.71"/>
    <n v="9.1999999999999993"/>
    <x v="2"/>
    <s v="Fri"/>
    <s v="evening"/>
    <x v="0"/>
    <x v="1"/>
    <x v="0"/>
    <x v="1"/>
    <x v="1"/>
    <s v="Good"/>
  </r>
  <r>
    <s v="744-16-7898"/>
    <n v="97.37"/>
    <n v="10"/>
    <n v="48.685000000000002"/>
    <n v="1022.385"/>
    <d v="2019-01-15T00:00:00"/>
    <d v="1899-12-30T13:48:00"/>
    <s v="Credit card"/>
    <n v="48.685000000000002"/>
    <n v="4.9000000000000004"/>
    <x v="0"/>
    <s v="Tue"/>
    <s v="afternoon"/>
    <x v="1"/>
    <x v="0"/>
    <x v="2"/>
    <x v="2"/>
    <x v="2"/>
    <s v="Poor"/>
  </r>
  <r>
    <s v="263-12-5321"/>
    <n v="92.6"/>
    <n v="7"/>
    <n v="32.409999999999997"/>
    <n v="680.61"/>
    <d v="2019-02-27T00:00:00"/>
    <d v="1899-12-30T12:52:00"/>
    <s v="Credit card"/>
    <n v="32.409999999999997"/>
    <n v="9.3000000000000007"/>
    <x v="2"/>
    <s v="Wed"/>
    <s v="afternoon"/>
    <x v="0"/>
    <x v="1"/>
    <x v="1"/>
    <x v="0"/>
    <x v="0"/>
    <s v="Good"/>
  </r>
  <r>
    <s v="702-72-0487"/>
    <n v="46.61"/>
    <n v="2"/>
    <n v="4.6609999999999996"/>
    <n v="97.881"/>
    <d v="2019-02-26T00:00:00"/>
    <d v="1899-12-30T12:28:00"/>
    <s v="Credit card"/>
    <n v="4.6609999999999996"/>
    <n v="6.6"/>
    <x v="2"/>
    <s v="Tue"/>
    <s v="afternoon"/>
    <x v="1"/>
    <x v="0"/>
    <x v="1"/>
    <x v="0"/>
    <x v="0"/>
    <s v="Average"/>
  </r>
  <r>
    <s v="605-83-1050"/>
    <n v="27.18"/>
    <n v="2"/>
    <n v="2.718"/>
    <n v="57.078000000000003"/>
    <d v="2019-03-15T00:00:00"/>
    <d v="1899-12-30T16:26:00"/>
    <s v="Ewallet"/>
    <n v="2.718"/>
    <n v="4.3"/>
    <x v="1"/>
    <s v="Fri"/>
    <s v="evening"/>
    <x v="1"/>
    <x v="1"/>
    <x v="5"/>
    <x v="2"/>
    <x v="2"/>
    <s v="Poor"/>
  </r>
  <r>
    <s v="443-60-9639"/>
    <n v="60.87"/>
    <n v="1"/>
    <n v="3.0434999999999999"/>
    <n v="63.913499999999999"/>
    <d v="2019-01-24T00:00:00"/>
    <d v="1899-12-30T13:24:00"/>
    <s v="Cash"/>
    <n v="3.0434999999999999"/>
    <n v="5.5"/>
    <x v="0"/>
    <s v="Thu"/>
    <s v="afternoon"/>
    <x v="0"/>
    <x v="0"/>
    <x v="2"/>
    <x v="1"/>
    <x v="1"/>
    <s v="Poor"/>
  </r>
  <r>
    <s v="864-24-7918"/>
    <n v="24.49"/>
    <n v="10"/>
    <n v="12.244999999999999"/>
    <n v="257.14499999999998"/>
    <d v="2019-02-22T00:00:00"/>
    <d v="1899-12-30T15:15:00"/>
    <s v="Cash"/>
    <n v="12.244999999999999"/>
    <n v="8.1"/>
    <x v="2"/>
    <s v="Fri"/>
    <s v="afternoon"/>
    <x v="0"/>
    <x v="0"/>
    <x v="3"/>
    <x v="0"/>
    <x v="0"/>
    <s v="Good"/>
  </r>
  <r>
    <s v="359-94-5395"/>
    <n v="92.78"/>
    <n v="1"/>
    <n v="4.6390000000000002"/>
    <n v="97.418999999999997"/>
    <d v="2019-03-15T00:00:00"/>
    <d v="1899-12-30T10:50:00"/>
    <s v="Credit card"/>
    <n v="4.6390000000000002"/>
    <n v="9.8000000000000007"/>
    <x v="1"/>
    <s v="Fri"/>
    <s v="morning"/>
    <x v="1"/>
    <x v="1"/>
    <x v="0"/>
    <x v="2"/>
    <x v="2"/>
    <s v="Good"/>
  </r>
  <r>
    <s v="401-09-4232"/>
    <n v="86.69"/>
    <n v="5"/>
    <n v="21.672499999999999"/>
    <n v="455.1225"/>
    <d v="2019-02-11T00:00:00"/>
    <d v="1899-12-30T18:38:00"/>
    <s v="Ewallet"/>
    <n v="21.672499999999999"/>
    <n v="9.4"/>
    <x v="2"/>
    <s v="Mon"/>
    <s v="evening"/>
    <x v="0"/>
    <x v="1"/>
    <x v="2"/>
    <x v="1"/>
    <x v="1"/>
    <s v="Good"/>
  </r>
  <r>
    <s v="751-15-6198"/>
    <n v="23.01"/>
    <n v="6"/>
    <n v="6.9029999999999996"/>
    <n v="144.96299999999999"/>
    <d v="2019-01-12T00:00:00"/>
    <d v="1899-12-30T16:45:00"/>
    <s v="Ewallet"/>
    <n v="6.9029999999999996"/>
    <n v="7.9"/>
    <x v="0"/>
    <s v="Sat"/>
    <s v="evening"/>
    <x v="1"/>
    <x v="1"/>
    <x v="3"/>
    <x v="2"/>
    <x v="2"/>
    <s v="Average"/>
  </r>
  <r>
    <s v="324-41-6833"/>
    <n v="30.2"/>
    <n v="8"/>
    <n v="12.08"/>
    <n v="253.68"/>
    <d v="2019-03-03T00:00:00"/>
    <d v="1899-12-30T19:30:00"/>
    <s v="Ewallet"/>
    <n v="12.08"/>
    <n v="5.0999999999999996"/>
    <x v="1"/>
    <s v="Sun"/>
    <s v="evening"/>
    <x v="0"/>
    <x v="0"/>
    <x v="1"/>
    <x v="1"/>
    <x v="1"/>
    <s v="Poor"/>
  </r>
  <r>
    <s v="474-33-8305"/>
    <n v="67.39"/>
    <n v="7"/>
    <n v="23.586500000000001"/>
    <n v="495.31650000000002"/>
    <d v="2019-03-23T00:00:00"/>
    <d v="1899-12-30T13:23:00"/>
    <s v="Ewallet"/>
    <n v="23.586500000000001"/>
    <n v="6.9"/>
    <x v="1"/>
    <s v="Sat"/>
    <s v="afternoon"/>
    <x v="0"/>
    <x v="1"/>
    <x v="5"/>
    <x v="1"/>
    <x v="1"/>
    <s v="Average"/>
  </r>
  <r>
    <s v="759-29-9521"/>
    <n v="48.96"/>
    <n v="9"/>
    <n v="22.032"/>
    <n v="462.67200000000003"/>
    <d v="2019-03-04T00:00:00"/>
    <d v="1899-12-30T11:27:00"/>
    <s v="Cash"/>
    <n v="22.032"/>
    <n v="8"/>
    <x v="1"/>
    <s v="Mon"/>
    <s v="morning"/>
    <x v="0"/>
    <x v="0"/>
    <x v="5"/>
    <x v="0"/>
    <x v="0"/>
    <s v="Good"/>
  </r>
  <r>
    <s v="831-81-6575"/>
    <n v="75.59"/>
    <n v="9"/>
    <n v="34.015500000000003"/>
    <n v="714.32550000000003"/>
    <d v="2019-02-23T00:00:00"/>
    <d v="1899-12-30T11:12:00"/>
    <s v="Cash"/>
    <n v="34.015500000000003"/>
    <n v="8"/>
    <x v="2"/>
    <s v="Sat"/>
    <s v="morning"/>
    <x v="0"/>
    <x v="0"/>
    <x v="1"/>
    <x v="2"/>
    <x v="2"/>
    <s v="Good"/>
  </r>
  <r>
    <s v="220-68-6701"/>
    <n v="77.47"/>
    <n v="4"/>
    <n v="15.494"/>
    <n v="325.37400000000002"/>
    <d v="2019-03-17T00:00:00"/>
    <d v="1899-12-30T16:36:00"/>
    <s v="Cash"/>
    <n v="15.494"/>
    <n v="4.2"/>
    <x v="1"/>
    <s v="Sun"/>
    <s v="evening"/>
    <x v="1"/>
    <x v="0"/>
    <x v="2"/>
    <x v="0"/>
    <x v="0"/>
    <s v="Poor"/>
  </r>
  <r>
    <s v="618-34-8551"/>
    <n v="93.18"/>
    <n v="2"/>
    <n v="9.3179999999999996"/>
    <n v="195.678"/>
    <d v="2019-01-16T00:00:00"/>
    <d v="1899-12-30T18:41:00"/>
    <s v="Credit card"/>
    <n v="9.3179999999999996"/>
    <n v="8.5"/>
    <x v="0"/>
    <s v="Wed"/>
    <s v="evening"/>
    <x v="1"/>
    <x v="0"/>
    <x v="3"/>
    <x v="0"/>
    <x v="0"/>
    <s v="Good"/>
  </r>
  <r>
    <s v="257-60-7754"/>
    <n v="50.23"/>
    <n v="4"/>
    <n v="10.045999999999999"/>
    <n v="210.96600000000001"/>
    <d v="2019-01-08T00:00:00"/>
    <d v="1899-12-30T17:12:00"/>
    <s v="Cash"/>
    <n v="10.045999999999999"/>
    <n v="9"/>
    <x v="0"/>
    <s v="Tue"/>
    <s v="evening"/>
    <x v="1"/>
    <x v="0"/>
    <x v="1"/>
    <x v="0"/>
    <x v="0"/>
    <s v="Good"/>
  </r>
  <r>
    <s v="559-61-5987"/>
    <n v="17.75"/>
    <n v="1"/>
    <n v="0.88749999999999996"/>
    <n v="18.637499999999999"/>
    <d v="2019-01-14T00:00:00"/>
    <d v="1899-12-30T10:38:00"/>
    <s v="Cash"/>
    <n v="0.88749999999999996"/>
    <n v="8.6"/>
    <x v="0"/>
    <s v="Mon"/>
    <s v="morning"/>
    <x v="1"/>
    <x v="0"/>
    <x v="0"/>
    <x v="2"/>
    <x v="2"/>
    <s v="Good"/>
  </r>
  <r>
    <s v="189-55-2313"/>
    <n v="62.18"/>
    <n v="10"/>
    <n v="31.09"/>
    <n v="652.89"/>
    <d v="2019-01-31T00:00:00"/>
    <d v="1899-12-30T10:33:00"/>
    <s v="Ewallet"/>
    <n v="31.09"/>
    <n v="6"/>
    <x v="0"/>
    <s v="Thu"/>
    <s v="morning"/>
    <x v="1"/>
    <x v="0"/>
    <x v="5"/>
    <x v="1"/>
    <x v="1"/>
    <s v="Average"/>
  </r>
  <r>
    <s v="565-91-4567"/>
    <n v="10.75"/>
    <n v="8"/>
    <n v="4.3"/>
    <n v="90.3"/>
    <d v="2019-03-15T00:00:00"/>
    <d v="1899-12-30T14:38:00"/>
    <s v="Ewallet"/>
    <n v="4.3"/>
    <n v="6.2"/>
    <x v="1"/>
    <s v="Fri"/>
    <s v="afternoon"/>
    <x v="1"/>
    <x v="1"/>
    <x v="0"/>
    <x v="2"/>
    <x v="2"/>
    <s v="Average"/>
  </r>
  <r>
    <s v="380-60-5336"/>
    <n v="40.26"/>
    <n v="10"/>
    <n v="20.13"/>
    <n v="422.73"/>
    <d v="2019-02-24T00:00:00"/>
    <d v="1899-12-30T18:06:00"/>
    <s v="Credit card"/>
    <n v="20.13"/>
    <n v="5"/>
    <x v="2"/>
    <s v="Sun"/>
    <s v="evening"/>
    <x v="1"/>
    <x v="0"/>
    <x v="1"/>
    <x v="0"/>
    <x v="0"/>
    <s v="Poor"/>
  </r>
  <r>
    <s v="815-04-6282"/>
    <n v="64.97"/>
    <n v="5"/>
    <n v="16.2425"/>
    <n v="341.09249999999997"/>
    <d v="2019-02-08T00:00:00"/>
    <d v="1899-12-30T12:52:00"/>
    <s v="Credit card"/>
    <n v="16.2425"/>
    <n v="6.5"/>
    <x v="2"/>
    <s v="Fri"/>
    <s v="afternoon"/>
    <x v="0"/>
    <x v="0"/>
    <x v="3"/>
    <x v="1"/>
    <x v="1"/>
    <s v="Average"/>
  </r>
  <r>
    <s v="674-56-6360"/>
    <n v="95.15"/>
    <n v="1"/>
    <n v="4.7575000000000003"/>
    <n v="99.907499999999999"/>
    <d v="2019-03-22T00:00:00"/>
    <d v="1899-12-30T14:00:00"/>
    <s v="Cash"/>
    <n v="4.7575000000000003"/>
    <n v="6"/>
    <x v="1"/>
    <s v="Fri"/>
    <s v="afternoon"/>
    <x v="1"/>
    <x v="1"/>
    <x v="1"/>
    <x v="0"/>
    <x v="0"/>
    <s v="Average"/>
  </r>
  <r>
    <s v="778-34-2523"/>
    <n v="48.62"/>
    <n v="8"/>
    <n v="19.448"/>
    <n v="408.40800000000002"/>
    <d v="2019-01-24T00:00:00"/>
    <d v="1899-12-30T10:57:00"/>
    <s v="Cash"/>
    <n v="19.448"/>
    <n v="5"/>
    <x v="0"/>
    <s v="Thu"/>
    <s v="morning"/>
    <x v="0"/>
    <x v="0"/>
    <x v="1"/>
    <x v="0"/>
    <x v="0"/>
    <s v="Poor"/>
  </r>
  <r>
    <s v="499-27-7781"/>
    <n v="53.21"/>
    <n v="8"/>
    <n v="21.283999999999999"/>
    <n v="446.964"/>
    <d v="2019-03-14T00:00:00"/>
    <d v="1899-12-30T16:45:00"/>
    <s v="Ewallet"/>
    <n v="21.283999999999999"/>
    <n v="5"/>
    <x v="1"/>
    <s v="Thu"/>
    <s v="evening"/>
    <x v="1"/>
    <x v="0"/>
    <x v="4"/>
    <x v="2"/>
    <x v="2"/>
    <s v="Poor"/>
  </r>
  <r>
    <s v="477-59-2456"/>
    <n v="45.44"/>
    <n v="7"/>
    <n v="15.904"/>
    <n v="333.98399999999998"/>
    <d v="2019-01-23T00:00:00"/>
    <d v="1899-12-30T11:15:00"/>
    <s v="Cash"/>
    <n v="15.904"/>
    <n v="9.1999999999999993"/>
    <x v="0"/>
    <s v="Wed"/>
    <s v="morning"/>
    <x v="1"/>
    <x v="0"/>
    <x v="5"/>
    <x v="1"/>
    <x v="1"/>
    <s v="Good"/>
  </r>
  <r>
    <s v="832-51-6761"/>
    <n v="33.880000000000003"/>
    <n v="8"/>
    <n v="13.552"/>
    <n v="284.59199999999998"/>
    <d v="2019-01-19T00:00:00"/>
    <d v="1899-12-30T20:29:00"/>
    <s v="Ewallet"/>
    <n v="13.552"/>
    <n v="9.6"/>
    <x v="0"/>
    <s v="Sat"/>
    <s v="evening"/>
    <x v="1"/>
    <x v="1"/>
    <x v="4"/>
    <x v="0"/>
    <x v="0"/>
    <s v="Good"/>
  </r>
  <r>
    <s v="869-11-3082"/>
    <n v="96.16"/>
    <n v="4"/>
    <n v="19.231999999999999"/>
    <n v="403.87200000000001"/>
    <d v="2019-01-27T00:00:00"/>
    <d v="1899-12-30T20:03:00"/>
    <s v="Credit card"/>
    <n v="19.231999999999999"/>
    <n v="8.4"/>
    <x v="0"/>
    <s v="Sun"/>
    <s v="evening"/>
    <x v="0"/>
    <x v="1"/>
    <x v="0"/>
    <x v="2"/>
    <x v="2"/>
    <s v="Good"/>
  </r>
  <r>
    <s v="190-59-3964"/>
    <n v="47.16"/>
    <n v="5"/>
    <n v="11.79"/>
    <n v="247.59"/>
    <d v="2019-02-03T00:00:00"/>
    <d v="1899-12-30T14:35:00"/>
    <s v="Credit card"/>
    <n v="11.79"/>
    <n v="6"/>
    <x v="2"/>
    <s v="Sun"/>
    <s v="afternoon"/>
    <x v="0"/>
    <x v="1"/>
    <x v="4"/>
    <x v="2"/>
    <x v="2"/>
    <s v="Average"/>
  </r>
  <r>
    <s v="366-43-6862"/>
    <n v="52.89"/>
    <n v="4"/>
    <n v="10.577999999999999"/>
    <n v="222.13800000000001"/>
    <d v="2019-03-25T00:00:00"/>
    <d v="1899-12-30T16:32:00"/>
    <s v="Ewallet"/>
    <n v="10.577999999999999"/>
    <n v="6.7"/>
    <x v="1"/>
    <s v="Mon"/>
    <s v="evening"/>
    <x v="1"/>
    <x v="1"/>
    <x v="1"/>
    <x v="2"/>
    <x v="2"/>
    <s v="Average"/>
  </r>
  <r>
    <s v="186-43-8965"/>
    <n v="47.68"/>
    <n v="2"/>
    <n v="4.7679999999999998"/>
    <n v="100.128"/>
    <d v="2019-02-24T00:00:00"/>
    <d v="1899-12-30T10:10:00"/>
    <s v="Credit card"/>
    <n v="4.7679999999999998"/>
    <n v="4.0999999999999996"/>
    <x v="2"/>
    <s v="Sun"/>
    <s v="morning"/>
    <x v="0"/>
    <x v="0"/>
    <x v="2"/>
    <x v="0"/>
    <x v="0"/>
    <s v="Poor"/>
  </r>
  <r>
    <s v="784-21-9238"/>
    <n v="10.17"/>
    <n v="1"/>
    <n v="0.50849999999999995"/>
    <n v="10.6785"/>
    <d v="2019-02-07T00:00:00"/>
    <d v="1899-12-30T14:15:00"/>
    <s v="Cash"/>
    <n v="0.50849999999999995"/>
    <n v="5.9"/>
    <x v="2"/>
    <s v="Thu"/>
    <s v="afternoon"/>
    <x v="0"/>
    <x v="1"/>
    <x v="3"/>
    <x v="1"/>
    <x v="1"/>
    <s v="Poor"/>
  </r>
  <r>
    <s v="276-75-6884"/>
    <n v="68.709999999999994"/>
    <n v="3"/>
    <n v="10.3065"/>
    <n v="216.4365"/>
    <d v="2019-03-04T00:00:00"/>
    <d v="1899-12-30T10:05:00"/>
    <s v="Cash"/>
    <n v="10.3065"/>
    <n v="8.6999999999999993"/>
    <x v="1"/>
    <s v="Mon"/>
    <s v="morning"/>
    <x v="1"/>
    <x v="0"/>
    <x v="0"/>
    <x v="0"/>
    <x v="0"/>
    <s v="Good"/>
  </r>
  <r>
    <s v="109-86-4363"/>
    <n v="60.08"/>
    <n v="7"/>
    <n v="21.027999999999999"/>
    <n v="441.58800000000002"/>
    <d v="2019-02-14T00:00:00"/>
    <d v="1899-12-30T11:36:00"/>
    <s v="Credit card"/>
    <n v="21.027999999999999"/>
    <n v="4.5"/>
    <x v="2"/>
    <s v="Thu"/>
    <s v="morning"/>
    <x v="0"/>
    <x v="0"/>
    <x v="3"/>
    <x v="2"/>
    <x v="2"/>
    <s v="Poor"/>
  </r>
  <r>
    <s v="569-76-2760"/>
    <n v="22.01"/>
    <n v="4"/>
    <n v="4.4020000000000001"/>
    <n v="92.441999999999993"/>
    <d v="2019-01-29T00:00:00"/>
    <d v="1899-12-30T18:15:00"/>
    <s v="Credit card"/>
    <n v="4.4020000000000001"/>
    <n v="6.6"/>
    <x v="0"/>
    <s v="Tue"/>
    <s v="evening"/>
    <x v="0"/>
    <x v="0"/>
    <x v="3"/>
    <x v="0"/>
    <x v="0"/>
    <s v="Average"/>
  </r>
  <r>
    <s v="222-42-0244"/>
    <n v="72.11"/>
    <n v="9"/>
    <n v="32.4495"/>
    <n v="681.43949999999995"/>
    <d v="2019-01-28T00:00:00"/>
    <d v="1899-12-30T13:53:00"/>
    <s v="Credit card"/>
    <n v="32.4495"/>
    <n v="7.7"/>
    <x v="0"/>
    <s v="Mon"/>
    <s v="afternoon"/>
    <x v="0"/>
    <x v="0"/>
    <x v="0"/>
    <x v="2"/>
    <x v="2"/>
    <s v="Average"/>
  </r>
  <r>
    <s v="760-53-9233"/>
    <n v="41.28"/>
    <n v="3"/>
    <n v="6.1920000000000002"/>
    <n v="130.03200000000001"/>
    <d v="2019-03-26T00:00:00"/>
    <d v="1899-12-30T18:37:00"/>
    <s v="Credit card"/>
    <n v="6.1920000000000002"/>
    <n v="8.5"/>
    <x v="1"/>
    <s v="Tue"/>
    <s v="evening"/>
    <x v="0"/>
    <x v="1"/>
    <x v="5"/>
    <x v="0"/>
    <x v="0"/>
    <s v="Good"/>
  </r>
  <r>
    <s v="538-22-0304"/>
    <n v="64.95"/>
    <n v="10"/>
    <n v="32.475000000000001"/>
    <n v="681.97500000000002"/>
    <d v="2019-03-24T00:00:00"/>
    <d v="1899-12-30T18:27:00"/>
    <s v="Cash"/>
    <n v="32.475000000000001"/>
    <n v="5.2"/>
    <x v="1"/>
    <s v="Sun"/>
    <s v="evening"/>
    <x v="1"/>
    <x v="1"/>
    <x v="1"/>
    <x v="1"/>
    <x v="1"/>
    <s v="Poor"/>
  </r>
  <r>
    <s v="416-17-9926"/>
    <n v="74.22"/>
    <n v="10"/>
    <n v="37.11"/>
    <n v="779.31"/>
    <d v="2019-01-01T00:00:00"/>
    <d v="1899-12-30T14:42:00"/>
    <s v="Credit card"/>
    <n v="37.11"/>
    <n v="4.3"/>
    <x v="0"/>
    <s v="Tue"/>
    <s v="afternoon"/>
    <x v="0"/>
    <x v="0"/>
    <x v="1"/>
    <x v="0"/>
    <x v="0"/>
    <s v="Poor"/>
  </r>
  <r>
    <s v="237-44-6163"/>
    <n v="10.56"/>
    <n v="8"/>
    <n v="4.2240000000000002"/>
    <n v="88.703999999999994"/>
    <d v="2019-01-24T00:00:00"/>
    <d v="1899-12-30T17:43:00"/>
    <s v="Cash"/>
    <n v="4.2240000000000002"/>
    <n v="7.6"/>
    <x v="0"/>
    <s v="Thu"/>
    <s v="evening"/>
    <x v="1"/>
    <x v="1"/>
    <x v="1"/>
    <x v="0"/>
    <x v="0"/>
    <s v="Average"/>
  </r>
  <r>
    <s v="636-17-0325"/>
    <n v="62.57"/>
    <n v="4"/>
    <n v="12.513999999999999"/>
    <n v="262.79399999999998"/>
    <d v="2019-02-25T00:00:00"/>
    <d v="1899-12-30T18:37:00"/>
    <s v="Cash"/>
    <n v="12.513999999999999"/>
    <n v="9.5"/>
    <x v="2"/>
    <s v="Mon"/>
    <s v="evening"/>
    <x v="1"/>
    <x v="1"/>
    <x v="0"/>
    <x v="2"/>
    <x v="2"/>
    <s v="Good"/>
  </r>
  <r>
    <s v="343-75-9322"/>
    <n v="11.85"/>
    <n v="8"/>
    <n v="4.74"/>
    <n v="99.54"/>
    <d v="2019-01-09T00:00:00"/>
    <d v="1899-12-30T16:34:00"/>
    <s v="Cash"/>
    <n v="4.74"/>
    <n v="4.0999999999999996"/>
    <x v="0"/>
    <s v="Wed"/>
    <s v="evening"/>
    <x v="0"/>
    <x v="0"/>
    <x v="3"/>
    <x v="2"/>
    <x v="2"/>
    <s v="Poor"/>
  </r>
  <r>
    <s v="528-14-9470"/>
    <n v="91.3"/>
    <n v="1"/>
    <n v="4.5650000000000004"/>
    <n v="95.864999999999995"/>
    <d v="2019-02-14T00:00:00"/>
    <d v="1899-12-30T14:42:00"/>
    <s v="Ewallet"/>
    <n v="4.5650000000000004"/>
    <n v="9.1999999999999993"/>
    <x v="2"/>
    <s v="Thu"/>
    <s v="afternoon"/>
    <x v="0"/>
    <x v="1"/>
    <x v="0"/>
    <x v="0"/>
    <x v="0"/>
    <s v="Good"/>
  </r>
  <r>
    <s v="427-45-9297"/>
    <n v="40.729999999999997"/>
    <n v="7"/>
    <n v="14.2555"/>
    <n v="299.3655"/>
    <d v="2019-03-12T00:00:00"/>
    <d v="1899-12-30T11:01:00"/>
    <s v="Ewallet"/>
    <n v="14.2555"/>
    <n v="5.4"/>
    <x v="1"/>
    <s v="Tue"/>
    <s v="morning"/>
    <x v="0"/>
    <x v="0"/>
    <x v="2"/>
    <x v="2"/>
    <x v="2"/>
    <s v="Poor"/>
  </r>
  <r>
    <s v="807-34-3742"/>
    <n v="52.38"/>
    <n v="1"/>
    <n v="2.6190000000000002"/>
    <n v="54.999000000000002"/>
    <d v="2019-03-26T00:00:00"/>
    <d v="1899-12-30T19:44:00"/>
    <s v="Cash"/>
    <n v="2.6190000000000002"/>
    <n v="5.8"/>
    <x v="1"/>
    <s v="Tue"/>
    <s v="evening"/>
    <x v="1"/>
    <x v="1"/>
    <x v="5"/>
    <x v="0"/>
    <x v="0"/>
    <s v="Poor"/>
  </r>
  <r>
    <s v="288-62-1085"/>
    <n v="38.54"/>
    <n v="5"/>
    <n v="9.6349999999999998"/>
    <n v="202.33500000000001"/>
    <d v="2019-01-09T00:00:00"/>
    <d v="1899-12-30T13:34:00"/>
    <s v="Ewallet"/>
    <n v="9.6349999999999998"/>
    <n v="5.6"/>
    <x v="0"/>
    <s v="Wed"/>
    <s v="afternoon"/>
    <x v="0"/>
    <x v="1"/>
    <x v="5"/>
    <x v="0"/>
    <x v="0"/>
    <s v="Poor"/>
  </r>
  <r>
    <s v="670-71-7306"/>
    <n v="44.63"/>
    <n v="6"/>
    <n v="13.388999999999999"/>
    <n v="281.16899999999998"/>
    <d v="2019-01-02T00:00:00"/>
    <d v="1899-12-30T20:08:00"/>
    <s v="Credit card"/>
    <n v="13.388999999999999"/>
    <n v="5.0999999999999996"/>
    <x v="0"/>
    <s v="Wed"/>
    <s v="evening"/>
    <x v="1"/>
    <x v="1"/>
    <x v="3"/>
    <x v="2"/>
    <x v="2"/>
    <s v="Poor"/>
  </r>
  <r>
    <s v="660-29-7083"/>
    <n v="55.87"/>
    <n v="10"/>
    <n v="27.934999999999999"/>
    <n v="586.63499999999999"/>
    <d v="2019-01-15T00:00:00"/>
    <d v="1899-12-30T15:01:00"/>
    <s v="Cash"/>
    <n v="27.934999999999999"/>
    <n v="5.8"/>
    <x v="0"/>
    <s v="Tue"/>
    <s v="afternoon"/>
    <x v="1"/>
    <x v="1"/>
    <x v="1"/>
    <x v="1"/>
    <x v="1"/>
    <s v="Poor"/>
  </r>
  <r>
    <s v="271-77-8740"/>
    <n v="29.22"/>
    <n v="6"/>
    <n v="8.766"/>
    <n v="184.08600000000001"/>
    <d v="2019-01-01T00:00:00"/>
    <d v="1899-12-30T11:40:00"/>
    <s v="Ewallet"/>
    <n v="8.766"/>
    <n v="5"/>
    <x v="0"/>
    <s v="Tue"/>
    <s v="morning"/>
    <x v="0"/>
    <x v="0"/>
    <x v="3"/>
    <x v="1"/>
    <x v="1"/>
    <s v="Poor"/>
  </r>
  <r>
    <s v="497-36-0989"/>
    <n v="51.94"/>
    <n v="3"/>
    <n v="7.7910000000000004"/>
    <n v="163.61099999999999"/>
    <d v="2019-02-15T00:00:00"/>
    <d v="1899-12-30T15:21:00"/>
    <s v="Cash"/>
    <n v="7.7910000000000004"/>
    <n v="7.9"/>
    <x v="2"/>
    <s v="Fri"/>
    <s v="afternoon"/>
    <x v="1"/>
    <x v="1"/>
    <x v="5"/>
    <x v="0"/>
    <x v="0"/>
    <s v="Average"/>
  </r>
  <r>
    <s v="291-59-1384"/>
    <n v="60.3"/>
    <n v="1"/>
    <n v="3.0150000000000001"/>
    <n v="63.314999999999998"/>
    <d v="2019-02-28T00:00:00"/>
    <d v="1899-12-30T17:38:00"/>
    <s v="Cash"/>
    <n v="3.0150000000000001"/>
    <n v="6"/>
    <x v="2"/>
    <s v="Thu"/>
    <s v="evening"/>
    <x v="1"/>
    <x v="1"/>
    <x v="1"/>
    <x v="2"/>
    <x v="2"/>
    <s v="Average"/>
  </r>
  <r>
    <s v="860-73-6466"/>
    <n v="39.47"/>
    <n v="2"/>
    <n v="3.9470000000000001"/>
    <n v="82.887"/>
    <d v="2019-03-02T00:00:00"/>
    <d v="1899-12-30T16:16:00"/>
    <s v="Credit card"/>
    <n v="3.9470000000000001"/>
    <n v="5"/>
    <x v="1"/>
    <s v="Sat"/>
    <s v="evening"/>
    <x v="0"/>
    <x v="0"/>
    <x v="3"/>
    <x v="0"/>
    <x v="0"/>
    <s v="Poor"/>
  </r>
  <r>
    <s v="549-23-9016"/>
    <n v="14.87"/>
    <n v="2"/>
    <n v="1.4870000000000001"/>
    <n v="31.227"/>
    <d v="2019-02-13T00:00:00"/>
    <d v="1899-12-30T18:15:00"/>
    <s v="Credit card"/>
    <n v="1.4870000000000001"/>
    <n v="8.9"/>
    <x v="2"/>
    <s v="Wed"/>
    <s v="evening"/>
    <x v="0"/>
    <x v="0"/>
    <x v="4"/>
    <x v="1"/>
    <x v="1"/>
    <s v="Good"/>
  </r>
  <r>
    <s v="896-34-0956"/>
    <n v="21.32"/>
    <n v="1"/>
    <n v="1.0660000000000001"/>
    <n v="22.385999999999999"/>
    <d v="2019-01-26T00:00:00"/>
    <d v="1899-12-30T12:43:00"/>
    <s v="Cash"/>
    <n v="1.0660000000000001"/>
    <n v="5.9"/>
    <x v="0"/>
    <s v="Sat"/>
    <s v="afternoon"/>
    <x v="1"/>
    <x v="1"/>
    <x v="5"/>
    <x v="0"/>
    <x v="0"/>
    <s v="Poor"/>
  </r>
  <r>
    <s v="804-38-3935"/>
    <n v="93.78"/>
    <n v="3"/>
    <n v="14.067"/>
    <n v="295.40699999999998"/>
    <d v="2019-01-30T00:00:00"/>
    <d v="1899-12-30T11:32:00"/>
    <s v="Credit card"/>
    <n v="14.067"/>
    <n v="5.9"/>
    <x v="0"/>
    <s v="Wed"/>
    <s v="morning"/>
    <x v="0"/>
    <x v="1"/>
    <x v="1"/>
    <x v="0"/>
    <x v="0"/>
    <s v="Poor"/>
  </r>
  <r>
    <s v="585-90-0249"/>
    <n v="73.260000000000005"/>
    <n v="1"/>
    <n v="3.6629999999999998"/>
    <n v="76.923000000000002"/>
    <d v="2019-01-27T00:00:00"/>
    <d v="1899-12-30T18:08:00"/>
    <s v="Ewallet"/>
    <n v="3.6629999999999998"/>
    <n v="9.6999999999999993"/>
    <x v="0"/>
    <s v="Sun"/>
    <s v="evening"/>
    <x v="0"/>
    <x v="1"/>
    <x v="1"/>
    <x v="0"/>
    <x v="0"/>
    <s v="Good"/>
  </r>
  <r>
    <s v="862-29-5914"/>
    <n v="22.38"/>
    <n v="1"/>
    <n v="1.119"/>
    <n v="23.498999999999999"/>
    <d v="2019-01-30T00:00:00"/>
    <d v="1899-12-30T17:08:00"/>
    <s v="Credit card"/>
    <n v="1.119"/>
    <n v="8.6"/>
    <x v="0"/>
    <s v="Wed"/>
    <s v="evening"/>
    <x v="1"/>
    <x v="0"/>
    <x v="3"/>
    <x v="1"/>
    <x v="1"/>
    <s v="Good"/>
  </r>
  <r>
    <s v="845-94-6841"/>
    <n v="72.88"/>
    <n v="9"/>
    <n v="32.795999999999999"/>
    <n v="688.71600000000001"/>
    <d v="2019-01-08T00:00:00"/>
    <d v="1899-12-30T19:38:00"/>
    <s v="Cash"/>
    <n v="32.795999999999999"/>
    <n v="4"/>
    <x v="0"/>
    <s v="Tue"/>
    <s v="evening"/>
    <x v="0"/>
    <x v="0"/>
    <x v="4"/>
    <x v="1"/>
    <x v="1"/>
    <s v="Poor"/>
  </r>
  <r>
    <s v="125-45-2293"/>
    <n v="99.1"/>
    <n v="6"/>
    <n v="29.73"/>
    <n v="624.33000000000004"/>
    <d v="2019-01-19T00:00:00"/>
    <d v="1899-12-30T13:11:00"/>
    <s v="Cash"/>
    <n v="29.73"/>
    <n v="4.2"/>
    <x v="0"/>
    <s v="Sat"/>
    <s v="afternoon"/>
    <x v="1"/>
    <x v="0"/>
    <x v="5"/>
    <x v="0"/>
    <x v="0"/>
    <s v="Poor"/>
  </r>
  <r>
    <s v="843-73-4724"/>
    <n v="74.099999999999994"/>
    <n v="1"/>
    <n v="3.7050000000000001"/>
    <n v="77.805000000000007"/>
    <d v="2019-01-25T00:00:00"/>
    <d v="1899-12-30T11:05:00"/>
    <s v="Cash"/>
    <n v="3.7050000000000001"/>
    <n v="9.1999999999999993"/>
    <x v="0"/>
    <s v="Fri"/>
    <s v="morning"/>
    <x v="1"/>
    <x v="1"/>
    <x v="5"/>
    <x v="0"/>
    <x v="0"/>
    <s v="Good"/>
  </r>
  <r>
    <s v="409-33-9708"/>
    <n v="98.48"/>
    <n v="2"/>
    <n v="9.8480000000000008"/>
    <n v="206.80799999999999"/>
    <d v="2019-02-19T00:00:00"/>
    <d v="1899-12-30T10:12:00"/>
    <s v="Ewallet"/>
    <n v="9.8480000000000008"/>
    <n v="9.1999999999999993"/>
    <x v="2"/>
    <s v="Tue"/>
    <s v="morning"/>
    <x v="1"/>
    <x v="0"/>
    <x v="5"/>
    <x v="0"/>
    <x v="0"/>
    <s v="Good"/>
  </r>
  <r>
    <s v="658-66-3967"/>
    <n v="53.19"/>
    <n v="7"/>
    <n v="18.616499999999998"/>
    <n v="390.94650000000001"/>
    <d v="2019-01-14T00:00:00"/>
    <d v="1899-12-30T15:42:00"/>
    <s v="Ewallet"/>
    <n v="18.616499999999998"/>
    <n v="5"/>
    <x v="0"/>
    <s v="Mon"/>
    <s v="afternoon"/>
    <x v="1"/>
    <x v="1"/>
    <x v="0"/>
    <x v="1"/>
    <x v="1"/>
    <s v="Poor"/>
  </r>
  <r>
    <s v="866-70-2814"/>
    <n v="52.79"/>
    <n v="10"/>
    <n v="26.395"/>
    <n v="554.29499999999996"/>
    <d v="2019-02-25T00:00:00"/>
    <d v="1899-12-30T11:58:00"/>
    <s v="Ewallet"/>
    <n v="26.395"/>
    <n v="10"/>
    <x v="2"/>
    <s v="Mon"/>
    <s v="morning"/>
    <x v="1"/>
    <x v="0"/>
    <x v="1"/>
    <x v="2"/>
    <x v="2"/>
    <s v="Good"/>
  </r>
  <r>
    <s v="160-22-2687"/>
    <n v="95.95"/>
    <n v="5"/>
    <n v="23.987500000000001"/>
    <n v="503.73750000000001"/>
    <d v="2019-01-23T00:00:00"/>
    <d v="1899-12-30T14:21:00"/>
    <s v="Ewallet"/>
    <n v="23.987500000000001"/>
    <n v="8.8000000000000007"/>
    <x v="0"/>
    <s v="Wed"/>
    <s v="afternoon"/>
    <x v="0"/>
    <x v="0"/>
    <x v="0"/>
    <x v="0"/>
    <x v="0"/>
    <s v="Good"/>
  </r>
  <r>
    <s v="895-03-6665"/>
    <n v="36.51"/>
    <n v="9"/>
    <n v="16.429500000000001"/>
    <n v="345.01949999999999"/>
    <d v="2019-02-16T00:00:00"/>
    <d v="1899-12-30T10:52:00"/>
    <s v="Cash"/>
    <n v="16.429500000000001"/>
    <n v="4.2"/>
    <x v="2"/>
    <s v="Sat"/>
    <s v="morning"/>
    <x v="1"/>
    <x v="0"/>
    <x v="5"/>
    <x v="2"/>
    <x v="2"/>
    <s v="Poor"/>
  </r>
  <r>
    <s v="770-42-8960"/>
    <n v="21.12"/>
    <n v="8"/>
    <n v="8.4480000000000004"/>
    <n v="177.40799999999999"/>
    <d v="2019-01-01T00:00:00"/>
    <d v="1899-12-30T19:31:00"/>
    <s v="Cash"/>
    <n v="8.4480000000000004"/>
    <n v="6.3"/>
    <x v="0"/>
    <s v="Tue"/>
    <s v="evening"/>
    <x v="1"/>
    <x v="1"/>
    <x v="4"/>
    <x v="2"/>
    <x v="2"/>
    <s v="Average"/>
  </r>
  <r>
    <s v="748-45-2862"/>
    <n v="28.31"/>
    <n v="4"/>
    <n v="5.6619999999999999"/>
    <n v="118.902"/>
    <d v="2019-03-07T00:00:00"/>
    <d v="1899-12-30T18:35:00"/>
    <s v="Cash"/>
    <n v="5.6619999999999999"/>
    <n v="8.1999999999999993"/>
    <x v="1"/>
    <s v="Thu"/>
    <s v="evening"/>
    <x v="0"/>
    <x v="0"/>
    <x v="2"/>
    <x v="0"/>
    <x v="0"/>
    <s v="Good"/>
  </r>
  <r>
    <s v="234-36-2483"/>
    <n v="57.59"/>
    <n v="6"/>
    <n v="17.277000000000001"/>
    <n v="362.81700000000001"/>
    <d v="2019-02-15T00:00:00"/>
    <d v="1899-12-30T13:51:00"/>
    <s v="Cash"/>
    <n v="17.277000000000001"/>
    <n v="5.0999999999999996"/>
    <x v="2"/>
    <s v="Fri"/>
    <s v="afternoon"/>
    <x v="1"/>
    <x v="1"/>
    <x v="0"/>
    <x v="2"/>
    <x v="2"/>
    <s v="Poor"/>
  </r>
  <r>
    <s v="316-66-3011"/>
    <n v="47.63"/>
    <n v="9"/>
    <n v="21.433499999999999"/>
    <n v="450.1035"/>
    <d v="2019-01-23T00:00:00"/>
    <d v="1899-12-30T12:35:00"/>
    <s v="Cash"/>
    <n v="21.433499999999999"/>
    <n v="5"/>
    <x v="0"/>
    <s v="Wed"/>
    <s v="afternoon"/>
    <x v="0"/>
    <x v="0"/>
    <x v="4"/>
    <x v="0"/>
    <x v="0"/>
    <s v="Poor"/>
  </r>
  <r>
    <s v="848-95-6252"/>
    <n v="86.27"/>
    <n v="1"/>
    <n v="4.3135000000000003"/>
    <n v="90.583500000000001"/>
    <d v="2019-02-20T00:00:00"/>
    <d v="1899-12-30T13:24:00"/>
    <s v="Ewallet"/>
    <n v="4.3135000000000003"/>
    <n v="7"/>
    <x v="2"/>
    <s v="Wed"/>
    <s v="afternoon"/>
    <x v="0"/>
    <x v="0"/>
    <x v="2"/>
    <x v="1"/>
    <x v="1"/>
    <s v="Average"/>
  </r>
  <r>
    <s v="840-76-5966"/>
    <n v="12.76"/>
    <n v="2"/>
    <n v="1.276"/>
    <n v="26.795999999999999"/>
    <d v="2019-01-08T00:00:00"/>
    <d v="1899-12-30T18:06:00"/>
    <s v="Ewallet"/>
    <n v="1.276"/>
    <n v="7.8"/>
    <x v="0"/>
    <s v="Tue"/>
    <s v="evening"/>
    <x v="0"/>
    <x v="1"/>
    <x v="3"/>
    <x v="0"/>
    <x v="0"/>
    <s v="Average"/>
  </r>
  <r>
    <s v="152-03-4217"/>
    <n v="11.28"/>
    <n v="9"/>
    <n v="5.0759999999999996"/>
    <n v="106.596"/>
    <d v="2019-03-17T00:00:00"/>
    <d v="1899-12-30T11:55:00"/>
    <s v="Credit card"/>
    <n v="5.0759999999999996"/>
    <n v="4.3"/>
    <x v="1"/>
    <s v="Sun"/>
    <s v="morning"/>
    <x v="1"/>
    <x v="0"/>
    <x v="2"/>
    <x v="2"/>
    <x v="2"/>
    <s v="Poor"/>
  </r>
  <r>
    <s v="533-66-5566"/>
    <n v="51.07"/>
    <n v="7"/>
    <n v="17.874500000000001"/>
    <n v="375.36450000000002"/>
    <d v="2019-01-12T00:00:00"/>
    <d v="1899-12-30T11:42:00"/>
    <s v="Cash"/>
    <n v="17.874500000000001"/>
    <n v="7"/>
    <x v="0"/>
    <s v="Sat"/>
    <s v="morning"/>
    <x v="1"/>
    <x v="0"/>
    <x v="2"/>
    <x v="2"/>
    <x v="2"/>
    <s v="Average"/>
  </r>
  <r>
    <s v="124-31-1458"/>
    <n v="79.59"/>
    <n v="3"/>
    <n v="11.938499999999999"/>
    <n v="250.70849999999999"/>
    <d v="2019-01-08T00:00:00"/>
    <d v="1899-12-30T14:30:00"/>
    <s v="Cash"/>
    <n v="11.938499999999999"/>
    <n v="6.6"/>
    <x v="0"/>
    <s v="Tue"/>
    <s v="afternoon"/>
    <x v="0"/>
    <x v="0"/>
    <x v="1"/>
    <x v="0"/>
    <x v="0"/>
    <s v="Average"/>
  </r>
  <r>
    <s v="176-78-1170"/>
    <n v="33.81"/>
    <n v="3"/>
    <n v="5.0715000000000003"/>
    <n v="106.50149999999999"/>
    <d v="2019-01-26T00:00:00"/>
    <d v="1899-12-30T15:11:00"/>
    <s v="Ewallet"/>
    <n v="5.0715000000000003"/>
    <n v="7.3"/>
    <x v="0"/>
    <s v="Sat"/>
    <s v="afternoon"/>
    <x v="0"/>
    <x v="1"/>
    <x v="0"/>
    <x v="1"/>
    <x v="1"/>
    <s v="Average"/>
  </r>
  <r>
    <s v="361-59-0574"/>
    <n v="90.53"/>
    <n v="8"/>
    <n v="36.212000000000003"/>
    <n v="760.452"/>
    <d v="2019-03-15T00:00:00"/>
    <d v="1899-12-30T14:48:00"/>
    <s v="Credit card"/>
    <n v="36.212000000000003"/>
    <n v="6.5"/>
    <x v="1"/>
    <s v="Fri"/>
    <s v="afternoon"/>
    <x v="0"/>
    <x v="1"/>
    <x v="3"/>
    <x v="2"/>
    <x v="2"/>
    <s v="Average"/>
  </r>
  <r>
    <s v="101-81-4070"/>
    <n v="62.82"/>
    <n v="2"/>
    <n v="6.282"/>
    <n v="131.922"/>
    <d v="2019-01-17T00:00:00"/>
    <d v="1899-12-30T12:36:00"/>
    <s v="Ewallet"/>
    <n v="6.282"/>
    <n v="4.9000000000000004"/>
    <x v="0"/>
    <s v="Thu"/>
    <s v="afternoon"/>
    <x v="0"/>
    <x v="0"/>
    <x v="0"/>
    <x v="1"/>
    <x v="1"/>
    <s v="Poor"/>
  </r>
  <r>
    <s v="631-34-1880"/>
    <n v="24.31"/>
    <n v="3"/>
    <n v="3.6465000000000001"/>
    <n v="76.576499999999996"/>
    <d v="2019-01-08T00:00:00"/>
    <d v="1899-12-30T19:09:00"/>
    <s v="Credit card"/>
    <n v="3.6465000000000001"/>
    <n v="4.3"/>
    <x v="0"/>
    <s v="Tue"/>
    <s v="evening"/>
    <x v="0"/>
    <x v="1"/>
    <x v="4"/>
    <x v="1"/>
    <x v="1"/>
    <s v="Poor"/>
  </r>
  <r>
    <s v="852-82-2749"/>
    <n v="64.59"/>
    <n v="4"/>
    <n v="12.917999999999999"/>
    <n v="271.27800000000002"/>
    <d v="2019-01-06T00:00:00"/>
    <d v="1899-12-30T13:35:00"/>
    <s v="Ewallet"/>
    <n v="12.917999999999999"/>
    <n v="9.3000000000000007"/>
    <x v="0"/>
    <s v="Sun"/>
    <s v="afternoon"/>
    <x v="1"/>
    <x v="1"/>
    <x v="3"/>
    <x v="0"/>
    <x v="0"/>
    <s v="Good"/>
  </r>
  <r>
    <s v="873-14-6353"/>
    <n v="24.82"/>
    <n v="7"/>
    <n v="8.6869999999999994"/>
    <n v="182.42699999999999"/>
    <d v="2019-02-16T00:00:00"/>
    <d v="1899-12-30T10:33:00"/>
    <s v="Credit card"/>
    <n v="8.6869999999999994"/>
    <n v="7.1"/>
    <x v="2"/>
    <s v="Sat"/>
    <s v="morning"/>
    <x v="0"/>
    <x v="1"/>
    <x v="4"/>
    <x v="0"/>
    <x v="0"/>
    <s v="Average"/>
  </r>
  <r>
    <s v="584-66-4073"/>
    <n v="56.5"/>
    <n v="1"/>
    <n v="2.8250000000000002"/>
    <n v="59.325000000000003"/>
    <d v="2019-03-13T00:00:00"/>
    <d v="1899-12-30T15:45:00"/>
    <s v="Ewallet"/>
    <n v="2.8250000000000002"/>
    <n v="9.6"/>
    <x v="1"/>
    <s v="Wed"/>
    <s v="afternoon"/>
    <x v="1"/>
    <x v="1"/>
    <x v="5"/>
    <x v="1"/>
    <x v="1"/>
    <s v="Good"/>
  </r>
  <r>
    <s v="544-55-9589"/>
    <n v="21.43"/>
    <n v="10"/>
    <n v="10.715"/>
    <n v="225.01499999999999"/>
    <d v="2019-01-28T00:00:00"/>
    <d v="1899-12-30T11:51:00"/>
    <s v="Cash"/>
    <n v="10.715"/>
    <n v="6.2"/>
    <x v="0"/>
    <s v="Mon"/>
    <s v="morning"/>
    <x v="0"/>
    <x v="0"/>
    <x v="1"/>
    <x v="2"/>
    <x v="2"/>
    <s v="Average"/>
  </r>
  <r>
    <s v="166-19-2553"/>
    <n v="89.06"/>
    <n v="6"/>
    <n v="26.718"/>
    <n v="561.07799999999997"/>
    <d v="2019-01-18T00:00:00"/>
    <d v="1899-12-30T17:26:00"/>
    <s v="Cash"/>
    <n v="26.718"/>
    <n v="9.9"/>
    <x v="0"/>
    <s v="Fri"/>
    <s v="evening"/>
    <x v="0"/>
    <x v="1"/>
    <x v="3"/>
    <x v="0"/>
    <x v="0"/>
    <s v="Good"/>
  </r>
  <r>
    <s v="737-88-5876"/>
    <n v="23.29"/>
    <n v="4"/>
    <n v="4.6580000000000004"/>
    <n v="97.817999999999998"/>
    <d v="2019-03-19T00:00:00"/>
    <d v="1899-12-30T11:52:00"/>
    <s v="Credit card"/>
    <n v="4.6580000000000004"/>
    <n v="5.9"/>
    <x v="1"/>
    <s v="Tue"/>
    <s v="morning"/>
    <x v="0"/>
    <x v="1"/>
    <x v="2"/>
    <x v="0"/>
    <x v="0"/>
    <s v="Poor"/>
  </r>
  <r>
    <s v="154-87-7367"/>
    <n v="65.260000000000005"/>
    <n v="8"/>
    <n v="26.103999999999999"/>
    <n v="548.18399999999997"/>
    <d v="2019-03-15T00:00:00"/>
    <d v="1899-12-30T14:04:00"/>
    <s v="Ewallet"/>
    <n v="26.103999999999999"/>
    <n v="6.3"/>
    <x v="1"/>
    <s v="Fri"/>
    <s v="afternoon"/>
    <x v="1"/>
    <x v="1"/>
    <x v="2"/>
    <x v="1"/>
    <x v="1"/>
    <s v="Average"/>
  </r>
  <r>
    <s v="885-56-0389"/>
    <n v="52.35"/>
    <n v="1"/>
    <n v="2.6175000000000002"/>
    <n v="54.967500000000001"/>
    <d v="2019-02-12T00:00:00"/>
    <d v="1899-12-30T17:49:00"/>
    <s v="Cash"/>
    <n v="2.6175000000000002"/>
    <n v="4"/>
    <x v="2"/>
    <s v="Tue"/>
    <s v="evening"/>
    <x v="0"/>
    <x v="1"/>
    <x v="5"/>
    <x v="1"/>
    <x v="1"/>
    <s v="Poor"/>
  </r>
  <r>
    <s v="608-05-3804"/>
    <n v="39.75"/>
    <n v="1"/>
    <n v="1.9875"/>
    <n v="41.737499999999997"/>
    <d v="2019-02-25T00:00:00"/>
    <d v="1899-12-30T20:19:00"/>
    <s v="Cash"/>
    <n v="1.9875"/>
    <n v="6.1"/>
    <x v="2"/>
    <s v="Mon"/>
    <s v="evening"/>
    <x v="0"/>
    <x v="1"/>
    <x v="1"/>
    <x v="2"/>
    <x v="2"/>
    <s v="Average"/>
  </r>
  <r>
    <s v="448-61-3783"/>
    <n v="90.02"/>
    <n v="8"/>
    <n v="36.008000000000003"/>
    <n v="756.16800000000001"/>
    <d v="2019-03-21T00:00:00"/>
    <d v="1899-12-30T16:08:00"/>
    <s v="Credit card"/>
    <n v="36.008000000000003"/>
    <n v="4.5"/>
    <x v="1"/>
    <s v="Thu"/>
    <s v="evening"/>
    <x v="1"/>
    <x v="0"/>
    <x v="1"/>
    <x v="0"/>
    <x v="0"/>
    <s v="Poor"/>
  </r>
  <r>
    <s v="761-49-0439"/>
    <n v="12.1"/>
    <n v="8"/>
    <n v="4.84"/>
    <n v="101.64"/>
    <d v="2019-01-19T00:00:00"/>
    <d v="1899-12-30T10:17:00"/>
    <s v="Ewallet"/>
    <n v="4.84"/>
    <n v="8.6"/>
    <x v="0"/>
    <s v="Sat"/>
    <s v="morning"/>
    <x v="0"/>
    <x v="0"/>
    <x v="1"/>
    <x v="2"/>
    <x v="2"/>
    <s v="Good"/>
  </r>
  <r>
    <s v="490-95-0021"/>
    <n v="33.21"/>
    <n v="10"/>
    <n v="16.605"/>
    <n v="348.70499999999998"/>
    <d v="2019-01-08T00:00:00"/>
    <d v="1899-12-30T14:25:00"/>
    <s v="Ewallet"/>
    <n v="16.605"/>
    <n v="6"/>
    <x v="0"/>
    <s v="Tue"/>
    <s v="afternoon"/>
    <x v="0"/>
    <x v="0"/>
    <x v="4"/>
    <x v="2"/>
    <x v="2"/>
    <s v="Average"/>
  </r>
  <r>
    <s v="115-38-7388"/>
    <n v="10.18"/>
    <n v="8"/>
    <n v="4.0720000000000001"/>
    <n v="85.512"/>
    <d v="2019-03-30T00:00:00"/>
    <d v="1899-12-30T12:51:00"/>
    <s v="Credit card"/>
    <n v="4.0720000000000001"/>
    <n v="9.5"/>
    <x v="1"/>
    <s v="Sat"/>
    <s v="afternoon"/>
    <x v="0"/>
    <x v="0"/>
    <x v="5"/>
    <x v="1"/>
    <x v="1"/>
    <s v="Good"/>
  </r>
  <r>
    <s v="311-13-6971"/>
    <n v="31.99"/>
    <n v="10"/>
    <n v="15.994999999999999"/>
    <n v="335.89499999999998"/>
    <d v="2019-02-20T00:00:00"/>
    <d v="1899-12-30T15:18:00"/>
    <s v="Credit card"/>
    <n v="15.994999999999999"/>
    <n v="9.9"/>
    <x v="2"/>
    <s v="Wed"/>
    <s v="afternoon"/>
    <x v="0"/>
    <x v="1"/>
    <x v="3"/>
    <x v="2"/>
    <x v="2"/>
    <s v="Good"/>
  </r>
  <r>
    <s v="291-55-6563"/>
    <n v="34.42"/>
    <n v="6"/>
    <n v="10.326000000000001"/>
    <n v="216.846"/>
    <d v="2019-03-30T00:00:00"/>
    <d v="1899-12-30T12:45:00"/>
    <s v="Ewallet"/>
    <n v="10.326000000000001"/>
    <n v="7.5"/>
    <x v="1"/>
    <s v="Sat"/>
    <s v="afternoon"/>
    <x v="0"/>
    <x v="0"/>
    <x v="2"/>
    <x v="0"/>
    <x v="0"/>
    <s v="Average"/>
  </r>
  <r>
    <s v="548-48-3156"/>
    <n v="83.34"/>
    <n v="2"/>
    <n v="8.3339999999999996"/>
    <n v="175.01400000000001"/>
    <d v="2019-03-19T00:00:00"/>
    <d v="1899-12-30T13:37:00"/>
    <s v="Cash"/>
    <n v="8.3339999999999996"/>
    <n v="7.6"/>
    <x v="1"/>
    <s v="Tue"/>
    <s v="afternoon"/>
    <x v="0"/>
    <x v="0"/>
    <x v="4"/>
    <x v="0"/>
    <x v="0"/>
    <s v="Average"/>
  </r>
  <r>
    <s v="460-93-5834"/>
    <n v="45.58"/>
    <n v="7"/>
    <n v="15.952999999999999"/>
    <n v="335.01299999999998"/>
    <d v="2019-01-13T00:00:00"/>
    <d v="1899-12-30T10:03:00"/>
    <s v="Cash"/>
    <n v="15.952999999999999"/>
    <n v="5"/>
    <x v="0"/>
    <s v="Sun"/>
    <s v="morning"/>
    <x v="1"/>
    <x v="1"/>
    <x v="3"/>
    <x v="0"/>
    <x v="0"/>
    <s v="Poor"/>
  </r>
  <r>
    <s v="325-89-4209"/>
    <n v="87.9"/>
    <n v="1"/>
    <n v="4.3949999999999996"/>
    <n v="92.295000000000002"/>
    <d v="2019-02-05T00:00:00"/>
    <d v="1899-12-30T19:42:00"/>
    <s v="Ewallet"/>
    <n v="4.3949999999999996"/>
    <n v="6.7"/>
    <x v="2"/>
    <s v="Tue"/>
    <s v="evening"/>
    <x v="0"/>
    <x v="1"/>
    <x v="4"/>
    <x v="0"/>
    <x v="0"/>
    <s v="Average"/>
  </r>
  <r>
    <s v="884-80-6021"/>
    <n v="73.47"/>
    <n v="10"/>
    <n v="36.734999999999999"/>
    <n v="771.43499999999995"/>
    <d v="2019-03-23T00:00:00"/>
    <d v="1899-12-30T13:14:00"/>
    <s v="Ewallet"/>
    <n v="36.734999999999999"/>
    <n v="9.5"/>
    <x v="1"/>
    <s v="Sat"/>
    <s v="afternoon"/>
    <x v="0"/>
    <x v="0"/>
    <x v="1"/>
    <x v="0"/>
    <x v="0"/>
    <s v="Good"/>
  </r>
  <r>
    <s v="137-74-8729"/>
    <n v="12.19"/>
    <n v="8"/>
    <n v="4.8760000000000003"/>
    <n v="102.396"/>
    <d v="2019-03-13T00:00:00"/>
    <d v="1899-12-30T12:47:00"/>
    <s v="Ewallet"/>
    <n v="4.8760000000000003"/>
    <n v="6.8"/>
    <x v="1"/>
    <s v="Wed"/>
    <s v="afternoon"/>
    <x v="1"/>
    <x v="0"/>
    <x v="5"/>
    <x v="1"/>
    <x v="1"/>
    <s v="Average"/>
  </r>
  <r>
    <s v="880-46-5796"/>
    <n v="76.92"/>
    <n v="10"/>
    <n v="38.46"/>
    <n v="807.66"/>
    <d v="2019-03-17T00:00:00"/>
    <d v="1899-12-30T19:53:00"/>
    <s v="Ewallet"/>
    <n v="38.46"/>
    <n v="5.6"/>
    <x v="1"/>
    <s v="Sun"/>
    <s v="evening"/>
    <x v="0"/>
    <x v="1"/>
    <x v="3"/>
    <x v="0"/>
    <x v="0"/>
    <s v="Poor"/>
  </r>
  <r>
    <s v="389-70-2397"/>
    <n v="83.66"/>
    <n v="5"/>
    <n v="20.914999999999999"/>
    <n v="439.21499999999997"/>
    <d v="2019-02-21T00:00:00"/>
    <d v="1899-12-30T10:26:00"/>
    <s v="Cash"/>
    <n v="20.914999999999999"/>
    <n v="7.2"/>
    <x v="2"/>
    <s v="Thu"/>
    <s v="morning"/>
    <x v="1"/>
    <x v="0"/>
    <x v="0"/>
    <x v="1"/>
    <x v="1"/>
    <s v="Average"/>
  </r>
  <r>
    <s v="114-35-5271"/>
    <n v="57.91"/>
    <n v="8"/>
    <n v="23.164000000000001"/>
    <n v="486.44400000000002"/>
    <d v="2019-02-07T00:00:00"/>
    <d v="1899-12-30T15:06:00"/>
    <s v="Cash"/>
    <n v="23.164000000000001"/>
    <n v="8.1"/>
    <x v="2"/>
    <s v="Thu"/>
    <s v="afternoon"/>
    <x v="1"/>
    <x v="0"/>
    <x v="1"/>
    <x v="2"/>
    <x v="2"/>
    <s v="Good"/>
  </r>
  <r>
    <s v="607-76-6216"/>
    <n v="92.49"/>
    <n v="5"/>
    <n v="23.122499999999999"/>
    <n v="485.57249999999999"/>
    <d v="2019-03-02T00:00:00"/>
    <d v="1899-12-30T16:35:00"/>
    <s v="Credit card"/>
    <n v="23.122499999999999"/>
    <n v="8.6"/>
    <x v="1"/>
    <s v="Sat"/>
    <s v="evening"/>
    <x v="0"/>
    <x v="0"/>
    <x v="5"/>
    <x v="1"/>
    <x v="1"/>
    <s v="Good"/>
  </r>
  <r>
    <s v="715-20-1673"/>
    <n v="28.38"/>
    <n v="5"/>
    <n v="7.0949999999999998"/>
    <n v="148.995"/>
    <d v="2019-03-06T00:00:00"/>
    <d v="1899-12-30T20:57:00"/>
    <s v="Cash"/>
    <n v="7.0949999999999998"/>
    <n v="9.4"/>
    <x v="1"/>
    <s v="Wed"/>
    <s v="evening"/>
    <x v="1"/>
    <x v="1"/>
    <x v="1"/>
    <x v="2"/>
    <x v="2"/>
    <s v="Good"/>
  </r>
  <r>
    <s v="811-35-1094"/>
    <n v="50.45"/>
    <n v="6"/>
    <n v="15.135"/>
    <n v="317.83499999999998"/>
    <d v="2019-02-06T00:00:00"/>
    <d v="1899-12-30T15:16:00"/>
    <s v="Credit card"/>
    <n v="15.135"/>
    <n v="8.9"/>
    <x v="2"/>
    <s v="Wed"/>
    <s v="afternoon"/>
    <x v="0"/>
    <x v="1"/>
    <x v="1"/>
    <x v="2"/>
    <x v="2"/>
    <s v="Good"/>
  </r>
  <r>
    <s v="699-88-1972"/>
    <n v="99.16"/>
    <n v="8"/>
    <n v="39.664000000000001"/>
    <n v="832.94399999999996"/>
    <d v="2019-01-28T00:00:00"/>
    <d v="1899-12-30T17:47:00"/>
    <s v="Credit card"/>
    <n v="39.664000000000001"/>
    <n v="4.2"/>
    <x v="0"/>
    <s v="Mon"/>
    <s v="evening"/>
    <x v="1"/>
    <x v="1"/>
    <x v="0"/>
    <x v="2"/>
    <x v="2"/>
    <s v="Poor"/>
  </r>
  <r>
    <s v="781-84-8059"/>
    <n v="60.74"/>
    <n v="7"/>
    <n v="21.259"/>
    <n v="446.43900000000002"/>
    <d v="2019-01-18T00:00:00"/>
    <d v="1899-12-30T16:23:00"/>
    <s v="Ewallet"/>
    <n v="21.259"/>
    <n v="5"/>
    <x v="0"/>
    <s v="Fri"/>
    <s v="evening"/>
    <x v="1"/>
    <x v="1"/>
    <x v="5"/>
    <x v="1"/>
    <x v="1"/>
    <s v="Poor"/>
  </r>
  <r>
    <s v="409-49-6995"/>
    <n v="47.27"/>
    <n v="6"/>
    <n v="14.180999999999999"/>
    <n v="297.80099999999999"/>
    <d v="2019-02-05T00:00:00"/>
    <d v="1899-12-30T10:17:00"/>
    <s v="Cash"/>
    <n v="14.180999999999999"/>
    <n v="8.8000000000000007"/>
    <x v="2"/>
    <s v="Tue"/>
    <s v="morning"/>
    <x v="0"/>
    <x v="0"/>
    <x v="4"/>
    <x v="1"/>
    <x v="1"/>
    <s v="Good"/>
  </r>
  <r>
    <s v="725-54-0677"/>
    <n v="85.6"/>
    <n v="7"/>
    <n v="29.96"/>
    <n v="629.16"/>
    <d v="2019-03-02T00:00:00"/>
    <d v="1899-12-30T13:50:00"/>
    <s v="Cash"/>
    <n v="29.96"/>
    <n v="5.3"/>
    <x v="1"/>
    <s v="Sat"/>
    <s v="afternoon"/>
    <x v="0"/>
    <x v="1"/>
    <x v="0"/>
    <x v="1"/>
    <x v="1"/>
    <s v="Poor"/>
  </r>
  <r>
    <s v="146-09-5432"/>
    <n v="35.04"/>
    <n v="9"/>
    <n v="15.768000000000001"/>
    <n v="331.12799999999999"/>
    <d v="2019-02-09T00:00:00"/>
    <d v="1899-12-30T19:17:00"/>
    <s v="Ewallet"/>
    <n v="15.768000000000001"/>
    <n v="4.5999999999999996"/>
    <x v="2"/>
    <s v="Sat"/>
    <s v="evening"/>
    <x v="0"/>
    <x v="1"/>
    <x v="4"/>
    <x v="0"/>
    <x v="0"/>
    <s v="Poor"/>
  </r>
  <r>
    <s v="377-79-7592"/>
    <n v="44.84"/>
    <n v="9"/>
    <n v="20.178000000000001"/>
    <n v="423.738"/>
    <d v="2019-01-14T00:00:00"/>
    <d v="1899-12-30T14:00:00"/>
    <s v="Credit card"/>
    <n v="20.178000000000001"/>
    <n v="7.5"/>
    <x v="0"/>
    <s v="Mon"/>
    <s v="afternoon"/>
    <x v="0"/>
    <x v="0"/>
    <x v="1"/>
    <x v="1"/>
    <x v="1"/>
    <s v="Average"/>
  </r>
  <r>
    <s v="509-10-0516"/>
    <n v="45.97"/>
    <n v="4"/>
    <n v="9.1940000000000008"/>
    <n v="193.07400000000001"/>
    <d v="2019-02-09T00:00:00"/>
    <d v="1899-12-30T12:02:00"/>
    <s v="Ewallet"/>
    <n v="9.1940000000000008"/>
    <n v="5.0999999999999996"/>
    <x v="2"/>
    <s v="Sat"/>
    <s v="afternoon"/>
    <x v="1"/>
    <x v="1"/>
    <x v="2"/>
    <x v="2"/>
    <x v="2"/>
    <s v="Poor"/>
  </r>
  <r>
    <s v="595-94-9924"/>
    <n v="27.73"/>
    <n v="5"/>
    <n v="6.9325000000000001"/>
    <n v="145.58250000000001"/>
    <d v="2019-03-26T00:00:00"/>
    <d v="1899-12-30T20:21:00"/>
    <s v="Credit card"/>
    <n v="6.9325000000000001"/>
    <n v="4.2"/>
    <x v="1"/>
    <s v="Tue"/>
    <s v="evening"/>
    <x v="0"/>
    <x v="0"/>
    <x v="0"/>
    <x v="0"/>
    <x v="0"/>
    <s v="Poor"/>
  </r>
  <r>
    <s v="865-41-9075"/>
    <n v="11.53"/>
    <n v="7"/>
    <n v="4.0354999999999999"/>
    <n v="84.745500000000007"/>
    <d v="2019-01-28T00:00:00"/>
    <d v="1899-12-30T17:35:00"/>
    <s v="Cash"/>
    <n v="4.0354999999999999"/>
    <n v="8.1"/>
    <x v="0"/>
    <s v="Mon"/>
    <s v="evening"/>
    <x v="1"/>
    <x v="1"/>
    <x v="4"/>
    <x v="0"/>
    <x v="0"/>
    <s v="Good"/>
  </r>
  <r>
    <s v="545-07-8534"/>
    <n v="58.32"/>
    <n v="2"/>
    <n v="5.8319999999999999"/>
    <n v="122.47199999999999"/>
    <d v="2019-02-14T00:00:00"/>
    <d v="1899-12-30T12:42:00"/>
    <s v="Ewallet"/>
    <n v="5.8319999999999999"/>
    <n v="6"/>
    <x v="2"/>
    <s v="Thu"/>
    <s v="afternoon"/>
    <x v="1"/>
    <x v="0"/>
    <x v="0"/>
    <x v="1"/>
    <x v="1"/>
    <s v="Average"/>
  </r>
  <r>
    <s v="118-62-1812"/>
    <n v="78.38"/>
    <n v="4"/>
    <n v="15.676"/>
    <n v="329.19600000000003"/>
    <d v="2019-03-24T00:00:00"/>
    <d v="1899-12-30T17:56:00"/>
    <s v="Cash"/>
    <n v="15.676"/>
    <n v="7.9"/>
    <x v="1"/>
    <s v="Sun"/>
    <s v="evening"/>
    <x v="0"/>
    <x v="0"/>
    <x v="2"/>
    <x v="1"/>
    <x v="1"/>
    <s v="Average"/>
  </r>
  <r>
    <s v="450-42-3339"/>
    <n v="84.61"/>
    <n v="10"/>
    <n v="42.305"/>
    <n v="888.40499999999997"/>
    <d v="2019-02-09T00:00:00"/>
    <d v="1899-12-30T18:58:00"/>
    <s v="Credit card"/>
    <n v="42.305"/>
    <n v="8.8000000000000007"/>
    <x v="2"/>
    <s v="Sat"/>
    <s v="evening"/>
    <x v="1"/>
    <x v="1"/>
    <x v="0"/>
    <x v="1"/>
    <x v="1"/>
    <s v="Good"/>
  </r>
  <r>
    <s v="851-98-3555"/>
    <n v="82.88"/>
    <n v="5"/>
    <n v="20.72"/>
    <n v="435.12"/>
    <d v="2019-03-24T00:00:00"/>
    <d v="1899-12-30T14:08:00"/>
    <s v="Credit card"/>
    <n v="20.72"/>
    <n v="6.6"/>
    <x v="1"/>
    <s v="Sun"/>
    <s v="afternoon"/>
    <x v="1"/>
    <x v="0"/>
    <x v="0"/>
    <x v="2"/>
    <x v="2"/>
    <s v="Average"/>
  </r>
  <r>
    <s v="186-71-5196"/>
    <n v="79.540000000000006"/>
    <n v="2"/>
    <n v="7.9539999999999997"/>
    <n v="167.03399999999999"/>
    <d v="2019-03-27T00:00:00"/>
    <d v="1899-12-30T16:30:00"/>
    <s v="Ewallet"/>
    <n v="7.9539999999999997"/>
    <n v="6.2"/>
    <x v="1"/>
    <s v="Wed"/>
    <s v="evening"/>
    <x v="0"/>
    <x v="0"/>
    <x v="4"/>
    <x v="0"/>
    <x v="0"/>
    <s v="Average"/>
  </r>
  <r>
    <s v="624-01-8356"/>
    <n v="49.01"/>
    <n v="10"/>
    <n v="24.504999999999999"/>
    <n v="514.60500000000002"/>
    <d v="2019-01-27T00:00:00"/>
    <d v="1899-12-30T10:44:00"/>
    <s v="Credit card"/>
    <n v="24.504999999999999"/>
    <n v="4.2"/>
    <x v="0"/>
    <s v="Sun"/>
    <s v="morning"/>
    <x v="1"/>
    <x v="0"/>
    <x v="2"/>
    <x v="2"/>
    <x v="2"/>
    <s v="Poor"/>
  </r>
  <r>
    <s v="313-66-9943"/>
    <n v="29.15"/>
    <n v="3"/>
    <n v="4.3724999999999996"/>
    <n v="91.822500000000005"/>
    <d v="2019-03-27T00:00:00"/>
    <d v="1899-12-30T20:29:00"/>
    <s v="Credit card"/>
    <n v="4.3724999999999996"/>
    <n v="7.3"/>
    <x v="1"/>
    <s v="Wed"/>
    <s v="evening"/>
    <x v="0"/>
    <x v="0"/>
    <x v="4"/>
    <x v="2"/>
    <x v="2"/>
    <s v="Average"/>
  </r>
  <r>
    <s v="151-27-8496"/>
    <n v="56.13"/>
    <n v="4"/>
    <n v="11.226000000000001"/>
    <n v="235.74600000000001"/>
    <d v="2019-01-19T00:00:00"/>
    <d v="1899-12-30T11:43:00"/>
    <s v="Ewallet"/>
    <n v="11.226000000000001"/>
    <n v="8.6"/>
    <x v="0"/>
    <s v="Sat"/>
    <s v="morning"/>
    <x v="1"/>
    <x v="0"/>
    <x v="1"/>
    <x v="1"/>
    <x v="1"/>
    <s v="Good"/>
  </r>
  <r>
    <s v="453-33-6436"/>
    <n v="93.12"/>
    <n v="8"/>
    <n v="37.247999999999998"/>
    <n v="782.20799999999997"/>
    <d v="2019-02-07T00:00:00"/>
    <d v="1899-12-30T10:09:00"/>
    <s v="Cash"/>
    <n v="37.247999999999998"/>
    <n v="6.8"/>
    <x v="2"/>
    <s v="Thu"/>
    <s v="morning"/>
    <x v="1"/>
    <x v="0"/>
    <x v="2"/>
    <x v="0"/>
    <x v="0"/>
    <s v="Average"/>
  </r>
  <r>
    <s v="522-57-8364"/>
    <n v="51.34"/>
    <n v="8"/>
    <n v="20.536000000000001"/>
    <n v="431.25599999999997"/>
    <d v="2019-01-31T00:00:00"/>
    <d v="1899-12-30T10:00:00"/>
    <s v="Ewallet"/>
    <n v="20.536000000000001"/>
    <n v="7.6"/>
    <x v="0"/>
    <s v="Thu"/>
    <s v="morning"/>
    <x v="0"/>
    <x v="1"/>
    <x v="5"/>
    <x v="0"/>
    <x v="0"/>
    <s v="Average"/>
  </r>
  <r>
    <s v="459-45-2396"/>
    <n v="99.6"/>
    <n v="3"/>
    <n v="14.94"/>
    <n v="313.74"/>
    <d v="2019-02-25T00:00:00"/>
    <d v="1899-12-30T18:45:00"/>
    <s v="Cash"/>
    <n v="14.94"/>
    <n v="5.8"/>
    <x v="2"/>
    <s v="Mon"/>
    <s v="evening"/>
    <x v="0"/>
    <x v="0"/>
    <x v="4"/>
    <x v="0"/>
    <x v="0"/>
    <s v="Poor"/>
  </r>
  <r>
    <s v="717-96-4189"/>
    <n v="35.49"/>
    <n v="6"/>
    <n v="10.647"/>
    <n v="223.58699999999999"/>
    <d v="2019-02-02T00:00:00"/>
    <d v="1899-12-30T12:40:00"/>
    <s v="Cash"/>
    <n v="10.647"/>
    <n v="4.0999999999999996"/>
    <x v="2"/>
    <s v="Sat"/>
    <s v="afternoon"/>
    <x v="1"/>
    <x v="0"/>
    <x v="1"/>
    <x v="1"/>
    <x v="1"/>
    <s v="Poor"/>
  </r>
  <r>
    <s v="722-13-2115"/>
    <n v="42.85"/>
    <n v="1"/>
    <n v="2.1425000000000001"/>
    <n v="44.9925"/>
    <d v="2019-03-14T00:00:00"/>
    <d v="1899-12-30T15:36:00"/>
    <s v="Credit card"/>
    <n v="2.1425000000000001"/>
    <n v="9.3000000000000007"/>
    <x v="1"/>
    <s v="Thu"/>
    <s v="afternoon"/>
    <x v="0"/>
    <x v="1"/>
    <x v="3"/>
    <x v="1"/>
    <x v="1"/>
    <s v="Good"/>
  </r>
  <r>
    <s v="749-81-8133"/>
    <n v="94.67"/>
    <n v="4"/>
    <n v="18.934000000000001"/>
    <n v="397.61399999999998"/>
    <d v="2019-03-11T00:00:00"/>
    <d v="1899-12-30T12:04:00"/>
    <s v="Cash"/>
    <n v="18.934000000000001"/>
    <n v="6.8"/>
    <x v="1"/>
    <s v="Mon"/>
    <s v="afternoon"/>
    <x v="1"/>
    <x v="0"/>
    <x v="5"/>
    <x v="0"/>
    <x v="0"/>
    <s v="Average"/>
  </r>
  <r>
    <s v="777-67-2495"/>
    <n v="68.97"/>
    <n v="3"/>
    <n v="10.345499999999999"/>
    <n v="217.25550000000001"/>
    <d v="2019-02-22T00:00:00"/>
    <d v="1899-12-30T11:26:00"/>
    <s v="Ewallet"/>
    <n v="10.345499999999999"/>
    <n v="8.6999999999999993"/>
    <x v="2"/>
    <s v="Fri"/>
    <s v="morning"/>
    <x v="1"/>
    <x v="1"/>
    <x v="2"/>
    <x v="2"/>
    <x v="2"/>
    <s v="Good"/>
  </r>
  <r>
    <s v="636-98-3364"/>
    <n v="26.26"/>
    <n v="3"/>
    <n v="3.9390000000000001"/>
    <n v="82.718999999999994"/>
    <d v="2019-03-02T00:00:00"/>
    <d v="1899-12-30T12:36:00"/>
    <s v="Ewallet"/>
    <n v="3.9390000000000001"/>
    <n v="6.3"/>
    <x v="1"/>
    <s v="Sat"/>
    <s v="afternoon"/>
    <x v="0"/>
    <x v="0"/>
    <x v="1"/>
    <x v="2"/>
    <x v="2"/>
    <s v="Average"/>
  </r>
  <r>
    <s v="246-55-6923"/>
    <n v="35.79"/>
    <n v="9"/>
    <n v="16.105499999999999"/>
    <n v="338.21550000000002"/>
    <d v="2019-03-10T00:00:00"/>
    <d v="1899-12-30T15:06:00"/>
    <s v="Credit card"/>
    <n v="16.105499999999999"/>
    <n v="5.0999999999999996"/>
    <x v="1"/>
    <s v="Sun"/>
    <s v="afternoon"/>
    <x v="0"/>
    <x v="0"/>
    <x v="2"/>
    <x v="1"/>
    <x v="1"/>
    <s v="Poor"/>
  </r>
  <r>
    <s v="181-82-6255"/>
    <n v="16.37"/>
    <n v="6"/>
    <n v="4.9109999999999996"/>
    <n v="103.131"/>
    <d v="2019-02-08T00:00:00"/>
    <d v="1899-12-30T10:58:00"/>
    <s v="Cash"/>
    <n v="4.9109999999999996"/>
    <n v="7"/>
    <x v="2"/>
    <s v="Fri"/>
    <s v="morning"/>
    <x v="1"/>
    <x v="0"/>
    <x v="2"/>
    <x v="2"/>
    <x v="2"/>
    <s v="Average"/>
  </r>
  <r>
    <s v="838-02-1821"/>
    <n v="12.73"/>
    <n v="2"/>
    <n v="1.2729999999999999"/>
    <n v="26.733000000000001"/>
    <d v="2019-02-22T00:00:00"/>
    <d v="1899-12-30T12:10:00"/>
    <s v="Credit card"/>
    <n v="1.2729999999999999"/>
    <n v="5.2"/>
    <x v="2"/>
    <s v="Fri"/>
    <s v="afternoon"/>
    <x v="0"/>
    <x v="0"/>
    <x v="2"/>
    <x v="1"/>
    <x v="1"/>
    <s v="Poor"/>
  </r>
  <r>
    <s v="887-42-0517"/>
    <n v="83.14"/>
    <n v="7"/>
    <n v="29.099"/>
    <n v="611.07899999999995"/>
    <d v="2019-01-10T00:00:00"/>
    <d v="1899-12-30T10:31:00"/>
    <s v="Credit card"/>
    <n v="29.099"/>
    <n v="6.6"/>
    <x v="0"/>
    <s v="Thu"/>
    <s v="morning"/>
    <x v="1"/>
    <x v="0"/>
    <x v="3"/>
    <x v="1"/>
    <x v="1"/>
    <s v="Average"/>
  </r>
  <r>
    <s v="457-12-0244"/>
    <n v="35.22"/>
    <n v="6"/>
    <n v="10.566000000000001"/>
    <n v="221.886"/>
    <d v="2019-03-14T00:00:00"/>
    <d v="1899-12-30T13:49:00"/>
    <s v="Ewallet"/>
    <n v="10.566000000000001"/>
    <n v="6.5"/>
    <x v="1"/>
    <s v="Thu"/>
    <s v="afternoon"/>
    <x v="0"/>
    <x v="0"/>
    <x v="3"/>
    <x v="1"/>
    <x v="1"/>
    <s v="Average"/>
  </r>
  <r>
    <s v="226-34-0034"/>
    <n v="13.78"/>
    <n v="4"/>
    <n v="2.7559999999999998"/>
    <n v="57.875999999999998"/>
    <d v="2019-01-10T00:00:00"/>
    <d v="1899-12-30T11:10:00"/>
    <s v="Ewallet"/>
    <n v="2.7559999999999998"/>
    <n v="9"/>
    <x v="0"/>
    <s v="Thu"/>
    <s v="morning"/>
    <x v="1"/>
    <x v="0"/>
    <x v="1"/>
    <x v="2"/>
    <x v="2"/>
    <s v="Good"/>
  </r>
  <r>
    <s v="321-49-7382"/>
    <n v="88.31"/>
    <n v="1"/>
    <n v="4.4154999999999998"/>
    <n v="92.725499999999997"/>
    <d v="2019-02-15T00:00:00"/>
    <d v="1899-12-30T17:38:00"/>
    <s v="Credit card"/>
    <n v="4.4154999999999998"/>
    <n v="5.2"/>
    <x v="2"/>
    <s v="Fri"/>
    <s v="evening"/>
    <x v="0"/>
    <x v="1"/>
    <x v="3"/>
    <x v="2"/>
    <x v="2"/>
    <s v="Poor"/>
  </r>
  <r>
    <s v="397-25-8725"/>
    <n v="39.619999999999997"/>
    <n v="9"/>
    <n v="17.829000000000001"/>
    <n v="374.40899999999999"/>
    <d v="2019-01-13T00:00:00"/>
    <d v="1899-12-30T17:54:00"/>
    <s v="Credit card"/>
    <n v="17.829000000000001"/>
    <n v="6.8"/>
    <x v="0"/>
    <s v="Sun"/>
    <s v="evening"/>
    <x v="0"/>
    <x v="0"/>
    <x v="0"/>
    <x v="0"/>
    <x v="0"/>
    <s v="Average"/>
  </r>
  <r>
    <s v="431-66-2305"/>
    <n v="88.25"/>
    <n v="9"/>
    <n v="39.712499999999999"/>
    <n v="833.96249999999998"/>
    <d v="2019-02-15T00:00:00"/>
    <d v="1899-12-30T20:51:00"/>
    <s v="Credit card"/>
    <n v="39.712499999999999"/>
    <n v="7.6"/>
    <x v="2"/>
    <s v="Fri"/>
    <s v="evening"/>
    <x v="1"/>
    <x v="0"/>
    <x v="1"/>
    <x v="2"/>
    <x v="2"/>
    <s v="Average"/>
  </r>
  <r>
    <s v="825-94-5922"/>
    <n v="25.31"/>
    <n v="2"/>
    <n v="2.5310000000000001"/>
    <n v="53.151000000000003"/>
    <d v="2019-03-02T00:00:00"/>
    <d v="1899-12-30T19:26:00"/>
    <s v="Ewallet"/>
    <n v="2.5310000000000001"/>
    <n v="7.2"/>
    <x v="1"/>
    <s v="Sat"/>
    <s v="evening"/>
    <x v="1"/>
    <x v="1"/>
    <x v="3"/>
    <x v="2"/>
    <x v="2"/>
    <s v="Average"/>
  </r>
  <r>
    <s v="641-62-7288"/>
    <n v="99.92"/>
    <n v="6"/>
    <n v="29.975999999999999"/>
    <n v="629.49599999999998"/>
    <d v="2019-03-24T00:00:00"/>
    <d v="1899-12-30T13:33:00"/>
    <s v="Ewallet"/>
    <n v="29.975999999999999"/>
    <n v="7.1"/>
    <x v="1"/>
    <s v="Sun"/>
    <s v="afternoon"/>
    <x v="1"/>
    <x v="1"/>
    <x v="2"/>
    <x v="2"/>
    <x v="2"/>
    <s v="Average"/>
  </r>
  <r>
    <s v="756-93-1854"/>
    <n v="83.35"/>
    <n v="2"/>
    <n v="8.3350000000000009"/>
    <n v="175.035"/>
    <d v="2019-02-02T00:00:00"/>
    <d v="1899-12-30T14:05:00"/>
    <s v="Credit card"/>
    <n v="8.3350000000000009"/>
    <n v="9.5"/>
    <x v="2"/>
    <s v="Sat"/>
    <s v="afternoon"/>
    <x v="0"/>
    <x v="0"/>
    <x v="5"/>
    <x v="1"/>
    <x v="1"/>
    <s v="Good"/>
  </r>
  <r>
    <s v="243-55-8457"/>
    <n v="74.44"/>
    <n v="10"/>
    <n v="37.22"/>
    <n v="781.62"/>
    <d v="2019-02-27T00:00:00"/>
    <d v="1899-12-30T11:40:00"/>
    <s v="Ewallet"/>
    <n v="37.22"/>
    <n v="5.0999999999999996"/>
    <x v="2"/>
    <s v="Wed"/>
    <s v="morning"/>
    <x v="1"/>
    <x v="0"/>
    <x v="4"/>
    <x v="0"/>
    <x v="0"/>
    <s v="Poor"/>
  </r>
  <r>
    <s v="458-10-8612"/>
    <n v="64.08"/>
    <n v="7"/>
    <n v="22.428000000000001"/>
    <n v="470.988"/>
    <d v="2019-01-20T00:00:00"/>
    <d v="1899-12-30T12:27:00"/>
    <s v="Ewallet"/>
    <n v="22.428000000000001"/>
    <n v="7.6"/>
    <x v="0"/>
    <s v="Sun"/>
    <s v="afternoon"/>
    <x v="1"/>
    <x v="1"/>
    <x v="0"/>
    <x v="1"/>
    <x v="1"/>
    <s v="Average"/>
  </r>
  <r>
    <s v="501-61-1753"/>
    <n v="63.15"/>
    <n v="6"/>
    <n v="18.945"/>
    <n v="397.84500000000003"/>
    <d v="2019-01-03T00:00:00"/>
    <d v="1899-12-30T20:24:00"/>
    <s v="Ewallet"/>
    <n v="18.945"/>
    <n v="9.8000000000000007"/>
    <x v="0"/>
    <s v="Thu"/>
    <s v="evening"/>
    <x v="1"/>
    <x v="0"/>
    <x v="2"/>
    <x v="2"/>
    <x v="2"/>
    <s v="Good"/>
  </r>
  <r>
    <s v="235-06-8510"/>
    <n v="85.72"/>
    <n v="3"/>
    <n v="12.858000000000001"/>
    <n v="270.01799999999997"/>
    <d v="2019-01-24T00:00:00"/>
    <d v="1899-12-30T20:59:00"/>
    <s v="Ewallet"/>
    <n v="12.858000000000001"/>
    <n v="5.0999999999999996"/>
    <x v="0"/>
    <s v="Thu"/>
    <s v="evening"/>
    <x v="0"/>
    <x v="1"/>
    <x v="2"/>
    <x v="1"/>
    <x v="1"/>
    <s v="Poor"/>
  </r>
  <r>
    <s v="433-08-7822"/>
    <n v="78.89"/>
    <n v="7"/>
    <n v="27.611499999999999"/>
    <n v="579.8415"/>
    <d v="2019-01-05T00:00:00"/>
    <d v="1899-12-30T19:48:00"/>
    <s v="Ewallet"/>
    <n v="27.611499999999999"/>
    <n v="7.5"/>
    <x v="0"/>
    <s v="Sat"/>
    <s v="evening"/>
    <x v="1"/>
    <x v="0"/>
    <x v="0"/>
    <x v="1"/>
    <x v="1"/>
    <s v="Average"/>
  </r>
  <r>
    <s v="361-85-2571"/>
    <n v="89.48"/>
    <n v="5"/>
    <n v="22.37"/>
    <n v="469.77"/>
    <d v="2019-03-30T00:00:00"/>
    <d v="1899-12-30T10:18:00"/>
    <s v="Cash"/>
    <n v="22.37"/>
    <n v="7.4"/>
    <x v="1"/>
    <s v="Sat"/>
    <s v="morning"/>
    <x v="1"/>
    <x v="0"/>
    <x v="3"/>
    <x v="0"/>
    <x v="0"/>
    <s v="Average"/>
  </r>
  <r>
    <s v="131-70-8179"/>
    <n v="92.09"/>
    <n v="3"/>
    <n v="13.813499999999999"/>
    <n v="290.08350000000002"/>
    <d v="2019-02-17T00:00:00"/>
    <d v="1899-12-30T16:27:00"/>
    <s v="Cash"/>
    <n v="13.813499999999999"/>
    <n v="4.2"/>
    <x v="2"/>
    <s v="Sun"/>
    <s v="evening"/>
    <x v="0"/>
    <x v="0"/>
    <x v="0"/>
    <x v="0"/>
    <x v="0"/>
    <s v="Poor"/>
  </r>
  <r>
    <s v="500-02-2261"/>
    <n v="57.29"/>
    <n v="6"/>
    <n v="17.187000000000001"/>
    <n v="360.92700000000002"/>
    <d v="2019-03-21T00:00:00"/>
    <d v="1899-12-30T17:04:00"/>
    <s v="Ewallet"/>
    <n v="17.187000000000001"/>
    <n v="5.9"/>
    <x v="1"/>
    <s v="Thu"/>
    <s v="evening"/>
    <x v="1"/>
    <x v="0"/>
    <x v="4"/>
    <x v="1"/>
    <x v="1"/>
    <s v="Poor"/>
  </r>
  <r>
    <s v="720-72-2436"/>
    <n v="66.52"/>
    <n v="4"/>
    <n v="13.304"/>
    <n v="279.38400000000001"/>
    <d v="2019-03-02T00:00:00"/>
    <d v="1899-12-30T18:14:00"/>
    <s v="Ewallet"/>
    <n v="13.304"/>
    <n v="6.9"/>
    <x v="1"/>
    <s v="Sat"/>
    <s v="evening"/>
    <x v="1"/>
    <x v="1"/>
    <x v="4"/>
    <x v="0"/>
    <x v="0"/>
    <s v="Average"/>
  </r>
  <r>
    <s v="702-83-5291"/>
    <n v="99.82"/>
    <n v="9"/>
    <n v="44.918999999999997"/>
    <n v="943.29899999999998"/>
    <d v="2019-03-27T00:00:00"/>
    <d v="1899-12-30T10:43:00"/>
    <s v="Cash"/>
    <n v="44.918999999999997"/>
    <n v="6.6"/>
    <x v="1"/>
    <s v="Wed"/>
    <s v="morning"/>
    <x v="0"/>
    <x v="1"/>
    <x v="5"/>
    <x v="1"/>
    <x v="1"/>
    <s v="Average"/>
  </r>
  <r>
    <s v="809-69-9497"/>
    <n v="45.68"/>
    <n v="10"/>
    <n v="22.84"/>
    <n v="479.64"/>
    <d v="2019-01-19T00:00:00"/>
    <d v="1899-12-30T19:30:00"/>
    <s v="Ewallet"/>
    <n v="22.84"/>
    <n v="5.7"/>
    <x v="0"/>
    <s v="Sat"/>
    <s v="evening"/>
    <x v="1"/>
    <x v="0"/>
    <x v="2"/>
    <x v="0"/>
    <x v="0"/>
    <s v="Poor"/>
  </r>
  <r>
    <s v="449-16-6770"/>
    <n v="50.79"/>
    <n v="5"/>
    <n v="12.6975"/>
    <n v="266.64749999999998"/>
    <d v="2019-02-19T00:00:00"/>
    <d v="1899-12-30T14:53:00"/>
    <s v="Credit card"/>
    <n v="12.6975"/>
    <n v="5.3"/>
    <x v="2"/>
    <s v="Tue"/>
    <s v="afternoon"/>
    <x v="1"/>
    <x v="1"/>
    <x v="0"/>
    <x v="0"/>
    <x v="0"/>
    <s v="Poor"/>
  </r>
  <r>
    <s v="333-23-2632"/>
    <n v="10.08"/>
    <n v="7"/>
    <n v="3.528"/>
    <n v="74.087999999999994"/>
    <d v="2019-03-28T00:00:00"/>
    <d v="1899-12-30T20:14:00"/>
    <s v="Cash"/>
    <n v="3.528"/>
    <n v="4.2"/>
    <x v="1"/>
    <s v="Thu"/>
    <s v="evening"/>
    <x v="0"/>
    <x v="1"/>
    <x v="0"/>
    <x v="0"/>
    <x v="0"/>
    <s v="Poor"/>
  </r>
  <r>
    <s v="489-82-1237"/>
    <n v="93.88"/>
    <n v="7"/>
    <n v="32.857999999999997"/>
    <n v="690.01800000000003"/>
    <d v="2019-01-05T00:00:00"/>
    <d v="1899-12-30T11:51:00"/>
    <s v="Credit card"/>
    <n v="32.857999999999997"/>
    <n v="7.3"/>
    <x v="0"/>
    <s v="Sat"/>
    <s v="morning"/>
    <x v="1"/>
    <x v="0"/>
    <x v="1"/>
    <x v="0"/>
    <x v="0"/>
    <s v="Average"/>
  </r>
  <r>
    <s v="859-97-6048"/>
    <n v="84.25"/>
    <n v="2"/>
    <n v="8.4250000000000007"/>
    <n v="176.92500000000001"/>
    <d v="2019-03-26T00:00:00"/>
    <d v="1899-12-30T14:13:00"/>
    <s v="Credit card"/>
    <n v="8.4250000000000007"/>
    <n v="5.3"/>
    <x v="1"/>
    <s v="Tue"/>
    <s v="afternoon"/>
    <x v="0"/>
    <x v="1"/>
    <x v="1"/>
    <x v="1"/>
    <x v="1"/>
    <s v="Poor"/>
  </r>
  <r>
    <s v="676-10-2200"/>
    <n v="53.78"/>
    <n v="1"/>
    <n v="2.6890000000000001"/>
    <n v="56.469000000000001"/>
    <d v="2019-02-03T00:00:00"/>
    <d v="1899-12-30T20:13:00"/>
    <s v="Ewallet"/>
    <n v="2.6890000000000001"/>
    <n v="4.7"/>
    <x v="2"/>
    <s v="Sun"/>
    <s v="evening"/>
    <x v="0"/>
    <x v="1"/>
    <x v="5"/>
    <x v="2"/>
    <x v="2"/>
    <s v="Poor"/>
  </r>
  <r>
    <s v="373-88-1424"/>
    <n v="35.81"/>
    <n v="5"/>
    <n v="8.9525000000000006"/>
    <n v="188.0025"/>
    <d v="2019-02-06T00:00:00"/>
    <d v="1899-12-30T18:44:00"/>
    <s v="Ewallet"/>
    <n v="8.9525000000000006"/>
    <n v="7.9"/>
    <x v="2"/>
    <s v="Wed"/>
    <s v="evening"/>
    <x v="0"/>
    <x v="1"/>
    <x v="2"/>
    <x v="1"/>
    <x v="1"/>
    <s v="Average"/>
  </r>
  <r>
    <s v="365-16-4334"/>
    <n v="26.43"/>
    <n v="8"/>
    <n v="10.571999999999999"/>
    <n v="222.012"/>
    <d v="2019-02-24T00:00:00"/>
    <d v="1899-12-30T14:26:00"/>
    <s v="Ewallet"/>
    <n v="10.571999999999999"/>
    <n v="8.9"/>
    <x v="2"/>
    <s v="Sun"/>
    <s v="afternoon"/>
    <x v="1"/>
    <x v="0"/>
    <x v="4"/>
    <x v="2"/>
    <x v="2"/>
    <s v="Good"/>
  </r>
  <r>
    <s v="503-21-4385"/>
    <n v="39.909999999999997"/>
    <n v="3"/>
    <n v="5.9865000000000004"/>
    <n v="125.7165"/>
    <d v="2019-02-21T00:00:00"/>
    <d v="1899-12-30T12:40:00"/>
    <s v="Ewallet"/>
    <n v="5.9865000000000004"/>
    <n v="9.3000000000000007"/>
    <x v="2"/>
    <s v="Thu"/>
    <s v="afternoon"/>
    <x v="0"/>
    <x v="1"/>
    <x v="0"/>
    <x v="2"/>
    <x v="2"/>
    <s v="Good"/>
  </r>
  <r>
    <s v="305-89-2768"/>
    <n v="21.9"/>
    <n v="3"/>
    <n v="3.2850000000000001"/>
    <n v="68.984999999999999"/>
    <d v="2019-01-09T00:00:00"/>
    <d v="1899-12-30T18:43:00"/>
    <s v="Ewallet"/>
    <n v="3.2850000000000001"/>
    <n v="4.7"/>
    <x v="0"/>
    <s v="Wed"/>
    <s v="evening"/>
    <x v="0"/>
    <x v="0"/>
    <x v="2"/>
    <x v="2"/>
    <x v="2"/>
    <s v="Poor"/>
  </r>
  <r>
    <s v="574-80-1489"/>
    <n v="62.85"/>
    <n v="4"/>
    <n v="12.57"/>
    <n v="263.97000000000003"/>
    <d v="2019-02-25T00:00:00"/>
    <d v="1899-12-30T13:22:00"/>
    <s v="Ewallet"/>
    <n v="12.57"/>
    <n v="8.6999999999999993"/>
    <x v="2"/>
    <s v="Mon"/>
    <s v="afternoon"/>
    <x v="0"/>
    <x v="0"/>
    <x v="4"/>
    <x v="2"/>
    <x v="2"/>
    <s v="Good"/>
  </r>
  <r>
    <s v="784-08-0310"/>
    <n v="21.04"/>
    <n v="4"/>
    <n v="4.2080000000000002"/>
    <n v="88.367999999999995"/>
    <d v="2019-01-13T00:00:00"/>
    <d v="1899-12-30T13:58:00"/>
    <s v="Cash"/>
    <n v="4.2080000000000002"/>
    <n v="7.6"/>
    <x v="0"/>
    <s v="Sun"/>
    <s v="afternoon"/>
    <x v="0"/>
    <x v="0"/>
    <x v="4"/>
    <x v="1"/>
    <x v="1"/>
    <s v="Average"/>
  </r>
  <r>
    <s v="200-40-6154"/>
    <n v="65.91"/>
    <n v="6"/>
    <n v="19.773"/>
    <n v="415.233"/>
    <d v="2019-02-09T00:00:00"/>
    <d v="1899-12-30T11:45:00"/>
    <s v="Cash"/>
    <n v="19.773"/>
    <n v="5.7"/>
    <x v="2"/>
    <s v="Sat"/>
    <s v="morning"/>
    <x v="0"/>
    <x v="1"/>
    <x v="2"/>
    <x v="2"/>
    <x v="2"/>
    <s v="Poor"/>
  </r>
  <r>
    <s v="846-10-0341"/>
    <n v="42.57"/>
    <n v="7"/>
    <n v="14.8995"/>
    <n v="312.8895"/>
    <d v="2019-01-06T00:00:00"/>
    <d v="1899-12-30T11:51:00"/>
    <s v="Cash"/>
    <n v="14.8995"/>
    <n v="6.8"/>
    <x v="0"/>
    <s v="Sun"/>
    <s v="morning"/>
    <x v="1"/>
    <x v="0"/>
    <x v="5"/>
    <x v="0"/>
    <x v="0"/>
    <s v="Average"/>
  </r>
  <r>
    <s v="577-34-7579"/>
    <n v="50.49"/>
    <n v="9"/>
    <n v="22.720500000000001"/>
    <n v="477.13049999999998"/>
    <d v="2019-01-10T00:00:00"/>
    <d v="1899-12-30T17:16:00"/>
    <s v="Cash"/>
    <n v="22.720500000000001"/>
    <n v="5.4"/>
    <x v="0"/>
    <s v="Thu"/>
    <s v="evening"/>
    <x v="0"/>
    <x v="1"/>
    <x v="4"/>
    <x v="1"/>
    <x v="1"/>
    <s v="Poor"/>
  </r>
  <r>
    <s v="430-02-3888"/>
    <n v="46.02"/>
    <n v="6"/>
    <n v="13.805999999999999"/>
    <n v="289.92599999999999"/>
    <d v="2019-02-07T00:00:00"/>
    <d v="1899-12-30T15:55:00"/>
    <s v="Cash"/>
    <n v="13.805999999999999"/>
    <n v="7.1"/>
    <x v="2"/>
    <s v="Thu"/>
    <s v="afternoon"/>
    <x v="1"/>
    <x v="1"/>
    <x v="1"/>
    <x v="2"/>
    <x v="2"/>
    <s v="Average"/>
  </r>
  <r>
    <s v="867-47-1948"/>
    <n v="15.8"/>
    <n v="10"/>
    <n v="7.9"/>
    <n v="165.9"/>
    <d v="2019-01-09T00:00:00"/>
    <d v="1899-12-30T12:07:00"/>
    <s v="Cash"/>
    <n v="7.9"/>
    <n v="7.8"/>
    <x v="0"/>
    <s v="Wed"/>
    <s v="afternoon"/>
    <x v="1"/>
    <x v="0"/>
    <x v="2"/>
    <x v="1"/>
    <x v="1"/>
    <s v="Average"/>
  </r>
  <r>
    <s v="384-59-6655"/>
    <n v="98.66"/>
    <n v="9"/>
    <n v="44.396999999999998"/>
    <n v="932.33699999999999"/>
    <d v="2019-02-19T00:00:00"/>
    <d v="1899-12-30T15:07:00"/>
    <s v="Cash"/>
    <n v="44.396999999999998"/>
    <n v="8.4"/>
    <x v="2"/>
    <s v="Tue"/>
    <s v="afternoon"/>
    <x v="0"/>
    <x v="0"/>
    <x v="4"/>
    <x v="0"/>
    <x v="0"/>
    <s v="Good"/>
  </r>
  <r>
    <s v="256-58-3609"/>
    <n v="91.98"/>
    <n v="1"/>
    <n v="4.5990000000000002"/>
    <n v="96.578999999999994"/>
    <d v="2019-03-18T00:00:00"/>
    <d v="1899-12-30T15:29:00"/>
    <s v="Cash"/>
    <n v="4.5990000000000002"/>
    <n v="9.8000000000000007"/>
    <x v="1"/>
    <s v="Mon"/>
    <s v="afternoon"/>
    <x v="0"/>
    <x v="1"/>
    <x v="5"/>
    <x v="1"/>
    <x v="1"/>
    <s v="Good"/>
  </r>
  <r>
    <s v="324-92-3863"/>
    <n v="20.89"/>
    <n v="2"/>
    <n v="2.089"/>
    <n v="43.869"/>
    <d v="2019-02-05T00:00:00"/>
    <d v="1899-12-30T18:45:00"/>
    <s v="Cash"/>
    <n v="2.089"/>
    <n v="9.8000000000000007"/>
    <x v="2"/>
    <s v="Tue"/>
    <s v="evening"/>
    <x v="0"/>
    <x v="1"/>
    <x v="1"/>
    <x v="0"/>
    <x v="0"/>
    <s v="Good"/>
  </r>
  <r>
    <s v="593-08-5916"/>
    <n v="15.5"/>
    <n v="1"/>
    <n v="0.77500000000000002"/>
    <n v="16.274999999999999"/>
    <d v="2019-03-19T00:00:00"/>
    <d v="1899-12-30T15:23:00"/>
    <s v="Credit card"/>
    <n v="0.77500000000000002"/>
    <n v="7.4"/>
    <x v="1"/>
    <s v="Tue"/>
    <s v="afternoon"/>
    <x v="1"/>
    <x v="0"/>
    <x v="5"/>
    <x v="0"/>
    <x v="0"/>
    <s v="Average"/>
  </r>
  <r>
    <s v="364-34-2972"/>
    <n v="96.82"/>
    <n v="3"/>
    <n v="14.523"/>
    <n v="304.983"/>
    <d v="2019-03-30T00:00:00"/>
    <d v="1899-12-30T20:37:00"/>
    <s v="Cash"/>
    <n v="14.523"/>
    <n v="6.7"/>
    <x v="1"/>
    <s v="Sat"/>
    <s v="evening"/>
    <x v="0"/>
    <x v="1"/>
    <x v="1"/>
    <x v="1"/>
    <x v="1"/>
    <s v="Average"/>
  </r>
  <r>
    <s v="794-42-3736"/>
    <n v="33.33"/>
    <n v="2"/>
    <n v="3.3330000000000002"/>
    <n v="69.992999999999995"/>
    <d v="2019-01-26T00:00:00"/>
    <d v="1899-12-30T14:41:00"/>
    <s v="Credit card"/>
    <n v="3.3330000000000002"/>
    <n v="6.4"/>
    <x v="0"/>
    <s v="Sat"/>
    <s v="afternoon"/>
    <x v="1"/>
    <x v="1"/>
    <x v="4"/>
    <x v="2"/>
    <x v="2"/>
    <s v="Average"/>
  </r>
  <r>
    <s v="172-42-8274"/>
    <n v="38.270000000000003"/>
    <n v="2"/>
    <n v="3.827"/>
    <n v="80.367000000000004"/>
    <d v="2019-03-02T00:00:00"/>
    <d v="1899-12-30T18:18:00"/>
    <s v="Credit card"/>
    <n v="3.827"/>
    <n v="5.8"/>
    <x v="1"/>
    <s v="Sat"/>
    <s v="evening"/>
    <x v="1"/>
    <x v="0"/>
    <x v="1"/>
    <x v="2"/>
    <x v="2"/>
    <s v="Poor"/>
  </r>
  <r>
    <s v="558-60-5016"/>
    <n v="33.299999999999997"/>
    <n v="9"/>
    <n v="14.984999999999999"/>
    <n v="314.685"/>
    <d v="2019-03-04T00:00:00"/>
    <d v="1899-12-30T15:27:00"/>
    <s v="Ewallet"/>
    <n v="14.984999999999999"/>
    <n v="7.2"/>
    <x v="1"/>
    <s v="Mon"/>
    <s v="afternoon"/>
    <x v="1"/>
    <x v="0"/>
    <x v="2"/>
    <x v="0"/>
    <x v="0"/>
    <s v="Average"/>
  </r>
  <r>
    <s v="195-06-0432"/>
    <n v="81.010000000000005"/>
    <n v="3"/>
    <n v="12.1515"/>
    <n v="255.1815"/>
    <d v="2019-01-13T00:00:00"/>
    <d v="1899-12-30T12:55:00"/>
    <s v="Credit card"/>
    <n v="12.1515"/>
    <n v="9.3000000000000007"/>
    <x v="0"/>
    <s v="Sun"/>
    <s v="afternoon"/>
    <x v="0"/>
    <x v="1"/>
    <x v="2"/>
    <x v="0"/>
    <x v="0"/>
    <s v="Good"/>
  </r>
  <r>
    <s v="605-03-2706"/>
    <n v="15.8"/>
    <n v="3"/>
    <n v="2.37"/>
    <n v="49.77"/>
    <d v="2019-03-25T00:00:00"/>
    <d v="1899-12-30T18:02:00"/>
    <s v="Cash"/>
    <n v="2.37"/>
    <n v="9.5"/>
    <x v="1"/>
    <s v="Mon"/>
    <s v="evening"/>
    <x v="1"/>
    <x v="0"/>
    <x v="0"/>
    <x v="0"/>
    <x v="0"/>
    <s v="Good"/>
  </r>
  <r>
    <s v="214-30-2776"/>
    <n v="34.49"/>
    <n v="5"/>
    <n v="8.6225000000000005"/>
    <n v="181.07249999999999"/>
    <d v="2019-03-11T00:00:00"/>
    <d v="1899-12-30T19:44:00"/>
    <s v="Credit card"/>
    <n v="8.6225000000000005"/>
    <n v="9"/>
    <x v="1"/>
    <s v="Mon"/>
    <s v="evening"/>
    <x v="0"/>
    <x v="0"/>
    <x v="1"/>
    <x v="2"/>
    <x v="2"/>
    <s v="Good"/>
  </r>
  <r>
    <s v="746-04-1077"/>
    <n v="84.63"/>
    <n v="10"/>
    <n v="42.314999999999998"/>
    <n v="888.61500000000001"/>
    <d v="2019-01-01T00:00:00"/>
    <d v="1899-12-30T11:36:00"/>
    <s v="Credit card"/>
    <n v="42.314999999999998"/>
    <n v="9"/>
    <x v="0"/>
    <s v="Tue"/>
    <s v="morning"/>
    <x v="0"/>
    <x v="0"/>
    <x v="4"/>
    <x v="2"/>
    <x v="2"/>
    <s v="Good"/>
  </r>
  <r>
    <s v="448-34-8700"/>
    <n v="36.909999999999997"/>
    <n v="7"/>
    <n v="12.9185"/>
    <n v="271.2885"/>
    <d v="2019-02-10T00:00:00"/>
    <d v="1899-12-30T13:51:00"/>
    <s v="Ewallet"/>
    <n v="12.9185"/>
    <n v="6.7"/>
    <x v="2"/>
    <s v="Sun"/>
    <s v="afternoon"/>
    <x v="0"/>
    <x v="1"/>
    <x v="2"/>
    <x v="2"/>
    <x v="2"/>
    <s v="Average"/>
  </r>
  <r>
    <s v="452-04-8808"/>
    <n v="87.08"/>
    <n v="7"/>
    <n v="30.478000000000002"/>
    <n v="640.03800000000001"/>
    <d v="2019-01-26T00:00:00"/>
    <d v="1899-12-30T15:17:00"/>
    <s v="Cash"/>
    <n v="30.478000000000002"/>
    <n v="5.5"/>
    <x v="0"/>
    <s v="Sat"/>
    <s v="afternoon"/>
    <x v="1"/>
    <x v="1"/>
    <x v="1"/>
    <x v="2"/>
    <x v="2"/>
    <s v="Poor"/>
  </r>
  <r>
    <s v="531-56-4728"/>
    <n v="80.08"/>
    <n v="3"/>
    <n v="12.012"/>
    <n v="252.25200000000001"/>
    <d v="2019-02-11T00:00:00"/>
    <d v="1899-12-30T15:29:00"/>
    <s v="Cash"/>
    <n v="12.012"/>
    <n v="5.4"/>
    <x v="2"/>
    <s v="Mon"/>
    <s v="afternoon"/>
    <x v="1"/>
    <x v="1"/>
    <x v="2"/>
    <x v="0"/>
    <x v="0"/>
    <s v="Poor"/>
  </r>
  <r>
    <s v="744-82-9138"/>
    <n v="86.13"/>
    <n v="2"/>
    <n v="8.6129999999999995"/>
    <n v="180.87299999999999"/>
    <d v="2019-02-07T00:00:00"/>
    <d v="1899-12-30T17:59:00"/>
    <s v="Cash"/>
    <n v="8.6129999999999995"/>
    <n v="8.1999999999999993"/>
    <x v="2"/>
    <s v="Thu"/>
    <s v="evening"/>
    <x v="1"/>
    <x v="1"/>
    <x v="5"/>
    <x v="1"/>
    <x v="1"/>
    <s v="Good"/>
  </r>
  <r>
    <s v="883-69-1285"/>
    <n v="49.92"/>
    <n v="2"/>
    <n v="4.992"/>
    <n v="104.83199999999999"/>
    <d v="2019-03-06T00:00:00"/>
    <d v="1899-12-30T11:55:00"/>
    <s v="Credit card"/>
    <n v="4.992"/>
    <n v="7"/>
    <x v="1"/>
    <s v="Wed"/>
    <s v="morning"/>
    <x v="0"/>
    <x v="1"/>
    <x v="5"/>
    <x v="2"/>
    <x v="2"/>
    <s v="Average"/>
  </r>
  <r>
    <s v="221-25-5073"/>
    <n v="74.66"/>
    <n v="4"/>
    <n v="14.932"/>
    <n v="313.572"/>
    <d v="2019-03-04T00:00:00"/>
    <d v="1899-12-30T10:39:00"/>
    <s v="Cash"/>
    <n v="14.932"/>
    <n v="8.5"/>
    <x v="1"/>
    <s v="Mon"/>
    <s v="morning"/>
    <x v="1"/>
    <x v="0"/>
    <x v="4"/>
    <x v="0"/>
    <x v="0"/>
    <s v="Good"/>
  </r>
  <r>
    <s v="518-71-6847"/>
    <n v="26.6"/>
    <n v="6"/>
    <n v="7.98"/>
    <n v="167.58"/>
    <d v="2019-02-26T00:00:00"/>
    <d v="1899-12-30T15:10:00"/>
    <s v="Ewallet"/>
    <n v="7.98"/>
    <n v="4.9000000000000004"/>
    <x v="2"/>
    <s v="Tue"/>
    <s v="afternoon"/>
    <x v="0"/>
    <x v="1"/>
    <x v="4"/>
    <x v="2"/>
    <x v="2"/>
    <s v="Poor"/>
  </r>
  <r>
    <s v="156-20-0370"/>
    <n v="25.45"/>
    <n v="1"/>
    <n v="1.2725"/>
    <n v="26.7225"/>
    <d v="2019-03-10T00:00:00"/>
    <d v="1899-12-30T18:10:00"/>
    <s v="Credit card"/>
    <n v="1.2725"/>
    <n v="5.0999999999999996"/>
    <x v="1"/>
    <s v="Sun"/>
    <s v="evening"/>
    <x v="1"/>
    <x v="0"/>
    <x v="1"/>
    <x v="2"/>
    <x v="2"/>
    <s v="Poor"/>
  </r>
  <r>
    <s v="151-33-7434"/>
    <n v="67.77"/>
    <n v="1"/>
    <n v="3.3885000000000001"/>
    <n v="71.158500000000004"/>
    <d v="2019-02-04T00:00:00"/>
    <d v="1899-12-30T20:43:00"/>
    <s v="Credit card"/>
    <n v="3.3885000000000001"/>
    <n v="6.5"/>
    <x v="2"/>
    <s v="Mon"/>
    <s v="evening"/>
    <x v="1"/>
    <x v="0"/>
    <x v="4"/>
    <x v="2"/>
    <x v="2"/>
    <s v="Average"/>
  </r>
  <r>
    <s v="728-47-9078"/>
    <n v="59.59"/>
    <n v="4"/>
    <n v="11.917999999999999"/>
    <n v="250.27799999999999"/>
    <d v="2019-01-19T00:00:00"/>
    <d v="1899-12-30T12:46:00"/>
    <s v="Cash"/>
    <n v="11.917999999999999"/>
    <n v="9.8000000000000007"/>
    <x v="0"/>
    <s v="Sat"/>
    <s v="afternoon"/>
    <x v="0"/>
    <x v="1"/>
    <x v="4"/>
    <x v="1"/>
    <x v="1"/>
    <s v="Good"/>
  </r>
  <r>
    <s v="809-46-1866"/>
    <n v="58.15"/>
    <n v="4"/>
    <n v="11.63"/>
    <n v="244.23"/>
    <d v="2019-01-23T00:00:00"/>
    <d v="1899-12-30T17:44:00"/>
    <s v="Cash"/>
    <n v="11.63"/>
    <n v="8.4"/>
    <x v="0"/>
    <s v="Wed"/>
    <s v="evening"/>
    <x v="1"/>
    <x v="1"/>
    <x v="0"/>
    <x v="0"/>
    <x v="0"/>
    <s v="Good"/>
  </r>
  <r>
    <s v="139-32-4183"/>
    <n v="97.48"/>
    <n v="9"/>
    <n v="43.866"/>
    <n v="921.18600000000004"/>
    <d v="2019-03-14T00:00:00"/>
    <d v="1899-12-30T14:19:00"/>
    <s v="Ewallet"/>
    <n v="43.866"/>
    <n v="7.4"/>
    <x v="1"/>
    <s v="Thu"/>
    <s v="afternoon"/>
    <x v="0"/>
    <x v="0"/>
    <x v="3"/>
    <x v="0"/>
    <x v="0"/>
    <s v="Average"/>
  </r>
  <r>
    <s v="148-41-7930"/>
    <n v="99.96"/>
    <n v="7"/>
    <n v="34.985999999999997"/>
    <n v="734.70600000000002"/>
    <d v="2019-01-23T00:00:00"/>
    <d v="1899-12-30T10:33:00"/>
    <s v="Cash"/>
    <n v="34.985999999999997"/>
    <n v="6.1"/>
    <x v="0"/>
    <s v="Wed"/>
    <s v="morning"/>
    <x v="1"/>
    <x v="1"/>
    <x v="0"/>
    <x v="1"/>
    <x v="1"/>
    <s v="Average"/>
  </r>
  <r>
    <s v="189-40-5216"/>
    <n v="96.37"/>
    <n v="7"/>
    <n v="33.729500000000002"/>
    <n v="708.31949999999995"/>
    <d v="2019-01-09T00:00:00"/>
    <d v="1899-12-30T11:40:00"/>
    <s v="Cash"/>
    <n v="33.729500000000002"/>
    <n v="6"/>
    <x v="0"/>
    <s v="Wed"/>
    <s v="morning"/>
    <x v="1"/>
    <x v="1"/>
    <x v="1"/>
    <x v="1"/>
    <x v="1"/>
    <s v="Average"/>
  </r>
  <r>
    <s v="374-38-5555"/>
    <n v="63.71"/>
    <n v="5"/>
    <n v="15.9275"/>
    <n v="334.47750000000002"/>
    <d v="2019-02-07T00:00:00"/>
    <d v="1899-12-30T19:30:00"/>
    <s v="Ewallet"/>
    <n v="15.9275"/>
    <n v="8.5"/>
    <x v="2"/>
    <s v="Thu"/>
    <s v="evening"/>
    <x v="1"/>
    <x v="0"/>
    <x v="5"/>
    <x v="2"/>
    <x v="2"/>
    <s v="Good"/>
  </r>
  <r>
    <s v="764-44-8999"/>
    <n v="14.76"/>
    <n v="2"/>
    <n v="1.476"/>
    <n v="30.995999999999999"/>
    <d v="2019-02-18T00:00:00"/>
    <d v="1899-12-30T14:42:00"/>
    <s v="Ewallet"/>
    <n v="1.476"/>
    <n v="4.3"/>
    <x v="2"/>
    <s v="Mon"/>
    <s v="afternoon"/>
    <x v="1"/>
    <x v="0"/>
    <x v="0"/>
    <x v="2"/>
    <x v="2"/>
    <s v="Poor"/>
  </r>
  <r>
    <s v="552-44-5977"/>
    <n v="62"/>
    <n v="8"/>
    <n v="24.8"/>
    <n v="520.79999999999995"/>
    <d v="2019-01-03T00:00:00"/>
    <d v="1899-12-30T19:08:00"/>
    <s v="Credit card"/>
    <n v="24.8"/>
    <n v="6.2"/>
    <x v="0"/>
    <s v="Thu"/>
    <s v="evening"/>
    <x v="0"/>
    <x v="1"/>
    <x v="0"/>
    <x v="2"/>
    <x v="2"/>
    <s v="Average"/>
  </r>
  <r>
    <s v="267-62-7380"/>
    <n v="82.34"/>
    <n v="10"/>
    <n v="41.17"/>
    <n v="864.57"/>
    <d v="2019-03-29T00:00:00"/>
    <d v="1899-12-30T19:12:00"/>
    <s v="Ewallet"/>
    <n v="41.17"/>
    <n v="4.3"/>
    <x v="1"/>
    <s v="Fri"/>
    <s v="evening"/>
    <x v="0"/>
    <x v="1"/>
    <x v="1"/>
    <x v="1"/>
    <x v="1"/>
    <s v="Poor"/>
  </r>
  <r>
    <s v="430-53-4718"/>
    <n v="75.37"/>
    <n v="8"/>
    <n v="30.148"/>
    <n v="633.10799999999995"/>
    <d v="2019-01-28T00:00:00"/>
    <d v="1899-12-30T15:46:00"/>
    <s v="Credit card"/>
    <n v="30.148"/>
    <n v="8.4"/>
    <x v="0"/>
    <s v="Mon"/>
    <s v="afternoon"/>
    <x v="0"/>
    <x v="1"/>
    <x v="0"/>
    <x v="2"/>
    <x v="2"/>
    <s v="Good"/>
  </r>
  <r>
    <s v="886-18-2897"/>
    <n v="56.56"/>
    <n v="5"/>
    <n v="14.14"/>
    <n v="296.94"/>
    <d v="2019-03-22T00:00:00"/>
    <d v="1899-12-30T19:06:00"/>
    <s v="Credit card"/>
    <n v="14.14"/>
    <n v="4.5"/>
    <x v="1"/>
    <s v="Fri"/>
    <s v="evening"/>
    <x v="1"/>
    <x v="0"/>
    <x v="4"/>
    <x v="0"/>
    <x v="0"/>
    <s v="Poor"/>
  </r>
  <r>
    <s v="602-16-6955"/>
    <n v="76.599999999999994"/>
    <n v="10"/>
    <n v="38.299999999999997"/>
    <n v="804.3"/>
    <d v="2019-01-24T00:00:00"/>
    <d v="1899-12-30T18:10:00"/>
    <s v="Ewallet"/>
    <n v="38.299999999999997"/>
    <n v="6"/>
    <x v="0"/>
    <s v="Thu"/>
    <s v="evening"/>
    <x v="1"/>
    <x v="0"/>
    <x v="3"/>
    <x v="2"/>
    <x v="2"/>
    <s v="Average"/>
  </r>
  <r>
    <s v="745-74-0715"/>
    <n v="58.03"/>
    <n v="2"/>
    <n v="5.8029999999999999"/>
    <n v="121.863"/>
    <d v="2019-03-10T00:00:00"/>
    <d v="1899-12-30T20:46:00"/>
    <s v="Ewallet"/>
    <n v="5.8029999999999999"/>
    <n v="8.8000000000000007"/>
    <x v="1"/>
    <s v="Sun"/>
    <s v="evening"/>
    <x v="1"/>
    <x v="1"/>
    <x v="1"/>
    <x v="0"/>
    <x v="0"/>
    <s v="Good"/>
  </r>
  <r>
    <s v="690-01-6631"/>
    <n v="17.489999999999998"/>
    <n v="10"/>
    <n v="8.7449999999999992"/>
    <n v="183.64500000000001"/>
    <d v="2019-02-22T00:00:00"/>
    <d v="1899-12-30T18:35:00"/>
    <s v="Ewallet"/>
    <n v="8.7449999999999992"/>
    <n v="6.6"/>
    <x v="2"/>
    <s v="Fri"/>
    <s v="evening"/>
    <x v="1"/>
    <x v="1"/>
    <x v="5"/>
    <x v="2"/>
    <x v="2"/>
    <s v="Average"/>
  </r>
  <r>
    <s v="652-49-6720"/>
    <n v="60.95"/>
    <n v="1"/>
    <n v="3.0474999999999999"/>
    <n v="63.997500000000002"/>
    <d v="2019-02-18T00:00:00"/>
    <d v="1899-12-30T11:40:00"/>
    <s v="Ewallet"/>
    <n v="3.0474999999999999"/>
    <n v="5.9"/>
    <x v="2"/>
    <s v="Mon"/>
    <s v="morning"/>
    <x v="0"/>
    <x v="0"/>
    <x v="1"/>
    <x v="1"/>
    <x v="1"/>
    <s v="Poor"/>
  </r>
  <r>
    <s v="233-67-5758"/>
    <n v="40.35"/>
    <n v="1"/>
    <n v="2.0175000000000001"/>
    <n v="42.3675"/>
    <d v="2019-01-29T00:00:00"/>
    <d v="1899-12-30T13:46:00"/>
    <s v="Ewallet"/>
    <n v="2.0175000000000001"/>
    <n v="6.2"/>
    <x v="0"/>
    <s v="Tue"/>
    <s v="afternoon"/>
    <x v="1"/>
    <x v="1"/>
    <x v="0"/>
    <x v="1"/>
    <x v="1"/>
    <s v="Average"/>
  </r>
  <r>
    <s v="303-96-2227"/>
    <n v="97.38"/>
    <n v="10"/>
    <n v="48.69"/>
    <n v="1022.49"/>
    <d v="2019-03-02T00:00:00"/>
    <d v="1899-12-30T17:16:00"/>
    <s v="Ewallet"/>
    <n v="48.69"/>
    <n v="4.4000000000000004"/>
    <x v="1"/>
    <s v="Sat"/>
    <s v="evening"/>
    <x v="1"/>
    <x v="0"/>
    <x v="2"/>
    <x v="2"/>
    <x v="2"/>
    <s v="Poor"/>
  </r>
  <r>
    <s v="727-02-1313"/>
    <n v="31.84"/>
    <n v="1"/>
    <n v="1.5920000000000001"/>
    <n v="33.432000000000002"/>
    <d v="2019-02-09T00:00:00"/>
    <d v="1899-12-30T13:22:00"/>
    <s v="Cash"/>
    <n v="1.5920000000000001"/>
    <n v="7.7"/>
    <x v="2"/>
    <s v="Sat"/>
    <s v="afternoon"/>
    <x v="0"/>
    <x v="1"/>
    <x v="4"/>
    <x v="0"/>
    <x v="0"/>
    <s v="Average"/>
  </r>
  <r>
    <s v="347-56-2442"/>
    <n v="65.819999999999993"/>
    <n v="1"/>
    <n v="3.2909999999999999"/>
    <n v="69.111000000000004"/>
    <d v="2019-02-22T00:00:00"/>
    <d v="1899-12-30T15:33:00"/>
    <s v="Cash"/>
    <n v="3.2909999999999999"/>
    <n v="4.0999999999999996"/>
    <x v="2"/>
    <s v="Fri"/>
    <s v="afternoon"/>
    <x v="1"/>
    <x v="1"/>
    <x v="2"/>
    <x v="0"/>
    <x v="0"/>
    <s v="Poor"/>
  </r>
  <r>
    <s v="849-09-3807"/>
    <n v="88.34"/>
    <n v="7"/>
    <n v="30.919"/>
    <n v="649.29899999999998"/>
    <d v="2019-02-18T00:00:00"/>
    <d v="1899-12-30T13:28:00"/>
    <s v="Cash"/>
    <n v="30.919"/>
    <n v="6.6"/>
    <x v="2"/>
    <s v="Mon"/>
    <s v="afternoon"/>
    <x v="0"/>
    <x v="0"/>
    <x v="5"/>
    <x v="0"/>
    <x v="0"/>
    <s v="Average"/>
  </r>
  <r>
    <m/>
    <m/>
    <m/>
    <m/>
    <n v="322966.74900000001"/>
    <m/>
    <m/>
    <m/>
    <m/>
    <m/>
    <x v="3"/>
    <m/>
    <m/>
    <x v="2"/>
    <x v="2"/>
    <x v="6"/>
    <x v="3"/>
    <x v="3"/>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750-67-8428"/>
    <n v="74.69"/>
    <n v="7"/>
    <n v="26.141500000000001"/>
    <n v="548.97149999999999"/>
    <d v="2019-01-05T00:00:00"/>
    <d v="1899-12-30T13:08:00"/>
    <s v="Ewallet"/>
    <n v="26.141500000000001"/>
    <n v="9.1"/>
    <s v="Jan"/>
    <s v="Sat"/>
    <s v="afternoon"/>
    <s v="Member"/>
    <s v="Female"/>
    <s v="Health and beauty"/>
    <s v="Yangon"/>
    <s v="A"/>
    <s v="Good"/>
  </r>
  <r>
    <s v="226-31-3081"/>
    <n v="15.28"/>
    <n v="5"/>
    <n v="3.82"/>
    <n v="80.22"/>
    <d v="2019-03-08T00:00:00"/>
    <d v="1899-12-30T10:29:00"/>
    <s v="Cash"/>
    <n v="3.82"/>
    <n v="9.6"/>
    <s v="Mar"/>
    <s v="Fri"/>
    <s v="morning"/>
    <s v="Normal"/>
    <s v="Female"/>
    <s v="Electronic accessories"/>
    <s v="Naypyitaw"/>
    <s v="C"/>
    <s v="Good"/>
  </r>
  <r>
    <s v="631-41-3108"/>
    <n v="46.33"/>
    <n v="7"/>
    <n v="16.215499999999999"/>
    <n v="340.52550000000002"/>
    <d v="2019-03-03T00:00:00"/>
    <d v="1899-12-30T13:23:00"/>
    <s v="Credit card"/>
    <n v="16.215499999999999"/>
    <n v="7.4"/>
    <s v="Mar"/>
    <s v="Sun"/>
    <s v="afternoon"/>
    <s v="Normal"/>
    <s v="Male"/>
    <s v="Home and lifestyle"/>
    <s v="Yangon"/>
    <s v="A"/>
    <s v="Average"/>
  </r>
  <r>
    <s v="123-19-1176"/>
    <n v="58.22"/>
    <n v="8"/>
    <n v="23.288"/>
    <n v="489.048"/>
    <d v="2019-01-27T00:00:00"/>
    <d v="1899-12-30T20:33:00"/>
    <s v="Ewallet"/>
    <n v="23.288"/>
    <n v="8.4"/>
    <s v="Jan"/>
    <s v="Sun"/>
    <s v="evening"/>
    <s v="Member"/>
    <s v="Male"/>
    <s v="Health and beauty"/>
    <s v="Yangon"/>
    <s v="A"/>
    <s v="Good"/>
  </r>
  <r>
    <s v="373-73-7910"/>
    <n v="86.31"/>
    <n v="7"/>
    <n v="30.208500000000001"/>
    <n v="634.37850000000003"/>
    <d v="2019-02-08T00:00:00"/>
    <d v="1899-12-30T10:37:00"/>
    <s v="Ewallet"/>
    <n v="30.208500000000001"/>
    <n v="5.3"/>
    <s v="Feb"/>
    <s v="Fri"/>
    <s v="morning"/>
    <s v="Normal"/>
    <s v="Male"/>
    <s v="Sports and travel"/>
    <s v="Yangon"/>
    <s v="A"/>
    <s v="Poor"/>
  </r>
  <r>
    <s v="699-14-3026"/>
    <n v="85.39"/>
    <n v="7"/>
    <n v="29.886500000000002"/>
    <n v="627.61649999999997"/>
    <d v="2019-03-25T00:00:00"/>
    <d v="1899-12-30T18:30:00"/>
    <s v="Ewallet"/>
    <n v="29.886500000000002"/>
    <n v="4.0999999999999996"/>
    <s v="Mar"/>
    <s v="Mon"/>
    <s v="evening"/>
    <s v="Normal"/>
    <s v="Male"/>
    <s v="Electronic accessories"/>
    <s v="Naypyitaw"/>
    <s v="C"/>
    <s v="Poor"/>
  </r>
  <r>
    <s v="355-53-5943"/>
    <n v="68.84"/>
    <n v="6"/>
    <n v="20.652000000000001"/>
    <n v="433.69200000000001"/>
    <d v="2019-02-25T00:00:00"/>
    <d v="1899-12-30T14:36:00"/>
    <s v="Ewallet"/>
    <n v="20.652000000000001"/>
    <n v="5.8"/>
    <s v="Feb"/>
    <s v="Mon"/>
    <s v="afternoon"/>
    <s v="Member"/>
    <s v="Female"/>
    <s v="Electronic accessories"/>
    <s v="Yangon"/>
    <s v="A"/>
    <s v="Poor"/>
  </r>
  <r>
    <s v="315-22-5665"/>
    <n v="73.56"/>
    <n v="10"/>
    <n v="36.78"/>
    <n v="772.38"/>
    <d v="2019-02-24T00:00:00"/>
    <d v="1899-12-30T11:38:00"/>
    <s v="Ewallet"/>
    <n v="36.78"/>
    <n v="8"/>
    <s v="Feb"/>
    <s v="Sun"/>
    <s v="morning"/>
    <s v="Normal"/>
    <s v="Female"/>
    <s v="Home and lifestyle"/>
    <s v="Naypyitaw"/>
    <s v="C"/>
    <s v="Good"/>
  </r>
  <r>
    <s v="665-32-9167"/>
    <n v="36.26"/>
    <n v="2"/>
    <n v="3.6259999999999999"/>
    <n v="76.146000000000001"/>
    <d v="2019-01-10T00:00:00"/>
    <d v="1899-12-30T17:15:00"/>
    <s v="Credit card"/>
    <n v="3.6259999999999999"/>
    <n v="7.2"/>
    <s v="Jan"/>
    <s v="Thu"/>
    <s v="evening"/>
    <s v="Member"/>
    <s v="Female"/>
    <s v="Health and beauty"/>
    <s v="Yangon"/>
    <s v="A"/>
    <s v="Average"/>
  </r>
  <r>
    <s v="692-92-5582"/>
    <n v="54.84"/>
    <n v="3"/>
    <n v="8.2260000000000009"/>
    <n v="172.74600000000001"/>
    <d v="2019-02-20T00:00:00"/>
    <d v="1899-12-30T13:27:00"/>
    <s v="Credit card"/>
    <n v="8.2260000000000009"/>
    <n v="5.9"/>
    <s v="Feb"/>
    <s v="Wed"/>
    <s v="afternoon"/>
    <s v="Member"/>
    <s v="Female"/>
    <s v="Food and beverages"/>
    <s v="Mandalay"/>
    <s v="B"/>
    <s v="Poor"/>
  </r>
  <r>
    <s v="351-62-0822"/>
    <n v="14.48"/>
    <n v="4"/>
    <n v="2.8959999999999999"/>
    <n v="60.816000000000003"/>
    <d v="2019-02-06T00:00:00"/>
    <d v="1899-12-30T18:07:00"/>
    <s v="Ewallet"/>
    <n v="2.8959999999999999"/>
    <n v="4.5"/>
    <s v="Feb"/>
    <s v="Wed"/>
    <s v="evening"/>
    <s v="Member"/>
    <s v="Female"/>
    <s v="Fashion accessories"/>
    <s v="Mandalay"/>
    <s v="B"/>
    <s v="Poor"/>
  </r>
  <r>
    <s v="529-56-3974"/>
    <n v="25.51"/>
    <n v="4"/>
    <n v="5.1020000000000003"/>
    <n v="107.142"/>
    <d v="2019-03-09T00:00:00"/>
    <d v="1899-12-30T17:03:00"/>
    <s v="Cash"/>
    <n v="5.1020000000000003"/>
    <n v="6.8"/>
    <s v="Mar"/>
    <s v="Sat"/>
    <s v="evening"/>
    <s v="Member"/>
    <s v="Male"/>
    <s v="Electronic accessories"/>
    <s v="Mandalay"/>
    <s v="B"/>
    <s v="Average"/>
  </r>
  <r>
    <s v="365-64-0515"/>
    <n v="46.95"/>
    <n v="5"/>
    <n v="11.737500000000001"/>
    <n v="246.48750000000001"/>
    <d v="2019-02-12T00:00:00"/>
    <d v="1899-12-30T10:25:00"/>
    <s v="Ewallet"/>
    <n v="11.737500000000001"/>
    <n v="7.1"/>
    <s v="Feb"/>
    <s v="Tue"/>
    <s v="morning"/>
    <s v="Normal"/>
    <s v="Female"/>
    <s v="Electronic accessories"/>
    <s v="Yangon"/>
    <s v="A"/>
    <s v="Average"/>
  </r>
  <r>
    <s v="252-56-2699"/>
    <n v="43.19"/>
    <n v="10"/>
    <n v="21.594999999999999"/>
    <n v="453.495"/>
    <d v="2019-02-07T00:00:00"/>
    <d v="1899-12-30T16:48:00"/>
    <s v="Ewallet"/>
    <n v="21.594999999999999"/>
    <n v="8.1999999999999993"/>
    <s v="Feb"/>
    <s v="Thu"/>
    <s v="evening"/>
    <s v="Normal"/>
    <s v="Male"/>
    <s v="Food and beverages"/>
    <s v="Yangon"/>
    <s v="A"/>
    <s v="Good"/>
  </r>
  <r>
    <s v="829-34-3910"/>
    <n v="71.38"/>
    <n v="10"/>
    <n v="35.69"/>
    <n v="749.49"/>
    <d v="2019-03-29T00:00:00"/>
    <d v="1899-12-30T19:21:00"/>
    <s v="Cash"/>
    <n v="35.69"/>
    <n v="5.7"/>
    <s v="Mar"/>
    <s v="Fri"/>
    <s v="evening"/>
    <s v="Normal"/>
    <s v="Female"/>
    <s v="Health and beauty"/>
    <s v="Yangon"/>
    <s v="A"/>
    <s v="Poor"/>
  </r>
  <r>
    <s v="299-46-1805"/>
    <n v="93.72"/>
    <n v="6"/>
    <n v="28.116"/>
    <n v="590.43600000000004"/>
    <d v="2019-01-15T00:00:00"/>
    <d v="1899-12-30T16:19:00"/>
    <s v="Cash"/>
    <n v="28.116"/>
    <n v="4.5"/>
    <s v="Jan"/>
    <s v="Tue"/>
    <s v="evening"/>
    <s v="Member"/>
    <s v="Female"/>
    <s v="Sports and travel"/>
    <s v="Mandalay"/>
    <s v="B"/>
    <s v="Poor"/>
  </r>
  <r>
    <s v="656-95-9349"/>
    <n v="68.930000000000007"/>
    <n v="7"/>
    <n v="24.125499999999999"/>
    <n v="506.63549999999998"/>
    <d v="2019-03-11T00:00:00"/>
    <d v="1899-12-30T11:03:00"/>
    <s v="Credit card"/>
    <n v="24.125499999999999"/>
    <n v="4.5999999999999996"/>
    <s v="Mar"/>
    <s v="Mon"/>
    <s v="morning"/>
    <s v="Member"/>
    <s v="Female"/>
    <s v="Health and beauty"/>
    <s v="Yangon"/>
    <s v="A"/>
    <s v="Poor"/>
  </r>
  <r>
    <s v="765-26-6951"/>
    <n v="72.61"/>
    <n v="6"/>
    <n v="21.783000000000001"/>
    <n v="457.44299999999998"/>
    <d v="2019-01-01T00:00:00"/>
    <d v="1899-12-30T10:39:00"/>
    <s v="Credit card"/>
    <n v="21.783000000000001"/>
    <n v="6.9"/>
    <s v="Jan"/>
    <s v="Tue"/>
    <s v="morning"/>
    <s v="Normal"/>
    <s v="Male"/>
    <s v="Sports and travel"/>
    <s v="Yangon"/>
    <s v="A"/>
    <s v="Average"/>
  </r>
  <r>
    <s v="329-62-1586"/>
    <n v="54.67"/>
    <n v="3"/>
    <n v="8.2004999999999999"/>
    <n v="172.2105"/>
    <d v="2019-01-21T00:00:00"/>
    <d v="1899-12-30T18:00:00"/>
    <s v="Credit card"/>
    <n v="8.2004999999999999"/>
    <n v="8.6"/>
    <s v="Jan"/>
    <s v="Mon"/>
    <s v="evening"/>
    <s v="Normal"/>
    <s v="Male"/>
    <s v="Food and beverages"/>
    <s v="Yangon"/>
    <s v="A"/>
    <s v="Good"/>
  </r>
  <r>
    <s v="319-50-3348"/>
    <n v="40.299999999999997"/>
    <n v="2"/>
    <n v="4.03"/>
    <n v="84.63"/>
    <d v="2019-03-11T00:00:00"/>
    <d v="1899-12-30T15:30:00"/>
    <s v="Ewallet"/>
    <n v="4.03"/>
    <n v="4.4000000000000004"/>
    <s v="Mar"/>
    <s v="Mon"/>
    <s v="afternoon"/>
    <s v="Normal"/>
    <s v="Female"/>
    <s v="Home and lifestyle"/>
    <s v="Mandalay"/>
    <s v="B"/>
    <s v="Poor"/>
  </r>
  <r>
    <s v="300-71-4605"/>
    <n v="86.04"/>
    <n v="5"/>
    <n v="21.51"/>
    <n v="451.71"/>
    <d v="2019-02-25T00:00:00"/>
    <d v="1899-12-30T11:24:00"/>
    <s v="Ewallet"/>
    <n v="21.51"/>
    <n v="4.8"/>
    <s v="Feb"/>
    <s v="Mon"/>
    <s v="morning"/>
    <s v="Member"/>
    <s v="Male"/>
    <s v="Electronic accessories"/>
    <s v="Naypyitaw"/>
    <s v="C"/>
    <s v="Poor"/>
  </r>
  <r>
    <s v="371-85-5789"/>
    <n v="87.98"/>
    <n v="3"/>
    <n v="13.196999999999999"/>
    <n v="277.137"/>
    <d v="2019-03-05T00:00:00"/>
    <d v="1899-12-30T10:40:00"/>
    <s v="Ewallet"/>
    <n v="13.196999999999999"/>
    <n v="5.0999999999999996"/>
    <s v="Mar"/>
    <s v="Tue"/>
    <s v="morning"/>
    <s v="Normal"/>
    <s v="Male"/>
    <s v="Health and beauty"/>
    <s v="Mandalay"/>
    <s v="B"/>
    <s v="Poor"/>
  </r>
  <r>
    <s v="273-16-6619"/>
    <n v="33.200000000000003"/>
    <n v="2"/>
    <n v="3.32"/>
    <n v="69.72"/>
    <d v="2019-03-15T00:00:00"/>
    <d v="1899-12-30T12:20:00"/>
    <s v="Credit card"/>
    <n v="3.32"/>
    <n v="4.4000000000000004"/>
    <s v="Mar"/>
    <s v="Fri"/>
    <s v="afternoon"/>
    <s v="Normal"/>
    <s v="Male"/>
    <s v="Home and lifestyle"/>
    <s v="Mandalay"/>
    <s v="B"/>
    <s v="Poor"/>
  </r>
  <r>
    <s v="636-48-8204"/>
    <n v="34.56"/>
    <n v="5"/>
    <n v="8.64"/>
    <n v="181.44"/>
    <d v="2019-02-17T00:00:00"/>
    <d v="1899-12-30T11:15:00"/>
    <s v="Ewallet"/>
    <n v="8.64"/>
    <n v="9.9"/>
    <s v="Feb"/>
    <s v="Sun"/>
    <s v="morning"/>
    <s v="Normal"/>
    <s v="Male"/>
    <s v="Electronic accessories"/>
    <s v="Yangon"/>
    <s v="A"/>
    <s v="Good"/>
  </r>
  <r>
    <s v="549-59-1358"/>
    <n v="88.63"/>
    <n v="3"/>
    <n v="13.294499999999999"/>
    <n v="279.18450000000001"/>
    <d v="2019-03-02T00:00:00"/>
    <d v="1899-12-30T17:36:00"/>
    <s v="Ewallet"/>
    <n v="13.294499999999999"/>
    <n v="6"/>
    <s v="Mar"/>
    <s v="Sat"/>
    <s v="evening"/>
    <s v="Member"/>
    <s v="Male"/>
    <s v="Sports and travel"/>
    <s v="Yangon"/>
    <s v="A"/>
    <s v="Average"/>
  </r>
  <r>
    <s v="227-03-5010"/>
    <n v="52.59"/>
    <n v="8"/>
    <n v="21.036000000000001"/>
    <n v="441.75599999999997"/>
    <d v="2019-03-22T00:00:00"/>
    <d v="1899-12-30T19:20:00"/>
    <s v="Credit card"/>
    <n v="21.036000000000001"/>
    <n v="8.5"/>
    <s v="Mar"/>
    <s v="Fri"/>
    <s v="evening"/>
    <s v="Member"/>
    <s v="Female"/>
    <s v="Home and lifestyle"/>
    <s v="Yangon"/>
    <s v="A"/>
    <s v="Good"/>
  </r>
  <r>
    <s v="649-29-6775"/>
    <n v="33.520000000000003"/>
    <n v="1"/>
    <n v="1.6759999999999999"/>
    <n v="35.195999999999998"/>
    <d v="2019-02-08T00:00:00"/>
    <d v="1899-12-30T15:31:00"/>
    <s v="Cash"/>
    <n v="1.6759999999999999"/>
    <n v="6.7"/>
    <s v="Feb"/>
    <s v="Fri"/>
    <s v="afternoon"/>
    <s v="Normal"/>
    <s v="Male"/>
    <s v="Fashion accessories"/>
    <s v="Mandalay"/>
    <s v="B"/>
    <s v="Average"/>
  </r>
  <r>
    <s v="189-17-4241"/>
    <n v="87.67"/>
    <n v="2"/>
    <n v="8.7669999999999995"/>
    <n v="184.107"/>
    <d v="2019-03-10T00:00:00"/>
    <d v="1899-12-30T12:17:00"/>
    <s v="Credit card"/>
    <n v="8.7669999999999995"/>
    <n v="7.7"/>
    <s v="Mar"/>
    <s v="Sun"/>
    <s v="afternoon"/>
    <s v="Normal"/>
    <s v="Female"/>
    <s v="Fashion accessories"/>
    <s v="Yangon"/>
    <s v="A"/>
    <s v="Average"/>
  </r>
  <r>
    <s v="145-94-9061"/>
    <n v="88.36"/>
    <n v="5"/>
    <n v="22.09"/>
    <n v="463.89"/>
    <d v="2019-01-25T00:00:00"/>
    <d v="1899-12-30T19:48:00"/>
    <s v="Cash"/>
    <n v="22.09"/>
    <n v="9.6"/>
    <s v="Jan"/>
    <s v="Fri"/>
    <s v="evening"/>
    <s v="Normal"/>
    <s v="Female"/>
    <s v="Food and beverages"/>
    <s v="Mandalay"/>
    <s v="B"/>
    <s v="Good"/>
  </r>
  <r>
    <s v="848-62-7243"/>
    <n v="24.89"/>
    <n v="9"/>
    <n v="11.2005"/>
    <n v="235.2105"/>
    <d v="2019-03-15T00:00:00"/>
    <d v="1899-12-30T15:36:00"/>
    <s v="Cash"/>
    <n v="11.2005"/>
    <n v="7.4"/>
    <s v="Mar"/>
    <s v="Fri"/>
    <s v="afternoon"/>
    <s v="Normal"/>
    <s v="Male"/>
    <s v="Health and beauty"/>
    <s v="Yangon"/>
    <s v="A"/>
    <s v="Average"/>
  </r>
  <r>
    <s v="871-79-8483"/>
    <n v="94.13"/>
    <n v="5"/>
    <n v="23.532499999999999"/>
    <n v="494.1825"/>
    <d v="2019-02-25T00:00:00"/>
    <d v="1899-12-30T19:39:00"/>
    <s v="Credit card"/>
    <n v="23.532499999999999"/>
    <n v="4.8"/>
    <s v="Feb"/>
    <s v="Mon"/>
    <s v="evening"/>
    <s v="Normal"/>
    <s v="Male"/>
    <s v="Fashion accessories"/>
    <s v="Mandalay"/>
    <s v="B"/>
    <s v="Poor"/>
  </r>
  <r>
    <s v="149-71-6266"/>
    <n v="78.069999999999993"/>
    <n v="9"/>
    <n v="35.131500000000003"/>
    <n v="737.76149999999996"/>
    <d v="2019-01-28T00:00:00"/>
    <d v="1899-12-30T12:43:00"/>
    <s v="Cash"/>
    <n v="35.131500000000003"/>
    <n v="4.5"/>
    <s v="Jan"/>
    <s v="Mon"/>
    <s v="afternoon"/>
    <s v="Member"/>
    <s v="Male"/>
    <s v="Sports and travel"/>
    <s v="Mandalay"/>
    <s v="B"/>
    <s v="Poor"/>
  </r>
  <r>
    <s v="640-49-2076"/>
    <n v="83.78"/>
    <n v="8"/>
    <n v="33.512"/>
    <n v="703.75199999999995"/>
    <d v="2019-01-10T00:00:00"/>
    <d v="1899-12-30T14:49:00"/>
    <s v="Cash"/>
    <n v="33.512"/>
    <n v="5.0999999999999996"/>
    <s v="Jan"/>
    <s v="Thu"/>
    <s v="afternoon"/>
    <s v="Normal"/>
    <s v="Male"/>
    <s v="Sports and travel"/>
    <s v="Mandalay"/>
    <s v="B"/>
    <s v="Poor"/>
  </r>
  <r>
    <s v="595-11-5460"/>
    <n v="96.58"/>
    <n v="2"/>
    <n v="9.6579999999999995"/>
    <n v="202.81800000000001"/>
    <d v="2019-03-15T00:00:00"/>
    <d v="1899-12-30T10:12:00"/>
    <s v="Credit card"/>
    <n v="9.6579999999999995"/>
    <n v="5.0999999999999996"/>
    <s v="Mar"/>
    <s v="Fri"/>
    <s v="morning"/>
    <s v="Normal"/>
    <s v="Male"/>
    <s v="Health and beauty"/>
    <s v="Yangon"/>
    <s v="A"/>
    <s v="Poor"/>
  </r>
  <r>
    <s v="183-56-6882"/>
    <n v="99.42"/>
    <n v="4"/>
    <n v="19.884"/>
    <n v="417.56400000000002"/>
    <d v="2019-02-06T00:00:00"/>
    <d v="1899-12-30T10:42:00"/>
    <s v="Ewallet"/>
    <n v="19.884"/>
    <n v="7.5"/>
    <s v="Feb"/>
    <s v="Wed"/>
    <s v="morning"/>
    <s v="Member"/>
    <s v="Female"/>
    <s v="Food and beverages"/>
    <s v="Naypyitaw"/>
    <s v="C"/>
    <s v="Average"/>
  </r>
  <r>
    <s v="232-16-2483"/>
    <n v="68.12"/>
    <n v="1"/>
    <n v="3.4060000000000001"/>
    <n v="71.525999999999996"/>
    <d v="2019-01-07T00:00:00"/>
    <d v="1899-12-30T12:28:00"/>
    <s v="Ewallet"/>
    <n v="3.4060000000000001"/>
    <n v="6.8"/>
    <s v="Jan"/>
    <s v="Mon"/>
    <s v="afternoon"/>
    <s v="Member"/>
    <s v="Female"/>
    <s v="Sports and travel"/>
    <s v="Naypyitaw"/>
    <s v="C"/>
    <s v="Average"/>
  </r>
  <r>
    <s v="129-29-8530"/>
    <n v="62.62"/>
    <n v="5"/>
    <n v="15.654999999999999"/>
    <n v="328.755"/>
    <d v="2019-03-10T00:00:00"/>
    <d v="1899-12-30T19:15:00"/>
    <s v="Ewallet"/>
    <n v="15.654999999999999"/>
    <n v="7"/>
    <s v="Mar"/>
    <s v="Sun"/>
    <s v="evening"/>
    <s v="Member"/>
    <s v="Male"/>
    <s v="Sports and travel"/>
    <s v="Yangon"/>
    <s v="A"/>
    <s v="Average"/>
  </r>
  <r>
    <s v="272-65-1806"/>
    <n v="60.88"/>
    <n v="9"/>
    <n v="27.396000000000001"/>
    <n v="575.31600000000003"/>
    <d v="2019-01-15T00:00:00"/>
    <d v="1899-12-30T17:17:00"/>
    <s v="Ewallet"/>
    <n v="27.396000000000001"/>
    <n v="4.7"/>
    <s v="Jan"/>
    <s v="Tue"/>
    <s v="evening"/>
    <s v="Normal"/>
    <s v="Female"/>
    <s v="Electronic accessories"/>
    <s v="Yangon"/>
    <s v="A"/>
    <s v="Poor"/>
  </r>
  <r>
    <s v="333-73-7901"/>
    <n v="54.92"/>
    <n v="8"/>
    <n v="21.968"/>
    <n v="461.32799999999997"/>
    <d v="2019-03-23T00:00:00"/>
    <d v="1899-12-30T13:24:00"/>
    <s v="Ewallet"/>
    <n v="21.968"/>
    <n v="7.6"/>
    <s v="Mar"/>
    <s v="Sat"/>
    <s v="afternoon"/>
    <s v="Normal"/>
    <s v="Female"/>
    <s v="Health and beauty"/>
    <s v="Naypyitaw"/>
    <s v="C"/>
    <s v="Average"/>
  </r>
  <r>
    <s v="777-82-7220"/>
    <n v="30.12"/>
    <n v="8"/>
    <n v="12.048"/>
    <n v="253.00800000000001"/>
    <d v="2019-03-03T00:00:00"/>
    <d v="1899-12-30T13:01:00"/>
    <s v="Cash"/>
    <n v="12.048"/>
    <n v="7.7"/>
    <s v="Mar"/>
    <s v="Sun"/>
    <s v="afternoon"/>
    <s v="Member"/>
    <s v="Male"/>
    <s v="Home and lifestyle"/>
    <s v="Mandalay"/>
    <s v="B"/>
    <s v="Average"/>
  </r>
  <r>
    <s v="280-35-5823"/>
    <n v="86.72"/>
    <n v="1"/>
    <n v="4.3360000000000003"/>
    <n v="91.055999999999997"/>
    <d v="2019-01-17T00:00:00"/>
    <d v="1899-12-30T18:45:00"/>
    <s v="Ewallet"/>
    <n v="4.3360000000000003"/>
    <n v="7.9"/>
    <s v="Jan"/>
    <s v="Thu"/>
    <s v="evening"/>
    <s v="Member"/>
    <s v="Female"/>
    <s v="Home and lifestyle"/>
    <s v="Mandalay"/>
    <s v="B"/>
    <s v="Average"/>
  </r>
  <r>
    <s v="554-53-8700"/>
    <n v="56.11"/>
    <n v="2"/>
    <n v="5.6109999999999998"/>
    <n v="117.831"/>
    <d v="2019-02-02T00:00:00"/>
    <d v="1899-12-30T10:11:00"/>
    <s v="Cash"/>
    <n v="5.6109999999999998"/>
    <n v="6.3"/>
    <s v="Feb"/>
    <s v="Sat"/>
    <s v="morning"/>
    <s v="Member"/>
    <s v="Male"/>
    <s v="Home and lifestyle"/>
    <s v="Naypyitaw"/>
    <s v="C"/>
    <s v="Average"/>
  </r>
  <r>
    <s v="354-25-5821"/>
    <n v="69.12"/>
    <n v="6"/>
    <n v="20.736000000000001"/>
    <n v="435.45600000000002"/>
    <d v="2019-02-08T00:00:00"/>
    <d v="1899-12-30T13:03:00"/>
    <s v="Cash"/>
    <n v="20.736000000000001"/>
    <n v="5.6"/>
    <s v="Feb"/>
    <s v="Fri"/>
    <s v="afternoon"/>
    <s v="Member"/>
    <s v="Female"/>
    <s v="Sports and travel"/>
    <s v="Mandalay"/>
    <s v="B"/>
    <s v="Poor"/>
  </r>
  <r>
    <s v="228-96-1411"/>
    <n v="98.7"/>
    <n v="8"/>
    <n v="39.479999999999997"/>
    <n v="829.08"/>
    <d v="2019-03-04T00:00:00"/>
    <d v="1899-12-30T20:39:00"/>
    <s v="Cash"/>
    <n v="39.479999999999997"/>
    <n v="7.6"/>
    <s v="Mar"/>
    <s v="Mon"/>
    <s v="evening"/>
    <s v="Member"/>
    <s v="Female"/>
    <s v="Food and beverages"/>
    <s v="Naypyitaw"/>
    <s v="C"/>
    <s v="Average"/>
  </r>
  <r>
    <s v="617-15-4209"/>
    <n v="15.37"/>
    <n v="2"/>
    <n v="1.5369999999999999"/>
    <n v="32.277000000000001"/>
    <d v="2019-03-16T00:00:00"/>
    <d v="1899-12-30T19:47:00"/>
    <s v="Cash"/>
    <n v="1.5369999999999999"/>
    <n v="7.2"/>
    <s v="Mar"/>
    <s v="Sat"/>
    <s v="evening"/>
    <s v="Member"/>
    <s v="Male"/>
    <s v="Health and beauty"/>
    <s v="Naypyitaw"/>
    <s v="C"/>
    <s v="Average"/>
  </r>
  <r>
    <s v="132-32-9879"/>
    <n v="93.96"/>
    <n v="4"/>
    <n v="18.792000000000002"/>
    <n v="394.63200000000001"/>
    <d v="2019-03-09T00:00:00"/>
    <d v="1899-12-30T18:00:00"/>
    <s v="Cash"/>
    <n v="18.792000000000002"/>
    <n v="9.5"/>
    <s v="Mar"/>
    <s v="Sat"/>
    <s v="evening"/>
    <s v="Member"/>
    <s v="Female"/>
    <s v="Electronic accessories"/>
    <s v="Mandalay"/>
    <s v="B"/>
    <s v="Good"/>
  </r>
  <r>
    <s v="370-41-7321"/>
    <n v="56.69"/>
    <n v="9"/>
    <n v="25.5105"/>
    <n v="535.72050000000002"/>
    <d v="2019-02-27T00:00:00"/>
    <d v="1899-12-30T17:24:00"/>
    <s v="Credit card"/>
    <n v="25.5105"/>
    <n v="8.4"/>
    <s v="Feb"/>
    <s v="Wed"/>
    <s v="evening"/>
    <s v="Member"/>
    <s v="Male"/>
    <s v="Health and beauty"/>
    <s v="Mandalay"/>
    <s v="B"/>
    <s v="Good"/>
  </r>
  <r>
    <s v="727-46-3608"/>
    <n v="20.010000000000002"/>
    <n v="9"/>
    <n v="9.0045000000000002"/>
    <n v="189.09450000000001"/>
    <d v="2019-02-06T00:00:00"/>
    <d v="1899-12-30T15:47:00"/>
    <s v="Ewallet"/>
    <n v="9.0045000000000002"/>
    <n v="4.0999999999999996"/>
    <s v="Feb"/>
    <s v="Wed"/>
    <s v="afternoon"/>
    <s v="Member"/>
    <s v="Female"/>
    <s v="Food and beverages"/>
    <s v="Mandalay"/>
    <s v="B"/>
    <s v="Poor"/>
  </r>
  <r>
    <s v="669-54-1719"/>
    <n v="18.93"/>
    <n v="6"/>
    <n v="5.6790000000000003"/>
    <n v="119.259"/>
    <d v="2019-02-10T00:00:00"/>
    <d v="1899-12-30T12:45:00"/>
    <s v="Credit card"/>
    <n v="5.6790000000000003"/>
    <n v="8.1"/>
    <s v="Feb"/>
    <s v="Sun"/>
    <s v="afternoon"/>
    <s v="Member"/>
    <s v="Male"/>
    <s v="Electronic accessories"/>
    <s v="Mandalay"/>
    <s v="B"/>
    <s v="Good"/>
  </r>
  <r>
    <s v="574-22-5561"/>
    <n v="82.63"/>
    <n v="10"/>
    <n v="41.314999999999998"/>
    <n v="867.61500000000001"/>
    <d v="2019-03-19T00:00:00"/>
    <d v="1899-12-30T17:08:00"/>
    <s v="Ewallet"/>
    <n v="41.314999999999998"/>
    <n v="7.9"/>
    <s v="Mar"/>
    <s v="Tue"/>
    <s v="evening"/>
    <s v="Member"/>
    <s v="Female"/>
    <s v="Fashion accessories"/>
    <s v="Naypyitaw"/>
    <s v="C"/>
    <s v="Average"/>
  </r>
  <r>
    <s v="326-78-5178"/>
    <n v="91.4"/>
    <n v="7"/>
    <n v="31.99"/>
    <n v="671.79"/>
    <d v="2019-02-03T00:00:00"/>
    <d v="1899-12-30T10:19:00"/>
    <s v="Cash"/>
    <n v="31.99"/>
    <n v="9.5"/>
    <s v="Feb"/>
    <s v="Sun"/>
    <s v="morning"/>
    <s v="Member"/>
    <s v="Male"/>
    <s v="Food and beverages"/>
    <s v="Naypyitaw"/>
    <s v="C"/>
    <s v="Good"/>
  </r>
  <r>
    <s v="162-48-8011"/>
    <n v="44.59"/>
    <n v="5"/>
    <n v="11.147500000000001"/>
    <n v="234.0975"/>
    <d v="2019-02-10T00:00:00"/>
    <d v="1899-12-30T15:10:00"/>
    <s v="Cash"/>
    <n v="11.147500000000001"/>
    <n v="8.5"/>
    <s v="Feb"/>
    <s v="Sun"/>
    <s v="afternoon"/>
    <s v="Member"/>
    <s v="Female"/>
    <s v="Food and beverages"/>
    <s v="Yangon"/>
    <s v="A"/>
    <s v="Good"/>
  </r>
  <r>
    <s v="616-24-2851"/>
    <n v="17.87"/>
    <n v="4"/>
    <n v="3.5739999999999998"/>
    <n v="75.054000000000002"/>
    <d v="2019-03-22T00:00:00"/>
    <d v="1899-12-30T14:42:00"/>
    <s v="Ewallet"/>
    <n v="3.5739999999999998"/>
    <n v="6.5"/>
    <s v="Mar"/>
    <s v="Fri"/>
    <s v="afternoon"/>
    <s v="Member"/>
    <s v="Female"/>
    <s v="Fashion accessories"/>
    <s v="Mandalay"/>
    <s v="B"/>
    <s v="Average"/>
  </r>
  <r>
    <s v="778-71-5554"/>
    <n v="15.43"/>
    <n v="1"/>
    <n v="0.77149999999999996"/>
    <n v="16.201499999999999"/>
    <d v="2019-01-25T00:00:00"/>
    <d v="1899-12-30T15:46:00"/>
    <s v="Credit card"/>
    <n v="0.77149999999999996"/>
    <n v="6.1"/>
    <s v="Jan"/>
    <s v="Fri"/>
    <s v="afternoon"/>
    <s v="Member"/>
    <s v="Male"/>
    <s v="Fashion accessories"/>
    <s v="Naypyitaw"/>
    <s v="C"/>
    <s v="Average"/>
  </r>
  <r>
    <s v="242-55-6721"/>
    <n v="16.16"/>
    <n v="2"/>
    <n v="1.6160000000000001"/>
    <n v="33.936"/>
    <d v="2019-03-07T00:00:00"/>
    <d v="1899-12-30T11:49:00"/>
    <s v="Ewallet"/>
    <n v="1.6160000000000001"/>
    <n v="6.5"/>
    <s v="Mar"/>
    <s v="Thu"/>
    <s v="morning"/>
    <s v="Normal"/>
    <s v="Male"/>
    <s v="Home and lifestyle"/>
    <s v="Mandalay"/>
    <s v="B"/>
    <s v="Average"/>
  </r>
  <r>
    <s v="399-46-5918"/>
    <n v="85.98"/>
    <n v="8"/>
    <n v="34.392000000000003"/>
    <n v="722.23199999999997"/>
    <d v="2019-02-28T00:00:00"/>
    <d v="1899-12-30T19:01:00"/>
    <s v="Cash"/>
    <n v="34.392000000000003"/>
    <n v="8.1999999999999993"/>
    <s v="Feb"/>
    <s v="Thu"/>
    <s v="evening"/>
    <s v="Normal"/>
    <s v="Female"/>
    <s v="Electronic accessories"/>
    <s v="Naypyitaw"/>
    <s v="C"/>
    <s v="Good"/>
  </r>
  <r>
    <s v="106-35-6779"/>
    <n v="44.34"/>
    <n v="2"/>
    <n v="4.4340000000000002"/>
    <n v="93.114000000000004"/>
    <d v="2019-03-27T00:00:00"/>
    <d v="1899-12-30T11:26:00"/>
    <s v="Cash"/>
    <n v="4.4340000000000002"/>
    <n v="5.8"/>
    <s v="Mar"/>
    <s v="Wed"/>
    <s v="morning"/>
    <s v="Member"/>
    <s v="Male"/>
    <s v="Home and lifestyle"/>
    <s v="Yangon"/>
    <s v="A"/>
    <s v="Poor"/>
  </r>
  <r>
    <s v="635-40-6220"/>
    <n v="89.6"/>
    <n v="8"/>
    <n v="35.840000000000003"/>
    <n v="752.64"/>
    <d v="2019-02-07T00:00:00"/>
    <d v="1899-12-30T11:28:00"/>
    <s v="Ewallet"/>
    <n v="35.840000000000003"/>
    <n v="6.6"/>
    <s v="Feb"/>
    <s v="Thu"/>
    <s v="morning"/>
    <s v="Normal"/>
    <s v="Male"/>
    <s v="Health and beauty"/>
    <s v="Yangon"/>
    <s v="A"/>
    <s v="Average"/>
  </r>
  <r>
    <s v="817-48-8732"/>
    <n v="72.349999999999994"/>
    <n v="10"/>
    <n v="36.174999999999997"/>
    <n v="759.67499999999995"/>
    <d v="2019-01-20T00:00:00"/>
    <d v="1899-12-30T15:55:00"/>
    <s v="Cash"/>
    <n v="36.174999999999997"/>
    <n v="5.4"/>
    <s v="Jan"/>
    <s v="Sun"/>
    <s v="afternoon"/>
    <s v="Member"/>
    <s v="Female"/>
    <s v="Home and lifestyle"/>
    <s v="Yangon"/>
    <s v="A"/>
    <s v="Poor"/>
  </r>
  <r>
    <s v="120-06-4233"/>
    <n v="30.61"/>
    <n v="6"/>
    <n v="9.1829999999999998"/>
    <n v="192.84299999999999"/>
    <d v="2019-03-12T00:00:00"/>
    <d v="1899-12-30T20:36:00"/>
    <s v="Cash"/>
    <n v="9.1829999999999998"/>
    <n v="9.3000000000000007"/>
    <s v="Mar"/>
    <s v="Tue"/>
    <s v="evening"/>
    <s v="Normal"/>
    <s v="Male"/>
    <s v="Electronic accessories"/>
    <s v="Naypyitaw"/>
    <s v="C"/>
    <s v="Good"/>
  </r>
  <r>
    <s v="285-68-5083"/>
    <n v="24.74"/>
    <n v="3"/>
    <n v="3.7109999999999999"/>
    <n v="77.930999999999997"/>
    <d v="2019-02-15T00:00:00"/>
    <d v="1899-12-30T17:47:00"/>
    <s v="Credit card"/>
    <n v="3.7109999999999999"/>
    <n v="10"/>
    <s v="Feb"/>
    <s v="Fri"/>
    <s v="evening"/>
    <s v="Member"/>
    <s v="Female"/>
    <s v="Sports and travel"/>
    <s v="Naypyitaw"/>
    <s v="C"/>
    <s v="Good"/>
  </r>
  <r>
    <s v="803-83-5989"/>
    <n v="55.73"/>
    <n v="6"/>
    <n v="16.719000000000001"/>
    <n v="351.09899999999999"/>
    <d v="2019-02-24T00:00:00"/>
    <d v="1899-12-30T10:55:00"/>
    <s v="Ewallet"/>
    <n v="16.719000000000001"/>
    <n v="7"/>
    <s v="Feb"/>
    <s v="Sun"/>
    <s v="morning"/>
    <s v="Normal"/>
    <s v="Male"/>
    <s v="Home and lifestyle"/>
    <s v="Naypyitaw"/>
    <s v="C"/>
    <s v="Average"/>
  </r>
  <r>
    <s v="347-34-2234"/>
    <n v="55.07"/>
    <n v="9"/>
    <n v="24.781500000000001"/>
    <n v="520.41150000000005"/>
    <d v="2019-02-03T00:00:00"/>
    <d v="1899-12-30T13:40:00"/>
    <s v="Ewallet"/>
    <n v="24.781500000000001"/>
    <n v="10"/>
    <s v="Feb"/>
    <s v="Sun"/>
    <s v="afternoon"/>
    <s v="Member"/>
    <s v="Female"/>
    <s v="Sports and travel"/>
    <s v="Mandalay"/>
    <s v="B"/>
    <s v="Good"/>
  </r>
  <r>
    <s v="199-75-8169"/>
    <n v="15.81"/>
    <n v="10"/>
    <n v="7.9050000000000002"/>
    <n v="166.005"/>
    <d v="2019-03-06T00:00:00"/>
    <d v="1899-12-30T12:27:00"/>
    <s v="Credit card"/>
    <n v="7.9050000000000002"/>
    <n v="8.6"/>
    <s v="Mar"/>
    <s v="Wed"/>
    <s v="afternoon"/>
    <s v="Member"/>
    <s v="Male"/>
    <s v="Sports and travel"/>
    <s v="Yangon"/>
    <s v="A"/>
    <s v="Good"/>
  </r>
  <r>
    <s v="853-23-2453"/>
    <n v="75.739999999999995"/>
    <n v="4"/>
    <n v="15.148"/>
    <n v="318.108"/>
    <d v="2019-02-14T00:00:00"/>
    <d v="1899-12-30T14:35:00"/>
    <s v="Cash"/>
    <n v="15.148"/>
    <n v="7.6"/>
    <s v="Feb"/>
    <s v="Thu"/>
    <s v="afternoon"/>
    <s v="Member"/>
    <s v="Male"/>
    <s v="Health and beauty"/>
    <s v="Mandalay"/>
    <s v="B"/>
    <s v="Average"/>
  </r>
  <r>
    <s v="877-22-3308"/>
    <n v="15.87"/>
    <n v="10"/>
    <n v="7.9349999999999996"/>
    <n v="166.63499999999999"/>
    <d v="2019-03-13T00:00:00"/>
    <d v="1899-12-30T16:40:00"/>
    <s v="Cash"/>
    <n v="7.9349999999999996"/>
    <n v="5.8"/>
    <s v="Mar"/>
    <s v="Wed"/>
    <s v="evening"/>
    <s v="Member"/>
    <s v="Male"/>
    <s v="Health and beauty"/>
    <s v="Yangon"/>
    <s v="A"/>
    <s v="Poor"/>
  </r>
  <r>
    <s v="838-78-4295"/>
    <n v="33.47"/>
    <n v="2"/>
    <n v="3.347"/>
    <n v="70.287000000000006"/>
    <d v="2019-02-10T00:00:00"/>
    <d v="1899-12-30T15:43:00"/>
    <s v="Ewallet"/>
    <n v="3.347"/>
    <n v="6.7"/>
    <s v="Feb"/>
    <s v="Sun"/>
    <s v="afternoon"/>
    <s v="Normal"/>
    <s v="Female"/>
    <s v="Health and beauty"/>
    <s v="Naypyitaw"/>
    <s v="C"/>
    <s v="Average"/>
  </r>
  <r>
    <s v="109-28-2512"/>
    <n v="97.61"/>
    <n v="6"/>
    <n v="29.283000000000001"/>
    <n v="614.94299999999998"/>
    <d v="2019-01-07T00:00:00"/>
    <d v="1899-12-30T15:01:00"/>
    <s v="Ewallet"/>
    <n v="29.283000000000001"/>
    <n v="9.9"/>
    <s v="Jan"/>
    <s v="Mon"/>
    <s v="afternoon"/>
    <s v="Member"/>
    <s v="Female"/>
    <s v="Fashion accessories"/>
    <s v="Mandalay"/>
    <s v="B"/>
    <s v="Good"/>
  </r>
  <r>
    <s v="232-11-3025"/>
    <n v="78.77"/>
    <n v="10"/>
    <n v="39.384999999999998"/>
    <n v="827.08500000000004"/>
    <d v="2019-01-24T00:00:00"/>
    <d v="1899-12-30T10:04:00"/>
    <s v="Cash"/>
    <n v="39.384999999999998"/>
    <n v="6.4"/>
    <s v="Jan"/>
    <s v="Thu"/>
    <s v="morning"/>
    <s v="Normal"/>
    <s v="Male"/>
    <s v="Sports and travel"/>
    <s v="Yangon"/>
    <s v="A"/>
    <s v="Average"/>
  </r>
  <r>
    <s v="382-03-4532"/>
    <n v="18.329999999999998"/>
    <n v="1"/>
    <n v="0.91649999999999998"/>
    <n v="19.246500000000001"/>
    <d v="2019-02-02T00:00:00"/>
    <d v="1899-12-30T18:50:00"/>
    <s v="Cash"/>
    <n v="0.91649999999999998"/>
    <n v="4.3"/>
    <s v="Feb"/>
    <s v="Sat"/>
    <s v="evening"/>
    <s v="Member"/>
    <s v="Female"/>
    <s v="Health and beauty"/>
    <s v="Yangon"/>
    <s v="A"/>
    <s v="Poor"/>
  </r>
  <r>
    <s v="393-65-2792"/>
    <n v="89.48"/>
    <n v="10"/>
    <n v="44.74"/>
    <n v="939.54"/>
    <d v="2019-01-06T00:00:00"/>
    <d v="1899-12-30T12:46:00"/>
    <s v="Credit card"/>
    <n v="44.74"/>
    <n v="9.6"/>
    <s v="Jan"/>
    <s v="Sun"/>
    <s v="afternoon"/>
    <s v="Normal"/>
    <s v="Male"/>
    <s v="Food and beverages"/>
    <s v="Naypyitaw"/>
    <s v="C"/>
    <s v="Good"/>
  </r>
  <r>
    <s v="796-12-2025"/>
    <n v="62.12"/>
    <n v="10"/>
    <n v="31.06"/>
    <n v="652.26"/>
    <d v="2019-02-11T00:00:00"/>
    <d v="1899-12-30T16:19:00"/>
    <s v="Cash"/>
    <n v="31.06"/>
    <n v="5.9"/>
    <s v="Feb"/>
    <s v="Mon"/>
    <s v="evening"/>
    <s v="Normal"/>
    <s v="Male"/>
    <s v="Fashion accessories"/>
    <s v="Naypyitaw"/>
    <s v="C"/>
    <s v="Poor"/>
  </r>
  <r>
    <s v="510-95-6347"/>
    <n v="48.52"/>
    <n v="3"/>
    <n v="7.2779999999999996"/>
    <n v="152.83799999999999"/>
    <d v="2019-03-05T00:00:00"/>
    <d v="1899-12-30T18:17:00"/>
    <s v="Ewallet"/>
    <n v="7.2779999999999996"/>
    <n v="4"/>
    <s v="Mar"/>
    <s v="Tue"/>
    <s v="evening"/>
    <s v="Member"/>
    <s v="Female"/>
    <s v="Food and beverages"/>
    <s v="Mandalay"/>
    <s v="B"/>
    <s v="Poor"/>
  </r>
  <r>
    <s v="841-35-6630"/>
    <n v="75.91"/>
    <n v="6"/>
    <n v="22.773"/>
    <n v="478.233"/>
    <d v="2019-03-09T00:00:00"/>
    <d v="1899-12-30T18:21:00"/>
    <s v="Cash"/>
    <n v="22.773"/>
    <n v="8.6999999999999993"/>
    <s v="Mar"/>
    <s v="Sat"/>
    <s v="evening"/>
    <s v="Normal"/>
    <s v="Female"/>
    <s v="Electronic accessories"/>
    <s v="Naypyitaw"/>
    <s v="C"/>
    <s v="Good"/>
  </r>
  <r>
    <s v="287-21-9091"/>
    <n v="74.67"/>
    <n v="9"/>
    <n v="33.601500000000001"/>
    <n v="705.63149999999996"/>
    <d v="2019-01-22T00:00:00"/>
    <d v="1899-12-30T10:55:00"/>
    <s v="Ewallet"/>
    <n v="33.601500000000001"/>
    <n v="9.4"/>
    <s v="Jan"/>
    <s v="Tue"/>
    <s v="morning"/>
    <s v="Normal"/>
    <s v="Male"/>
    <s v="Home and lifestyle"/>
    <s v="Yangon"/>
    <s v="A"/>
    <s v="Good"/>
  </r>
  <r>
    <s v="732-94-0499"/>
    <n v="41.65"/>
    <n v="10"/>
    <n v="20.824999999999999"/>
    <n v="437.32499999999999"/>
    <d v="2019-01-13T00:00:00"/>
    <d v="1899-12-30T17:04:00"/>
    <s v="Credit card"/>
    <n v="20.824999999999999"/>
    <n v="5.4"/>
    <s v="Jan"/>
    <s v="Sun"/>
    <s v="evening"/>
    <s v="Normal"/>
    <s v="Female"/>
    <s v="Electronic accessories"/>
    <s v="Naypyitaw"/>
    <s v="C"/>
    <s v="Poor"/>
  </r>
  <r>
    <s v="263-10-3913"/>
    <n v="49.04"/>
    <n v="9"/>
    <n v="22.068000000000001"/>
    <n v="463.428"/>
    <d v="2019-01-09T00:00:00"/>
    <d v="1899-12-30T14:20:00"/>
    <s v="Credit card"/>
    <n v="22.068000000000001"/>
    <n v="8.6"/>
    <s v="Jan"/>
    <s v="Wed"/>
    <s v="afternoon"/>
    <s v="Member"/>
    <s v="Male"/>
    <s v="Fashion accessories"/>
    <s v="Naypyitaw"/>
    <s v="C"/>
    <s v="Good"/>
  </r>
  <r>
    <s v="381-20-0914"/>
    <n v="20.010000000000002"/>
    <n v="9"/>
    <n v="9.0045000000000002"/>
    <n v="189.09450000000001"/>
    <d v="2019-01-12T00:00:00"/>
    <d v="1899-12-30T15:48:00"/>
    <s v="Credit card"/>
    <n v="9.0045000000000002"/>
    <n v="5.7"/>
    <s v="Jan"/>
    <s v="Sat"/>
    <s v="afternoon"/>
    <s v="Member"/>
    <s v="Female"/>
    <s v="Fashion accessories"/>
    <s v="Yangon"/>
    <s v="A"/>
    <s v="Poor"/>
  </r>
  <r>
    <s v="829-49-1914"/>
    <n v="78.31"/>
    <n v="10"/>
    <n v="39.155000000000001"/>
    <n v="822.255"/>
    <d v="2019-03-05T00:00:00"/>
    <d v="1899-12-30T16:24:00"/>
    <s v="Ewallet"/>
    <n v="39.155000000000001"/>
    <n v="6.6"/>
    <s v="Mar"/>
    <s v="Tue"/>
    <s v="evening"/>
    <s v="Member"/>
    <s v="Female"/>
    <s v="Food and beverages"/>
    <s v="Naypyitaw"/>
    <s v="C"/>
    <s v="Average"/>
  </r>
  <r>
    <s v="756-01-7507"/>
    <n v="20.38"/>
    <n v="5"/>
    <n v="5.0949999999999998"/>
    <n v="106.995"/>
    <d v="2019-01-22T00:00:00"/>
    <d v="1899-12-30T18:56:00"/>
    <s v="Cash"/>
    <n v="5.0949999999999998"/>
    <n v="6"/>
    <s v="Jan"/>
    <s v="Tue"/>
    <s v="evening"/>
    <s v="Normal"/>
    <s v="Female"/>
    <s v="Health and beauty"/>
    <s v="Naypyitaw"/>
    <s v="C"/>
    <s v="Average"/>
  </r>
  <r>
    <s v="870-72-4431"/>
    <n v="99.19"/>
    <n v="6"/>
    <n v="29.757000000000001"/>
    <n v="624.89700000000005"/>
    <d v="2019-01-21T00:00:00"/>
    <d v="1899-12-30T14:42:00"/>
    <s v="Credit card"/>
    <n v="29.757000000000001"/>
    <n v="5.5"/>
    <s v="Jan"/>
    <s v="Mon"/>
    <s v="afternoon"/>
    <s v="Normal"/>
    <s v="Female"/>
    <s v="Health and beauty"/>
    <s v="Naypyitaw"/>
    <s v="C"/>
    <s v="Poor"/>
  </r>
  <r>
    <s v="847-38-7188"/>
    <n v="96.68"/>
    <n v="3"/>
    <n v="14.502000000000001"/>
    <n v="304.54199999999997"/>
    <d v="2019-01-26T00:00:00"/>
    <d v="1899-12-30T19:56:00"/>
    <s v="Ewallet"/>
    <n v="14.502000000000001"/>
    <n v="6.4"/>
    <s v="Jan"/>
    <s v="Sat"/>
    <s v="evening"/>
    <s v="Normal"/>
    <s v="Female"/>
    <s v="Food and beverages"/>
    <s v="Mandalay"/>
    <s v="B"/>
    <s v="Average"/>
  </r>
  <r>
    <s v="480-63-2856"/>
    <n v="19.25"/>
    <n v="8"/>
    <n v="7.7"/>
    <n v="161.69999999999999"/>
    <d v="2019-01-23T00:00:00"/>
    <d v="1899-12-30T18:37:00"/>
    <s v="Ewallet"/>
    <n v="7.7"/>
    <n v="6.6"/>
    <s v="Jan"/>
    <s v="Wed"/>
    <s v="evening"/>
    <s v="Normal"/>
    <s v="Male"/>
    <s v="Food and beverages"/>
    <s v="Naypyitaw"/>
    <s v="C"/>
    <s v="Average"/>
  </r>
  <r>
    <s v="787-56-0757"/>
    <n v="80.36"/>
    <n v="4"/>
    <n v="16.071999999999999"/>
    <n v="337.512"/>
    <d v="2019-02-23T00:00:00"/>
    <d v="1899-12-30T18:45:00"/>
    <s v="Credit card"/>
    <n v="16.071999999999999"/>
    <n v="8.3000000000000007"/>
    <s v="Feb"/>
    <s v="Sat"/>
    <s v="evening"/>
    <s v="Member"/>
    <s v="Female"/>
    <s v="Food and beverages"/>
    <s v="Naypyitaw"/>
    <s v="C"/>
    <s v="Good"/>
  </r>
  <r>
    <s v="360-39-5055"/>
    <n v="48.91"/>
    <n v="5"/>
    <n v="12.227499999999999"/>
    <n v="256.77749999999997"/>
    <d v="2019-03-09T00:00:00"/>
    <d v="1899-12-30T10:17:00"/>
    <s v="Cash"/>
    <n v="12.227499999999999"/>
    <n v="6.6"/>
    <s v="Mar"/>
    <s v="Sat"/>
    <s v="morning"/>
    <s v="Member"/>
    <s v="Male"/>
    <s v="Sports and travel"/>
    <s v="Naypyitaw"/>
    <s v="C"/>
    <s v="Average"/>
  </r>
  <r>
    <s v="730-50-9884"/>
    <n v="83.06"/>
    <n v="7"/>
    <n v="29.071000000000002"/>
    <n v="610.49099999999999"/>
    <d v="2019-03-05T00:00:00"/>
    <d v="1899-12-30T14:31:00"/>
    <s v="Ewallet"/>
    <n v="29.071000000000002"/>
    <n v="4"/>
    <s v="Mar"/>
    <s v="Tue"/>
    <s v="afternoon"/>
    <s v="Normal"/>
    <s v="Female"/>
    <s v="Sports and travel"/>
    <s v="Naypyitaw"/>
    <s v="C"/>
    <s v="Poor"/>
  </r>
  <r>
    <s v="362-58-8315"/>
    <n v="76.52"/>
    <n v="5"/>
    <n v="19.13"/>
    <n v="401.73"/>
    <d v="2019-03-25T00:00:00"/>
    <d v="1899-12-30T10:23:00"/>
    <s v="Cash"/>
    <n v="19.13"/>
    <n v="9.9"/>
    <s v="Mar"/>
    <s v="Mon"/>
    <s v="morning"/>
    <s v="Normal"/>
    <s v="Male"/>
    <s v="Fashion accessories"/>
    <s v="Naypyitaw"/>
    <s v="C"/>
    <s v="Good"/>
  </r>
  <r>
    <s v="633-44-8566"/>
    <n v="49.38"/>
    <n v="7"/>
    <n v="17.283000000000001"/>
    <n v="362.94299999999998"/>
    <d v="2019-03-27T00:00:00"/>
    <d v="1899-12-30T20:35:00"/>
    <s v="Credit card"/>
    <n v="17.283000000000001"/>
    <n v="7.3"/>
    <s v="Mar"/>
    <s v="Wed"/>
    <s v="evening"/>
    <s v="Member"/>
    <s v="Male"/>
    <s v="Food and beverages"/>
    <s v="Yangon"/>
    <s v="A"/>
    <s v="Average"/>
  </r>
  <r>
    <s v="504-35-8843"/>
    <n v="42.47"/>
    <n v="1"/>
    <n v="2.1234999999999999"/>
    <n v="44.593499999999999"/>
    <d v="2019-01-02T00:00:00"/>
    <d v="1899-12-30T16:57:00"/>
    <s v="Cash"/>
    <n v="2.1234999999999999"/>
    <n v="5.7"/>
    <s v="Jan"/>
    <s v="Wed"/>
    <s v="evening"/>
    <s v="Normal"/>
    <s v="Male"/>
    <s v="Sports and travel"/>
    <s v="Yangon"/>
    <s v="A"/>
    <s v="Poor"/>
  </r>
  <r>
    <s v="318-68-5053"/>
    <n v="76.989999999999995"/>
    <n v="6"/>
    <n v="23.097000000000001"/>
    <n v="485.03699999999998"/>
    <d v="2019-02-27T00:00:00"/>
    <d v="1899-12-30T17:55:00"/>
    <s v="Cash"/>
    <n v="23.097000000000001"/>
    <n v="6.1"/>
    <s v="Feb"/>
    <s v="Wed"/>
    <s v="evening"/>
    <s v="Normal"/>
    <s v="Female"/>
    <s v="Health and beauty"/>
    <s v="Mandalay"/>
    <s v="B"/>
    <s v="Average"/>
  </r>
  <r>
    <s v="565-80-5980"/>
    <n v="47.38"/>
    <n v="4"/>
    <n v="9.4760000000000009"/>
    <n v="198.99600000000001"/>
    <d v="2019-01-23T00:00:00"/>
    <d v="1899-12-30T10:25:00"/>
    <s v="Cash"/>
    <n v="9.4760000000000009"/>
    <n v="7.1"/>
    <s v="Jan"/>
    <s v="Wed"/>
    <s v="morning"/>
    <s v="Member"/>
    <s v="Female"/>
    <s v="Home and lifestyle"/>
    <s v="Naypyitaw"/>
    <s v="C"/>
    <s v="Average"/>
  </r>
  <r>
    <s v="225-32-0908"/>
    <n v="44.86"/>
    <n v="10"/>
    <n v="22.43"/>
    <n v="471.03"/>
    <d v="2019-01-26T00:00:00"/>
    <d v="1899-12-30T19:54:00"/>
    <s v="Ewallet"/>
    <n v="22.43"/>
    <n v="8.1999999999999993"/>
    <s v="Jan"/>
    <s v="Sat"/>
    <s v="evening"/>
    <s v="Normal"/>
    <s v="Female"/>
    <s v="Sports and travel"/>
    <s v="Naypyitaw"/>
    <s v="C"/>
    <s v="Good"/>
  </r>
  <r>
    <s v="873-51-0671"/>
    <n v="21.98"/>
    <n v="7"/>
    <n v="7.6929999999999996"/>
    <n v="161.553"/>
    <d v="2019-01-10T00:00:00"/>
    <d v="1899-12-30T16:42:00"/>
    <s v="Ewallet"/>
    <n v="7.6929999999999996"/>
    <n v="5.0999999999999996"/>
    <s v="Jan"/>
    <s v="Thu"/>
    <s v="evening"/>
    <s v="Member"/>
    <s v="Female"/>
    <s v="Sports and travel"/>
    <s v="Yangon"/>
    <s v="A"/>
    <s v="Poor"/>
  </r>
  <r>
    <s v="152-08-9985"/>
    <n v="64.36"/>
    <n v="9"/>
    <n v="28.962"/>
    <n v="608.202"/>
    <d v="2019-03-12T00:00:00"/>
    <d v="1899-12-30T12:09:00"/>
    <s v="Credit card"/>
    <n v="28.962"/>
    <n v="8.6"/>
    <s v="Mar"/>
    <s v="Tue"/>
    <s v="afternoon"/>
    <s v="Member"/>
    <s v="Male"/>
    <s v="Health and beauty"/>
    <s v="Mandalay"/>
    <s v="B"/>
    <s v="Good"/>
  </r>
  <r>
    <s v="512-91-0811"/>
    <n v="89.75"/>
    <n v="1"/>
    <n v="4.4874999999999998"/>
    <n v="94.237499999999997"/>
    <d v="2019-02-06T00:00:00"/>
    <d v="1899-12-30T20:05:00"/>
    <s v="Credit card"/>
    <n v="4.4874999999999998"/>
    <n v="6.6"/>
    <s v="Feb"/>
    <s v="Wed"/>
    <s v="evening"/>
    <s v="Normal"/>
    <s v="Male"/>
    <s v="Health and beauty"/>
    <s v="Naypyitaw"/>
    <s v="C"/>
    <s v="Average"/>
  </r>
  <r>
    <s v="594-34-4444"/>
    <n v="97.16"/>
    <n v="1"/>
    <n v="4.8579999999999997"/>
    <n v="102.018"/>
    <d v="2019-03-08T00:00:00"/>
    <d v="1899-12-30T20:38:00"/>
    <s v="Ewallet"/>
    <n v="4.8579999999999997"/>
    <n v="7.2"/>
    <s v="Mar"/>
    <s v="Fri"/>
    <s v="evening"/>
    <s v="Normal"/>
    <s v="Male"/>
    <s v="Electronic accessories"/>
    <s v="Yangon"/>
    <s v="A"/>
    <s v="Average"/>
  </r>
  <r>
    <s v="766-85-7061"/>
    <n v="87.87"/>
    <n v="10"/>
    <n v="43.935000000000002"/>
    <n v="922.63499999999999"/>
    <d v="2019-03-29T00:00:00"/>
    <d v="1899-12-30T10:25:00"/>
    <s v="Ewallet"/>
    <n v="43.935000000000002"/>
    <n v="5.0999999999999996"/>
    <s v="Mar"/>
    <s v="Fri"/>
    <s v="morning"/>
    <s v="Normal"/>
    <s v="Male"/>
    <s v="Health and beauty"/>
    <s v="Mandalay"/>
    <s v="B"/>
    <s v="Poor"/>
  </r>
  <r>
    <s v="871-39-9221"/>
    <n v="12.45"/>
    <n v="6"/>
    <n v="3.7349999999999999"/>
    <n v="78.435000000000002"/>
    <d v="2019-02-09T00:00:00"/>
    <d v="1899-12-30T13:11:00"/>
    <s v="Cash"/>
    <n v="3.7349999999999999"/>
    <n v="4.0999999999999996"/>
    <s v="Feb"/>
    <s v="Sat"/>
    <s v="afternoon"/>
    <s v="Normal"/>
    <s v="Female"/>
    <s v="Electronic accessories"/>
    <s v="Naypyitaw"/>
    <s v="C"/>
    <s v="Poor"/>
  </r>
  <r>
    <s v="865-92-6136"/>
    <n v="52.75"/>
    <n v="3"/>
    <n v="7.9124999999999996"/>
    <n v="166.16249999999999"/>
    <d v="2019-03-23T00:00:00"/>
    <d v="1899-12-30T10:16:00"/>
    <s v="Ewallet"/>
    <n v="7.9124999999999996"/>
    <n v="9.3000000000000007"/>
    <s v="Mar"/>
    <s v="Sat"/>
    <s v="morning"/>
    <s v="Normal"/>
    <s v="Male"/>
    <s v="Food and beverages"/>
    <s v="Yangon"/>
    <s v="A"/>
    <s v="Good"/>
  </r>
  <r>
    <s v="733-01-9107"/>
    <n v="82.7"/>
    <n v="6"/>
    <n v="24.81"/>
    <n v="521.01"/>
    <d v="2019-03-05T00:00:00"/>
    <d v="1899-12-30T18:14:00"/>
    <s v="Cash"/>
    <n v="24.81"/>
    <n v="7.4"/>
    <s v="Mar"/>
    <s v="Tue"/>
    <s v="evening"/>
    <s v="Normal"/>
    <s v="Male"/>
    <s v="Home and lifestyle"/>
    <s v="Mandalay"/>
    <s v="B"/>
    <s v="Average"/>
  </r>
  <r>
    <s v="163-56-7055"/>
    <n v="48.71"/>
    <n v="1"/>
    <n v="2.4355000000000002"/>
    <n v="51.145499999999998"/>
    <d v="2019-03-26T00:00:00"/>
    <d v="1899-12-30T19:20:00"/>
    <s v="Cash"/>
    <n v="2.4355000000000002"/>
    <n v="4.0999999999999996"/>
    <s v="Mar"/>
    <s v="Tue"/>
    <s v="evening"/>
    <s v="Member"/>
    <s v="Male"/>
    <s v="Fashion accessories"/>
    <s v="Naypyitaw"/>
    <s v="C"/>
    <s v="Poor"/>
  </r>
  <r>
    <s v="189-98-2939"/>
    <n v="78.55"/>
    <n v="9"/>
    <n v="35.347499999999997"/>
    <n v="742.29750000000001"/>
    <d v="2019-03-01T00:00:00"/>
    <d v="1899-12-30T13:22:00"/>
    <s v="Cash"/>
    <n v="35.347499999999997"/>
    <n v="7.2"/>
    <s v="Mar"/>
    <s v="Fri"/>
    <s v="afternoon"/>
    <s v="Normal"/>
    <s v="Male"/>
    <s v="Fashion accessories"/>
    <s v="Naypyitaw"/>
    <s v="C"/>
    <s v="Average"/>
  </r>
  <r>
    <s v="551-21-3069"/>
    <n v="23.07"/>
    <n v="9"/>
    <n v="10.381500000000001"/>
    <n v="218.01150000000001"/>
    <d v="2019-02-01T00:00:00"/>
    <d v="1899-12-30T11:27:00"/>
    <s v="Cash"/>
    <n v="10.381500000000001"/>
    <n v="4.9000000000000004"/>
    <s v="Feb"/>
    <s v="Fri"/>
    <s v="morning"/>
    <s v="Normal"/>
    <s v="Female"/>
    <s v="Electronic accessories"/>
    <s v="Naypyitaw"/>
    <s v="C"/>
    <s v="Poor"/>
  </r>
  <r>
    <s v="212-62-1842"/>
    <n v="58.26"/>
    <n v="6"/>
    <n v="17.478000000000002"/>
    <n v="367.03800000000001"/>
    <d v="2019-03-28T00:00:00"/>
    <d v="1899-12-30T16:44:00"/>
    <s v="Cash"/>
    <n v="17.478000000000002"/>
    <n v="9.9"/>
    <s v="Mar"/>
    <s v="Thu"/>
    <s v="evening"/>
    <s v="Normal"/>
    <s v="Male"/>
    <s v="Food and beverages"/>
    <s v="Yangon"/>
    <s v="A"/>
    <s v="Good"/>
  </r>
  <r>
    <s v="716-39-1409"/>
    <n v="30.35"/>
    <n v="7"/>
    <n v="10.6225"/>
    <n v="223.07249999999999"/>
    <d v="2019-03-19T00:00:00"/>
    <d v="1899-12-30T18:19:00"/>
    <s v="Cash"/>
    <n v="10.6225"/>
    <n v="8"/>
    <s v="Mar"/>
    <s v="Tue"/>
    <s v="evening"/>
    <s v="Normal"/>
    <s v="Male"/>
    <s v="Health and beauty"/>
    <s v="Mandalay"/>
    <s v="B"/>
    <s v="Good"/>
  </r>
  <r>
    <s v="704-48-3927"/>
    <n v="88.67"/>
    <n v="10"/>
    <n v="44.335000000000001"/>
    <n v="931.03499999999997"/>
    <d v="2019-01-12T00:00:00"/>
    <d v="1899-12-30T14:50:00"/>
    <s v="Ewallet"/>
    <n v="44.335000000000001"/>
    <n v="7.3"/>
    <s v="Jan"/>
    <s v="Sat"/>
    <s v="afternoon"/>
    <s v="Member"/>
    <s v="Male"/>
    <s v="Electronic accessories"/>
    <s v="Yangon"/>
    <s v="A"/>
    <s v="Average"/>
  </r>
  <r>
    <s v="628-34-3388"/>
    <n v="27.38"/>
    <n v="6"/>
    <n v="8.2140000000000004"/>
    <n v="172.494"/>
    <d v="2019-01-05T00:00:00"/>
    <d v="1899-12-30T20:54:00"/>
    <s v="Credit card"/>
    <n v="8.2140000000000004"/>
    <n v="7.9"/>
    <s v="Jan"/>
    <s v="Sat"/>
    <s v="evening"/>
    <s v="Normal"/>
    <s v="Male"/>
    <s v="Fashion accessories"/>
    <s v="Naypyitaw"/>
    <s v="C"/>
    <s v="Average"/>
  </r>
  <r>
    <s v="630-74-5166"/>
    <n v="62.13"/>
    <n v="6"/>
    <n v="18.638999999999999"/>
    <n v="391.41899999999998"/>
    <d v="2019-03-22T00:00:00"/>
    <d v="1899-12-30T20:19:00"/>
    <s v="Cash"/>
    <n v="18.638999999999999"/>
    <n v="7.4"/>
    <s v="Mar"/>
    <s v="Fri"/>
    <s v="evening"/>
    <s v="Normal"/>
    <s v="Male"/>
    <s v="Sports and travel"/>
    <s v="Yangon"/>
    <s v="A"/>
    <s v="Average"/>
  </r>
  <r>
    <s v="588-01-7461"/>
    <n v="33.979999999999997"/>
    <n v="9"/>
    <n v="15.291"/>
    <n v="321.11099999999999"/>
    <d v="2019-03-24T00:00:00"/>
    <d v="1899-12-30T10:43:00"/>
    <s v="Cash"/>
    <n v="15.291"/>
    <n v="4.2"/>
    <s v="Mar"/>
    <s v="Sun"/>
    <s v="morning"/>
    <s v="Normal"/>
    <s v="Female"/>
    <s v="Food and beverages"/>
    <s v="Naypyitaw"/>
    <s v="C"/>
    <s v="Poor"/>
  </r>
  <r>
    <s v="861-77-0145"/>
    <n v="81.97"/>
    <n v="10"/>
    <n v="40.984999999999999"/>
    <n v="860.68499999999995"/>
    <d v="2019-03-03T00:00:00"/>
    <d v="1899-12-30T14:30:00"/>
    <s v="Cash"/>
    <n v="40.984999999999999"/>
    <n v="9.1999999999999993"/>
    <s v="Mar"/>
    <s v="Sun"/>
    <s v="afternoon"/>
    <s v="Member"/>
    <s v="Male"/>
    <s v="Electronic accessories"/>
    <s v="Naypyitaw"/>
    <s v="C"/>
    <s v="Good"/>
  </r>
  <r>
    <s v="479-26-8945"/>
    <n v="16.489999999999998"/>
    <n v="2"/>
    <n v="1.649"/>
    <n v="34.628999999999998"/>
    <d v="2019-02-05T00:00:00"/>
    <d v="1899-12-30T11:32:00"/>
    <s v="Ewallet"/>
    <n v="1.649"/>
    <n v="4.5999999999999996"/>
    <s v="Feb"/>
    <s v="Tue"/>
    <s v="morning"/>
    <s v="Member"/>
    <s v="Female"/>
    <s v="Sports and travel"/>
    <s v="Mandalay"/>
    <s v="B"/>
    <s v="Poor"/>
  </r>
  <r>
    <s v="210-67-5886"/>
    <n v="98.21"/>
    <n v="3"/>
    <n v="14.7315"/>
    <n v="309.36149999999998"/>
    <d v="2019-02-05T00:00:00"/>
    <d v="1899-12-30T10:41:00"/>
    <s v="Credit card"/>
    <n v="14.7315"/>
    <n v="7.8"/>
    <s v="Feb"/>
    <s v="Tue"/>
    <s v="morning"/>
    <s v="Member"/>
    <s v="Female"/>
    <s v="Health and beauty"/>
    <s v="Naypyitaw"/>
    <s v="C"/>
    <s v="Average"/>
  </r>
  <r>
    <s v="227-78-1148"/>
    <n v="72.84"/>
    <n v="7"/>
    <n v="25.494"/>
    <n v="535.37400000000002"/>
    <d v="2019-02-15T00:00:00"/>
    <d v="1899-12-30T12:44:00"/>
    <s v="Cash"/>
    <n v="25.494"/>
    <n v="8.4"/>
    <s v="Feb"/>
    <s v="Fri"/>
    <s v="afternoon"/>
    <s v="Normal"/>
    <s v="Female"/>
    <s v="Fashion accessories"/>
    <s v="Mandalay"/>
    <s v="B"/>
    <s v="Good"/>
  </r>
  <r>
    <s v="645-44-1170"/>
    <n v="58.07"/>
    <n v="9"/>
    <n v="26.131499999999999"/>
    <n v="548.76149999999996"/>
    <d v="2019-01-19T00:00:00"/>
    <d v="1899-12-30T20:07:00"/>
    <s v="Ewallet"/>
    <n v="26.131499999999999"/>
    <n v="4.3"/>
    <s v="Jan"/>
    <s v="Sat"/>
    <s v="evening"/>
    <s v="Member"/>
    <s v="Male"/>
    <s v="Home and lifestyle"/>
    <s v="Yangon"/>
    <s v="A"/>
    <s v="Poor"/>
  </r>
  <r>
    <s v="237-01-6122"/>
    <n v="80.790000000000006"/>
    <n v="9"/>
    <n v="36.355499999999999"/>
    <n v="763.46550000000002"/>
    <d v="2019-02-01T00:00:00"/>
    <d v="1899-12-30T20:31:00"/>
    <s v="Credit card"/>
    <n v="36.355499999999999"/>
    <n v="9.5"/>
    <s v="Feb"/>
    <s v="Fri"/>
    <s v="evening"/>
    <s v="Member"/>
    <s v="Female"/>
    <s v="Home and lifestyle"/>
    <s v="Naypyitaw"/>
    <s v="C"/>
    <s v="Good"/>
  </r>
  <r>
    <s v="225-98-1496"/>
    <n v="27.02"/>
    <n v="3"/>
    <n v="4.0529999999999999"/>
    <n v="85.113"/>
    <d v="2019-03-02T00:00:00"/>
    <d v="1899-12-30T13:01:00"/>
    <s v="Credit card"/>
    <n v="4.0529999999999999"/>
    <n v="7.1"/>
    <s v="Mar"/>
    <s v="Sat"/>
    <s v="afternoon"/>
    <s v="Normal"/>
    <s v="Female"/>
    <s v="Fashion accessories"/>
    <s v="Naypyitaw"/>
    <s v="C"/>
    <s v="Average"/>
  </r>
  <r>
    <s v="291-32-1427"/>
    <n v="21.94"/>
    <n v="5"/>
    <n v="5.4850000000000003"/>
    <n v="115.185"/>
    <d v="2019-03-05T00:00:00"/>
    <d v="1899-12-30T12:29:00"/>
    <s v="Ewallet"/>
    <n v="5.4850000000000003"/>
    <n v="5.3"/>
    <s v="Mar"/>
    <s v="Tue"/>
    <s v="afternoon"/>
    <s v="Member"/>
    <s v="Male"/>
    <s v="Fashion accessories"/>
    <s v="Mandalay"/>
    <s v="B"/>
    <s v="Poor"/>
  </r>
  <r>
    <s v="659-65-8956"/>
    <n v="51.36"/>
    <n v="1"/>
    <n v="2.5680000000000001"/>
    <n v="53.927999999999997"/>
    <d v="2019-01-16T00:00:00"/>
    <d v="1899-12-30T15:26:00"/>
    <s v="Ewallet"/>
    <n v="2.5680000000000001"/>
    <n v="5.2"/>
    <s v="Jan"/>
    <s v="Wed"/>
    <s v="afternoon"/>
    <s v="Member"/>
    <s v="Male"/>
    <s v="Fashion accessories"/>
    <s v="Mandalay"/>
    <s v="B"/>
    <s v="Poor"/>
  </r>
  <r>
    <s v="642-32-2990"/>
    <n v="10.96"/>
    <n v="10"/>
    <n v="5.48"/>
    <n v="115.08"/>
    <d v="2019-02-02T00:00:00"/>
    <d v="1899-12-30T20:48:00"/>
    <s v="Ewallet"/>
    <n v="5.48"/>
    <n v="6"/>
    <s v="Feb"/>
    <s v="Sat"/>
    <s v="evening"/>
    <s v="Normal"/>
    <s v="Female"/>
    <s v="Food and beverages"/>
    <s v="Yangon"/>
    <s v="A"/>
    <s v="Average"/>
  </r>
  <r>
    <s v="378-24-2715"/>
    <n v="53.44"/>
    <n v="2"/>
    <n v="5.3440000000000003"/>
    <n v="112.224"/>
    <d v="2019-01-20T00:00:00"/>
    <d v="1899-12-30T20:38:00"/>
    <s v="Ewallet"/>
    <n v="5.3440000000000003"/>
    <n v="4.0999999999999996"/>
    <s v="Jan"/>
    <s v="Sun"/>
    <s v="evening"/>
    <s v="Normal"/>
    <s v="Male"/>
    <s v="Home and lifestyle"/>
    <s v="Mandalay"/>
    <s v="B"/>
    <s v="Poor"/>
  </r>
  <r>
    <s v="638-60-7125"/>
    <n v="99.56"/>
    <n v="8"/>
    <n v="39.823999999999998"/>
    <n v="836.30399999999997"/>
    <d v="2019-02-14T00:00:00"/>
    <d v="1899-12-30T17:03:00"/>
    <s v="Credit card"/>
    <n v="39.823999999999998"/>
    <n v="5.2"/>
    <s v="Feb"/>
    <s v="Thu"/>
    <s v="evening"/>
    <s v="Normal"/>
    <s v="Female"/>
    <s v="Electronic accessories"/>
    <s v="Yangon"/>
    <s v="A"/>
    <s v="Poor"/>
  </r>
  <r>
    <s v="659-36-1684"/>
    <n v="57.12"/>
    <n v="7"/>
    <n v="19.992000000000001"/>
    <n v="419.83199999999999"/>
    <d v="2019-01-12T00:00:00"/>
    <d v="1899-12-30T12:02:00"/>
    <s v="Credit card"/>
    <n v="19.992000000000001"/>
    <n v="6.5"/>
    <s v="Jan"/>
    <s v="Sat"/>
    <s v="afternoon"/>
    <s v="Member"/>
    <s v="Male"/>
    <s v="Sports and travel"/>
    <s v="Naypyitaw"/>
    <s v="C"/>
    <s v="Average"/>
  </r>
  <r>
    <s v="219-22-9386"/>
    <n v="99.96"/>
    <n v="9"/>
    <n v="44.981999999999999"/>
    <n v="944.62199999999996"/>
    <d v="2019-03-09T00:00:00"/>
    <d v="1899-12-30T17:26:00"/>
    <s v="Credit card"/>
    <n v="44.981999999999999"/>
    <n v="4.2"/>
    <s v="Mar"/>
    <s v="Sat"/>
    <s v="evening"/>
    <s v="Member"/>
    <s v="Male"/>
    <s v="Sports and travel"/>
    <s v="Mandalay"/>
    <s v="B"/>
    <s v="Poor"/>
  </r>
  <r>
    <s v="336-78-2147"/>
    <n v="63.91"/>
    <n v="8"/>
    <n v="25.564"/>
    <n v="536.84400000000005"/>
    <d v="2019-03-13T00:00:00"/>
    <d v="1899-12-30T19:52:00"/>
    <s v="Credit card"/>
    <n v="25.564"/>
    <n v="4.5999999999999996"/>
    <s v="Mar"/>
    <s v="Wed"/>
    <s v="evening"/>
    <s v="Member"/>
    <s v="Male"/>
    <s v="Home and lifestyle"/>
    <s v="Naypyitaw"/>
    <s v="C"/>
    <s v="Poor"/>
  </r>
  <r>
    <s v="268-27-6179"/>
    <n v="56.47"/>
    <n v="8"/>
    <n v="22.588000000000001"/>
    <n v="474.34800000000001"/>
    <d v="2019-03-09T00:00:00"/>
    <d v="1899-12-30T14:57:00"/>
    <s v="Ewallet"/>
    <n v="22.588000000000001"/>
    <n v="7.3"/>
    <s v="Mar"/>
    <s v="Sat"/>
    <s v="afternoon"/>
    <s v="Member"/>
    <s v="Female"/>
    <s v="Fashion accessories"/>
    <s v="Mandalay"/>
    <s v="B"/>
    <s v="Average"/>
  </r>
  <r>
    <s v="668-90-8900"/>
    <n v="93.69"/>
    <n v="7"/>
    <n v="32.791499999999999"/>
    <n v="688.62149999999997"/>
    <d v="2019-03-10T00:00:00"/>
    <d v="1899-12-30T18:44:00"/>
    <s v="Credit card"/>
    <n v="32.791499999999999"/>
    <n v="4.5"/>
    <s v="Mar"/>
    <s v="Sun"/>
    <s v="evening"/>
    <s v="Normal"/>
    <s v="Female"/>
    <s v="Home and lifestyle"/>
    <s v="Yangon"/>
    <s v="A"/>
    <s v="Poor"/>
  </r>
  <r>
    <s v="870-54-3162"/>
    <n v="32.25"/>
    <n v="5"/>
    <n v="8.0625"/>
    <n v="169.3125"/>
    <d v="2019-01-27T00:00:00"/>
    <d v="1899-12-30T13:26:00"/>
    <s v="Cash"/>
    <n v="8.0625"/>
    <n v="9"/>
    <s v="Jan"/>
    <s v="Sun"/>
    <s v="afternoon"/>
    <s v="Normal"/>
    <s v="Female"/>
    <s v="Sports and travel"/>
    <s v="Yangon"/>
    <s v="A"/>
    <s v="Good"/>
  </r>
  <r>
    <s v="189-08-9157"/>
    <n v="31.73"/>
    <n v="9"/>
    <n v="14.278499999999999"/>
    <n v="299.8485"/>
    <d v="2019-01-08T00:00:00"/>
    <d v="1899-12-30T16:17:00"/>
    <s v="Credit card"/>
    <n v="14.278499999999999"/>
    <n v="5.9"/>
    <s v="Jan"/>
    <s v="Tue"/>
    <s v="evening"/>
    <s v="Normal"/>
    <s v="Female"/>
    <s v="Fashion accessories"/>
    <s v="Naypyitaw"/>
    <s v="C"/>
    <s v="Poor"/>
  </r>
  <r>
    <s v="663-86-9076"/>
    <n v="68.540000000000006"/>
    <n v="8"/>
    <n v="27.416"/>
    <n v="575.73599999999999"/>
    <d v="2019-01-08T00:00:00"/>
    <d v="1899-12-30T15:57:00"/>
    <s v="Ewallet"/>
    <n v="27.416"/>
    <n v="8.5"/>
    <s v="Jan"/>
    <s v="Tue"/>
    <s v="afternoon"/>
    <s v="Member"/>
    <s v="Female"/>
    <s v="Food and beverages"/>
    <s v="Naypyitaw"/>
    <s v="C"/>
    <s v="Good"/>
  </r>
  <r>
    <s v="549-84-7482"/>
    <n v="90.28"/>
    <n v="9"/>
    <n v="40.625999999999998"/>
    <n v="853.14599999999996"/>
    <d v="2019-02-08T00:00:00"/>
    <d v="1899-12-30T11:15:00"/>
    <s v="Ewallet"/>
    <n v="40.625999999999998"/>
    <n v="7.2"/>
    <s v="Feb"/>
    <s v="Fri"/>
    <s v="morning"/>
    <s v="Normal"/>
    <s v="Female"/>
    <s v="Sports and travel"/>
    <s v="Mandalay"/>
    <s v="B"/>
    <s v="Average"/>
  </r>
  <r>
    <s v="191-10-6171"/>
    <n v="39.619999999999997"/>
    <n v="7"/>
    <n v="13.867000000000001"/>
    <n v="291.20699999999999"/>
    <d v="2019-01-25T00:00:00"/>
    <d v="1899-12-30T13:18:00"/>
    <s v="Cash"/>
    <n v="13.867000000000001"/>
    <n v="7.5"/>
    <s v="Jan"/>
    <s v="Fri"/>
    <s v="afternoon"/>
    <s v="Normal"/>
    <s v="Female"/>
    <s v="Fashion accessories"/>
    <s v="Mandalay"/>
    <s v="B"/>
    <s v="Average"/>
  </r>
  <r>
    <s v="802-70-5316"/>
    <n v="92.13"/>
    <n v="6"/>
    <n v="27.638999999999999"/>
    <n v="580.41899999999998"/>
    <d v="2019-03-06T00:00:00"/>
    <d v="1899-12-30T20:34:00"/>
    <s v="Cash"/>
    <n v="27.638999999999999"/>
    <n v="8.3000000000000007"/>
    <s v="Mar"/>
    <s v="Wed"/>
    <s v="evening"/>
    <s v="Member"/>
    <s v="Female"/>
    <s v="Sports and travel"/>
    <s v="Yangon"/>
    <s v="A"/>
    <s v="Good"/>
  </r>
  <r>
    <s v="695-51-0018"/>
    <n v="34.840000000000003"/>
    <n v="4"/>
    <n v="6.968"/>
    <n v="146.328"/>
    <d v="2019-02-10T00:00:00"/>
    <d v="1899-12-30T18:36:00"/>
    <s v="Cash"/>
    <n v="6.968"/>
    <n v="7.4"/>
    <s v="Feb"/>
    <s v="Sun"/>
    <s v="evening"/>
    <s v="Normal"/>
    <s v="Female"/>
    <s v="Sports and travel"/>
    <s v="Mandalay"/>
    <s v="B"/>
    <s v="Average"/>
  </r>
  <r>
    <s v="590-83-4591"/>
    <n v="87.45"/>
    <n v="6"/>
    <n v="26.234999999999999"/>
    <n v="550.93499999999995"/>
    <d v="2019-02-17T00:00:00"/>
    <d v="1899-12-30T14:40:00"/>
    <s v="Credit card"/>
    <n v="26.234999999999999"/>
    <n v="8.8000000000000007"/>
    <s v="Feb"/>
    <s v="Sun"/>
    <s v="afternoon"/>
    <s v="Member"/>
    <s v="Male"/>
    <s v="Electronic accessories"/>
    <s v="Mandalay"/>
    <s v="B"/>
    <s v="Good"/>
  </r>
  <r>
    <s v="483-71-1164"/>
    <n v="81.3"/>
    <n v="6"/>
    <n v="24.39"/>
    <n v="512.19000000000005"/>
    <d v="2019-03-08T00:00:00"/>
    <d v="1899-12-30T16:43:00"/>
    <s v="Ewallet"/>
    <n v="24.39"/>
    <n v="5.3"/>
    <s v="Mar"/>
    <s v="Fri"/>
    <s v="evening"/>
    <s v="Normal"/>
    <s v="Female"/>
    <s v="Health and beauty"/>
    <s v="Naypyitaw"/>
    <s v="C"/>
    <s v="Poor"/>
  </r>
  <r>
    <s v="597-78-7908"/>
    <n v="90.22"/>
    <n v="3"/>
    <n v="13.532999999999999"/>
    <n v="284.19299999999998"/>
    <d v="2019-02-18T00:00:00"/>
    <d v="1899-12-30T19:39:00"/>
    <s v="Cash"/>
    <n v="13.532999999999999"/>
    <n v="6.2"/>
    <s v="Feb"/>
    <s v="Mon"/>
    <s v="evening"/>
    <s v="Normal"/>
    <s v="Male"/>
    <s v="Fashion accessories"/>
    <s v="Naypyitaw"/>
    <s v="C"/>
    <s v="Average"/>
  </r>
  <r>
    <s v="700-81-1757"/>
    <n v="26.31"/>
    <n v="5"/>
    <n v="6.5774999999999997"/>
    <n v="138.1275"/>
    <d v="2019-01-18T00:00:00"/>
    <d v="1899-12-30T20:59:00"/>
    <s v="Credit card"/>
    <n v="6.5774999999999997"/>
    <n v="8.8000000000000007"/>
    <s v="Jan"/>
    <s v="Fri"/>
    <s v="evening"/>
    <s v="Normal"/>
    <s v="Female"/>
    <s v="Electronic accessories"/>
    <s v="Yangon"/>
    <s v="A"/>
    <s v="Good"/>
  </r>
  <r>
    <s v="354-39-5160"/>
    <n v="34.42"/>
    <n v="6"/>
    <n v="10.326000000000001"/>
    <n v="216.846"/>
    <d v="2019-02-18T00:00:00"/>
    <d v="1899-12-30T15:39:00"/>
    <s v="Cash"/>
    <n v="10.326000000000001"/>
    <n v="9.8000000000000007"/>
    <s v="Feb"/>
    <s v="Mon"/>
    <s v="afternoon"/>
    <s v="Member"/>
    <s v="Female"/>
    <s v="Home and lifestyle"/>
    <s v="Yangon"/>
    <s v="A"/>
    <s v="Good"/>
  </r>
  <r>
    <s v="241-72-9525"/>
    <n v="51.91"/>
    <n v="10"/>
    <n v="25.954999999999998"/>
    <n v="545.05499999999995"/>
    <d v="2019-02-16T00:00:00"/>
    <d v="1899-12-30T12:21:00"/>
    <s v="Cash"/>
    <n v="25.954999999999998"/>
    <n v="8.1999999999999993"/>
    <s v="Feb"/>
    <s v="Sat"/>
    <s v="afternoon"/>
    <s v="Normal"/>
    <s v="Male"/>
    <s v="Sports and travel"/>
    <s v="Mandalay"/>
    <s v="B"/>
    <s v="Good"/>
  </r>
  <r>
    <s v="575-30-8091"/>
    <n v="72.5"/>
    <n v="8"/>
    <n v="29"/>
    <n v="609"/>
    <d v="2019-03-16T00:00:00"/>
    <d v="1899-12-30T19:25:00"/>
    <s v="Ewallet"/>
    <n v="29"/>
    <n v="9.1999999999999993"/>
    <s v="Mar"/>
    <s v="Sat"/>
    <s v="evening"/>
    <s v="Normal"/>
    <s v="Male"/>
    <s v="Sports and travel"/>
    <s v="Yangon"/>
    <s v="A"/>
    <s v="Good"/>
  </r>
  <r>
    <s v="731-81-9469"/>
    <n v="89.8"/>
    <n v="10"/>
    <n v="44.9"/>
    <n v="942.9"/>
    <d v="2019-01-23T00:00:00"/>
    <d v="1899-12-30T13:00:00"/>
    <s v="Credit card"/>
    <n v="44.9"/>
    <n v="5.4"/>
    <s v="Jan"/>
    <s v="Wed"/>
    <s v="afternoon"/>
    <s v="Member"/>
    <s v="Female"/>
    <s v="Sports and travel"/>
    <s v="Naypyitaw"/>
    <s v="C"/>
    <s v="Poor"/>
  </r>
  <r>
    <s v="280-17-4359"/>
    <n v="90.5"/>
    <n v="10"/>
    <n v="45.25"/>
    <n v="950.25"/>
    <d v="2019-01-25T00:00:00"/>
    <d v="1899-12-30T13:48:00"/>
    <s v="Cash"/>
    <n v="45.25"/>
    <n v="8.1"/>
    <s v="Jan"/>
    <s v="Fri"/>
    <s v="afternoon"/>
    <s v="Member"/>
    <s v="Male"/>
    <s v="Health and beauty"/>
    <s v="Naypyitaw"/>
    <s v="C"/>
    <s v="Good"/>
  </r>
  <r>
    <s v="338-65-2210"/>
    <n v="68.599999999999994"/>
    <n v="10"/>
    <n v="34.299999999999997"/>
    <n v="720.3"/>
    <d v="2019-02-05T00:00:00"/>
    <d v="1899-12-30T19:57:00"/>
    <s v="Cash"/>
    <n v="34.299999999999997"/>
    <n v="9.1"/>
    <s v="Feb"/>
    <s v="Tue"/>
    <s v="evening"/>
    <s v="Member"/>
    <s v="Female"/>
    <s v="Health and beauty"/>
    <s v="Naypyitaw"/>
    <s v="C"/>
    <s v="Good"/>
  </r>
  <r>
    <s v="488-25-4221"/>
    <n v="30.41"/>
    <n v="1"/>
    <n v="1.5205"/>
    <n v="31.930499999999999"/>
    <d v="2019-02-22T00:00:00"/>
    <d v="1899-12-30T10:36:00"/>
    <s v="Credit card"/>
    <n v="1.5205"/>
    <n v="8.4"/>
    <s v="Feb"/>
    <s v="Fri"/>
    <s v="morning"/>
    <s v="Member"/>
    <s v="Female"/>
    <s v="Food and beverages"/>
    <s v="Naypyitaw"/>
    <s v="C"/>
    <s v="Good"/>
  </r>
  <r>
    <s v="239-10-7476"/>
    <n v="77.95"/>
    <n v="6"/>
    <n v="23.385000000000002"/>
    <n v="491.08499999999998"/>
    <d v="2019-01-21T00:00:00"/>
    <d v="1899-12-30T16:37:00"/>
    <s v="Ewallet"/>
    <n v="23.385000000000002"/>
    <n v="8"/>
    <s v="Jan"/>
    <s v="Mon"/>
    <s v="evening"/>
    <s v="Normal"/>
    <s v="Female"/>
    <s v="Home and lifestyle"/>
    <s v="Yangon"/>
    <s v="A"/>
    <s v="Good"/>
  </r>
  <r>
    <s v="458-41-1477"/>
    <n v="46.26"/>
    <n v="6"/>
    <n v="13.878"/>
    <n v="291.43799999999999"/>
    <d v="2019-03-08T00:00:00"/>
    <d v="1899-12-30T17:11:00"/>
    <s v="Credit card"/>
    <n v="13.878"/>
    <n v="9.5"/>
    <s v="Mar"/>
    <s v="Fri"/>
    <s v="evening"/>
    <s v="Normal"/>
    <s v="Female"/>
    <s v="Health and beauty"/>
    <s v="Naypyitaw"/>
    <s v="C"/>
    <s v="Good"/>
  </r>
  <r>
    <s v="685-64-1609"/>
    <n v="30.14"/>
    <n v="10"/>
    <n v="15.07"/>
    <n v="316.47000000000003"/>
    <d v="2019-02-10T00:00:00"/>
    <d v="1899-12-30T12:28:00"/>
    <s v="Ewallet"/>
    <n v="15.07"/>
    <n v="9.1999999999999993"/>
    <s v="Feb"/>
    <s v="Sun"/>
    <s v="afternoon"/>
    <s v="Member"/>
    <s v="Female"/>
    <s v="Fashion accessories"/>
    <s v="Yangon"/>
    <s v="A"/>
    <s v="Good"/>
  </r>
  <r>
    <s v="568-90-5112"/>
    <n v="66.14"/>
    <n v="4"/>
    <n v="13.228"/>
    <n v="277.78800000000001"/>
    <d v="2019-03-19T00:00:00"/>
    <d v="1899-12-30T12:46:00"/>
    <s v="Credit card"/>
    <n v="13.228"/>
    <n v="5.6"/>
    <s v="Mar"/>
    <s v="Tue"/>
    <s v="afternoon"/>
    <s v="Normal"/>
    <s v="Male"/>
    <s v="Health and beauty"/>
    <s v="Naypyitaw"/>
    <s v="C"/>
    <s v="Poor"/>
  </r>
  <r>
    <s v="262-47-2794"/>
    <n v="71.86"/>
    <n v="8"/>
    <n v="28.744"/>
    <n v="603.62400000000002"/>
    <d v="2019-03-06T00:00:00"/>
    <d v="1899-12-30T15:07:00"/>
    <s v="Credit card"/>
    <n v="28.744"/>
    <n v="6.2"/>
    <s v="Mar"/>
    <s v="Wed"/>
    <s v="afternoon"/>
    <s v="Member"/>
    <s v="Male"/>
    <s v="Home and lifestyle"/>
    <s v="Mandalay"/>
    <s v="B"/>
    <s v="Average"/>
  </r>
  <r>
    <s v="238-49-0436"/>
    <n v="32.46"/>
    <n v="8"/>
    <n v="12.984"/>
    <n v="272.66399999999999"/>
    <d v="2019-03-27T00:00:00"/>
    <d v="1899-12-30T13:48:00"/>
    <s v="Credit card"/>
    <n v="12.984"/>
    <n v="4.9000000000000004"/>
    <s v="Mar"/>
    <s v="Wed"/>
    <s v="afternoon"/>
    <s v="Normal"/>
    <s v="Male"/>
    <s v="Health and beauty"/>
    <s v="Yangon"/>
    <s v="A"/>
    <s v="Poor"/>
  </r>
  <r>
    <s v="608-96-3517"/>
    <n v="91.54"/>
    <n v="4"/>
    <n v="18.308"/>
    <n v="384.46800000000002"/>
    <d v="2019-03-23T00:00:00"/>
    <d v="1899-12-30T19:20:00"/>
    <s v="Credit card"/>
    <n v="18.308"/>
    <n v="4.8"/>
    <s v="Mar"/>
    <s v="Sat"/>
    <s v="evening"/>
    <s v="Member"/>
    <s v="Female"/>
    <s v="Fashion accessories"/>
    <s v="Mandalay"/>
    <s v="B"/>
    <s v="Poor"/>
  </r>
  <r>
    <s v="584-86-7256"/>
    <n v="34.56"/>
    <n v="7"/>
    <n v="12.096"/>
    <n v="254.01599999999999"/>
    <d v="2019-03-11T00:00:00"/>
    <d v="1899-12-30T16:07:00"/>
    <s v="Credit card"/>
    <n v="12.096"/>
    <n v="7.3"/>
    <s v="Mar"/>
    <s v="Mon"/>
    <s v="evening"/>
    <s v="Member"/>
    <s v="Male"/>
    <s v="Sports and travel"/>
    <s v="Naypyitaw"/>
    <s v="C"/>
    <s v="Average"/>
  </r>
  <r>
    <s v="746-94-0204"/>
    <n v="83.24"/>
    <n v="9"/>
    <n v="37.457999999999998"/>
    <n v="786.61800000000005"/>
    <d v="2019-01-29T00:00:00"/>
    <d v="1899-12-30T11:56:00"/>
    <s v="Credit card"/>
    <n v="37.457999999999998"/>
    <n v="7.4"/>
    <s v="Jan"/>
    <s v="Tue"/>
    <s v="morning"/>
    <s v="Normal"/>
    <s v="Male"/>
    <s v="Fashion accessories"/>
    <s v="Yangon"/>
    <s v="A"/>
    <s v="Average"/>
  </r>
  <r>
    <s v="214-17-6927"/>
    <n v="16.48"/>
    <n v="6"/>
    <n v="4.944"/>
    <n v="103.824"/>
    <d v="2019-02-07T00:00:00"/>
    <d v="1899-12-30T18:23:00"/>
    <s v="Ewallet"/>
    <n v="4.944"/>
    <n v="9.9"/>
    <s v="Feb"/>
    <s v="Thu"/>
    <s v="evening"/>
    <s v="Normal"/>
    <s v="Female"/>
    <s v="Food and beverages"/>
    <s v="Naypyitaw"/>
    <s v="C"/>
    <s v="Good"/>
  </r>
  <r>
    <s v="400-89-4171"/>
    <n v="80.97"/>
    <n v="8"/>
    <n v="32.387999999999998"/>
    <n v="680.14800000000002"/>
    <d v="2019-01-28T00:00:00"/>
    <d v="1899-12-30T13:05:00"/>
    <s v="Cash"/>
    <n v="32.387999999999998"/>
    <n v="9.3000000000000007"/>
    <s v="Jan"/>
    <s v="Mon"/>
    <s v="afternoon"/>
    <s v="Normal"/>
    <s v="Female"/>
    <s v="Sports and travel"/>
    <s v="Naypyitaw"/>
    <s v="C"/>
    <s v="Good"/>
  </r>
  <r>
    <s v="782-95-9291"/>
    <n v="92.29"/>
    <n v="5"/>
    <n v="23.072500000000002"/>
    <n v="484.52249999999998"/>
    <d v="2019-02-20T00:00:00"/>
    <d v="1899-12-30T15:55:00"/>
    <s v="Credit card"/>
    <n v="23.072500000000002"/>
    <n v="9"/>
    <s v="Feb"/>
    <s v="Wed"/>
    <s v="afternoon"/>
    <s v="Member"/>
    <s v="Male"/>
    <s v="Food and beverages"/>
    <s v="Yangon"/>
    <s v="A"/>
    <s v="Good"/>
  </r>
  <r>
    <s v="279-74-2924"/>
    <n v="72.17"/>
    <n v="1"/>
    <n v="3.6084999999999998"/>
    <n v="75.778499999999994"/>
    <d v="2019-01-04T00:00:00"/>
    <d v="1899-12-30T19:40:00"/>
    <s v="Cash"/>
    <n v="3.6084999999999998"/>
    <n v="6.1"/>
    <s v="Jan"/>
    <s v="Fri"/>
    <s v="evening"/>
    <s v="Member"/>
    <s v="Male"/>
    <s v="Electronic accessories"/>
    <s v="Mandalay"/>
    <s v="B"/>
    <s v="Average"/>
  </r>
  <r>
    <s v="307-85-2293"/>
    <n v="50.28"/>
    <n v="5"/>
    <n v="12.57"/>
    <n v="263.97000000000003"/>
    <d v="2019-03-07T00:00:00"/>
    <d v="1899-12-30T13:58:00"/>
    <s v="Ewallet"/>
    <n v="12.57"/>
    <n v="9.6999999999999993"/>
    <s v="Mar"/>
    <s v="Thu"/>
    <s v="afternoon"/>
    <s v="Normal"/>
    <s v="Male"/>
    <s v="Home and lifestyle"/>
    <s v="Mandalay"/>
    <s v="B"/>
    <s v="Good"/>
  </r>
  <r>
    <s v="743-04-1105"/>
    <n v="97.22"/>
    <n v="9"/>
    <n v="43.749000000000002"/>
    <n v="918.72900000000004"/>
    <d v="2019-03-30T00:00:00"/>
    <d v="1899-12-30T14:43:00"/>
    <s v="Ewallet"/>
    <n v="43.749000000000002"/>
    <n v="6"/>
    <s v="Mar"/>
    <s v="Sat"/>
    <s v="afternoon"/>
    <s v="Member"/>
    <s v="Male"/>
    <s v="Health and beauty"/>
    <s v="Mandalay"/>
    <s v="B"/>
    <s v="Average"/>
  </r>
  <r>
    <s v="423-57-2993"/>
    <n v="93.39"/>
    <n v="6"/>
    <n v="28.016999999999999"/>
    <n v="588.35699999999997"/>
    <d v="2019-03-27T00:00:00"/>
    <d v="1899-12-30T19:18:00"/>
    <s v="Ewallet"/>
    <n v="28.016999999999999"/>
    <n v="10"/>
    <s v="Mar"/>
    <s v="Wed"/>
    <s v="evening"/>
    <s v="Normal"/>
    <s v="Male"/>
    <s v="Sports and travel"/>
    <s v="Mandalay"/>
    <s v="B"/>
    <s v="Good"/>
  </r>
  <r>
    <s v="894-41-5205"/>
    <n v="43.18"/>
    <n v="8"/>
    <n v="17.271999999999998"/>
    <n v="362.71199999999999"/>
    <d v="2019-01-19T00:00:00"/>
    <d v="1899-12-30T19:39:00"/>
    <s v="Credit card"/>
    <n v="17.271999999999998"/>
    <n v="8.3000000000000007"/>
    <s v="Jan"/>
    <s v="Sat"/>
    <s v="evening"/>
    <s v="Normal"/>
    <s v="Female"/>
    <s v="Food and beverages"/>
    <s v="Naypyitaw"/>
    <s v="C"/>
    <s v="Good"/>
  </r>
  <r>
    <s v="275-28-0149"/>
    <n v="63.69"/>
    <n v="1"/>
    <n v="3.1844999999999999"/>
    <n v="66.874499999999998"/>
    <d v="2019-02-25T00:00:00"/>
    <d v="1899-12-30T16:21:00"/>
    <s v="Cash"/>
    <n v="3.1844999999999999"/>
    <n v="6"/>
    <s v="Feb"/>
    <s v="Mon"/>
    <s v="evening"/>
    <s v="Normal"/>
    <s v="Male"/>
    <s v="Sports and travel"/>
    <s v="Yangon"/>
    <s v="A"/>
    <s v="Average"/>
  </r>
  <r>
    <s v="101-17-6199"/>
    <n v="45.79"/>
    <n v="7"/>
    <n v="16.026499999999999"/>
    <n v="336.55650000000003"/>
    <d v="2019-03-13T00:00:00"/>
    <d v="1899-12-30T19:44:00"/>
    <s v="Credit card"/>
    <n v="16.026499999999999"/>
    <n v="7"/>
    <s v="Mar"/>
    <s v="Wed"/>
    <s v="evening"/>
    <s v="Normal"/>
    <s v="Male"/>
    <s v="Food and beverages"/>
    <s v="Yangon"/>
    <s v="A"/>
    <s v="Average"/>
  </r>
  <r>
    <s v="423-80-0988"/>
    <n v="76.400000000000006"/>
    <n v="2"/>
    <n v="7.64"/>
    <n v="160.44"/>
    <d v="2019-01-30T00:00:00"/>
    <d v="1899-12-30T19:42:00"/>
    <s v="Ewallet"/>
    <n v="7.64"/>
    <n v="6.5"/>
    <s v="Jan"/>
    <s v="Wed"/>
    <s v="evening"/>
    <s v="Normal"/>
    <s v="Male"/>
    <s v="Sports and travel"/>
    <s v="Naypyitaw"/>
    <s v="C"/>
    <s v="Average"/>
  </r>
  <r>
    <s v="548-46-9322"/>
    <n v="39.9"/>
    <n v="10"/>
    <n v="19.95"/>
    <n v="418.95"/>
    <d v="2019-02-20T00:00:00"/>
    <d v="1899-12-30T15:24:00"/>
    <s v="Credit card"/>
    <n v="19.95"/>
    <n v="5.9"/>
    <s v="Feb"/>
    <s v="Wed"/>
    <s v="afternoon"/>
    <s v="Normal"/>
    <s v="Male"/>
    <s v="Food and beverages"/>
    <s v="Mandalay"/>
    <s v="B"/>
    <s v="Poor"/>
  </r>
  <r>
    <s v="505-02-0892"/>
    <n v="42.57"/>
    <n v="8"/>
    <n v="17.027999999999999"/>
    <n v="357.58800000000002"/>
    <d v="2019-02-25T00:00:00"/>
    <d v="1899-12-30T14:12:00"/>
    <s v="Ewallet"/>
    <n v="17.027999999999999"/>
    <n v="5.6"/>
    <s v="Feb"/>
    <s v="Mon"/>
    <s v="afternoon"/>
    <s v="Member"/>
    <s v="Male"/>
    <s v="Health and beauty"/>
    <s v="Mandalay"/>
    <s v="B"/>
    <s v="Poor"/>
  </r>
  <r>
    <s v="234-65-2137"/>
    <n v="95.58"/>
    <n v="10"/>
    <n v="47.79"/>
    <n v="1003.59"/>
    <d v="2019-01-16T00:00:00"/>
    <d v="1899-12-30T13:32:00"/>
    <s v="Cash"/>
    <n v="47.79"/>
    <n v="4.8"/>
    <s v="Jan"/>
    <s v="Wed"/>
    <s v="afternoon"/>
    <s v="Normal"/>
    <s v="Male"/>
    <s v="Home and lifestyle"/>
    <s v="Naypyitaw"/>
    <s v="C"/>
    <s v="Poor"/>
  </r>
  <r>
    <s v="687-47-8271"/>
    <n v="98.98"/>
    <n v="10"/>
    <n v="49.49"/>
    <n v="1039.29"/>
    <d v="2019-02-08T00:00:00"/>
    <d v="1899-12-30T16:20:00"/>
    <s v="Credit card"/>
    <n v="49.49"/>
    <n v="8.6999999999999993"/>
    <s v="Feb"/>
    <s v="Fri"/>
    <s v="evening"/>
    <s v="Normal"/>
    <s v="Male"/>
    <s v="Fashion accessories"/>
    <s v="Yangon"/>
    <s v="A"/>
    <s v="Good"/>
  </r>
  <r>
    <s v="796-32-9050"/>
    <n v="51.28"/>
    <n v="6"/>
    <n v="15.384"/>
    <n v="323.06400000000002"/>
    <d v="2019-01-19T00:00:00"/>
    <d v="1899-12-30T16:31:00"/>
    <s v="Cash"/>
    <n v="15.384"/>
    <n v="6.5"/>
    <s v="Jan"/>
    <s v="Sat"/>
    <s v="evening"/>
    <s v="Normal"/>
    <s v="Male"/>
    <s v="Food and beverages"/>
    <s v="Yangon"/>
    <s v="A"/>
    <s v="Average"/>
  </r>
  <r>
    <s v="105-31-1824"/>
    <n v="69.52"/>
    <n v="7"/>
    <n v="24.332000000000001"/>
    <n v="510.97199999999998"/>
    <d v="2019-02-01T00:00:00"/>
    <d v="1899-12-30T15:10:00"/>
    <s v="Credit card"/>
    <n v="24.332000000000001"/>
    <n v="8.5"/>
    <s v="Feb"/>
    <s v="Fri"/>
    <s v="afternoon"/>
    <s v="Member"/>
    <s v="Male"/>
    <s v="Sports and travel"/>
    <s v="Yangon"/>
    <s v="A"/>
    <s v="Good"/>
  </r>
  <r>
    <s v="249-42-3782"/>
    <n v="70.010000000000005"/>
    <n v="5"/>
    <n v="17.502500000000001"/>
    <n v="367.55250000000001"/>
    <d v="2019-01-03T00:00:00"/>
    <d v="1899-12-30T11:36:00"/>
    <s v="Ewallet"/>
    <n v="17.502500000000001"/>
    <n v="5.5"/>
    <s v="Jan"/>
    <s v="Thu"/>
    <s v="morning"/>
    <s v="Normal"/>
    <s v="Male"/>
    <s v="Health and beauty"/>
    <s v="Yangon"/>
    <s v="A"/>
    <s v="Poor"/>
  </r>
  <r>
    <s v="316-55-4634"/>
    <n v="80.05"/>
    <n v="5"/>
    <n v="20.012499999999999"/>
    <n v="420.26249999999999"/>
    <d v="2019-01-26T00:00:00"/>
    <d v="1899-12-30T12:45:00"/>
    <s v="Credit card"/>
    <n v="20.012499999999999"/>
    <n v="9.4"/>
    <s v="Jan"/>
    <s v="Sat"/>
    <s v="afternoon"/>
    <s v="Member"/>
    <s v="Male"/>
    <s v="Food and beverages"/>
    <s v="Mandalay"/>
    <s v="B"/>
    <s v="Good"/>
  </r>
  <r>
    <s v="733-33-4967"/>
    <n v="20.85"/>
    <n v="8"/>
    <n v="8.34"/>
    <n v="175.14"/>
    <d v="2019-03-03T00:00:00"/>
    <d v="1899-12-30T19:17:00"/>
    <s v="Cash"/>
    <n v="8.34"/>
    <n v="6.3"/>
    <s v="Mar"/>
    <s v="Sun"/>
    <s v="evening"/>
    <s v="Normal"/>
    <s v="Male"/>
    <s v="Electronic accessories"/>
    <s v="Naypyitaw"/>
    <s v="C"/>
    <s v="Average"/>
  </r>
  <r>
    <s v="608-27-6295"/>
    <n v="52.89"/>
    <n v="6"/>
    <n v="15.867000000000001"/>
    <n v="333.20699999999999"/>
    <d v="2019-01-19T00:00:00"/>
    <d v="1899-12-30T17:34:00"/>
    <s v="Credit card"/>
    <n v="15.867000000000001"/>
    <n v="9.8000000000000007"/>
    <s v="Jan"/>
    <s v="Sat"/>
    <s v="evening"/>
    <s v="Member"/>
    <s v="Male"/>
    <s v="Electronic accessories"/>
    <s v="Mandalay"/>
    <s v="B"/>
    <s v="Good"/>
  </r>
  <r>
    <s v="414-12-7047"/>
    <n v="19.79"/>
    <n v="8"/>
    <n v="7.9160000000000004"/>
    <n v="166.23599999999999"/>
    <d v="2019-01-18T00:00:00"/>
    <d v="1899-12-30T12:04:00"/>
    <s v="Ewallet"/>
    <n v="7.9160000000000004"/>
    <n v="8.6999999999999993"/>
    <s v="Jan"/>
    <s v="Fri"/>
    <s v="afternoon"/>
    <s v="Normal"/>
    <s v="Male"/>
    <s v="Food and beverages"/>
    <s v="Mandalay"/>
    <s v="B"/>
    <s v="Good"/>
  </r>
  <r>
    <s v="827-26-2100"/>
    <n v="33.840000000000003"/>
    <n v="9"/>
    <n v="15.228"/>
    <n v="319.78800000000001"/>
    <d v="2019-03-21T00:00:00"/>
    <d v="1899-12-30T16:21:00"/>
    <s v="Ewallet"/>
    <n v="15.228"/>
    <n v="8.8000000000000007"/>
    <s v="Mar"/>
    <s v="Thu"/>
    <s v="evening"/>
    <s v="Member"/>
    <s v="Male"/>
    <s v="Home and lifestyle"/>
    <s v="Yangon"/>
    <s v="A"/>
    <s v="Good"/>
  </r>
  <r>
    <s v="175-54-2529"/>
    <n v="22.17"/>
    <n v="8"/>
    <n v="8.8680000000000003"/>
    <n v="186.22800000000001"/>
    <d v="2019-03-03T00:00:00"/>
    <d v="1899-12-30T17:01:00"/>
    <s v="Credit card"/>
    <n v="8.8680000000000003"/>
    <n v="9.6"/>
    <s v="Mar"/>
    <s v="Sun"/>
    <s v="evening"/>
    <s v="Member"/>
    <s v="Male"/>
    <s v="Food and beverages"/>
    <s v="Yangon"/>
    <s v="A"/>
    <s v="Good"/>
  </r>
  <r>
    <s v="139-52-2867"/>
    <n v="22.51"/>
    <n v="7"/>
    <n v="7.8784999999999998"/>
    <n v="165.4485"/>
    <d v="2019-02-13T00:00:00"/>
    <d v="1899-12-30T10:50:00"/>
    <s v="Credit card"/>
    <n v="7.8784999999999998"/>
    <n v="4.8"/>
    <s v="Feb"/>
    <s v="Wed"/>
    <s v="morning"/>
    <s v="Normal"/>
    <s v="Female"/>
    <s v="Fashion accessories"/>
    <s v="Naypyitaw"/>
    <s v="C"/>
    <s v="Poor"/>
  </r>
  <r>
    <s v="407-63-8975"/>
    <n v="73.88"/>
    <n v="6"/>
    <n v="22.164000000000001"/>
    <n v="465.44400000000002"/>
    <d v="2019-03-23T00:00:00"/>
    <d v="1899-12-30T19:16:00"/>
    <s v="Ewallet"/>
    <n v="22.164000000000001"/>
    <n v="4.4000000000000004"/>
    <s v="Mar"/>
    <s v="Sat"/>
    <s v="evening"/>
    <s v="Normal"/>
    <s v="Male"/>
    <s v="Food and beverages"/>
    <s v="Yangon"/>
    <s v="A"/>
    <s v="Poor"/>
  </r>
  <r>
    <s v="342-65-4817"/>
    <n v="86.8"/>
    <n v="3"/>
    <n v="13.02"/>
    <n v="273.42"/>
    <d v="2019-01-28T00:00:00"/>
    <d v="1899-12-30T16:47:00"/>
    <s v="Ewallet"/>
    <n v="13.02"/>
    <n v="9.9"/>
    <s v="Jan"/>
    <s v="Mon"/>
    <s v="evening"/>
    <s v="Member"/>
    <s v="Male"/>
    <s v="Health and beauty"/>
    <s v="Naypyitaw"/>
    <s v="C"/>
    <s v="Good"/>
  </r>
  <r>
    <s v="130-98-8941"/>
    <n v="64.260000000000005"/>
    <n v="7"/>
    <n v="22.491"/>
    <n v="472.31099999999998"/>
    <d v="2019-02-09T00:00:00"/>
    <d v="1899-12-30T10:00:00"/>
    <s v="Cash"/>
    <n v="22.491"/>
    <n v="5.7"/>
    <s v="Feb"/>
    <s v="Sat"/>
    <s v="morning"/>
    <s v="Normal"/>
    <s v="Male"/>
    <s v="Fashion accessories"/>
    <s v="Naypyitaw"/>
    <s v="C"/>
    <s v="Poor"/>
  </r>
  <r>
    <s v="434-83-9547"/>
    <n v="38.47"/>
    <n v="8"/>
    <n v="15.388"/>
    <n v="323.14800000000002"/>
    <d v="2019-01-23T00:00:00"/>
    <d v="1899-12-30T11:51:00"/>
    <s v="Cash"/>
    <n v="15.388"/>
    <n v="7.7"/>
    <s v="Jan"/>
    <s v="Wed"/>
    <s v="morning"/>
    <s v="Member"/>
    <s v="Male"/>
    <s v="Food and beverages"/>
    <s v="Naypyitaw"/>
    <s v="C"/>
    <s v="Average"/>
  </r>
  <r>
    <s v="851-28-6367"/>
    <n v="15.5"/>
    <n v="10"/>
    <n v="7.75"/>
    <n v="162.75"/>
    <d v="2019-03-23T00:00:00"/>
    <d v="1899-12-30T10:55:00"/>
    <s v="Ewallet"/>
    <n v="7.75"/>
    <n v="8"/>
    <s v="Mar"/>
    <s v="Sat"/>
    <s v="morning"/>
    <s v="Member"/>
    <s v="Male"/>
    <s v="Sports and travel"/>
    <s v="Yangon"/>
    <s v="A"/>
    <s v="Good"/>
  </r>
  <r>
    <s v="824-88-3614"/>
    <n v="34.31"/>
    <n v="8"/>
    <n v="13.724"/>
    <n v="288.20400000000001"/>
    <d v="2019-01-25T00:00:00"/>
    <d v="1899-12-30T15:00:00"/>
    <s v="Ewallet"/>
    <n v="13.724"/>
    <n v="5.7"/>
    <s v="Jan"/>
    <s v="Fri"/>
    <s v="afternoon"/>
    <s v="Normal"/>
    <s v="Male"/>
    <s v="Health and beauty"/>
    <s v="Naypyitaw"/>
    <s v="C"/>
    <s v="Poor"/>
  </r>
  <r>
    <s v="586-25-0848"/>
    <n v="12.34"/>
    <n v="7"/>
    <n v="4.319"/>
    <n v="90.698999999999998"/>
    <d v="2019-03-04T00:00:00"/>
    <d v="1899-12-30T11:19:00"/>
    <s v="Credit card"/>
    <n v="4.319"/>
    <n v="6.7"/>
    <s v="Mar"/>
    <s v="Mon"/>
    <s v="morning"/>
    <s v="Normal"/>
    <s v="Female"/>
    <s v="Sports and travel"/>
    <s v="Yangon"/>
    <s v="A"/>
    <s v="Average"/>
  </r>
  <r>
    <s v="895-66-0685"/>
    <n v="18.079999999999998"/>
    <n v="3"/>
    <n v="2.7120000000000002"/>
    <n v="56.951999999999998"/>
    <d v="2019-03-05T00:00:00"/>
    <d v="1899-12-30T19:46:00"/>
    <s v="Ewallet"/>
    <n v="2.7120000000000002"/>
    <n v="8"/>
    <s v="Mar"/>
    <s v="Tue"/>
    <s v="evening"/>
    <s v="Member"/>
    <s v="Male"/>
    <s v="Food and beverages"/>
    <s v="Mandalay"/>
    <s v="B"/>
    <s v="Good"/>
  </r>
  <r>
    <s v="305-14-0245"/>
    <n v="94.49"/>
    <n v="8"/>
    <n v="37.795999999999999"/>
    <n v="793.71600000000001"/>
    <d v="2019-03-03T00:00:00"/>
    <d v="1899-12-30T19:00:00"/>
    <s v="Ewallet"/>
    <n v="37.795999999999999"/>
    <n v="7.5"/>
    <s v="Mar"/>
    <s v="Sun"/>
    <s v="evening"/>
    <s v="Member"/>
    <s v="Female"/>
    <s v="Home and lifestyle"/>
    <s v="Mandalay"/>
    <s v="B"/>
    <s v="Average"/>
  </r>
  <r>
    <s v="732-04-5373"/>
    <n v="46.47"/>
    <n v="4"/>
    <n v="9.2940000000000005"/>
    <n v="195.17400000000001"/>
    <d v="2019-02-08T00:00:00"/>
    <d v="1899-12-30T10:53:00"/>
    <s v="Cash"/>
    <n v="9.2940000000000005"/>
    <n v="7"/>
    <s v="Feb"/>
    <s v="Fri"/>
    <s v="morning"/>
    <s v="Member"/>
    <s v="Male"/>
    <s v="Home and lifestyle"/>
    <s v="Mandalay"/>
    <s v="B"/>
    <s v="Average"/>
  </r>
  <r>
    <s v="400-60-7251"/>
    <n v="74.069999999999993"/>
    <n v="1"/>
    <n v="3.7035"/>
    <n v="77.773499999999999"/>
    <d v="2019-02-10T00:00:00"/>
    <d v="1899-12-30T12:50:00"/>
    <s v="Ewallet"/>
    <n v="3.7035"/>
    <n v="9.9"/>
    <s v="Feb"/>
    <s v="Sun"/>
    <s v="afternoon"/>
    <s v="Normal"/>
    <s v="Male"/>
    <s v="Home and lifestyle"/>
    <s v="Yangon"/>
    <s v="A"/>
    <s v="Good"/>
  </r>
  <r>
    <s v="593-65-1552"/>
    <n v="69.81"/>
    <n v="4"/>
    <n v="13.962"/>
    <n v="293.202"/>
    <d v="2019-01-28T00:00:00"/>
    <d v="1899-12-30T20:50:00"/>
    <s v="Credit card"/>
    <n v="13.962"/>
    <n v="5.9"/>
    <s v="Jan"/>
    <s v="Mon"/>
    <s v="evening"/>
    <s v="Normal"/>
    <s v="Female"/>
    <s v="Home and lifestyle"/>
    <s v="Naypyitaw"/>
    <s v="C"/>
    <s v="Poor"/>
  </r>
  <r>
    <s v="284-34-9626"/>
    <n v="77.040000000000006"/>
    <n v="3"/>
    <n v="11.555999999999999"/>
    <n v="242.67599999999999"/>
    <d v="2019-02-11T00:00:00"/>
    <d v="1899-12-30T10:39:00"/>
    <s v="Credit card"/>
    <n v="11.555999999999999"/>
    <n v="7.2"/>
    <s v="Feb"/>
    <s v="Mon"/>
    <s v="morning"/>
    <s v="Normal"/>
    <s v="Female"/>
    <s v="Home and lifestyle"/>
    <s v="Mandalay"/>
    <s v="B"/>
    <s v="Average"/>
  </r>
  <r>
    <s v="437-58-8131"/>
    <n v="73.52"/>
    <n v="2"/>
    <n v="7.3520000000000003"/>
    <n v="154.392"/>
    <d v="2019-01-15T00:00:00"/>
    <d v="1899-12-30T13:41:00"/>
    <s v="Ewallet"/>
    <n v="7.3520000000000003"/>
    <n v="4.5999999999999996"/>
    <s v="Jan"/>
    <s v="Tue"/>
    <s v="afternoon"/>
    <s v="Normal"/>
    <s v="Female"/>
    <s v="Fashion accessories"/>
    <s v="Mandalay"/>
    <s v="B"/>
    <s v="Poor"/>
  </r>
  <r>
    <s v="286-43-6208"/>
    <n v="87.8"/>
    <n v="9"/>
    <n v="39.51"/>
    <n v="829.71"/>
    <d v="2019-03-16T00:00:00"/>
    <d v="1899-12-30T19:08:00"/>
    <s v="Cash"/>
    <n v="39.51"/>
    <n v="9.1999999999999993"/>
    <s v="Mar"/>
    <s v="Sat"/>
    <s v="evening"/>
    <s v="Normal"/>
    <s v="Female"/>
    <s v="Food and beverages"/>
    <s v="Naypyitaw"/>
    <s v="C"/>
    <s v="Good"/>
  </r>
  <r>
    <s v="641-43-2399"/>
    <n v="25.55"/>
    <n v="4"/>
    <n v="5.1100000000000003"/>
    <n v="107.31"/>
    <d v="2019-01-26T00:00:00"/>
    <d v="1899-12-30T20:23:00"/>
    <s v="Ewallet"/>
    <n v="5.1100000000000003"/>
    <n v="5.7"/>
    <s v="Jan"/>
    <s v="Sat"/>
    <s v="evening"/>
    <s v="Normal"/>
    <s v="Male"/>
    <s v="Home and lifestyle"/>
    <s v="Mandalay"/>
    <s v="B"/>
    <s v="Poor"/>
  </r>
  <r>
    <s v="831-07-6050"/>
    <n v="32.71"/>
    <n v="5"/>
    <n v="8.1775000000000002"/>
    <n v="171.72749999999999"/>
    <d v="2019-03-19T00:00:00"/>
    <d v="1899-12-30T11:30:00"/>
    <s v="Credit card"/>
    <n v="8.1775000000000002"/>
    <n v="9.9"/>
    <s v="Mar"/>
    <s v="Tue"/>
    <s v="morning"/>
    <s v="Normal"/>
    <s v="Male"/>
    <s v="Electronic accessories"/>
    <s v="Yangon"/>
    <s v="A"/>
    <s v="Good"/>
  </r>
  <r>
    <s v="556-86-3144"/>
    <n v="74.290000000000006"/>
    <n v="1"/>
    <n v="3.7145000000000001"/>
    <n v="78.004499999999993"/>
    <d v="2019-01-13T00:00:00"/>
    <d v="1899-12-30T19:30:00"/>
    <s v="Cash"/>
    <n v="3.7145000000000001"/>
    <n v="5"/>
    <s v="Jan"/>
    <s v="Sun"/>
    <s v="evening"/>
    <s v="Member"/>
    <s v="Female"/>
    <s v="Fashion accessories"/>
    <s v="Naypyitaw"/>
    <s v="C"/>
    <s v="Poor"/>
  </r>
  <r>
    <s v="848-24-9445"/>
    <n v="43.7"/>
    <n v="2"/>
    <n v="4.37"/>
    <n v="91.77"/>
    <d v="2019-03-26T00:00:00"/>
    <d v="1899-12-30T18:03:00"/>
    <s v="Cash"/>
    <n v="4.37"/>
    <n v="4.9000000000000004"/>
    <s v="Mar"/>
    <s v="Tue"/>
    <s v="evening"/>
    <s v="Member"/>
    <s v="Male"/>
    <s v="Health and beauty"/>
    <s v="Naypyitaw"/>
    <s v="C"/>
    <s v="Poor"/>
  </r>
  <r>
    <s v="856-22-8149"/>
    <n v="25.29"/>
    <n v="1"/>
    <n v="1.2645"/>
    <n v="26.554500000000001"/>
    <d v="2019-03-23T00:00:00"/>
    <d v="1899-12-30T10:13:00"/>
    <s v="Ewallet"/>
    <n v="1.2645"/>
    <n v="6.1"/>
    <s v="Mar"/>
    <s v="Sat"/>
    <s v="morning"/>
    <s v="Normal"/>
    <s v="Female"/>
    <s v="Home and lifestyle"/>
    <s v="Yangon"/>
    <s v="A"/>
    <s v="Average"/>
  </r>
  <r>
    <s v="699-01-4164"/>
    <n v="41.5"/>
    <n v="4"/>
    <n v="8.3000000000000007"/>
    <n v="174.3"/>
    <d v="2019-03-12T00:00:00"/>
    <d v="1899-12-30T19:58:00"/>
    <s v="Credit card"/>
    <n v="8.3000000000000007"/>
    <n v="8.1999999999999993"/>
    <s v="Mar"/>
    <s v="Tue"/>
    <s v="evening"/>
    <s v="Normal"/>
    <s v="Male"/>
    <s v="Health and beauty"/>
    <s v="Naypyitaw"/>
    <s v="C"/>
    <s v="Good"/>
  </r>
  <r>
    <s v="420-11-4919"/>
    <n v="71.39"/>
    <n v="5"/>
    <n v="17.8475"/>
    <n v="374.79750000000001"/>
    <d v="2019-02-17T00:00:00"/>
    <d v="1899-12-30T19:57:00"/>
    <s v="Credit card"/>
    <n v="17.8475"/>
    <n v="5.5"/>
    <s v="Feb"/>
    <s v="Sun"/>
    <s v="evening"/>
    <s v="Member"/>
    <s v="Female"/>
    <s v="Food and beverages"/>
    <s v="Naypyitaw"/>
    <s v="C"/>
    <s v="Poor"/>
  </r>
  <r>
    <s v="606-80-4905"/>
    <n v="19.149999999999999"/>
    <n v="6"/>
    <n v="5.7450000000000001"/>
    <n v="120.645"/>
    <d v="2019-01-29T00:00:00"/>
    <d v="1899-12-30T10:01:00"/>
    <s v="Credit card"/>
    <n v="5.7450000000000001"/>
    <n v="6.8"/>
    <s v="Jan"/>
    <s v="Tue"/>
    <s v="morning"/>
    <s v="Member"/>
    <s v="Female"/>
    <s v="Sports and travel"/>
    <s v="Naypyitaw"/>
    <s v="C"/>
    <s v="Average"/>
  </r>
  <r>
    <s v="542-41-0513"/>
    <n v="57.49"/>
    <n v="4"/>
    <n v="11.497999999999999"/>
    <n v="241.458"/>
    <d v="2019-03-15T00:00:00"/>
    <d v="1899-12-30T11:57:00"/>
    <s v="Cash"/>
    <n v="11.497999999999999"/>
    <n v="6.6"/>
    <s v="Mar"/>
    <s v="Fri"/>
    <s v="morning"/>
    <s v="Member"/>
    <s v="Female"/>
    <s v="Electronic accessories"/>
    <s v="Mandalay"/>
    <s v="B"/>
    <s v="Average"/>
  </r>
  <r>
    <s v="426-39-2418"/>
    <n v="61.41"/>
    <n v="7"/>
    <n v="21.493500000000001"/>
    <n v="451.36349999999999"/>
    <d v="2019-01-14T00:00:00"/>
    <d v="1899-12-30T10:02:00"/>
    <s v="Cash"/>
    <n v="21.493500000000001"/>
    <n v="9.8000000000000007"/>
    <s v="Jan"/>
    <s v="Mon"/>
    <s v="morning"/>
    <s v="Normal"/>
    <s v="Male"/>
    <s v="Electronic accessories"/>
    <s v="Naypyitaw"/>
    <s v="C"/>
    <s v="Good"/>
  </r>
  <r>
    <s v="875-46-5808"/>
    <n v="25.9"/>
    <n v="10"/>
    <n v="12.95"/>
    <n v="271.95"/>
    <d v="2019-02-06T00:00:00"/>
    <d v="1899-12-30T14:51:00"/>
    <s v="Ewallet"/>
    <n v="12.95"/>
    <n v="8.6999999999999993"/>
    <s v="Feb"/>
    <s v="Wed"/>
    <s v="afternoon"/>
    <s v="Member"/>
    <s v="Male"/>
    <s v="Health and beauty"/>
    <s v="Mandalay"/>
    <s v="B"/>
    <s v="Good"/>
  </r>
  <r>
    <s v="394-43-4238"/>
    <n v="17.77"/>
    <n v="5"/>
    <n v="4.4424999999999999"/>
    <n v="93.292500000000004"/>
    <d v="2019-02-15T00:00:00"/>
    <d v="1899-12-30T12:42:00"/>
    <s v="Credit card"/>
    <n v="4.4424999999999999"/>
    <n v="5.4"/>
    <s v="Feb"/>
    <s v="Fri"/>
    <s v="afternoon"/>
    <s v="Member"/>
    <s v="Male"/>
    <s v="Home and lifestyle"/>
    <s v="Mandalay"/>
    <s v="B"/>
    <s v="Poor"/>
  </r>
  <r>
    <s v="749-24-1565"/>
    <n v="23.03"/>
    <n v="9"/>
    <n v="10.3635"/>
    <n v="217.6335"/>
    <d v="2019-01-03T00:00:00"/>
    <d v="1899-12-30T12:02:00"/>
    <s v="Ewallet"/>
    <n v="10.3635"/>
    <n v="7.9"/>
    <s v="Jan"/>
    <s v="Thu"/>
    <s v="afternoon"/>
    <s v="Normal"/>
    <s v="Female"/>
    <s v="Health and beauty"/>
    <s v="Yangon"/>
    <s v="A"/>
    <s v="Average"/>
  </r>
  <r>
    <s v="672-51-8681"/>
    <n v="66.650000000000006"/>
    <n v="9"/>
    <n v="29.9925"/>
    <n v="629.84249999999997"/>
    <d v="2019-01-04T00:00:00"/>
    <d v="1899-12-30T18:19:00"/>
    <s v="Credit card"/>
    <n v="29.9925"/>
    <n v="9.6999999999999993"/>
    <s v="Jan"/>
    <s v="Fri"/>
    <s v="evening"/>
    <s v="Member"/>
    <s v="Female"/>
    <s v="Electronic accessories"/>
    <s v="Naypyitaw"/>
    <s v="C"/>
    <s v="Good"/>
  </r>
  <r>
    <s v="263-87-5680"/>
    <n v="28.53"/>
    <n v="10"/>
    <n v="14.265000000000001"/>
    <n v="299.565"/>
    <d v="2019-03-18T00:00:00"/>
    <d v="1899-12-30T17:38:00"/>
    <s v="Ewallet"/>
    <n v="14.265000000000001"/>
    <n v="7.8"/>
    <s v="Mar"/>
    <s v="Mon"/>
    <s v="evening"/>
    <s v="Member"/>
    <s v="Female"/>
    <s v="Home and lifestyle"/>
    <s v="Naypyitaw"/>
    <s v="C"/>
    <s v="Average"/>
  </r>
  <r>
    <s v="573-58-9734"/>
    <n v="30.37"/>
    <n v="3"/>
    <n v="4.5555000000000003"/>
    <n v="95.665499999999994"/>
    <d v="2019-03-28T00:00:00"/>
    <d v="1899-12-30T13:41:00"/>
    <s v="Ewallet"/>
    <n v="4.5555000000000003"/>
    <n v="5.0999999999999996"/>
    <s v="Mar"/>
    <s v="Thu"/>
    <s v="afternoon"/>
    <s v="Normal"/>
    <s v="Female"/>
    <s v="Fashion accessories"/>
    <s v="Mandalay"/>
    <s v="B"/>
    <s v="Poor"/>
  </r>
  <r>
    <s v="817-69-8206"/>
    <n v="99.73"/>
    <n v="9"/>
    <n v="44.878500000000003"/>
    <n v="942.44849999999997"/>
    <d v="2019-03-02T00:00:00"/>
    <d v="1899-12-30T19:42:00"/>
    <s v="Credit card"/>
    <n v="44.878500000000003"/>
    <n v="6.5"/>
    <s v="Mar"/>
    <s v="Sat"/>
    <s v="evening"/>
    <s v="Normal"/>
    <s v="Female"/>
    <s v="Electronic accessories"/>
    <s v="Mandalay"/>
    <s v="B"/>
    <s v="Average"/>
  </r>
  <r>
    <s v="888-02-0338"/>
    <n v="26.23"/>
    <n v="9"/>
    <n v="11.8035"/>
    <n v="247.87350000000001"/>
    <d v="2019-01-25T00:00:00"/>
    <d v="1899-12-30T20:24:00"/>
    <s v="Ewallet"/>
    <n v="11.8035"/>
    <n v="5.9"/>
    <s v="Jan"/>
    <s v="Fri"/>
    <s v="evening"/>
    <s v="Normal"/>
    <s v="Male"/>
    <s v="Electronic accessories"/>
    <s v="Yangon"/>
    <s v="A"/>
    <s v="Poor"/>
  </r>
  <r>
    <s v="677-11-0152"/>
    <n v="93.26"/>
    <n v="9"/>
    <n v="41.966999999999999"/>
    <n v="881.30700000000002"/>
    <d v="2019-01-16T00:00:00"/>
    <d v="1899-12-30T18:08:00"/>
    <s v="Cash"/>
    <n v="41.966999999999999"/>
    <n v="8.8000000000000007"/>
    <s v="Jan"/>
    <s v="Wed"/>
    <s v="evening"/>
    <s v="Normal"/>
    <s v="Female"/>
    <s v="Food and beverages"/>
    <s v="Naypyitaw"/>
    <s v="C"/>
    <s v="Good"/>
  </r>
  <r>
    <s v="142-63-6033"/>
    <n v="92.36"/>
    <n v="5"/>
    <n v="23.09"/>
    <n v="484.89"/>
    <d v="2019-03-20T00:00:00"/>
    <d v="1899-12-30T19:17:00"/>
    <s v="Ewallet"/>
    <n v="23.09"/>
    <n v="4.9000000000000004"/>
    <s v="Mar"/>
    <s v="Wed"/>
    <s v="evening"/>
    <s v="Normal"/>
    <s v="Male"/>
    <s v="Home and lifestyle"/>
    <s v="Mandalay"/>
    <s v="B"/>
    <s v="Poor"/>
  </r>
  <r>
    <s v="656-16-1063"/>
    <n v="46.42"/>
    <n v="3"/>
    <n v="6.9630000000000001"/>
    <n v="146.22300000000001"/>
    <d v="2019-01-04T00:00:00"/>
    <d v="1899-12-30T13:24:00"/>
    <s v="Credit card"/>
    <n v="6.9630000000000001"/>
    <n v="4.4000000000000004"/>
    <s v="Jan"/>
    <s v="Fri"/>
    <s v="afternoon"/>
    <s v="Normal"/>
    <s v="Male"/>
    <s v="Sports and travel"/>
    <s v="Mandalay"/>
    <s v="B"/>
    <s v="Poor"/>
  </r>
  <r>
    <s v="891-58-8335"/>
    <n v="29.61"/>
    <n v="7"/>
    <n v="10.3635"/>
    <n v="217.6335"/>
    <d v="2019-03-11T00:00:00"/>
    <d v="1899-12-30T15:53:00"/>
    <s v="Cash"/>
    <n v="10.3635"/>
    <n v="6.5"/>
    <s v="Mar"/>
    <s v="Mon"/>
    <s v="afternoon"/>
    <s v="Member"/>
    <s v="Female"/>
    <s v="Sports and travel"/>
    <s v="Mandalay"/>
    <s v="B"/>
    <s v="Average"/>
  </r>
  <r>
    <s v="802-43-8934"/>
    <n v="18.28"/>
    <n v="1"/>
    <n v="0.91400000000000003"/>
    <n v="19.193999999999999"/>
    <d v="2019-03-22T00:00:00"/>
    <d v="1899-12-30T15:05:00"/>
    <s v="Credit card"/>
    <n v="0.91400000000000003"/>
    <n v="8.3000000000000007"/>
    <s v="Mar"/>
    <s v="Fri"/>
    <s v="afternoon"/>
    <s v="Normal"/>
    <s v="Male"/>
    <s v="Home and lifestyle"/>
    <s v="Yangon"/>
    <s v="A"/>
    <s v="Good"/>
  </r>
  <r>
    <s v="560-30-5617"/>
    <n v="24.77"/>
    <n v="5"/>
    <n v="6.1924999999999999"/>
    <n v="130.04249999999999"/>
    <d v="2019-03-24T00:00:00"/>
    <d v="1899-12-30T18:27:00"/>
    <s v="Cash"/>
    <n v="6.1924999999999999"/>
    <n v="8.5"/>
    <s v="Mar"/>
    <s v="Sun"/>
    <s v="evening"/>
    <s v="Normal"/>
    <s v="Female"/>
    <s v="Sports and travel"/>
    <s v="Mandalay"/>
    <s v="B"/>
    <s v="Good"/>
  </r>
  <r>
    <s v="319-74-2561"/>
    <n v="94.64"/>
    <n v="3"/>
    <n v="14.196"/>
    <n v="298.11599999999999"/>
    <d v="2019-02-21T00:00:00"/>
    <d v="1899-12-30T16:55:00"/>
    <s v="Cash"/>
    <n v="14.196"/>
    <n v="5.5"/>
    <s v="Feb"/>
    <s v="Thu"/>
    <s v="evening"/>
    <s v="Member"/>
    <s v="Female"/>
    <s v="Electronic accessories"/>
    <s v="Yangon"/>
    <s v="A"/>
    <s v="Poor"/>
  </r>
  <r>
    <s v="549-03-9315"/>
    <n v="94.87"/>
    <n v="8"/>
    <n v="37.948"/>
    <n v="796.90800000000002"/>
    <d v="2019-02-12T00:00:00"/>
    <d v="1899-12-30T12:58:00"/>
    <s v="Ewallet"/>
    <n v="37.948"/>
    <n v="8.6999999999999993"/>
    <s v="Feb"/>
    <s v="Tue"/>
    <s v="afternoon"/>
    <s v="Normal"/>
    <s v="Male"/>
    <s v="Fashion accessories"/>
    <s v="Mandalay"/>
    <s v="B"/>
    <s v="Good"/>
  </r>
  <r>
    <s v="790-29-1172"/>
    <n v="57.34"/>
    <n v="3"/>
    <n v="8.6010000000000009"/>
    <n v="180.62100000000001"/>
    <d v="2019-03-10T00:00:00"/>
    <d v="1899-12-30T18:59:00"/>
    <s v="Credit card"/>
    <n v="8.6010000000000009"/>
    <n v="7.9"/>
    <s v="Mar"/>
    <s v="Sun"/>
    <s v="evening"/>
    <s v="Normal"/>
    <s v="Female"/>
    <s v="Food and beverages"/>
    <s v="Mandalay"/>
    <s v="B"/>
    <s v="Average"/>
  </r>
  <r>
    <s v="239-36-3640"/>
    <n v="45.35"/>
    <n v="6"/>
    <n v="13.605"/>
    <n v="285.70499999999998"/>
    <d v="2019-01-31T00:00:00"/>
    <d v="1899-12-30T13:44:00"/>
    <s v="Ewallet"/>
    <n v="13.605"/>
    <n v="6.1"/>
    <s v="Jan"/>
    <s v="Thu"/>
    <s v="afternoon"/>
    <s v="Normal"/>
    <s v="Male"/>
    <s v="Electronic accessories"/>
    <s v="Mandalay"/>
    <s v="B"/>
    <s v="Average"/>
  </r>
  <r>
    <s v="468-01-2051"/>
    <n v="62.08"/>
    <n v="7"/>
    <n v="21.728000000000002"/>
    <n v="456.28800000000001"/>
    <d v="2019-03-06T00:00:00"/>
    <d v="1899-12-30T13:46:00"/>
    <s v="Ewallet"/>
    <n v="21.728000000000002"/>
    <n v="5.4"/>
    <s v="Mar"/>
    <s v="Wed"/>
    <s v="afternoon"/>
    <s v="Normal"/>
    <s v="Male"/>
    <s v="Food and beverages"/>
    <s v="Mandalay"/>
    <s v="B"/>
    <s v="Poor"/>
  </r>
  <r>
    <s v="389-25-3394"/>
    <n v="11.81"/>
    <n v="5"/>
    <n v="2.9525000000000001"/>
    <n v="62.002499999999998"/>
    <d v="2019-02-17T00:00:00"/>
    <d v="1899-12-30T18:06:00"/>
    <s v="Cash"/>
    <n v="2.9525000000000001"/>
    <n v="9.4"/>
    <s v="Feb"/>
    <s v="Sun"/>
    <s v="evening"/>
    <s v="Normal"/>
    <s v="Male"/>
    <s v="Electronic accessories"/>
    <s v="Naypyitaw"/>
    <s v="C"/>
    <s v="Good"/>
  </r>
  <r>
    <s v="279-62-1445"/>
    <n v="12.54"/>
    <n v="1"/>
    <n v="0.627"/>
    <n v="13.167"/>
    <d v="2019-02-21T00:00:00"/>
    <d v="1899-12-30T12:38:00"/>
    <s v="Cash"/>
    <n v="0.627"/>
    <n v="8.1999999999999993"/>
    <s v="Feb"/>
    <s v="Thu"/>
    <s v="afternoon"/>
    <s v="Member"/>
    <s v="Female"/>
    <s v="Fashion accessories"/>
    <s v="Naypyitaw"/>
    <s v="C"/>
    <s v="Good"/>
  </r>
  <r>
    <s v="213-72-6612"/>
    <n v="43.25"/>
    <n v="2"/>
    <n v="4.3250000000000002"/>
    <n v="90.825000000000003"/>
    <d v="2019-03-20T00:00:00"/>
    <d v="1899-12-30T15:56:00"/>
    <s v="Cash"/>
    <n v="4.3250000000000002"/>
    <n v="6.2"/>
    <s v="Mar"/>
    <s v="Wed"/>
    <s v="afternoon"/>
    <s v="Normal"/>
    <s v="Male"/>
    <s v="Food and beverages"/>
    <s v="Yangon"/>
    <s v="A"/>
    <s v="Average"/>
  </r>
  <r>
    <s v="746-68-6593"/>
    <n v="87.16"/>
    <n v="2"/>
    <n v="8.7159999999999993"/>
    <n v="183.036"/>
    <d v="2019-01-11T00:00:00"/>
    <d v="1899-12-30T14:29:00"/>
    <s v="Credit card"/>
    <n v="8.7159999999999993"/>
    <n v="9.6999999999999993"/>
    <s v="Jan"/>
    <s v="Fri"/>
    <s v="afternoon"/>
    <s v="Member"/>
    <s v="Female"/>
    <s v="Sports and travel"/>
    <s v="Naypyitaw"/>
    <s v="C"/>
    <s v="Good"/>
  </r>
  <r>
    <s v="836-82-5858"/>
    <n v="69.37"/>
    <n v="9"/>
    <n v="31.2165"/>
    <n v="655.54650000000004"/>
    <d v="2019-01-26T00:00:00"/>
    <d v="1899-12-30T19:14:00"/>
    <s v="Ewallet"/>
    <n v="31.2165"/>
    <n v="4"/>
    <s v="Jan"/>
    <s v="Sat"/>
    <s v="evening"/>
    <s v="Member"/>
    <s v="Male"/>
    <s v="Health and beauty"/>
    <s v="Mandalay"/>
    <s v="B"/>
    <s v="Poor"/>
  </r>
  <r>
    <s v="583-72-1480"/>
    <n v="37.06"/>
    <n v="4"/>
    <n v="7.4119999999999999"/>
    <n v="155.65199999999999"/>
    <d v="2019-01-31T00:00:00"/>
    <d v="1899-12-30T16:24:00"/>
    <s v="Ewallet"/>
    <n v="7.4119999999999999"/>
    <n v="9.6999999999999993"/>
    <s v="Jan"/>
    <s v="Thu"/>
    <s v="evening"/>
    <s v="Member"/>
    <s v="Male"/>
    <s v="Electronic accessories"/>
    <s v="Naypyitaw"/>
    <s v="C"/>
    <s v="Good"/>
  </r>
  <r>
    <s v="466-61-5506"/>
    <n v="90.7"/>
    <n v="6"/>
    <n v="27.21"/>
    <n v="571.41"/>
    <d v="2019-02-26T00:00:00"/>
    <d v="1899-12-30T10:52:00"/>
    <s v="Cash"/>
    <n v="27.21"/>
    <n v="5.3"/>
    <s v="Feb"/>
    <s v="Tue"/>
    <s v="morning"/>
    <s v="Member"/>
    <s v="Female"/>
    <s v="Electronic accessories"/>
    <s v="Mandalay"/>
    <s v="B"/>
    <s v="Poor"/>
  </r>
  <r>
    <s v="721-86-6247"/>
    <n v="63.42"/>
    <n v="8"/>
    <n v="25.367999999999999"/>
    <n v="532.72799999999995"/>
    <d v="2019-03-11T00:00:00"/>
    <d v="1899-12-30T12:55:00"/>
    <s v="Ewallet"/>
    <n v="25.367999999999999"/>
    <n v="7.4"/>
    <s v="Mar"/>
    <s v="Mon"/>
    <s v="afternoon"/>
    <s v="Normal"/>
    <s v="Female"/>
    <s v="Home and lifestyle"/>
    <s v="Yangon"/>
    <s v="A"/>
    <s v="Average"/>
  </r>
  <r>
    <s v="289-65-5721"/>
    <n v="81.37"/>
    <n v="2"/>
    <n v="8.1370000000000005"/>
    <n v="170.87700000000001"/>
    <d v="2019-01-26T00:00:00"/>
    <d v="1899-12-30T19:28:00"/>
    <s v="Cash"/>
    <n v="8.1370000000000005"/>
    <n v="6.5"/>
    <s v="Jan"/>
    <s v="Sat"/>
    <s v="evening"/>
    <s v="Normal"/>
    <s v="Female"/>
    <s v="Fashion accessories"/>
    <s v="Mandalay"/>
    <s v="B"/>
    <s v="Average"/>
  </r>
  <r>
    <s v="545-46-3100"/>
    <n v="10.59"/>
    <n v="3"/>
    <n v="1.5885"/>
    <n v="33.358499999999999"/>
    <d v="2019-03-12T00:00:00"/>
    <d v="1899-12-30T13:52:00"/>
    <s v="Credit card"/>
    <n v="1.5885"/>
    <n v="8.6999999999999993"/>
    <s v="Mar"/>
    <s v="Tue"/>
    <s v="afternoon"/>
    <s v="Member"/>
    <s v="Female"/>
    <s v="Electronic accessories"/>
    <s v="Mandalay"/>
    <s v="B"/>
    <s v="Good"/>
  </r>
  <r>
    <s v="418-02-5978"/>
    <n v="84.09"/>
    <n v="9"/>
    <n v="37.840499999999999"/>
    <n v="794.65049999999997"/>
    <d v="2019-02-11T00:00:00"/>
    <d v="1899-12-30T10:54:00"/>
    <s v="Cash"/>
    <n v="37.840499999999999"/>
    <n v="8"/>
    <s v="Feb"/>
    <s v="Mon"/>
    <s v="morning"/>
    <s v="Normal"/>
    <s v="Female"/>
    <s v="Health and beauty"/>
    <s v="Mandalay"/>
    <s v="B"/>
    <s v="Good"/>
  </r>
  <r>
    <s v="269-04-5750"/>
    <n v="73.819999999999993"/>
    <n v="4"/>
    <n v="14.763999999999999"/>
    <n v="310.04399999999998"/>
    <d v="2019-02-21T00:00:00"/>
    <d v="1899-12-30T18:31:00"/>
    <s v="Cash"/>
    <n v="14.763999999999999"/>
    <n v="6.7"/>
    <s v="Feb"/>
    <s v="Thu"/>
    <s v="evening"/>
    <s v="Member"/>
    <s v="Male"/>
    <s v="Fashion accessories"/>
    <s v="Mandalay"/>
    <s v="B"/>
    <s v="Average"/>
  </r>
  <r>
    <s v="157-13-5295"/>
    <n v="51.94"/>
    <n v="10"/>
    <n v="25.97"/>
    <n v="545.37"/>
    <d v="2019-03-09T00:00:00"/>
    <d v="1899-12-30T18:24:00"/>
    <s v="Ewallet"/>
    <n v="25.97"/>
    <n v="6.5"/>
    <s v="Mar"/>
    <s v="Sat"/>
    <s v="evening"/>
    <s v="Member"/>
    <s v="Male"/>
    <s v="Health and beauty"/>
    <s v="Yangon"/>
    <s v="A"/>
    <s v="Average"/>
  </r>
  <r>
    <s v="645-78-8093"/>
    <n v="93.14"/>
    <n v="2"/>
    <n v="9.3140000000000001"/>
    <n v="195.59399999999999"/>
    <d v="2019-01-20T00:00:00"/>
    <d v="1899-12-30T18:09:00"/>
    <s v="Ewallet"/>
    <n v="9.3140000000000001"/>
    <n v="4.0999999999999996"/>
    <s v="Jan"/>
    <s v="Sun"/>
    <s v="evening"/>
    <s v="Normal"/>
    <s v="Female"/>
    <s v="Sports and travel"/>
    <s v="Yangon"/>
    <s v="A"/>
    <s v="Poor"/>
  </r>
  <r>
    <s v="211-30-9270"/>
    <n v="17.41"/>
    <n v="5"/>
    <n v="4.3525"/>
    <n v="91.402500000000003"/>
    <d v="2019-01-28T00:00:00"/>
    <d v="1899-12-30T15:16:00"/>
    <s v="Credit card"/>
    <n v="4.3525"/>
    <n v="4.9000000000000004"/>
    <s v="Jan"/>
    <s v="Mon"/>
    <s v="afternoon"/>
    <s v="Normal"/>
    <s v="Male"/>
    <s v="Health and beauty"/>
    <s v="Naypyitaw"/>
    <s v="C"/>
    <s v="Poor"/>
  </r>
  <r>
    <s v="755-12-3214"/>
    <n v="44.22"/>
    <n v="5"/>
    <n v="11.055"/>
    <n v="232.155"/>
    <d v="2019-03-05T00:00:00"/>
    <d v="1899-12-30T17:07:00"/>
    <s v="Credit card"/>
    <n v="11.055"/>
    <n v="8.6"/>
    <s v="Mar"/>
    <s v="Tue"/>
    <s v="evening"/>
    <s v="Member"/>
    <s v="Female"/>
    <s v="Fashion accessories"/>
    <s v="Naypyitaw"/>
    <s v="C"/>
    <s v="Good"/>
  </r>
  <r>
    <s v="346-84-3103"/>
    <n v="13.22"/>
    <n v="5"/>
    <n v="3.3050000000000002"/>
    <n v="69.405000000000001"/>
    <d v="2019-03-02T00:00:00"/>
    <d v="1899-12-30T19:26:00"/>
    <s v="Cash"/>
    <n v="3.3050000000000002"/>
    <n v="4.3"/>
    <s v="Mar"/>
    <s v="Sat"/>
    <s v="evening"/>
    <s v="Member"/>
    <s v="Female"/>
    <s v="Electronic accessories"/>
    <s v="Mandalay"/>
    <s v="B"/>
    <s v="Poor"/>
  </r>
  <r>
    <s v="478-06-7835"/>
    <n v="89.69"/>
    <n v="1"/>
    <n v="4.4844999999999997"/>
    <n v="94.174499999999995"/>
    <d v="2019-01-11T00:00:00"/>
    <d v="1899-12-30T11:20:00"/>
    <s v="Ewallet"/>
    <n v="4.4844999999999997"/>
    <n v="4.9000000000000004"/>
    <s v="Jan"/>
    <s v="Fri"/>
    <s v="morning"/>
    <s v="Normal"/>
    <s v="Male"/>
    <s v="Fashion accessories"/>
    <s v="Yangon"/>
    <s v="A"/>
    <s v="Poor"/>
  </r>
  <r>
    <s v="540-11-4336"/>
    <n v="24.94"/>
    <n v="9"/>
    <n v="11.223000000000001"/>
    <n v="235.68299999999999"/>
    <d v="2019-01-11T00:00:00"/>
    <d v="1899-12-30T16:49:00"/>
    <s v="Credit card"/>
    <n v="11.223000000000001"/>
    <n v="5.6"/>
    <s v="Jan"/>
    <s v="Fri"/>
    <s v="evening"/>
    <s v="Normal"/>
    <s v="Male"/>
    <s v="Food and beverages"/>
    <s v="Yangon"/>
    <s v="A"/>
    <s v="Poor"/>
  </r>
  <r>
    <s v="448-81-5016"/>
    <n v="59.77"/>
    <n v="2"/>
    <n v="5.9770000000000003"/>
    <n v="125.517"/>
    <d v="2019-03-11T00:00:00"/>
    <d v="1899-12-30T12:01:00"/>
    <s v="Credit card"/>
    <n v="5.9770000000000003"/>
    <n v="5.8"/>
    <s v="Mar"/>
    <s v="Mon"/>
    <s v="afternoon"/>
    <s v="Normal"/>
    <s v="Male"/>
    <s v="Health and beauty"/>
    <s v="Yangon"/>
    <s v="A"/>
    <s v="Poor"/>
  </r>
  <r>
    <s v="142-72-4741"/>
    <n v="93.2"/>
    <n v="2"/>
    <n v="9.32"/>
    <n v="195.72"/>
    <d v="2019-02-28T00:00:00"/>
    <d v="1899-12-30T18:37:00"/>
    <s v="Credit card"/>
    <n v="9.32"/>
    <n v="6"/>
    <s v="Feb"/>
    <s v="Thu"/>
    <s v="evening"/>
    <s v="Member"/>
    <s v="Male"/>
    <s v="Fashion accessories"/>
    <s v="Naypyitaw"/>
    <s v="C"/>
    <s v="Average"/>
  </r>
  <r>
    <s v="217-58-1179"/>
    <n v="62.65"/>
    <n v="4"/>
    <n v="12.53"/>
    <n v="263.13"/>
    <d v="2019-01-05T00:00:00"/>
    <d v="1899-12-30T11:25:00"/>
    <s v="Cash"/>
    <n v="12.53"/>
    <n v="4.2"/>
    <s v="Jan"/>
    <s v="Sat"/>
    <s v="morning"/>
    <s v="Member"/>
    <s v="Male"/>
    <s v="Home and lifestyle"/>
    <s v="Yangon"/>
    <s v="A"/>
    <s v="Poor"/>
  </r>
  <r>
    <s v="376-02-8238"/>
    <n v="93.87"/>
    <n v="8"/>
    <n v="37.548000000000002"/>
    <n v="788.50800000000004"/>
    <d v="2019-02-02T00:00:00"/>
    <d v="1899-12-30T18:42:00"/>
    <s v="Credit card"/>
    <n v="37.548000000000002"/>
    <n v="8.3000000000000007"/>
    <s v="Feb"/>
    <s v="Sat"/>
    <s v="evening"/>
    <s v="Normal"/>
    <s v="Male"/>
    <s v="Home and lifestyle"/>
    <s v="Mandalay"/>
    <s v="B"/>
    <s v="Good"/>
  </r>
  <r>
    <s v="530-90-9855"/>
    <n v="47.59"/>
    <n v="8"/>
    <n v="19.036000000000001"/>
    <n v="399.75599999999997"/>
    <d v="2019-01-01T00:00:00"/>
    <d v="1899-12-30T14:47:00"/>
    <s v="Cash"/>
    <n v="19.036000000000001"/>
    <n v="5.7"/>
    <s v="Jan"/>
    <s v="Tue"/>
    <s v="afternoon"/>
    <s v="Member"/>
    <s v="Male"/>
    <s v="Home and lifestyle"/>
    <s v="Yangon"/>
    <s v="A"/>
    <s v="Poor"/>
  </r>
  <r>
    <s v="866-05-7563"/>
    <n v="81.400000000000006"/>
    <n v="3"/>
    <n v="12.21"/>
    <n v="256.41000000000003"/>
    <d v="2019-02-09T00:00:00"/>
    <d v="1899-12-30T19:43:00"/>
    <s v="Cash"/>
    <n v="12.21"/>
    <n v="4.8"/>
    <s v="Feb"/>
    <s v="Sat"/>
    <s v="evening"/>
    <s v="Member"/>
    <s v="Female"/>
    <s v="Electronic accessories"/>
    <s v="Mandalay"/>
    <s v="B"/>
    <s v="Poor"/>
  </r>
  <r>
    <s v="604-70-6476"/>
    <n v="17.940000000000001"/>
    <n v="5"/>
    <n v="4.4850000000000003"/>
    <n v="94.185000000000002"/>
    <d v="2019-01-23T00:00:00"/>
    <d v="1899-12-30T14:04:00"/>
    <s v="Ewallet"/>
    <n v="4.4850000000000003"/>
    <n v="6.8"/>
    <s v="Jan"/>
    <s v="Wed"/>
    <s v="afternoon"/>
    <s v="Member"/>
    <s v="Male"/>
    <s v="Fashion accessories"/>
    <s v="Yangon"/>
    <s v="A"/>
    <s v="Average"/>
  </r>
  <r>
    <s v="799-71-1548"/>
    <n v="77.72"/>
    <n v="4"/>
    <n v="15.544"/>
    <n v="326.42399999999998"/>
    <d v="2019-01-07T00:00:00"/>
    <d v="1899-12-30T16:11:00"/>
    <s v="Credit card"/>
    <n v="15.544"/>
    <n v="8.8000000000000007"/>
    <s v="Jan"/>
    <s v="Mon"/>
    <s v="evening"/>
    <s v="Member"/>
    <s v="Male"/>
    <s v="Electronic accessories"/>
    <s v="Yangon"/>
    <s v="A"/>
    <s v="Good"/>
  </r>
  <r>
    <s v="785-13-7708"/>
    <n v="73.06"/>
    <n v="7"/>
    <n v="25.571000000000002"/>
    <n v="536.99099999999999"/>
    <d v="2019-01-14T00:00:00"/>
    <d v="1899-12-30T19:06:00"/>
    <s v="Credit card"/>
    <n v="25.571000000000002"/>
    <n v="4.2"/>
    <s v="Jan"/>
    <s v="Mon"/>
    <s v="evening"/>
    <s v="Normal"/>
    <s v="Male"/>
    <s v="Food and beverages"/>
    <s v="Mandalay"/>
    <s v="B"/>
    <s v="Poor"/>
  </r>
  <r>
    <s v="845-51-0542"/>
    <n v="46.55"/>
    <n v="9"/>
    <n v="20.947500000000002"/>
    <n v="439.89749999999998"/>
    <d v="2019-02-02T00:00:00"/>
    <d v="1899-12-30T15:34:00"/>
    <s v="Ewallet"/>
    <n v="20.947500000000002"/>
    <n v="6.4"/>
    <s v="Feb"/>
    <s v="Sat"/>
    <s v="afternoon"/>
    <s v="Member"/>
    <s v="Male"/>
    <s v="Food and beverages"/>
    <s v="Mandalay"/>
    <s v="B"/>
    <s v="Average"/>
  </r>
  <r>
    <s v="662-47-5456"/>
    <n v="35.19"/>
    <n v="10"/>
    <n v="17.594999999999999"/>
    <n v="369.495"/>
    <d v="2019-03-17T00:00:00"/>
    <d v="1899-12-30T19:06:00"/>
    <s v="Credit card"/>
    <n v="17.594999999999999"/>
    <n v="8.4"/>
    <s v="Mar"/>
    <s v="Sun"/>
    <s v="evening"/>
    <s v="Member"/>
    <s v="Male"/>
    <s v="Fashion accessories"/>
    <s v="Naypyitaw"/>
    <s v="C"/>
    <s v="Good"/>
  </r>
  <r>
    <s v="883-17-4236"/>
    <n v="14.39"/>
    <n v="2"/>
    <n v="1.4390000000000001"/>
    <n v="30.219000000000001"/>
    <d v="2019-03-02T00:00:00"/>
    <d v="1899-12-30T19:44:00"/>
    <s v="Credit card"/>
    <n v="1.4390000000000001"/>
    <n v="7.2"/>
    <s v="Mar"/>
    <s v="Sat"/>
    <s v="evening"/>
    <s v="Normal"/>
    <s v="Female"/>
    <s v="Sports and travel"/>
    <s v="Naypyitaw"/>
    <s v="C"/>
    <s v="Average"/>
  </r>
  <r>
    <s v="290-68-2984"/>
    <n v="23.75"/>
    <n v="4"/>
    <n v="4.75"/>
    <n v="99.75"/>
    <d v="2019-03-16T00:00:00"/>
    <d v="1899-12-30T11:22:00"/>
    <s v="Cash"/>
    <n v="4.75"/>
    <n v="5.2"/>
    <s v="Mar"/>
    <s v="Sat"/>
    <s v="morning"/>
    <s v="Normal"/>
    <s v="Male"/>
    <s v="Home and lifestyle"/>
    <s v="Yangon"/>
    <s v="A"/>
    <s v="Poor"/>
  </r>
  <r>
    <s v="704-11-6354"/>
    <n v="58.9"/>
    <n v="8"/>
    <n v="23.56"/>
    <n v="494.76"/>
    <d v="2019-01-06T00:00:00"/>
    <d v="1899-12-30T11:23:00"/>
    <s v="Cash"/>
    <n v="23.56"/>
    <n v="8.9"/>
    <s v="Jan"/>
    <s v="Sun"/>
    <s v="morning"/>
    <s v="Member"/>
    <s v="Male"/>
    <s v="Home and lifestyle"/>
    <s v="Yangon"/>
    <s v="A"/>
    <s v="Good"/>
  </r>
  <r>
    <s v="110-48-7033"/>
    <n v="32.619999999999997"/>
    <n v="4"/>
    <n v="6.524"/>
    <n v="137.00399999999999"/>
    <d v="2019-01-29T00:00:00"/>
    <d v="1899-12-30T14:12:00"/>
    <s v="Cash"/>
    <n v="6.524"/>
    <n v="9"/>
    <s v="Jan"/>
    <s v="Tue"/>
    <s v="afternoon"/>
    <s v="Member"/>
    <s v="Male"/>
    <s v="Fashion accessories"/>
    <s v="Mandalay"/>
    <s v="B"/>
    <s v="Good"/>
  </r>
  <r>
    <s v="366-93-0948"/>
    <n v="66.349999999999994"/>
    <n v="1"/>
    <n v="3.3174999999999999"/>
    <n v="69.667500000000004"/>
    <d v="2019-01-31T00:00:00"/>
    <d v="1899-12-30T10:46:00"/>
    <s v="Credit card"/>
    <n v="3.3174999999999999"/>
    <n v="9.6999999999999993"/>
    <s v="Jan"/>
    <s v="Thu"/>
    <s v="morning"/>
    <s v="Member"/>
    <s v="Male"/>
    <s v="Electronic accessories"/>
    <s v="Yangon"/>
    <s v="A"/>
    <s v="Good"/>
  </r>
  <r>
    <s v="729-09-9681"/>
    <n v="25.91"/>
    <n v="6"/>
    <n v="7.7729999999999997"/>
    <n v="163.233"/>
    <d v="2019-02-05T00:00:00"/>
    <d v="1899-12-30T10:16:00"/>
    <s v="Ewallet"/>
    <n v="7.7729999999999997"/>
    <n v="8.6999999999999993"/>
    <s v="Feb"/>
    <s v="Tue"/>
    <s v="morning"/>
    <s v="Member"/>
    <s v="Male"/>
    <s v="Home and lifestyle"/>
    <s v="Yangon"/>
    <s v="A"/>
    <s v="Good"/>
  </r>
  <r>
    <s v="151-16-1484"/>
    <n v="32.25"/>
    <n v="4"/>
    <n v="6.45"/>
    <n v="135.44999999999999"/>
    <d v="2019-02-13T00:00:00"/>
    <d v="1899-12-30T12:38:00"/>
    <s v="Ewallet"/>
    <n v="6.45"/>
    <n v="6.5"/>
    <s v="Feb"/>
    <s v="Wed"/>
    <s v="afternoon"/>
    <s v="Member"/>
    <s v="Male"/>
    <s v="Electronic accessories"/>
    <s v="Yangon"/>
    <s v="A"/>
    <s v="Average"/>
  </r>
  <r>
    <s v="380-94-4661"/>
    <n v="65.94"/>
    <n v="4"/>
    <n v="13.188000000000001"/>
    <n v="276.94799999999998"/>
    <d v="2019-02-07T00:00:00"/>
    <d v="1899-12-30T13:05:00"/>
    <s v="Credit card"/>
    <n v="13.188000000000001"/>
    <n v="6.9"/>
    <s v="Feb"/>
    <s v="Thu"/>
    <s v="afternoon"/>
    <s v="Member"/>
    <s v="Male"/>
    <s v="Electronic accessories"/>
    <s v="Naypyitaw"/>
    <s v="C"/>
    <s v="Average"/>
  </r>
  <r>
    <s v="850-41-9669"/>
    <n v="75.06"/>
    <n v="9"/>
    <n v="33.777000000000001"/>
    <n v="709.31700000000001"/>
    <d v="2019-03-19T00:00:00"/>
    <d v="1899-12-30T13:25:00"/>
    <s v="Ewallet"/>
    <n v="33.777000000000001"/>
    <n v="6.2"/>
    <s v="Mar"/>
    <s v="Tue"/>
    <s v="afternoon"/>
    <s v="Normal"/>
    <s v="Female"/>
    <s v="Electronic accessories"/>
    <s v="Yangon"/>
    <s v="A"/>
    <s v="Average"/>
  </r>
  <r>
    <s v="821-07-3596"/>
    <n v="16.45"/>
    <n v="4"/>
    <n v="3.29"/>
    <n v="69.09"/>
    <d v="2019-03-07T00:00:00"/>
    <d v="1899-12-30T14:53:00"/>
    <s v="Ewallet"/>
    <n v="3.29"/>
    <n v="5.6"/>
    <s v="Mar"/>
    <s v="Thu"/>
    <s v="afternoon"/>
    <s v="Normal"/>
    <s v="Female"/>
    <s v="Fashion accessories"/>
    <s v="Naypyitaw"/>
    <s v="C"/>
    <s v="Poor"/>
  </r>
  <r>
    <s v="655-85-5130"/>
    <n v="38.299999999999997"/>
    <n v="4"/>
    <n v="7.66"/>
    <n v="160.86000000000001"/>
    <d v="2019-03-13T00:00:00"/>
    <d v="1899-12-30T19:22:00"/>
    <s v="Cash"/>
    <n v="7.66"/>
    <n v="5.7"/>
    <s v="Mar"/>
    <s v="Wed"/>
    <s v="evening"/>
    <s v="Member"/>
    <s v="Female"/>
    <s v="Fashion accessories"/>
    <s v="Mandalay"/>
    <s v="B"/>
    <s v="Poor"/>
  </r>
  <r>
    <s v="447-15-7839"/>
    <n v="22.24"/>
    <n v="10"/>
    <n v="11.12"/>
    <n v="233.52"/>
    <d v="2019-02-09T00:00:00"/>
    <d v="1899-12-30T11:00:00"/>
    <s v="Cash"/>
    <n v="11.12"/>
    <n v="4.2"/>
    <s v="Feb"/>
    <s v="Sat"/>
    <s v="morning"/>
    <s v="Member"/>
    <s v="Female"/>
    <s v="Sports and travel"/>
    <s v="Yangon"/>
    <s v="A"/>
    <s v="Poor"/>
  </r>
  <r>
    <s v="154-74-7179"/>
    <n v="54.45"/>
    <n v="1"/>
    <n v="2.7225000000000001"/>
    <n v="57.172499999999999"/>
    <d v="2019-02-26T00:00:00"/>
    <d v="1899-12-30T19:24:00"/>
    <s v="Ewallet"/>
    <n v="2.7225000000000001"/>
    <n v="7.9"/>
    <s v="Feb"/>
    <s v="Tue"/>
    <s v="evening"/>
    <s v="Normal"/>
    <s v="Male"/>
    <s v="Sports and travel"/>
    <s v="Mandalay"/>
    <s v="B"/>
    <s v="Average"/>
  </r>
  <r>
    <s v="253-12-6086"/>
    <n v="98.4"/>
    <n v="7"/>
    <n v="34.44"/>
    <n v="723.24"/>
    <d v="2019-03-12T00:00:00"/>
    <d v="1899-12-30T12:43:00"/>
    <s v="Credit card"/>
    <n v="34.44"/>
    <n v="8.6999999999999993"/>
    <s v="Mar"/>
    <s v="Tue"/>
    <s v="afternoon"/>
    <s v="Member"/>
    <s v="Female"/>
    <s v="Sports and travel"/>
    <s v="Yangon"/>
    <s v="A"/>
    <s v="Good"/>
  </r>
  <r>
    <s v="808-65-0703"/>
    <n v="35.47"/>
    <n v="4"/>
    <n v="7.0940000000000003"/>
    <n v="148.97399999999999"/>
    <d v="2019-03-14T00:00:00"/>
    <d v="1899-12-30T17:22:00"/>
    <s v="Credit card"/>
    <n v="7.0940000000000003"/>
    <n v="6.9"/>
    <s v="Mar"/>
    <s v="Thu"/>
    <s v="evening"/>
    <s v="Normal"/>
    <s v="Male"/>
    <s v="Home and lifestyle"/>
    <s v="Naypyitaw"/>
    <s v="C"/>
    <s v="Average"/>
  </r>
  <r>
    <s v="571-94-0759"/>
    <n v="74.599999999999994"/>
    <n v="10"/>
    <n v="37.299999999999997"/>
    <n v="783.3"/>
    <d v="2019-01-08T00:00:00"/>
    <d v="1899-12-30T20:55:00"/>
    <s v="Cash"/>
    <n v="37.299999999999997"/>
    <n v="9.5"/>
    <s v="Jan"/>
    <s v="Tue"/>
    <s v="evening"/>
    <s v="Member"/>
    <s v="Female"/>
    <s v="Food and beverages"/>
    <s v="Mandalay"/>
    <s v="B"/>
    <s v="Good"/>
  </r>
  <r>
    <s v="144-51-6085"/>
    <n v="70.739999999999995"/>
    <n v="4"/>
    <n v="14.148"/>
    <n v="297.108"/>
    <d v="2019-01-05T00:00:00"/>
    <d v="1899-12-30T16:05:00"/>
    <s v="Credit card"/>
    <n v="14.148"/>
    <n v="4.4000000000000004"/>
    <s v="Jan"/>
    <s v="Sat"/>
    <s v="evening"/>
    <s v="Member"/>
    <s v="Male"/>
    <s v="Home and lifestyle"/>
    <s v="Yangon"/>
    <s v="A"/>
    <s v="Poor"/>
  </r>
  <r>
    <s v="731-14-2199"/>
    <n v="35.54"/>
    <n v="10"/>
    <n v="17.77"/>
    <n v="373.17"/>
    <d v="2019-01-04T00:00:00"/>
    <d v="1899-12-30T13:34:00"/>
    <s v="Ewallet"/>
    <n v="17.77"/>
    <n v="7"/>
    <s v="Jan"/>
    <s v="Fri"/>
    <s v="afternoon"/>
    <s v="Member"/>
    <s v="Female"/>
    <s v="Home and lifestyle"/>
    <s v="Yangon"/>
    <s v="A"/>
    <s v="Average"/>
  </r>
  <r>
    <s v="783-09-1637"/>
    <n v="67.430000000000007"/>
    <n v="5"/>
    <n v="16.857500000000002"/>
    <n v="354.00749999999999"/>
    <d v="2019-03-06T00:00:00"/>
    <d v="1899-12-30T18:13:00"/>
    <s v="Ewallet"/>
    <n v="16.857500000000002"/>
    <n v="6.3"/>
    <s v="Mar"/>
    <s v="Wed"/>
    <s v="evening"/>
    <s v="Normal"/>
    <s v="Female"/>
    <s v="Sports and travel"/>
    <s v="Mandalay"/>
    <s v="B"/>
    <s v="Average"/>
  </r>
  <r>
    <s v="687-15-1097"/>
    <n v="21.12"/>
    <n v="2"/>
    <n v="2.1120000000000001"/>
    <n v="44.351999999999997"/>
    <d v="2019-01-03T00:00:00"/>
    <d v="1899-12-30T19:17:00"/>
    <s v="Cash"/>
    <n v="2.1120000000000001"/>
    <n v="9.6999999999999993"/>
    <s v="Jan"/>
    <s v="Thu"/>
    <s v="evening"/>
    <s v="Member"/>
    <s v="Female"/>
    <s v="Health and beauty"/>
    <s v="Naypyitaw"/>
    <s v="C"/>
    <s v="Good"/>
  </r>
  <r>
    <s v="126-54-1082"/>
    <n v="21.54"/>
    <n v="9"/>
    <n v="9.6929999999999996"/>
    <n v="203.553"/>
    <d v="2019-01-07T00:00:00"/>
    <d v="1899-12-30T11:44:00"/>
    <s v="Credit card"/>
    <n v="9.6929999999999996"/>
    <n v="8.8000000000000007"/>
    <s v="Jan"/>
    <s v="Mon"/>
    <s v="morning"/>
    <s v="Member"/>
    <s v="Female"/>
    <s v="Home and lifestyle"/>
    <s v="Yangon"/>
    <s v="A"/>
    <s v="Good"/>
  </r>
  <r>
    <s v="633-91-1052"/>
    <n v="12.03"/>
    <n v="2"/>
    <n v="1.2030000000000001"/>
    <n v="25.263000000000002"/>
    <d v="2019-01-27T00:00:00"/>
    <d v="1899-12-30T15:51:00"/>
    <s v="Cash"/>
    <n v="1.2030000000000001"/>
    <n v="5.0999999999999996"/>
    <s v="Jan"/>
    <s v="Sun"/>
    <s v="afternoon"/>
    <s v="Normal"/>
    <s v="Female"/>
    <s v="Home and lifestyle"/>
    <s v="Yangon"/>
    <s v="A"/>
    <s v="Poor"/>
  </r>
  <r>
    <s v="477-24-6490"/>
    <n v="99.71"/>
    <n v="6"/>
    <n v="29.913"/>
    <n v="628.173"/>
    <d v="2019-02-26T00:00:00"/>
    <d v="1899-12-30T16:52:00"/>
    <s v="Ewallet"/>
    <n v="29.913"/>
    <n v="7.9"/>
    <s v="Feb"/>
    <s v="Tue"/>
    <s v="evening"/>
    <s v="Normal"/>
    <s v="Female"/>
    <s v="Health and beauty"/>
    <s v="Mandalay"/>
    <s v="B"/>
    <s v="Average"/>
  </r>
  <r>
    <s v="566-19-5475"/>
    <n v="47.97"/>
    <n v="7"/>
    <n v="16.7895"/>
    <n v="352.5795"/>
    <d v="2019-01-07T00:00:00"/>
    <d v="1899-12-30T20:52:00"/>
    <s v="Cash"/>
    <n v="16.7895"/>
    <n v="6.2"/>
    <s v="Jan"/>
    <s v="Mon"/>
    <s v="evening"/>
    <s v="Normal"/>
    <s v="Male"/>
    <s v="Fashion accessories"/>
    <s v="Mandalay"/>
    <s v="B"/>
    <s v="Average"/>
  </r>
  <r>
    <s v="526-86-8552"/>
    <n v="21.82"/>
    <n v="10"/>
    <n v="10.91"/>
    <n v="229.11"/>
    <d v="2019-01-07T00:00:00"/>
    <d v="1899-12-30T17:36:00"/>
    <s v="Cash"/>
    <n v="10.91"/>
    <n v="7.1"/>
    <s v="Jan"/>
    <s v="Mon"/>
    <s v="evening"/>
    <s v="Member"/>
    <s v="Female"/>
    <s v="Home and lifestyle"/>
    <s v="Naypyitaw"/>
    <s v="C"/>
    <s v="Average"/>
  </r>
  <r>
    <s v="376-56-3573"/>
    <n v="95.42"/>
    <n v="4"/>
    <n v="19.084"/>
    <n v="400.76400000000001"/>
    <d v="2019-02-02T00:00:00"/>
    <d v="1899-12-30T13:23:00"/>
    <s v="Ewallet"/>
    <n v="19.084"/>
    <n v="6.4"/>
    <s v="Feb"/>
    <s v="Sat"/>
    <s v="afternoon"/>
    <s v="Normal"/>
    <s v="Female"/>
    <s v="Fashion accessories"/>
    <s v="Naypyitaw"/>
    <s v="C"/>
    <s v="Average"/>
  </r>
  <r>
    <s v="537-72-0426"/>
    <n v="70.989999999999995"/>
    <n v="10"/>
    <n v="35.494999999999997"/>
    <n v="745.39499999999998"/>
    <d v="2019-03-20T00:00:00"/>
    <d v="1899-12-30T16:28:00"/>
    <s v="Cash"/>
    <n v="35.494999999999997"/>
    <n v="5.7"/>
    <s v="Mar"/>
    <s v="Wed"/>
    <s v="evening"/>
    <s v="Member"/>
    <s v="Male"/>
    <s v="Fashion accessories"/>
    <s v="Naypyitaw"/>
    <s v="C"/>
    <s v="Poor"/>
  </r>
  <r>
    <s v="828-61-5674"/>
    <n v="44.02"/>
    <n v="10"/>
    <n v="22.01"/>
    <n v="462.21"/>
    <d v="2019-03-20T00:00:00"/>
    <d v="1899-12-30T19:57:00"/>
    <s v="Credit card"/>
    <n v="22.01"/>
    <n v="9.6"/>
    <s v="Mar"/>
    <s v="Wed"/>
    <s v="evening"/>
    <s v="Member"/>
    <s v="Male"/>
    <s v="Sports and travel"/>
    <s v="Yangon"/>
    <s v="A"/>
    <s v="Good"/>
  </r>
  <r>
    <s v="136-08-6195"/>
    <n v="69.959999999999994"/>
    <n v="8"/>
    <n v="27.984000000000002"/>
    <n v="587.66399999999999"/>
    <d v="2019-02-15T00:00:00"/>
    <d v="1899-12-30T17:01:00"/>
    <s v="Credit card"/>
    <n v="27.984000000000002"/>
    <n v="6.4"/>
    <s v="Feb"/>
    <s v="Fri"/>
    <s v="evening"/>
    <s v="Normal"/>
    <s v="Female"/>
    <s v="Home and lifestyle"/>
    <s v="Yangon"/>
    <s v="A"/>
    <s v="Average"/>
  </r>
  <r>
    <s v="523-38-0215"/>
    <n v="37"/>
    <n v="1"/>
    <n v="1.85"/>
    <n v="38.85"/>
    <d v="2019-03-06T00:00:00"/>
    <d v="1899-12-30T13:29:00"/>
    <s v="Credit card"/>
    <n v="1.85"/>
    <n v="7.9"/>
    <s v="Mar"/>
    <s v="Wed"/>
    <s v="afternoon"/>
    <s v="Normal"/>
    <s v="Male"/>
    <s v="Home and lifestyle"/>
    <s v="Naypyitaw"/>
    <s v="C"/>
    <s v="Average"/>
  </r>
  <r>
    <s v="490-29-1201"/>
    <n v="15.34"/>
    <n v="1"/>
    <n v="0.76700000000000002"/>
    <n v="16.106999999999999"/>
    <d v="2019-01-06T00:00:00"/>
    <d v="1899-12-30T11:09:00"/>
    <s v="Cash"/>
    <n v="0.76700000000000002"/>
    <n v="6.5"/>
    <s v="Jan"/>
    <s v="Sun"/>
    <s v="morning"/>
    <s v="Normal"/>
    <s v="Female"/>
    <s v="Sports and travel"/>
    <s v="Yangon"/>
    <s v="A"/>
    <s v="Average"/>
  </r>
  <r>
    <s v="667-92-0055"/>
    <n v="99.83"/>
    <n v="6"/>
    <n v="29.949000000000002"/>
    <n v="628.92899999999997"/>
    <d v="2019-03-04T00:00:00"/>
    <d v="1899-12-30T15:02:00"/>
    <s v="Ewallet"/>
    <n v="29.949000000000002"/>
    <n v="8.5"/>
    <s v="Mar"/>
    <s v="Mon"/>
    <s v="afternoon"/>
    <s v="Member"/>
    <s v="Male"/>
    <s v="Health and beauty"/>
    <s v="Yangon"/>
    <s v="A"/>
    <s v="Good"/>
  </r>
  <r>
    <s v="565-17-3836"/>
    <n v="47.67"/>
    <n v="4"/>
    <n v="9.5340000000000007"/>
    <n v="200.214"/>
    <d v="2019-03-12T00:00:00"/>
    <d v="1899-12-30T14:21:00"/>
    <s v="Cash"/>
    <n v="9.5340000000000007"/>
    <n v="9.1"/>
    <s v="Mar"/>
    <s v="Tue"/>
    <s v="afternoon"/>
    <s v="Member"/>
    <s v="Female"/>
    <s v="Health and beauty"/>
    <s v="Yangon"/>
    <s v="A"/>
    <s v="Good"/>
  </r>
  <r>
    <s v="498-41-1961"/>
    <n v="66.680000000000007"/>
    <n v="5"/>
    <n v="16.670000000000002"/>
    <n v="350.07"/>
    <d v="2019-02-20T00:00:00"/>
    <d v="1899-12-30T18:01:00"/>
    <s v="Cash"/>
    <n v="16.670000000000002"/>
    <n v="7.6"/>
    <s v="Feb"/>
    <s v="Wed"/>
    <s v="evening"/>
    <s v="Normal"/>
    <s v="Male"/>
    <s v="Health and beauty"/>
    <s v="Mandalay"/>
    <s v="B"/>
    <s v="Average"/>
  </r>
  <r>
    <s v="593-95-4461"/>
    <n v="74.86"/>
    <n v="1"/>
    <n v="3.7429999999999999"/>
    <n v="78.602999999999994"/>
    <d v="2019-03-24T00:00:00"/>
    <d v="1899-12-30T14:49:00"/>
    <s v="Cash"/>
    <n v="3.7429999999999999"/>
    <n v="6.9"/>
    <s v="Mar"/>
    <s v="Sun"/>
    <s v="afternoon"/>
    <s v="Member"/>
    <s v="Male"/>
    <s v="Home and lifestyle"/>
    <s v="Naypyitaw"/>
    <s v="C"/>
    <s v="Average"/>
  </r>
  <r>
    <s v="226-71-3580"/>
    <n v="23.75"/>
    <n v="9"/>
    <n v="10.6875"/>
    <n v="224.4375"/>
    <d v="2019-01-31T00:00:00"/>
    <d v="1899-12-30T12:02:00"/>
    <s v="Cash"/>
    <n v="10.6875"/>
    <n v="9.5"/>
    <s v="Jan"/>
    <s v="Thu"/>
    <s v="afternoon"/>
    <s v="Normal"/>
    <s v="Female"/>
    <s v="Sports and travel"/>
    <s v="Naypyitaw"/>
    <s v="C"/>
    <s v="Good"/>
  </r>
  <r>
    <s v="283-79-9594"/>
    <n v="48.51"/>
    <n v="7"/>
    <n v="16.9785"/>
    <n v="356.54849999999999"/>
    <d v="2019-01-25T00:00:00"/>
    <d v="1899-12-30T13:30:00"/>
    <s v="Credit card"/>
    <n v="16.9785"/>
    <n v="5.2"/>
    <s v="Jan"/>
    <s v="Fri"/>
    <s v="afternoon"/>
    <s v="Normal"/>
    <s v="Female"/>
    <s v="Food and beverages"/>
    <s v="Mandalay"/>
    <s v="B"/>
    <s v="Poor"/>
  </r>
  <r>
    <s v="430-60-3493"/>
    <n v="94.88"/>
    <n v="7"/>
    <n v="33.207999999999998"/>
    <n v="697.36800000000005"/>
    <d v="2019-02-03T00:00:00"/>
    <d v="1899-12-30T14:38:00"/>
    <s v="Cash"/>
    <n v="33.207999999999998"/>
    <n v="4.2"/>
    <s v="Feb"/>
    <s v="Sun"/>
    <s v="afternoon"/>
    <s v="Member"/>
    <s v="Female"/>
    <s v="Home and lifestyle"/>
    <s v="Yangon"/>
    <s v="A"/>
    <s v="Poor"/>
  </r>
  <r>
    <s v="139-20-0155"/>
    <n v="40.299999999999997"/>
    <n v="10"/>
    <n v="20.149999999999999"/>
    <n v="423.15"/>
    <d v="2019-01-24T00:00:00"/>
    <d v="1899-12-30T17:37:00"/>
    <s v="Credit card"/>
    <n v="20.149999999999999"/>
    <n v="7"/>
    <s v="Jan"/>
    <s v="Thu"/>
    <s v="evening"/>
    <s v="Member"/>
    <s v="Male"/>
    <s v="Electronic accessories"/>
    <s v="Mandalay"/>
    <s v="B"/>
    <s v="Average"/>
  </r>
  <r>
    <s v="558-80-4082"/>
    <n v="27.85"/>
    <n v="7"/>
    <n v="9.7475000000000005"/>
    <n v="204.69749999999999"/>
    <d v="2019-03-14T00:00:00"/>
    <d v="1899-12-30T17:20:00"/>
    <s v="Ewallet"/>
    <n v="9.7475000000000005"/>
    <n v="6"/>
    <s v="Mar"/>
    <s v="Thu"/>
    <s v="evening"/>
    <s v="Normal"/>
    <s v="Male"/>
    <s v="Electronic accessories"/>
    <s v="Naypyitaw"/>
    <s v="C"/>
    <s v="Average"/>
  </r>
  <r>
    <s v="278-97-7759"/>
    <n v="62.48"/>
    <n v="1"/>
    <n v="3.1240000000000001"/>
    <n v="65.603999999999999"/>
    <d v="2019-02-18T00:00:00"/>
    <d v="1899-12-30T20:29:00"/>
    <s v="Cash"/>
    <n v="3.1240000000000001"/>
    <n v="4.7"/>
    <s v="Feb"/>
    <s v="Mon"/>
    <s v="evening"/>
    <s v="Member"/>
    <s v="Female"/>
    <s v="Electronic accessories"/>
    <s v="Yangon"/>
    <s v="A"/>
    <s v="Poor"/>
  </r>
  <r>
    <s v="316-68-6352"/>
    <n v="36.36"/>
    <n v="2"/>
    <n v="3.6360000000000001"/>
    <n v="76.355999999999995"/>
    <d v="2019-01-21T00:00:00"/>
    <d v="1899-12-30T10:00:00"/>
    <s v="Cash"/>
    <n v="3.6360000000000001"/>
    <n v="7.1"/>
    <s v="Jan"/>
    <s v="Mon"/>
    <s v="morning"/>
    <s v="Member"/>
    <s v="Female"/>
    <s v="Food and beverages"/>
    <s v="Yangon"/>
    <s v="A"/>
    <s v="Average"/>
  </r>
  <r>
    <s v="585-03-5943"/>
    <n v="18.11"/>
    <n v="10"/>
    <n v="9.0549999999999997"/>
    <n v="190.155"/>
    <d v="2019-03-13T00:00:00"/>
    <d v="1899-12-30T11:46:00"/>
    <s v="Ewallet"/>
    <n v="9.0549999999999997"/>
    <n v="5.9"/>
    <s v="Mar"/>
    <s v="Wed"/>
    <s v="morning"/>
    <s v="Normal"/>
    <s v="Male"/>
    <s v="Health and beauty"/>
    <s v="Mandalay"/>
    <s v="B"/>
    <s v="Poor"/>
  </r>
  <r>
    <s v="211-05-0490"/>
    <n v="51.92"/>
    <n v="5"/>
    <n v="12.98"/>
    <n v="272.58"/>
    <d v="2019-03-03T00:00:00"/>
    <d v="1899-12-30T13:42:00"/>
    <s v="Cash"/>
    <n v="12.98"/>
    <n v="7.5"/>
    <s v="Mar"/>
    <s v="Sun"/>
    <s v="afternoon"/>
    <s v="Member"/>
    <s v="Female"/>
    <s v="Electronic accessories"/>
    <s v="Naypyitaw"/>
    <s v="C"/>
    <s v="Average"/>
  </r>
  <r>
    <s v="727-75-6477"/>
    <n v="28.84"/>
    <n v="4"/>
    <n v="5.7679999999999998"/>
    <n v="121.128"/>
    <d v="2019-03-29T00:00:00"/>
    <d v="1899-12-30T14:44:00"/>
    <s v="Cash"/>
    <n v="5.7679999999999998"/>
    <n v="6.4"/>
    <s v="Mar"/>
    <s v="Fri"/>
    <s v="afternoon"/>
    <s v="Normal"/>
    <s v="Male"/>
    <s v="Electronic accessories"/>
    <s v="Naypyitaw"/>
    <s v="C"/>
    <s v="Average"/>
  </r>
  <r>
    <s v="744-02-5987"/>
    <n v="78.38"/>
    <n v="6"/>
    <n v="23.513999999999999"/>
    <n v="493.79399999999998"/>
    <d v="2019-01-10T00:00:00"/>
    <d v="1899-12-30T14:16:00"/>
    <s v="Ewallet"/>
    <n v="23.513999999999999"/>
    <n v="5.8"/>
    <s v="Jan"/>
    <s v="Thu"/>
    <s v="afternoon"/>
    <s v="Member"/>
    <s v="Male"/>
    <s v="Home and lifestyle"/>
    <s v="Yangon"/>
    <s v="A"/>
    <s v="Poor"/>
  </r>
  <r>
    <s v="307-83-9164"/>
    <n v="60.01"/>
    <n v="4"/>
    <n v="12.002000000000001"/>
    <n v="252.042"/>
    <d v="2019-01-25T00:00:00"/>
    <d v="1899-12-30T15:54:00"/>
    <s v="Cash"/>
    <n v="12.002000000000001"/>
    <n v="4.5"/>
    <s v="Jan"/>
    <s v="Fri"/>
    <s v="afternoon"/>
    <s v="Member"/>
    <s v="Male"/>
    <s v="Home and lifestyle"/>
    <s v="Yangon"/>
    <s v="A"/>
    <s v="Poor"/>
  </r>
  <r>
    <s v="779-06-0012"/>
    <n v="88.61"/>
    <n v="1"/>
    <n v="4.4305000000000003"/>
    <n v="93.040499999999994"/>
    <d v="2019-01-19T00:00:00"/>
    <d v="1899-12-30T10:21:00"/>
    <s v="Cash"/>
    <n v="4.4305000000000003"/>
    <n v="7.7"/>
    <s v="Jan"/>
    <s v="Sat"/>
    <s v="morning"/>
    <s v="Member"/>
    <s v="Female"/>
    <s v="Home and lifestyle"/>
    <s v="Naypyitaw"/>
    <s v="C"/>
    <s v="Average"/>
  </r>
  <r>
    <s v="446-47-6729"/>
    <n v="99.82"/>
    <n v="2"/>
    <n v="9.9819999999999993"/>
    <n v="209.62200000000001"/>
    <d v="2019-01-02T00:00:00"/>
    <d v="1899-12-30T18:09:00"/>
    <s v="Credit card"/>
    <n v="9.9819999999999993"/>
    <n v="6.7"/>
    <s v="Jan"/>
    <s v="Wed"/>
    <s v="evening"/>
    <s v="Normal"/>
    <s v="Male"/>
    <s v="Fashion accessories"/>
    <s v="Naypyitaw"/>
    <s v="C"/>
    <s v="Average"/>
  </r>
  <r>
    <s v="573-10-3877"/>
    <n v="39.01"/>
    <n v="1"/>
    <n v="1.9504999999999999"/>
    <n v="40.960500000000003"/>
    <d v="2019-03-12T00:00:00"/>
    <d v="1899-12-30T16:46:00"/>
    <s v="Credit card"/>
    <n v="1.9504999999999999"/>
    <n v="4.7"/>
    <s v="Mar"/>
    <s v="Tue"/>
    <s v="evening"/>
    <s v="Member"/>
    <s v="Male"/>
    <s v="Health and beauty"/>
    <s v="Mandalay"/>
    <s v="B"/>
    <s v="Poor"/>
  </r>
  <r>
    <s v="735-06-4124"/>
    <n v="48.61"/>
    <n v="1"/>
    <n v="2.4304999999999999"/>
    <n v="51.040500000000002"/>
    <d v="2019-02-25T00:00:00"/>
    <d v="1899-12-30T15:31:00"/>
    <s v="Cash"/>
    <n v="2.4304999999999999"/>
    <n v="4.4000000000000004"/>
    <s v="Feb"/>
    <s v="Mon"/>
    <s v="afternoon"/>
    <s v="Normal"/>
    <s v="Male"/>
    <s v="Food and beverages"/>
    <s v="Naypyitaw"/>
    <s v="C"/>
    <s v="Poor"/>
  </r>
  <r>
    <s v="439-54-7422"/>
    <n v="51.19"/>
    <n v="4"/>
    <n v="10.238"/>
    <n v="214.99799999999999"/>
    <d v="2019-03-18T00:00:00"/>
    <d v="1899-12-30T17:15:00"/>
    <s v="Credit card"/>
    <n v="10.238"/>
    <n v="4.7"/>
    <s v="Mar"/>
    <s v="Mon"/>
    <s v="evening"/>
    <s v="Normal"/>
    <s v="Female"/>
    <s v="Electronic accessories"/>
    <s v="Yangon"/>
    <s v="A"/>
    <s v="Poor"/>
  </r>
  <r>
    <s v="396-90-2219"/>
    <n v="14.96"/>
    <n v="8"/>
    <n v="5.984"/>
    <n v="125.664"/>
    <d v="2019-02-23T00:00:00"/>
    <d v="1899-12-30T12:29:00"/>
    <s v="Cash"/>
    <n v="5.984"/>
    <n v="8.6"/>
    <s v="Feb"/>
    <s v="Sat"/>
    <s v="afternoon"/>
    <s v="Normal"/>
    <s v="Female"/>
    <s v="Electronic accessories"/>
    <s v="Mandalay"/>
    <s v="B"/>
    <s v="Good"/>
  </r>
  <r>
    <s v="411-77-0180"/>
    <n v="72.2"/>
    <n v="7"/>
    <n v="25.27"/>
    <n v="530.66999999999996"/>
    <d v="2019-03-26T00:00:00"/>
    <d v="1899-12-30T20:14:00"/>
    <s v="Ewallet"/>
    <n v="25.27"/>
    <n v="4.3"/>
    <s v="Mar"/>
    <s v="Tue"/>
    <s v="evening"/>
    <s v="Member"/>
    <s v="Male"/>
    <s v="Electronic accessories"/>
    <s v="Yangon"/>
    <s v="A"/>
    <s v="Poor"/>
  </r>
  <r>
    <s v="286-01-5402"/>
    <n v="40.229999999999997"/>
    <n v="7"/>
    <n v="14.080500000000001"/>
    <n v="295.69049999999999"/>
    <d v="2019-03-30T00:00:00"/>
    <d v="1899-12-30T13:22:00"/>
    <s v="Cash"/>
    <n v="14.080500000000001"/>
    <n v="9.6"/>
    <s v="Mar"/>
    <s v="Sat"/>
    <s v="afternoon"/>
    <s v="Normal"/>
    <s v="Female"/>
    <s v="Sports and travel"/>
    <s v="Yangon"/>
    <s v="A"/>
    <s v="Good"/>
  </r>
  <r>
    <s v="803-17-8013"/>
    <n v="88.79"/>
    <n v="8"/>
    <n v="35.515999999999998"/>
    <n v="745.83600000000001"/>
    <d v="2019-02-17T00:00:00"/>
    <d v="1899-12-30T17:09:00"/>
    <s v="Cash"/>
    <n v="35.515999999999998"/>
    <n v="4.0999999999999996"/>
    <s v="Feb"/>
    <s v="Sun"/>
    <s v="evening"/>
    <s v="Member"/>
    <s v="Female"/>
    <s v="Home and lifestyle"/>
    <s v="Yangon"/>
    <s v="A"/>
    <s v="Poor"/>
  </r>
  <r>
    <s v="512-98-1403"/>
    <n v="26.48"/>
    <n v="3"/>
    <n v="3.972"/>
    <n v="83.412000000000006"/>
    <d v="2019-03-21T00:00:00"/>
    <d v="1899-12-30T10:40:00"/>
    <s v="Ewallet"/>
    <n v="3.972"/>
    <n v="4.7"/>
    <s v="Mar"/>
    <s v="Thu"/>
    <s v="morning"/>
    <s v="Member"/>
    <s v="Female"/>
    <s v="Electronic accessories"/>
    <s v="Yangon"/>
    <s v="A"/>
    <s v="Poor"/>
  </r>
  <r>
    <s v="848-42-2560"/>
    <n v="81.91"/>
    <n v="2"/>
    <n v="8.1910000000000007"/>
    <n v="172.011"/>
    <d v="2019-03-05T00:00:00"/>
    <d v="1899-12-30T17:43:00"/>
    <s v="Cash"/>
    <n v="8.1910000000000007"/>
    <n v="7.8"/>
    <s v="Mar"/>
    <s v="Tue"/>
    <s v="evening"/>
    <s v="Normal"/>
    <s v="Female"/>
    <s v="Fashion accessories"/>
    <s v="Yangon"/>
    <s v="A"/>
    <s v="Average"/>
  </r>
  <r>
    <s v="532-59-7201"/>
    <n v="79.930000000000007"/>
    <n v="6"/>
    <n v="23.978999999999999"/>
    <n v="503.55900000000003"/>
    <d v="2019-01-31T00:00:00"/>
    <d v="1899-12-30T14:04:00"/>
    <s v="Cash"/>
    <n v="23.978999999999999"/>
    <n v="5.5"/>
    <s v="Jan"/>
    <s v="Thu"/>
    <s v="afternoon"/>
    <s v="Member"/>
    <s v="Male"/>
    <s v="Sports and travel"/>
    <s v="Mandalay"/>
    <s v="B"/>
    <s v="Poor"/>
  </r>
  <r>
    <s v="181-94-6432"/>
    <n v="69.33"/>
    <n v="2"/>
    <n v="6.9329999999999998"/>
    <n v="145.59299999999999"/>
    <d v="2019-02-05T00:00:00"/>
    <d v="1899-12-30T19:05:00"/>
    <s v="Ewallet"/>
    <n v="6.9329999999999998"/>
    <n v="9.6999999999999993"/>
    <s v="Feb"/>
    <s v="Tue"/>
    <s v="evening"/>
    <s v="Member"/>
    <s v="Male"/>
    <s v="Fashion accessories"/>
    <s v="Naypyitaw"/>
    <s v="C"/>
    <s v="Good"/>
  </r>
  <r>
    <s v="870-76-1733"/>
    <n v="14.23"/>
    <n v="5"/>
    <n v="3.5575000000000001"/>
    <n v="74.707499999999996"/>
    <d v="2019-02-01T00:00:00"/>
    <d v="1899-12-30T10:08:00"/>
    <s v="Credit card"/>
    <n v="3.5575000000000001"/>
    <n v="4.4000000000000004"/>
    <s v="Feb"/>
    <s v="Fri"/>
    <s v="morning"/>
    <s v="Member"/>
    <s v="Female"/>
    <s v="Food and beverages"/>
    <s v="Yangon"/>
    <s v="A"/>
    <s v="Poor"/>
  </r>
  <r>
    <s v="423-64-4619"/>
    <n v="15.55"/>
    <n v="9"/>
    <n v="6.9974999999999996"/>
    <n v="146.94749999999999"/>
    <d v="2019-03-07T00:00:00"/>
    <d v="1899-12-30T13:12:00"/>
    <s v="Cash"/>
    <n v="6.9974999999999996"/>
    <n v="5"/>
    <s v="Mar"/>
    <s v="Thu"/>
    <s v="afternoon"/>
    <s v="Member"/>
    <s v="Female"/>
    <s v="Health and beauty"/>
    <s v="Yangon"/>
    <s v="A"/>
    <s v="Poor"/>
  </r>
  <r>
    <s v="227-07-4446"/>
    <n v="78.13"/>
    <n v="10"/>
    <n v="39.064999999999998"/>
    <n v="820.36500000000001"/>
    <d v="2019-02-10T00:00:00"/>
    <d v="1899-12-30T20:51:00"/>
    <s v="Cash"/>
    <n v="39.064999999999998"/>
    <n v="4.4000000000000004"/>
    <s v="Feb"/>
    <s v="Sun"/>
    <s v="evening"/>
    <s v="Member"/>
    <s v="Female"/>
    <s v="Electronic accessories"/>
    <s v="Naypyitaw"/>
    <s v="C"/>
    <s v="Poor"/>
  </r>
  <r>
    <s v="174-36-3675"/>
    <n v="99.37"/>
    <n v="2"/>
    <n v="9.9369999999999994"/>
    <n v="208.67699999999999"/>
    <d v="2019-02-14T00:00:00"/>
    <d v="1899-12-30T17:29:00"/>
    <s v="Cash"/>
    <n v="9.9369999999999994"/>
    <n v="5.2"/>
    <s v="Feb"/>
    <s v="Thu"/>
    <s v="evening"/>
    <s v="Member"/>
    <s v="Male"/>
    <s v="Food and beverages"/>
    <s v="Naypyitaw"/>
    <s v="C"/>
    <s v="Poor"/>
  </r>
  <r>
    <s v="428-83-5800"/>
    <n v="21.08"/>
    <n v="3"/>
    <n v="3.1619999999999999"/>
    <n v="66.402000000000001"/>
    <d v="2019-02-09T00:00:00"/>
    <d v="1899-12-30T10:25:00"/>
    <s v="Cash"/>
    <n v="3.1619999999999999"/>
    <n v="7.3"/>
    <s v="Feb"/>
    <s v="Sat"/>
    <s v="morning"/>
    <s v="Member"/>
    <s v="Female"/>
    <s v="Food and beverages"/>
    <s v="Naypyitaw"/>
    <s v="C"/>
    <s v="Average"/>
  </r>
  <r>
    <s v="603-07-0961"/>
    <n v="74.790000000000006"/>
    <n v="5"/>
    <n v="18.697500000000002"/>
    <n v="392.64749999999998"/>
    <d v="2019-01-10T00:00:00"/>
    <d v="1899-12-30T11:34:00"/>
    <s v="Cash"/>
    <n v="18.697500000000002"/>
    <n v="4.9000000000000004"/>
    <s v="Jan"/>
    <s v="Thu"/>
    <s v="morning"/>
    <s v="Member"/>
    <s v="Male"/>
    <s v="Electronic accessories"/>
    <s v="Naypyitaw"/>
    <s v="C"/>
    <s v="Poor"/>
  </r>
  <r>
    <s v="704-20-4138"/>
    <n v="29.67"/>
    <n v="7"/>
    <n v="10.384499999999999"/>
    <n v="218.0745"/>
    <d v="2019-03-11T00:00:00"/>
    <d v="1899-12-30T18:58:00"/>
    <s v="Credit card"/>
    <n v="10.384499999999999"/>
    <n v="8.1"/>
    <s v="Mar"/>
    <s v="Mon"/>
    <s v="evening"/>
    <s v="Member"/>
    <s v="Female"/>
    <s v="Health and beauty"/>
    <s v="Naypyitaw"/>
    <s v="C"/>
    <s v="Good"/>
  </r>
  <r>
    <s v="787-15-1757"/>
    <n v="44.07"/>
    <n v="4"/>
    <n v="8.8140000000000001"/>
    <n v="185.09399999999999"/>
    <d v="2019-02-18T00:00:00"/>
    <d v="1899-12-30T16:28:00"/>
    <s v="Ewallet"/>
    <n v="8.8140000000000001"/>
    <n v="8.4"/>
    <s v="Feb"/>
    <s v="Mon"/>
    <s v="evening"/>
    <s v="Member"/>
    <s v="Male"/>
    <s v="Health and beauty"/>
    <s v="Naypyitaw"/>
    <s v="C"/>
    <s v="Good"/>
  </r>
  <r>
    <s v="649-11-3678"/>
    <n v="22.93"/>
    <n v="9"/>
    <n v="10.3185"/>
    <n v="216.6885"/>
    <d v="2019-02-26T00:00:00"/>
    <d v="1899-12-30T20:26:00"/>
    <s v="Cash"/>
    <n v="10.3185"/>
    <n v="5.5"/>
    <s v="Feb"/>
    <s v="Tue"/>
    <s v="evening"/>
    <s v="Normal"/>
    <s v="Female"/>
    <s v="Food and beverages"/>
    <s v="Naypyitaw"/>
    <s v="C"/>
    <s v="Poor"/>
  </r>
  <r>
    <s v="622-20-1945"/>
    <n v="39.42"/>
    <n v="1"/>
    <n v="1.9710000000000001"/>
    <n v="41.390999999999998"/>
    <d v="2019-01-18T00:00:00"/>
    <d v="1899-12-30T15:08:00"/>
    <s v="Cash"/>
    <n v="1.9710000000000001"/>
    <n v="8.4"/>
    <s v="Jan"/>
    <s v="Fri"/>
    <s v="afternoon"/>
    <s v="Normal"/>
    <s v="Female"/>
    <s v="Health and beauty"/>
    <s v="Naypyitaw"/>
    <s v="C"/>
    <s v="Good"/>
  </r>
  <r>
    <s v="372-94-8041"/>
    <n v="15.26"/>
    <n v="6"/>
    <n v="4.5780000000000003"/>
    <n v="96.138000000000005"/>
    <d v="2019-02-15T00:00:00"/>
    <d v="1899-12-30T18:03:00"/>
    <s v="Ewallet"/>
    <n v="4.5780000000000003"/>
    <n v="9.8000000000000007"/>
    <s v="Feb"/>
    <s v="Fri"/>
    <s v="evening"/>
    <s v="Normal"/>
    <s v="Male"/>
    <s v="Health and beauty"/>
    <s v="Yangon"/>
    <s v="A"/>
    <s v="Good"/>
  </r>
  <r>
    <s v="563-91-7120"/>
    <n v="61.77"/>
    <n v="5"/>
    <n v="15.442500000000001"/>
    <n v="324.29250000000002"/>
    <d v="2019-03-08T00:00:00"/>
    <d v="1899-12-30T13:21:00"/>
    <s v="Cash"/>
    <n v="15.442500000000001"/>
    <n v="6.7"/>
    <s v="Mar"/>
    <s v="Fri"/>
    <s v="afternoon"/>
    <s v="Normal"/>
    <s v="Female"/>
    <s v="Fashion accessories"/>
    <s v="Yangon"/>
    <s v="A"/>
    <s v="Average"/>
  </r>
  <r>
    <s v="746-54-5508"/>
    <n v="21.52"/>
    <n v="6"/>
    <n v="6.4560000000000004"/>
    <n v="135.57599999999999"/>
    <d v="2019-01-17T00:00:00"/>
    <d v="1899-12-30T12:48:00"/>
    <s v="Credit card"/>
    <n v="6.4560000000000004"/>
    <n v="9.4"/>
    <s v="Jan"/>
    <s v="Thu"/>
    <s v="afternoon"/>
    <s v="Normal"/>
    <s v="Male"/>
    <s v="Home and lifestyle"/>
    <s v="Yangon"/>
    <s v="A"/>
    <s v="Good"/>
  </r>
  <r>
    <s v="276-54-0879"/>
    <n v="97.74"/>
    <n v="4"/>
    <n v="19.547999999999998"/>
    <n v="410.50799999999998"/>
    <d v="2019-03-12T00:00:00"/>
    <d v="1899-12-30T19:53:00"/>
    <s v="Ewallet"/>
    <n v="19.547999999999998"/>
    <n v="6.4"/>
    <s v="Mar"/>
    <s v="Tue"/>
    <s v="evening"/>
    <s v="Normal"/>
    <s v="Male"/>
    <s v="Sports and travel"/>
    <s v="Mandalay"/>
    <s v="B"/>
    <s v="Average"/>
  </r>
  <r>
    <s v="815-11-1168"/>
    <n v="99.78"/>
    <n v="5"/>
    <n v="24.945"/>
    <n v="523.84500000000003"/>
    <d v="2019-03-09T00:00:00"/>
    <d v="1899-12-30T19:09:00"/>
    <s v="Cash"/>
    <n v="24.945"/>
    <n v="5.4"/>
    <s v="Mar"/>
    <s v="Sat"/>
    <s v="evening"/>
    <s v="Member"/>
    <s v="Male"/>
    <s v="Food and beverages"/>
    <s v="Yangon"/>
    <s v="A"/>
    <s v="Poor"/>
  </r>
  <r>
    <s v="719-76-3868"/>
    <n v="94.26"/>
    <n v="4"/>
    <n v="18.852"/>
    <n v="395.892"/>
    <d v="2019-03-12T00:00:00"/>
    <d v="1899-12-30T16:30:00"/>
    <s v="Cash"/>
    <n v="18.852"/>
    <n v="8.6"/>
    <s v="Mar"/>
    <s v="Tue"/>
    <s v="evening"/>
    <s v="Member"/>
    <s v="Male"/>
    <s v="Food and beverages"/>
    <s v="Naypyitaw"/>
    <s v="C"/>
    <s v="Good"/>
  </r>
  <r>
    <s v="730-61-8757"/>
    <n v="51.13"/>
    <n v="4"/>
    <n v="10.226000000000001"/>
    <n v="214.74600000000001"/>
    <d v="2019-01-25T00:00:00"/>
    <d v="1899-12-30T10:11:00"/>
    <s v="Credit card"/>
    <n v="10.226000000000001"/>
    <n v="4"/>
    <s v="Jan"/>
    <s v="Fri"/>
    <s v="morning"/>
    <s v="Member"/>
    <s v="Male"/>
    <s v="Health and beauty"/>
    <s v="Mandalay"/>
    <s v="B"/>
    <s v="Poor"/>
  </r>
  <r>
    <s v="340-66-0321"/>
    <n v="36.36"/>
    <n v="4"/>
    <n v="7.2720000000000002"/>
    <n v="152.71199999999999"/>
    <d v="2019-03-25T00:00:00"/>
    <d v="1899-12-30T13:07:00"/>
    <s v="Cash"/>
    <n v="7.2720000000000002"/>
    <n v="7.6"/>
    <s v="Mar"/>
    <s v="Mon"/>
    <s v="afternoon"/>
    <s v="Member"/>
    <s v="Male"/>
    <s v="Electronic accessories"/>
    <s v="Yangon"/>
    <s v="A"/>
    <s v="Average"/>
  </r>
  <r>
    <s v="868-81-1752"/>
    <n v="22.02"/>
    <n v="9"/>
    <n v="9.9090000000000007"/>
    <n v="208.089"/>
    <d v="2019-02-07T00:00:00"/>
    <d v="1899-12-30T18:48:00"/>
    <s v="Cash"/>
    <n v="9.9090000000000007"/>
    <n v="6.8"/>
    <s v="Feb"/>
    <s v="Thu"/>
    <s v="evening"/>
    <s v="Normal"/>
    <s v="Male"/>
    <s v="Home and lifestyle"/>
    <s v="Mandalay"/>
    <s v="B"/>
    <s v="Average"/>
  </r>
  <r>
    <s v="634-97-8956"/>
    <n v="32.9"/>
    <n v="3"/>
    <n v="4.9349999999999996"/>
    <n v="103.63500000000001"/>
    <d v="2019-02-17T00:00:00"/>
    <d v="1899-12-30T17:27:00"/>
    <s v="Credit card"/>
    <n v="4.9349999999999996"/>
    <n v="9.1"/>
    <s v="Feb"/>
    <s v="Sun"/>
    <s v="evening"/>
    <s v="Normal"/>
    <s v="Male"/>
    <s v="Food and beverages"/>
    <s v="Yangon"/>
    <s v="A"/>
    <s v="Good"/>
  </r>
  <r>
    <s v="566-71-1091"/>
    <n v="77.02"/>
    <n v="5"/>
    <n v="19.254999999999999"/>
    <n v="404.35500000000002"/>
    <d v="2019-02-03T00:00:00"/>
    <d v="1899-12-30T15:59:00"/>
    <s v="Cash"/>
    <n v="19.254999999999999"/>
    <n v="5.5"/>
    <s v="Feb"/>
    <s v="Sun"/>
    <s v="afternoon"/>
    <s v="Normal"/>
    <s v="Male"/>
    <s v="Fashion accessories"/>
    <s v="Yangon"/>
    <s v="A"/>
    <s v="Poor"/>
  </r>
  <r>
    <s v="442-48-3607"/>
    <n v="23.48"/>
    <n v="2"/>
    <n v="2.3479999999999999"/>
    <n v="49.308"/>
    <d v="2019-03-14T00:00:00"/>
    <d v="1899-12-30T11:21:00"/>
    <s v="Credit card"/>
    <n v="2.3479999999999999"/>
    <n v="7.9"/>
    <s v="Mar"/>
    <s v="Thu"/>
    <s v="morning"/>
    <s v="Member"/>
    <s v="Male"/>
    <s v="Food and beverages"/>
    <s v="Yangon"/>
    <s v="A"/>
    <s v="Average"/>
  </r>
  <r>
    <s v="835-16-0096"/>
    <n v="14.7"/>
    <n v="5"/>
    <n v="3.6749999999999998"/>
    <n v="77.174999999999997"/>
    <d v="2019-03-24T00:00:00"/>
    <d v="1899-12-30T13:48:00"/>
    <s v="Ewallet"/>
    <n v="3.6749999999999998"/>
    <n v="8.5"/>
    <s v="Mar"/>
    <s v="Sun"/>
    <s v="afternoon"/>
    <s v="Member"/>
    <s v="Male"/>
    <s v="Sports and travel"/>
    <s v="Naypyitaw"/>
    <s v="C"/>
    <s v="Good"/>
  </r>
  <r>
    <s v="527-09-6272"/>
    <n v="28.45"/>
    <n v="5"/>
    <n v="7.1124999999999998"/>
    <n v="149.36250000000001"/>
    <d v="2019-03-21T00:00:00"/>
    <d v="1899-12-30T10:17:00"/>
    <s v="Credit card"/>
    <n v="7.1124999999999998"/>
    <n v="9.1"/>
    <s v="Mar"/>
    <s v="Thu"/>
    <s v="morning"/>
    <s v="Member"/>
    <s v="Female"/>
    <s v="Electronic accessories"/>
    <s v="Yangon"/>
    <s v="A"/>
    <s v="Good"/>
  </r>
  <r>
    <s v="898-04-2717"/>
    <n v="76.400000000000006"/>
    <n v="9"/>
    <n v="34.380000000000003"/>
    <n v="721.98"/>
    <d v="2019-03-19T00:00:00"/>
    <d v="1899-12-30T15:49:00"/>
    <s v="Ewallet"/>
    <n v="34.380000000000003"/>
    <n v="7.5"/>
    <s v="Mar"/>
    <s v="Tue"/>
    <s v="afternoon"/>
    <s v="Normal"/>
    <s v="Male"/>
    <s v="Fashion accessories"/>
    <s v="Yangon"/>
    <s v="A"/>
    <s v="Average"/>
  </r>
  <r>
    <s v="692-27-8933"/>
    <n v="57.95"/>
    <n v="6"/>
    <n v="17.385000000000002"/>
    <n v="365.08499999999998"/>
    <d v="2019-02-24T00:00:00"/>
    <d v="1899-12-30T13:02:00"/>
    <s v="Cash"/>
    <n v="17.385000000000002"/>
    <n v="5.2"/>
    <s v="Feb"/>
    <s v="Sun"/>
    <s v="afternoon"/>
    <s v="Normal"/>
    <s v="Female"/>
    <s v="Sports and travel"/>
    <s v="Mandalay"/>
    <s v="B"/>
    <s v="Poor"/>
  </r>
  <r>
    <s v="633-09-3463"/>
    <n v="47.65"/>
    <n v="3"/>
    <n v="7.1475"/>
    <n v="150.0975"/>
    <d v="2019-03-28T00:00:00"/>
    <d v="1899-12-30T12:58:00"/>
    <s v="Credit card"/>
    <n v="7.1475"/>
    <n v="9.5"/>
    <s v="Mar"/>
    <s v="Thu"/>
    <s v="afternoon"/>
    <s v="Normal"/>
    <s v="Female"/>
    <s v="Electronic accessories"/>
    <s v="Naypyitaw"/>
    <s v="C"/>
    <s v="Good"/>
  </r>
  <r>
    <s v="374-17-3652"/>
    <n v="42.82"/>
    <n v="9"/>
    <n v="19.268999999999998"/>
    <n v="404.649"/>
    <d v="2019-02-05T00:00:00"/>
    <d v="1899-12-30T15:26:00"/>
    <s v="Credit card"/>
    <n v="19.268999999999998"/>
    <n v="8.9"/>
    <s v="Feb"/>
    <s v="Tue"/>
    <s v="afternoon"/>
    <s v="Member"/>
    <s v="Female"/>
    <s v="Food and beverages"/>
    <s v="Mandalay"/>
    <s v="B"/>
    <s v="Good"/>
  </r>
  <r>
    <s v="378-07-7001"/>
    <n v="48.09"/>
    <n v="3"/>
    <n v="7.2134999999999998"/>
    <n v="151.48349999999999"/>
    <d v="2019-02-10T00:00:00"/>
    <d v="1899-12-30T18:23:00"/>
    <s v="Credit card"/>
    <n v="7.2134999999999998"/>
    <n v="7.8"/>
    <s v="Feb"/>
    <s v="Sun"/>
    <s v="evening"/>
    <s v="Member"/>
    <s v="Male"/>
    <s v="Electronic accessories"/>
    <s v="Mandalay"/>
    <s v="B"/>
    <s v="Average"/>
  </r>
  <r>
    <s v="433-75-6987"/>
    <n v="55.97"/>
    <n v="7"/>
    <n v="19.589500000000001"/>
    <n v="411.37950000000001"/>
    <d v="2019-03-05T00:00:00"/>
    <d v="1899-12-30T19:06:00"/>
    <s v="Ewallet"/>
    <n v="19.589500000000001"/>
    <n v="8.9"/>
    <s v="Mar"/>
    <s v="Tue"/>
    <s v="evening"/>
    <s v="Member"/>
    <s v="Female"/>
    <s v="Health and beauty"/>
    <s v="Mandalay"/>
    <s v="B"/>
    <s v="Good"/>
  </r>
  <r>
    <s v="873-95-4984"/>
    <n v="76.900000000000006"/>
    <n v="7"/>
    <n v="26.914999999999999"/>
    <n v="565.21500000000003"/>
    <d v="2019-02-15T00:00:00"/>
    <d v="1899-12-30T20:21:00"/>
    <s v="Cash"/>
    <n v="26.914999999999999"/>
    <n v="7.7"/>
    <s v="Feb"/>
    <s v="Fri"/>
    <s v="evening"/>
    <s v="Member"/>
    <s v="Female"/>
    <s v="Health and beauty"/>
    <s v="Mandalay"/>
    <s v="B"/>
    <s v="Average"/>
  </r>
  <r>
    <s v="416-13-5917"/>
    <n v="97.03"/>
    <n v="5"/>
    <n v="24.2575"/>
    <n v="509.40750000000003"/>
    <d v="2019-01-30T00:00:00"/>
    <d v="1899-12-30T16:24:00"/>
    <s v="Ewallet"/>
    <n v="24.2575"/>
    <n v="9.3000000000000007"/>
    <s v="Jan"/>
    <s v="Wed"/>
    <s v="evening"/>
    <s v="Normal"/>
    <s v="Female"/>
    <s v="Food and beverages"/>
    <s v="Naypyitaw"/>
    <s v="C"/>
    <s v="Good"/>
  </r>
  <r>
    <s v="150-89-8043"/>
    <n v="44.65"/>
    <n v="3"/>
    <n v="6.6974999999999998"/>
    <n v="140.64750000000001"/>
    <d v="2019-02-14T00:00:00"/>
    <d v="1899-12-30T15:04:00"/>
    <s v="Cash"/>
    <n v="6.6974999999999998"/>
    <n v="6.2"/>
    <s v="Feb"/>
    <s v="Thu"/>
    <s v="afternoon"/>
    <s v="Normal"/>
    <s v="Male"/>
    <s v="Sports and travel"/>
    <s v="Yangon"/>
    <s v="A"/>
    <s v="Average"/>
  </r>
  <r>
    <s v="135-84-8019"/>
    <n v="77.930000000000007"/>
    <n v="9"/>
    <n v="35.0685"/>
    <n v="736.43849999999998"/>
    <d v="2019-02-27T00:00:00"/>
    <d v="1899-12-30T16:10:00"/>
    <s v="Ewallet"/>
    <n v="35.0685"/>
    <n v="7.6"/>
    <s v="Feb"/>
    <s v="Wed"/>
    <s v="evening"/>
    <s v="Normal"/>
    <s v="Female"/>
    <s v="Fashion accessories"/>
    <s v="Yangon"/>
    <s v="A"/>
    <s v="Average"/>
  </r>
  <r>
    <s v="441-94-7118"/>
    <n v="71.95"/>
    <n v="1"/>
    <n v="3.5975000000000001"/>
    <n v="75.547499999999999"/>
    <d v="2019-02-04T00:00:00"/>
    <d v="1899-12-30T12:14:00"/>
    <s v="Cash"/>
    <n v="3.5975000000000001"/>
    <n v="7.3"/>
    <s v="Feb"/>
    <s v="Mon"/>
    <s v="afternoon"/>
    <s v="Member"/>
    <s v="Male"/>
    <s v="Electronic accessories"/>
    <s v="Yangon"/>
    <s v="A"/>
    <s v="Average"/>
  </r>
  <r>
    <s v="725-96-3778"/>
    <n v="89.25"/>
    <n v="8"/>
    <n v="35.700000000000003"/>
    <n v="749.7"/>
    <d v="2019-01-20T00:00:00"/>
    <d v="1899-12-30T10:13:00"/>
    <s v="Cash"/>
    <n v="35.700000000000003"/>
    <n v="4.7"/>
    <s v="Jan"/>
    <s v="Sun"/>
    <s v="morning"/>
    <s v="Member"/>
    <s v="Female"/>
    <s v="Home and lifestyle"/>
    <s v="Naypyitaw"/>
    <s v="C"/>
    <s v="Poor"/>
  </r>
  <r>
    <s v="531-80-1784"/>
    <n v="26.02"/>
    <n v="7"/>
    <n v="9.1069999999999993"/>
    <n v="191.24700000000001"/>
    <d v="2019-03-28T00:00:00"/>
    <d v="1899-12-30T17:38:00"/>
    <s v="Cash"/>
    <n v="9.1069999999999993"/>
    <n v="5.0999999999999996"/>
    <s v="Mar"/>
    <s v="Thu"/>
    <s v="evening"/>
    <s v="Normal"/>
    <s v="Male"/>
    <s v="Electronic accessories"/>
    <s v="Yangon"/>
    <s v="A"/>
    <s v="Poor"/>
  </r>
  <r>
    <s v="400-45-1220"/>
    <n v="13.5"/>
    <n v="10"/>
    <n v="6.75"/>
    <n v="141.75"/>
    <d v="2019-02-27T00:00:00"/>
    <d v="1899-12-30T11:06:00"/>
    <s v="Credit card"/>
    <n v="6.75"/>
    <n v="4.8"/>
    <s v="Feb"/>
    <s v="Wed"/>
    <s v="morning"/>
    <s v="Normal"/>
    <s v="Female"/>
    <s v="Health and beauty"/>
    <s v="Mandalay"/>
    <s v="B"/>
    <s v="Poor"/>
  </r>
  <r>
    <s v="860-79-0874"/>
    <n v="99.3"/>
    <n v="10"/>
    <n v="49.65"/>
    <n v="1042.6500000000001"/>
    <d v="2019-02-15T00:00:00"/>
    <d v="1899-12-30T14:53:00"/>
    <s v="Credit card"/>
    <n v="49.65"/>
    <n v="6.6"/>
    <s v="Feb"/>
    <s v="Fri"/>
    <s v="afternoon"/>
    <s v="Member"/>
    <s v="Female"/>
    <s v="Fashion accessories"/>
    <s v="Naypyitaw"/>
    <s v="C"/>
    <s v="Average"/>
  </r>
  <r>
    <s v="834-61-8124"/>
    <n v="51.69"/>
    <n v="7"/>
    <n v="18.0915"/>
    <n v="379.92149999999998"/>
    <d v="2019-01-26T00:00:00"/>
    <d v="1899-12-30T18:22:00"/>
    <s v="Cash"/>
    <n v="18.0915"/>
    <n v="5.5"/>
    <s v="Jan"/>
    <s v="Sat"/>
    <s v="evening"/>
    <s v="Normal"/>
    <s v="Male"/>
    <s v="Electronic accessories"/>
    <s v="Yangon"/>
    <s v="A"/>
    <s v="Poor"/>
  </r>
  <r>
    <s v="115-99-4379"/>
    <n v="54.73"/>
    <n v="7"/>
    <n v="19.1555"/>
    <n v="402.26549999999997"/>
    <d v="2019-03-14T00:00:00"/>
    <d v="1899-12-30T19:02:00"/>
    <s v="Credit card"/>
    <n v="19.1555"/>
    <n v="8.5"/>
    <s v="Mar"/>
    <s v="Thu"/>
    <s v="evening"/>
    <s v="Member"/>
    <s v="Female"/>
    <s v="Fashion accessories"/>
    <s v="Mandalay"/>
    <s v="B"/>
    <s v="Good"/>
  </r>
  <r>
    <s v="565-67-6697"/>
    <n v="27"/>
    <n v="9"/>
    <n v="12.15"/>
    <n v="255.15"/>
    <d v="2019-03-02T00:00:00"/>
    <d v="1899-12-30T14:16:00"/>
    <s v="Cash"/>
    <n v="12.15"/>
    <n v="4.8"/>
    <s v="Mar"/>
    <s v="Sat"/>
    <s v="afternoon"/>
    <s v="Member"/>
    <s v="Male"/>
    <s v="Home and lifestyle"/>
    <s v="Mandalay"/>
    <s v="B"/>
    <s v="Poor"/>
  </r>
  <r>
    <s v="320-49-6392"/>
    <n v="30.24"/>
    <n v="1"/>
    <n v="1.512"/>
    <n v="31.751999999999999"/>
    <d v="2019-03-04T00:00:00"/>
    <d v="1899-12-30T15:44:00"/>
    <s v="Cash"/>
    <n v="1.512"/>
    <n v="8.4"/>
    <s v="Mar"/>
    <s v="Mon"/>
    <s v="afternoon"/>
    <s v="Normal"/>
    <s v="Female"/>
    <s v="Electronic accessories"/>
    <s v="Naypyitaw"/>
    <s v="C"/>
    <s v="Good"/>
  </r>
  <r>
    <s v="889-04-9723"/>
    <n v="89.14"/>
    <n v="4"/>
    <n v="17.827999999999999"/>
    <n v="374.38799999999998"/>
    <d v="2019-01-07T00:00:00"/>
    <d v="1899-12-30T12:20:00"/>
    <s v="Credit card"/>
    <n v="17.827999999999999"/>
    <n v="7.8"/>
    <s v="Jan"/>
    <s v="Mon"/>
    <s v="afternoon"/>
    <s v="Member"/>
    <s v="Female"/>
    <s v="Food and beverages"/>
    <s v="Mandalay"/>
    <s v="B"/>
    <s v="Average"/>
  </r>
  <r>
    <s v="632-90-0281"/>
    <n v="37.549999999999997"/>
    <n v="10"/>
    <n v="18.774999999999999"/>
    <n v="394.27499999999998"/>
    <d v="2019-03-08T00:00:00"/>
    <d v="1899-12-30T20:01:00"/>
    <s v="Credit card"/>
    <n v="18.774999999999999"/>
    <n v="9.3000000000000007"/>
    <s v="Mar"/>
    <s v="Fri"/>
    <s v="evening"/>
    <s v="Normal"/>
    <s v="Female"/>
    <s v="Fashion accessories"/>
    <s v="Naypyitaw"/>
    <s v="C"/>
    <s v="Good"/>
  </r>
  <r>
    <s v="554-42-2417"/>
    <n v="95.44"/>
    <n v="10"/>
    <n v="47.72"/>
    <n v="1002.12"/>
    <d v="2019-01-09T00:00:00"/>
    <d v="1899-12-30T13:45:00"/>
    <s v="Cash"/>
    <n v="47.72"/>
    <n v="5.2"/>
    <s v="Jan"/>
    <s v="Wed"/>
    <s v="afternoon"/>
    <s v="Normal"/>
    <s v="Female"/>
    <s v="Sports and travel"/>
    <s v="Naypyitaw"/>
    <s v="C"/>
    <s v="Poor"/>
  </r>
  <r>
    <s v="453-63-6187"/>
    <n v="27.5"/>
    <n v="3"/>
    <n v="4.125"/>
    <n v="86.625"/>
    <d v="2019-03-01T00:00:00"/>
    <d v="1899-12-30T15:40:00"/>
    <s v="Ewallet"/>
    <n v="4.125"/>
    <n v="6.5"/>
    <s v="Mar"/>
    <s v="Fri"/>
    <s v="afternoon"/>
    <s v="Normal"/>
    <s v="Male"/>
    <s v="Electronic accessories"/>
    <s v="Mandalay"/>
    <s v="B"/>
    <s v="Average"/>
  </r>
  <r>
    <s v="578-80-7669"/>
    <n v="74.97"/>
    <n v="1"/>
    <n v="3.7484999999999999"/>
    <n v="78.718500000000006"/>
    <d v="2019-03-16T00:00:00"/>
    <d v="1899-12-30T16:58:00"/>
    <s v="Cash"/>
    <n v="3.7484999999999999"/>
    <n v="5.6"/>
    <s v="Mar"/>
    <s v="Sat"/>
    <s v="evening"/>
    <s v="Normal"/>
    <s v="Male"/>
    <s v="Sports and travel"/>
    <s v="Mandalay"/>
    <s v="B"/>
    <s v="Poor"/>
  </r>
  <r>
    <s v="612-36-5536"/>
    <n v="80.959999999999994"/>
    <n v="8"/>
    <n v="32.384"/>
    <n v="680.06399999999996"/>
    <d v="2019-02-17T00:00:00"/>
    <d v="1899-12-30T11:12:00"/>
    <s v="Credit card"/>
    <n v="32.384"/>
    <n v="7.4"/>
    <s v="Feb"/>
    <s v="Sun"/>
    <s v="morning"/>
    <s v="Member"/>
    <s v="Male"/>
    <s v="Food and beverages"/>
    <s v="Yangon"/>
    <s v="A"/>
    <s v="Average"/>
  </r>
  <r>
    <s v="605-72-4132"/>
    <n v="94.47"/>
    <n v="8"/>
    <n v="37.787999999999997"/>
    <n v="793.548"/>
    <d v="2019-02-27T00:00:00"/>
    <d v="1899-12-30T15:12:00"/>
    <s v="Cash"/>
    <n v="37.787999999999997"/>
    <n v="9.1"/>
    <s v="Feb"/>
    <s v="Wed"/>
    <s v="afternoon"/>
    <s v="Normal"/>
    <s v="Female"/>
    <s v="Food and beverages"/>
    <s v="Naypyitaw"/>
    <s v="C"/>
    <s v="Good"/>
  </r>
  <r>
    <s v="471-41-2823"/>
    <n v="99.79"/>
    <n v="2"/>
    <n v="9.9789999999999992"/>
    <n v="209.559"/>
    <d v="2019-03-07T00:00:00"/>
    <d v="1899-12-30T20:37:00"/>
    <s v="Ewallet"/>
    <n v="9.9789999999999992"/>
    <n v="8"/>
    <s v="Mar"/>
    <s v="Thu"/>
    <s v="evening"/>
    <s v="Normal"/>
    <s v="Male"/>
    <s v="Food and beverages"/>
    <s v="Naypyitaw"/>
    <s v="C"/>
    <s v="Good"/>
  </r>
  <r>
    <s v="462-67-9126"/>
    <n v="73.22"/>
    <n v="6"/>
    <n v="21.966000000000001"/>
    <n v="461.286"/>
    <d v="2019-01-21T00:00:00"/>
    <d v="1899-12-30T17:44:00"/>
    <s v="Cash"/>
    <n v="21.966000000000001"/>
    <n v="7.2"/>
    <s v="Jan"/>
    <s v="Mon"/>
    <s v="evening"/>
    <s v="Normal"/>
    <s v="Male"/>
    <s v="Home and lifestyle"/>
    <s v="Yangon"/>
    <s v="A"/>
    <s v="Average"/>
  </r>
  <r>
    <s v="272-27-9238"/>
    <n v="41.24"/>
    <n v="4"/>
    <n v="8.2479999999999993"/>
    <n v="173.208"/>
    <d v="2019-02-19T00:00:00"/>
    <d v="1899-12-30T16:23:00"/>
    <s v="Cash"/>
    <n v="8.2479999999999993"/>
    <n v="7.1"/>
    <s v="Feb"/>
    <s v="Tue"/>
    <s v="evening"/>
    <s v="Normal"/>
    <s v="Female"/>
    <s v="Food and beverages"/>
    <s v="Naypyitaw"/>
    <s v="C"/>
    <s v="Average"/>
  </r>
  <r>
    <s v="834-25-9262"/>
    <n v="81.680000000000007"/>
    <n v="4"/>
    <n v="16.335999999999999"/>
    <n v="343.05599999999998"/>
    <d v="2019-01-06T00:00:00"/>
    <d v="1899-12-30T12:12:00"/>
    <s v="Cash"/>
    <n v="16.335999999999999"/>
    <n v="9.1"/>
    <s v="Jan"/>
    <s v="Sun"/>
    <s v="afternoon"/>
    <s v="Normal"/>
    <s v="Female"/>
    <s v="Fashion accessories"/>
    <s v="Naypyitaw"/>
    <s v="C"/>
    <s v="Good"/>
  </r>
  <r>
    <s v="122-61-9553"/>
    <n v="51.32"/>
    <n v="9"/>
    <n v="23.094000000000001"/>
    <n v="484.97399999999999"/>
    <d v="2019-03-14T00:00:00"/>
    <d v="1899-12-30T19:33:00"/>
    <s v="Cash"/>
    <n v="23.094000000000001"/>
    <n v="5.6"/>
    <s v="Mar"/>
    <s v="Thu"/>
    <s v="evening"/>
    <s v="Normal"/>
    <s v="Female"/>
    <s v="Electronic accessories"/>
    <s v="Naypyitaw"/>
    <s v="C"/>
    <s v="Poor"/>
  </r>
  <r>
    <s v="468-88-0009"/>
    <n v="65.94"/>
    <n v="4"/>
    <n v="13.188000000000001"/>
    <n v="276.94799999999998"/>
    <d v="2019-03-24T00:00:00"/>
    <d v="1899-12-30T10:29:00"/>
    <s v="Cash"/>
    <n v="13.188000000000001"/>
    <n v="6"/>
    <s v="Mar"/>
    <s v="Sun"/>
    <s v="morning"/>
    <s v="Member"/>
    <s v="Male"/>
    <s v="Home and lifestyle"/>
    <s v="Yangon"/>
    <s v="A"/>
    <s v="Average"/>
  </r>
  <r>
    <s v="613-59-9758"/>
    <n v="14.36"/>
    <n v="10"/>
    <n v="7.18"/>
    <n v="150.78"/>
    <d v="2019-01-27T00:00:00"/>
    <d v="1899-12-30T14:28:00"/>
    <s v="Cash"/>
    <n v="7.18"/>
    <n v="5.4"/>
    <s v="Jan"/>
    <s v="Sun"/>
    <s v="afternoon"/>
    <s v="Normal"/>
    <s v="Female"/>
    <s v="Sports and travel"/>
    <s v="Naypyitaw"/>
    <s v="C"/>
    <s v="Poor"/>
  </r>
  <r>
    <s v="254-31-0042"/>
    <n v="21.5"/>
    <n v="9"/>
    <n v="9.6750000000000007"/>
    <n v="203.17500000000001"/>
    <d v="2019-03-06T00:00:00"/>
    <d v="1899-12-30T12:46:00"/>
    <s v="Credit card"/>
    <n v="9.6750000000000007"/>
    <n v="7.8"/>
    <s v="Mar"/>
    <s v="Wed"/>
    <s v="afternoon"/>
    <s v="Member"/>
    <s v="Male"/>
    <s v="Electronic accessories"/>
    <s v="Yangon"/>
    <s v="A"/>
    <s v="Average"/>
  </r>
  <r>
    <s v="201-86-2184"/>
    <n v="26.26"/>
    <n v="7"/>
    <n v="9.1910000000000007"/>
    <n v="193.011"/>
    <d v="2019-02-02T00:00:00"/>
    <d v="1899-12-30T19:40:00"/>
    <s v="Cash"/>
    <n v="9.1910000000000007"/>
    <n v="9.9"/>
    <s v="Feb"/>
    <s v="Sat"/>
    <s v="evening"/>
    <s v="Member"/>
    <s v="Female"/>
    <s v="Electronic accessories"/>
    <s v="Mandalay"/>
    <s v="B"/>
    <s v="Good"/>
  </r>
  <r>
    <s v="261-12-8671"/>
    <n v="60.96"/>
    <n v="2"/>
    <n v="6.0960000000000001"/>
    <n v="128.01599999999999"/>
    <d v="2019-01-25T00:00:00"/>
    <d v="1899-12-30T19:39:00"/>
    <s v="Credit card"/>
    <n v="6.0960000000000001"/>
    <n v="4.9000000000000004"/>
    <s v="Jan"/>
    <s v="Fri"/>
    <s v="evening"/>
    <s v="Normal"/>
    <s v="Female"/>
    <s v="Fashion accessories"/>
    <s v="Mandalay"/>
    <s v="B"/>
    <s v="Poor"/>
  </r>
  <r>
    <s v="730-70-9830"/>
    <n v="70.11"/>
    <n v="6"/>
    <n v="21.033000000000001"/>
    <n v="441.69299999999998"/>
    <d v="2019-03-14T00:00:00"/>
    <d v="1899-12-30T17:54:00"/>
    <s v="Ewallet"/>
    <n v="21.033000000000001"/>
    <n v="5.2"/>
    <s v="Mar"/>
    <s v="Thu"/>
    <s v="evening"/>
    <s v="Normal"/>
    <s v="Female"/>
    <s v="Home and lifestyle"/>
    <s v="Naypyitaw"/>
    <s v="C"/>
    <s v="Poor"/>
  </r>
  <r>
    <s v="382-25-8917"/>
    <n v="42.08"/>
    <n v="6"/>
    <n v="12.624000000000001"/>
    <n v="265.10399999999998"/>
    <d v="2019-01-29T00:00:00"/>
    <d v="1899-12-30T12:25:00"/>
    <s v="Cash"/>
    <n v="12.624000000000001"/>
    <n v="8.9"/>
    <s v="Jan"/>
    <s v="Tue"/>
    <s v="afternoon"/>
    <s v="Normal"/>
    <s v="Male"/>
    <s v="Fashion accessories"/>
    <s v="Naypyitaw"/>
    <s v="C"/>
    <s v="Good"/>
  </r>
  <r>
    <s v="422-29-8786"/>
    <n v="67.09"/>
    <n v="5"/>
    <n v="16.772500000000001"/>
    <n v="352.22250000000003"/>
    <d v="2019-01-03T00:00:00"/>
    <d v="1899-12-30T16:47:00"/>
    <s v="Credit card"/>
    <n v="16.772500000000001"/>
    <n v="9.1"/>
    <s v="Jan"/>
    <s v="Thu"/>
    <s v="evening"/>
    <s v="Normal"/>
    <s v="Female"/>
    <s v="Home and lifestyle"/>
    <s v="Yangon"/>
    <s v="A"/>
    <s v="Good"/>
  </r>
  <r>
    <s v="667-23-5919"/>
    <n v="96.7"/>
    <n v="5"/>
    <n v="24.175000000000001"/>
    <n v="507.67500000000001"/>
    <d v="2019-01-14T00:00:00"/>
    <d v="1899-12-30T12:52:00"/>
    <s v="Ewallet"/>
    <n v="24.175000000000001"/>
    <n v="7"/>
    <s v="Jan"/>
    <s v="Mon"/>
    <s v="afternoon"/>
    <s v="Member"/>
    <s v="Female"/>
    <s v="Fashion accessories"/>
    <s v="Yangon"/>
    <s v="A"/>
    <s v="Average"/>
  </r>
  <r>
    <s v="843-01-4703"/>
    <n v="35.380000000000003"/>
    <n v="9"/>
    <n v="15.920999999999999"/>
    <n v="334.34100000000001"/>
    <d v="2019-01-05T00:00:00"/>
    <d v="1899-12-30T19:50:00"/>
    <s v="Credit card"/>
    <n v="15.920999999999999"/>
    <n v="9.6"/>
    <s v="Jan"/>
    <s v="Sat"/>
    <s v="evening"/>
    <s v="Member"/>
    <s v="Female"/>
    <s v="Home and lifestyle"/>
    <s v="Mandalay"/>
    <s v="B"/>
    <s v="Good"/>
  </r>
  <r>
    <s v="743-88-1662"/>
    <n v="95.49"/>
    <n v="7"/>
    <n v="33.421500000000002"/>
    <n v="701.85149999999999"/>
    <d v="2019-02-22T00:00:00"/>
    <d v="1899-12-30T18:17:00"/>
    <s v="Ewallet"/>
    <n v="33.421500000000002"/>
    <n v="8.6999999999999993"/>
    <s v="Feb"/>
    <s v="Fri"/>
    <s v="evening"/>
    <s v="Normal"/>
    <s v="Male"/>
    <s v="Sports and travel"/>
    <s v="Naypyitaw"/>
    <s v="C"/>
    <s v="Good"/>
  </r>
  <r>
    <s v="595-86-2894"/>
    <n v="96.98"/>
    <n v="4"/>
    <n v="19.396000000000001"/>
    <n v="407.31599999999997"/>
    <d v="2019-02-06T00:00:00"/>
    <d v="1899-12-30T17:20:00"/>
    <s v="Ewallet"/>
    <n v="19.396000000000001"/>
    <n v="9.4"/>
    <s v="Feb"/>
    <s v="Wed"/>
    <s v="evening"/>
    <s v="Member"/>
    <s v="Male"/>
    <s v="Fashion accessories"/>
    <s v="Naypyitaw"/>
    <s v="C"/>
    <s v="Good"/>
  </r>
  <r>
    <s v="182-69-8360"/>
    <n v="23.65"/>
    <n v="4"/>
    <n v="4.7300000000000004"/>
    <n v="99.33"/>
    <d v="2019-01-30T00:00:00"/>
    <d v="1899-12-30T13:32:00"/>
    <s v="Credit card"/>
    <n v="4.7300000000000004"/>
    <n v="4"/>
    <s v="Jan"/>
    <s v="Wed"/>
    <s v="afternoon"/>
    <s v="Normal"/>
    <s v="Female"/>
    <s v="Electronic accessories"/>
    <s v="Mandalay"/>
    <s v="B"/>
    <s v="Poor"/>
  </r>
  <r>
    <s v="289-15-7034"/>
    <n v="82.33"/>
    <n v="4"/>
    <n v="16.466000000000001"/>
    <n v="345.786"/>
    <d v="2019-01-11T00:00:00"/>
    <d v="1899-12-30T10:37:00"/>
    <s v="Credit card"/>
    <n v="16.466000000000001"/>
    <n v="7.5"/>
    <s v="Jan"/>
    <s v="Fri"/>
    <s v="morning"/>
    <s v="Member"/>
    <s v="Male"/>
    <s v="Sports and travel"/>
    <s v="Yangon"/>
    <s v="A"/>
    <s v="Average"/>
  </r>
  <r>
    <s v="462-78-5240"/>
    <n v="26.61"/>
    <n v="2"/>
    <n v="2.661"/>
    <n v="55.881"/>
    <d v="2019-03-19T00:00:00"/>
    <d v="1899-12-30T14:35:00"/>
    <s v="Cash"/>
    <n v="2.661"/>
    <n v="4.2"/>
    <s v="Mar"/>
    <s v="Tue"/>
    <s v="afternoon"/>
    <s v="Normal"/>
    <s v="Female"/>
    <s v="Electronic accessories"/>
    <s v="Naypyitaw"/>
    <s v="C"/>
    <s v="Poor"/>
  </r>
  <r>
    <s v="868-52-7573"/>
    <n v="99.69"/>
    <n v="5"/>
    <n v="24.922499999999999"/>
    <n v="523.37249999999995"/>
    <d v="2019-01-14T00:00:00"/>
    <d v="1899-12-30T12:09:00"/>
    <s v="Cash"/>
    <n v="24.922499999999999"/>
    <n v="9.9"/>
    <s v="Jan"/>
    <s v="Mon"/>
    <s v="afternoon"/>
    <s v="Normal"/>
    <s v="Female"/>
    <s v="Food and beverages"/>
    <s v="Mandalay"/>
    <s v="B"/>
    <s v="Good"/>
  </r>
  <r>
    <s v="153-58-4872"/>
    <n v="74.89"/>
    <n v="4"/>
    <n v="14.978"/>
    <n v="314.53800000000001"/>
    <d v="2019-03-01T00:00:00"/>
    <d v="1899-12-30T15:32:00"/>
    <s v="Ewallet"/>
    <n v="14.978"/>
    <n v="4.2"/>
    <s v="Mar"/>
    <s v="Fri"/>
    <s v="afternoon"/>
    <s v="Member"/>
    <s v="Female"/>
    <s v="Food and beverages"/>
    <s v="Naypyitaw"/>
    <s v="C"/>
    <s v="Poor"/>
  </r>
  <r>
    <s v="662-72-2873"/>
    <n v="40.94"/>
    <n v="5"/>
    <n v="10.234999999999999"/>
    <n v="214.935"/>
    <d v="2019-01-06T00:00:00"/>
    <d v="1899-12-30T13:58:00"/>
    <s v="Ewallet"/>
    <n v="10.234999999999999"/>
    <n v="9.9"/>
    <s v="Jan"/>
    <s v="Sun"/>
    <s v="afternoon"/>
    <s v="Normal"/>
    <s v="Female"/>
    <s v="Food and beverages"/>
    <s v="Yangon"/>
    <s v="A"/>
    <s v="Good"/>
  </r>
  <r>
    <s v="525-88-7307"/>
    <n v="75.819999999999993"/>
    <n v="1"/>
    <n v="3.7909999999999999"/>
    <n v="79.611000000000004"/>
    <d v="2019-01-31T00:00:00"/>
    <d v="1899-12-30T13:19:00"/>
    <s v="Cash"/>
    <n v="3.7909999999999999"/>
    <n v="5.8"/>
    <s v="Jan"/>
    <s v="Thu"/>
    <s v="afternoon"/>
    <s v="Member"/>
    <s v="Male"/>
    <s v="Sports and travel"/>
    <s v="Mandalay"/>
    <s v="B"/>
    <s v="Poor"/>
  </r>
  <r>
    <s v="689-16-9784"/>
    <n v="46.77"/>
    <n v="6"/>
    <n v="14.031000000000001"/>
    <n v="294.65100000000001"/>
    <d v="2019-03-11T00:00:00"/>
    <d v="1899-12-30T13:37:00"/>
    <s v="Cash"/>
    <n v="14.031000000000001"/>
    <n v="6"/>
    <s v="Mar"/>
    <s v="Mon"/>
    <s v="afternoon"/>
    <s v="Normal"/>
    <s v="Male"/>
    <s v="Food and beverages"/>
    <s v="Naypyitaw"/>
    <s v="C"/>
    <s v="Average"/>
  </r>
  <r>
    <s v="725-56-0833"/>
    <n v="32.32"/>
    <n v="10"/>
    <n v="16.16"/>
    <n v="339.36"/>
    <d v="2019-02-20T00:00:00"/>
    <d v="1899-12-30T16:49:00"/>
    <s v="Credit card"/>
    <n v="16.16"/>
    <n v="10"/>
    <s v="Feb"/>
    <s v="Wed"/>
    <s v="evening"/>
    <s v="Normal"/>
    <s v="Female"/>
    <s v="Health and beauty"/>
    <s v="Yangon"/>
    <s v="A"/>
    <s v="Good"/>
  </r>
  <r>
    <s v="394-41-0748"/>
    <n v="54.07"/>
    <n v="9"/>
    <n v="24.331499999999998"/>
    <n v="510.9615"/>
    <d v="2019-01-27T00:00:00"/>
    <d v="1899-12-30T14:55:00"/>
    <s v="Ewallet"/>
    <n v="24.331499999999998"/>
    <n v="9.5"/>
    <s v="Jan"/>
    <s v="Sun"/>
    <s v="afternoon"/>
    <s v="Member"/>
    <s v="Female"/>
    <s v="Fashion accessories"/>
    <s v="Naypyitaw"/>
    <s v="C"/>
    <s v="Good"/>
  </r>
  <r>
    <s v="596-42-3999"/>
    <n v="18.22"/>
    <n v="7"/>
    <n v="6.3769999999999998"/>
    <n v="133.917"/>
    <d v="2019-03-10T00:00:00"/>
    <d v="1899-12-30T14:04:00"/>
    <s v="Credit card"/>
    <n v="6.3769999999999998"/>
    <n v="6.6"/>
    <s v="Mar"/>
    <s v="Sun"/>
    <s v="afternoon"/>
    <s v="Normal"/>
    <s v="Male"/>
    <s v="Food and beverages"/>
    <s v="Mandalay"/>
    <s v="B"/>
    <s v="Average"/>
  </r>
  <r>
    <s v="541-89-9860"/>
    <n v="80.48"/>
    <n v="3"/>
    <n v="12.071999999999999"/>
    <n v="253.512"/>
    <d v="2019-02-15T00:00:00"/>
    <d v="1899-12-30T12:31:00"/>
    <s v="Cash"/>
    <n v="12.071999999999999"/>
    <n v="8.1"/>
    <s v="Feb"/>
    <s v="Fri"/>
    <s v="afternoon"/>
    <s v="Member"/>
    <s v="Female"/>
    <s v="Fashion accessories"/>
    <s v="Naypyitaw"/>
    <s v="C"/>
    <s v="Good"/>
  </r>
  <r>
    <s v="173-82-9529"/>
    <n v="37.950000000000003"/>
    <n v="10"/>
    <n v="18.975000000000001"/>
    <n v="398.47500000000002"/>
    <d v="2019-01-26T00:00:00"/>
    <d v="1899-12-30T14:51:00"/>
    <s v="Cash"/>
    <n v="18.975000000000001"/>
    <n v="9.6999999999999993"/>
    <s v="Jan"/>
    <s v="Sat"/>
    <s v="afternoon"/>
    <s v="Normal"/>
    <s v="Female"/>
    <s v="Fashion accessories"/>
    <s v="Mandalay"/>
    <s v="B"/>
    <s v="Good"/>
  </r>
  <r>
    <s v="563-36-9814"/>
    <n v="76.819999999999993"/>
    <n v="1"/>
    <n v="3.8410000000000002"/>
    <n v="80.661000000000001"/>
    <d v="2019-02-13T00:00:00"/>
    <d v="1899-12-30T18:27:00"/>
    <s v="Ewallet"/>
    <n v="3.8410000000000002"/>
    <n v="7.2"/>
    <s v="Feb"/>
    <s v="Wed"/>
    <s v="evening"/>
    <s v="Member"/>
    <s v="Male"/>
    <s v="Electronic accessories"/>
    <s v="Yangon"/>
    <s v="A"/>
    <s v="Average"/>
  </r>
  <r>
    <s v="308-47-4913"/>
    <n v="52.26"/>
    <n v="10"/>
    <n v="26.13"/>
    <n v="548.73"/>
    <d v="2019-03-09T00:00:00"/>
    <d v="1899-12-30T12:45:00"/>
    <s v="Credit card"/>
    <n v="26.13"/>
    <n v="6.2"/>
    <s v="Mar"/>
    <s v="Sat"/>
    <s v="afternoon"/>
    <s v="Member"/>
    <s v="Female"/>
    <s v="Sports and travel"/>
    <s v="Yangon"/>
    <s v="A"/>
    <s v="Average"/>
  </r>
  <r>
    <s v="885-17-6250"/>
    <n v="79.739999999999995"/>
    <n v="1"/>
    <n v="3.9870000000000001"/>
    <n v="83.727000000000004"/>
    <d v="2019-03-06T00:00:00"/>
    <d v="1899-12-30T10:36:00"/>
    <s v="Ewallet"/>
    <n v="3.9870000000000001"/>
    <n v="7.3"/>
    <s v="Mar"/>
    <s v="Wed"/>
    <s v="morning"/>
    <s v="Normal"/>
    <s v="Female"/>
    <s v="Health and beauty"/>
    <s v="Yangon"/>
    <s v="A"/>
    <s v="Average"/>
  </r>
  <r>
    <s v="726-27-2396"/>
    <n v="77.5"/>
    <n v="5"/>
    <n v="19.375"/>
    <n v="406.875"/>
    <d v="2019-01-24T00:00:00"/>
    <d v="1899-12-30T20:36:00"/>
    <s v="Ewallet"/>
    <n v="19.375"/>
    <n v="4.3"/>
    <s v="Jan"/>
    <s v="Thu"/>
    <s v="evening"/>
    <s v="Normal"/>
    <s v="Female"/>
    <s v="Health and beauty"/>
    <s v="Yangon"/>
    <s v="A"/>
    <s v="Poor"/>
  </r>
  <r>
    <s v="316-01-3952"/>
    <n v="54.27"/>
    <n v="5"/>
    <n v="13.567500000000001"/>
    <n v="284.91750000000002"/>
    <d v="2019-03-13T00:00:00"/>
    <d v="1899-12-30T14:16:00"/>
    <s v="Ewallet"/>
    <n v="13.567500000000001"/>
    <n v="4.5999999999999996"/>
    <s v="Mar"/>
    <s v="Wed"/>
    <s v="afternoon"/>
    <s v="Normal"/>
    <s v="Female"/>
    <s v="Food and beverages"/>
    <s v="Yangon"/>
    <s v="A"/>
    <s v="Poor"/>
  </r>
  <r>
    <s v="760-54-1821"/>
    <n v="13.59"/>
    <n v="9"/>
    <n v="6.1154999999999999"/>
    <n v="128.4255"/>
    <d v="2019-03-15T00:00:00"/>
    <d v="1899-12-30T10:26:00"/>
    <s v="Cash"/>
    <n v="6.1154999999999999"/>
    <n v="5.8"/>
    <s v="Mar"/>
    <s v="Fri"/>
    <s v="morning"/>
    <s v="Normal"/>
    <s v="Male"/>
    <s v="Home and lifestyle"/>
    <s v="Mandalay"/>
    <s v="B"/>
    <s v="Poor"/>
  </r>
  <r>
    <s v="793-10-3222"/>
    <n v="41.06"/>
    <n v="6"/>
    <n v="12.318"/>
    <n v="258.678"/>
    <d v="2019-03-05T00:00:00"/>
    <d v="1899-12-30T13:30:00"/>
    <s v="Credit card"/>
    <n v="12.318"/>
    <n v="8.3000000000000007"/>
    <s v="Mar"/>
    <s v="Tue"/>
    <s v="afternoon"/>
    <s v="Member"/>
    <s v="Female"/>
    <s v="Health and beauty"/>
    <s v="Mandalay"/>
    <s v="B"/>
    <s v="Good"/>
  </r>
  <r>
    <s v="346-12-3257"/>
    <n v="19.239999999999998"/>
    <n v="9"/>
    <n v="8.6579999999999995"/>
    <n v="181.81800000000001"/>
    <d v="2019-03-04T00:00:00"/>
    <d v="1899-12-30T16:28:00"/>
    <s v="Cash"/>
    <n v="8.6579999999999995"/>
    <n v="8"/>
    <s v="Mar"/>
    <s v="Mon"/>
    <s v="evening"/>
    <s v="Member"/>
    <s v="Male"/>
    <s v="Electronic accessories"/>
    <s v="Mandalay"/>
    <s v="B"/>
    <s v="Good"/>
  </r>
  <r>
    <s v="110-05-6330"/>
    <n v="39.43"/>
    <n v="6"/>
    <n v="11.829000000000001"/>
    <n v="248.40899999999999"/>
    <d v="2019-03-25T00:00:00"/>
    <d v="1899-12-30T20:18:00"/>
    <s v="Credit card"/>
    <n v="11.829000000000001"/>
    <n v="9.4"/>
    <s v="Mar"/>
    <s v="Mon"/>
    <s v="evening"/>
    <s v="Normal"/>
    <s v="Female"/>
    <s v="Food and beverages"/>
    <s v="Naypyitaw"/>
    <s v="C"/>
    <s v="Good"/>
  </r>
  <r>
    <s v="651-61-0874"/>
    <n v="46.22"/>
    <n v="4"/>
    <n v="9.2439999999999998"/>
    <n v="194.124"/>
    <d v="2019-03-12T00:00:00"/>
    <d v="1899-12-30T20:04:00"/>
    <s v="Credit card"/>
    <n v="9.2439999999999998"/>
    <n v="6.2"/>
    <s v="Mar"/>
    <s v="Tue"/>
    <s v="evening"/>
    <s v="Normal"/>
    <s v="Male"/>
    <s v="Home and lifestyle"/>
    <s v="Naypyitaw"/>
    <s v="C"/>
    <s v="Average"/>
  </r>
  <r>
    <s v="236-86-3015"/>
    <n v="13.98"/>
    <n v="1"/>
    <n v="0.69899999999999995"/>
    <n v="14.679"/>
    <d v="2019-02-04T00:00:00"/>
    <d v="1899-12-30T13:38:00"/>
    <s v="Ewallet"/>
    <n v="0.69899999999999995"/>
    <n v="9.8000000000000007"/>
    <s v="Feb"/>
    <s v="Mon"/>
    <s v="afternoon"/>
    <s v="Member"/>
    <s v="Male"/>
    <s v="Home and lifestyle"/>
    <s v="Naypyitaw"/>
    <s v="C"/>
    <s v="Good"/>
  </r>
  <r>
    <s v="831-64-0259"/>
    <n v="39.75"/>
    <n v="5"/>
    <n v="9.9375"/>
    <n v="208.6875"/>
    <d v="2019-02-22T00:00:00"/>
    <d v="1899-12-30T10:43:00"/>
    <s v="Ewallet"/>
    <n v="9.9375"/>
    <n v="9.6"/>
    <s v="Feb"/>
    <s v="Fri"/>
    <s v="morning"/>
    <s v="Normal"/>
    <s v="Female"/>
    <s v="Fashion accessories"/>
    <s v="Mandalay"/>
    <s v="B"/>
    <s v="Good"/>
  </r>
  <r>
    <s v="587-03-7455"/>
    <n v="97.79"/>
    <n v="7"/>
    <n v="34.226500000000001"/>
    <n v="718.75649999999996"/>
    <d v="2019-02-16T00:00:00"/>
    <d v="1899-12-30T17:30:00"/>
    <s v="Ewallet"/>
    <n v="34.226500000000001"/>
    <n v="4.9000000000000004"/>
    <s v="Feb"/>
    <s v="Sat"/>
    <s v="evening"/>
    <s v="Member"/>
    <s v="Female"/>
    <s v="Fashion accessories"/>
    <s v="Naypyitaw"/>
    <s v="C"/>
    <s v="Poor"/>
  </r>
  <r>
    <s v="882-40-4577"/>
    <n v="67.260000000000005"/>
    <n v="4"/>
    <n v="13.452"/>
    <n v="282.49200000000002"/>
    <d v="2019-01-19T00:00:00"/>
    <d v="1899-12-30T15:28:00"/>
    <s v="Credit card"/>
    <n v="13.452"/>
    <n v="8"/>
    <s v="Jan"/>
    <s v="Sat"/>
    <s v="afternoon"/>
    <s v="Member"/>
    <s v="Male"/>
    <s v="Sports and travel"/>
    <s v="Yangon"/>
    <s v="A"/>
    <s v="Good"/>
  </r>
  <r>
    <s v="732-67-5346"/>
    <n v="13.79"/>
    <n v="5"/>
    <n v="3.4474999999999998"/>
    <n v="72.397499999999994"/>
    <d v="2019-01-11T00:00:00"/>
    <d v="1899-12-30T19:07:00"/>
    <s v="Credit card"/>
    <n v="3.4474999999999998"/>
    <n v="7.8"/>
    <s v="Jan"/>
    <s v="Fri"/>
    <s v="evening"/>
    <s v="Normal"/>
    <s v="Male"/>
    <s v="Food and beverages"/>
    <s v="Yangon"/>
    <s v="A"/>
    <s v="Average"/>
  </r>
  <r>
    <s v="725-32-9708"/>
    <n v="68.709999999999994"/>
    <n v="4"/>
    <n v="13.742000000000001"/>
    <n v="288.58199999999999"/>
    <d v="2019-01-04T00:00:00"/>
    <d v="1899-12-30T19:01:00"/>
    <s v="Cash"/>
    <n v="13.742000000000001"/>
    <n v="4.0999999999999996"/>
    <s v="Jan"/>
    <s v="Fri"/>
    <s v="evening"/>
    <s v="Member"/>
    <s v="Female"/>
    <s v="Fashion accessories"/>
    <s v="Mandalay"/>
    <s v="B"/>
    <s v="Poor"/>
  </r>
  <r>
    <s v="256-08-8343"/>
    <n v="56.53"/>
    <n v="4"/>
    <n v="11.305999999999999"/>
    <n v="237.42599999999999"/>
    <d v="2019-03-04T00:00:00"/>
    <d v="1899-12-30T19:48:00"/>
    <s v="Ewallet"/>
    <n v="11.305999999999999"/>
    <n v="5.5"/>
    <s v="Mar"/>
    <s v="Mon"/>
    <s v="evening"/>
    <s v="Normal"/>
    <s v="Female"/>
    <s v="Home and lifestyle"/>
    <s v="Yangon"/>
    <s v="A"/>
    <s v="Poor"/>
  </r>
  <r>
    <s v="372-26-1506"/>
    <n v="23.82"/>
    <n v="5"/>
    <n v="5.9550000000000001"/>
    <n v="125.05500000000001"/>
    <d v="2019-01-28T00:00:00"/>
    <d v="1899-12-30T19:24:00"/>
    <s v="Ewallet"/>
    <n v="5.9550000000000001"/>
    <n v="5.4"/>
    <s v="Jan"/>
    <s v="Mon"/>
    <s v="evening"/>
    <s v="Normal"/>
    <s v="Female"/>
    <s v="Fashion accessories"/>
    <s v="Naypyitaw"/>
    <s v="C"/>
    <s v="Poor"/>
  </r>
  <r>
    <s v="244-08-0162"/>
    <n v="34.21"/>
    <n v="10"/>
    <n v="17.105"/>
    <n v="359.20499999999998"/>
    <d v="2019-01-02T00:00:00"/>
    <d v="1899-12-30T13:00:00"/>
    <s v="Cash"/>
    <n v="17.105"/>
    <n v="5.0999999999999996"/>
    <s v="Jan"/>
    <s v="Wed"/>
    <s v="afternoon"/>
    <s v="Normal"/>
    <s v="Female"/>
    <s v="Health and beauty"/>
    <s v="Mandalay"/>
    <s v="B"/>
    <s v="Poor"/>
  </r>
  <r>
    <s v="569-71-4390"/>
    <n v="21.87"/>
    <n v="2"/>
    <n v="2.1869999999999998"/>
    <n v="45.927"/>
    <d v="2019-01-25T00:00:00"/>
    <d v="1899-12-30T14:29:00"/>
    <s v="Ewallet"/>
    <n v="2.1869999999999998"/>
    <n v="6.9"/>
    <s v="Jan"/>
    <s v="Fri"/>
    <s v="afternoon"/>
    <s v="Normal"/>
    <s v="Male"/>
    <s v="Sports and travel"/>
    <s v="Mandalay"/>
    <s v="B"/>
    <s v="Average"/>
  </r>
  <r>
    <s v="132-23-6451"/>
    <n v="20.97"/>
    <n v="5"/>
    <n v="5.2424999999999997"/>
    <n v="110.0925"/>
    <d v="2019-01-04T00:00:00"/>
    <d v="1899-12-30T13:21:00"/>
    <s v="Cash"/>
    <n v="5.2424999999999997"/>
    <n v="7.8"/>
    <s v="Jan"/>
    <s v="Fri"/>
    <s v="afternoon"/>
    <s v="Member"/>
    <s v="Male"/>
    <s v="Health and beauty"/>
    <s v="Yangon"/>
    <s v="A"/>
    <s v="Average"/>
  </r>
  <r>
    <s v="696-90-2548"/>
    <n v="25.84"/>
    <n v="3"/>
    <n v="3.8759999999999999"/>
    <n v="81.396000000000001"/>
    <d v="2019-03-10T00:00:00"/>
    <d v="1899-12-30T18:55:00"/>
    <s v="Ewallet"/>
    <n v="3.8759999999999999"/>
    <n v="6.6"/>
    <s v="Mar"/>
    <s v="Sun"/>
    <s v="evening"/>
    <s v="Normal"/>
    <s v="Male"/>
    <s v="Sports and travel"/>
    <s v="Yangon"/>
    <s v="A"/>
    <s v="Average"/>
  </r>
  <r>
    <s v="472-15-9636"/>
    <n v="50.93"/>
    <n v="8"/>
    <n v="20.372"/>
    <n v="427.81200000000001"/>
    <d v="2019-03-22T00:00:00"/>
    <d v="1899-12-30T19:36:00"/>
    <s v="Ewallet"/>
    <n v="20.372"/>
    <n v="9.1999999999999993"/>
    <s v="Mar"/>
    <s v="Fri"/>
    <s v="evening"/>
    <s v="Normal"/>
    <s v="Male"/>
    <s v="Home and lifestyle"/>
    <s v="Yangon"/>
    <s v="A"/>
    <s v="Good"/>
  </r>
  <r>
    <s v="268-03-6164"/>
    <n v="96.11"/>
    <n v="1"/>
    <n v="4.8055000000000003"/>
    <n v="100.91549999999999"/>
    <d v="2019-01-25T00:00:00"/>
    <d v="1899-12-30T16:28:00"/>
    <s v="Ewallet"/>
    <n v="4.8055000000000003"/>
    <n v="7.8"/>
    <s v="Jan"/>
    <s v="Fri"/>
    <s v="evening"/>
    <s v="Normal"/>
    <s v="Male"/>
    <s v="Health and beauty"/>
    <s v="Mandalay"/>
    <s v="B"/>
    <s v="Average"/>
  </r>
  <r>
    <s v="750-57-9686"/>
    <n v="45.38"/>
    <n v="4"/>
    <n v="9.0760000000000005"/>
    <n v="190.596"/>
    <d v="2019-01-08T00:00:00"/>
    <d v="1899-12-30T13:48:00"/>
    <s v="Credit card"/>
    <n v="9.0760000000000005"/>
    <n v="8.6999999999999993"/>
    <s v="Jan"/>
    <s v="Tue"/>
    <s v="afternoon"/>
    <s v="Normal"/>
    <s v="Female"/>
    <s v="Home and lifestyle"/>
    <s v="Naypyitaw"/>
    <s v="C"/>
    <s v="Good"/>
  </r>
  <r>
    <s v="186-09-3669"/>
    <n v="81.510000000000005"/>
    <n v="1"/>
    <n v="4.0754999999999999"/>
    <n v="85.585499999999996"/>
    <d v="2019-01-22T00:00:00"/>
    <d v="1899-12-30T10:57:00"/>
    <s v="Ewallet"/>
    <n v="4.0754999999999999"/>
    <n v="9.1999999999999993"/>
    <s v="Jan"/>
    <s v="Tue"/>
    <s v="morning"/>
    <s v="Member"/>
    <s v="Female"/>
    <s v="Health and beauty"/>
    <s v="Naypyitaw"/>
    <s v="C"/>
    <s v="Good"/>
  </r>
  <r>
    <s v="848-07-1692"/>
    <n v="57.22"/>
    <n v="2"/>
    <n v="5.7220000000000004"/>
    <n v="120.16200000000001"/>
    <d v="2019-01-12T00:00:00"/>
    <d v="1899-12-30T17:13:00"/>
    <s v="Ewallet"/>
    <n v="5.7220000000000004"/>
    <n v="8.3000000000000007"/>
    <s v="Jan"/>
    <s v="Sat"/>
    <s v="evening"/>
    <s v="Normal"/>
    <s v="Female"/>
    <s v="Health and beauty"/>
    <s v="Mandalay"/>
    <s v="B"/>
    <s v="Good"/>
  </r>
  <r>
    <s v="745-71-3520"/>
    <n v="25.22"/>
    <n v="7"/>
    <n v="8.827"/>
    <n v="185.36699999999999"/>
    <d v="2019-02-04T00:00:00"/>
    <d v="1899-12-30T10:23:00"/>
    <s v="Cash"/>
    <n v="8.827"/>
    <n v="8.1999999999999993"/>
    <s v="Feb"/>
    <s v="Mon"/>
    <s v="morning"/>
    <s v="Member"/>
    <s v="Female"/>
    <s v="Electronic accessories"/>
    <s v="Yangon"/>
    <s v="A"/>
    <s v="Good"/>
  </r>
  <r>
    <s v="266-76-6436"/>
    <n v="38.6"/>
    <n v="3"/>
    <n v="5.79"/>
    <n v="121.59"/>
    <d v="2019-03-28T00:00:00"/>
    <d v="1899-12-30T13:57:00"/>
    <s v="Ewallet"/>
    <n v="5.79"/>
    <n v="7.5"/>
    <s v="Mar"/>
    <s v="Thu"/>
    <s v="afternoon"/>
    <s v="Member"/>
    <s v="Female"/>
    <s v="Food and beverages"/>
    <s v="Naypyitaw"/>
    <s v="C"/>
    <s v="Average"/>
  </r>
  <r>
    <s v="740-22-2500"/>
    <n v="84.05"/>
    <n v="3"/>
    <n v="12.6075"/>
    <n v="264.75749999999999"/>
    <d v="2019-01-23T00:00:00"/>
    <d v="1899-12-30T13:29:00"/>
    <s v="Cash"/>
    <n v="12.6075"/>
    <n v="9.8000000000000007"/>
    <s v="Jan"/>
    <s v="Wed"/>
    <s v="afternoon"/>
    <s v="Normal"/>
    <s v="Female"/>
    <s v="Electronic accessories"/>
    <s v="Naypyitaw"/>
    <s v="C"/>
    <s v="Good"/>
  </r>
  <r>
    <s v="271-88-8734"/>
    <n v="97.21"/>
    <n v="10"/>
    <n v="48.604999999999997"/>
    <n v="1020.705"/>
    <d v="2019-02-08T00:00:00"/>
    <d v="1899-12-30T13:00:00"/>
    <s v="Credit card"/>
    <n v="48.604999999999997"/>
    <n v="8.6999999999999993"/>
    <s v="Feb"/>
    <s v="Fri"/>
    <s v="afternoon"/>
    <s v="Member"/>
    <s v="Female"/>
    <s v="Fashion accessories"/>
    <s v="Naypyitaw"/>
    <s v="C"/>
    <s v="Good"/>
  </r>
  <r>
    <s v="301-81-8610"/>
    <n v="25.42"/>
    <n v="8"/>
    <n v="10.167999999999999"/>
    <n v="213.52799999999999"/>
    <d v="2019-03-19T00:00:00"/>
    <d v="1899-12-30T19:42:00"/>
    <s v="Credit card"/>
    <n v="10.167999999999999"/>
    <n v="6.7"/>
    <s v="Mar"/>
    <s v="Tue"/>
    <s v="evening"/>
    <s v="Member"/>
    <s v="Male"/>
    <s v="Fashion accessories"/>
    <s v="Mandalay"/>
    <s v="B"/>
    <s v="Average"/>
  </r>
  <r>
    <s v="489-64-4354"/>
    <n v="16.28"/>
    <n v="1"/>
    <n v="0.81399999999999995"/>
    <n v="17.094000000000001"/>
    <d v="2019-03-09T00:00:00"/>
    <d v="1899-12-30T15:36:00"/>
    <s v="Cash"/>
    <n v="0.81399999999999995"/>
    <n v="5"/>
    <s v="Mar"/>
    <s v="Sat"/>
    <s v="afternoon"/>
    <s v="Normal"/>
    <s v="Male"/>
    <s v="Fashion accessories"/>
    <s v="Naypyitaw"/>
    <s v="C"/>
    <s v="Poor"/>
  </r>
  <r>
    <s v="198-84-7132"/>
    <n v="40.61"/>
    <n v="9"/>
    <n v="18.2745"/>
    <n v="383.7645"/>
    <d v="2019-01-02T00:00:00"/>
    <d v="1899-12-30T13:40:00"/>
    <s v="Cash"/>
    <n v="18.2745"/>
    <n v="7"/>
    <s v="Jan"/>
    <s v="Wed"/>
    <s v="afternoon"/>
    <s v="Member"/>
    <s v="Male"/>
    <s v="Fashion accessories"/>
    <s v="Mandalay"/>
    <s v="B"/>
    <s v="Average"/>
  </r>
  <r>
    <s v="269-10-8440"/>
    <n v="53.17"/>
    <n v="7"/>
    <n v="18.609500000000001"/>
    <n v="390.79950000000002"/>
    <d v="2019-01-21T00:00:00"/>
    <d v="1899-12-30T18:01:00"/>
    <s v="Cash"/>
    <n v="18.609500000000001"/>
    <n v="8.9"/>
    <s v="Jan"/>
    <s v="Mon"/>
    <s v="evening"/>
    <s v="Member"/>
    <s v="Male"/>
    <s v="Health and beauty"/>
    <s v="Yangon"/>
    <s v="A"/>
    <s v="Good"/>
  </r>
  <r>
    <s v="650-98-6268"/>
    <n v="20.87"/>
    <n v="3"/>
    <n v="3.1305000000000001"/>
    <n v="65.740499999999997"/>
    <d v="2019-03-20T00:00:00"/>
    <d v="1899-12-30T13:53:00"/>
    <s v="Credit card"/>
    <n v="3.1305000000000001"/>
    <n v="8"/>
    <s v="Mar"/>
    <s v="Wed"/>
    <s v="afternoon"/>
    <s v="Member"/>
    <s v="Female"/>
    <s v="Food and beverages"/>
    <s v="Mandalay"/>
    <s v="B"/>
    <s v="Good"/>
  </r>
  <r>
    <s v="741-73-3559"/>
    <n v="67.27"/>
    <n v="5"/>
    <n v="16.817499999999999"/>
    <n v="353.16750000000002"/>
    <d v="2019-02-27T00:00:00"/>
    <d v="1899-12-30T17:27:00"/>
    <s v="Cash"/>
    <n v="16.817499999999999"/>
    <n v="6.9"/>
    <s v="Feb"/>
    <s v="Wed"/>
    <s v="evening"/>
    <s v="Normal"/>
    <s v="Male"/>
    <s v="Sports and travel"/>
    <s v="Mandalay"/>
    <s v="B"/>
    <s v="Average"/>
  </r>
  <r>
    <s v="325-77-6186"/>
    <n v="90.65"/>
    <n v="10"/>
    <n v="45.325000000000003"/>
    <n v="951.82500000000005"/>
    <d v="2019-03-08T00:00:00"/>
    <d v="1899-12-30T10:53:00"/>
    <s v="Ewallet"/>
    <n v="45.325000000000003"/>
    <n v="7.3"/>
    <s v="Mar"/>
    <s v="Fri"/>
    <s v="morning"/>
    <s v="Member"/>
    <s v="Female"/>
    <s v="Home and lifestyle"/>
    <s v="Yangon"/>
    <s v="A"/>
    <s v="Average"/>
  </r>
  <r>
    <s v="286-75-7818"/>
    <n v="69.08"/>
    <n v="2"/>
    <n v="6.9080000000000004"/>
    <n v="145.06800000000001"/>
    <d v="2019-01-31T00:00:00"/>
    <d v="1899-12-30T19:48:00"/>
    <s v="Credit card"/>
    <n v="6.9080000000000004"/>
    <n v="6.9"/>
    <s v="Jan"/>
    <s v="Thu"/>
    <s v="evening"/>
    <s v="Normal"/>
    <s v="Male"/>
    <s v="Fashion accessories"/>
    <s v="Mandalay"/>
    <s v="B"/>
    <s v="Average"/>
  </r>
  <r>
    <s v="574-57-9721"/>
    <n v="43.27"/>
    <n v="2"/>
    <n v="4.327"/>
    <n v="90.867000000000004"/>
    <d v="2019-03-08T00:00:00"/>
    <d v="1899-12-30T16:53:00"/>
    <s v="Ewallet"/>
    <n v="4.327"/>
    <n v="5.7"/>
    <s v="Mar"/>
    <s v="Fri"/>
    <s v="evening"/>
    <s v="Normal"/>
    <s v="Male"/>
    <s v="Food and beverages"/>
    <s v="Naypyitaw"/>
    <s v="C"/>
    <s v="Poor"/>
  </r>
  <r>
    <s v="459-50-7686"/>
    <n v="23.46"/>
    <n v="6"/>
    <n v="7.0380000000000003"/>
    <n v="147.798"/>
    <d v="2019-01-13T00:00:00"/>
    <d v="1899-12-30T19:14:00"/>
    <s v="Ewallet"/>
    <n v="7.0380000000000003"/>
    <n v="6.4"/>
    <s v="Jan"/>
    <s v="Sun"/>
    <s v="evening"/>
    <s v="Normal"/>
    <s v="Female"/>
    <s v="Electronic accessories"/>
    <s v="Yangon"/>
    <s v="A"/>
    <s v="Average"/>
  </r>
  <r>
    <s v="616-87-0016"/>
    <n v="95.54"/>
    <n v="7"/>
    <n v="33.439"/>
    <n v="702.21900000000005"/>
    <d v="2019-03-09T00:00:00"/>
    <d v="1899-12-30T14:36:00"/>
    <s v="Credit card"/>
    <n v="33.439"/>
    <n v="9.6"/>
    <s v="Mar"/>
    <s v="Sat"/>
    <s v="afternoon"/>
    <s v="Normal"/>
    <s v="Male"/>
    <s v="Fashion accessories"/>
    <s v="Mandalay"/>
    <s v="B"/>
    <s v="Good"/>
  </r>
  <r>
    <s v="837-55-7229"/>
    <n v="47.44"/>
    <n v="1"/>
    <n v="2.3719999999999999"/>
    <n v="49.811999999999998"/>
    <d v="2019-02-22T00:00:00"/>
    <d v="1899-12-30T18:19:00"/>
    <s v="Credit card"/>
    <n v="2.3719999999999999"/>
    <n v="6.8"/>
    <s v="Feb"/>
    <s v="Fri"/>
    <s v="evening"/>
    <s v="Normal"/>
    <s v="Female"/>
    <s v="Fashion accessories"/>
    <s v="Mandalay"/>
    <s v="B"/>
    <s v="Average"/>
  </r>
  <r>
    <s v="751-69-0068"/>
    <n v="99.24"/>
    <n v="9"/>
    <n v="44.658000000000001"/>
    <n v="937.81799999999998"/>
    <d v="2019-03-19T00:00:00"/>
    <d v="1899-12-30T19:09:00"/>
    <s v="Ewallet"/>
    <n v="44.658000000000001"/>
    <n v="9"/>
    <s v="Mar"/>
    <s v="Tue"/>
    <s v="evening"/>
    <s v="Normal"/>
    <s v="Male"/>
    <s v="Sports and travel"/>
    <s v="Naypyitaw"/>
    <s v="C"/>
    <s v="Good"/>
  </r>
  <r>
    <s v="257-73-1380"/>
    <n v="82.93"/>
    <n v="4"/>
    <n v="16.585999999999999"/>
    <n v="348.30599999999998"/>
    <d v="2019-01-20T00:00:00"/>
    <d v="1899-12-30T16:51:00"/>
    <s v="Ewallet"/>
    <n v="16.585999999999999"/>
    <n v="9.6"/>
    <s v="Jan"/>
    <s v="Sun"/>
    <s v="evening"/>
    <s v="Member"/>
    <s v="Male"/>
    <s v="Sports and travel"/>
    <s v="Naypyitaw"/>
    <s v="C"/>
    <s v="Good"/>
  </r>
  <r>
    <s v="345-08-4992"/>
    <n v="33.99"/>
    <n v="6"/>
    <n v="10.196999999999999"/>
    <n v="214.137"/>
    <d v="2019-03-08T00:00:00"/>
    <d v="1899-12-30T15:37:00"/>
    <s v="Credit card"/>
    <n v="10.196999999999999"/>
    <n v="7.7"/>
    <s v="Mar"/>
    <s v="Fri"/>
    <s v="afternoon"/>
    <s v="Normal"/>
    <s v="Male"/>
    <s v="Home and lifestyle"/>
    <s v="Yangon"/>
    <s v="A"/>
    <s v="Average"/>
  </r>
  <r>
    <s v="549-96-4200"/>
    <n v="17.04"/>
    <n v="4"/>
    <n v="3.4079999999999999"/>
    <n v="71.567999999999998"/>
    <d v="2019-03-08T00:00:00"/>
    <d v="1899-12-30T20:15:00"/>
    <s v="Ewallet"/>
    <n v="3.4079999999999999"/>
    <n v="7"/>
    <s v="Mar"/>
    <s v="Fri"/>
    <s v="evening"/>
    <s v="Member"/>
    <s v="Male"/>
    <s v="Food and beverages"/>
    <s v="Naypyitaw"/>
    <s v="C"/>
    <s v="Average"/>
  </r>
  <r>
    <s v="810-60-6344"/>
    <n v="40.86"/>
    <n v="8"/>
    <n v="16.344000000000001"/>
    <n v="343.22399999999999"/>
    <d v="2019-02-07T00:00:00"/>
    <d v="1899-12-30T14:38:00"/>
    <s v="Credit card"/>
    <n v="16.344000000000001"/>
    <n v="6.5"/>
    <s v="Feb"/>
    <s v="Thu"/>
    <s v="afternoon"/>
    <s v="Normal"/>
    <s v="Female"/>
    <s v="Electronic accessories"/>
    <s v="Naypyitaw"/>
    <s v="C"/>
    <s v="Average"/>
  </r>
  <r>
    <s v="450-28-2866"/>
    <n v="17.440000000000001"/>
    <n v="5"/>
    <n v="4.3600000000000003"/>
    <n v="91.56"/>
    <d v="2019-01-15T00:00:00"/>
    <d v="1899-12-30T19:25:00"/>
    <s v="Cash"/>
    <n v="4.3600000000000003"/>
    <n v="8.1"/>
    <s v="Jan"/>
    <s v="Tue"/>
    <s v="evening"/>
    <s v="Member"/>
    <s v="Male"/>
    <s v="Food and beverages"/>
    <s v="Naypyitaw"/>
    <s v="C"/>
    <s v="Good"/>
  </r>
  <r>
    <s v="394-30-3170"/>
    <n v="88.43"/>
    <n v="8"/>
    <n v="35.372"/>
    <n v="742.81200000000001"/>
    <d v="2019-03-22T00:00:00"/>
    <d v="1899-12-30T19:35:00"/>
    <s v="Credit card"/>
    <n v="35.372"/>
    <n v="4.3"/>
    <s v="Mar"/>
    <s v="Fri"/>
    <s v="evening"/>
    <s v="Member"/>
    <s v="Female"/>
    <s v="Sports and travel"/>
    <s v="Mandalay"/>
    <s v="B"/>
    <s v="Poor"/>
  </r>
  <r>
    <s v="138-17-5109"/>
    <n v="89.21"/>
    <n v="9"/>
    <n v="40.144500000000001"/>
    <n v="843.03449999999998"/>
    <d v="2019-01-15T00:00:00"/>
    <d v="1899-12-30T15:42:00"/>
    <s v="Credit card"/>
    <n v="40.144500000000001"/>
    <n v="6.5"/>
    <s v="Jan"/>
    <s v="Tue"/>
    <s v="afternoon"/>
    <s v="Member"/>
    <s v="Female"/>
    <s v="Home and lifestyle"/>
    <s v="Yangon"/>
    <s v="A"/>
    <s v="Average"/>
  </r>
  <r>
    <s v="192-98-7397"/>
    <n v="12.78"/>
    <n v="1"/>
    <n v="0.63900000000000001"/>
    <n v="13.419"/>
    <d v="2019-01-08T00:00:00"/>
    <d v="1899-12-30T14:11:00"/>
    <s v="Ewallet"/>
    <n v="0.63900000000000001"/>
    <n v="9.5"/>
    <s v="Jan"/>
    <s v="Tue"/>
    <s v="afternoon"/>
    <s v="Normal"/>
    <s v="Male"/>
    <s v="Fashion accessories"/>
    <s v="Naypyitaw"/>
    <s v="C"/>
    <s v="Good"/>
  </r>
  <r>
    <s v="301-11-9629"/>
    <n v="19.100000000000001"/>
    <n v="7"/>
    <n v="6.6849999999999996"/>
    <n v="140.38499999999999"/>
    <d v="2019-01-15T00:00:00"/>
    <d v="1899-12-30T10:43:00"/>
    <s v="Cash"/>
    <n v="6.6849999999999996"/>
    <n v="9.6999999999999993"/>
    <s v="Jan"/>
    <s v="Tue"/>
    <s v="morning"/>
    <s v="Normal"/>
    <s v="Female"/>
    <s v="Sports and travel"/>
    <s v="Yangon"/>
    <s v="A"/>
    <s v="Good"/>
  </r>
  <r>
    <s v="390-80-5128"/>
    <n v="19.149999999999999"/>
    <n v="1"/>
    <n v="0.95750000000000002"/>
    <n v="20.107500000000002"/>
    <d v="2019-01-28T00:00:00"/>
    <d v="1899-12-30T17:58:00"/>
    <s v="Credit card"/>
    <n v="0.95750000000000002"/>
    <n v="9.5"/>
    <s v="Jan"/>
    <s v="Mon"/>
    <s v="evening"/>
    <s v="Member"/>
    <s v="Female"/>
    <s v="Health and beauty"/>
    <s v="Mandalay"/>
    <s v="B"/>
    <s v="Good"/>
  </r>
  <r>
    <s v="235-46-8343"/>
    <n v="27.66"/>
    <n v="10"/>
    <n v="13.83"/>
    <n v="290.43"/>
    <d v="2019-02-14T00:00:00"/>
    <d v="1899-12-30T11:26:00"/>
    <s v="Credit card"/>
    <n v="13.83"/>
    <n v="8.9"/>
    <s v="Feb"/>
    <s v="Thu"/>
    <s v="morning"/>
    <s v="Member"/>
    <s v="Male"/>
    <s v="Food and beverages"/>
    <s v="Naypyitaw"/>
    <s v="C"/>
    <s v="Good"/>
  </r>
  <r>
    <s v="453-12-7053"/>
    <n v="45.74"/>
    <n v="3"/>
    <n v="6.8609999999999998"/>
    <n v="144.08099999999999"/>
    <d v="2019-03-10T00:00:00"/>
    <d v="1899-12-30T17:38:00"/>
    <s v="Credit card"/>
    <n v="6.8609999999999998"/>
    <n v="6.5"/>
    <s v="Mar"/>
    <s v="Sun"/>
    <s v="evening"/>
    <s v="Normal"/>
    <s v="Male"/>
    <s v="Fashion accessories"/>
    <s v="Naypyitaw"/>
    <s v="C"/>
    <s v="Average"/>
  </r>
  <r>
    <s v="296-11-7041"/>
    <n v="27.07"/>
    <n v="1"/>
    <n v="1.3534999999999999"/>
    <n v="28.423500000000001"/>
    <d v="2019-01-12T00:00:00"/>
    <d v="1899-12-30T20:07:00"/>
    <s v="Credit card"/>
    <n v="1.3534999999999999"/>
    <n v="5.3"/>
    <s v="Jan"/>
    <s v="Sat"/>
    <s v="evening"/>
    <s v="Member"/>
    <s v="Female"/>
    <s v="Health and beauty"/>
    <s v="Mandalay"/>
    <s v="B"/>
    <s v="Poor"/>
  </r>
  <r>
    <s v="449-27-2918"/>
    <n v="39.119999999999997"/>
    <n v="1"/>
    <n v="1.956"/>
    <n v="41.076000000000001"/>
    <d v="2019-03-26T00:00:00"/>
    <d v="1899-12-30T11:02:00"/>
    <s v="Credit card"/>
    <n v="1.956"/>
    <n v="9.6"/>
    <s v="Mar"/>
    <s v="Tue"/>
    <s v="morning"/>
    <s v="Member"/>
    <s v="Female"/>
    <s v="Sports and travel"/>
    <s v="Mandalay"/>
    <s v="B"/>
    <s v="Good"/>
  </r>
  <r>
    <s v="891-01-7034"/>
    <n v="74.709999999999994"/>
    <n v="6"/>
    <n v="22.413"/>
    <n v="470.673"/>
    <d v="2019-01-01T00:00:00"/>
    <d v="1899-12-30T19:07:00"/>
    <s v="Cash"/>
    <n v="22.413"/>
    <n v="6.7"/>
    <s v="Jan"/>
    <s v="Tue"/>
    <s v="evening"/>
    <s v="Normal"/>
    <s v="Female"/>
    <s v="Electronic accessories"/>
    <s v="Mandalay"/>
    <s v="B"/>
    <s v="Average"/>
  </r>
  <r>
    <s v="744-09-5786"/>
    <n v="22.01"/>
    <n v="6"/>
    <n v="6.6029999999999998"/>
    <n v="138.66300000000001"/>
    <d v="2019-01-02T00:00:00"/>
    <d v="1899-12-30T18:50:00"/>
    <s v="Cash"/>
    <n v="6.6029999999999998"/>
    <n v="7.6"/>
    <s v="Jan"/>
    <s v="Wed"/>
    <s v="evening"/>
    <s v="Normal"/>
    <s v="Male"/>
    <s v="Electronic accessories"/>
    <s v="Mandalay"/>
    <s v="B"/>
    <s v="Average"/>
  </r>
  <r>
    <s v="727-17-0390"/>
    <n v="63.61"/>
    <n v="5"/>
    <n v="15.9025"/>
    <n v="333.95249999999999"/>
    <d v="2019-03-16T00:00:00"/>
    <d v="1899-12-30T12:43:00"/>
    <s v="Ewallet"/>
    <n v="15.9025"/>
    <n v="4.8"/>
    <s v="Mar"/>
    <s v="Sat"/>
    <s v="afternoon"/>
    <s v="Normal"/>
    <s v="Female"/>
    <s v="Food and beverages"/>
    <s v="Yangon"/>
    <s v="A"/>
    <s v="Poor"/>
  </r>
  <r>
    <s v="568-88-3448"/>
    <n v="25"/>
    <n v="1"/>
    <n v="1.25"/>
    <n v="26.25"/>
    <d v="2019-03-03T00:00:00"/>
    <d v="1899-12-30T15:09:00"/>
    <s v="Ewallet"/>
    <n v="1.25"/>
    <n v="5.5"/>
    <s v="Mar"/>
    <s v="Sun"/>
    <s v="afternoon"/>
    <s v="Normal"/>
    <s v="Male"/>
    <s v="Health and beauty"/>
    <s v="Yangon"/>
    <s v="A"/>
    <s v="Poor"/>
  </r>
  <r>
    <s v="187-83-5490"/>
    <n v="20.77"/>
    <n v="4"/>
    <n v="4.1539999999999999"/>
    <n v="87.233999999999995"/>
    <d v="2019-01-31T00:00:00"/>
    <d v="1899-12-30T13:47:00"/>
    <s v="Cash"/>
    <n v="4.1539999999999999"/>
    <n v="4.7"/>
    <s v="Jan"/>
    <s v="Thu"/>
    <s v="afternoon"/>
    <s v="Member"/>
    <s v="Male"/>
    <s v="Electronic accessories"/>
    <s v="Yangon"/>
    <s v="A"/>
    <s v="Poor"/>
  </r>
  <r>
    <s v="767-54-1907"/>
    <n v="29.56"/>
    <n v="5"/>
    <n v="7.39"/>
    <n v="155.19"/>
    <d v="2019-02-13T00:00:00"/>
    <d v="1899-12-30T16:59:00"/>
    <s v="Cash"/>
    <n v="7.39"/>
    <n v="6.9"/>
    <s v="Feb"/>
    <s v="Wed"/>
    <s v="evening"/>
    <s v="Member"/>
    <s v="Female"/>
    <s v="Fashion accessories"/>
    <s v="Mandalay"/>
    <s v="B"/>
    <s v="Average"/>
  </r>
  <r>
    <s v="710-46-4433"/>
    <n v="77.400000000000006"/>
    <n v="9"/>
    <n v="34.83"/>
    <n v="731.43"/>
    <d v="2019-02-15T00:00:00"/>
    <d v="1899-12-30T14:15:00"/>
    <s v="Credit card"/>
    <n v="34.83"/>
    <n v="4.5"/>
    <s v="Feb"/>
    <s v="Fri"/>
    <s v="afternoon"/>
    <s v="Member"/>
    <s v="Female"/>
    <s v="Food and beverages"/>
    <s v="Mandalay"/>
    <s v="B"/>
    <s v="Poor"/>
  </r>
  <r>
    <s v="533-33-5337"/>
    <n v="79.39"/>
    <n v="10"/>
    <n v="39.695"/>
    <n v="833.59500000000003"/>
    <d v="2019-02-07T00:00:00"/>
    <d v="1899-12-30T20:24:00"/>
    <s v="Cash"/>
    <n v="39.695"/>
    <n v="6.2"/>
    <s v="Feb"/>
    <s v="Thu"/>
    <s v="evening"/>
    <s v="Normal"/>
    <s v="Male"/>
    <s v="Electronic accessories"/>
    <s v="Mandalay"/>
    <s v="B"/>
    <s v="Average"/>
  </r>
  <r>
    <s v="325-90-8763"/>
    <n v="46.57"/>
    <n v="10"/>
    <n v="23.285"/>
    <n v="488.98500000000001"/>
    <d v="2019-01-27T00:00:00"/>
    <d v="1899-12-30T13:58:00"/>
    <s v="Cash"/>
    <n v="23.285"/>
    <n v="7.6"/>
    <s v="Jan"/>
    <s v="Sun"/>
    <s v="afternoon"/>
    <s v="Member"/>
    <s v="Female"/>
    <s v="Electronic accessories"/>
    <s v="Naypyitaw"/>
    <s v="C"/>
    <s v="Average"/>
  </r>
  <r>
    <s v="729-46-7422"/>
    <n v="35.89"/>
    <n v="1"/>
    <n v="1.7945"/>
    <n v="37.6845"/>
    <d v="2019-02-23T00:00:00"/>
    <d v="1899-12-30T16:52:00"/>
    <s v="Credit card"/>
    <n v="1.7945"/>
    <n v="7.9"/>
    <s v="Feb"/>
    <s v="Sat"/>
    <s v="evening"/>
    <s v="Normal"/>
    <s v="Male"/>
    <s v="Food and beverages"/>
    <s v="Naypyitaw"/>
    <s v="C"/>
    <s v="Average"/>
  </r>
  <r>
    <s v="639-76-1242"/>
    <n v="40.520000000000003"/>
    <n v="5"/>
    <n v="10.130000000000001"/>
    <n v="212.73"/>
    <d v="2019-02-03T00:00:00"/>
    <d v="1899-12-30T15:19:00"/>
    <s v="Cash"/>
    <n v="10.130000000000001"/>
    <n v="4.5"/>
    <s v="Feb"/>
    <s v="Sun"/>
    <s v="afternoon"/>
    <s v="Normal"/>
    <s v="Male"/>
    <s v="Food and beverages"/>
    <s v="Naypyitaw"/>
    <s v="C"/>
    <s v="Poor"/>
  </r>
  <r>
    <s v="234-03-4040"/>
    <n v="73.05"/>
    <n v="10"/>
    <n v="36.524999999999999"/>
    <n v="767.02499999999998"/>
    <d v="2019-03-03T00:00:00"/>
    <d v="1899-12-30T12:25:00"/>
    <s v="Credit card"/>
    <n v="36.524999999999999"/>
    <n v="8.6999999999999993"/>
    <s v="Mar"/>
    <s v="Sun"/>
    <s v="afternoon"/>
    <s v="Member"/>
    <s v="Female"/>
    <s v="Food and beverages"/>
    <s v="Mandalay"/>
    <s v="B"/>
    <s v="Good"/>
  </r>
  <r>
    <s v="326-71-2155"/>
    <n v="73.95"/>
    <n v="4"/>
    <n v="14.79"/>
    <n v="310.58999999999997"/>
    <d v="2019-02-03T00:00:00"/>
    <d v="1899-12-30T10:02:00"/>
    <s v="Cash"/>
    <n v="14.79"/>
    <n v="6.1"/>
    <s v="Feb"/>
    <s v="Sun"/>
    <s v="morning"/>
    <s v="Normal"/>
    <s v="Female"/>
    <s v="Sports and travel"/>
    <s v="Naypyitaw"/>
    <s v="C"/>
    <s v="Average"/>
  </r>
  <r>
    <s v="320-32-8842"/>
    <n v="22.62"/>
    <n v="1"/>
    <n v="1.131"/>
    <n v="23.751000000000001"/>
    <d v="2019-03-17T00:00:00"/>
    <d v="1899-12-30T18:58:00"/>
    <s v="Cash"/>
    <n v="1.131"/>
    <n v="6.4"/>
    <s v="Mar"/>
    <s v="Sun"/>
    <s v="evening"/>
    <s v="Member"/>
    <s v="Female"/>
    <s v="Food and beverages"/>
    <s v="Naypyitaw"/>
    <s v="C"/>
    <s v="Average"/>
  </r>
  <r>
    <s v="470-32-9057"/>
    <n v="51.34"/>
    <n v="5"/>
    <n v="12.835000000000001"/>
    <n v="269.53500000000003"/>
    <d v="2019-03-28T00:00:00"/>
    <d v="1899-12-30T15:31:00"/>
    <s v="Credit card"/>
    <n v="12.835000000000001"/>
    <n v="9.1"/>
    <s v="Mar"/>
    <s v="Thu"/>
    <s v="afternoon"/>
    <s v="Member"/>
    <s v="Male"/>
    <s v="Food and beverages"/>
    <s v="Yangon"/>
    <s v="A"/>
    <s v="Good"/>
  </r>
  <r>
    <s v="878-30-2331"/>
    <n v="54.55"/>
    <n v="10"/>
    <n v="27.274999999999999"/>
    <n v="572.77499999999998"/>
    <d v="2019-03-02T00:00:00"/>
    <d v="1899-12-30T11:22:00"/>
    <s v="Credit card"/>
    <n v="27.274999999999999"/>
    <n v="7.1"/>
    <s v="Mar"/>
    <s v="Sat"/>
    <s v="morning"/>
    <s v="Member"/>
    <s v="Female"/>
    <s v="Sports and travel"/>
    <s v="Naypyitaw"/>
    <s v="C"/>
    <s v="Average"/>
  </r>
  <r>
    <s v="440-59-5691"/>
    <n v="37.15"/>
    <n v="7"/>
    <n v="13.0025"/>
    <n v="273.05250000000001"/>
    <d v="2019-02-08T00:00:00"/>
    <d v="1899-12-30T13:12:00"/>
    <s v="Credit card"/>
    <n v="13.0025"/>
    <n v="7.7"/>
    <s v="Feb"/>
    <s v="Fri"/>
    <s v="afternoon"/>
    <s v="Member"/>
    <s v="Female"/>
    <s v="Health and beauty"/>
    <s v="Naypyitaw"/>
    <s v="C"/>
    <s v="Average"/>
  </r>
  <r>
    <s v="554-53-3790"/>
    <n v="37.020000000000003"/>
    <n v="6"/>
    <n v="11.106"/>
    <n v="233.226"/>
    <d v="2019-03-22T00:00:00"/>
    <d v="1899-12-30T18:33:00"/>
    <s v="Cash"/>
    <n v="11.106"/>
    <n v="4.5"/>
    <s v="Mar"/>
    <s v="Fri"/>
    <s v="evening"/>
    <s v="Normal"/>
    <s v="Male"/>
    <s v="Sports and travel"/>
    <s v="Mandalay"/>
    <s v="B"/>
    <s v="Poor"/>
  </r>
  <r>
    <s v="746-19-0921"/>
    <n v="21.58"/>
    <n v="1"/>
    <n v="1.079"/>
    <n v="22.658999999999999"/>
    <d v="2019-02-09T00:00:00"/>
    <d v="1899-12-30T10:02:00"/>
    <s v="Ewallet"/>
    <n v="1.079"/>
    <n v="7.2"/>
    <s v="Feb"/>
    <s v="Sat"/>
    <s v="morning"/>
    <s v="Normal"/>
    <s v="Male"/>
    <s v="Food and beverages"/>
    <s v="Naypyitaw"/>
    <s v="C"/>
    <s v="Average"/>
  </r>
  <r>
    <s v="233-34-0817"/>
    <n v="98.84"/>
    <n v="1"/>
    <n v="4.9420000000000002"/>
    <n v="103.782"/>
    <d v="2019-02-15T00:00:00"/>
    <d v="1899-12-30T11:21:00"/>
    <s v="Cash"/>
    <n v="4.9420000000000002"/>
    <n v="8.4"/>
    <s v="Feb"/>
    <s v="Fri"/>
    <s v="morning"/>
    <s v="Member"/>
    <s v="Female"/>
    <s v="Electronic accessories"/>
    <s v="Naypyitaw"/>
    <s v="C"/>
    <s v="Good"/>
  </r>
  <r>
    <s v="767-05-1286"/>
    <n v="83.77"/>
    <n v="6"/>
    <n v="25.131"/>
    <n v="527.75099999999998"/>
    <d v="2019-01-23T00:00:00"/>
    <d v="1899-12-30T12:10:00"/>
    <s v="Ewallet"/>
    <n v="25.131"/>
    <n v="5.4"/>
    <s v="Jan"/>
    <s v="Wed"/>
    <s v="afternoon"/>
    <s v="Member"/>
    <s v="Female"/>
    <s v="Home and lifestyle"/>
    <s v="Naypyitaw"/>
    <s v="C"/>
    <s v="Poor"/>
  </r>
  <r>
    <s v="340-21-9136"/>
    <n v="40.049999999999997"/>
    <n v="4"/>
    <n v="8.01"/>
    <n v="168.21"/>
    <d v="2019-01-25T00:00:00"/>
    <d v="1899-12-30T11:40:00"/>
    <s v="Cash"/>
    <n v="8.01"/>
    <n v="9.6999999999999993"/>
    <s v="Jan"/>
    <s v="Fri"/>
    <s v="morning"/>
    <s v="Member"/>
    <s v="Female"/>
    <s v="Sports and travel"/>
    <s v="Yangon"/>
    <s v="A"/>
    <s v="Good"/>
  </r>
  <r>
    <s v="405-31-3305"/>
    <n v="43.13"/>
    <n v="10"/>
    <n v="21.565000000000001"/>
    <n v="452.86500000000001"/>
    <d v="2019-02-02T00:00:00"/>
    <d v="1899-12-30T18:31:00"/>
    <s v="Credit card"/>
    <n v="21.565000000000001"/>
    <n v="5.5"/>
    <s v="Feb"/>
    <s v="Sat"/>
    <s v="evening"/>
    <s v="Member"/>
    <s v="Male"/>
    <s v="Fashion accessories"/>
    <s v="Yangon"/>
    <s v="A"/>
    <s v="Poor"/>
  </r>
  <r>
    <s v="731-59-7531"/>
    <n v="72.569999999999993"/>
    <n v="8"/>
    <n v="29.027999999999999"/>
    <n v="609.58799999999997"/>
    <d v="2019-03-30T00:00:00"/>
    <d v="1899-12-30T17:58:00"/>
    <s v="Cash"/>
    <n v="29.027999999999999"/>
    <n v="4.5999999999999996"/>
    <s v="Mar"/>
    <s v="Sat"/>
    <s v="evening"/>
    <s v="Member"/>
    <s v="Male"/>
    <s v="Health and beauty"/>
    <s v="Mandalay"/>
    <s v="B"/>
    <s v="Poor"/>
  </r>
  <r>
    <s v="676-39-6028"/>
    <n v="64.44"/>
    <n v="5"/>
    <n v="16.11"/>
    <n v="338.31"/>
    <d v="2019-03-30T00:00:00"/>
    <d v="1899-12-30T17:04:00"/>
    <s v="Cash"/>
    <n v="16.11"/>
    <n v="6.6"/>
    <s v="Mar"/>
    <s v="Sat"/>
    <s v="evening"/>
    <s v="Member"/>
    <s v="Female"/>
    <s v="Electronic accessories"/>
    <s v="Yangon"/>
    <s v="A"/>
    <s v="Average"/>
  </r>
  <r>
    <s v="502-05-1910"/>
    <n v="65.180000000000007"/>
    <n v="3"/>
    <n v="9.7769999999999992"/>
    <n v="205.31700000000001"/>
    <d v="2019-02-25T00:00:00"/>
    <d v="1899-12-30T20:35:00"/>
    <s v="Credit card"/>
    <n v="9.7769999999999992"/>
    <n v="6.3"/>
    <s v="Feb"/>
    <s v="Mon"/>
    <s v="evening"/>
    <s v="Normal"/>
    <s v="Male"/>
    <s v="Health and beauty"/>
    <s v="Yangon"/>
    <s v="A"/>
    <s v="Average"/>
  </r>
  <r>
    <s v="485-30-8700"/>
    <n v="33.26"/>
    <n v="5"/>
    <n v="8.3149999999999995"/>
    <n v="174.61500000000001"/>
    <d v="2019-03-18T00:00:00"/>
    <d v="1899-12-30T16:10:00"/>
    <s v="Credit card"/>
    <n v="8.3149999999999995"/>
    <n v="4.2"/>
    <s v="Mar"/>
    <s v="Mon"/>
    <s v="evening"/>
    <s v="Normal"/>
    <s v="Female"/>
    <s v="Sports and travel"/>
    <s v="Yangon"/>
    <s v="A"/>
    <s v="Poor"/>
  </r>
  <r>
    <s v="598-47-9715"/>
    <n v="84.07"/>
    <n v="4"/>
    <n v="16.814"/>
    <n v="353.09399999999999"/>
    <d v="2019-03-07T00:00:00"/>
    <d v="1899-12-30T16:54:00"/>
    <s v="Ewallet"/>
    <n v="16.814"/>
    <n v="4.4000000000000004"/>
    <s v="Mar"/>
    <s v="Thu"/>
    <s v="evening"/>
    <s v="Normal"/>
    <s v="Male"/>
    <s v="Electronic accessories"/>
    <s v="Naypyitaw"/>
    <s v="C"/>
    <s v="Poor"/>
  </r>
  <r>
    <s v="701-69-8742"/>
    <n v="34.369999999999997"/>
    <n v="10"/>
    <n v="17.184999999999999"/>
    <n v="360.88499999999999"/>
    <d v="2019-03-16T00:00:00"/>
    <d v="1899-12-30T10:11:00"/>
    <s v="Ewallet"/>
    <n v="17.184999999999999"/>
    <n v="6.7"/>
    <s v="Mar"/>
    <s v="Sat"/>
    <s v="morning"/>
    <s v="Normal"/>
    <s v="Male"/>
    <s v="Sports and travel"/>
    <s v="Mandalay"/>
    <s v="B"/>
    <s v="Average"/>
  </r>
  <r>
    <s v="575-67-1508"/>
    <n v="38.6"/>
    <n v="1"/>
    <n v="1.93"/>
    <n v="40.53"/>
    <d v="2019-01-29T00:00:00"/>
    <d v="1899-12-30T11:26:00"/>
    <s v="Ewallet"/>
    <n v="1.93"/>
    <n v="6.7"/>
    <s v="Jan"/>
    <s v="Tue"/>
    <s v="morning"/>
    <s v="Normal"/>
    <s v="Male"/>
    <s v="Electronic accessories"/>
    <s v="Yangon"/>
    <s v="A"/>
    <s v="Average"/>
  </r>
  <r>
    <s v="541-08-3113"/>
    <n v="65.97"/>
    <n v="8"/>
    <n v="26.388000000000002"/>
    <n v="554.14800000000002"/>
    <d v="2019-02-02T00:00:00"/>
    <d v="1899-12-30T20:29:00"/>
    <s v="Cash"/>
    <n v="26.388000000000002"/>
    <n v="8.4"/>
    <s v="Feb"/>
    <s v="Sat"/>
    <s v="evening"/>
    <s v="Normal"/>
    <s v="Male"/>
    <s v="Food and beverages"/>
    <s v="Naypyitaw"/>
    <s v="C"/>
    <s v="Good"/>
  </r>
  <r>
    <s v="246-11-3901"/>
    <n v="32.799999999999997"/>
    <n v="10"/>
    <n v="16.399999999999999"/>
    <n v="344.4"/>
    <d v="2019-02-15T00:00:00"/>
    <d v="1899-12-30T12:12:00"/>
    <s v="Cash"/>
    <n v="16.399999999999999"/>
    <n v="6.2"/>
    <s v="Feb"/>
    <s v="Fri"/>
    <s v="afternoon"/>
    <s v="Normal"/>
    <s v="Female"/>
    <s v="Electronic accessories"/>
    <s v="Naypyitaw"/>
    <s v="C"/>
    <s v="Average"/>
  </r>
  <r>
    <s v="674-15-9296"/>
    <n v="37.14"/>
    <n v="5"/>
    <n v="9.2850000000000001"/>
    <n v="194.98500000000001"/>
    <d v="2019-01-08T00:00:00"/>
    <d v="1899-12-30T13:05:00"/>
    <s v="Ewallet"/>
    <n v="9.2850000000000001"/>
    <n v="5"/>
    <s v="Jan"/>
    <s v="Tue"/>
    <s v="afternoon"/>
    <s v="Normal"/>
    <s v="Male"/>
    <s v="Sports and travel"/>
    <s v="Yangon"/>
    <s v="A"/>
    <s v="Poor"/>
  </r>
  <r>
    <s v="305-18-3552"/>
    <n v="60.38"/>
    <n v="10"/>
    <n v="30.19"/>
    <n v="633.99"/>
    <d v="2019-02-12T00:00:00"/>
    <d v="1899-12-30T16:19:00"/>
    <s v="Cash"/>
    <n v="30.19"/>
    <n v="6"/>
    <s v="Feb"/>
    <s v="Tue"/>
    <s v="evening"/>
    <s v="Member"/>
    <s v="Male"/>
    <s v="Home and lifestyle"/>
    <s v="Mandalay"/>
    <s v="B"/>
    <s v="Average"/>
  </r>
  <r>
    <s v="493-65-6248"/>
    <n v="36.979999999999997"/>
    <n v="10"/>
    <n v="18.489999999999998"/>
    <n v="388.29"/>
    <d v="2019-01-01T00:00:00"/>
    <d v="1899-12-30T19:48:00"/>
    <s v="Credit card"/>
    <n v="18.489999999999998"/>
    <n v="7"/>
    <s v="Jan"/>
    <s v="Tue"/>
    <s v="evening"/>
    <s v="Member"/>
    <s v="Female"/>
    <s v="Sports and travel"/>
    <s v="Naypyitaw"/>
    <s v="C"/>
    <s v="Average"/>
  </r>
  <r>
    <s v="438-01-4015"/>
    <n v="49.49"/>
    <n v="4"/>
    <n v="9.8979999999999997"/>
    <n v="207.858"/>
    <d v="2019-03-21T00:00:00"/>
    <d v="1899-12-30T15:25:00"/>
    <s v="Ewallet"/>
    <n v="9.8979999999999997"/>
    <n v="6.6"/>
    <s v="Mar"/>
    <s v="Thu"/>
    <s v="afternoon"/>
    <s v="Member"/>
    <s v="Female"/>
    <s v="Sports and travel"/>
    <s v="Mandalay"/>
    <s v="B"/>
    <s v="Average"/>
  </r>
  <r>
    <s v="709-58-4068"/>
    <n v="41.09"/>
    <n v="10"/>
    <n v="20.545000000000002"/>
    <n v="431.44499999999999"/>
    <d v="2019-02-28T00:00:00"/>
    <d v="1899-12-30T14:42:00"/>
    <s v="Cash"/>
    <n v="20.545000000000002"/>
    <n v="7.3"/>
    <s v="Feb"/>
    <s v="Thu"/>
    <s v="afternoon"/>
    <s v="Normal"/>
    <s v="Female"/>
    <s v="Fashion accessories"/>
    <s v="Mandalay"/>
    <s v="B"/>
    <s v="Average"/>
  </r>
  <r>
    <s v="795-49-7276"/>
    <n v="37.15"/>
    <n v="4"/>
    <n v="7.43"/>
    <n v="156.03"/>
    <d v="2019-03-23T00:00:00"/>
    <d v="1899-12-30T18:59:00"/>
    <s v="Ewallet"/>
    <n v="7.43"/>
    <n v="8.3000000000000007"/>
    <s v="Mar"/>
    <s v="Sat"/>
    <s v="evening"/>
    <s v="Normal"/>
    <s v="Male"/>
    <s v="Fashion accessories"/>
    <s v="Yangon"/>
    <s v="A"/>
    <s v="Good"/>
  </r>
  <r>
    <s v="556-72-8512"/>
    <n v="22.96"/>
    <n v="1"/>
    <n v="1.1479999999999999"/>
    <n v="24.108000000000001"/>
    <d v="2019-01-30T00:00:00"/>
    <d v="1899-12-30T20:47:00"/>
    <s v="Cash"/>
    <n v="1.1479999999999999"/>
    <n v="4.3"/>
    <s v="Jan"/>
    <s v="Wed"/>
    <s v="evening"/>
    <s v="Normal"/>
    <s v="Male"/>
    <s v="Home and lifestyle"/>
    <s v="Naypyitaw"/>
    <s v="C"/>
    <s v="Poor"/>
  </r>
  <r>
    <s v="627-95-3243"/>
    <n v="77.680000000000007"/>
    <n v="9"/>
    <n v="34.956000000000003"/>
    <n v="734.07600000000002"/>
    <d v="2019-02-04T00:00:00"/>
    <d v="1899-12-30T13:21:00"/>
    <s v="Ewallet"/>
    <n v="34.956000000000003"/>
    <n v="9.8000000000000007"/>
    <s v="Feb"/>
    <s v="Mon"/>
    <s v="afternoon"/>
    <s v="Member"/>
    <s v="Female"/>
    <s v="Home and lifestyle"/>
    <s v="Mandalay"/>
    <s v="B"/>
    <s v="Good"/>
  </r>
  <r>
    <s v="686-41-0932"/>
    <n v="34.700000000000003"/>
    <n v="2"/>
    <n v="3.47"/>
    <n v="72.87"/>
    <d v="2019-03-13T00:00:00"/>
    <d v="1899-12-30T19:48:00"/>
    <s v="Ewallet"/>
    <n v="3.47"/>
    <n v="8.1999999999999993"/>
    <s v="Mar"/>
    <s v="Wed"/>
    <s v="evening"/>
    <s v="Normal"/>
    <s v="Female"/>
    <s v="Fashion accessories"/>
    <s v="Mandalay"/>
    <s v="B"/>
    <s v="Good"/>
  </r>
  <r>
    <s v="510-09-5628"/>
    <n v="19.66"/>
    <n v="10"/>
    <n v="9.83"/>
    <n v="206.43"/>
    <d v="2019-03-15T00:00:00"/>
    <d v="1899-12-30T18:20:00"/>
    <s v="Credit card"/>
    <n v="9.83"/>
    <n v="7.2"/>
    <s v="Mar"/>
    <s v="Fri"/>
    <s v="evening"/>
    <s v="Member"/>
    <s v="Female"/>
    <s v="Fashion accessories"/>
    <s v="Yangon"/>
    <s v="A"/>
    <s v="Average"/>
  </r>
  <r>
    <s v="608-04-3797"/>
    <n v="25.32"/>
    <n v="8"/>
    <n v="10.128"/>
    <n v="212.68799999999999"/>
    <d v="2019-03-05T00:00:00"/>
    <d v="1899-12-30T20:24:00"/>
    <s v="Ewallet"/>
    <n v="10.128"/>
    <n v="8.6999999999999993"/>
    <s v="Mar"/>
    <s v="Tue"/>
    <s v="evening"/>
    <s v="Member"/>
    <s v="Female"/>
    <s v="Health and beauty"/>
    <s v="Mandalay"/>
    <s v="B"/>
    <s v="Good"/>
  </r>
  <r>
    <s v="148-82-2527"/>
    <n v="12.12"/>
    <n v="10"/>
    <n v="6.06"/>
    <n v="127.26"/>
    <d v="2019-03-05T00:00:00"/>
    <d v="1899-12-30T13:44:00"/>
    <s v="Credit card"/>
    <n v="6.06"/>
    <n v="8.4"/>
    <s v="Mar"/>
    <s v="Tue"/>
    <s v="afternoon"/>
    <s v="Member"/>
    <s v="Female"/>
    <s v="Home and lifestyle"/>
    <s v="Naypyitaw"/>
    <s v="C"/>
    <s v="Good"/>
  </r>
  <r>
    <s v="437-53-3084"/>
    <n v="99.89"/>
    <n v="2"/>
    <n v="9.9890000000000008"/>
    <n v="209.76900000000001"/>
    <d v="2019-02-26T00:00:00"/>
    <d v="1899-12-30T11:48:00"/>
    <s v="Ewallet"/>
    <n v="9.9890000000000008"/>
    <n v="7.1"/>
    <s v="Feb"/>
    <s v="Tue"/>
    <s v="morning"/>
    <s v="Normal"/>
    <s v="Male"/>
    <s v="Fashion accessories"/>
    <s v="Mandalay"/>
    <s v="B"/>
    <s v="Average"/>
  </r>
  <r>
    <s v="632-32-4574"/>
    <n v="75.92"/>
    <n v="8"/>
    <n v="30.367999999999999"/>
    <n v="637.72799999999995"/>
    <d v="2019-03-20T00:00:00"/>
    <d v="1899-12-30T14:14:00"/>
    <s v="Cash"/>
    <n v="30.367999999999999"/>
    <n v="5.5"/>
    <s v="Mar"/>
    <s v="Wed"/>
    <s v="afternoon"/>
    <s v="Normal"/>
    <s v="Male"/>
    <s v="Sports and travel"/>
    <s v="Mandalay"/>
    <s v="B"/>
    <s v="Poor"/>
  </r>
  <r>
    <s v="556-97-7101"/>
    <n v="63.22"/>
    <n v="2"/>
    <n v="6.3220000000000001"/>
    <n v="132.762"/>
    <d v="2019-01-01T00:00:00"/>
    <d v="1899-12-30T15:51:00"/>
    <s v="Cash"/>
    <n v="6.3220000000000001"/>
    <n v="8.5"/>
    <s v="Jan"/>
    <s v="Tue"/>
    <s v="afternoon"/>
    <s v="Normal"/>
    <s v="Female"/>
    <s v="Electronic accessories"/>
    <s v="Naypyitaw"/>
    <s v="C"/>
    <s v="Good"/>
  </r>
  <r>
    <s v="862-59-8517"/>
    <n v="90.24"/>
    <n v="6"/>
    <n v="27.071999999999999"/>
    <n v="568.51199999999994"/>
    <d v="2019-01-27T00:00:00"/>
    <d v="1899-12-30T11:17:00"/>
    <s v="Cash"/>
    <n v="27.071999999999999"/>
    <n v="6.2"/>
    <s v="Jan"/>
    <s v="Sun"/>
    <s v="morning"/>
    <s v="Normal"/>
    <s v="Female"/>
    <s v="Food and beverages"/>
    <s v="Naypyitaw"/>
    <s v="C"/>
    <s v="Average"/>
  </r>
  <r>
    <s v="401-18-8016"/>
    <n v="98.13"/>
    <n v="1"/>
    <n v="4.9065000000000003"/>
    <n v="103.0365"/>
    <d v="2019-01-21T00:00:00"/>
    <d v="1899-12-30T17:36:00"/>
    <s v="Cash"/>
    <n v="4.9065000000000003"/>
    <n v="8.9"/>
    <s v="Jan"/>
    <s v="Mon"/>
    <s v="evening"/>
    <s v="Member"/>
    <s v="Female"/>
    <s v="Sports and travel"/>
    <s v="Mandalay"/>
    <s v="B"/>
    <s v="Good"/>
  </r>
  <r>
    <s v="420-18-8989"/>
    <n v="51.52"/>
    <n v="8"/>
    <n v="20.608000000000001"/>
    <n v="432.76799999999997"/>
    <d v="2019-02-02T00:00:00"/>
    <d v="1899-12-30T15:47:00"/>
    <s v="Cash"/>
    <n v="20.608000000000001"/>
    <n v="9.6"/>
    <s v="Feb"/>
    <s v="Sat"/>
    <s v="afternoon"/>
    <s v="Member"/>
    <s v="Female"/>
    <s v="Sports and travel"/>
    <s v="Yangon"/>
    <s v="A"/>
    <s v="Good"/>
  </r>
  <r>
    <s v="277-63-2961"/>
    <n v="73.97"/>
    <n v="1"/>
    <n v="3.6985000000000001"/>
    <n v="77.668499999999995"/>
    <d v="2019-02-03T00:00:00"/>
    <d v="1899-12-30T15:53:00"/>
    <s v="Credit card"/>
    <n v="3.6985000000000001"/>
    <n v="5.4"/>
    <s v="Feb"/>
    <s v="Sun"/>
    <s v="afternoon"/>
    <s v="Member"/>
    <s v="Male"/>
    <s v="Sports and travel"/>
    <s v="Mandalay"/>
    <s v="B"/>
    <s v="Poor"/>
  </r>
  <r>
    <s v="573-98-8548"/>
    <n v="31.9"/>
    <n v="1"/>
    <n v="1.595"/>
    <n v="33.494999999999997"/>
    <d v="2019-01-05T00:00:00"/>
    <d v="1899-12-30T12:40:00"/>
    <s v="Ewallet"/>
    <n v="1.595"/>
    <n v="9.1"/>
    <s v="Jan"/>
    <s v="Sat"/>
    <s v="afternoon"/>
    <s v="Member"/>
    <s v="Female"/>
    <s v="Fashion accessories"/>
    <s v="Naypyitaw"/>
    <s v="C"/>
    <s v="Good"/>
  </r>
  <r>
    <s v="620-02-2046"/>
    <n v="69.400000000000006"/>
    <n v="2"/>
    <n v="6.94"/>
    <n v="145.74"/>
    <d v="2019-01-27T00:00:00"/>
    <d v="1899-12-30T19:48:00"/>
    <s v="Ewallet"/>
    <n v="6.94"/>
    <n v="9"/>
    <s v="Jan"/>
    <s v="Sun"/>
    <s v="evening"/>
    <s v="Normal"/>
    <s v="Male"/>
    <s v="Home and lifestyle"/>
    <s v="Naypyitaw"/>
    <s v="C"/>
    <s v="Good"/>
  </r>
  <r>
    <s v="282-35-2475"/>
    <n v="93.31"/>
    <n v="2"/>
    <n v="9.3309999999999995"/>
    <n v="195.95099999999999"/>
    <d v="2019-03-25T00:00:00"/>
    <d v="1899-12-30T17:53:00"/>
    <s v="Cash"/>
    <n v="9.3309999999999995"/>
    <n v="6.3"/>
    <s v="Mar"/>
    <s v="Mon"/>
    <s v="evening"/>
    <s v="Normal"/>
    <s v="Female"/>
    <s v="Sports and travel"/>
    <s v="Mandalay"/>
    <s v="B"/>
    <s v="Average"/>
  </r>
  <r>
    <s v="511-54-3087"/>
    <n v="88.45"/>
    <n v="1"/>
    <n v="4.4225000000000003"/>
    <n v="92.872500000000002"/>
    <d v="2019-02-25T00:00:00"/>
    <d v="1899-12-30T16:36:00"/>
    <s v="Credit card"/>
    <n v="4.4225000000000003"/>
    <n v="9.5"/>
    <s v="Feb"/>
    <s v="Mon"/>
    <s v="evening"/>
    <s v="Normal"/>
    <s v="Male"/>
    <s v="Sports and travel"/>
    <s v="Mandalay"/>
    <s v="B"/>
    <s v="Good"/>
  </r>
  <r>
    <s v="726-29-6793"/>
    <n v="24.18"/>
    <n v="8"/>
    <n v="9.6720000000000006"/>
    <n v="203.11199999999999"/>
    <d v="2019-01-28T00:00:00"/>
    <d v="1899-12-30T20:54:00"/>
    <s v="Ewallet"/>
    <n v="9.6720000000000006"/>
    <n v="9.8000000000000007"/>
    <s v="Jan"/>
    <s v="Mon"/>
    <s v="evening"/>
    <s v="Member"/>
    <s v="Male"/>
    <s v="Electronic accessories"/>
    <s v="Yangon"/>
    <s v="A"/>
    <s v="Good"/>
  </r>
  <r>
    <s v="387-49-4215"/>
    <n v="48.5"/>
    <n v="3"/>
    <n v="7.2750000000000004"/>
    <n v="152.77500000000001"/>
    <d v="2019-01-08T00:00:00"/>
    <d v="1899-12-30T12:50:00"/>
    <s v="Cash"/>
    <n v="7.2750000000000004"/>
    <n v="6.7"/>
    <s v="Jan"/>
    <s v="Tue"/>
    <s v="afternoon"/>
    <s v="Member"/>
    <s v="Female"/>
    <s v="Sports and travel"/>
    <s v="Mandalay"/>
    <s v="B"/>
    <s v="Average"/>
  </r>
  <r>
    <s v="862-17-9201"/>
    <n v="84.05"/>
    <n v="6"/>
    <n v="25.215"/>
    <n v="529.51499999999999"/>
    <d v="2019-01-29T00:00:00"/>
    <d v="1899-12-30T10:48:00"/>
    <s v="Credit card"/>
    <n v="25.215"/>
    <n v="7.7"/>
    <s v="Jan"/>
    <s v="Tue"/>
    <s v="morning"/>
    <s v="Normal"/>
    <s v="Female"/>
    <s v="Food and beverages"/>
    <s v="Mandalay"/>
    <s v="B"/>
    <s v="Average"/>
  </r>
  <r>
    <s v="291-21-5991"/>
    <n v="61.29"/>
    <n v="5"/>
    <n v="15.3225"/>
    <n v="321.77249999999998"/>
    <d v="2019-03-29T00:00:00"/>
    <d v="1899-12-30T14:28:00"/>
    <s v="Cash"/>
    <n v="15.3225"/>
    <n v="7"/>
    <s v="Mar"/>
    <s v="Fri"/>
    <s v="afternoon"/>
    <s v="Member"/>
    <s v="Male"/>
    <s v="Health and beauty"/>
    <s v="Mandalay"/>
    <s v="B"/>
    <s v="Average"/>
  </r>
  <r>
    <s v="602-80-9671"/>
    <n v="15.95"/>
    <n v="6"/>
    <n v="4.7850000000000001"/>
    <n v="100.485"/>
    <d v="2019-02-09T00:00:00"/>
    <d v="1899-12-30T17:15:00"/>
    <s v="Credit card"/>
    <n v="4.7850000000000001"/>
    <n v="5.0999999999999996"/>
    <s v="Feb"/>
    <s v="Sat"/>
    <s v="evening"/>
    <s v="Member"/>
    <s v="Female"/>
    <s v="Home and lifestyle"/>
    <s v="Naypyitaw"/>
    <s v="C"/>
    <s v="Poor"/>
  </r>
  <r>
    <s v="347-72-6115"/>
    <n v="90.74"/>
    <n v="7"/>
    <n v="31.759"/>
    <n v="666.93899999999996"/>
    <d v="2019-01-16T00:00:00"/>
    <d v="1899-12-30T18:03:00"/>
    <s v="Credit card"/>
    <n v="31.759"/>
    <n v="6.2"/>
    <s v="Jan"/>
    <s v="Wed"/>
    <s v="evening"/>
    <s v="Member"/>
    <s v="Female"/>
    <s v="Sports and travel"/>
    <s v="Mandalay"/>
    <s v="B"/>
    <s v="Average"/>
  </r>
  <r>
    <s v="209-61-0206"/>
    <n v="42.91"/>
    <n v="5"/>
    <n v="10.727499999999999"/>
    <n v="225.2775"/>
    <d v="2019-01-05T00:00:00"/>
    <d v="1899-12-30T17:29:00"/>
    <s v="Ewallet"/>
    <n v="10.727499999999999"/>
    <n v="6.1"/>
    <s v="Jan"/>
    <s v="Sat"/>
    <s v="evening"/>
    <s v="Normal"/>
    <s v="Female"/>
    <s v="Home and lifestyle"/>
    <s v="Yangon"/>
    <s v="A"/>
    <s v="Average"/>
  </r>
  <r>
    <s v="595-27-4851"/>
    <n v="54.28"/>
    <n v="7"/>
    <n v="18.998000000000001"/>
    <n v="398.95800000000003"/>
    <d v="2019-01-27T00:00:00"/>
    <d v="1899-12-30T18:05:00"/>
    <s v="Ewallet"/>
    <n v="18.998000000000001"/>
    <n v="9.3000000000000007"/>
    <s v="Jan"/>
    <s v="Sun"/>
    <s v="evening"/>
    <s v="Normal"/>
    <s v="Female"/>
    <s v="Fashion accessories"/>
    <s v="Yangon"/>
    <s v="A"/>
    <s v="Good"/>
  </r>
  <r>
    <s v="189-52-0236"/>
    <n v="99.55"/>
    <n v="7"/>
    <n v="34.842500000000001"/>
    <n v="731.6925"/>
    <d v="2019-03-14T00:00:00"/>
    <d v="1899-12-30T12:07:00"/>
    <s v="Cash"/>
    <n v="34.842500000000001"/>
    <n v="7.6"/>
    <s v="Mar"/>
    <s v="Thu"/>
    <s v="afternoon"/>
    <s v="Normal"/>
    <s v="Male"/>
    <s v="Electronic accessories"/>
    <s v="Yangon"/>
    <s v="A"/>
    <s v="Average"/>
  </r>
  <r>
    <s v="503-07-0930"/>
    <n v="58.39"/>
    <n v="7"/>
    <n v="20.436499999999999"/>
    <n v="429.16649999999998"/>
    <d v="2019-02-23T00:00:00"/>
    <d v="1899-12-30T19:49:00"/>
    <s v="Credit card"/>
    <n v="20.436499999999999"/>
    <n v="8.1999999999999993"/>
    <s v="Feb"/>
    <s v="Sat"/>
    <s v="evening"/>
    <s v="Member"/>
    <s v="Male"/>
    <s v="Sports and travel"/>
    <s v="Naypyitaw"/>
    <s v="C"/>
    <s v="Good"/>
  </r>
  <r>
    <s v="413-20-6708"/>
    <n v="51.47"/>
    <n v="1"/>
    <n v="2.5735000000000001"/>
    <n v="54.043500000000002"/>
    <d v="2019-03-18T00:00:00"/>
    <d v="1899-12-30T15:52:00"/>
    <s v="Ewallet"/>
    <n v="2.5735000000000001"/>
    <n v="8.5"/>
    <s v="Mar"/>
    <s v="Mon"/>
    <s v="afternoon"/>
    <s v="Member"/>
    <s v="Female"/>
    <s v="Fashion accessories"/>
    <s v="Naypyitaw"/>
    <s v="C"/>
    <s v="Good"/>
  </r>
  <r>
    <s v="425-85-2085"/>
    <n v="54.86"/>
    <n v="5"/>
    <n v="13.715"/>
    <n v="288.01499999999999"/>
    <d v="2019-03-29T00:00:00"/>
    <d v="1899-12-30T16:48:00"/>
    <s v="Ewallet"/>
    <n v="13.715"/>
    <n v="9.8000000000000007"/>
    <s v="Mar"/>
    <s v="Fri"/>
    <s v="evening"/>
    <s v="Member"/>
    <s v="Male"/>
    <s v="Health and beauty"/>
    <s v="Mandalay"/>
    <s v="B"/>
    <s v="Good"/>
  </r>
  <r>
    <s v="521-18-7827"/>
    <n v="39.39"/>
    <n v="5"/>
    <n v="9.8475000000000001"/>
    <n v="206.79750000000001"/>
    <d v="2019-01-22T00:00:00"/>
    <d v="1899-12-30T20:46:00"/>
    <s v="Credit card"/>
    <n v="9.8475000000000001"/>
    <n v="8.6999999999999993"/>
    <s v="Jan"/>
    <s v="Tue"/>
    <s v="evening"/>
    <s v="Member"/>
    <s v="Male"/>
    <s v="Home and lifestyle"/>
    <s v="Naypyitaw"/>
    <s v="C"/>
    <s v="Good"/>
  </r>
  <r>
    <s v="220-28-1851"/>
    <n v="34.729999999999997"/>
    <n v="2"/>
    <n v="3.4729999999999999"/>
    <n v="72.933000000000007"/>
    <d v="2019-03-01T00:00:00"/>
    <d v="1899-12-30T18:14:00"/>
    <s v="Ewallet"/>
    <n v="3.4729999999999999"/>
    <n v="9.6999999999999993"/>
    <s v="Mar"/>
    <s v="Fri"/>
    <s v="evening"/>
    <s v="Normal"/>
    <s v="Male"/>
    <s v="Home and lifestyle"/>
    <s v="Yangon"/>
    <s v="A"/>
    <s v="Good"/>
  </r>
  <r>
    <s v="600-38-9738"/>
    <n v="71.92"/>
    <n v="5"/>
    <n v="17.98"/>
    <n v="377.58"/>
    <d v="2019-01-17T00:00:00"/>
    <d v="1899-12-30T15:05:00"/>
    <s v="Credit card"/>
    <n v="17.98"/>
    <n v="4.3"/>
    <s v="Jan"/>
    <s v="Thu"/>
    <s v="afternoon"/>
    <s v="Member"/>
    <s v="Male"/>
    <s v="Sports and travel"/>
    <s v="Naypyitaw"/>
    <s v="C"/>
    <s v="Poor"/>
  </r>
  <r>
    <s v="734-91-1155"/>
    <n v="45.71"/>
    <n v="3"/>
    <n v="6.8564999999999996"/>
    <n v="143.98650000000001"/>
    <d v="2019-03-26T00:00:00"/>
    <d v="1899-12-30T10:34:00"/>
    <s v="Credit card"/>
    <n v="6.8564999999999996"/>
    <n v="7.7"/>
    <s v="Mar"/>
    <s v="Tue"/>
    <s v="morning"/>
    <s v="Normal"/>
    <s v="Female"/>
    <s v="Electronic accessories"/>
    <s v="Mandalay"/>
    <s v="B"/>
    <s v="Average"/>
  </r>
  <r>
    <s v="451-28-5717"/>
    <n v="83.17"/>
    <n v="6"/>
    <n v="24.951000000000001"/>
    <n v="523.971"/>
    <d v="2019-03-20T00:00:00"/>
    <d v="1899-12-30T11:23:00"/>
    <s v="Cash"/>
    <n v="24.951000000000001"/>
    <n v="7.3"/>
    <s v="Mar"/>
    <s v="Wed"/>
    <s v="morning"/>
    <s v="Member"/>
    <s v="Female"/>
    <s v="Home and lifestyle"/>
    <s v="Naypyitaw"/>
    <s v="C"/>
    <s v="Average"/>
  </r>
  <r>
    <s v="609-81-8548"/>
    <n v="37.44"/>
    <n v="6"/>
    <n v="11.231999999999999"/>
    <n v="235.87200000000001"/>
    <d v="2019-02-06T00:00:00"/>
    <d v="1899-12-30T13:55:00"/>
    <s v="Credit card"/>
    <n v="11.231999999999999"/>
    <n v="5.9"/>
    <s v="Feb"/>
    <s v="Wed"/>
    <s v="afternoon"/>
    <s v="Member"/>
    <s v="Female"/>
    <s v="Home and lifestyle"/>
    <s v="Yangon"/>
    <s v="A"/>
    <s v="Poor"/>
  </r>
  <r>
    <s v="133-14-7229"/>
    <n v="62.87"/>
    <n v="2"/>
    <n v="6.2869999999999999"/>
    <n v="132.02699999999999"/>
    <d v="2019-01-01T00:00:00"/>
    <d v="1899-12-30T11:43:00"/>
    <s v="Cash"/>
    <n v="6.2869999999999999"/>
    <n v="5"/>
    <s v="Jan"/>
    <s v="Tue"/>
    <s v="morning"/>
    <s v="Normal"/>
    <s v="Male"/>
    <s v="Health and beauty"/>
    <s v="Naypyitaw"/>
    <s v="C"/>
    <s v="Poor"/>
  </r>
  <r>
    <s v="534-01-4457"/>
    <n v="81.709999999999994"/>
    <n v="6"/>
    <n v="24.513000000000002"/>
    <n v="514.77300000000002"/>
    <d v="2019-01-27T00:00:00"/>
    <d v="1899-12-30T14:36:00"/>
    <s v="Credit card"/>
    <n v="24.513000000000002"/>
    <n v="8"/>
    <s v="Jan"/>
    <s v="Sun"/>
    <s v="afternoon"/>
    <s v="Normal"/>
    <s v="Male"/>
    <s v="Food and beverages"/>
    <s v="Yangon"/>
    <s v="A"/>
    <s v="Good"/>
  </r>
  <r>
    <s v="719-89-8991"/>
    <n v="91.41"/>
    <n v="5"/>
    <n v="22.852499999999999"/>
    <n v="479.90249999999997"/>
    <d v="2019-02-25T00:00:00"/>
    <d v="1899-12-30T16:03:00"/>
    <s v="Ewallet"/>
    <n v="22.852499999999999"/>
    <n v="7.1"/>
    <s v="Feb"/>
    <s v="Mon"/>
    <s v="evening"/>
    <s v="Member"/>
    <s v="Female"/>
    <s v="Sports and travel"/>
    <s v="Yangon"/>
    <s v="A"/>
    <s v="Average"/>
  </r>
  <r>
    <s v="286-62-6248"/>
    <n v="39.21"/>
    <n v="4"/>
    <n v="7.8419999999999996"/>
    <n v="164.68199999999999"/>
    <d v="2019-01-16T00:00:00"/>
    <d v="1899-12-30T20:03:00"/>
    <s v="Credit card"/>
    <n v="7.8419999999999996"/>
    <n v="9"/>
    <s v="Jan"/>
    <s v="Wed"/>
    <s v="evening"/>
    <s v="Normal"/>
    <s v="Male"/>
    <s v="Fashion accessories"/>
    <s v="Mandalay"/>
    <s v="B"/>
    <s v="Good"/>
  </r>
  <r>
    <s v="339-38-9982"/>
    <n v="59.86"/>
    <n v="2"/>
    <n v="5.9859999999999998"/>
    <n v="125.706"/>
    <d v="2019-01-13T00:00:00"/>
    <d v="1899-12-30T14:55:00"/>
    <s v="Ewallet"/>
    <n v="5.9859999999999998"/>
    <n v="6.7"/>
    <s v="Jan"/>
    <s v="Sun"/>
    <s v="afternoon"/>
    <s v="Member"/>
    <s v="Male"/>
    <s v="Fashion accessories"/>
    <s v="Mandalay"/>
    <s v="B"/>
    <s v="Average"/>
  </r>
  <r>
    <s v="827-44-5872"/>
    <n v="54.36"/>
    <n v="10"/>
    <n v="27.18"/>
    <n v="570.78"/>
    <d v="2019-02-07T00:00:00"/>
    <d v="1899-12-30T11:28:00"/>
    <s v="Credit card"/>
    <n v="27.18"/>
    <n v="6.1"/>
    <s v="Feb"/>
    <s v="Thu"/>
    <s v="morning"/>
    <s v="Member"/>
    <s v="Female"/>
    <s v="Food and beverages"/>
    <s v="Mandalay"/>
    <s v="B"/>
    <s v="Average"/>
  </r>
  <r>
    <s v="827-77-7633"/>
    <n v="98.09"/>
    <n v="9"/>
    <n v="44.140500000000003"/>
    <n v="926.95050000000003"/>
    <d v="2019-02-17T00:00:00"/>
    <d v="1899-12-30T19:41:00"/>
    <s v="Cash"/>
    <n v="44.140500000000003"/>
    <n v="9.3000000000000007"/>
    <s v="Feb"/>
    <s v="Sun"/>
    <s v="evening"/>
    <s v="Normal"/>
    <s v="Male"/>
    <s v="Sports and travel"/>
    <s v="Yangon"/>
    <s v="A"/>
    <s v="Good"/>
  </r>
  <r>
    <s v="287-83-1405"/>
    <n v="25.43"/>
    <n v="6"/>
    <n v="7.6289999999999996"/>
    <n v="160.209"/>
    <d v="2019-02-12T00:00:00"/>
    <d v="1899-12-30T19:01:00"/>
    <s v="Ewallet"/>
    <n v="7.6289999999999996"/>
    <n v="7"/>
    <s v="Feb"/>
    <s v="Tue"/>
    <s v="evening"/>
    <s v="Normal"/>
    <s v="Male"/>
    <s v="Health and beauty"/>
    <s v="Yangon"/>
    <s v="A"/>
    <s v="Average"/>
  </r>
  <r>
    <s v="435-13-4908"/>
    <n v="86.68"/>
    <n v="8"/>
    <n v="34.671999999999997"/>
    <n v="728.11199999999997"/>
    <d v="2019-01-24T00:00:00"/>
    <d v="1899-12-30T18:04:00"/>
    <s v="Credit card"/>
    <n v="34.671999999999997"/>
    <n v="7.2"/>
    <s v="Jan"/>
    <s v="Thu"/>
    <s v="evening"/>
    <s v="Member"/>
    <s v="Male"/>
    <s v="Fashion accessories"/>
    <s v="Yangon"/>
    <s v="A"/>
    <s v="Average"/>
  </r>
  <r>
    <s v="857-67-9057"/>
    <n v="22.95"/>
    <n v="10"/>
    <n v="11.475"/>
    <n v="240.97499999999999"/>
    <d v="2019-02-06T00:00:00"/>
    <d v="1899-12-30T19:20:00"/>
    <s v="Ewallet"/>
    <n v="11.475"/>
    <n v="8.1999999999999993"/>
    <s v="Feb"/>
    <s v="Wed"/>
    <s v="evening"/>
    <s v="Normal"/>
    <s v="Male"/>
    <s v="Electronic accessories"/>
    <s v="Mandalay"/>
    <s v="B"/>
    <s v="Good"/>
  </r>
  <r>
    <s v="236-27-1144"/>
    <n v="16.309999999999999"/>
    <n v="9"/>
    <n v="7.3395000000000001"/>
    <n v="154.12950000000001"/>
    <d v="2019-03-26T00:00:00"/>
    <d v="1899-12-30T10:31:00"/>
    <s v="Ewallet"/>
    <n v="7.3395000000000001"/>
    <n v="8.4"/>
    <s v="Mar"/>
    <s v="Tue"/>
    <s v="morning"/>
    <s v="Normal"/>
    <s v="Female"/>
    <s v="Food and beverages"/>
    <s v="Naypyitaw"/>
    <s v="C"/>
    <s v="Good"/>
  </r>
  <r>
    <s v="892-05-6689"/>
    <n v="28.32"/>
    <n v="5"/>
    <n v="7.08"/>
    <n v="148.68"/>
    <d v="2019-03-11T00:00:00"/>
    <d v="1899-12-30T13:28:00"/>
    <s v="Ewallet"/>
    <n v="7.08"/>
    <n v="6.2"/>
    <s v="Mar"/>
    <s v="Mon"/>
    <s v="afternoon"/>
    <s v="Normal"/>
    <s v="Female"/>
    <s v="Home and lifestyle"/>
    <s v="Yangon"/>
    <s v="A"/>
    <s v="Average"/>
  </r>
  <r>
    <s v="583-41-4548"/>
    <n v="16.670000000000002"/>
    <n v="7"/>
    <n v="5.8345000000000002"/>
    <n v="122.5245"/>
    <d v="2019-02-07T00:00:00"/>
    <d v="1899-12-30T11:36:00"/>
    <s v="Ewallet"/>
    <n v="5.8345000000000002"/>
    <n v="7.4"/>
    <s v="Feb"/>
    <s v="Thu"/>
    <s v="morning"/>
    <s v="Normal"/>
    <s v="Male"/>
    <s v="Home and lifestyle"/>
    <s v="Naypyitaw"/>
    <s v="C"/>
    <s v="Average"/>
  </r>
  <r>
    <s v="339-12-4827"/>
    <n v="73.959999999999994"/>
    <n v="1"/>
    <n v="3.698"/>
    <n v="77.658000000000001"/>
    <d v="2019-01-05T00:00:00"/>
    <d v="1899-12-30T11:32:00"/>
    <s v="Credit card"/>
    <n v="3.698"/>
    <n v="5"/>
    <s v="Jan"/>
    <s v="Sat"/>
    <s v="morning"/>
    <s v="Member"/>
    <s v="Female"/>
    <s v="Fashion accessories"/>
    <s v="Mandalay"/>
    <s v="B"/>
    <s v="Poor"/>
  </r>
  <r>
    <s v="643-38-7867"/>
    <n v="97.94"/>
    <n v="1"/>
    <n v="4.8970000000000002"/>
    <n v="102.837"/>
    <d v="2019-03-07T00:00:00"/>
    <d v="1899-12-30T11:44:00"/>
    <s v="Ewallet"/>
    <n v="4.8970000000000002"/>
    <n v="6.9"/>
    <s v="Mar"/>
    <s v="Thu"/>
    <s v="morning"/>
    <s v="Normal"/>
    <s v="Male"/>
    <s v="Home and lifestyle"/>
    <s v="Yangon"/>
    <s v="A"/>
    <s v="Average"/>
  </r>
  <r>
    <s v="308-81-0538"/>
    <n v="73.05"/>
    <n v="4"/>
    <n v="14.61"/>
    <n v="306.81"/>
    <d v="2019-02-25T00:00:00"/>
    <d v="1899-12-30T17:16:00"/>
    <s v="Credit card"/>
    <n v="14.61"/>
    <n v="4.9000000000000004"/>
    <s v="Feb"/>
    <s v="Mon"/>
    <s v="evening"/>
    <s v="Normal"/>
    <s v="Female"/>
    <s v="Fashion accessories"/>
    <s v="Yangon"/>
    <s v="A"/>
    <s v="Poor"/>
  </r>
  <r>
    <s v="358-88-9262"/>
    <n v="87.48"/>
    <n v="6"/>
    <n v="26.244"/>
    <n v="551.12400000000002"/>
    <d v="2019-02-01T00:00:00"/>
    <d v="1899-12-30T18:43:00"/>
    <s v="Ewallet"/>
    <n v="26.244"/>
    <n v="5.0999999999999996"/>
    <s v="Feb"/>
    <s v="Fri"/>
    <s v="evening"/>
    <s v="Member"/>
    <s v="Female"/>
    <s v="Food and beverages"/>
    <s v="Naypyitaw"/>
    <s v="C"/>
    <s v="Poor"/>
  </r>
  <r>
    <s v="460-35-4390"/>
    <n v="30.68"/>
    <n v="3"/>
    <n v="4.6020000000000003"/>
    <n v="96.641999999999996"/>
    <d v="2019-01-22T00:00:00"/>
    <d v="1899-12-30T11:00:00"/>
    <s v="Ewallet"/>
    <n v="4.6020000000000003"/>
    <n v="9.1"/>
    <s v="Jan"/>
    <s v="Tue"/>
    <s v="morning"/>
    <s v="Normal"/>
    <s v="Male"/>
    <s v="Home and lifestyle"/>
    <s v="Yangon"/>
    <s v="A"/>
    <s v="Good"/>
  </r>
  <r>
    <s v="343-87-0864"/>
    <n v="75.88"/>
    <n v="1"/>
    <n v="3.794"/>
    <n v="79.674000000000007"/>
    <d v="2019-01-03T00:00:00"/>
    <d v="1899-12-30T10:30:00"/>
    <s v="Credit card"/>
    <n v="3.794"/>
    <n v="7.1"/>
    <s v="Jan"/>
    <s v="Thu"/>
    <s v="morning"/>
    <s v="Member"/>
    <s v="Male"/>
    <s v="Health and beauty"/>
    <s v="Naypyitaw"/>
    <s v="C"/>
    <s v="Average"/>
  </r>
  <r>
    <s v="173-50-1108"/>
    <n v="20.18"/>
    <n v="4"/>
    <n v="4.0359999999999996"/>
    <n v="84.756"/>
    <d v="2019-02-13T00:00:00"/>
    <d v="1899-12-30T12:14:00"/>
    <s v="Credit card"/>
    <n v="4.0359999999999996"/>
    <n v="5"/>
    <s v="Feb"/>
    <s v="Wed"/>
    <s v="afternoon"/>
    <s v="Member"/>
    <s v="Female"/>
    <s v="Sports and travel"/>
    <s v="Mandalay"/>
    <s v="B"/>
    <s v="Poor"/>
  </r>
  <r>
    <s v="243-47-2663"/>
    <n v="18.77"/>
    <n v="6"/>
    <n v="5.6310000000000002"/>
    <n v="118.251"/>
    <d v="2019-01-28T00:00:00"/>
    <d v="1899-12-30T16:43:00"/>
    <s v="Credit card"/>
    <n v="5.6310000000000002"/>
    <n v="5.5"/>
    <s v="Jan"/>
    <s v="Mon"/>
    <s v="evening"/>
    <s v="Member"/>
    <s v="Male"/>
    <s v="Electronic accessories"/>
    <s v="Naypyitaw"/>
    <s v="C"/>
    <s v="Poor"/>
  </r>
  <r>
    <s v="841-18-8232"/>
    <n v="71.2"/>
    <n v="1"/>
    <n v="3.56"/>
    <n v="74.760000000000005"/>
    <d v="2019-01-05T00:00:00"/>
    <d v="1899-12-30T20:40:00"/>
    <s v="Credit card"/>
    <n v="3.56"/>
    <n v="9.1999999999999993"/>
    <s v="Jan"/>
    <s v="Sat"/>
    <s v="evening"/>
    <s v="Normal"/>
    <s v="Female"/>
    <s v="Food and beverages"/>
    <s v="Mandalay"/>
    <s v="B"/>
    <s v="Good"/>
  </r>
  <r>
    <s v="701-23-5550"/>
    <n v="38.81"/>
    <n v="4"/>
    <n v="7.7619999999999996"/>
    <n v="163.00200000000001"/>
    <d v="2019-03-19T00:00:00"/>
    <d v="1899-12-30T13:40:00"/>
    <s v="Ewallet"/>
    <n v="7.7619999999999996"/>
    <n v="4.9000000000000004"/>
    <s v="Mar"/>
    <s v="Tue"/>
    <s v="afternoon"/>
    <s v="Member"/>
    <s v="Male"/>
    <s v="Home and lifestyle"/>
    <s v="Mandalay"/>
    <s v="B"/>
    <s v="Poor"/>
  </r>
  <r>
    <s v="647-50-1224"/>
    <n v="29.42"/>
    <n v="10"/>
    <n v="14.71"/>
    <n v="308.91000000000003"/>
    <d v="2019-01-12T00:00:00"/>
    <d v="1899-12-30T16:23:00"/>
    <s v="Ewallet"/>
    <n v="14.71"/>
    <n v="8.9"/>
    <s v="Jan"/>
    <s v="Sat"/>
    <s v="evening"/>
    <s v="Normal"/>
    <s v="Female"/>
    <s v="Fashion accessories"/>
    <s v="Yangon"/>
    <s v="A"/>
    <s v="Good"/>
  </r>
  <r>
    <s v="541-48-8554"/>
    <n v="60.95"/>
    <n v="9"/>
    <n v="27.427499999999998"/>
    <n v="575.97749999999996"/>
    <d v="2019-01-07T00:00:00"/>
    <d v="1899-12-30T12:08:00"/>
    <s v="Credit card"/>
    <n v="27.427499999999998"/>
    <n v="6"/>
    <s v="Jan"/>
    <s v="Mon"/>
    <s v="afternoon"/>
    <s v="Normal"/>
    <s v="Male"/>
    <s v="Sports and travel"/>
    <s v="Yangon"/>
    <s v="A"/>
    <s v="Average"/>
  </r>
  <r>
    <s v="539-21-7227"/>
    <n v="51.54"/>
    <n v="5"/>
    <n v="12.885"/>
    <n v="270.58499999999998"/>
    <d v="2019-01-26T00:00:00"/>
    <d v="1899-12-30T17:45:00"/>
    <s v="Cash"/>
    <n v="12.885"/>
    <n v="4.2"/>
    <s v="Jan"/>
    <s v="Sat"/>
    <s v="evening"/>
    <s v="Normal"/>
    <s v="Female"/>
    <s v="Sports and travel"/>
    <s v="Mandalay"/>
    <s v="B"/>
    <s v="Poor"/>
  </r>
  <r>
    <s v="213-32-1216"/>
    <n v="66.06"/>
    <n v="6"/>
    <n v="19.818000000000001"/>
    <n v="416.178"/>
    <d v="2019-01-23T00:00:00"/>
    <d v="1899-12-30T10:28:00"/>
    <s v="Cash"/>
    <n v="19.818000000000001"/>
    <n v="7.3"/>
    <s v="Jan"/>
    <s v="Wed"/>
    <s v="morning"/>
    <s v="Normal"/>
    <s v="Female"/>
    <s v="Electronic accessories"/>
    <s v="Yangon"/>
    <s v="A"/>
    <s v="Average"/>
  </r>
  <r>
    <s v="747-58-7183"/>
    <n v="57.27"/>
    <n v="3"/>
    <n v="8.5905000000000005"/>
    <n v="180.40049999999999"/>
    <d v="2019-02-09T00:00:00"/>
    <d v="1899-12-30T20:31:00"/>
    <s v="Ewallet"/>
    <n v="8.5905000000000005"/>
    <n v="6.5"/>
    <s v="Feb"/>
    <s v="Sat"/>
    <s v="evening"/>
    <s v="Normal"/>
    <s v="Male"/>
    <s v="Fashion accessories"/>
    <s v="Mandalay"/>
    <s v="B"/>
    <s v="Average"/>
  </r>
  <r>
    <s v="582-52-8065"/>
    <n v="54.31"/>
    <n v="9"/>
    <n v="24.439499999999999"/>
    <n v="513.22950000000003"/>
    <d v="2019-02-22T00:00:00"/>
    <d v="1899-12-30T10:49:00"/>
    <s v="Cash"/>
    <n v="24.439499999999999"/>
    <n v="8.9"/>
    <s v="Feb"/>
    <s v="Fri"/>
    <s v="morning"/>
    <s v="Normal"/>
    <s v="Female"/>
    <s v="Fashion accessories"/>
    <s v="Mandalay"/>
    <s v="B"/>
    <s v="Good"/>
  </r>
  <r>
    <s v="210-57-1719"/>
    <n v="58.24"/>
    <n v="9"/>
    <n v="26.207999999999998"/>
    <n v="550.36800000000005"/>
    <d v="2019-02-05T00:00:00"/>
    <d v="1899-12-30T12:34:00"/>
    <s v="Cash"/>
    <n v="26.207999999999998"/>
    <n v="9.6999999999999993"/>
    <s v="Feb"/>
    <s v="Tue"/>
    <s v="afternoon"/>
    <s v="Normal"/>
    <s v="Female"/>
    <s v="Health and beauty"/>
    <s v="Mandalay"/>
    <s v="B"/>
    <s v="Good"/>
  </r>
  <r>
    <s v="399-69-4630"/>
    <n v="22.21"/>
    <n v="6"/>
    <n v="6.6630000000000003"/>
    <n v="139.923"/>
    <d v="2019-03-07T00:00:00"/>
    <d v="1899-12-30T10:23:00"/>
    <s v="Credit card"/>
    <n v="6.6630000000000003"/>
    <n v="8.6"/>
    <s v="Mar"/>
    <s v="Thu"/>
    <s v="morning"/>
    <s v="Normal"/>
    <s v="Male"/>
    <s v="Electronic accessories"/>
    <s v="Naypyitaw"/>
    <s v="C"/>
    <s v="Good"/>
  </r>
  <r>
    <s v="134-75-2619"/>
    <n v="19.32"/>
    <n v="7"/>
    <n v="6.7619999999999996"/>
    <n v="142.00200000000001"/>
    <d v="2019-03-25T00:00:00"/>
    <d v="1899-12-30T18:51:00"/>
    <s v="Cash"/>
    <n v="6.7619999999999996"/>
    <n v="6.9"/>
    <s v="Mar"/>
    <s v="Mon"/>
    <s v="evening"/>
    <s v="Member"/>
    <s v="Male"/>
    <s v="Electronic accessories"/>
    <s v="Yangon"/>
    <s v="A"/>
    <s v="Average"/>
  </r>
  <r>
    <s v="356-44-8813"/>
    <n v="37.479999999999997"/>
    <n v="3"/>
    <n v="5.6219999999999999"/>
    <n v="118.062"/>
    <d v="2019-01-20T00:00:00"/>
    <d v="1899-12-30T13:45:00"/>
    <s v="Credit card"/>
    <n v="5.6219999999999999"/>
    <n v="7.7"/>
    <s v="Jan"/>
    <s v="Sun"/>
    <s v="afternoon"/>
    <s v="Normal"/>
    <s v="Male"/>
    <s v="Home and lifestyle"/>
    <s v="Mandalay"/>
    <s v="B"/>
    <s v="Average"/>
  </r>
  <r>
    <s v="198-66-9832"/>
    <n v="72.040000000000006"/>
    <n v="2"/>
    <n v="7.2039999999999997"/>
    <n v="151.28399999999999"/>
    <d v="2019-02-04T00:00:00"/>
    <d v="1899-12-30T19:38:00"/>
    <s v="Cash"/>
    <n v="7.2039999999999997"/>
    <n v="9.5"/>
    <s v="Feb"/>
    <s v="Mon"/>
    <s v="evening"/>
    <s v="Member"/>
    <s v="Female"/>
    <s v="Fashion accessories"/>
    <s v="Mandalay"/>
    <s v="B"/>
    <s v="Good"/>
  </r>
  <r>
    <s v="283-26-5248"/>
    <n v="98.52"/>
    <n v="10"/>
    <n v="49.26"/>
    <n v="1034.46"/>
    <d v="2019-01-30T00:00:00"/>
    <d v="1899-12-30T20:23:00"/>
    <s v="Ewallet"/>
    <n v="49.26"/>
    <n v="4.5"/>
    <s v="Jan"/>
    <s v="Wed"/>
    <s v="evening"/>
    <s v="Member"/>
    <s v="Female"/>
    <s v="Food and beverages"/>
    <s v="Naypyitaw"/>
    <s v="C"/>
    <s v="Poor"/>
  </r>
  <r>
    <s v="712-39-0363"/>
    <n v="41.66"/>
    <n v="6"/>
    <n v="12.497999999999999"/>
    <n v="262.45800000000003"/>
    <d v="2019-01-02T00:00:00"/>
    <d v="1899-12-30T15:24:00"/>
    <s v="Ewallet"/>
    <n v="12.497999999999999"/>
    <n v="5.6"/>
    <s v="Jan"/>
    <s v="Wed"/>
    <s v="afternoon"/>
    <s v="Member"/>
    <s v="Male"/>
    <s v="Food and beverages"/>
    <s v="Yangon"/>
    <s v="A"/>
    <s v="Poor"/>
  </r>
  <r>
    <s v="218-59-9410"/>
    <n v="72.42"/>
    <n v="3"/>
    <n v="10.863"/>
    <n v="228.12299999999999"/>
    <d v="2019-03-29T00:00:00"/>
    <d v="1899-12-30T16:54:00"/>
    <s v="Ewallet"/>
    <n v="10.863"/>
    <n v="8.1999999999999993"/>
    <s v="Mar"/>
    <s v="Fri"/>
    <s v="evening"/>
    <s v="Member"/>
    <s v="Female"/>
    <s v="Home and lifestyle"/>
    <s v="Yangon"/>
    <s v="A"/>
    <s v="Good"/>
  </r>
  <r>
    <s v="174-75-0888"/>
    <n v="21.58"/>
    <n v="9"/>
    <n v="9.7110000000000003"/>
    <n v="203.93100000000001"/>
    <d v="2019-03-14T00:00:00"/>
    <d v="1899-12-30T12:32:00"/>
    <s v="Cash"/>
    <n v="9.7110000000000003"/>
    <n v="7.3"/>
    <s v="Mar"/>
    <s v="Thu"/>
    <s v="afternoon"/>
    <s v="Normal"/>
    <s v="Male"/>
    <s v="Electronic accessories"/>
    <s v="Mandalay"/>
    <s v="B"/>
    <s v="Average"/>
  </r>
  <r>
    <s v="866-99-7614"/>
    <n v="89.2"/>
    <n v="10"/>
    <n v="44.6"/>
    <n v="936.6"/>
    <d v="2019-02-11T00:00:00"/>
    <d v="1899-12-30T15:42:00"/>
    <s v="Credit card"/>
    <n v="44.6"/>
    <n v="4.4000000000000004"/>
    <s v="Feb"/>
    <s v="Mon"/>
    <s v="afternoon"/>
    <s v="Normal"/>
    <s v="Male"/>
    <s v="Food and beverages"/>
    <s v="Naypyitaw"/>
    <s v="C"/>
    <s v="Poor"/>
  </r>
  <r>
    <s v="134-54-4720"/>
    <n v="42.42"/>
    <n v="8"/>
    <n v="16.968"/>
    <n v="356.32799999999997"/>
    <d v="2019-01-30T00:00:00"/>
    <d v="1899-12-30T13:58:00"/>
    <s v="Ewallet"/>
    <n v="16.968"/>
    <n v="5.7"/>
    <s v="Jan"/>
    <s v="Wed"/>
    <s v="afternoon"/>
    <s v="Normal"/>
    <s v="Female"/>
    <s v="Electronic accessories"/>
    <s v="Mandalay"/>
    <s v="B"/>
    <s v="Poor"/>
  </r>
  <r>
    <s v="760-90-2357"/>
    <n v="74.510000000000005"/>
    <n v="6"/>
    <n v="22.353000000000002"/>
    <n v="469.41300000000001"/>
    <d v="2019-03-20T00:00:00"/>
    <d v="1899-12-30T15:08:00"/>
    <s v="Ewallet"/>
    <n v="22.353000000000002"/>
    <n v="5"/>
    <s v="Mar"/>
    <s v="Wed"/>
    <s v="afternoon"/>
    <s v="Member"/>
    <s v="Male"/>
    <s v="Electronic accessories"/>
    <s v="Yangon"/>
    <s v="A"/>
    <s v="Poor"/>
  </r>
  <r>
    <s v="514-37-2845"/>
    <n v="99.25"/>
    <n v="2"/>
    <n v="9.9250000000000007"/>
    <n v="208.42500000000001"/>
    <d v="2019-03-20T00:00:00"/>
    <d v="1899-12-30T13:02:00"/>
    <s v="Cash"/>
    <n v="9.9250000000000007"/>
    <n v="9"/>
    <s v="Mar"/>
    <s v="Wed"/>
    <s v="afternoon"/>
    <s v="Normal"/>
    <s v="Male"/>
    <s v="Fashion accessories"/>
    <s v="Mandalay"/>
    <s v="B"/>
    <s v="Good"/>
  </r>
  <r>
    <s v="698-98-5964"/>
    <n v="81.209999999999994"/>
    <n v="10"/>
    <n v="40.604999999999997"/>
    <n v="852.70500000000004"/>
    <d v="2019-01-17T00:00:00"/>
    <d v="1899-12-30T13:01:00"/>
    <s v="Credit card"/>
    <n v="40.604999999999997"/>
    <n v="6.3"/>
    <s v="Jan"/>
    <s v="Thu"/>
    <s v="afternoon"/>
    <s v="Normal"/>
    <s v="Female"/>
    <s v="Food and beverages"/>
    <s v="Yangon"/>
    <s v="A"/>
    <s v="Average"/>
  </r>
  <r>
    <s v="718-57-9773"/>
    <n v="49.33"/>
    <n v="10"/>
    <n v="24.664999999999999"/>
    <n v="517.96500000000003"/>
    <d v="2019-02-03T00:00:00"/>
    <d v="1899-12-30T16:40:00"/>
    <s v="Credit card"/>
    <n v="24.664999999999999"/>
    <n v="9.4"/>
    <s v="Feb"/>
    <s v="Sun"/>
    <s v="evening"/>
    <s v="Normal"/>
    <s v="Female"/>
    <s v="Sports and travel"/>
    <s v="Naypyitaw"/>
    <s v="C"/>
    <s v="Good"/>
  </r>
  <r>
    <s v="651-88-7328"/>
    <n v="65.739999999999995"/>
    <n v="9"/>
    <n v="29.582999999999998"/>
    <n v="621.24300000000005"/>
    <d v="2019-01-01T00:00:00"/>
    <d v="1899-12-30T13:55:00"/>
    <s v="Cash"/>
    <n v="29.582999999999998"/>
    <n v="7.7"/>
    <s v="Jan"/>
    <s v="Tue"/>
    <s v="afternoon"/>
    <s v="Normal"/>
    <s v="Female"/>
    <s v="Fashion accessories"/>
    <s v="Yangon"/>
    <s v="A"/>
    <s v="Average"/>
  </r>
  <r>
    <s v="241-11-2261"/>
    <n v="79.86"/>
    <n v="7"/>
    <n v="27.951000000000001"/>
    <n v="586.971"/>
    <d v="2019-01-10T00:00:00"/>
    <d v="1899-12-30T10:33:00"/>
    <s v="Credit card"/>
    <n v="27.951000000000001"/>
    <n v="5.5"/>
    <s v="Jan"/>
    <s v="Thu"/>
    <s v="morning"/>
    <s v="Normal"/>
    <s v="Female"/>
    <s v="Fashion accessories"/>
    <s v="Mandalay"/>
    <s v="B"/>
    <s v="Poor"/>
  </r>
  <r>
    <s v="408-26-9866"/>
    <n v="73.98"/>
    <n v="7"/>
    <n v="25.893000000000001"/>
    <n v="543.75300000000004"/>
    <d v="2019-03-02T00:00:00"/>
    <d v="1899-12-30T16:42:00"/>
    <s v="Ewallet"/>
    <n v="25.893000000000001"/>
    <n v="4.0999999999999996"/>
    <s v="Mar"/>
    <s v="Sat"/>
    <s v="evening"/>
    <s v="Normal"/>
    <s v="Female"/>
    <s v="Sports and travel"/>
    <s v="Naypyitaw"/>
    <s v="C"/>
    <s v="Poor"/>
  </r>
  <r>
    <s v="834-83-1826"/>
    <n v="82.04"/>
    <n v="5"/>
    <n v="20.51"/>
    <n v="430.71"/>
    <d v="2019-02-25T00:00:00"/>
    <d v="1899-12-30T17:16:00"/>
    <s v="Credit card"/>
    <n v="20.51"/>
    <n v="7.6"/>
    <s v="Feb"/>
    <s v="Mon"/>
    <s v="evening"/>
    <s v="Member"/>
    <s v="Female"/>
    <s v="Home and lifestyle"/>
    <s v="Mandalay"/>
    <s v="B"/>
    <s v="Average"/>
  </r>
  <r>
    <s v="343-61-3544"/>
    <n v="26.67"/>
    <n v="10"/>
    <n v="13.335000000000001"/>
    <n v="280.03500000000003"/>
    <d v="2019-01-29T00:00:00"/>
    <d v="1899-12-30T11:48:00"/>
    <s v="Cash"/>
    <n v="13.335000000000001"/>
    <n v="8.6"/>
    <s v="Jan"/>
    <s v="Tue"/>
    <s v="morning"/>
    <s v="Member"/>
    <s v="Male"/>
    <s v="Sports and travel"/>
    <s v="Mandalay"/>
    <s v="B"/>
    <s v="Good"/>
  </r>
  <r>
    <s v="239-48-4278"/>
    <n v="10.130000000000001"/>
    <n v="7"/>
    <n v="3.5455000000000001"/>
    <n v="74.455500000000001"/>
    <d v="2019-03-10T00:00:00"/>
    <d v="1899-12-30T19:35:00"/>
    <s v="Ewallet"/>
    <n v="3.5455000000000001"/>
    <n v="8.3000000000000007"/>
    <s v="Mar"/>
    <s v="Sun"/>
    <s v="evening"/>
    <s v="Member"/>
    <s v="Male"/>
    <s v="Food and beverages"/>
    <s v="Yangon"/>
    <s v="A"/>
    <s v="Good"/>
  </r>
  <r>
    <s v="355-34-6244"/>
    <n v="72.39"/>
    <n v="2"/>
    <n v="7.2389999999999999"/>
    <n v="152.01900000000001"/>
    <d v="2019-01-13T00:00:00"/>
    <d v="1899-12-30T19:55:00"/>
    <s v="Credit card"/>
    <n v="7.2389999999999999"/>
    <n v="8.1"/>
    <s v="Jan"/>
    <s v="Sun"/>
    <s v="evening"/>
    <s v="Normal"/>
    <s v="Male"/>
    <s v="Food and beverages"/>
    <s v="Mandalay"/>
    <s v="B"/>
    <s v="Good"/>
  </r>
  <r>
    <s v="550-84-8664"/>
    <n v="85.91"/>
    <n v="5"/>
    <n v="21.477499999999999"/>
    <n v="451.02749999999997"/>
    <d v="2019-03-22T00:00:00"/>
    <d v="1899-12-30T14:33:00"/>
    <s v="Credit card"/>
    <n v="21.477499999999999"/>
    <n v="8.6"/>
    <s v="Mar"/>
    <s v="Fri"/>
    <s v="afternoon"/>
    <s v="Normal"/>
    <s v="Male"/>
    <s v="Sports and travel"/>
    <s v="Yangon"/>
    <s v="A"/>
    <s v="Good"/>
  </r>
  <r>
    <s v="339-96-8318"/>
    <n v="81.31"/>
    <n v="7"/>
    <n v="28.458500000000001"/>
    <n v="597.62850000000003"/>
    <d v="2019-03-01T00:00:00"/>
    <d v="1899-12-30T19:49:00"/>
    <s v="Ewallet"/>
    <n v="28.458500000000001"/>
    <n v="6.3"/>
    <s v="Mar"/>
    <s v="Fri"/>
    <s v="evening"/>
    <s v="Member"/>
    <s v="Male"/>
    <s v="Fashion accessories"/>
    <s v="Mandalay"/>
    <s v="B"/>
    <s v="Average"/>
  </r>
  <r>
    <s v="458-61-0011"/>
    <n v="60.3"/>
    <n v="4"/>
    <n v="12.06"/>
    <n v="253.26"/>
    <d v="2019-02-20T00:00:00"/>
    <d v="1899-12-30T18:43:00"/>
    <s v="Cash"/>
    <n v="12.06"/>
    <n v="5.8"/>
    <s v="Feb"/>
    <s v="Wed"/>
    <s v="evening"/>
    <s v="Normal"/>
    <s v="Male"/>
    <s v="Food and beverages"/>
    <s v="Mandalay"/>
    <s v="B"/>
    <s v="Poor"/>
  </r>
  <r>
    <s v="592-34-6155"/>
    <n v="31.77"/>
    <n v="4"/>
    <n v="6.3540000000000001"/>
    <n v="133.434"/>
    <d v="2019-01-14T00:00:00"/>
    <d v="1899-12-30T14:43:00"/>
    <s v="Ewallet"/>
    <n v="6.3540000000000001"/>
    <n v="6.2"/>
    <s v="Jan"/>
    <s v="Mon"/>
    <s v="afternoon"/>
    <s v="Normal"/>
    <s v="Male"/>
    <s v="Food and beverages"/>
    <s v="Naypyitaw"/>
    <s v="C"/>
    <s v="Average"/>
  </r>
  <r>
    <s v="797-88-0493"/>
    <n v="64.27"/>
    <n v="4"/>
    <n v="12.853999999999999"/>
    <n v="269.93400000000003"/>
    <d v="2019-03-26T00:00:00"/>
    <d v="1899-12-30T13:54:00"/>
    <s v="Cash"/>
    <n v="12.853999999999999"/>
    <n v="7.7"/>
    <s v="Mar"/>
    <s v="Tue"/>
    <s v="afternoon"/>
    <s v="Normal"/>
    <s v="Female"/>
    <s v="Health and beauty"/>
    <s v="Yangon"/>
    <s v="A"/>
    <s v="Average"/>
  </r>
  <r>
    <s v="207-73-1363"/>
    <n v="69.510000000000005"/>
    <n v="2"/>
    <n v="6.9509999999999996"/>
    <n v="145.971"/>
    <d v="2019-03-01T00:00:00"/>
    <d v="1899-12-30T12:15:00"/>
    <s v="Ewallet"/>
    <n v="6.9509999999999996"/>
    <n v="8.1"/>
    <s v="Mar"/>
    <s v="Fri"/>
    <s v="afternoon"/>
    <s v="Normal"/>
    <s v="Male"/>
    <s v="Health and beauty"/>
    <s v="Mandalay"/>
    <s v="B"/>
    <s v="Good"/>
  </r>
  <r>
    <s v="390-31-6381"/>
    <n v="27.22"/>
    <n v="3"/>
    <n v="4.0830000000000002"/>
    <n v="85.742999999999995"/>
    <d v="2019-01-07T00:00:00"/>
    <d v="1899-12-30T12:37:00"/>
    <s v="Cash"/>
    <n v="4.0830000000000002"/>
    <n v="7.3"/>
    <s v="Jan"/>
    <s v="Mon"/>
    <s v="afternoon"/>
    <s v="Normal"/>
    <s v="Male"/>
    <s v="Food and beverages"/>
    <s v="Naypyitaw"/>
    <s v="C"/>
    <s v="Average"/>
  </r>
  <r>
    <s v="443-82-0585"/>
    <n v="77.680000000000007"/>
    <n v="4"/>
    <n v="15.536"/>
    <n v="326.25599999999997"/>
    <d v="2019-02-01T00:00:00"/>
    <d v="1899-12-30T19:54:00"/>
    <s v="Cash"/>
    <n v="15.536"/>
    <n v="8.4"/>
    <s v="Feb"/>
    <s v="Fri"/>
    <s v="evening"/>
    <s v="Member"/>
    <s v="Female"/>
    <s v="Health and beauty"/>
    <s v="Yangon"/>
    <s v="A"/>
    <s v="Good"/>
  </r>
  <r>
    <s v="339-18-7061"/>
    <n v="92.98"/>
    <n v="2"/>
    <n v="9.298"/>
    <n v="195.25800000000001"/>
    <d v="2019-02-13T00:00:00"/>
    <d v="1899-12-30T15:06:00"/>
    <s v="Credit card"/>
    <n v="9.298"/>
    <n v="8"/>
    <s v="Feb"/>
    <s v="Wed"/>
    <s v="afternoon"/>
    <s v="Member"/>
    <s v="Female"/>
    <s v="Fashion accessories"/>
    <s v="Naypyitaw"/>
    <s v="C"/>
    <s v="Good"/>
  </r>
  <r>
    <s v="359-90-3665"/>
    <n v="18.079999999999998"/>
    <n v="4"/>
    <n v="3.6160000000000001"/>
    <n v="75.936000000000007"/>
    <d v="2019-01-14T00:00:00"/>
    <d v="1899-12-30T18:03:00"/>
    <s v="Credit card"/>
    <n v="3.6160000000000001"/>
    <n v="9.5"/>
    <s v="Jan"/>
    <s v="Mon"/>
    <s v="evening"/>
    <s v="Member"/>
    <s v="Female"/>
    <s v="Fashion accessories"/>
    <s v="Mandalay"/>
    <s v="B"/>
    <s v="Good"/>
  </r>
  <r>
    <s v="375-72-3056"/>
    <n v="63.06"/>
    <n v="3"/>
    <n v="9.4589999999999996"/>
    <n v="198.63900000000001"/>
    <d v="2019-01-19T00:00:00"/>
    <d v="1899-12-30T15:58:00"/>
    <s v="Ewallet"/>
    <n v="9.4589999999999996"/>
    <n v="7"/>
    <s v="Jan"/>
    <s v="Sat"/>
    <s v="afternoon"/>
    <s v="Normal"/>
    <s v="Male"/>
    <s v="Sports and travel"/>
    <s v="Mandalay"/>
    <s v="B"/>
    <s v="Average"/>
  </r>
  <r>
    <s v="127-47-6963"/>
    <n v="51.71"/>
    <n v="4"/>
    <n v="10.342000000000001"/>
    <n v="217.18199999999999"/>
    <d v="2019-03-09T00:00:00"/>
    <d v="1899-12-30T13:53:00"/>
    <s v="Credit card"/>
    <n v="10.342000000000001"/>
    <n v="9.8000000000000007"/>
    <s v="Mar"/>
    <s v="Sat"/>
    <s v="afternoon"/>
    <s v="Normal"/>
    <s v="Male"/>
    <s v="Health and beauty"/>
    <s v="Yangon"/>
    <s v="A"/>
    <s v="Good"/>
  </r>
  <r>
    <s v="278-86-2735"/>
    <n v="52.34"/>
    <n v="3"/>
    <n v="7.851"/>
    <n v="164.87100000000001"/>
    <d v="2019-03-27T00:00:00"/>
    <d v="1899-12-30T14:03:00"/>
    <s v="Cash"/>
    <n v="7.851"/>
    <n v="9.1999999999999993"/>
    <s v="Mar"/>
    <s v="Wed"/>
    <s v="afternoon"/>
    <s v="Normal"/>
    <s v="Female"/>
    <s v="Food and beverages"/>
    <s v="Yangon"/>
    <s v="A"/>
    <s v="Good"/>
  </r>
  <r>
    <s v="695-28-6250"/>
    <n v="43.06"/>
    <n v="5"/>
    <n v="10.765000000000001"/>
    <n v="226.065"/>
    <d v="2019-02-04T00:00:00"/>
    <d v="1899-12-30T16:38:00"/>
    <s v="Ewallet"/>
    <n v="10.765000000000001"/>
    <n v="7.7"/>
    <s v="Feb"/>
    <s v="Mon"/>
    <s v="evening"/>
    <s v="Normal"/>
    <s v="Female"/>
    <s v="Sports and travel"/>
    <s v="Yangon"/>
    <s v="A"/>
    <s v="Average"/>
  </r>
  <r>
    <s v="379-17-6588"/>
    <n v="59.61"/>
    <n v="10"/>
    <n v="29.805"/>
    <n v="625.90499999999997"/>
    <d v="2019-03-14T00:00:00"/>
    <d v="1899-12-30T11:07:00"/>
    <s v="Cash"/>
    <n v="29.805"/>
    <n v="5.3"/>
    <s v="Mar"/>
    <s v="Thu"/>
    <s v="morning"/>
    <s v="Normal"/>
    <s v="Male"/>
    <s v="Fashion accessories"/>
    <s v="Naypyitaw"/>
    <s v="C"/>
    <s v="Poor"/>
  </r>
  <r>
    <s v="227-50-3718"/>
    <n v="14.62"/>
    <n v="5"/>
    <n v="3.6549999999999998"/>
    <n v="76.754999999999995"/>
    <d v="2019-03-04T00:00:00"/>
    <d v="1899-12-30T12:23:00"/>
    <s v="Cash"/>
    <n v="3.6549999999999998"/>
    <n v="4.4000000000000004"/>
    <s v="Mar"/>
    <s v="Mon"/>
    <s v="afternoon"/>
    <s v="Normal"/>
    <s v="Male"/>
    <s v="Health and beauty"/>
    <s v="Yangon"/>
    <s v="A"/>
    <s v="Poor"/>
  </r>
  <r>
    <s v="302-15-2162"/>
    <n v="46.53"/>
    <n v="6"/>
    <n v="13.959"/>
    <n v="293.13900000000001"/>
    <d v="2019-03-03T00:00:00"/>
    <d v="1899-12-30T10:54:00"/>
    <s v="Credit card"/>
    <n v="13.959"/>
    <n v="4.3"/>
    <s v="Mar"/>
    <s v="Sun"/>
    <s v="morning"/>
    <s v="Member"/>
    <s v="Male"/>
    <s v="Health and beauty"/>
    <s v="Naypyitaw"/>
    <s v="C"/>
    <s v="Poor"/>
  </r>
  <r>
    <s v="788-07-8452"/>
    <n v="24.24"/>
    <n v="7"/>
    <n v="8.484"/>
    <n v="178.16399999999999"/>
    <d v="2019-01-27T00:00:00"/>
    <d v="1899-12-30T17:38:00"/>
    <s v="Ewallet"/>
    <n v="8.484"/>
    <n v="9.4"/>
    <s v="Jan"/>
    <s v="Sun"/>
    <s v="evening"/>
    <s v="Member"/>
    <s v="Female"/>
    <s v="Home and lifestyle"/>
    <s v="Naypyitaw"/>
    <s v="C"/>
    <s v="Good"/>
  </r>
  <r>
    <s v="560-49-6611"/>
    <n v="45.58"/>
    <n v="1"/>
    <n v="2.2789999999999999"/>
    <n v="47.859000000000002"/>
    <d v="2019-02-07T00:00:00"/>
    <d v="1899-12-30T14:13:00"/>
    <s v="Cash"/>
    <n v="2.2789999999999999"/>
    <n v="9.8000000000000007"/>
    <s v="Feb"/>
    <s v="Thu"/>
    <s v="afternoon"/>
    <s v="Member"/>
    <s v="Female"/>
    <s v="Sports and travel"/>
    <s v="Yangon"/>
    <s v="A"/>
    <s v="Good"/>
  </r>
  <r>
    <s v="880-35-0356"/>
    <n v="75.2"/>
    <n v="3"/>
    <n v="11.28"/>
    <n v="236.88"/>
    <d v="2019-02-05T00:00:00"/>
    <d v="1899-12-30T11:51:00"/>
    <s v="Ewallet"/>
    <n v="11.28"/>
    <n v="4.8"/>
    <s v="Feb"/>
    <s v="Tue"/>
    <s v="morning"/>
    <s v="Member"/>
    <s v="Female"/>
    <s v="Sports and travel"/>
    <s v="Yangon"/>
    <s v="A"/>
    <s v="Poor"/>
  </r>
  <r>
    <s v="585-11-6748"/>
    <n v="96.8"/>
    <n v="3"/>
    <n v="14.52"/>
    <n v="304.92"/>
    <d v="2019-03-15T00:00:00"/>
    <d v="1899-12-30T13:05:00"/>
    <s v="Cash"/>
    <n v="14.52"/>
    <n v="5.3"/>
    <s v="Mar"/>
    <s v="Fri"/>
    <s v="afternoon"/>
    <s v="Member"/>
    <s v="Male"/>
    <s v="Sports and travel"/>
    <s v="Mandalay"/>
    <s v="B"/>
    <s v="Poor"/>
  </r>
  <r>
    <s v="470-31-3286"/>
    <n v="14.82"/>
    <n v="3"/>
    <n v="2.2229999999999999"/>
    <n v="46.683"/>
    <d v="2019-03-01T00:00:00"/>
    <d v="1899-12-30T11:30:00"/>
    <s v="Credit card"/>
    <n v="2.2229999999999999"/>
    <n v="8.6999999999999993"/>
    <s v="Mar"/>
    <s v="Fri"/>
    <s v="morning"/>
    <s v="Normal"/>
    <s v="Male"/>
    <s v="Health and beauty"/>
    <s v="Mandalay"/>
    <s v="B"/>
    <s v="Good"/>
  </r>
  <r>
    <s v="152-68-2907"/>
    <n v="52.2"/>
    <n v="3"/>
    <n v="7.83"/>
    <n v="164.43"/>
    <d v="2019-02-15T00:00:00"/>
    <d v="1899-12-30T13:30:00"/>
    <s v="Credit card"/>
    <n v="7.83"/>
    <n v="9.5"/>
    <s v="Feb"/>
    <s v="Fri"/>
    <s v="afternoon"/>
    <s v="Normal"/>
    <s v="Male"/>
    <s v="Food and beverages"/>
    <s v="Yangon"/>
    <s v="A"/>
    <s v="Good"/>
  </r>
  <r>
    <s v="123-35-4896"/>
    <n v="46.66"/>
    <n v="9"/>
    <n v="20.997"/>
    <n v="440.93700000000001"/>
    <d v="2019-02-17T00:00:00"/>
    <d v="1899-12-30T19:11:00"/>
    <s v="Ewallet"/>
    <n v="20.997"/>
    <n v="5.3"/>
    <s v="Feb"/>
    <s v="Sun"/>
    <s v="evening"/>
    <s v="Normal"/>
    <s v="Female"/>
    <s v="Sports and travel"/>
    <s v="Naypyitaw"/>
    <s v="C"/>
    <s v="Poor"/>
  </r>
  <r>
    <s v="258-69-7810"/>
    <n v="36.85"/>
    <n v="5"/>
    <n v="9.2125000000000004"/>
    <n v="193.46250000000001"/>
    <d v="2019-01-26T00:00:00"/>
    <d v="1899-12-30T18:53:00"/>
    <s v="Cash"/>
    <n v="9.2125000000000004"/>
    <n v="9.1999999999999993"/>
    <s v="Jan"/>
    <s v="Sat"/>
    <s v="evening"/>
    <s v="Normal"/>
    <s v="Female"/>
    <s v="Fashion accessories"/>
    <s v="Naypyitaw"/>
    <s v="C"/>
    <s v="Good"/>
  </r>
  <r>
    <s v="334-64-2006"/>
    <n v="70.319999999999993"/>
    <n v="2"/>
    <n v="7.032"/>
    <n v="147.672"/>
    <d v="2019-03-24T00:00:00"/>
    <d v="1899-12-30T14:22:00"/>
    <s v="Ewallet"/>
    <n v="7.032"/>
    <n v="9.6"/>
    <s v="Mar"/>
    <s v="Sun"/>
    <s v="afternoon"/>
    <s v="Member"/>
    <s v="Female"/>
    <s v="Home and lifestyle"/>
    <s v="Yangon"/>
    <s v="A"/>
    <s v="Good"/>
  </r>
  <r>
    <s v="219-61-4139"/>
    <n v="83.08"/>
    <n v="1"/>
    <n v="4.1539999999999999"/>
    <n v="87.233999999999995"/>
    <d v="2019-01-23T00:00:00"/>
    <d v="1899-12-30T17:16:00"/>
    <s v="Ewallet"/>
    <n v="4.1539999999999999"/>
    <n v="6.4"/>
    <s v="Jan"/>
    <s v="Wed"/>
    <s v="evening"/>
    <s v="Normal"/>
    <s v="Male"/>
    <s v="Electronic accessories"/>
    <s v="Naypyitaw"/>
    <s v="C"/>
    <s v="Average"/>
  </r>
  <r>
    <s v="881-41-7302"/>
    <n v="64.989999999999995"/>
    <n v="1"/>
    <n v="3.2494999999999998"/>
    <n v="68.239500000000007"/>
    <d v="2019-01-26T00:00:00"/>
    <d v="1899-12-30T10:06:00"/>
    <s v="Credit card"/>
    <n v="3.2494999999999998"/>
    <n v="4.5"/>
    <s v="Jan"/>
    <s v="Sat"/>
    <s v="morning"/>
    <s v="Normal"/>
    <s v="Female"/>
    <s v="Fashion accessories"/>
    <s v="Naypyitaw"/>
    <s v="C"/>
    <s v="Poor"/>
  </r>
  <r>
    <s v="373-09-4567"/>
    <n v="77.56"/>
    <n v="10"/>
    <n v="38.78"/>
    <n v="814.38"/>
    <d v="2019-03-14T00:00:00"/>
    <d v="1899-12-30T20:35:00"/>
    <s v="Ewallet"/>
    <n v="38.78"/>
    <n v="6.9"/>
    <s v="Mar"/>
    <s v="Thu"/>
    <s v="evening"/>
    <s v="Normal"/>
    <s v="Male"/>
    <s v="Food and beverages"/>
    <s v="Naypyitaw"/>
    <s v="C"/>
    <s v="Average"/>
  </r>
  <r>
    <s v="642-30-6693"/>
    <n v="54.51"/>
    <n v="6"/>
    <n v="16.353000000000002"/>
    <n v="343.41300000000001"/>
    <d v="2019-03-17T00:00:00"/>
    <d v="1899-12-30T13:54:00"/>
    <s v="Ewallet"/>
    <n v="16.353000000000002"/>
    <n v="7.8"/>
    <s v="Mar"/>
    <s v="Sun"/>
    <s v="afternoon"/>
    <s v="Normal"/>
    <s v="Female"/>
    <s v="Sports and travel"/>
    <s v="Mandalay"/>
    <s v="B"/>
    <s v="Average"/>
  </r>
  <r>
    <s v="484-22-8230"/>
    <n v="51.89"/>
    <n v="7"/>
    <n v="18.1615"/>
    <n v="381.39150000000001"/>
    <d v="2019-01-08T00:00:00"/>
    <d v="1899-12-30T20:08:00"/>
    <s v="Cash"/>
    <n v="18.1615"/>
    <n v="4.5"/>
    <s v="Jan"/>
    <s v="Tue"/>
    <s v="evening"/>
    <s v="Member"/>
    <s v="Female"/>
    <s v="Fashion accessories"/>
    <s v="Naypyitaw"/>
    <s v="C"/>
    <s v="Poor"/>
  </r>
  <r>
    <s v="830-58-2383"/>
    <n v="31.75"/>
    <n v="4"/>
    <n v="6.35"/>
    <n v="133.35"/>
    <d v="2019-02-08T00:00:00"/>
    <d v="1899-12-30T15:26:00"/>
    <s v="Cash"/>
    <n v="6.35"/>
    <n v="8.6"/>
    <s v="Feb"/>
    <s v="Fri"/>
    <s v="afternoon"/>
    <s v="Normal"/>
    <s v="Male"/>
    <s v="Home and lifestyle"/>
    <s v="Mandalay"/>
    <s v="B"/>
    <s v="Good"/>
  </r>
  <r>
    <s v="559-98-9873"/>
    <n v="53.65"/>
    <n v="7"/>
    <n v="18.7775"/>
    <n v="394.32749999999999"/>
    <d v="2019-02-10T00:00:00"/>
    <d v="1899-12-30T12:56:00"/>
    <s v="Ewallet"/>
    <n v="18.7775"/>
    <n v="5.2"/>
    <s v="Feb"/>
    <s v="Sun"/>
    <s v="afternoon"/>
    <s v="Member"/>
    <s v="Female"/>
    <s v="Fashion accessories"/>
    <s v="Yangon"/>
    <s v="A"/>
    <s v="Poor"/>
  </r>
  <r>
    <s v="544-32-5024"/>
    <n v="49.79"/>
    <n v="4"/>
    <n v="9.9580000000000002"/>
    <n v="209.11799999999999"/>
    <d v="2019-03-28T00:00:00"/>
    <d v="1899-12-30T19:16:00"/>
    <s v="Credit card"/>
    <n v="9.9580000000000002"/>
    <n v="6.4"/>
    <s v="Mar"/>
    <s v="Thu"/>
    <s v="evening"/>
    <s v="Member"/>
    <s v="Female"/>
    <s v="Food and beverages"/>
    <s v="Naypyitaw"/>
    <s v="C"/>
    <s v="Average"/>
  </r>
  <r>
    <s v="318-12-0304"/>
    <n v="30.61"/>
    <n v="1"/>
    <n v="1.5305"/>
    <n v="32.140500000000003"/>
    <d v="2019-01-23T00:00:00"/>
    <d v="1899-12-30T12:20:00"/>
    <s v="Ewallet"/>
    <n v="1.5305"/>
    <n v="5.2"/>
    <s v="Jan"/>
    <s v="Wed"/>
    <s v="afternoon"/>
    <s v="Normal"/>
    <s v="Male"/>
    <s v="Fashion accessories"/>
    <s v="Yangon"/>
    <s v="A"/>
    <s v="Poor"/>
  </r>
  <r>
    <s v="349-97-8902"/>
    <n v="57.89"/>
    <n v="2"/>
    <n v="5.7889999999999997"/>
    <n v="121.569"/>
    <d v="2019-01-17T00:00:00"/>
    <d v="1899-12-30T10:37:00"/>
    <s v="Ewallet"/>
    <n v="5.7889999999999997"/>
    <n v="8.9"/>
    <s v="Jan"/>
    <s v="Thu"/>
    <s v="morning"/>
    <s v="Member"/>
    <s v="Male"/>
    <s v="Food and beverages"/>
    <s v="Mandalay"/>
    <s v="B"/>
    <s v="Good"/>
  </r>
  <r>
    <s v="421-95-9805"/>
    <n v="28.96"/>
    <n v="1"/>
    <n v="1.448"/>
    <n v="30.408000000000001"/>
    <d v="2019-02-07T00:00:00"/>
    <d v="1899-12-30T10:18:00"/>
    <s v="Credit card"/>
    <n v="1.448"/>
    <n v="6.2"/>
    <s v="Feb"/>
    <s v="Thu"/>
    <s v="morning"/>
    <s v="Normal"/>
    <s v="Female"/>
    <s v="Electronic accessories"/>
    <s v="Yangon"/>
    <s v="A"/>
    <s v="Average"/>
  </r>
  <r>
    <s v="277-35-5865"/>
    <n v="98.97"/>
    <n v="9"/>
    <n v="44.536499999999997"/>
    <n v="935.26649999999995"/>
    <d v="2019-03-09T00:00:00"/>
    <d v="1899-12-30T11:23:00"/>
    <s v="Cash"/>
    <n v="44.536499999999997"/>
    <n v="6.7"/>
    <s v="Mar"/>
    <s v="Sat"/>
    <s v="morning"/>
    <s v="Member"/>
    <s v="Female"/>
    <s v="Food and beverages"/>
    <s v="Naypyitaw"/>
    <s v="C"/>
    <s v="Average"/>
  </r>
  <r>
    <s v="789-23-8625"/>
    <n v="93.22"/>
    <n v="3"/>
    <n v="13.983000000000001"/>
    <n v="293.64299999999997"/>
    <d v="2019-01-24T00:00:00"/>
    <d v="1899-12-30T11:45:00"/>
    <s v="Cash"/>
    <n v="13.983000000000001"/>
    <n v="7.2"/>
    <s v="Jan"/>
    <s v="Thu"/>
    <s v="morning"/>
    <s v="Member"/>
    <s v="Male"/>
    <s v="Fashion accessories"/>
    <s v="Mandalay"/>
    <s v="B"/>
    <s v="Average"/>
  </r>
  <r>
    <s v="284-54-4231"/>
    <n v="80.930000000000007"/>
    <n v="1"/>
    <n v="4.0465"/>
    <n v="84.976500000000001"/>
    <d v="2019-01-19T00:00:00"/>
    <d v="1899-12-30T16:08:00"/>
    <s v="Credit card"/>
    <n v="4.0465"/>
    <n v="9"/>
    <s v="Jan"/>
    <s v="Sat"/>
    <s v="evening"/>
    <s v="Member"/>
    <s v="Male"/>
    <s v="Sports and travel"/>
    <s v="Naypyitaw"/>
    <s v="C"/>
    <s v="Good"/>
  </r>
  <r>
    <s v="443-59-0061"/>
    <n v="67.45"/>
    <n v="10"/>
    <n v="33.725000000000001"/>
    <n v="708.22500000000002"/>
    <d v="2019-02-03T00:00:00"/>
    <d v="1899-12-30T11:25:00"/>
    <s v="Ewallet"/>
    <n v="33.725000000000001"/>
    <n v="4.2"/>
    <s v="Feb"/>
    <s v="Sun"/>
    <s v="morning"/>
    <s v="Member"/>
    <s v="Male"/>
    <s v="Food and beverages"/>
    <s v="Yangon"/>
    <s v="A"/>
    <s v="Poor"/>
  </r>
  <r>
    <s v="509-29-3912"/>
    <n v="38.72"/>
    <n v="9"/>
    <n v="17.423999999999999"/>
    <n v="365.904"/>
    <d v="2019-03-20T00:00:00"/>
    <d v="1899-12-30T12:24:00"/>
    <s v="Ewallet"/>
    <n v="17.423999999999999"/>
    <n v="4.2"/>
    <s v="Mar"/>
    <s v="Wed"/>
    <s v="afternoon"/>
    <s v="Member"/>
    <s v="Female"/>
    <s v="Sports and travel"/>
    <s v="Yangon"/>
    <s v="A"/>
    <s v="Poor"/>
  </r>
  <r>
    <s v="327-40-9673"/>
    <n v="72.599999999999994"/>
    <n v="6"/>
    <n v="21.78"/>
    <n v="457.38"/>
    <d v="2019-01-13T00:00:00"/>
    <d v="1899-12-30T19:51:00"/>
    <s v="Cash"/>
    <n v="21.78"/>
    <n v="6.9"/>
    <s v="Jan"/>
    <s v="Sun"/>
    <s v="evening"/>
    <s v="Member"/>
    <s v="Male"/>
    <s v="Sports and travel"/>
    <s v="Mandalay"/>
    <s v="B"/>
    <s v="Average"/>
  </r>
  <r>
    <s v="840-19-2096"/>
    <n v="87.91"/>
    <n v="5"/>
    <n v="21.977499999999999"/>
    <n v="461.52749999999997"/>
    <d v="2019-03-14T00:00:00"/>
    <d v="1899-12-30T18:10:00"/>
    <s v="Ewallet"/>
    <n v="21.977499999999999"/>
    <n v="4.4000000000000004"/>
    <s v="Mar"/>
    <s v="Thu"/>
    <s v="evening"/>
    <s v="Member"/>
    <s v="Male"/>
    <s v="Electronic accessories"/>
    <s v="Naypyitaw"/>
    <s v="C"/>
    <s v="Poor"/>
  </r>
  <r>
    <s v="828-46-6863"/>
    <n v="98.53"/>
    <n v="6"/>
    <n v="29.559000000000001"/>
    <n v="620.73900000000003"/>
    <d v="2019-01-23T00:00:00"/>
    <d v="1899-12-30T11:22:00"/>
    <s v="Credit card"/>
    <n v="29.559000000000001"/>
    <n v="4"/>
    <s v="Jan"/>
    <s v="Wed"/>
    <s v="morning"/>
    <s v="Member"/>
    <s v="Male"/>
    <s v="Food and beverages"/>
    <s v="Yangon"/>
    <s v="A"/>
    <s v="Poor"/>
  </r>
  <r>
    <s v="641-96-3695"/>
    <n v="43.46"/>
    <n v="6"/>
    <n v="13.038"/>
    <n v="273.798"/>
    <d v="2019-02-07T00:00:00"/>
    <d v="1899-12-30T17:55:00"/>
    <s v="Ewallet"/>
    <n v="13.038"/>
    <n v="8.5"/>
    <s v="Feb"/>
    <s v="Thu"/>
    <s v="evening"/>
    <s v="Member"/>
    <s v="Female"/>
    <s v="Fashion accessories"/>
    <s v="Naypyitaw"/>
    <s v="C"/>
    <s v="Good"/>
  </r>
  <r>
    <s v="420-97-3340"/>
    <n v="71.680000000000007"/>
    <n v="3"/>
    <n v="10.752000000000001"/>
    <n v="225.792"/>
    <d v="2019-03-28T00:00:00"/>
    <d v="1899-12-30T15:30:00"/>
    <s v="Credit card"/>
    <n v="10.752000000000001"/>
    <n v="9.1999999999999993"/>
    <s v="Mar"/>
    <s v="Thu"/>
    <s v="afternoon"/>
    <s v="Normal"/>
    <s v="Female"/>
    <s v="Food and beverages"/>
    <s v="Yangon"/>
    <s v="A"/>
    <s v="Good"/>
  </r>
  <r>
    <s v="436-54-4512"/>
    <n v="91.61"/>
    <n v="1"/>
    <n v="4.5804999999999998"/>
    <n v="96.1905"/>
    <d v="2019-03-20T00:00:00"/>
    <d v="1899-12-30T19:44:00"/>
    <s v="Cash"/>
    <n v="4.5804999999999998"/>
    <n v="9.8000000000000007"/>
    <s v="Mar"/>
    <s v="Wed"/>
    <s v="evening"/>
    <s v="Member"/>
    <s v="Female"/>
    <s v="Food and beverages"/>
    <s v="Yangon"/>
    <s v="A"/>
    <s v="Good"/>
  </r>
  <r>
    <s v="670-79-6321"/>
    <n v="94.59"/>
    <n v="7"/>
    <n v="33.106499999999997"/>
    <n v="695.23649999999998"/>
    <d v="2019-01-17T00:00:00"/>
    <d v="1899-12-30T15:27:00"/>
    <s v="Credit card"/>
    <n v="33.106499999999997"/>
    <n v="4.9000000000000004"/>
    <s v="Jan"/>
    <s v="Thu"/>
    <s v="afternoon"/>
    <s v="Member"/>
    <s v="Female"/>
    <s v="Home and lifestyle"/>
    <s v="Mandalay"/>
    <s v="B"/>
    <s v="Poor"/>
  </r>
  <r>
    <s v="852-62-7105"/>
    <n v="83.25"/>
    <n v="10"/>
    <n v="41.625"/>
    <n v="874.125"/>
    <d v="2019-01-12T00:00:00"/>
    <d v="1899-12-30T11:25:00"/>
    <s v="Credit card"/>
    <n v="41.625"/>
    <n v="4.4000000000000004"/>
    <s v="Jan"/>
    <s v="Sat"/>
    <s v="morning"/>
    <s v="Normal"/>
    <s v="Female"/>
    <s v="Fashion accessories"/>
    <s v="Mandalay"/>
    <s v="B"/>
    <s v="Poor"/>
  </r>
  <r>
    <s v="598-06-7312"/>
    <n v="91.35"/>
    <n v="1"/>
    <n v="4.5674999999999999"/>
    <n v="95.917500000000004"/>
    <d v="2019-02-16T00:00:00"/>
    <d v="1899-12-30T15:42:00"/>
    <s v="Cash"/>
    <n v="4.5674999999999999"/>
    <n v="6.8"/>
    <s v="Feb"/>
    <s v="Sat"/>
    <s v="afternoon"/>
    <s v="Member"/>
    <s v="Male"/>
    <s v="Fashion accessories"/>
    <s v="Mandalay"/>
    <s v="B"/>
    <s v="Average"/>
  </r>
  <r>
    <s v="135-13-8269"/>
    <n v="78.88"/>
    <n v="2"/>
    <n v="7.8879999999999999"/>
    <n v="165.648"/>
    <d v="2019-01-26T00:00:00"/>
    <d v="1899-12-30T16:04:00"/>
    <s v="Cash"/>
    <n v="7.8879999999999999"/>
    <n v="9.1"/>
    <s v="Jan"/>
    <s v="Sat"/>
    <s v="evening"/>
    <s v="Member"/>
    <s v="Female"/>
    <s v="Food and beverages"/>
    <s v="Mandalay"/>
    <s v="B"/>
    <s v="Good"/>
  </r>
  <r>
    <s v="816-57-2053"/>
    <n v="60.87"/>
    <n v="2"/>
    <n v="6.0869999999999997"/>
    <n v="127.827"/>
    <d v="2019-03-09T00:00:00"/>
    <d v="1899-12-30T12:37:00"/>
    <s v="Ewallet"/>
    <n v="6.0869999999999997"/>
    <n v="8.6999999999999993"/>
    <s v="Mar"/>
    <s v="Sat"/>
    <s v="afternoon"/>
    <s v="Normal"/>
    <s v="Male"/>
    <s v="Sports and travel"/>
    <s v="Yangon"/>
    <s v="A"/>
    <s v="Good"/>
  </r>
  <r>
    <s v="628-90-8624"/>
    <n v="82.58"/>
    <n v="10"/>
    <n v="41.29"/>
    <n v="867.09"/>
    <d v="2019-03-14T00:00:00"/>
    <d v="1899-12-30T14:41:00"/>
    <s v="Cash"/>
    <n v="41.29"/>
    <n v="5"/>
    <s v="Mar"/>
    <s v="Thu"/>
    <s v="afternoon"/>
    <s v="Member"/>
    <s v="Male"/>
    <s v="Health and beauty"/>
    <s v="Mandalay"/>
    <s v="B"/>
    <s v="Poor"/>
  </r>
  <r>
    <s v="856-66-2701"/>
    <n v="53.3"/>
    <n v="3"/>
    <n v="7.9950000000000001"/>
    <n v="167.89500000000001"/>
    <d v="2019-01-25T00:00:00"/>
    <d v="1899-12-30T14:19:00"/>
    <s v="Ewallet"/>
    <n v="7.9950000000000001"/>
    <n v="7.5"/>
    <s v="Jan"/>
    <s v="Fri"/>
    <s v="afternoon"/>
    <s v="Member"/>
    <s v="Male"/>
    <s v="Home and lifestyle"/>
    <s v="Yangon"/>
    <s v="A"/>
    <s v="Average"/>
  </r>
  <r>
    <s v="308-39-1707"/>
    <n v="12.09"/>
    <n v="1"/>
    <n v="0.60450000000000004"/>
    <n v="12.6945"/>
    <d v="2019-01-26T00:00:00"/>
    <d v="1899-12-30T18:19:00"/>
    <s v="Credit card"/>
    <n v="0.60450000000000004"/>
    <n v="8.1999999999999993"/>
    <s v="Jan"/>
    <s v="Sat"/>
    <s v="evening"/>
    <s v="Normal"/>
    <s v="Female"/>
    <s v="Fashion accessories"/>
    <s v="Yangon"/>
    <s v="A"/>
    <s v="Good"/>
  </r>
  <r>
    <s v="149-61-1929"/>
    <n v="64.19"/>
    <n v="10"/>
    <n v="32.094999999999999"/>
    <n v="673.995"/>
    <d v="2019-01-19T00:00:00"/>
    <d v="1899-12-30T14:08:00"/>
    <s v="Credit card"/>
    <n v="32.094999999999999"/>
    <n v="6.7"/>
    <s v="Jan"/>
    <s v="Sat"/>
    <s v="afternoon"/>
    <s v="Normal"/>
    <s v="Male"/>
    <s v="Sports and travel"/>
    <s v="Yangon"/>
    <s v="A"/>
    <s v="Average"/>
  </r>
  <r>
    <s v="655-07-2265"/>
    <n v="78.31"/>
    <n v="3"/>
    <n v="11.746499999999999"/>
    <n v="246.6765"/>
    <d v="2019-03-05T00:00:00"/>
    <d v="1899-12-30T16:38:00"/>
    <s v="Ewallet"/>
    <n v="11.746499999999999"/>
    <n v="5.4"/>
    <s v="Mar"/>
    <s v="Tue"/>
    <s v="evening"/>
    <s v="Normal"/>
    <s v="Male"/>
    <s v="Electronic accessories"/>
    <s v="Yangon"/>
    <s v="A"/>
    <s v="Poor"/>
  </r>
  <r>
    <s v="589-02-8023"/>
    <n v="83.77"/>
    <n v="2"/>
    <n v="8.3770000000000007"/>
    <n v="175.917"/>
    <d v="2019-01-15T00:00:00"/>
    <d v="1899-12-30T10:54:00"/>
    <s v="Credit card"/>
    <n v="8.3770000000000007"/>
    <n v="7"/>
    <s v="Jan"/>
    <s v="Tue"/>
    <s v="morning"/>
    <s v="Member"/>
    <s v="Male"/>
    <s v="Food and beverages"/>
    <s v="Yangon"/>
    <s v="A"/>
    <s v="Average"/>
  </r>
  <r>
    <s v="420-04-7590"/>
    <n v="99.7"/>
    <n v="3"/>
    <n v="14.955"/>
    <n v="314.05500000000001"/>
    <d v="2019-03-18T00:00:00"/>
    <d v="1899-12-30T11:29:00"/>
    <s v="Ewallet"/>
    <n v="14.955"/>
    <n v="4.7"/>
    <s v="Mar"/>
    <s v="Mon"/>
    <s v="morning"/>
    <s v="Normal"/>
    <s v="Male"/>
    <s v="Home and lifestyle"/>
    <s v="Mandalay"/>
    <s v="B"/>
    <s v="Poor"/>
  </r>
  <r>
    <s v="182-88-2763"/>
    <n v="79.91"/>
    <n v="3"/>
    <n v="11.986499999999999"/>
    <n v="251.7165"/>
    <d v="2019-03-20T00:00:00"/>
    <d v="1899-12-30T19:28:00"/>
    <s v="Credit card"/>
    <n v="11.986499999999999"/>
    <n v="5"/>
    <s v="Mar"/>
    <s v="Wed"/>
    <s v="evening"/>
    <s v="Member"/>
    <s v="Male"/>
    <s v="Food and beverages"/>
    <s v="Mandalay"/>
    <s v="B"/>
    <s v="Poor"/>
  </r>
  <r>
    <s v="188-55-0967"/>
    <n v="66.47"/>
    <n v="10"/>
    <n v="33.234999999999999"/>
    <n v="697.93499999999995"/>
    <d v="2019-01-15T00:00:00"/>
    <d v="1899-12-30T15:01:00"/>
    <s v="Credit card"/>
    <n v="33.234999999999999"/>
    <n v="5"/>
    <s v="Jan"/>
    <s v="Tue"/>
    <s v="afternoon"/>
    <s v="Member"/>
    <s v="Male"/>
    <s v="Health and beauty"/>
    <s v="Mandalay"/>
    <s v="B"/>
    <s v="Poor"/>
  </r>
  <r>
    <s v="610-46-4100"/>
    <n v="28.95"/>
    <n v="7"/>
    <n v="10.1325"/>
    <n v="212.7825"/>
    <d v="2019-03-03T00:00:00"/>
    <d v="1899-12-30T20:31:00"/>
    <s v="Credit card"/>
    <n v="10.1325"/>
    <n v="6"/>
    <s v="Mar"/>
    <s v="Sun"/>
    <s v="evening"/>
    <s v="Normal"/>
    <s v="Male"/>
    <s v="Health and beauty"/>
    <s v="Yangon"/>
    <s v="A"/>
    <s v="Average"/>
  </r>
  <r>
    <s v="318-81-2368"/>
    <n v="46.2"/>
    <n v="1"/>
    <n v="2.31"/>
    <n v="48.51"/>
    <d v="2019-03-19T00:00:00"/>
    <d v="1899-12-30T12:16:00"/>
    <s v="Cash"/>
    <n v="2.31"/>
    <n v="6.3"/>
    <s v="Mar"/>
    <s v="Tue"/>
    <s v="afternoon"/>
    <s v="Normal"/>
    <s v="Female"/>
    <s v="Electronic accessories"/>
    <s v="Naypyitaw"/>
    <s v="C"/>
    <s v="Average"/>
  </r>
  <r>
    <s v="364-33-8584"/>
    <n v="17.63"/>
    <n v="5"/>
    <n v="4.4074999999999998"/>
    <n v="92.557500000000005"/>
    <d v="2019-03-08T00:00:00"/>
    <d v="1899-12-30T15:27:00"/>
    <s v="Cash"/>
    <n v="4.4074999999999998"/>
    <n v="8.5"/>
    <s v="Mar"/>
    <s v="Fri"/>
    <s v="afternoon"/>
    <s v="Member"/>
    <s v="Female"/>
    <s v="Food and beverages"/>
    <s v="Mandalay"/>
    <s v="B"/>
    <s v="Good"/>
  </r>
  <r>
    <s v="665-63-9737"/>
    <n v="52.42"/>
    <n v="3"/>
    <n v="7.8630000000000004"/>
    <n v="165.12299999999999"/>
    <d v="2019-02-27T00:00:00"/>
    <d v="1899-12-30T17:36:00"/>
    <s v="Ewallet"/>
    <n v="7.8630000000000004"/>
    <n v="7.5"/>
    <s v="Feb"/>
    <s v="Wed"/>
    <s v="evening"/>
    <s v="Normal"/>
    <s v="Male"/>
    <s v="Fashion accessories"/>
    <s v="Mandalay"/>
    <s v="B"/>
    <s v="Average"/>
  </r>
  <r>
    <s v="695-09-5146"/>
    <n v="98.79"/>
    <n v="3"/>
    <n v="14.8185"/>
    <n v="311.18849999999998"/>
    <d v="2019-02-23T00:00:00"/>
    <d v="1899-12-30T20:00:00"/>
    <s v="Ewallet"/>
    <n v="14.8185"/>
    <n v="6.4"/>
    <s v="Feb"/>
    <s v="Sat"/>
    <s v="evening"/>
    <s v="Member"/>
    <s v="Female"/>
    <s v="Food and beverages"/>
    <s v="Mandalay"/>
    <s v="B"/>
    <s v="Average"/>
  </r>
  <r>
    <s v="155-45-3814"/>
    <n v="88.55"/>
    <n v="8"/>
    <n v="35.42"/>
    <n v="743.82"/>
    <d v="2019-03-19T00:00:00"/>
    <d v="1899-12-30T15:29:00"/>
    <s v="Ewallet"/>
    <n v="35.42"/>
    <n v="4.7"/>
    <s v="Mar"/>
    <s v="Tue"/>
    <s v="afternoon"/>
    <s v="Member"/>
    <s v="Female"/>
    <s v="Electronic accessories"/>
    <s v="Naypyitaw"/>
    <s v="C"/>
    <s v="Poor"/>
  </r>
  <r>
    <s v="794-32-2436"/>
    <n v="55.67"/>
    <n v="2"/>
    <n v="5.5670000000000002"/>
    <n v="116.907"/>
    <d v="2019-03-27T00:00:00"/>
    <d v="1899-12-30T15:08:00"/>
    <s v="Ewallet"/>
    <n v="5.5670000000000002"/>
    <n v="6"/>
    <s v="Mar"/>
    <s v="Wed"/>
    <s v="afternoon"/>
    <s v="Member"/>
    <s v="Male"/>
    <s v="Electronic accessories"/>
    <s v="Mandalay"/>
    <s v="B"/>
    <s v="Average"/>
  </r>
  <r>
    <s v="131-15-8856"/>
    <n v="72.52"/>
    <n v="8"/>
    <n v="29.007999999999999"/>
    <n v="609.16800000000001"/>
    <d v="2019-03-30T00:00:00"/>
    <d v="1899-12-30T19:26:00"/>
    <s v="Credit card"/>
    <n v="29.007999999999999"/>
    <n v="4"/>
    <s v="Mar"/>
    <s v="Sat"/>
    <s v="evening"/>
    <s v="Member"/>
    <s v="Female"/>
    <s v="Food and beverages"/>
    <s v="Naypyitaw"/>
    <s v="C"/>
    <s v="Poor"/>
  </r>
  <r>
    <s v="273-84-2164"/>
    <n v="12.05"/>
    <n v="5"/>
    <n v="3.0125000000000002"/>
    <n v="63.262500000000003"/>
    <d v="2019-02-16T00:00:00"/>
    <d v="1899-12-30T15:53:00"/>
    <s v="Ewallet"/>
    <n v="3.0125000000000002"/>
    <n v="5.5"/>
    <s v="Feb"/>
    <s v="Sat"/>
    <s v="afternoon"/>
    <s v="Member"/>
    <s v="Male"/>
    <s v="Electronic accessories"/>
    <s v="Naypyitaw"/>
    <s v="C"/>
    <s v="Poor"/>
  </r>
  <r>
    <s v="706-36-6154"/>
    <n v="19.36"/>
    <n v="9"/>
    <n v="8.7119999999999997"/>
    <n v="182.952"/>
    <d v="2019-01-18T00:00:00"/>
    <d v="1899-12-30T18:43:00"/>
    <s v="Ewallet"/>
    <n v="8.7119999999999997"/>
    <n v="8.6999999999999993"/>
    <s v="Jan"/>
    <s v="Fri"/>
    <s v="evening"/>
    <s v="Member"/>
    <s v="Male"/>
    <s v="Home and lifestyle"/>
    <s v="Yangon"/>
    <s v="A"/>
    <s v="Good"/>
  </r>
  <r>
    <s v="778-89-7974"/>
    <n v="70.209999999999994"/>
    <n v="6"/>
    <n v="21.062999999999999"/>
    <n v="442.32299999999998"/>
    <d v="2019-03-30T00:00:00"/>
    <d v="1899-12-30T14:58:00"/>
    <s v="Cash"/>
    <n v="21.062999999999999"/>
    <n v="7.4"/>
    <s v="Mar"/>
    <s v="Sat"/>
    <s v="afternoon"/>
    <s v="Normal"/>
    <s v="Male"/>
    <s v="Health and beauty"/>
    <s v="Naypyitaw"/>
    <s v="C"/>
    <s v="Average"/>
  </r>
  <r>
    <s v="574-31-8277"/>
    <n v="33.630000000000003"/>
    <n v="1"/>
    <n v="1.6815"/>
    <n v="35.311500000000002"/>
    <d v="2019-03-20T00:00:00"/>
    <d v="1899-12-30T19:55:00"/>
    <s v="Cash"/>
    <n v="1.6815"/>
    <n v="5.6"/>
    <s v="Mar"/>
    <s v="Wed"/>
    <s v="evening"/>
    <s v="Member"/>
    <s v="Male"/>
    <s v="Fashion accessories"/>
    <s v="Mandalay"/>
    <s v="B"/>
    <s v="Poor"/>
  </r>
  <r>
    <s v="859-71-0933"/>
    <n v="15.49"/>
    <n v="2"/>
    <n v="1.5489999999999999"/>
    <n v="32.529000000000003"/>
    <d v="2019-01-16T00:00:00"/>
    <d v="1899-12-30T15:10:00"/>
    <s v="Cash"/>
    <n v="1.5489999999999999"/>
    <n v="6.3"/>
    <s v="Jan"/>
    <s v="Wed"/>
    <s v="afternoon"/>
    <s v="Member"/>
    <s v="Female"/>
    <s v="Sports and travel"/>
    <s v="Naypyitaw"/>
    <s v="C"/>
    <s v="Average"/>
  </r>
  <r>
    <s v="740-11-5257"/>
    <n v="24.74"/>
    <n v="10"/>
    <n v="12.37"/>
    <n v="259.77"/>
    <d v="2019-02-24T00:00:00"/>
    <d v="1899-12-30T16:44:00"/>
    <s v="Cash"/>
    <n v="12.37"/>
    <n v="7.1"/>
    <s v="Feb"/>
    <s v="Sun"/>
    <s v="evening"/>
    <s v="Normal"/>
    <s v="Male"/>
    <s v="Electronic accessories"/>
    <s v="Naypyitaw"/>
    <s v="C"/>
    <s v="Average"/>
  </r>
  <r>
    <s v="369-82-2676"/>
    <n v="75.66"/>
    <n v="5"/>
    <n v="18.914999999999999"/>
    <n v="397.21499999999997"/>
    <d v="2019-01-15T00:00:00"/>
    <d v="1899-12-30T18:22:00"/>
    <s v="Ewallet"/>
    <n v="18.914999999999999"/>
    <n v="7.8"/>
    <s v="Jan"/>
    <s v="Tue"/>
    <s v="evening"/>
    <s v="Normal"/>
    <s v="Male"/>
    <s v="Electronic accessories"/>
    <s v="Mandalay"/>
    <s v="B"/>
    <s v="Average"/>
  </r>
  <r>
    <s v="563-47-4072"/>
    <n v="55.81"/>
    <n v="6"/>
    <n v="16.742999999999999"/>
    <n v="351.60300000000001"/>
    <d v="2019-01-22T00:00:00"/>
    <d v="1899-12-30T11:52:00"/>
    <s v="Cash"/>
    <n v="16.742999999999999"/>
    <n v="9.9"/>
    <s v="Jan"/>
    <s v="Tue"/>
    <s v="morning"/>
    <s v="Normal"/>
    <s v="Female"/>
    <s v="Health and beauty"/>
    <s v="Mandalay"/>
    <s v="B"/>
    <s v="Good"/>
  </r>
  <r>
    <s v="742-04-5161"/>
    <n v="72.78"/>
    <n v="10"/>
    <n v="36.39"/>
    <n v="764.19"/>
    <d v="2019-02-03T00:00:00"/>
    <d v="1899-12-30T17:24:00"/>
    <s v="Cash"/>
    <n v="36.39"/>
    <n v="7.3"/>
    <s v="Feb"/>
    <s v="Sun"/>
    <s v="evening"/>
    <s v="Member"/>
    <s v="Male"/>
    <s v="Home and lifestyle"/>
    <s v="Yangon"/>
    <s v="A"/>
    <s v="Average"/>
  </r>
  <r>
    <s v="149-15-7606"/>
    <n v="37.32"/>
    <n v="9"/>
    <n v="16.794"/>
    <n v="352.67399999999998"/>
    <d v="2019-03-06T00:00:00"/>
    <d v="1899-12-30T15:31:00"/>
    <s v="Ewallet"/>
    <n v="16.794"/>
    <n v="5.0999999999999996"/>
    <s v="Mar"/>
    <s v="Wed"/>
    <s v="afternoon"/>
    <s v="Member"/>
    <s v="Male"/>
    <s v="Sports and travel"/>
    <s v="Mandalay"/>
    <s v="B"/>
    <s v="Poor"/>
  </r>
  <r>
    <s v="133-77-3154"/>
    <n v="60.18"/>
    <n v="4"/>
    <n v="12.036"/>
    <n v="252.756"/>
    <d v="2019-02-16T00:00:00"/>
    <d v="1899-12-30T18:04:00"/>
    <s v="Credit card"/>
    <n v="12.036"/>
    <n v="9.4"/>
    <s v="Feb"/>
    <s v="Sat"/>
    <s v="evening"/>
    <s v="Member"/>
    <s v="Male"/>
    <s v="Fashion accessories"/>
    <s v="Mandalay"/>
    <s v="B"/>
    <s v="Good"/>
  </r>
  <r>
    <s v="169-52-4504"/>
    <n v="15.69"/>
    <n v="3"/>
    <n v="2.3534999999999999"/>
    <n v="49.423499999999997"/>
    <d v="2019-03-14T00:00:00"/>
    <d v="1899-12-30T14:13:00"/>
    <s v="Credit card"/>
    <n v="2.3534999999999999"/>
    <n v="5.8"/>
    <s v="Mar"/>
    <s v="Thu"/>
    <s v="afternoon"/>
    <s v="Normal"/>
    <s v="Female"/>
    <s v="Electronic accessories"/>
    <s v="Yangon"/>
    <s v="A"/>
    <s v="Poor"/>
  </r>
  <r>
    <s v="250-81-7186"/>
    <n v="99.69"/>
    <n v="1"/>
    <n v="4.9844999999999997"/>
    <n v="104.67449999999999"/>
    <d v="2019-02-27T00:00:00"/>
    <d v="1899-12-30T10:23:00"/>
    <s v="Credit card"/>
    <n v="4.9844999999999997"/>
    <n v="8"/>
    <s v="Feb"/>
    <s v="Wed"/>
    <s v="morning"/>
    <s v="Normal"/>
    <s v="Female"/>
    <s v="Electronic accessories"/>
    <s v="Naypyitaw"/>
    <s v="C"/>
    <s v="Good"/>
  </r>
  <r>
    <s v="562-12-5430"/>
    <n v="88.15"/>
    <n v="3"/>
    <n v="13.2225"/>
    <n v="277.67250000000001"/>
    <d v="2019-01-18T00:00:00"/>
    <d v="1899-12-30T10:11:00"/>
    <s v="Ewallet"/>
    <n v="13.2225"/>
    <n v="7.9"/>
    <s v="Jan"/>
    <s v="Fri"/>
    <s v="morning"/>
    <s v="Member"/>
    <s v="Female"/>
    <s v="Fashion accessories"/>
    <s v="Yangon"/>
    <s v="A"/>
    <s v="Average"/>
  </r>
  <r>
    <s v="816-72-8853"/>
    <n v="27.93"/>
    <n v="5"/>
    <n v="6.9824999999999999"/>
    <n v="146.63249999999999"/>
    <d v="2019-01-29T00:00:00"/>
    <d v="1899-12-30T15:48:00"/>
    <s v="Cash"/>
    <n v="6.9824999999999999"/>
    <n v="5.9"/>
    <s v="Jan"/>
    <s v="Tue"/>
    <s v="afternoon"/>
    <s v="Member"/>
    <s v="Female"/>
    <s v="Sports and travel"/>
    <s v="Yangon"/>
    <s v="A"/>
    <s v="Poor"/>
  </r>
  <r>
    <s v="491-38-3499"/>
    <n v="55.45"/>
    <n v="1"/>
    <n v="2.7725"/>
    <n v="58.222499999999997"/>
    <d v="2019-02-26T00:00:00"/>
    <d v="1899-12-30T17:46:00"/>
    <s v="Credit card"/>
    <n v="2.7725"/>
    <n v="4.9000000000000004"/>
    <s v="Feb"/>
    <s v="Tue"/>
    <s v="evening"/>
    <s v="Member"/>
    <s v="Male"/>
    <s v="Fashion accessories"/>
    <s v="Yangon"/>
    <s v="A"/>
    <s v="Poor"/>
  </r>
  <r>
    <s v="322-02-2271"/>
    <n v="42.97"/>
    <n v="3"/>
    <n v="6.4455"/>
    <n v="135.35550000000001"/>
    <d v="2019-02-03T00:00:00"/>
    <d v="1899-12-30T11:46:00"/>
    <s v="Cash"/>
    <n v="6.4455"/>
    <n v="9.3000000000000007"/>
    <s v="Feb"/>
    <s v="Sun"/>
    <s v="morning"/>
    <s v="Normal"/>
    <s v="Female"/>
    <s v="Sports and travel"/>
    <s v="Mandalay"/>
    <s v="B"/>
    <s v="Good"/>
  </r>
  <r>
    <s v="842-29-4695"/>
    <n v="17.14"/>
    <n v="7"/>
    <n v="5.9989999999999997"/>
    <n v="125.979"/>
    <d v="2019-01-16T00:00:00"/>
    <d v="1899-12-30T12:07:00"/>
    <s v="Credit card"/>
    <n v="5.9989999999999997"/>
    <n v="7.9"/>
    <s v="Jan"/>
    <s v="Wed"/>
    <s v="afternoon"/>
    <s v="Member"/>
    <s v="Male"/>
    <s v="Sports and travel"/>
    <s v="Naypyitaw"/>
    <s v="C"/>
    <s v="Average"/>
  </r>
  <r>
    <s v="725-67-2480"/>
    <n v="58.75"/>
    <n v="6"/>
    <n v="17.625"/>
    <n v="370.125"/>
    <d v="2019-03-24T00:00:00"/>
    <d v="1899-12-30T18:14:00"/>
    <s v="Credit card"/>
    <n v="17.625"/>
    <n v="5.9"/>
    <s v="Mar"/>
    <s v="Sun"/>
    <s v="evening"/>
    <s v="Member"/>
    <s v="Female"/>
    <s v="Fashion accessories"/>
    <s v="Mandalay"/>
    <s v="B"/>
    <s v="Poor"/>
  </r>
  <r>
    <s v="641-51-2661"/>
    <n v="87.1"/>
    <n v="10"/>
    <n v="43.55"/>
    <n v="914.55"/>
    <d v="2019-02-12T00:00:00"/>
    <d v="1899-12-30T14:45:00"/>
    <s v="Credit card"/>
    <n v="43.55"/>
    <n v="9.9"/>
    <s v="Feb"/>
    <s v="Tue"/>
    <s v="afternoon"/>
    <s v="Member"/>
    <s v="Female"/>
    <s v="Food and beverages"/>
    <s v="Naypyitaw"/>
    <s v="C"/>
    <s v="Good"/>
  </r>
  <r>
    <s v="714-02-3114"/>
    <n v="98.8"/>
    <n v="2"/>
    <n v="9.8800000000000008"/>
    <n v="207.48"/>
    <d v="2019-02-21T00:00:00"/>
    <d v="1899-12-30T11:39:00"/>
    <s v="Cash"/>
    <n v="9.8800000000000008"/>
    <n v="7.7"/>
    <s v="Feb"/>
    <s v="Thu"/>
    <s v="morning"/>
    <s v="Normal"/>
    <s v="Female"/>
    <s v="Sports and travel"/>
    <s v="Naypyitaw"/>
    <s v="C"/>
    <s v="Average"/>
  </r>
  <r>
    <s v="518-17-2983"/>
    <n v="48.63"/>
    <n v="4"/>
    <n v="9.7260000000000009"/>
    <n v="204.24600000000001"/>
    <d v="2019-02-04T00:00:00"/>
    <d v="1899-12-30T15:44:00"/>
    <s v="Ewallet"/>
    <n v="9.7260000000000009"/>
    <n v="7.6"/>
    <s v="Feb"/>
    <s v="Mon"/>
    <s v="afternoon"/>
    <s v="Normal"/>
    <s v="Female"/>
    <s v="Fashion accessories"/>
    <s v="Yangon"/>
    <s v="A"/>
    <s v="Average"/>
  </r>
  <r>
    <s v="779-42-2410"/>
    <n v="57.74"/>
    <n v="3"/>
    <n v="8.6609999999999996"/>
    <n v="181.881"/>
    <d v="2019-02-20T00:00:00"/>
    <d v="1899-12-30T13:06:00"/>
    <s v="Ewallet"/>
    <n v="8.6609999999999996"/>
    <n v="7.7"/>
    <s v="Feb"/>
    <s v="Wed"/>
    <s v="afternoon"/>
    <s v="Member"/>
    <s v="Male"/>
    <s v="Food and beverages"/>
    <s v="Mandalay"/>
    <s v="B"/>
    <s v="Average"/>
  </r>
  <r>
    <s v="190-14-3147"/>
    <n v="17.97"/>
    <n v="4"/>
    <n v="3.5939999999999999"/>
    <n v="75.474000000000004"/>
    <d v="2019-02-23T00:00:00"/>
    <d v="1899-12-30T20:43:00"/>
    <s v="Ewallet"/>
    <n v="3.5939999999999999"/>
    <n v="6.4"/>
    <s v="Feb"/>
    <s v="Sat"/>
    <s v="evening"/>
    <s v="Normal"/>
    <s v="Female"/>
    <s v="Health and beauty"/>
    <s v="Mandalay"/>
    <s v="B"/>
    <s v="Average"/>
  </r>
  <r>
    <s v="408-66-6712"/>
    <n v="47.71"/>
    <n v="6"/>
    <n v="14.313000000000001"/>
    <n v="300.57299999999998"/>
    <d v="2019-02-16T00:00:00"/>
    <d v="1899-12-30T14:19:00"/>
    <s v="Ewallet"/>
    <n v="14.313000000000001"/>
    <n v="4.4000000000000004"/>
    <s v="Feb"/>
    <s v="Sat"/>
    <s v="afternoon"/>
    <s v="Member"/>
    <s v="Female"/>
    <s v="Health and beauty"/>
    <s v="Naypyitaw"/>
    <s v="C"/>
    <s v="Poor"/>
  </r>
  <r>
    <s v="679-22-6530"/>
    <n v="40.619999999999997"/>
    <n v="2"/>
    <n v="4.0620000000000003"/>
    <n v="85.302000000000007"/>
    <d v="2019-01-17T00:00:00"/>
    <d v="1899-12-30T10:01:00"/>
    <s v="Credit card"/>
    <n v="4.0620000000000003"/>
    <n v="4.0999999999999996"/>
    <s v="Jan"/>
    <s v="Thu"/>
    <s v="morning"/>
    <s v="Normal"/>
    <s v="Female"/>
    <s v="Sports and travel"/>
    <s v="Mandalay"/>
    <s v="B"/>
    <s v="Poor"/>
  </r>
  <r>
    <s v="588-47-8641"/>
    <n v="56.04"/>
    <n v="10"/>
    <n v="28.02"/>
    <n v="588.41999999999996"/>
    <d v="2019-01-14T00:00:00"/>
    <d v="1899-12-30T19:30:00"/>
    <s v="Ewallet"/>
    <n v="28.02"/>
    <n v="4.4000000000000004"/>
    <s v="Jan"/>
    <s v="Mon"/>
    <s v="evening"/>
    <s v="Member"/>
    <s v="Male"/>
    <s v="Fashion accessories"/>
    <s v="Yangon"/>
    <s v="A"/>
    <s v="Poor"/>
  </r>
  <r>
    <s v="642-61-4706"/>
    <n v="93.4"/>
    <n v="2"/>
    <n v="9.34"/>
    <n v="196.14"/>
    <d v="2019-03-30T00:00:00"/>
    <d v="1899-12-30T16:34:00"/>
    <s v="Cash"/>
    <n v="9.34"/>
    <n v="5.5"/>
    <s v="Mar"/>
    <s v="Sat"/>
    <s v="evening"/>
    <s v="Member"/>
    <s v="Male"/>
    <s v="Food and beverages"/>
    <s v="Mandalay"/>
    <s v="B"/>
    <s v="Poor"/>
  </r>
  <r>
    <s v="576-31-4774"/>
    <n v="73.41"/>
    <n v="3"/>
    <n v="11.0115"/>
    <n v="231.2415"/>
    <d v="2019-03-02T00:00:00"/>
    <d v="1899-12-30T13:10:00"/>
    <s v="Ewallet"/>
    <n v="11.0115"/>
    <n v="4"/>
    <s v="Mar"/>
    <s v="Sat"/>
    <s v="afternoon"/>
    <s v="Normal"/>
    <s v="Female"/>
    <s v="Health and beauty"/>
    <s v="Mandalay"/>
    <s v="B"/>
    <s v="Poor"/>
  </r>
  <r>
    <s v="556-41-6224"/>
    <n v="33.64"/>
    <n v="8"/>
    <n v="13.456"/>
    <n v="282.57600000000002"/>
    <d v="2019-02-15T00:00:00"/>
    <d v="1899-12-30T17:10:00"/>
    <s v="Credit card"/>
    <n v="13.456"/>
    <n v="9.3000000000000007"/>
    <s v="Feb"/>
    <s v="Fri"/>
    <s v="evening"/>
    <s v="Normal"/>
    <s v="Male"/>
    <s v="Health and beauty"/>
    <s v="Naypyitaw"/>
    <s v="C"/>
    <s v="Good"/>
  </r>
  <r>
    <s v="811-03-8790"/>
    <n v="45.48"/>
    <n v="10"/>
    <n v="22.74"/>
    <n v="477.54"/>
    <d v="2019-03-01T00:00:00"/>
    <d v="1899-12-30T10:22:00"/>
    <s v="Credit card"/>
    <n v="22.74"/>
    <n v="4.8"/>
    <s v="Mar"/>
    <s v="Fri"/>
    <s v="morning"/>
    <s v="Normal"/>
    <s v="Female"/>
    <s v="Electronic accessories"/>
    <s v="Yangon"/>
    <s v="A"/>
    <s v="Poor"/>
  </r>
  <r>
    <s v="242-11-3142"/>
    <n v="83.77"/>
    <n v="2"/>
    <n v="8.3770000000000007"/>
    <n v="175.917"/>
    <d v="2019-02-24T00:00:00"/>
    <d v="1899-12-30T19:57:00"/>
    <s v="Cash"/>
    <n v="8.3770000000000007"/>
    <n v="4.5999999999999996"/>
    <s v="Feb"/>
    <s v="Sun"/>
    <s v="evening"/>
    <s v="Member"/>
    <s v="Male"/>
    <s v="Fashion accessories"/>
    <s v="Mandalay"/>
    <s v="B"/>
    <s v="Poor"/>
  </r>
  <r>
    <s v="752-23-3760"/>
    <n v="64.08"/>
    <n v="7"/>
    <n v="22.428000000000001"/>
    <n v="470.988"/>
    <d v="2019-02-19T00:00:00"/>
    <d v="1899-12-30T19:29:00"/>
    <s v="Credit card"/>
    <n v="22.428000000000001"/>
    <n v="7.3"/>
    <s v="Feb"/>
    <s v="Tue"/>
    <s v="evening"/>
    <s v="Member"/>
    <s v="Female"/>
    <s v="Sports and travel"/>
    <s v="Mandalay"/>
    <s v="B"/>
    <s v="Average"/>
  </r>
  <r>
    <s v="274-05-5470"/>
    <n v="73.47"/>
    <n v="4"/>
    <n v="14.694000000000001"/>
    <n v="308.57400000000001"/>
    <d v="2019-02-23T00:00:00"/>
    <d v="1899-12-30T18:30:00"/>
    <s v="Cash"/>
    <n v="14.694000000000001"/>
    <n v="6"/>
    <s v="Feb"/>
    <s v="Sat"/>
    <s v="evening"/>
    <s v="Member"/>
    <s v="Female"/>
    <s v="Food and beverages"/>
    <s v="Yangon"/>
    <s v="A"/>
    <s v="Average"/>
  </r>
  <r>
    <s v="648-94-3045"/>
    <n v="58.95"/>
    <n v="10"/>
    <n v="29.475000000000001"/>
    <n v="618.97500000000002"/>
    <d v="2019-02-07T00:00:00"/>
    <d v="1899-12-30T14:27:00"/>
    <s v="Ewallet"/>
    <n v="29.475000000000001"/>
    <n v="8.1"/>
    <s v="Feb"/>
    <s v="Thu"/>
    <s v="afternoon"/>
    <s v="Normal"/>
    <s v="Male"/>
    <s v="Health and beauty"/>
    <s v="Naypyitaw"/>
    <s v="C"/>
    <s v="Good"/>
  </r>
  <r>
    <s v="130-67-4723"/>
    <n v="48.5"/>
    <n v="6"/>
    <n v="14.55"/>
    <n v="305.55"/>
    <d v="2019-01-11T00:00:00"/>
    <d v="1899-12-30T13:57:00"/>
    <s v="Ewallet"/>
    <n v="14.55"/>
    <n v="9.4"/>
    <s v="Jan"/>
    <s v="Fri"/>
    <s v="afternoon"/>
    <s v="Member"/>
    <s v="Male"/>
    <s v="Food and beverages"/>
    <s v="Yangon"/>
    <s v="A"/>
    <s v="Good"/>
  </r>
  <r>
    <s v="528-87-5606"/>
    <n v="39.479999999999997"/>
    <n v="1"/>
    <n v="1.974"/>
    <n v="41.454000000000001"/>
    <d v="2019-02-12T00:00:00"/>
    <d v="1899-12-30T19:43:00"/>
    <s v="Cash"/>
    <n v="1.974"/>
    <n v="6.5"/>
    <s v="Feb"/>
    <s v="Tue"/>
    <s v="evening"/>
    <s v="Member"/>
    <s v="Female"/>
    <s v="Electronic accessories"/>
    <s v="Mandalay"/>
    <s v="B"/>
    <s v="Average"/>
  </r>
  <r>
    <s v="320-85-2052"/>
    <n v="34.81"/>
    <n v="1"/>
    <n v="1.7404999999999999"/>
    <n v="36.5505"/>
    <d v="2019-01-14T00:00:00"/>
    <d v="1899-12-30T10:11:00"/>
    <s v="Credit card"/>
    <n v="1.7404999999999999"/>
    <n v="7"/>
    <s v="Jan"/>
    <s v="Mon"/>
    <s v="morning"/>
    <s v="Normal"/>
    <s v="Female"/>
    <s v="Sports and travel"/>
    <s v="Mandalay"/>
    <s v="B"/>
    <s v="Average"/>
  </r>
  <r>
    <s v="370-96-0655"/>
    <n v="49.32"/>
    <n v="6"/>
    <n v="14.795999999999999"/>
    <n v="310.71600000000001"/>
    <d v="2019-01-09T00:00:00"/>
    <d v="1899-12-30T13:46:00"/>
    <s v="Ewallet"/>
    <n v="14.795999999999999"/>
    <n v="7.1"/>
    <s v="Jan"/>
    <s v="Wed"/>
    <s v="afternoon"/>
    <s v="Normal"/>
    <s v="Female"/>
    <s v="Fashion accessories"/>
    <s v="Naypyitaw"/>
    <s v="C"/>
    <s v="Average"/>
  </r>
  <r>
    <s v="105-10-6182"/>
    <n v="21.48"/>
    <n v="2"/>
    <n v="2.1480000000000001"/>
    <n v="45.107999999999997"/>
    <d v="2019-02-27T00:00:00"/>
    <d v="1899-12-30T12:22:00"/>
    <s v="Ewallet"/>
    <n v="2.1480000000000001"/>
    <n v="6.6"/>
    <s v="Feb"/>
    <s v="Wed"/>
    <s v="afternoon"/>
    <s v="Member"/>
    <s v="Male"/>
    <s v="Fashion accessories"/>
    <s v="Yangon"/>
    <s v="A"/>
    <s v="Average"/>
  </r>
  <r>
    <s v="510-79-0415"/>
    <n v="23.08"/>
    <n v="6"/>
    <n v="6.9240000000000004"/>
    <n v="145.404"/>
    <d v="2019-01-24T00:00:00"/>
    <d v="1899-12-30T19:20:00"/>
    <s v="Ewallet"/>
    <n v="6.9240000000000004"/>
    <n v="4.9000000000000004"/>
    <s v="Jan"/>
    <s v="Thu"/>
    <s v="evening"/>
    <s v="Member"/>
    <s v="Female"/>
    <s v="Sports and travel"/>
    <s v="Mandalay"/>
    <s v="B"/>
    <s v="Poor"/>
  </r>
  <r>
    <s v="241-96-5076"/>
    <n v="49.1"/>
    <n v="2"/>
    <n v="4.91"/>
    <n v="103.11"/>
    <d v="2019-01-08T00:00:00"/>
    <d v="1899-12-30T12:58:00"/>
    <s v="Credit card"/>
    <n v="4.91"/>
    <n v="6.4"/>
    <s v="Jan"/>
    <s v="Tue"/>
    <s v="afternoon"/>
    <s v="Member"/>
    <s v="Female"/>
    <s v="Home and lifestyle"/>
    <s v="Mandalay"/>
    <s v="B"/>
    <s v="Average"/>
  </r>
  <r>
    <s v="767-97-4650"/>
    <n v="64.83"/>
    <n v="2"/>
    <n v="6.4829999999999997"/>
    <n v="136.143"/>
    <d v="2019-01-08T00:00:00"/>
    <d v="1899-12-30T11:59:00"/>
    <s v="Credit card"/>
    <n v="6.4829999999999997"/>
    <n v="8"/>
    <s v="Jan"/>
    <s v="Tue"/>
    <s v="morning"/>
    <s v="Member"/>
    <s v="Female"/>
    <s v="Sports and travel"/>
    <s v="Mandalay"/>
    <s v="B"/>
    <s v="Good"/>
  </r>
  <r>
    <s v="648-83-1321"/>
    <n v="63.56"/>
    <n v="10"/>
    <n v="31.78"/>
    <n v="667.38"/>
    <d v="2019-01-16T00:00:00"/>
    <d v="1899-12-30T17:59:00"/>
    <s v="Cash"/>
    <n v="31.78"/>
    <n v="4.3"/>
    <s v="Jan"/>
    <s v="Wed"/>
    <s v="evening"/>
    <s v="Member"/>
    <s v="Male"/>
    <s v="Home and lifestyle"/>
    <s v="Yangon"/>
    <s v="A"/>
    <s v="Poor"/>
  </r>
  <r>
    <s v="173-57-2300"/>
    <n v="72.88"/>
    <n v="2"/>
    <n v="7.2880000000000003"/>
    <n v="153.048"/>
    <d v="2019-03-13T00:00:00"/>
    <d v="1899-12-30T12:51:00"/>
    <s v="Cash"/>
    <n v="7.2880000000000003"/>
    <n v="6.1"/>
    <s v="Mar"/>
    <s v="Wed"/>
    <s v="afternoon"/>
    <s v="Member"/>
    <s v="Male"/>
    <s v="Sports and travel"/>
    <s v="Naypyitaw"/>
    <s v="C"/>
    <s v="Average"/>
  </r>
  <r>
    <s v="305-03-2383"/>
    <n v="67.099999999999994"/>
    <n v="3"/>
    <n v="10.065"/>
    <n v="211.36500000000001"/>
    <d v="2019-02-15T00:00:00"/>
    <d v="1899-12-30T10:36:00"/>
    <s v="Cash"/>
    <n v="10.065"/>
    <n v="7.5"/>
    <s v="Feb"/>
    <s v="Fri"/>
    <s v="morning"/>
    <s v="Normal"/>
    <s v="Female"/>
    <s v="Food and beverages"/>
    <s v="Yangon"/>
    <s v="A"/>
    <s v="Average"/>
  </r>
  <r>
    <s v="394-55-6384"/>
    <n v="70.19"/>
    <n v="9"/>
    <n v="31.5855"/>
    <n v="663.29549999999995"/>
    <d v="2019-01-25T00:00:00"/>
    <d v="1899-12-30T13:38:00"/>
    <s v="Cash"/>
    <n v="31.5855"/>
    <n v="6.7"/>
    <s v="Jan"/>
    <s v="Fri"/>
    <s v="afternoon"/>
    <s v="Member"/>
    <s v="Female"/>
    <s v="Sports and travel"/>
    <s v="Naypyitaw"/>
    <s v="C"/>
    <s v="Average"/>
  </r>
  <r>
    <s v="266-20-6657"/>
    <n v="55.04"/>
    <n v="7"/>
    <n v="19.263999999999999"/>
    <n v="404.54399999999998"/>
    <d v="2019-03-12T00:00:00"/>
    <d v="1899-12-30T19:39:00"/>
    <s v="Ewallet"/>
    <n v="19.263999999999999"/>
    <n v="5.2"/>
    <s v="Mar"/>
    <s v="Tue"/>
    <s v="evening"/>
    <s v="Member"/>
    <s v="Male"/>
    <s v="Food and beverages"/>
    <s v="Naypyitaw"/>
    <s v="C"/>
    <s v="Poor"/>
  </r>
  <r>
    <s v="689-05-1884"/>
    <n v="48.63"/>
    <n v="10"/>
    <n v="24.315000000000001"/>
    <n v="510.61500000000001"/>
    <d v="2019-03-04T00:00:00"/>
    <d v="1899-12-30T12:44:00"/>
    <s v="Cash"/>
    <n v="24.315000000000001"/>
    <n v="8.8000000000000007"/>
    <s v="Mar"/>
    <s v="Mon"/>
    <s v="afternoon"/>
    <s v="Member"/>
    <s v="Male"/>
    <s v="Health and beauty"/>
    <s v="Yangon"/>
    <s v="A"/>
    <s v="Good"/>
  </r>
  <r>
    <s v="196-01-2849"/>
    <n v="73.38"/>
    <n v="7"/>
    <n v="25.683"/>
    <n v="539.34299999999996"/>
    <d v="2019-02-10T00:00:00"/>
    <d v="1899-12-30T13:56:00"/>
    <s v="Cash"/>
    <n v="25.683"/>
    <n v="9.5"/>
    <s v="Feb"/>
    <s v="Sun"/>
    <s v="afternoon"/>
    <s v="Member"/>
    <s v="Female"/>
    <s v="Fashion accessories"/>
    <s v="Naypyitaw"/>
    <s v="C"/>
    <s v="Good"/>
  </r>
  <r>
    <s v="372-62-5264"/>
    <n v="52.6"/>
    <n v="9"/>
    <n v="23.67"/>
    <n v="497.07"/>
    <d v="2019-01-16T00:00:00"/>
    <d v="1899-12-30T14:42:00"/>
    <s v="Cash"/>
    <n v="23.67"/>
    <n v="7.6"/>
    <s v="Jan"/>
    <s v="Wed"/>
    <s v="afternoon"/>
    <s v="Normal"/>
    <s v="Female"/>
    <s v="Food and beverages"/>
    <s v="Naypyitaw"/>
    <s v="C"/>
    <s v="Average"/>
  </r>
  <r>
    <s v="800-09-8606"/>
    <n v="87.37"/>
    <n v="5"/>
    <n v="21.842500000000001"/>
    <n v="458.6925"/>
    <d v="2019-01-29T00:00:00"/>
    <d v="1899-12-30T19:45:00"/>
    <s v="Cash"/>
    <n v="21.842500000000001"/>
    <n v="6.6"/>
    <s v="Jan"/>
    <s v="Tue"/>
    <s v="evening"/>
    <s v="Member"/>
    <s v="Female"/>
    <s v="Home and lifestyle"/>
    <s v="Yangon"/>
    <s v="A"/>
    <s v="Average"/>
  </r>
  <r>
    <s v="182-52-7000"/>
    <n v="27.04"/>
    <n v="4"/>
    <n v="5.4080000000000004"/>
    <n v="113.568"/>
    <d v="2019-01-01T00:00:00"/>
    <d v="1899-12-30T20:26:00"/>
    <s v="Ewallet"/>
    <n v="5.4080000000000004"/>
    <n v="6.9"/>
    <s v="Jan"/>
    <s v="Tue"/>
    <s v="evening"/>
    <s v="Member"/>
    <s v="Female"/>
    <s v="Sports and travel"/>
    <s v="Yangon"/>
    <s v="A"/>
    <s v="Average"/>
  </r>
  <r>
    <s v="826-58-8051"/>
    <n v="62.19"/>
    <n v="4"/>
    <n v="12.438000000000001"/>
    <n v="261.19799999999998"/>
    <d v="2019-01-06T00:00:00"/>
    <d v="1899-12-30T19:46:00"/>
    <s v="Ewallet"/>
    <n v="12.438000000000001"/>
    <n v="4.3"/>
    <s v="Jan"/>
    <s v="Sun"/>
    <s v="evening"/>
    <s v="Normal"/>
    <s v="Male"/>
    <s v="Home and lifestyle"/>
    <s v="Mandalay"/>
    <s v="B"/>
    <s v="Poor"/>
  </r>
  <r>
    <s v="868-06-0466"/>
    <n v="69.58"/>
    <n v="9"/>
    <n v="31.311"/>
    <n v="657.53099999999995"/>
    <d v="2019-02-19T00:00:00"/>
    <d v="1899-12-30T19:38:00"/>
    <s v="Credit card"/>
    <n v="31.311"/>
    <n v="7.8"/>
    <s v="Feb"/>
    <s v="Tue"/>
    <s v="evening"/>
    <s v="Member"/>
    <s v="Male"/>
    <s v="Electronic accessories"/>
    <s v="Yangon"/>
    <s v="A"/>
    <s v="Average"/>
  </r>
  <r>
    <s v="751-41-9720"/>
    <n v="97.5"/>
    <n v="10"/>
    <n v="48.75"/>
    <n v="1023.75"/>
    <d v="2019-01-12T00:00:00"/>
    <d v="1899-12-30T16:18:00"/>
    <s v="Ewallet"/>
    <n v="48.75"/>
    <n v="8"/>
    <s v="Jan"/>
    <s v="Sat"/>
    <s v="evening"/>
    <s v="Normal"/>
    <s v="Male"/>
    <s v="Home and lifestyle"/>
    <s v="Naypyitaw"/>
    <s v="C"/>
    <s v="Good"/>
  </r>
  <r>
    <s v="626-43-7888"/>
    <n v="60.41"/>
    <n v="8"/>
    <n v="24.164000000000001"/>
    <n v="507.44400000000002"/>
    <d v="2019-02-07T00:00:00"/>
    <d v="1899-12-30T12:23:00"/>
    <s v="Ewallet"/>
    <n v="24.164000000000001"/>
    <n v="9.6"/>
    <s v="Feb"/>
    <s v="Thu"/>
    <s v="afternoon"/>
    <s v="Normal"/>
    <s v="Female"/>
    <s v="Fashion accessories"/>
    <s v="Naypyitaw"/>
    <s v="C"/>
    <s v="Good"/>
  </r>
  <r>
    <s v="176-64-7711"/>
    <n v="32.32"/>
    <n v="3"/>
    <n v="4.8479999999999999"/>
    <n v="101.80800000000001"/>
    <d v="2019-03-27T00:00:00"/>
    <d v="1899-12-30T19:11:00"/>
    <s v="Credit card"/>
    <n v="4.8479999999999999"/>
    <n v="4.3"/>
    <s v="Mar"/>
    <s v="Wed"/>
    <s v="evening"/>
    <s v="Normal"/>
    <s v="Male"/>
    <s v="Food and beverages"/>
    <s v="Mandalay"/>
    <s v="B"/>
    <s v="Poor"/>
  </r>
  <r>
    <s v="191-29-0321"/>
    <n v="19.77"/>
    <n v="10"/>
    <n v="9.8849999999999998"/>
    <n v="207.58500000000001"/>
    <d v="2019-02-27T00:00:00"/>
    <d v="1899-12-30T18:57:00"/>
    <s v="Credit card"/>
    <n v="9.8849999999999998"/>
    <n v="5"/>
    <s v="Feb"/>
    <s v="Wed"/>
    <s v="evening"/>
    <s v="Member"/>
    <s v="Female"/>
    <s v="Fashion accessories"/>
    <s v="Mandalay"/>
    <s v="B"/>
    <s v="Poor"/>
  </r>
  <r>
    <s v="729-06-2010"/>
    <n v="80.47"/>
    <n v="9"/>
    <n v="36.211500000000001"/>
    <n v="760.44150000000002"/>
    <d v="2019-01-06T00:00:00"/>
    <d v="1899-12-30T11:18:00"/>
    <s v="Cash"/>
    <n v="36.211500000000001"/>
    <n v="9.1999999999999993"/>
    <s v="Jan"/>
    <s v="Sun"/>
    <s v="morning"/>
    <s v="Member"/>
    <s v="Male"/>
    <s v="Health and beauty"/>
    <s v="Mandalay"/>
    <s v="B"/>
    <s v="Good"/>
  </r>
  <r>
    <s v="640-48-5028"/>
    <n v="88.39"/>
    <n v="9"/>
    <n v="39.775500000000001"/>
    <n v="835.28549999999996"/>
    <d v="2019-03-02T00:00:00"/>
    <d v="1899-12-30T12:40:00"/>
    <s v="Cash"/>
    <n v="39.775500000000001"/>
    <n v="6.3"/>
    <s v="Mar"/>
    <s v="Sat"/>
    <s v="afternoon"/>
    <s v="Member"/>
    <s v="Female"/>
    <s v="Home and lifestyle"/>
    <s v="Mandalay"/>
    <s v="B"/>
    <s v="Average"/>
  </r>
  <r>
    <s v="186-79-9562"/>
    <n v="71.77"/>
    <n v="7"/>
    <n v="25.119499999999999"/>
    <n v="527.5095"/>
    <d v="2019-03-29T00:00:00"/>
    <d v="1899-12-30T14:06:00"/>
    <s v="Cash"/>
    <n v="25.119499999999999"/>
    <n v="8.9"/>
    <s v="Mar"/>
    <s v="Fri"/>
    <s v="afternoon"/>
    <s v="Normal"/>
    <s v="Male"/>
    <s v="Health and beauty"/>
    <s v="Mandalay"/>
    <s v="B"/>
    <s v="Good"/>
  </r>
  <r>
    <s v="834-45-5519"/>
    <n v="43"/>
    <n v="4"/>
    <n v="8.6"/>
    <n v="180.6"/>
    <d v="2019-01-31T00:00:00"/>
    <d v="1899-12-30T20:48:00"/>
    <s v="Ewallet"/>
    <n v="8.6"/>
    <n v="7.6"/>
    <s v="Jan"/>
    <s v="Thu"/>
    <s v="evening"/>
    <s v="Normal"/>
    <s v="Female"/>
    <s v="Electronic accessories"/>
    <s v="Mandalay"/>
    <s v="B"/>
    <s v="Average"/>
  </r>
  <r>
    <s v="162-65-8559"/>
    <n v="68.98"/>
    <n v="1"/>
    <n v="3.4489999999999998"/>
    <n v="72.429000000000002"/>
    <d v="2019-01-21T00:00:00"/>
    <d v="1899-12-30T20:13:00"/>
    <s v="Cash"/>
    <n v="3.4489999999999998"/>
    <n v="4.8"/>
    <s v="Jan"/>
    <s v="Mon"/>
    <s v="evening"/>
    <s v="Member"/>
    <s v="Male"/>
    <s v="Food and beverages"/>
    <s v="Naypyitaw"/>
    <s v="C"/>
    <s v="Poor"/>
  </r>
  <r>
    <s v="760-27-5490"/>
    <n v="15.62"/>
    <n v="8"/>
    <n v="6.2480000000000002"/>
    <n v="131.208"/>
    <d v="2019-01-20T00:00:00"/>
    <d v="1899-12-30T20:37:00"/>
    <s v="Ewallet"/>
    <n v="6.2480000000000002"/>
    <n v="9.1"/>
    <s v="Jan"/>
    <s v="Sun"/>
    <s v="evening"/>
    <s v="Normal"/>
    <s v="Male"/>
    <s v="Fashion accessories"/>
    <s v="Naypyitaw"/>
    <s v="C"/>
    <s v="Good"/>
  </r>
  <r>
    <s v="445-30-9252"/>
    <n v="25.7"/>
    <n v="3"/>
    <n v="3.855"/>
    <n v="80.954999999999998"/>
    <d v="2019-01-17T00:00:00"/>
    <d v="1899-12-30T17:59:00"/>
    <s v="Ewallet"/>
    <n v="3.855"/>
    <n v="6.1"/>
    <s v="Jan"/>
    <s v="Thu"/>
    <s v="evening"/>
    <s v="Normal"/>
    <s v="Male"/>
    <s v="Sports and travel"/>
    <s v="Yangon"/>
    <s v="A"/>
    <s v="Average"/>
  </r>
  <r>
    <s v="786-94-2700"/>
    <n v="80.62"/>
    <n v="6"/>
    <n v="24.186"/>
    <n v="507.90600000000001"/>
    <d v="2019-02-28T00:00:00"/>
    <d v="1899-12-30T20:18:00"/>
    <s v="Cash"/>
    <n v="24.186"/>
    <n v="9.1"/>
    <s v="Feb"/>
    <s v="Thu"/>
    <s v="evening"/>
    <s v="Member"/>
    <s v="Male"/>
    <s v="Food and beverages"/>
    <s v="Yangon"/>
    <s v="A"/>
    <s v="Good"/>
  </r>
  <r>
    <s v="728-88-7867"/>
    <n v="75.53"/>
    <n v="4"/>
    <n v="15.106"/>
    <n v="317.226"/>
    <d v="2019-03-19T00:00:00"/>
    <d v="1899-12-30T15:52:00"/>
    <s v="Ewallet"/>
    <n v="15.106"/>
    <n v="8.3000000000000007"/>
    <s v="Mar"/>
    <s v="Tue"/>
    <s v="afternoon"/>
    <s v="Member"/>
    <s v="Female"/>
    <s v="Home and lifestyle"/>
    <s v="Naypyitaw"/>
    <s v="C"/>
    <s v="Good"/>
  </r>
  <r>
    <s v="183-21-3799"/>
    <n v="77.63"/>
    <n v="9"/>
    <n v="34.933500000000002"/>
    <n v="733.60350000000005"/>
    <d v="2019-02-19T00:00:00"/>
    <d v="1899-12-30T15:14:00"/>
    <s v="Ewallet"/>
    <n v="34.933500000000002"/>
    <n v="7.2"/>
    <s v="Feb"/>
    <s v="Tue"/>
    <s v="afternoon"/>
    <s v="Normal"/>
    <s v="Female"/>
    <s v="Electronic accessories"/>
    <s v="Naypyitaw"/>
    <s v="C"/>
    <s v="Average"/>
  </r>
  <r>
    <s v="268-20-3585"/>
    <n v="13.85"/>
    <n v="9"/>
    <n v="6.2324999999999999"/>
    <n v="130.88249999999999"/>
    <d v="2019-02-04T00:00:00"/>
    <d v="1899-12-30T12:50:00"/>
    <s v="Ewallet"/>
    <n v="6.2324999999999999"/>
    <n v="6"/>
    <s v="Feb"/>
    <s v="Mon"/>
    <s v="afternoon"/>
    <s v="Normal"/>
    <s v="Female"/>
    <s v="Health and beauty"/>
    <s v="Naypyitaw"/>
    <s v="C"/>
    <s v="Average"/>
  </r>
  <r>
    <s v="735-32-9839"/>
    <n v="98.7"/>
    <n v="8"/>
    <n v="39.479999999999997"/>
    <n v="829.08"/>
    <d v="2019-01-31T00:00:00"/>
    <d v="1899-12-30T10:36:00"/>
    <s v="Ewallet"/>
    <n v="39.479999999999997"/>
    <n v="8.5"/>
    <s v="Jan"/>
    <s v="Thu"/>
    <s v="morning"/>
    <s v="Member"/>
    <s v="Male"/>
    <s v="Fashion accessories"/>
    <s v="Naypyitaw"/>
    <s v="C"/>
    <s v="Good"/>
  </r>
  <r>
    <s v="258-92-7466"/>
    <n v="35.68"/>
    <n v="5"/>
    <n v="8.92"/>
    <n v="187.32"/>
    <d v="2019-02-06T00:00:00"/>
    <d v="1899-12-30T18:33:00"/>
    <s v="Credit card"/>
    <n v="8.92"/>
    <n v="6.6"/>
    <s v="Feb"/>
    <s v="Wed"/>
    <s v="evening"/>
    <s v="Normal"/>
    <s v="Female"/>
    <s v="Health and beauty"/>
    <s v="Yangon"/>
    <s v="A"/>
    <s v="Average"/>
  </r>
  <r>
    <s v="857-16-3520"/>
    <n v="71.459999999999994"/>
    <n v="7"/>
    <n v="25.010999999999999"/>
    <n v="525.23099999999999"/>
    <d v="2019-03-28T00:00:00"/>
    <d v="1899-12-30T16:06:00"/>
    <s v="Ewallet"/>
    <n v="25.010999999999999"/>
    <n v="4.5"/>
    <s v="Mar"/>
    <s v="Thu"/>
    <s v="evening"/>
    <s v="Member"/>
    <s v="Female"/>
    <s v="Fashion accessories"/>
    <s v="Yangon"/>
    <s v="A"/>
    <s v="Poor"/>
  </r>
  <r>
    <s v="482-17-1179"/>
    <n v="11.94"/>
    <n v="3"/>
    <n v="1.7909999999999999"/>
    <n v="37.610999999999997"/>
    <d v="2019-01-19T00:00:00"/>
    <d v="1899-12-30T12:47:00"/>
    <s v="Credit card"/>
    <n v="1.7909999999999999"/>
    <n v="8.1"/>
    <s v="Jan"/>
    <s v="Sat"/>
    <s v="afternoon"/>
    <s v="Member"/>
    <s v="Male"/>
    <s v="Electronic accessories"/>
    <s v="Yangon"/>
    <s v="A"/>
    <s v="Good"/>
  </r>
  <r>
    <s v="788-21-5741"/>
    <n v="45.38"/>
    <n v="3"/>
    <n v="6.8070000000000004"/>
    <n v="142.947"/>
    <d v="2019-02-17T00:00:00"/>
    <d v="1899-12-30T13:34:00"/>
    <s v="Credit card"/>
    <n v="6.8070000000000004"/>
    <n v="7.2"/>
    <s v="Feb"/>
    <s v="Sun"/>
    <s v="afternoon"/>
    <s v="Normal"/>
    <s v="Male"/>
    <s v="Fashion accessories"/>
    <s v="Yangon"/>
    <s v="A"/>
    <s v="Average"/>
  </r>
  <r>
    <s v="821-14-9046"/>
    <n v="17.48"/>
    <n v="6"/>
    <n v="5.2439999999999998"/>
    <n v="110.124"/>
    <d v="2019-01-18T00:00:00"/>
    <d v="1899-12-30T15:04:00"/>
    <s v="Credit card"/>
    <n v="5.2439999999999998"/>
    <n v="6.1"/>
    <s v="Jan"/>
    <s v="Fri"/>
    <s v="afternoon"/>
    <s v="Member"/>
    <s v="Female"/>
    <s v="Fashion accessories"/>
    <s v="Mandalay"/>
    <s v="B"/>
    <s v="Average"/>
  </r>
  <r>
    <s v="418-05-0656"/>
    <n v="25.56"/>
    <n v="7"/>
    <n v="8.9459999999999997"/>
    <n v="187.86600000000001"/>
    <d v="2019-02-02T00:00:00"/>
    <d v="1899-12-30T20:42:00"/>
    <s v="Cash"/>
    <n v="8.9459999999999997"/>
    <n v="7.1"/>
    <s v="Feb"/>
    <s v="Sat"/>
    <s v="evening"/>
    <s v="Normal"/>
    <s v="Female"/>
    <s v="Fashion accessories"/>
    <s v="Mandalay"/>
    <s v="B"/>
    <s v="Average"/>
  </r>
  <r>
    <s v="678-79-0726"/>
    <n v="90.63"/>
    <n v="9"/>
    <n v="40.783499999999997"/>
    <n v="856.45349999999996"/>
    <d v="2019-01-18T00:00:00"/>
    <d v="1899-12-30T15:28:00"/>
    <s v="Cash"/>
    <n v="40.783499999999997"/>
    <n v="5.0999999999999996"/>
    <s v="Jan"/>
    <s v="Fri"/>
    <s v="afternoon"/>
    <s v="Member"/>
    <s v="Female"/>
    <s v="Sports and travel"/>
    <s v="Naypyitaw"/>
    <s v="C"/>
    <s v="Poor"/>
  </r>
  <r>
    <s v="776-68-1096"/>
    <n v="44.12"/>
    <n v="3"/>
    <n v="6.6180000000000003"/>
    <n v="138.97800000000001"/>
    <d v="2019-03-18T00:00:00"/>
    <d v="1899-12-30T13:45:00"/>
    <s v="Credit card"/>
    <n v="6.6180000000000003"/>
    <n v="7.9"/>
    <s v="Mar"/>
    <s v="Mon"/>
    <s v="afternoon"/>
    <s v="Normal"/>
    <s v="Male"/>
    <s v="Home and lifestyle"/>
    <s v="Mandalay"/>
    <s v="B"/>
    <s v="Average"/>
  </r>
  <r>
    <s v="592-46-1692"/>
    <n v="36.770000000000003"/>
    <n v="7"/>
    <n v="12.8695"/>
    <n v="270.2595"/>
    <d v="2019-01-11T00:00:00"/>
    <d v="1899-12-30T20:10:00"/>
    <s v="Cash"/>
    <n v="12.8695"/>
    <n v="7.4"/>
    <s v="Jan"/>
    <s v="Fri"/>
    <s v="evening"/>
    <s v="Member"/>
    <s v="Female"/>
    <s v="Food and beverages"/>
    <s v="Naypyitaw"/>
    <s v="C"/>
    <s v="Average"/>
  </r>
  <r>
    <s v="434-35-9162"/>
    <n v="23.34"/>
    <n v="4"/>
    <n v="4.6680000000000001"/>
    <n v="98.028000000000006"/>
    <d v="2019-02-04T00:00:00"/>
    <d v="1899-12-30T18:53:00"/>
    <s v="Ewallet"/>
    <n v="4.6680000000000001"/>
    <n v="7.4"/>
    <s v="Feb"/>
    <s v="Mon"/>
    <s v="evening"/>
    <s v="Member"/>
    <s v="Male"/>
    <s v="Food and beverages"/>
    <s v="Mandalay"/>
    <s v="B"/>
    <s v="Average"/>
  </r>
  <r>
    <s v="149-14-0304"/>
    <n v="28.5"/>
    <n v="8"/>
    <n v="11.4"/>
    <n v="239.4"/>
    <d v="2019-02-06T00:00:00"/>
    <d v="1899-12-30T14:24:00"/>
    <s v="Cash"/>
    <n v="11.4"/>
    <n v="6.6"/>
    <s v="Feb"/>
    <s v="Wed"/>
    <s v="afternoon"/>
    <s v="Member"/>
    <s v="Female"/>
    <s v="Health and beauty"/>
    <s v="Naypyitaw"/>
    <s v="C"/>
    <s v="Average"/>
  </r>
  <r>
    <s v="442-44-6497"/>
    <n v="55.57"/>
    <n v="3"/>
    <n v="8.3354999999999997"/>
    <n v="175.0455"/>
    <d v="2019-01-08T00:00:00"/>
    <d v="1899-12-30T11:42:00"/>
    <s v="Credit card"/>
    <n v="8.3354999999999997"/>
    <n v="5.9"/>
    <s v="Jan"/>
    <s v="Tue"/>
    <s v="morning"/>
    <s v="Member"/>
    <s v="Male"/>
    <s v="Home and lifestyle"/>
    <s v="Naypyitaw"/>
    <s v="C"/>
    <s v="Poor"/>
  </r>
  <r>
    <s v="174-64-0215"/>
    <n v="69.739999999999995"/>
    <n v="10"/>
    <n v="34.869999999999997"/>
    <n v="732.27"/>
    <d v="2019-03-05T00:00:00"/>
    <d v="1899-12-30T17:49:00"/>
    <s v="Credit card"/>
    <n v="34.869999999999997"/>
    <n v="8.9"/>
    <s v="Mar"/>
    <s v="Tue"/>
    <s v="evening"/>
    <s v="Normal"/>
    <s v="Male"/>
    <s v="Sports and travel"/>
    <s v="Mandalay"/>
    <s v="B"/>
    <s v="Good"/>
  </r>
  <r>
    <s v="210-74-9613"/>
    <n v="97.26"/>
    <n v="4"/>
    <n v="19.452000000000002"/>
    <n v="408.49200000000002"/>
    <d v="2019-03-16T00:00:00"/>
    <d v="1899-12-30T15:33:00"/>
    <s v="Ewallet"/>
    <n v="19.452000000000002"/>
    <n v="6.8"/>
    <s v="Mar"/>
    <s v="Sat"/>
    <s v="afternoon"/>
    <s v="Normal"/>
    <s v="Male"/>
    <s v="Fashion accessories"/>
    <s v="Naypyitaw"/>
    <s v="C"/>
    <s v="Average"/>
  </r>
  <r>
    <s v="299-29-0180"/>
    <n v="52.18"/>
    <n v="7"/>
    <n v="18.263000000000002"/>
    <n v="383.52300000000002"/>
    <d v="2019-03-09T00:00:00"/>
    <d v="1899-12-30T10:54:00"/>
    <s v="Cash"/>
    <n v="18.263000000000002"/>
    <n v="9.3000000000000007"/>
    <s v="Mar"/>
    <s v="Sat"/>
    <s v="morning"/>
    <s v="Member"/>
    <s v="Female"/>
    <s v="Home and lifestyle"/>
    <s v="Mandalay"/>
    <s v="B"/>
    <s v="Good"/>
  </r>
  <r>
    <s v="247-11-2470"/>
    <n v="22.32"/>
    <n v="4"/>
    <n v="4.4640000000000004"/>
    <n v="93.744"/>
    <d v="2019-03-01T00:00:00"/>
    <d v="1899-12-30T16:23:00"/>
    <s v="Credit card"/>
    <n v="4.4640000000000004"/>
    <n v="4.4000000000000004"/>
    <s v="Mar"/>
    <s v="Fri"/>
    <s v="evening"/>
    <s v="Member"/>
    <s v="Female"/>
    <s v="Fashion accessories"/>
    <s v="Yangon"/>
    <s v="A"/>
    <s v="Poor"/>
  </r>
  <r>
    <s v="635-28-5728"/>
    <n v="56"/>
    <n v="3"/>
    <n v="8.4"/>
    <n v="176.4"/>
    <d v="2019-02-28T00:00:00"/>
    <d v="1899-12-30T19:33:00"/>
    <s v="Ewallet"/>
    <n v="8.4"/>
    <n v="4.8"/>
    <s v="Feb"/>
    <s v="Thu"/>
    <s v="evening"/>
    <s v="Normal"/>
    <s v="Male"/>
    <s v="Health and beauty"/>
    <s v="Yangon"/>
    <s v="A"/>
    <s v="Poor"/>
  </r>
  <r>
    <s v="756-49-0168"/>
    <n v="19.7"/>
    <n v="1"/>
    <n v="0.98499999999999999"/>
    <n v="20.684999999999999"/>
    <d v="2019-02-08T00:00:00"/>
    <d v="1899-12-30T11:39:00"/>
    <s v="Ewallet"/>
    <n v="0.98499999999999999"/>
    <n v="9.5"/>
    <s v="Feb"/>
    <s v="Fri"/>
    <s v="morning"/>
    <s v="Member"/>
    <s v="Male"/>
    <s v="Fashion accessories"/>
    <s v="Yangon"/>
    <s v="A"/>
    <s v="Good"/>
  </r>
  <r>
    <s v="438-23-1242"/>
    <n v="75.88"/>
    <n v="7"/>
    <n v="26.558"/>
    <n v="557.71799999999996"/>
    <d v="2019-01-24T00:00:00"/>
    <d v="1899-12-30T10:38:00"/>
    <s v="Ewallet"/>
    <n v="26.558"/>
    <n v="8.9"/>
    <s v="Jan"/>
    <s v="Thu"/>
    <s v="morning"/>
    <s v="Normal"/>
    <s v="Male"/>
    <s v="Electronic accessories"/>
    <s v="Mandalay"/>
    <s v="B"/>
    <s v="Good"/>
  </r>
  <r>
    <s v="238-45-6950"/>
    <n v="53.72"/>
    <n v="1"/>
    <n v="2.6859999999999999"/>
    <n v="56.405999999999999"/>
    <d v="2019-03-01T00:00:00"/>
    <d v="1899-12-30T20:03:00"/>
    <s v="Ewallet"/>
    <n v="2.6859999999999999"/>
    <n v="6.4"/>
    <s v="Mar"/>
    <s v="Fri"/>
    <s v="evening"/>
    <s v="Member"/>
    <s v="Male"/>
    <s v="Food and beverages"/>
    <s v="Mandalay"/>
    <s v="B"/>
    <s v="Average"/>
  </r>
  <r>
    <s v="607-65-2441"/>
    <n v="81.95"/>
    <n v="10"/>
    <n v="40.975000000000001"/>
    <n v="860.47500000000002"/>
    <d v="2019-03-10T00:00:00"/>
    <d v="1899-12-30T12:39:00"/>
    <s v="Credit card"/>
    <n v="40.975000000000001"/>
    <n v="6"/>
    <s v="Mar"/>
    <s v="Sun"/>
    <s v="afternoon"/>
    <s v="Member"/>
    <s v="Male"/>
    <s v="Health and beauty"/>
    <s v="Naypyitaw"/>
    <s v="C"/>
    <s v="Average"/>
  </r>
  <r>
    <s v="386-27-7606"/>
    <n v="81.2"/>
    <n v="7"/>
    <n v="28.42"/>
    <n v="596.82000000000005"/>
    <d v="2019-03-23T00:00:00"/>
    <d v="1899-12-30T15:59:00"/>
    <s v="Credit card"/>
    <n v="28.42"/>
    <n v="8.1"/>
    <s v="Mar"/>
    <s v="Sat"/>
    <s v="afternoon"/>
    <s v="Member"/>
    <s v="Female"/>
    <s v="Home and lifestyle"/>
    <s v="Naypyitaw"/>
    <s v="C"/>
    <s v="Good"/>
  </r>
  <r>
    <s v="137-63-5492"/>
    <n v="58.76"/>
    <n v="10"/>
    <n v="29.38"/>
    <n v="616.98"/>
    <d v="2019-01-29T00:00:00"/>
    <d v="1899-12-30T14:26:00"/>
    <s v="Ewallet"/>
    <n v="29.38"/>
    <n v="9"/>
    <s v="Jan"/>
    <s v="Tue"/>
    <s v="afternoon"/>
    <s v="Normal"/>
    <s v="Male"/>
    <s v="Electronic accessories"/>
    <s v="Naypyitaw"/>
    <s v="C"/>
    <s v="Good"/>
  </r>
  <r>
    <s v="197-77-7132"/>
    <n v="91.56"/>
    <n v="8"/>
    <n v="36.624000000000002"/>
    <n v="769.10400000000004"/>
    <d v="2019-01-12T00:00:00"/>
    <d v="1899-12-30T18:22:00"/>
    <s v="Ewallet"/>
    <n v="36.624000000000002"/>
    <n v="6"/>
    <s v="Jan"/>
    <s v="Sat"/>
    <s v="evening"/>
    <s v="Member"/>
    <s v="Male"/>
    <s v="Electronic accessories"/>
    <s v="Mandalay"/>
    <s v="B"/>
    <s v="Average"/>
  </r>
  <r>
    <s v="805-86-0265"/>
    <n v="93.96"/>
    <n v="9"/>
    <n v="42.281999999999996"/>
    <n v="887.92200000000003"/>
    <d v="2019-03-20T00:00:00"/>
    <d v="1899-12-30T11:32:00"/>
    <s v="Cash"/>
    <n v="42.281999999999996"/>
    <n v="9.8000000000000007"/>
    <s v="Mar"/>
    <s v="Wed"/>
    <s v="morning"/>
    <s v="Normal"/>
    <s v="Male"/>
    <s v="Home and lifestyle"/>
    <s v="Yangon"/>
    <s v="A"/>
    <s v="Good"/>
  </r>
  <r>
    <s v="733-29-1227"/>
    <n v="55.61"/>
    <n v="7"/>
    <n v="19.4635"/>
    <n v="408.73349999999999"/>
    <d v="2019-03-23T00:00:00"/>
    <d v="1899-12-30T12:41:00"/>
    <s v="Cash"/>
    <n v="19.4635"/>
    <n v="8.5"/>
    <s v="Mar"/>
    <s v="Sat"/>
    <s v="afternoon"/>
    <s v="Normal"/>
    <s v="Male"/>
    <s v="Home and lifestyle"/>
    <s v="Naypyitaw"/>
    <s v="C"/>
    <s v="Good"/>
  </r>
  <r>
    <s v="451-73-2711"/>
    <n v="84.83"/>
    <n v="1"/>
    <n v="4.2415000000000003"/>
    <n v="89.0715"/>
    <d v="2019-01-14T00:00:00"/>
    <d v="1899-12-30T15:20:00"/>
    <s v="Ewallet"/>
    <n v="4.2415000000000003"/>
    <n v="8.8000000000000007"/>
    <s v="Jan"/>
    <s v="Mon"/>
    <s v="afternoon"/>
    <s v="Normal"/>
    <s v="Male"/>
    <s v="Food and beverages"/>
    <s v="Naypyitaw"/>
    <s v="C"/>
    <s v="Good"/>
  </r>
  <r>
    <s v="373-14-0504"/>
    <n v="71.63"/>
    <n v="2"/>
    <n v="7.1630000000000003"/>
    <n v="150.423"/>
    <d v="2019-02-12T00:00:00"/>
    <d v="1899-12-30T14:33:00"/>
    <s v="Ewallet"/>
    <n v="7.1630000000000003"/>
    <n v="8.8000000000000007"/>
    <s v="Feb"/>
    <s v="Tue"/>
    <s v="afternoon"/>
    <s v="Member"/>
    <s v="Female"/>
    <s v="Sports and travel"/>
    <s v="Yangon"/>
    <s v="A"/>
    <s v="Good"/>
  </r>
  <r>
    <s v="546-80-2899"/>
    <n v="37.69"/>
    <n v="2"/>
    <n v="3.7690000000000001"/>
    <n v="79.149000000000001"/>
    <d v="2019-02-20T00:00:00"/>
    <d v="1899-12-30T15:29:00"/>
    <s v="Ewallet"/>
    <n v="3.7690000000000001"/>
    <n v="9.5"/>
    <s v="Feb"/>
    <s v="Wed"/>
    <s v="afternoon"/>
    <s v="Member"/>
    <s v="Male"/>
    <s v="Home and lifestyle"/>
    <s v="Yangon"/>
    <s v="A"/>
    <s v="Good"/>
  </r>
  <r>
    <s v="345-68-9016"/>
    <n v="31.67"/>
    <n v="8"/>
    <n v="12.667999999999999"/>
    <n v="266.02800000000002"/>
    <d v="2019-01-02T00:00:00"/>
    <d v="1899-12-30T16:19:00"/>
    <s v="Credit card"/>
    <n v="12.667999999999999"/>
    <n v="5.6"/>
    <s v="Jan"/>
    <s v="Wed"/>
    <s v="evening"/>
    <s v="Member"/>
    <s v="Female"/>
    <s v="Sports and travel"/>
    <s v="Naypyitaw"/>
    <s v="C"/>
    <s v="Poor"/>
  </r>
  <r>
    <s v="390-17-5806"/>
    <n v="38.42"/>
    <n v="1"/>
    <n v="1.921"/>
    <n v="40.341000000000001"/>
    <d v="2019-02-02T00:00:00"/>
    <d v="1899-12-30T16:33:00"/>
    <s v="Cash"/>
    <n v="1.921"/>
    <n v="8.6"/>
    <s v="Feb"/>
    <s v="Sat"/>
    <s v="evening"/>
    <s v="Member"/>
    <s v="Female"/>
    <s v="Food and beverages"/>
    <s v="Naypyitaw"/>
    <s v="C"/>
    <s v="Good"/>
  </r>
  <r>
    <s v="457-13-1708"/>
    <n v="65.23"/>
    <n v="10"/>
    <n v="32.615000000000002"/>
    <n v="684.91499999999996"/>
    <d v="2019-01-08T00:00:00"/>
    <d v="1899-12-30T19:07:00"/>
    <s v="Credit card"/>
    <n v="32.615000000000002"/>
    <n v="5.2"/>
    <s v="Jan"/>
    <s v="Tue"/>
    <s v="evening"/>
    <s v="Member"/>
    <s v="Male"/>
    <s v="Fashion accessories"/>
    <s v="Mandalay"/>
    <s v="B"/>
    <s v="Poor"/>
  </r>
  <r>
    <s v="664-14-2882"/>
    <n v="10.53"/>
    <n v="5"/>
    <n v="2.6324999999999998"/>
    <n v="55.282499999999999"/>
    <d v="2019-01-30T00:00:00"/>
    <d v="1899-12-30T14:43:00"/>
    <s v="Credit card"/>
    <n v="2.6324999999999998"/>
    <n v="5.8"/>
    <s v="Jan"/>
    <s v="Wed"/>
    <s v="afternoon"/>
    <s v="Member"/>
    <s v="Female"/>
    <s v="Home and lifestyle"/>
    <s v="Naypyitaw"/>
    <s v="C"/>
    <s v="Poor"/>
  </r>
  <r>
    <s v="487-79-6868"/>
    <n v="12.29"/>
    <n v="9"/>
    <n v="5.5305"/>
    <n v="116.1405"/>
    <d v="2019-03-26T00:00:00"/>
    <d v="1899-12-30T19:28:00"/>
    <s v="Credit card"/>
    <n v="5.5305"/>
    <n v="8"/>
    <s v="Mar"/>
    <s v="Tue"/>
    <s v="evening"/>
    <s v="Member"/>
    <s v="Female"/>
    <s v="Home and lifestyle"/>
    <s v="Mandalay"/>
    <s v="B"/>
    <s v="Good"/>
  </r>
  <r>
    <s v="314-23-4520"/>
    <n v="81.23"/>
    <n v="7"/>
    <n v="28.430499999999999"/>
    <n v="597.04049999999995"/>
    <d v="2019-01-15T00:00:00"/>
    <d v="1899-12-30T20:44:00"/>
    <s v="Cash"/>
    <n v="28.430499999999999"/>
    <n v="9"/>
    <s v="Jan"/>
    <s v="Tue"/>
    <s v="evening"/>
    <s v="Member"/>
    <s v="Male"/>
    <s v="Health and beauty"/>
    <s v="Naypyitaw"/>
    <s v="C"/>
    <s v="Good"/>
  </r>
  <r>
    <s v="210-30-7976"/>
    <n v="22.32"/>
    <n v="4"/>
    <n v="4.4640000000000004"/>
    <n v="93.744"/>
    <d v="2019-03-14T00:00:00"/>
    <d v="1899-12-30T11:16:00"/>
    <s v="Ewallet"/>
    <n v="4.4640000000000004"/>
    <n v="4.0999999999999996"/>
    <s v="Mar"/>
    <s v="Thu"/>
    <s v="morning"/>
    <s v="Member"/>
    <s v="Female"/>
    <s v="Fashion accessories"/>
    <s v="Mandalay"/>
    <s v="B"/>
    <s v="Poor"/>
  </r>
  <r>
    <s v="585-86-8361"/>
    <n v="27.28"/>
    <n v="5"/>
    <n v="6.82"/>
    <n v="143.22"/>
    <d v="2019-02-03T00:00:00"/>
    <d v="1899-12-30T10:31:00"/>
    <s v="Credit card"/>
    <n v="6.82"/>
    <n v="8.6"/>
    <s v="Feb"/>
    <s v="Sun"/>
    <s v="morning"/>
    <s v="Normal"/>
    <s v="Female"/>
    <s v="Food and beverages"/>
    <s v="Yangon"/>
    <s v="A"/>
    <s v="Good"/>
  </r>
  <r>
    <s v="807-14-7833"/>
    <n v="17.420000000000002"/>
    <n v="10"/>
    <n v="8.7100000000000009"/>
    <n v="182.91"/>
    <d v="2019-02-22T00:00:00"/>
    <d v="1899-12-30T12:30:00"/>
    <s v="Ewallet"/>
    <n v="8.7100000000000009"/>
    <n v="7"/>
    <s v="Feb"/>
    <s v="Fri"/>
    <s v="afternoon"/>
    <s v="Member"/>
    <s v="Female"/>
    <s v="Electronic accessories"/>
    <s v="Yangon"/>
    <s v="A"/>
    <s v="Average"/>
  </r>
  <r>
    <s v="775-72-1988"/>
    <n v="73.28"/>
    <n v="5"/>
    <n v="18.32"/>
    <n v="384.72"/>
    <d v="2019-01-24T00:00:00"/>
    <d v="1899-12-30T15:05:00"/>
    <s v="Ewallet"/>
    <n v="18.32"/>
    <n v="8.4"/>
    <s v="Jan"/>
    <s v="Thu"/>
    <s v="afternoon"/>
    <s v="Normal"/>
    <s v="Male"/>
    <s v="Home and lifestyle"/>
    <s v="Mandalay"/>
    <s v="B"/>
    <s v="Good"/>
  </r>
  <r>
    <s v="288-38-3758"/>
    <n v="84.87"/>
    <n v="3"/>
    <n v="12.730499999999999"/>
    <n v="267.34050000000002"/>
    <d v="2019-01-25T00:00:00"/>
    <d v="1899-12-30T18:30:00"/>
    <s v="Ewallet"/>
    <n v="12.730499999999999"/>
    <n v="7.4"/>
    <s v="Jan"/>
    <s v="Fri"/>
    <s v="evening"/>
    <s v="Member"/>
    <s v="Female"/>
    <s v="Fashion accessories"/>
    <s v="Naypyitaw"/>
    <s v="C"/>
    <s v="Average"/>
  </r>
  <r>
    <s v="652-43-6591"/>
    <n v="97.29"/>
    <n v="8"/>
    <n v="38.915999999999997"/>
    <n v="817.23599999999999"/>
    <d v="2019-03-09T00:00:00"/>
    <d v="1899-12-30T13:18:00"/>
    <s v="Credit card"/>
    <n v="38.915999999999997"/>
    <n v="6.2"/>
    <s v="Mar"/>
    <s v="Sat"/>
    <s v="afternoon"/>
    <s v="Normal"/>
    <s v="Female"/>
    <s v="Fashion accessories"/>
    <s v="Yangon"/>
    <s v="A"/>
    <s v="Average"/>
  </r>
  <r>
    <s v="785-96-0615"/>
    <n v="35.74"/>
    <n v="8"/>
    <n v="14.295999999999999"/>
    <n v="300.21600000000001"/>
    <d v="2019-02-17T00:00:00"/>
    <d v="1899-12-30T15:28:00"/>
    <s v="Ewallet"/>
    <n v="14.295999999999999"/>
    <n v="4.9000000000000004"/>
    <s v="Feb"/>
    <s v="Sun"/>
    <s v="afternoon"/>
    <s v="Member"/>
    <s v="Female"/>
    <s v="Electronic accessories"/>
    <s v="Mandalay"/>
    <s v="B"/>
    <s v="Poor"/>
  </r>
  <r>
    <s v="406-46-7107"/>
    <n v="96.52"/>
    <n v="6"/>
    <n v="28.956"/>
    <n v="608.07600000000002"/>
    <d v="2019-01-11T00:00:00"/>
    <d v="1899-12-30T11:52:00"/>
    <s v="Cash"/>
    <n v="28.956"/>
    <n v="4.5"/>
    <s v="Jan"/>
    <s v="Fri"/>
    <s v="morning"/>
    <s v="Normal"/>
    <s v="Female"/>
    <s v="Home and lifestyle"/>
    <s v="Yangon"/>
    <s v="A"/>
    <s v="Poor"/>
  </r>
  <r>
    <s v="250-17-5703"/>
    <n v="18.850000000000001"/>
    <n v="10"/>
    <n v="9.4250000000000007"/>
    <n v="197.92500000000001"/>
    <d v="2019-02-27T00:00:00"/>
    <d v="1899-12-30T18:24:00"/>
    <s v="Ewallet"/>
    <n v="9.4250000000000007"/>
    <n v="5.6"/>
    <s v="Feb"/>
    <s v="Wed"/>
    <s v="evening"/>
    <s v="Member"/>
    <s v="Male"/>
    <s v="Food and beverages"/>
    <s v="Yangon"/>
    <s v="A"/>
    <s v="Poor"/>
  </r>
  <r>
    <s v="156-95-3964"/>
    <n v="55.39"/>
    <n v="4"/>
    <n v="11.077999999999999"/>
    <n v="232.63800000000001"/>
    <d v="2019-03-25T00:00:00"/>
    <d v="1899-12-30T15:19:00"/>
    <s v="Ewallet"/>
    <n v="11.077999999999999"/>
    <n v="8"/>
    <s v="Mar"/>
    <s v="Mon"/>
    <s v="afternoon"/>
    <s v="Normal"/>
    <s v="Female"/>
    <s v="Food and beverages"/>
    <s v="Yangon"/>
    <s v="A"/>
    <s v="Good"/>
  </r>
  <r>
    <s v="842-40-8179"/>
    <n v="77.2"/>
    <n v="10"/>
    <n v="38.6"/>
    <n v="810.6"/>
    <d v="2019-02-11T00:00:00"/>
    <d v="1899-12-30T10:38:00"/>
    <s v="Credit card"/>
    <n v="38.6"/>
    <n v="5.6"/>
    <s v="Feb"/>
    <s v="Mon"/>
    <s v="morning"/>
    <s v="Member"/>
    <s v="Female"/>
    <s v="Food and beverages"/>
    <s v="Mandalay"/>
    <s v="B"/>
    <s v="Poor"/>
  </r>
  <r>
    <s v="525-09-8450"/>
    <n v="72.13"/>
    <n v="10"/>
    <n v="36.064999999999998"/>
    <n v="757.36500000000001"/>
    <d v="2019-01-31T00:00:00"/>
    <d v="1899-12-30T15:12:00"/>
    <s v="Credit card"/>
    <n v="36.064999999999998"/>
    <n v="4.2"/>
    <s v="Jan"/>
    <s v="Thu"/>
    <s v="afternoon"/>
    <s v="Normal"/>
    <s v="Male"/>
    <s v="Electronic accessories"/>
    <s v="Mandalay"/>
    <s v="B"/>
    <s v="Poor"/>
  </r>
  <r>
    <s v="410-67-1709"/>
    <n v="63.88"/>
    <n v="8"/>
    <n v="25.552"/>
    <n v="536.59199999999998"/>
    <d v="2019-01-20T00:00:00"/>
    <d v="1899-12-30T17:48:00"/>
    <s v="Ewallet"/>
    <n v="25.552"/>
    <n v="9.9"/>
    <s v="Jan"/>
    <s v="Sun"/>
    <s v="evening"/>
    <s v="Member"/>
    <s v="Female"/>
    <s v="Fashion accessories"/>
    <s v="Yangon"/>
    <s v="A"/>
    <s v="Good"/>
  </r>
  <r>
    <s v="587-73-4862"/>
    <n v="10.69"/>
    <n v="5"/>
    <n v="2.6724999999999999"/>
    <n v="56.122500000000002"/>
    <d v="2019-03-26T00:00:00"/>
    <d v="1899-12-30T11:07:00"/>
    <s v="Ewallet"/>
    <n v="2.6724999999999999"/>
    <n v="7.6"/>
    <s v="Mar"/>
    <s v="Tue"/>
    <s v="morning"/>
    <s v="Member"/>
    <s v="Female"/>
    <s v="Health and beauty"/>
    <s v="Yangon"/>
    <s v="A"/>
    <s v="Average"/>
  </r>
  <r>
    <s v="787-87-2010"/>
    <n v="55.5"/>
    <n v="4"/>
    <n v="11.1"/>
    <n v="233.1"/>
    <d v="2019-01-20T00:00:00"/>
    <d v="1899-12-30T15:48:00"/>
    <s v="Credit card"/>
    <n v="11.1"/>
    <n v="6.6"/>
    <s v="Jan"/>
    <s v="Sun"/>
    <s v="afternoon"/>
    <s v="Member"/>
    <s v="Male"/>
    <s v="Health and beauty"/>
    <s v="Yangon"/>
    <s v="A"/>
    <s v="Average"/>
  </r>
  <r>
    <s v="593-14-4239"/>
    <n v="95.46"/>
    <n v="8"/>
    <n v="38.183999999999997"/>
    <n v="801.86400000000003"/>
    <d v="2019-03-05T00:00:00"/>
    <d v="1899-12-30T19:40:00"/>
    <s v="Ewallet"/>
    <n v="38.183999999999997"/>
    <n v="4.7"/>
    <s v="Mar"/>
    <s v="Tue"/>
    <s v="evening"/>
    <s v="Normal"/>
    <s v="Female"/>
    <s v="Home and lifestyle"/>
    <s v="Mandalay"/>
    <s v="B"/>
    <s v="Poor"/>
  </r>
  <r>
    <s v="801-88-0346"/>
    <n v="76.06"/>
    <n v="3"/>
    <n v="11.409000000000001"/>
    <n v="239.589"/>
    <d v="2019-01-05T00:00:00"/>
    <d v="1899-12-30T20:30:00"/>
    <s v="Credit card"/>
    <n v="11.409000000000001"/>
    <n v="9.8000000000000007"/>
    <s v="Jan"/>
    <s v="Sat"/>
    <s v="evening"/>
    <s v="Normal"/>
    <s v="Female"/>
    <s v="Fashion accessories"/>
    <s v="Naypyitaw"/>
    <s v="C"/>
    <s v="Good"/>
  </r>
  <r>
    <s v="388-76-2555"/>
    <n v="13.69"/>
    <n v="6"/>
    <n v="4.1070000000000002"/>
    <n v="86.247"/>
    <d v="2019-02-13T00:00:00"/>
    <d v="1899-12-30T13:59:00"/>
    <s v="Cash"/>
    <n v="4.1070000000000002"/>
    <n v="6.3"/>
    <s v="Feb"/>
    <s v="Wed"/>
    <s v="afternoon"/>
    <s v="Normal"/>
    <s v="Male"/>
    <s v="Sports and travel"/>
    <s v="Mandalay"/>
    <s v="B"/>
    <s v="Average"/>
  </r>
  <r>
    <s v="711-31-1234"/>
    <n v="95.64"/>
    <n v="4"/>
    <n v="19.128"/>
    <n v="401.68799999999999"/>
    <d v="2019-03-16T00:00:00"/>
    <d v="1899-12-30T18:51:00"/>
    <s v="Cash"/>
    <n v="19.128"/>
    <n v="7.9"/>
    <s v="Mar"/>
    <s v="Sat"/>
    <s v="evening"/>
    <s v="Normal"/>
    <s v="Female"/>
    <s v="Electronic accessories"/>
    <s v="Mandalay"/>
    <s v="B"/>
    <s v="Average"/>
  </r>
  <r>
    <s v="886-54-6089"/>
    <n v="11.43"/>
    <n v="6"/>
    <n v="3.4289999999999998"/>
    <n v="72.009"/>
    <d v="2019-01-15T00:00:00"/>
    <d v="1899-12-30T17:24:00"/>
    <s v="Cash"/>
    <n v="3.4289999999999998"/>
    <n v="7.7"/>
    <s v="Jan"/>
    <s v="Tue"/>
    <s v="evening"/>
    <s v="Normal"/>
    <s v="Female"/>
    <s v="Home and lifestyle"/>
    <s v="Yangon"/>
    <s v="A"/>
    <s v="Average"/>
  </r>
  <r>
    <s v="707-32-7409"/>
    <n v="95.54"/>
    <n v="4"/>
    <n v="19.108000000000001"/>
    <n v="401.26799999999997"/>
    <d v="2019-02-26T00:00:00"/>
    <d v="1899-12-30T11:58:00"/>
    <s v="Ewallet"/>
    <n v="19.108000000000001"/>
    <n v="4.5"/>
    <s v="Feb"/>
    <s v="Tue"/>
    <s v="morning"/>
    <s v="Member"/>
    <s v="Female"/>
    <s v="Sports and travel"/>
    <s v="Mandalay"/>
    <s v="B"/>
    <s v="Poor"/>
  </r>
  <r>
    <s v="759-98-4285"/>
    <n v="85.87"/>
    <n v="7"/>
    <n v="30.054500000000001"/>
    <n v="631.14449999999999"/>
    <d v="2019-02-27T00:00:00"/>
    <d v="1899-12-30T19:01:00"/>
    <s v="Credit card"/>
    <n v="30.054500000000001"/>
    <n v="8"/>
    <s v="Feb"/>
    <s v="Wed"/>
    <s v="evening"/>
    <s v="Member"/>
    <s v="Female"/>
    <s v="Health and beauty"/>
    <s v="Naypyitaw"/>
    <s v="C"/>
    <s v="Good"/>
  </r>
  <r>
    <s v="201-63-8275"/>
    <n v="67.989999999999995"/>
    <n v="7"/>
    <n v="23.796500000000002"/>
    <n v="499.72649999999999"/>
    <d v="2019-02-17T00:00:00"/>
    <d v="1899-12-30T16:50:00"/>
    <s v="Ewallet"/>
    <n v="23.796500000000002"/>
    <n v="5.7"/>
    <s v="Feb"/>
    <s v="Sun"/>
    <s v="evening"/>
    <s v="Member"/>
    <s v="Female"/>
    <s v="Sports and travel"/>
    <s v="Naypyitaw"/>
    <s v="C"/>
    <s v="Poor"/>
  </r>
  <r>
    <s v="471-06-8611"/>
    <n v="52.42"/>
    <n v="1"/>
    <n v="2.621"/>
    <n v="55.040999999999997"/>
    <d v="2019-02-06T00:00:00"/>
    <d v="1899-12-30T10:22:00"/>
    <s v="Credit card"/>
    <n v="2.621"/>
    <n v="6.3"/>
    <s v="Feb"/>
    <s v="Wed"/>
    <s v="morning"/>
    <s v="Normal"/>
    <s v="Female"/>
    <s v="Food and beverages"/>
    <s v="Naypyitaw"/>
    <s v="C"/>
    <s v="Average"/>
  </r>
  <r>
    <s v="200-16-5952"/>
    <n v="65.650000000000006"/>
    <n v="2"/>
    <n v="6.5650000000000004"/>
    <n v="137.86500000000001"/>
    <d v="2019-01-17T00:00:00"/>
    <d v="1899-12-30T16:46:00"/>
    <s v="Cash"/>
    <n v="6.5650000000000004"/>
    <n v="6"/>
    <s v="Jan"/>
    <s v="Thu"/>
    <s v="evening"/>
    <s v="Member"/>
    <s v="Male"/>
    <s v="Food and beverages"/>
    <s v="Naypyitaw"/>
    <s v="C"/>
    <s v="Average"/>
  </r>
  <r>
    <s v="120-54-2248"/>
    <n v="28.86"/>
    <n v="5"/>
    <n v="7.2149999999999999"/>
    <n v="151.51499999999999"/>
    <d v="2019-01-22T00:00:00"/>
    <d v="1899-12-30T18:08:00"/>
    <s v="Credit card"/>
    <n v="7.2149999999999999"/>
    <n v="8"/>
    <s v="Jan"/>
    <s v="Tue"/>
    <s v="evening"/>
    <s v="Normal"/>
    <s v="Female"/>
    <s v="Food and beverages"/>
    <s v="Mandalay"/>
    <s v="B"/>
    <s v="Good"/>
  </r>
  <r>
    <s v="102-77-2261"/>
    <n v="65.31"/>
    <n v="7"/>
    <n v="22.858499999999999"/>
    <n v="480.02850000000001"/>
    <d v="2019-03-05T00:00:00"/>
    <d v="1899-12-30T18:02:00"/>
    <s v="Credit card"/>
    <n v="22.858499999999999"/>
    <n v="4.2"/>
    <s v="Mar"/>
    <s v="Tue"/>
    <s v="evening"/>
    <s v="Member"/>
    <s v="Male"/>
    <s v="Health and beauty"/>
    <s v="Naypyitaw"/>
    <s v="C"/>
    <s v="Poor"/>
  </r>
  <r>
    <s v="875-31-8302"/>
    <n v="93.38"/>
    <n v="1"/>
    <n v="4.6689999999999996"/>
    <n v="98.049000000000007"/>
    <d v="2019-01-03T00:00:00"/>
    <d v="1899-12-30T13:07:00"/>
    <s v="Cash"/>
    <n v="4.6689999999999996"/>
    <n v="9.6"/>
    <s v="Jan"/>
    <s v="Thu"/>
    <s v="afternoon"/>
    <s v="Normal"/>
    <s v="Male"/>
    <s v="Sports and travel"/>
    <s v="Mandalay"/>
    <s v="B"/>
    <s v="Good"/>
  </r>
  <r>
    <s v="102-06-2002"/>
    <n v="25.25"/>
    <n v="5"/>
    <n v="6.3125"/>
    <n v="132.5625"/>
    <d v="2019-03-20T00:00:00"/>
    <d v="1899-12-30T17:52:00"/>
    <s v="Cash"/>
    <n v="6.3125"/>
    <n v="6.1"/>
    <s v="Mar"/>
    <s v="Wed"/>
    <s v="evening"/>
    <s v="Member"/>
    <s v="Male"/>
    <s v="Sports and travel"/>
    <s v="Naypyitaw"/>
    <s v="C"/>
    <s v="Average"/>
  </r>
  <r>
    <s v="457-94-0464"/>
    <n v="87.87"/>
    <n v="9"/>
    <n v="39.541499999999999"/>
    <n v="830.37149999999997"/>
    <d v="2019-01-31T00:00:00"/>
    <d v="1899-12-30T20:32:00"/>
    <s v="Ewallet"/>
    <n v="39.541499999999999"/>
    <n v="5.6"/>
    <s v="Jan"/>
    <s v="Thu"/>
    <s v="evening"/>
    <s v="Member"/>
    <s v="Male"/>
    <s v="Electronic accessories"/>
    <s v="Mandalay"/>
    <s v="B"/>
    <s v="Poor"/>
  </r>
  <r>
    <s v="629-42-4133"/>
    <n v="21.8"/>
    <n v="8"/>
    <n v="8.7200000000000006"/>
    <n v="183.12"/>
    <d v="2019-02-19T00:00:00"/>
    <d v="1899-12-30T19:24:00"/>
    <s v="Cash"/>
    <n v="8.7200000000000006"/>
    <n v="8.3000000000000007"/>
    <s v="Feb"/>
    <s v="Tue"/>
    <s v="evening"/>
    <s v="Normal"/>
    <s v="Male"/>
    <s v="Health and beauty"/>
    <s v="Naypyitaw"/>
    <s v="C"/>
    <s v="Good"/>
  </r>
  <r>
    <s v="534-53-3526"/>
    <n v="94.76"/>
    <n v="4"/>
    <n v="18.952000000000002"/>
    <n v="397.99200000000002"/>
    <d v="2019-02-11T00:00:00"/>
    <d v="1899-12-30T16:06:00"/>
    <s v="Ewallet"/>
    <n v="18.952000000000002"/>
    <n v="7.8"/>
    <s v="Feb"/>
    <s v="Mon"/>
    <s v="evening"/>
    <s v="Normal"/>
    <s v="Female"/>
    <s v="Sports and travel"/>
    <s v="Yangon"/>
    <s v="A"/>
    <s v="Average"/>
  </r>
  <r>
    <s v="307-04-2070"/>
    <n v="30.62"/>
    <n v="1"/>
    <n v="1.5309999999999999"/>
    <n v="32.151000000000003"/>
    <d v="2019-02-05T00:00:00"/>
    <d v="1899-12-30T14:14:00"/>
    <s v="Credit card"/>
    <n v="1.5309999999999999"/>
    <n v="4.0999999999999996"/>
    <s v="Feb"/>
    <s v="Tue"/>
    <s v="afternoon"/>
    <s v="Member"/>
    <s v="Female"/>
    <s v="Fashion accessories"/>
    <s v="Yangon"/>
    <s v="A"/>
    <s v="Poor"/>
  </r>
  <r>
    <s v="468-99-7231"/>
    <n v="44.01"/>
    <n v="8"/>
    <n v="17.603999999999999"/>
    <n v="369.68400000000003"/>
    <d v="2019-03-03T00:00:00"/>
    <d v="1899-12-30T17:36:00"/>
    <s v="Cash"/>
    <n v="17.603999999999999"/>
    <n v="8.8000000000000007"/>
    <s v="Mar"/>
    <s v="Sun"/>
    <s v="evening"/>
    <s v="Normal"/>
    <s v="Female"/>
    <s v="Home and lifestyle"/>
    <s v="Naypyitaw"/>
    <s v="C"/>
    <s v="Good"/>
  </r>
  <r>
    <s v="516-77-6464"/>
    <n v="10.16"/>
    <n v="5"/>
    <n v="2.54"/>
    <n v="53.34"/>
    <d v="2019-02-24T00:00:00"/>
    <d v="1899-12-30T13:08:00"/>
    <s v="Ewallet"/>
    <n v="2.54"/>
    <n v="4.0999999999999996"/>
    <s v="Feb"/>
    <s v="Sun"/>
    <s v="afternoon"/>
    <s v="Member"/>
    <s v="Female"/>
    <s v="Health and beauty"/>
    <s v="Naypyitaw"/>
    <s v="C"/>
    <s v="Poor"/>
  </r>
  <r>
    <s v="404-91-5964"/>
    <n v="74.58"/>
    <n v="7"/>
    <n v="26.103000000000002"/>
    <n v="548.16300000000001"/>
    <d v="2019-02-04T00:00:00"/>
    <d v="1899-12-30T16:09:00"/>
    <s v="Credit card"/>
    <n v="26.103000000000002"/>
    <n v="9"/>
    <s v="Feb"/>
    <s v="Mon"/>
    <s v="evening"/>
    <s v="Normal"/>
    <s v="Male"/>
    <s v="Electronic accessories"/>
    <s v="Yangon"/>
    <s v="A"/>
    <s v="Good"/>
  </r>
  <r>
    <s v="886-77-9084"/>
    <n v="71.89"/>
    <n v="8"/>
    <n v="28.756"/>
    <n v="603.87599999999998"/>
    <d v="2019-02-19T00:00:00"/>
    <d v="1899-12-30T11:33:00"/>
    <s v="Ewallet"/>
    <n v="28.756"/>
    <n v="5.5"/>
    <s v="Feb"/>
    <s v="Tue"/>
    <s v="morning"/>
    <s v="Normal"/>
    <s v="Male"/>
    <s v="Electronic accessories"/>
    <s v="Naypyitaw"/>
    <s v="C"/>
    <s v="Poor"/>
  </r>
  <r>
    <s v="790-38-4466"/>
    <n v="10.99"/>
    <n v="5"/>
    <n v="2.7475000000000001"/>
    <n v="57.697499999999998"/>
    <d v="2019-01-23T00:00:00"/>
    <d v="1899-12-30T10:18:00"/>
    <s v="Credit card"/>
    <n v="2.7475000000000001"/>
    <n v="9.3000000000000007"/>
    <s v="Jan"/>
    <s v="Wed"/>
    <s v="morning"/>
    <s v="Normal"/>
    <s v="Female"/>
    <s v="Health and beauty"/>
    <s v="Naypyitaw"/>
    <s v="C"/>
    <s v="Good"/>
  </r>
  <r>
    <s v="704-10-4056"/>
    <n v="60.47"/>
    <n v="3"/>
    <n v="9.0704999999999991"/>
    <n v="190.48050000000001"/>
    <d v="2019-01-14T00:00:00"/>
    <d v="1899-12-30T10:55:00"/>
    <s v="Credit card"/>
    <n v="9.0704999999999991"/>
    <n v="5.6"/>
    <s v="Jan"/>
    <s v="Mon"/>
    <s v="morning"/>
    <s v="Member"/>
    <s v="Male"/>
    <s v="Health and beauty"/>
    <s v="Naypyitaw"/>
    <s v="C"/>
    <s v="Poor"/>
  </r>
  <r>
    <s v="497-37-6538"/>
    <n v="58.91"/>
    <n v="7"/>
    <n v="20.618500000000001"/>
    <n v="432.98849999999999"/>
    <d v="2019-01-17T00:00:00"/>
    <d v="1899-12-30T15:15:00"/>
    <s v="Ewallet"/>
    <n v="20.618500000000001"/>
    <n v="9.6999999999999993"/>
    <s v="Jan"/>
    <s v="Thu"/>
    <s v="afternoon"/>
    <s v="Normal"/>
    <s v="Male"/>
    <s v="Sports and travel"/>
    <s v="Yangon"/>
    <s v="A"/>
    <s v="Good"/>
  </r>
  <r>
    <s v="651-96-5970"/>
    <n v="46.41"/>
    <n v="1"/>
    <n v="2.3205"/>
    <n v="48.730499999999999"/>
    <d v="2019-03-03T00:00:00"/>
    <d v="1899-12-30T20:06:00"/>
    <s v="Credit card"/>
    <n v="2.3205"/>
    <n v="4"/>
    <s v="Mar"/>
    <s v="Sun"/>
    <s v="evening"/>
    <s v="Normal"/>
    <s v="Male"/>
    <s v="Fashion accessories"/>
    <s v="Yangon"/>
    <s v="A"/>
    <s v="Poor"/>
  </r>
  <r>
    <s v="400-80-4065"/>
    <n v="68.55"/>
    <n v="4"/>
    <n v="13.71"/>
    <n v="287.91000000000003"/>
    <d v="2019-02-15T00:00:00"/>
    <d v="1899-12-30T20:21:00"/>
    <s v="Credit card"/>
    <n v="13.71"/>
    <n v="9.1999999999999993"/>
    <s v="Feb"/>
    <s v="Fri"/>
    <s v="evening"/>
    <s v="Member"/>
    <s v="Male"/>
    <s v="Health and beauty"/>
    <s v="Naypyitaw"/>
    <s v="C"/>
    <s v="Good"/>
  </r>
  <r>
    <s v="744-16-7898"/>
    <n v="97.37"/>
    <n v="10"/>
    <n v="48.685000000000002"/>
    <n v="1022.385"/>
    <d v="2019-01-15T00:00:00"/>
    <d v="1899-12-30T13:48:00"/>
    <s v="Credit card"/>
    <n v="48.685000000000002"/>
    <n v="4.9000000000000004"/>
    <s v="Jan"/>
    <s v="Tue"/>
    <s v="afternoon"/>
    <s v="Normal"/>
    <s v="Female"/>
    <s v="Home and lifestyle"/>
    <s v="Mandalay"/>
    <s v="B"/>
    <s v="Poor"/>
  </r>
  <r>
    <s v="263-12-5321"/>
    <n v="92.6"/>
    <n v="7"/>
    <n v="32.409999999999997"/>
    <n v="680.61"/>
    <d v="2019-02-27T00:00:00"/>
    <d v="1899-12-30T12:52:00"/>
    <s v="Credit card"/>
    <n v="32.409999999999997"/>
    <n v="9.3000000000000007"/>
    <s v="Feb"/>
    <s v="Wed"/>
    <s v="afternoon"/>
    <s v="Member"/>
    <s v="Male"/>
    <s v="Electronic accessories"/>
    <s v="Yangon"/>
    <s v="A"/>
    <s v="Good"/>
  </r>
  <r>
    <s v="702-72-0487"/>
    <n v="46.61"/>
    <n v="2"/>
    <n v="4.6609999999999996"/>
    <n v="97.881"/>
    <d v="2019-02-26T00:00:00"/>
    <d v="1899-12-30T12:28:00"/>
    <s v="Credit card"/>
    <n v="4.6609999999999996"/>
    <n v="6.6"/>
    <s v="Feb"/>
    <s v="Tue"/>
    <s v="afternoon"/>
    <s v="Normal"/>
    <s v="Female"/>
    <s v="Electronic accessories"/>
    <s v="Yangon"/>
    <s v="A"/>
    <s v="Average"/>
  </r>
  <r>
    <s v="605-83-1050"/>
    <n v="27.18"/>
    <n v="2"/>
    <n v="2.718"/>
    <n v="57.078000000000003"/>
    <d v="2019-03-15T00:00:00"/>
    <d v="1899-12-30T16:26:00"/>
    <s v="Ewallet"/>
    <n v="2.718"/>
    <n v="4.3"/>
    <s v="Mar"/>
    <s v="Fri"/>
    <s v="evening"/>
    <s v="Normal"/>
    <s v="Male"/>
    <s v="Fashion accessories"/>
    <s v="Mandalay"/>
    <s v="B"/>
    <s v="Poor"/>
  </r>
  <r>
    <s v="443-60-9639"/>
    <n v="60.87"/>
    <n v="1"/>
    <n v="3.0434999999999999"/>
    <n v="63.913499999999999"/>
    <d v="2019-01-24T00:00:00"/>
    <d v="1899-12-30T13:24:00"/>
    <s v="Cash"/>
    <n v="3.0434999999999999"/>
    <n v="5.5"/>
    <s v="Jan"/>
    <s v="Thu"/>
    <s v="afternoon"/>
    <s v="Member"/>
    <s v="Female"/>
    <s v="Home and lifestyle"/>
    <s v="Naypyitaw"/>
    <s v="C"/>
    <s v="Poor"/>
  </r>
  <r>
    <s v="864-24-7918"/>
    <n v="24.49"/>
    <n v="10"/>
    <n v="12.244999999999999"/>
    <n v="257.14499999999998"/>
    <d v="2019-02-22T00:00:00"/>
    <d v="1899-12-30T15:15:00"/>
    <s v="Cash"/>
    <n v="12.244999999999999"/>
    <n v="8.1"/>
    <s v="Feb"/>
    <s v="Fri"/>
    <s v="afternoon"/>
    <s v="Member"/>
    <s v="Female"/>
    <s v="Sports and travel"/>
    <s v="Yangon"/>
    <s v="A"/>
    <s v="Good"/>
  </r>
  <r>
    <s v="359-94-5395"/>
    <n v="92.78"/>
    <n v="1"/>
    <n v="4.6390000000000002"/>
    <n v="97.418999999999997"/>
    <d v="2019-03-15T00:00:00"/>
    <d v="1899-12-30T10:50:00"/>
    <s v="Credit card"/>
    <n v="4.6390000000000002"/>
    <n v="9.8000000000000007"/>
    <s v="Mar"/>
    <s v="Fri"/>
    <s v="morning"/>
    <s v="Normal"/>
    <s v="Male"/>
    <s v="Health and beauty"/>
    <s v="Mandalay"/>
    <s v="B"/>
    <s v="Good"/>
  </r>
  <r>
    <s v="401-09-4232"/>
    <n v="86.69"/>
    <n v="5"/>
    <n v="21.672499999999999"/>
    <n v="455.1225"/>
    <d v="2019-02-11T00:00:00"/>
    <d v="1899-12-30T18:38:00"/>
    <s v="Ewallet"/>
    <n v="21.672499999999999"/>
    <n v="9.4"/>
    <s v="Feb"/>
    <s v="Mon"/>
    <s v="evening"/>
    <s v="Member"/>
    <s v="Male"/>
    <s v="Home and lifestyle"/>
    <s v="Naypyitaw"/>
    <s v="C"/>
    <s v="Good"/>
  </r>
  <r>
    <s v="751-15-6198"/>
    <n v="23.01"/>
    <n v="6"/>
    <n v="6.9029999999999996"/>
    <n v="144.96299999999999"/>
    <d v="2019-01-12T00:00:00"/>
    <d v="1899-12-30T16:45:00"/>
    <s v="Ewallet"/>
    <n v="6.9029999999999996"/>
    <n v="7.9"/>
    <s v="Jan"/>
    <s v="Sat"/>
    <s v="evening"/>
    <s v="Normal"/>
    <s v="Male"/>
    <s v="Sports and travel"/>
    <s v="Mandalay"/>
    <s v="B"/>
    <s v="Average"/>
  </r>
  <r>
    <s v="324-41-6833"/>
    <n v="30.2"/>
    <n v="8"/>
    <n v="12.08"/>
    <n v="253.68"/>
    <d v="2019-03-03T00:00:00"/>
    <d v="1899-12-30T19:30:00"/>
    <s v="Ewallet"/>
    <n v="12.08"/>
    <n v="5.0999999999999996"/>
    <s v="Mar"/>
    <s v="Sun"/>
    <s v="evening"/>
    <s v="Member"/>
    <s v="Female"/>
    <s v="Electronic accessories"/>
    <s v="Naypyitaw"/>
    <s v="C"/>
    <s v="Poor"/>
  </r>
  <r>
    <s v="474-33-8305"/>
    <n v="67.39"/>
    <n v="7"/>
    <n v="23.586500000000001"/>
    <n v="495.31650000000002"/>
    <d v="2019-03-23T00:00:00"/>
    <d v="1899-12-30T13:23:00"/>
    <s v="Ewallet"/>
    <n v="23.586500000000001"/>
    <n v="6.9"/>
    <s v="Mar"/>
    <s v="Sat"/>
    <s v="afternoon"/>
    <s v="Member"/>
    <s v="Male"/>
    <s v="Fashion accessories"/>
    <s v="Naypyitaw"/>
    <s v="C"/>
    <s v="Average"/>
  </r>
  <r>
    <s v="759-29-9521"/>
    <n v="48.96"/>
    <n v="9"/>
    <n v="22.032"/>
    <n v="462.67200000000003"/>
    <d v="2019-03-04T00:00:00"/>
    <d v="1899-12-30T11:27:00"/>
    <s v="Cash"/>
    <n v="22.032"/>
    <n v="8"/>
    <s v="Mar"/>
    <s v="Mon"/>
    <s v="morning"/>
    <s v="Member"/>
    <s v="Female"/>
    <s v="Fashion accessories"/>
    <s v="Yangon"/>
    <s v="A"/>
    <s v="Good"/>
  </r>
  <r>
    <s v="831-81-6575"/>
    <n v="75.59"/>
    <n v="9"/>
    <n v="34.015500000000003"/>
    <n v="714.32550000000003"/>
    <d v="2019-02-23T00:00:00"/>
    <d v="1899-12-30T11:12:00"/>
    <s v="Cash"/>
    <n v="34.015500000000003"/>
    <n v="8"/>
    <s v="Feb"/>
    <s v="Sat"/>
    <s v="morning"/>
    <s v="Member"/>
    <s v="Female"/>
    <s v="Electronic accessories"/>
    <s v="Mandalay"/>
    <s v="B"/>
    <s v="Good"/>
  </r>
  <r>
    <s v="220-68-6701"/>
    <n v="77.47"/>
    <n v="4"/>
    <n v="15.494"/>
    <n v="325.37400000000002"/>
    <d v="2019-03-17T00:00:00"/>
    <d v="1899-12-30T16:36:00"/>
    <s v="Cash"/>
    <n v="15.494"/>
    <n v="4.2"/>
    <s v="Mar"/>
    <s v="Sun"/>
    <s v="evening"/>
    <s v="Normal"/>
    <s v="Female"/>
    <s v="Home and lifestyle"/>
    <s v="Yangon"/>
    <s v="A"/>
    <s v="Poor"/>
  </r>
  <r>
    <s v="618-34-8551"/>
    <n v="93.18"/>
    <n v="2"/>
    <n v="9.3179999999999996"/>
    <n v="195.678"/>
    <d v="2019-01-16T00:00:00"/>
    <d v="1899-12-30T18:41:00"/>
    <s v="Credit card"/>
    <n v="9.3179999999999996"/>
    <n v="8.5"/>
    <s v="Jan"/>
    <s v="Wed"/>
    <s v="evening"/>
    <s v="Normal"/>
    <s v="Female"/>
    <s v="Sports and travel"/>
    <s v="Yangon"/>
    <s v="A"/>
    <s v="Good"/>
  </r>
  <r>
    <s v="257-60-7754"/>
    <n v="50.23"/>
    <n v="4"/>
    <n v="10.045999999999999"/>
    <n v="210.96600000000001"/>
    <d v="2019-01-08T00:00:00"/>
    <d v="1899-12-30T17:12:00"/>
    <s v="Cash"/>
    <n v="10.045999999999999"/>
    <n v="9"/>
    <s v="Jan"/>
    <s v="Tue"/>
    <s v="evening"/>
    <s v="Normal"/>
    <s v="Female"/>
    <s v="Electronic accessories"/>
    <s v="Yangon"/>
    <s v="A"/>
    <s v="Good"/>
  </r>
  <r>
    <s v="559-61-5987"/>
    <n v="17.75"/>
    <n v="1"/>
    <n v="0.88749999999999996"/>
    <n v="18.637499999999999"/>
    <d v="2019-01-14T00:00:00"/>
    <d v="1899-12-30T10:38:00"/>
    <s v="Cash"/>
    <n v="0.88749999999999996"/>
    <n v="8.6"/>
    <s v="Jan"/>
    <s v="Mon"/>
    <s v="morning"/>
    <s v="Normal"/>
    <s v="Female"/>
    <s v="Health and beauty"/>
    <s v="Mandalay"/>
    <s v="B"/>
    <s v="Good"/>
  </r>
  <r>
    <s v="189-55-2313"/>
    <n v="62.18"/>
    <n v="10"/>
    <n v="31.09"/>
    <n v="652.89"/>
    <d v="2019-01-31T00:00:00"/>
    <d v="1899-12-30T10:33:00"/>
    <s v="Ewallet"/>
    <n v="31.09"/>
    <n v="6"/>
    <s v="Jan"/>
    <s v="Thu"/>
    <s v="morning"/>
    <s v="Normal"/>
    <s v="Female"/>
    <s v="Fashion accessories"/>
    <s v="Naypyitaw"/>
    <s v="C"/>
    <s v="Average"/>
  </r>
  <r>
    <s v="565-91-4567"/>
    <n v="10.75"/>
    <n v="8"/>
    <n v="4.3"/>
    <n v="90.3"/>
    <d v="2019-03-15T00:00:00"/>
    <d v="1899-12-30T14:38:00"/>
    <s v="Ewallet"/>
    <n v="4.3"/>
    <n v="6.2"/>
    <s v="Mar"/>
    <s v="Fri"/>
    <s v="afternoon"/>
    <s v="Normal"/>
    <s v="Male"/>
    <s v="Health and beauty"/>
    <s v="Mandalay"/>
    <s v="B"/>
    <s v="Average"/>
  </r>
  <r>
    <s v="380-60-5336"/>
    <n v="40.26"/>
    <n v="10"/>
    <n v="20.13"/>
    <n v="422.73"/>
    <d v="2019-02-24T00:00:00"/>
    <d v="1899-12-30T18:06:00"/>
    <s v="Credit card"/>
    <n v="20.13"/>
    <n v="5"/>
    <s v="Feb"/>
    <s v="Sun"/>
    <s v="evening"/>
    <s v="Normal"/>
    <s v="Female"/>
    <s v="Electronic accessories"/>
    <s v="Yangon"/>
    <s v="A"/>
    <s v="Poor"/>
  </r>
  <r>
    <s v="815-04-6282"/>
    <n v="64.97"/>
    <n v="5"/>
    <n v="16.2425"/>
    <n v="341.09249999999997"/>
    <d v="2019-02-08T00:00:00"/>
    <d v="1899-12-30T12:52:00"/>
    <s v="Credit card"/>
    <n v="16.2425"/>
    <n v="6.5"/>
    <s v="Feb"/>
    <s v="Fri"/>
    <s v="afternoon"/>
    <s v="Member"/>
    <s v="Female"/>
    <s v="Sports and travel"/>
    <s v="Naypyitaw"/>
    <s v="C"/>
    <s v="Average"/>
  </r>
  <r>
    <s v="674-56-6360"/>
    <n v="95.15"/>
    <n v="1"/>
    <n v="4.7575000000000003"/>
    <n v="99.907499999999999"/>
    <d v="2019-03-22T00:00:00"/>
    <d v="1899-12-30T14:00:00"/>
    <s v="Cash"/>
    <n v="4.7575000000000003"/>
    <n v="6"/>
    <s v="Mar"/>
    <s v="Fri"/>
    <s v="afternoon"/>
    <s v="Normal"/>
    <s v="Male"/>
    <s v="Electronic accessories"/>
    <s v="Yangon"/>
    <s v="A"/>
    <s v="Average"/>
  </r>
  <r>
    <s v="778-34-2523"/>
    <n v="48.62"/>
    <n v="8"/>
    <n v="19.448"/>
    <n v="408.40800000000002"/>
    <d v="2019-01-24T00:00:00"/>
    <d v="1899-12-30T10:57:00"/>
    <s v="Cash"/>
    <n v="19.448"/>
    <n v="5"/>
    <s v="Jan"/>
    <s v="Thu"/>
    <s v="morning"/>
    <s v="Member"/>
    <s v="Female"/>
    <s v="Electronic accessories"/>
    <s v="Yangon"/>
    <s v="A"/>
    <s v="Poor"/>
  </r>
  <r>
    <s v="499-27-7781"/>
    <n v="53.21"/>
    <n v="8"/>
    <n v="21.283999999999999"/>
    <n v="446.964"/>
    <d v="2019-03-14T00:00:00"/>
    <d v="1899-12-30T16:45:00"/>
    <s v="Ewallet"/>
    <n v="21.283999999999999"/>
    <n v="5"/>
    <s v="Mar"/>
    <s v="Thu"/>
    <s v="evening"/>
    <s v="Normal"/>
    <s v="Female"/>
    <s v="Food and beverages"/>
    <s v="Mandalay"/>
    <s v="B"/>
    <s v="Poor"/>
  </r>
  <r>
    <s v="477-59-2456"/>
    <n v="45.44"/>
    <n v="7"/>
    <n v="15.904"/>
    <n v="333.98399999999998"/>
    <d v="2019-01-23T00:00:00"/>
    <d v="1899-12-30T11:15:00"/>
    <s v="Cash"/>
    <n v="15.904"/>
    <n v="9.1999999999999993"/>
    <s v="Jan"/>
    <s v="Wed"/>
    <s v="morning"/>
    <s v="Normal"/>
    <s v="Female"/>
    <s v="Fashion accessories"/>
    <s v="Naypyitaw"/>
    <s v="C"/>
    <s v="Good"/>
  </r>
  <r>
    <s v="832-51-6761"/>
    <n v="33.880000000000003"/>
    <n v="8"/>
    <n v="13.552"/>
    <n v="284.59199999999998"/>
    <d v="2019-01-19T00:00:00"/>
    <d v="1899-12-30T20:29:00"/>
    <s v="Ewallet"/>
    <n v="13.552"/>
    <n v="9.6"/>
    <s v="Jan"/>
    <s v="Sat"/>
    <s v="evening"/>
    <s v="Normal"/>
    <s v="Male"/>
    <s v="Food and beverages"/>
    <s v="Yangon"/>
    <s v="A"/>
    <s v="Good"/>
  </r>
  <r>
    <s v="869-11-3082"/>
    <n v="96.16"/>
    <n v="4"/>
    <n v="19.231999999999999"/>
    <n v="403.87200000000001"/>
    <d v="2019-01-27T00:00:00"/>
    <d v="1899-12-30T20:03:00"/>
    <s v="Credit card"/>
    <n v="19.231999999999999"/>
    <n v="8.4"/>
    <s v="Jan"/>
    <s v="Sun"/>
    <s v="evening"/>
    <s v="Member"/>
    <s v="Male"/>
    <s v="Health and beauty"/>
    <s v="Mandalay"/>
    <s v="B"/>
    <s v="Good"/>
  </r>
  <r>
    <s v="190-59-3964"/>
    <n v="47.16"/>
    <n v="5"/>
    <n v="11.79"/>
    <n v="247.59"/>
    <d v="2019-02-03T00:00:00"/>
    <d v="1899-12-30T14:35:00"/>
    <s v="Credit card"/>
    <n v="11.79"/>
    <n v="6"/>
    <s v="Feb"/>
    <s v="Sun"/>
    <s v="afternoon"/>
    <s v="Member"/>
    <s v="Male"/>
    <s v="Food and beverages"/>
    <s v="Mandalay"/>
    <s v="B"/>
    <s v="Average"/>
  </r>
  <r>
    <s v="366-43-6862"/>
    <n v="52.89"/>
    <n v="4"/>
    <n v="10.577999999999999"/>
    <n v="222.13800000000001"/>
    <d v="2019-03-25T00:00:00"/>
    <d v="1899-12-30T16:32:00"/>
    <s v="Ewallet"/>
    <n v="10.577999999999999"/>
    <n v="6.7"/>
    <s v="Mar"/>
    <s v="Mon"/>
    <s v="evening"/>
    <s v="Normal"/>
    <s v="Male"/>
    <s v="Electronic accessories"/>
    <s v="Mandalay"/>
    <s v="B"/>
    <s v="Average"/>
  </r>
  <r>
    <s v="186-43-8965"/>
    <n v="47.68"/>
    <n v="2"/>
    <n v="4.7679999999999998"/>
    <n v="100.128"/>
    <d v="2019-02-24T00:00:00"/>
    <d v="1899-12-30T10:10:00"/>
    <s v="Credit card"/>
    <n v="4.7679999999999998"/>
    <n v="4.0999999999999996"/>
    <s v="Feb"/>
    <s v="Sun"/>
    <s v="morning"/>
    <s v="Member"/>
    <s v="Female"/>
    <s v="Home and lifestyle"/>
    <s v="Yangon"/>
    <s v="A"/>
    <s v="Poor"/>
  </r>
  <r>
    <s v="784-21-9238"/>
    <n v="10.17"/>
    <n v="1"/>
    <n v="0.50849999999999995"/>
    <n v="10.6785"/>
    <d v="2019-02-07T00:00:00"/>
    <d v="1899-12-30T14:15:00"/>
    <s v="Cash"/>
    <n v="0.50849999999999995"/>
    <n v="5.9"/>
    <s v="Feb"/>
    <s v="Thu"/>
    <s v="afternoon"/>
    <s v="Member"/>
    <s v="Male"/>
    <s v="Sports and travel"/>
    <s v="Naypyitaw"/>
    <s v="C"/>
    <s v="Poor"/>
  </r>
  <r>
    <s v="276-75-6884"/>
    <n v="68.709999999999994"/>
    <n v="3"/>
    <n v="10.3065"/>
    <n v="216.4365"/>
    <d v="2019-03-04T00:00:00"/>
    <d v="1899-12-30T10:05:00"/>
    <s v="Cash"/>
    <n v="10.3065"/>
    <n v="8.6999999999999993"/>
    <s v="Mar"/>
    <s v="Mon"/>
    <s v="morning"/>
    <s v="Normal"/>
    <s v="Female"/>
    <s v="Health and beauty"/>
    <s v="Yangon"/>
    <s v="A"/>
    <s v="Good"/>
  </r>
  <r>
    <s v="109-86-4363"/>
    <n v="60.08"/>
    <n v="7"/>
    <n v="21.027999999999999"/>
    <n v="441.58800000000002"/>
    <d v="2019-02-14T00:00:00"/>
    <d v="1899-12-30T11:36:00"/>
    <s v="Credit card"/>
    <n v="21.027999999999999"/>
    <n v="4.5"/>
    <s v="Feb"/>
    <s v="Thu"/>
    <s v="morning"/>
    <s v="Member"/>
    <s v="Female"/>
    <s v="Sports and travel"/>
    <s v="Mandalay"/>
    <s v="B"/>
    <s v="Poor"/>
  </r>
  <r>
    <s v="569-76-2760"/>
    <n v="22.01"/>
    <n v="4"/>
    <n v="4.4020000000000001"/>
    <n v="92.441999999999993"/>
    <d v="2019-01-29T00:00:00"/>
    <d v="1899-12-30T18:15:00"/>
    <s v="Credit card"/>
    <n v="4.4020000000000001"/>
    <n v="6.6"/>
    <s v="Jan"/>
    <s v="Tue"/>
    <s v="evening"/>
    <s v="Member"/>
    <s v="Female"/>
    <s v="Sports and travel"/>
    <s v="Yangon"/>
    <s v="A"/>
    <s v="Average"/>
  </r>
  <r>
    <s v="222-42-0244"/>
    <n v="72.11"/>
    <n v="9"/>
    <n v="32.4495"/>
    <n v="681.43949999999995"/>
    <d v="2019-01-28T00:00:00"/>
    <d v="1899-12-30T13:53:00"/>
    <s v="Credit card"/>
    <n v="32.4495"/>
    <n v="7.7"/>
    <s v="Jan"/>
    <s v="Mon"/>
    <s v="afternoon"/>
    <s v="Member"/>
    <s v="Female"/>
    <s v="Health and beauty"/>
    <s v="Mandalay"/>
    <s v="B"/>
    <s v="Average"/>
  </r>
  <r>
    <s v="760-53-9233"/>
    <n v="41.28"/>
    <n v="3"/>
    <n v="6.1920000000000002"/>
    <n v="130.03200000000001"/>
    <d v="2019-03-26T00:00:00"/>
    <d v="1899-12-30T18:37:00"/>
    <s v="Credit card"/>
    <n v="6.1920000000000002"/>
    <n v="8.5"/>
    <s v="Mar"/>
    <s v="Tue"/>
    <s v="evening"/>
    <s v="Member"/>
    <s v="Male"/>
    <s v="Fashion accessories"/>
    <s v="Yangon"/>
    <s v="A"/>
    <s v="Good"/>
  </r>
  <r>
    <s v="538-22-0304"/>
    <n v="64.95"/>
    <n v="10"/>
    <n v="32.475000000000001"/>
    <n v="681.97500000000002"/>
    <d v="2019-03-24T00:00:00"/>
    <d v="1899-12-30T18:27:00"/>
    <s v="Cash"/>
    <n v="32.475000000000001"/>
    <n v="5.2"/>
    <s v="Mar"/>
    <s v="Sun"/>
    <s v="evening"/>
    <s v="Normal"/>
    <s v="Male"/>
    <s v="Electronic accessories"/>
    <s v="Naypyitaw"/>
    <s v="C"/>
    <s v="Poor"/>
  </r>
  <r>
    <s v="416-17-9926"/>
    <n v="74.22"/>
    <n v="10"/>
    <n v="37.11"/>
    <n v="779.31"/>
    <d v="2019-01-01T00:00:00"/>
    <d v="1899-12-30T14:42:00"/>
    <s v="Credit card"/>
    <n v="37.11"/>
    <n v="4.3"/>
    <s v="Jan"/>
    <s v="Tue"/>
    <s v="afternoon"/>
    <s v="Member"/>
    <s v="Female"/>
    <s v="Electronic accessories"/>
    <s v="Yangon"/>
    <s v="A"/>
    <s v="Poor"/>
  </r>
  <r>
    <s v="237-44-6163"/>
    <n v="10.56"/>
    <n v="8"/>
    <n v="4.2240000000000002"/>
    <n v="88.703999999999994"/>
    <d v="2019-01-24T00:00:00"/>
    <d v="1899-12-30T17:43:00"/>
    <s v="Cash"/>
    <n v="4.2240000000000002"/>
    <n v="7.6"/>
    <s v="Jan"/>
    <s v="Thu"/>
    <s v="evening"/>
    <s v="Normal"/>
    <s v="Male"/>
    <s v="Electronic accessories"/>
    <s v="Yangon"/>
    <s v="A"/>
    <s v="Average"/>
  </r>
  <r>
    <s v="636-17-0325"/>
    <n v="62.57"/>
    <n v="4"/>
    <n v="12.513999999999999"/>
    <n v="262.79399999999998"/>
    <d v="2019-02-25T00:00:00"/>
    <d v="1899-12-30T18:37:00"/>
    <s v="Cash"/>
    <n v="12.513999999999999"/>
    <n v="9.5"/>
    <s v="Feb"/>
    <s v="Mon"/>
    <s v="evening"/>
    <s v="Normal"/>
    <s v="Male"/>
    <s v="Health and beauty"/>
    <s v="Mandalay"/>
    <s v="B"/>
    <s v="Good"/>
  </r>
  <r>
    <s v="343-75-9322"/>
    <n v="11.85"/>
    <n v="8"/>
    <n v="4.74"/>
    <n v="99.54"/>
    <d v="2019-01-09T00:00:00"/>
    <d v="1899-12-30T16:34:00"/>
    <s v="Cash"/>
    <n v="4.74"/>
    <n v="4.0999999999999996"/>
    <s v="Jan"/>
    <s v="Wed"/>
    <s v="evening"/>
    <s v="Member"/>
    <s v="Female"/>
    <s v="Sports and travel"/>
    <s v="Mandalay"/>
    <s v="B"/>
    <s v="Poor"/>
  </r>
  <r>
    <s v="528-14-9470"/>
    <n v="91.3"/>
    <n v="1"/>
    <n v="4.5650000000000004"/>
    <n v="95.864999999999995"/>
    <d v="2019-02-14T00:00:00"/>
    <d v="1899-12-30T14:42:00"/>
    <s v="Ewallet"/>
    <n v="4.5650000000000004"/>
    <n v="9.1999999999999993"/>
    <s v="Feb"/>
    <s v="Thu"/>
    <s v="afternoon"/>
    <s v="Member"/>
    <s v="Male"/>
    <s v="Health and beauty"/>
    <s v="Yangon"/>
    <s v="A"/>
    <s v="Good"/>
  </r>
  <r>
    <s v="427-45-9297"/>
    <n v="40.729999999999997"/>
    <n v="7"/>
    <n v="14.2555"/>
    <n v="299.3655"/>
    <d v="2019-03-12T00:00:00"/>
    <d v="1899-12-30T11:01:00"/>
    <s v="Ewallet"/>
    <n v="14.2555"/>
    <n v="5.4"/>
    <s v="Mar"/>
    <s v="Tue"/>
    <s v="morning"/>
    <s v="Member"/>
    <s v="Female"/>
    <s v="Home and lifestyle"/>
    <s v="Mandalay"/>
    <s v="B"/>
    <s v="Poor"/>
  </r>
  <r>
    <s v="807-34-3742"/>
    <n v="52.38"/>
    <n v="1"/>
    <n v="2.6190000000000002"/>
    <n v="54.999000000000002"/>
    <d v="2019-03-26T00:00:00"/>
    <d v="1899-12-30T19:44:00"/>
    <s v="Cash"/>
    <n v="2.6190000000000002"/>
    <n v="5.8"/>
    <s v="Mar"/>
    <s v="Tue"/>
    <s v="evening"/>
    <s v="Normal"/>
    <s v="Male"/>
    <s v="Fashion accessories"/>
    <s v="Yangon"/>
    <s v="A"/>
    <s v="Poor"/>
  </r>
  <r>
    <s v="288-62-1085"/>
    <n v="38.54"/>
    <n v="5"/>
    <n v="9.6349999999999998"/>
    <n v="202.33500000000001"/>
    <d v="2019-01-09T00:00:00"/>
    <d v="1899-12-30T13:34:00"/>
    <s v="Ewallet"/>
    <n v="9.6349999999999998"/>
    <n v="5.6"/>
    <s v="Jan"/>
    <s v="Wed"/>
    <s v="afternoon"/>
    <s v="Member"/>
    <s v="Male"/>
    <s v="Fashion accessories"/>
    <s v="Yangon"/>
    <s v="A"/>
    <s v="Poor"/>
  </r>
  <r>
    <s v="670-71-7306"/>
    <n v="44.63"/>
    <n v="6"/>
    <n v="13.388999999999999"/>
    <n v="281.16899999999998"/>
    <d v="2019-01-02T00:00:00"/>
    <d v="1899-12-30T20:08:00"/>
    <s v="Credit card"/>
    <n v="13.388999999999999"/>
    <n v="5.0999999999999996"/>
    <s v="Jan"/>
    <s v="Wed"/>
    <s v="evening"/>
    <s v="Normal"/>
    <s v="Male"/>
    <s v="Sports and travel"/>
    <s v="Mandalay"/>
    <s v="B"/>
    <s v="Poor"/>
  </r>
  <r>
    <s v="660-29-7083"/>
    <n v="55.87"/>
    <n v="10"/>
    <n v="27.934999999999999"/>
    <n v="586.63499999999999"/>
    <d v="2019-01-15T00:00:00"/>
    <d v="1899-12-30T15:01:00"/>
    <s v="Cash"/>
    <n v="27.934999999999999"/>
    <n v="5.8"/>
    <s v="Jan"/>
    <s v="Tue"/>
    <s v="afternoon"/>
    <s v="Normal"/>
    <s v="Male"/>
    <s v="Electronic accessories"/>
    <s v="Naypyitaw"/>
    <s v="C"/>
    <s v="Poor"/>
  </r>
  <r>
    <s v="271-77-8740"/>
    <n v="29.22"/>
    <n v="6"/>
    <n v="8.766"/>
    <n v="184.08600000000001"/>
    <d v="2019-01-01T00:00:00"/>
    <d v="1899-12-30T11:40:00"/>
    <s v="Ewallet"/>
    <n v="8.766"/>
    <n v="5"/>
    <s v="Jan"/>
    <s v="Tue"/>
    <s v="morning"/>
    <s v="Member"/>
    <s v="Female"/>
    <s v="Sports and travel"/>
    <s v="Naypyitaw"/>
    <s v="C"/>
    <s v="Poor"/>
  </r>
  <r>
    <s v="497-36-0989"/>
    <n v="51.94"/>
    <n v="3"/>
    <n v="7.7910000000000004"/>
    <n v="163.61099999999999"/>
    <d v="2019-02-15T00:00:00"/>
    <d v="1899-12-30T15:21:00"/>
    <s v="Cash"/>
    <n v="7.7910000000000004"/>
    <n v="7.9"/>
    <s v="Feb"/>
    <s v="Fri"/>
    <s v="afternoon"/>
    <s v="Normal"/>
    <s v="Male"/>
    <s v="Fashion accessories"/>
    <s v="Yangon"/>
    <s v="A"/>
    <s v="Average"/>
  </r>
  <r>
    <s v="291-59-1384"/>
    <n v="60.3"/>
    <n v="1"/>
    <n v="3.0150000000000001"/>
    <n v="63.314999999999998"/>
    <d v="2019-02-28T00:00:00"/>
    <d v="1899-12-30T17:38:00"/>
    <s v="Cash"/>
    <n v="3.0150000000000001"/>
    <n v="6"/>
    <s v="Feb"/>
    <s v="Thu"/>
    <s v="evening"/>
    <s v="Normal"/>
    <s v="Male"/>
    <s v="Electronic accessories"/>
    <s v="Mandalay"/>
    <s v="B"/>
    <s v="Average"/>
  </r>
  <r>
    <s v="860-73-6466"/>
    <n v="39.47"/>
    <n v="2"/>
    <n v="3.9470000000000001"/>
    <n v="82.887"/>
    <d v="2019-03-02T00:00:00"/>
    <d v="1899-12-30T16:16:00"/>
    <s v="Credit card"/>
    <n v="3.9470000000000001"/>
    <n v="5"/>
    <s v="Mar"/>
    <s v="Sat"/>
    <s v="evening"/>
    <s v="Member"/>
    <s v="Female"/>
    <s v="Sports and travel"/>
    <s v="Yangon"/>
    <s v="A"/>
    <s v="Poor"/>
  </r>
  <r>
    <s v="549-23-9016"/>
    <n v="14.87"/>
    <n v="2"/>
    <n v="1.4870000000000001"/>
    <n v="31.227"/>
    <d v="2019-02-13T00:00:00"/>
    <d v="1899-12-30T18:15:00"/>
    <s v="Credit card"/>
    <n v="1.4870000000000001"/>
    <n v="8.9"/>
    <s v="Feb"/>
    <s v="Wed"/>
    <s v="evening"/>
    <s v="Member"/>
    <s v="Female"/>
    <s v="Food and beverages"/>
    <s v="Naypyitaw"/>
    <s v="C"/>
    <s v="Good"/>
  </r>
  <r>
    <s v="896-34-0956"/>
    <n v="21.32"/>
    <n v="1"/>
    <n v="1.0660000000000001"/>
    <n v="22.385999999999999"/>
    <d v="2019-01-26T00:00:00"/>
    <d v="1899-12-30T12:43:00"/>
    <s v="Cash"/>
    <n v="1.0660000000000001"/>
    <n v="5.9"/>
    <s v="Jan"/>
    <s v="Sat"/>
    <s v="afternoon"/>
    <s v="Normal"/>
    <s v="Male"/>
    <s v="Fashion accessories"/>
    <s v="Yangon"/>
    <s v="A"/>
    <s v="Poor"/>
  </r>
  <r>
    <s v="804-38-3935"/>
    <n v="93.78"/>
    <n v="3"/>
    <n v="14.067"/>
    <n v="295.40699999999998"/>
    <d v="2019-01-30T00:00:00"/>
    <d v="1899-12-30T11:32:00"/>
    <s v="Credit card"/>
    <n v="14.067"/>
    <n v="5.9"/>
    <s v="Jan"/>
    <s v="Wed"/>
    <s v="morning"/>
    <s v="Member"/>
    <s v="Male"/>
    <s v="Electronic accessories"/>
    <s v="Yangon"/>
    <s v="A"/>
    <s v="Poor"/>
  </r>
  <r>
    <s v="585-90-0249"/>
    <n v="73.260000000000005"/>
    <n v="1"/>
    <n v="3.6629999999999998"/>
    <n v="76.923000000000002"/>
    <d v="2019-01-27T00:00:00"/>
    <d v="1899-12-30T18:08:00"/>
    <s v="Ewallet"/>
    <n v="3.6629999999999998"/>
    <n v="9.6999999999999993"/>
    <s v="Jan"/>
    <s v="Sun"/>
    <s v="evening"/>
    <s v="Member"/>
    <s v="Male"/>
    <s v="Electronic accessories"/>
    <s v="Yangon"/>
    <s v="A"/>
    <s v="Good"/>
  </r>
  <r>
    <s v="862-29-5914"/>
    <n v="22.38"/>
    <n v="1"/>
    <n v="1.119"/>
    <n v="23.498999999999999"/>
    <d v="2019-01-30T00:00:00"/>
    <d v="1899-12-30T17:08:00"/>
    <s v="Credit card"/>
    <n v="1.119"/>
    <n v="8.6"/>
    <s v="Jan"/>
    <s v="Wed"/>
    <s v="evening"/>
    <s v="Normal"/>
    <s v="Female"/>
    <s v="Sports and travel"/>
    <s v="Naypyitaw"/>
    <s v="C"/>
    <s v="Good"/>
  </r>
  <r>
    <s v="845-94-6841"/>
    <n v="72.88"/>
    <n v="9"/>
    <n v="32.795999999999999"/>
    <n v="688.71600000000001"/>
    <d v="2019-01-08T00:00:00"/>
    <d v="1899-12-30T19:38:00"/>
    <s v="Cash"/>
    <n v="32.795999999999999"/>
    <n v="4"/>
    <s v="Jan"/>
    <s v="Tue"/>
    <s v="evening"/>
    <s v="Member"/>
    <s v="Female"/>
    <s v="Food and beverages"/>
    <s v="Naypyitaw"/>
    <s v="C"/>
    <s v="Poor"/>
  </r>
  <r>
    <s v="125-45-2293"/>
    <n v="99.1"/>
    <n v="6"/>
    <n v="29.73"/>
    <n v="624.33000000000004"/>
    <d v="2019-01-19T00:00:00"/>
    <d v="1899-12-30T13:11:00"/>
    <s v="Cash"/>
    <n v="29.73"/>
    <n v="4.2"/>
    <s v="Jan"/>
    <s v="Sat"/>
    <s v="afternoon"/>
    <s v="Normal"/>
    <s v="Female"/>
    <s v="Fashion accessories"/>
    <s v="Yangon"/>
    <s v="A"/>
    <s v="Poor"/>
  </r>
  <r>
    <s v="843-73-4724"/>
    <n v="74.099999999999994"/>
    <n v="1"/>
    <n v="3.7050000000000001"/>
    <n v="77.805000000000007"/>
    <d v="2019-01-25T00:00:00"/>
    <d v="1899-12-30T11:05:00"/>
    <s v="Cash"/>
    <n v="3.7050000000000001"/>
    <n v="9.1999999999999993"/>
    <s v="Jan"/>
    <s v="Fri"/>
    <s v="morning"/>
    <s v="Normal"/>
    <s v="Male"/>
    <s v="Fashion accessories"/>
    <s v="Yangon"/>
    <s v="A"/>
    <s v="Good"/>
  </r>
  <r>
    <s v="409-33-9708"/>
    <n v="98.48"/>
    <n v="2"/>
    <n v="9.8480000000000008"/>
    <n v="206.80799999999999"/>
    <d v="2019-02-19T00:00:00"/>
    <d v="1899-12-30T10:12:00"/>
    <s v="Ewallet"/>
    <n v="9.8480000000000008"/>
    <n v="9.1999999999999993"/>
    <s v="Feb"/>
    <s v="Tue"/>
    <s v="morning"/>
    <s v="Normal"/>
    <s v="Female"/>
    <s v="Fashion accessories"/>
    <s v="Yangon"/>
    <s v="A"/>
    <s v="Good"/>
  </r>
  <r>
    <s v="658-66-3967"/>
    <n v="53.19"/>
    <n v="7"/>
    <n v="18.616499999999998"/>
    <n v="390.94650000000001"/>
    <d v="2019-01-14T00:00:00"/>
    <d v="1899-12-30T15:42:00"/>
    <s v="Ewallet"/>
    <n v="18.616499999999998"/>
    <n v="5"/>
    <s v="Jan"/>
    <s v="Mon"/>
    <s v="afternoon"/>
    <s v="Normal"/>
    <s v="Male"/>
    <s v="Health and beauty"/>
    <s v="Naypyitaw"/>
    <s v="C"/>
    <s v="Poor"/>
  </r>
  <r>
    <s v="866-70-2814"/>
    <n v="52.79"/>
    <n v="10"/>
    <n v="26.395"/>
    <n v="554.29499999999996"/>
    <d v="2019-02-25T00:00:00"/>
    <d v="1899-12-30T11:58:00"/>
    <s v="Ewallet"/>
    <n v="26.395"/>
    <n v="10"/>
    <s v="Feb"/>
    <s v="Mon"/>
    <s v="morning"/>
    <s v="Normal"/>
    <s v="Female"/>
    <s v="Electronic accessories"/>
    <s v="Mandalay"/>
    <s v="B"/>
    <s v="Good"/>
  </r>
  <r>
    <s v="160-22-2687"/>
    <n v="95.95"/>
    <n v="5"/>
    <n v="23.987500000000001"/>
    <n v="503.73750000000001"/>
    <d v="2019-01-23T00:00:00"/>
    <d v="1899-12-30T14:21:00"/>
    <s v="Ewallet"/>
    <n v="23.987500000000001"/>
    <n v="8.8000000000000007"/>
    <s v="Jan"/>
    <s v="Wed"/>
    <s v="afternoon"/>
    <s v="Member"/>
    <s v="Female"/>
    <s v="Health and beauty"/>
    <s v="Yangon"/>
    <s v="A"/>
    <s v="Good"/>
  </r>
  <r>
    <s v="895-03-6665"/>
    <n v="36.51"/>
    <n v="9"/>
    <n v="16.429500000000001"/>
    <n v="345.01949999999999"/>
    <d v="2019-02-16T00:00:00"/>
    <d v="1899-12-30T10:52:00"/>
    <s v="Cash"/>
    <n v="16.429500000000001"/>
    <n v="4.2"/>
    <s v="Feb"/>
    <s v="Sat"/>
    <s v="morning"/>
    <s v="Normal"/>
    <s v="Female"/>
    <s v="Fashion accessories"/>
    <s v="Mandalay"/>
    <s v="B"/>
    <s v="Poor"/>
  </r>
  <r>
    <s v="770-42-8960"/>
    <n v="21.12"/>
    <n v="8"/>
    <n v="8.4480000000000004"/>
    <n v="177.40799999999999"/>
    <d v="2019-01-01T00:00:00"/>
    <d v="1899-12-30T19:31:00"/>
    <s v="Cash"/>
    <n v="8.4480000000000004"/>
    <n v="6.3"/>
    <s v="Jan"/>
    <s v="Tue"/>
    <s v="evening"/>
    <s v="Normal"/>
    <s v="Male"/>
    <s v="Food and beverages"/>
    <s v="Mandalay"/>
    <s v="B"/>
    <s v="Average"/>
  </r>
  <r>
    <s v="748-45-2862"/>
    <n v="28.31"/>
    <n v="4"/>
    <n v="5.6619999999999999"/>
    <n v="118.902"/>
    <d v="2019-03-07T00:00:00"/>
    <d v="1899-12-30T18:35:00"/>
    <s v="Cash"/>
    <n v="5.6619999999999999"/>
    <n v="8.1999999999999993"/>
    <s v="Mar"/>
    <s v="Thu"/>
    <s v="evening"/>
    <s v="Member"/>
    <s v="Female"/>
    <s v="Home and lifestyle"/>
    <s v="Yangon"/>
    <s v="A"/>
    <s v="Good"/>
  </r>
  <r>
    <s v="234-36-2483"/>
    <n v="57.59"/>
    <n v="6"/>
    <n v="17.277000000000001"/>
    <n v="362.81700000000001"/>
    <d v="2019-02-15T00:00:00"/>
    <d v="1899-12-30T13:51:00"/>
    <s v="Cash"/>
    <n v="17.277000000000001"/>
    <n v="5.0999999999999996"/>
    <s v="Feb"/>
    <s v="Fri"/>
    <s v="afternoon"/>
    <s v="Normal"/>
    <s v="Male"/>
    <s v="Health and beauty"/>
    <s v="Mandalay"/>
    <s v="B"/>
    <s v="Poor"/>
  </r>
  <r>
    <s v="316-66-3011"/>
    <n v="47.63"/>
    <n v="9"/>
    <n v="21.433499999999999"/>
    <n v="450.1035"/>
    <d v="2019-01-23T00:00:00"/>
    <d v="1899-12-30T12:35:00"/>
    <s v="Cash"/>
    <n v="21.433499999999999"/>
    <n v="5"/>
    <s v="Jan"/>
    <s v="Wed"/>
    <s v="afternoon"/>
    <s v="Member"/>
    <s v="Female"/>
    <s v="Food and beverages"/>
    <s v="Yangon"/>
    <s v="A"/>
    <s v="Poor"/>
  </r>
  <r>
    <s v="848-95-6252"/>
    <n v="86.27"/>
    <n v="1"/>
    <n v="4.3135000000000003"/>
    <n v="90.583500000000001"/>
    <d v="2019-02-20T00:00:00"/>
    <d v="1899-12-30T13:24:00"/>
    <s v="Ewallet"/>
    <n v="4.3135000000000003"/>
    <n v="7"/>
    <s v="Feb"/>
    <s v="Wed"/>
    <s v="afternoon"/>
    <s v="Member"/>
    <s v="Female"/>
    <s v="Home and lifestyle"/>
    <s v="Naypyitaw"/>
    <s v="C"/>
    <s v="Average"/>
  </r>
  <r>
    <s v="840-76-5966"/>
    <n v="12.76"/>
    <n v="2"/>
    <n v="1.276"/>
    <n v="26.795999999999999"/>
    <d v="2019-01-08T00:00:00"/>
    <d v="1899-12-30T18:06:00"/>
    <s v="Ewallet"/>
    <n v="1.276"/>
    <n v="7.8"/>
    <s v="Jan"/>
    <s v="Tue"/>
    <s v="evening"/>
    <s v="Member"/>
    <s v="Male"/>
    <s v="Sports and travel"/>
    <s v="Yangon"/>
    <s v="A"/>
    <s v="Average"/>
  </r>
  <r>
    <s v="152-03-4217"/>
    <n v="11.28"/>
    <n v="9"/>
    <n v="5.0759999999999996"/>
    <n v="106.596"/>
    <d v="2019-03-17T00:00:00"/>
    <d v="1899-12-30T11:55:00"/>
    <s v="Credit card"/>
    <n v="5.0759999999999996"/>
    <n v="4.3"/>
    <s v="Mar"/>
    <s v="Sun"/>
    <s v="morning"/>
    <s v="Normal"/>
    <s v="Female"/>
    <s v="Home and lifestyle"/>
    <s v="Mandalay"/>
    <s v="B"/>
    <s v="Poor"/>
  </r>
  <r>
    <s v="533-66-5566"/>
    <n v="51.07"/>
    <n v="7"/>
    <n v="17.874500000000001"/>
    <n v="375.36450000000002"/>
    <d v="2019-01-12T00:00:00"/>
    <d v="1899-12-30T11:42:00"/>
    <s v="Cash"/>
    <n v="17.874500000000001"/>
    <n v="7"/>
    <s v="Jan"/>
    <s v="Sat"/>
    <s v="morning"/>
    <s v="Normal"/>
    <s v="Female"/>
    <s v="Home and lifestyle"/>
    <s v="Mandalay"/>
    <s v="B"/>
    <s v="Average"/>
  </r>
  <r>
    <s v="124-31-1458"/>
    <n v="79.59"/>
    <n v="3"/>
    <n v="11.938499999999999"/>
    <n v="250.70849999999999"/>
    <d v="2019-01-08T00:00:00"/>
    <d v="1899-12-30T14:30:00"/>
    <s v="Cash"/>
    <n v="11.938499999999999"/>
    <n v="6.6"/>
    <s v="Jan"/>
    <s v="Tue"/>
    <s v="afternoon"/>
    <s v="Member"/>
    <s v="Female"/>
    <s v="Electronic accessories"/>
    <s v="Yangon"/>
    <s v="A"/>
    <s v="Average"/>
  </r>
  <r>
    <s v="176-78-1170"/>
    <n v="33.81"/>
    <n v="3"/>
    <n v="5.0715000000000003"/>
    <n v="106.50149999999999"/>
    <d v="2019-01-26T00:00:00"/>
    <d v="1899-12-30T15:11:00"/>
    <s v="Ewallet"/>
    <n v="5.0715000000000003"/>
    <n v="7.3"/>
    <s v="Jan"/>
    <s v="Sat"/>
    <s v="afternoon"/>
    <s v="Member"/>
    <s v="Male"/>
    <s v="Health and beauty"/>
    <s v="Naypyitaw"/>
    <s v="C"/>
    <s v="Average"/>
  </r>
  <r>
    <s v="361-59-0574"/>
    <n v="90.53"/>
    <n v="8"/>
    <n v="36.212000000000003"/>
    <n v="760.452"/>
    <d v="2019-03-15T00:00:00"/>
    <d v="1899-12-30T14:48:00"/>
    <s v="Credit card"/>
    <n v="36.212000000000003"/>
    <n v="6.5"/>
    <s v="Mar"/>
    <s v="Fri"/>
    <s v="afternoon"/>
    <s v="Member"/>
    <s v="Male"/>
    <s v="Sports and travel"/>
    <s v="Mandalay"/>
    <s v="B"/>
    <s v="Average"/>
  </r>
  <r>
    <s v="101-81-4070"/>
    <n v="62.82"/>
    <n v="2"/>
    <n v="6.282"/>
    <n v="131.922"/>
    <d v="2019-01-17T00:00:00"/>
    <d v="1899-12-30T12:36:00"/>
    <s v="Ewallet"/>
    <n v="6.282"/>
    <n v="4.9000000000000004"/>
    <s v="Jan"/>
    <s v="Thu"/>
    <s v="afternoon"/>
    <s v="Member"/>
    <s v="Female"/>
    <s v="Health and beauty"/>
    <s v="Naypyitaw"/>
    <s v="C"/>
    <s v="Poor"/>
  </r>
  <r>
    <s v="631-34-1880"/>
    <n v="24.31"/>
    <n v="3"/>
    <n v="3.6465000000000001"/>
    <n v="76.576499999999996"/>
    <d v="2019-01-08T00:00:00"/>
    <d v="1899-12-30T19:09:00"/>
    <s v="Credit card"/>
    <n v="3.6465000000000001"/>
    <n v="4.3"/>
    <s v="Jan"/>
    <s v="Tue"/>
    <s v="evening"/>
    <s v="Member"/>
    <s v="Male"/>
    <s v="Food and beverages"/>
    <s v="Naypyitaw"/>
    <s v="C"/>
    <s v="Poor"/>
  </r>
  <r>
    <s v="852-82-2749"/>
    <n v="64.59"/>
    <n v="4"/>
    <n v="12.917999999999999"/>
    <n v="271.27800000000002"/>
    <d v="2019-01-06T00:00:00"/>
    <d v="1899-12-30T13:35:00"/>
    <s v="Ewallet"/>
    <n v="12.917999999999999"/>
    <n v="9.3000000000000007"/>
    <s v="Jan"/>
    <s v="Sun"/>
    <s v="afternoon"/>
    <s v="Normal"/>
    <s v="Male"/>
    <s v="Sports and travel"/>
    <s v="Yangon"/>
    <s v="A"/>
    <s v="Good"/>
  </r>
  <r>
    <s v="873-14-6353"/>
    <n v="24.82"/>
    <n v="7"/>
    <n v="8.6869999999999994"/>
    <n v="182.42699999999999"/>
    <d v="2019-02-16T00:00:00"/>
    <d v="1899-12-30T10:33:00"/>
    <s v="Credit card"/>
    <n v="8.6869999999999994"/>
    <n v="7.1"/>
    <s v="Feb"/>
    <s v="Sat"/>
    <s v="morning"/>
    <s v="Member"/>
    <s v="Male"/>
    <s v="Food and beverages"/>
    <s v="Yangon"/>
    <s v="A"/>
    <s v="Average"/>
  </r>
  <r>
    <s v="584-66-4073"/>
    <n v="56.5"/>
    <n v="1"/>
    <n v="2.8250000000000002"/>
    <n v="59.325000000000003"/>
    <d v="2019-03-13T00:00:00"/>
    <d v="1899-12-30T15:45:00"/>
    <s v="Ewallet"/>
    <n v="2.8250000000000002"/>
    <n v="9.6"/>
    <s v="Mar"/>
    <s v="Wed"/>
    <s v="afternoon"/>
    <s v="Normal"/>
    <s v="Male"/>
    <s v="Fashion accessories"/>
    <s v="Naypyitaw"/>
    <s v="C"/>
    <s v="Good"/>
  </r>
  <r>
    <s v="544-55-9589"/>
    <n v="21.43"/>
    <n v="10"/>
    <n v="10.715"/>
    <n v="225.01499999999999"/>
    <d v="2019-01-28T00:00:00"/>
    <d v="1899-12-30T11:51:00"/>
    <s v="Cash"/>
    <n v="10.715"/>
    <n v="6.2"/>
    <s v="Jan"/>
    <s v="Mon"/>
    <s v="morning"/>
    <s v="Member"/>
    <s v="Female"/>
    <s v="Electronic accessories"/>
    <s v="Mandalay"/>
    <s v="B"/>
    <s v="Average"/>
  </r>
  <r>
    <s v="166-19-2553"/>
    <n v="89.06"/>
    <n v="6"/>
    <n v="26.718"/>
    <n v="561.07799999999997"/>
    <d v="2019-01-18T00:00:00"/>
    <d v="1899-12-30T17:26:00"/>
    <s v="Cash"/>
    <n v="26.718"/>
    <n v="9.9"/>
    <s v="Jan"/>
    <s v="Fri"/>
    <s v="evening"/>
    <s v="Member"/>
    <s v="Male"/>
    <s v="Sports and travel"/>
    <s v="Yangon"/>
    <s v="A"/>
    <s v="Good"/>
  </r>
  <r>
    <s v="737-88-5876"/>
    <n v="23.29"/>
    <n v="4"/>
    <n v="4.6580000000000004"/>
    <n v="97.817999999999998"/>
    <d v="2019-03-19T00:00:00"/>
    <d v="1899-12-30T11:52:00"/>
    <s v="Credit card"/>
    <n v="4.6580000000000004"/>
    <n v="5.9"/>
    <s v="Mar"/>
    <s v="Tue"/>
    <s v="morning"/>
    <s v="Member"/>
    <s v="Male"/>
    <s v="Home and lifestyle"/>
    <s v="Yangon"/>
    <s v="A"/>
    <s v="Poor"/>
  </r>
  <r>
    <s v="154-87-7367"/>
    <n v="65.260000000000005"/>
    <n v="8"/>
    <n v="26.103999999999999"/>
    <n v="548.18399999999997"/>
    <d v="2019-03-15T00:00:00"/>
    <d v="1899-12-30T14:04:00"/>
    <s v="Ewallet"/>
    <n v="26.103999999999999"/>
    <n v="6.3"/>
    <s v="Mar"/>
    <s v="Fri"/>
    <s v="afternoon"/>
    <s v="Normal"/>
    <s v="Male"/>
    <s v="Home and lifestyle"/>
    <s v="Naypyitaw"/>
    <s v="C"/>
    <s v="Average"/>
  </r>
  <r>
    <s v="885-56-0389"/>
    <n v="52.35"/>
    <n v="1"/>
    <n v="2.6175000000000002"/>
    <n v="54.967500000000001"/>
    <d v="2019-02-12T00:00:00"/>
    <d v="1899-12-30T17:49:00"/>
    <s v="Cash"/>
    <n v="2.6175000000000002"/>
    <n v="4"/>
    <s v="Feb"/>
    <s v="Tue"/>
    <s v="evening"/>
    <s v="Member"/>
    <s v="Male"/>
    <s v="Fashion accessories"/>
    <s v="Naypyitaw"/>
    <s v="C"/>
    <s v="Poor"/>
  </r>
  <r>
    <s v="608-05-3804"/>
    <n v="39.75"/>
    <n v="1"/>
    <n v="1.9875"/>
    <n v="41.737499999999997"/>
    <d v="2019-02-25T00:00:00"/>
    <d v="1899-12-30T20:19:00"/>
    <s v="Cash"/>
    <n v="1.9875"/>
    <n v="6.1"/>
    <s v="Feb"/>
    <s v="Mon"/>
    <s v="evening"/>
    <s v="Member"/>
    <s v="Male"/>
    <s v="Electronic accessories"/>
    <s v="Mandalay"/>
    <s v="B"/>
    <s v="Average"/>
  </r>
  <r>
    <s v="448-61-3783"/>
    <n v="90.02"/>
    <n v="8"/>
    <n v="36.008000000000003"/>
    <n v="756.16800000000001"/>
    <d v="2019-03-21T00:00:00"/>
    <d v="1899-12-30T16:08:00"/>
    <s v="Credit card"/>
    <n v="36.008000000000003"/>
    <n v="4.5"/>
    <s v="Mar"/>
    <s v="Thu"/>
    <s v="evening"/>
    <s v="Normal"/>
    <s v="Female"/>
    <s v="Electronic accessories"/>
    <s v="Yangon"/>
    <s v="A"/>
    <s v="Poor"/>
  </r>
  <r>
    <s v="761-49-0439"/>
    <n v="12.1"/>
    <n v="8"/>
    <n v="4.84"/>
    <n v="101.64"/>
    <d v="2019-01-19T00:00:00"/>
    <d v="1899-12-30T10:17:00"/>
    <s v="Ewallet"/>
    <n v="4.84"/>
    <n v="8.6"/>
    <s v="Jan"/>
    <s v="Sat"/>
    <s v="morning"/>
    <s v="Member"/>
    <s v="Female"/>
    <s v="Electronic accessories"/>
    <s v="Mandalay"/>
    <s v="B"/>
    <s v="Good"/>
  </r>
  <r>
    <s v="490-95-0021"/>
    <n v="33.21"/>
    <n v="10"/>
    <n v="16.605"/>
    <n v="348.70499999999998"/>
    <d v="2019-01-08T00:00:00"/>
    <d v="1899-12-30T14:25:00"/>
    <s v="Ewallet"/>
    <n v="16.605"/>
    <n v="6"/>
    <s v="Jan"/>
    <s v="Tue"/>
    <s v="afternoon"/>
    <s v="Member"/>
    <s v="Female"/>
    <s v="Food and beverages"/>
    <s v="Mandalay"/>
    <s v="B"/>
    <s v="Average"/>
  </r>
  <r>
    <s v="115-38-7388"/>
    <n v="10.18"/>
    <n v="8"/>
    <n v="4.0720000000000001"/>
    <n v="85.512"/>
    <d v="2019-03-30T00:00:00"/>
    <d v="1899-12-30T12:51:00"/>
    <s v="Credit card"/>
    <n v="4.0720000000000001"/>
    <n v="9.5"/>
    <s v="Mar"/>
    <s v="Sat"/>
    <s v="afternoon"/>
    <s v="Member"/>
    <s v="Female"/>
    <s v="Fashion accessories"/>
    <s v="Naypyitaw"/>
    <s v="C"/>
    <s v="Good"/>
  </r>
  <r>
    <s v="311-13-6971"/>
    <n v="31.99"/>
    <n v="10"/>
    <n v="15.994999999999999"/>
    <n v="335.89499999999998"/>
    <d v="2019-02-20T00:00:00"/>
    <d v="1899-12-30T15:18:00"/>
    <s v="Credit card"/>
    <n v="15.994999999999999"/>
    <n v="9.9"/>
    <s v="Feb"/>
    <s v="Wed"/>
    <s v="afternoon"/>
    <s v="Member"/>
    <s v="Male"/>
    <s v="Sports and travel"/>
    <s v="Mandalay"/>
    <s v="B"/>
    <s v="Good"/>
  </r>
  <r>
    <s v="291-55-6563"/>
    <n v="34.42"/>
    <n v="6"/>
    <n v="10.326000000000001"/>
    <n v="216.846"/>
    <d v="2019-03-30T00:00:00"/>
    <d v="1899-12-30T12:45:00"/>
    <s v="Ewallet"/>
    <n v="10.326000000000001"/>
    <n v="7.5"/>
    <s v="Mar"/>
    <s v="Sat"/>
    <s v="afternoon"/>
    <s v="Member"/>
    <s v="Female"/>
    <s v="Home and lifestyle"/>
    <s v="Yangon"/>
    <s v="A"/>
    <s v="Average"/>
  </r>
  <r>
    <s v="548-48-3156"/>
    <n v="83.34"/>
    <n v="2"/>
    <n v="8.3339999999999996"/>
    <n v="175.01400000000001"/>
    <d v="2019-03-19T00:00:00"/>
    <d v="1899-12-30T13:37:00"/>
    <s v="Cash"/>
    <n v="8.3339999999999996"/>
    <n v="7.6"/>
    <s v="Mar"/>
    <s v="Tue"/>
    <s v="afternoon"/>
    <s v="Member"/>
    <s v="Female"/>
    <s v="Food and beverages"/>
    <s v="Yangon"/>
    <s v="A"/>
    <s v="Average"/>
  </r>
  <r>
    <s v="460-93-5834"/>
    <n v="45.58"/>
    <n v="7"/>
    <n v="15.952999999999999"/>
    <n v="335.01299999999998"/>
    <d v="2019-01-13T00:00:00"/>
    <d v="1899-12-30T10:03:00"/>
    <s v="Cash"/>
    <n v="15.952999999999999"/>
    <n v="5"/>
    <s v="Jan"/>
    <s v="Sun"/>
    <s v="morning"/>
    <s v="Normal"/>
    <s v="Male"/>
    <s v="Sports and travel"/>
    <s v="Yangon"/>
    <s v="A"/>
    <s v="Poor"/>
  </r>
  <r>
    <s v="325-89-4209"/>
    <n v="87.9"/>
    <n v="1"/>
    <n v="4.3949999999999996"/>
    <n v="92.295000000000002"/>
    <d v="2019-02-05T00:00:00"/>
    <d v="1899-12-30T19:42:00"/>
    <s v="Ewallet"/>
    <n v="4.3949999999999996"/>
    <n v="6.7"/>
    <s v="Feb"/>
    <s v="Tue"/>
    <s v="evening"/>
    <s v="Member"/>
    <s v="Male"/>
    <s v="Food and beverages"/>
    <s v="Yangon"/>
    <s v="A"/>
    <s v="Average"/>
  </r>
  <r>
    <s v="884-80-6021"/>
    <n v="73.47"/>
    <n v="10"/>
    <n v="36.734999999999999"/>
    <n v="771.43499999999995"/>
    <d v="2019-03-23T00:00:00"/>
    <d v="1899-12-30T13:14:00"/>
    <s v="Ewallet"/>
    <n v="36.734999999999999"/>
    <n v="9.5"/>
    <s v="Mar"/>
    <s v="Sat"/>
    <s v="afternoon"/>
    <s v="Member"/>
    <s v="Female"/>
    <s v="Electronic accessories"/>
    <s v="Yangon"/>
    <s v="A"/>
    <s v="Good"/>
  </r>
  <r>
    <s v="137-74-8729"/>
    <n v="12.19"/>
    <n v="8"/>
    <n v="4.8760000000000003"/>
    <n v="102.396"/>
    <d v="2019-03-13T00:00:00"/>
    <d v="1899-12-30T12:47:00"/>
    <s v="Ewallet"/>
    <n v="4.8760000000000003"/>
    <n v="6.8"/>
    <s v="Mar"/>
    <s v="Wed"/>
    <s v="afternoon"/>
    <s v="Normal"/>
    <s v="Female"/>
    <s v="Fashion accessories"/>
    <s v="Naypyitaw"/>
    <s v="C"/>
    <s v="Average"/>
  </r>
  <r>
    <s v="880-46-5796"/>
    <n v="76.92"/>
    <n v="10"/>
    <n v="38.46"/>
    <n v="807.66"/>
    <d v="2019-03-17T00:00:00"/>
    <d v="1899-12-30T19:53:00"/>
    <s v="Ewallet"/>
    <n v="38.46"/>
    <n v="5.6"/>
    <s v="Mar"/>
    <s v="Sun"/>
    <s v="evening"/>
    <s v="Member"/>
    <s v="Male"/>
    <s v="Sports and travel"/>
    <s v="Yangon"/>
    <s v="A"/>
    <s v="Poor"/>
  </r>
  <r>
    <s v="389-70-2397"/>
    <n v="83.66"/>
    <n v="5"/>
    <n v="20.914999999999999"/>
    <n v="439.21499999999997"/>
    <d v="2019-02-21T00:00:00"/>
    <d v="1899-12-30T10:26:00"/>
    <s v="Cash"/>
    <n v="20.914999999999999"/>
    <n v="7.2"/>
    <s v="Feb"/>
    <s v="Thu"/>
    <s v="morning"/>
    <s v="Normal"/>
    <s v="Female"/>
    <s v="Health and beauty"/>
    <s v="Naypyitaw"/>
    <s v="C"/>
    <s v="Average"/>
  </r>
  <r>
    <s v="114-35-5271"/>
    <n v="57.91"/>
    <n v="8"/>
    <n v="23.164000000000001"/>
    <n v="486.44400000000002"/>
    <d v="2019-02-07T00:00:00"/>
    <d v="1899-12-30T15:06:00"/>
    <s v="Cash"/>
    <n v="23.164000000000001"/>
    <n v="8.1"/>
    <s v="Feb"/>
    <s v="Thu"/>
    <s v="afternoon"/>
    <s v="Normal"/>
    <s v="Female"/>
    <s v="Electronic accessories"/>
    <s v="Mandalay"/>
    <s v="B"/>
    <s v="Good"/>
  </r>
  <r>
    <s v="607-76-6216"/>
    <n v="92.49"/>
    <n v="5"/>
    <n v="23.122499999999999"/>
    <n v="485.57249999999999"/>
    <d v="2019-03-02T00:00:00"/>
    <d v="1899-12-30T16:35:00"/>
    <s v="Credit card"/>
    <n v="23.122499999999999"/>
    <n v="8.6"/>
    <s v="Mar"/>
    <s v="Sat"/>
    <s v="evening"/>
    <s v="Member"/>
    <s v="Female"/>
    <s v="Fashion accessories"/>
    <s v="Naypyitaw"/>
    <s v="C"/>
    <s v="Good"/>
  </r>
  <r>
    <s v="715-20-1673"/>
    <n v="28.38"/>
    <n v="5"/>
    <n v="7.0949999999999998"/>
    <n v="148.995"/>
    <d v="2019-03-06T00:00:00"/>
    <d v="1899-12-30T20:57:00"/>
    <s v="Cash"/>
    <n v="7.0949999999999998"/>
    <n v="9.4"/>
    <s v="Mar"/>
    <s v="Wed"/>
    <s v="evening"/>
    <s v="Normal"/>
    <s v="Male"/>
    <s v="Electronic accessories"/>
    <s v="Mandalay"/>
    <s v="B"/>
    <s v="Good"/>
  </r>
  <r>
    <s v="811-35-1094"/>
    <n v="50.45"/>
    <n v="6"/>
    <n v="15.135"/>
    <n v="317.83499999999998"/>
    <d v="2019-02-06T00:00:00"/>
    <d v="1899-12-30T15:16:00"/>
    <s v="Credit card"/>
    <n v="15.135"/>
    <n v="8.9"/>
    <s v="Feb"/>
    <s v="Wed"/>
    <s v="afternoon"/>
    <s v="Member"/>
    <s v="Male"/>
    <s v="Electronic accessories"/>
    <s v="Mandalay"/>
    <s v="B"/>
    <s v="Good"/>
  </r>
  <r>
    <s v="699-88-1972"/>
    <n v="99.16"/>
    <n v="8"/>
    <n v="39.664000000000001"/>
    <n v="832.94399999999996"/>
    <d v="2019-01-28T00:00:00"/>
    <d v="1899-12-30T17:47:00"/>
    <s v="Credit card"/>
    <n v="39.664000000000001"/>
    <n v="4.2"/>
    <s v="Jan"/>
    <s v="Mon"/>
    <s v="evening"/>
    <s v="Normal"/>
    <s v="Male"/>
    <s v="Health and beauty"/>
    <s v="Mandalay"/>
    <s v="B"/>
    <s v="Poor"/>
  </r>
  <r>
    <s v="781-84-8059"/>
    <n v="60.74"/>
    <n v="7"/>
    <n v="21.259"/>
    <n v="446.43900000000002"/>
    <d v="2019-01-18T00:00:00"/>
    <d v="1899-12-30T16:23:00"/>
    <s v="Ewallet"/>
    <n v="21.259"/>
    <n v="5"/>
    <s v="Jan"/>
    <s v="Fri"/>
    <s v="evening"/>
    <s v="Normal"/>
    <s v="Male"/>
    <s v="Fashion accessories"/>
    <s v="Naypyitaw"/>
    <s v="C"/>
    <s v="Poor"/>
  </r>
  <r>
    <s v="409-49-6995"/>
    <n v="47.27"/>
    <n v="6"/>
    <n v="14.180999999999999"/>
    <n v="297.80099999999999"/>
    <d v="2019-02-05T00:00:00"/>
    <d v="1899-12-30T10:17:00"/>
    <s v="Cash"/>
    <n v="14.180999999999999"/>
    <n v="8.8000000000000007"/>
    <s v="Feb"/>
    <s v="Tue"/>
    <s v="morning"/>
    <s v="Member"/>
    <s v="Female"/>
    <s v="Food and beverages"/>
    <s v="Naypyitaw"/>
    <s v="C"/>
    <s v="Good"/>
  </r>
  <r>
    <s v="725-54-0677"/>
    <n v="85.6"/>
    <n v="7"/>
    <n v="29.96"/>
    <n v="629.16"/>
    <d v="2019-03-02T00:00:00"/>
    <d v="1899-12-30T13:50:00"/>
    <s v="Cash"/>
    <n v="29.96"/>
    <n v="5.3"/>
    <s v="Mar"/>
    <s v="Sat"/>
    <s v="afternoon"/>
    <s v="Member"/>
    <s v="Male"/>
    <s v="Health and beauty"/>
    <s v="Naypyitaw"/>
    <s v="C"/>
    <s v="Poor"/>
  </r>
  <r>
    <s v="146-09-5432"/>
    <n v="35.04"/>
    <n v="9"/>
    <n v="15.768000000000001"/>
    <n v="331.12799999999999"/>
    <d v="2019-02-09T00:00:00"/>
    <d v="1899-12-30T19:17:00"/>
    <s v="Ewallet"/>
    <n v="15.768000000000001"/>
    <n v="4.5999999999999996"/>
    <s v="Feb"/>
    <s v="Sat"/>
    <s v="evening"/>
    <s v="Member"/>
    <s v="Male"/>
    <s v="Food and beverages"/>
    <s v="Yangon"/>
    <s v="A"/>
    <s v="Poor"/>
  </r>
  <r>
    <s v="377-79-7592"/>
    <n v="44.84"/>
    <n v="9"/>
    <n v="20.178000000000001"/>
    <n v="423.738"/>
    <d v="2019-01-14T00:00:00"/>
    <d v="1899-12-30T14:00:00"/>
    <s v="Credit card"/>
    <n v="20.178000000000001"/>
    <n v="7.5"/>
    <s v="Jan"/>
    <s v="Mon"/>
    <s v="afternoon"/>
    <s v="Member"/>
    <s v="Female"/>
    <s v="Electronic accessories"/>
    <s v="Naypyitaw"/>
    <s v="C"/>
    <s v="Average"/>
  </r>
  <r>
    <s v="509-10-0516"/>
    <n v="45.97"/>
    <n v="4"/>
    <n v="9.1940000000000008"/>
    <n v="193.07400000000001"/>
    <d v="2019-02-09T00:00:00"/>
    <d v="1899-12-30T12:02:00"/>
    <s v="Ewallet"/>
    <n v="9.1940000000000008"/>
    <n v="5.0999999999999996"/>
    <s v="Feb"/>
    <s v="Sat"/>
    <s v="afternoon"/>
    <s v="Normal"/>
    <s v="Male"/>
    <s v="Home and lifestyle"/>
    <s v="Mandalay"/>
    <s v="B"/>
    <s v="Poor"/>
  </r>
  <r>
    <s v="595-94-9924"/>
    <n v="27.73"/>
    <n v="5"/>
    <n v="6.9325000000000001"/>
    <n v="145.58250000000001"/>
    <d v="2019-03-26T00:00:00"/>
    <d v="1899-12-30T20:21:00"/>
    <s v="Credit card"/>
    <n v="6.9325000000000001"/>
    <n v="4.2"/>
    <s v="Mar"/>
    <s v="Tue"/>
    <s v="evening"/>
    <s v="Member"/>
    <s v="Female"/>
    <s v="Health and beauty"/>
    <s v="Yangon"/>
    <s v="A"/>
    <s v="Poor"/>
  </r>
  <r>
    <s v="865-41-9075"/>
    <n v="11.53"/>
    <n v="7"/>
    <n v="4.0354999999999999"/>
    <n v="84.745500000000007"/>
    <d v="2019-01-28T00:00:00"/>
    <d v="1899-12-30T17:35:00"/>
    <s v="Cash"/>
    <n v="4.0354999999999999"/>
    <n v="8.1"/>
    <s v="Jan"/>
    <s v="Mon"/>
    <s v="evening"/>
    <s v="Normal"/>
    <s v="Male"/>
    <s v="Food and beverages"/>
    <s v="Yangon"/>
    <s v="A"/>
    <s v="Good"/>
  </r>
  <r>
    <s v="545-07-8534"/>
    <n v="58.32"/>
    <n v="2"/>
    <n v="5.8319999999999999"/>
    <n v="122.47199999999999"/>
    <d v="2019-02-14T00:00:00"/>
    <d v="1899-12-30T12:42:00"/>
    <s v="Ewallet"/>
    <n v="5.8319999999999999"/>
    <n v="6"/>
    <s v="Feb"/>
    <s v="Thu"/>
    <s v="afternoon"/>
    <s v="Normal"/>
    <s v="Female"/>
    <s v="Health and beauty"/>
    <s v="Naypyitaw"/>
    <s v="C"/>
    <s v="Average"/>
  </r>
  <r>
    <s v="118-62-1812"/>
    <n v="78.38"/>
    <n v="4"/>
    <n v="15.676"/>
    <n v="329.19600000000003"/>
    <d v="2019-03-24T00:00:00"/>
    <d v="1899-12-30T17:56:00"/>
    <s v="Cash"/>
    <n v="15.676"/>
    <n v="7.9"/>
    <s v="Mar"/>
    <s v="Sun"/>
    <s v="evening"/>
    <s v="Member"/>
    <s v="Female"/>
    <s v="Home and lifestyle"/>
    <s v="Naypyitaw"/>
    <s v="C"/>
    <s v="Average"/>
  </r>
  <r>
    <s v="450-42-3339"/>
    <n v="84.61"/>
    <n v="10"/>
    <n v="42.305"/>
    <n v="888.40499999999997"/>
    <d v="2019-02-09T00:00:00"/>
    <d v="1899-12-30T18:58:00"/>
    <s v="Credit card"/>
    <n v="42.305"/>
    <n v="8.8000000000000007"/>
    <s v="Feb"/>
    <s v="Sat"/>
    <s v="evening"/>
    <s v="Normal"/>
    <s v="Male"/>
    <s v="Health and beauty"/>
    <s v="Naypyitaw"/>
    <s v="C"/>
    <s v="Good"/>
  </r>
  <r>
    <s v="851-98-3555"/>
    <n v="82.88"/>
    <n v="5"/>
    <n v="20.72"/>
    <n v="435.12"/>
    <d v="2019-03-24T00:00:00"/>
    <d v="1899-12-30T14:08:00"/>
    <s v="Credit card"/>
    <n v="20.72"/>
    <n v="6.6"/>
    <s v="Mar"/>
    <s v="Sun"/>
    <s v="afternoon"/>
    <s v="Normal"/>
    <s v="Female"/>
    <s v="Health and beauty"/>
    <s v="Mandalay"/>
    <s v="B"/>
    <s v="Average"/>
  </r>
  <r>
    <s v="186-71-5196"/>
    <n v="79.540000000000006"/>
    <n v="2"/>
    <n v="7.9539999999999997"/>
    <n v="167.03399999999999"/>
    <d v="2019-03-27T00:00:00"/>
    <d v="1899-12-30T16:30:00"/>
    <s v="Ewallet"/>
    <n v="7.9539999999999997"/>
    <n v="6.2"/>
    <s v="Mar"/>
    <s v="Wed"/>
    <s v="evening"/>
    <s v="Member"/>
    <s v="Female"/>
    <s v="Food and beverages"/>
    <s v="Yangon"/>
    <s v="A"/>
    <s v="Average"/>
  </r>
  <r>
    <s v="624-01-8356"/>
    <n v="49.01"/>
    <n v="10"/>
    <n v="24.504999999999999"/>
    <n v="514.60500000000002"/>
    <d v="2019-01-27T00:00:00"/>
    <d v="1899-12-30T10:44:00"/>
    <s v="Credit card"/>
    <n v="24.504999999999999"/>
    <n v="4.2"/>
    <s v="Jan"/>
    <s v="Sun"/>
    <s v="morning"/>
    <s v="Normal"/>
    <s v="Female"/>
    <s v="Home and lifestyle"/>
    <s v="Mandalay"/>
    <s v="B"/>
    <s v="Poor"/>
  </r>
  <r>
    <s v="313-66-9943"/>
    <n v="29.15"/>
    <n v="3"/>
    <n v="4.3724999999999996"/>
    <n v="91.822500000000005"/>
    <d v="2019-03-27T00:00:00"/>
    <d v="1899-12-30T20:29:00"/>
    <s v="Credit card"/>
    <n v="4.3724999999999996"/>
    <n v="7.3"/>
    <s v="Mar"/>
    <s v="Wed"/>
    <s v="evening"/>
    <s v="Member"/>
    <s v="Female"/>
    <s v="Food and beverages"/>
    <s v="Mandalay"/>
    <s v="B"/>
    <s v="Average"/>
  </r>
  <r>
    <s v="151-27-8496"/>
    <n v="56.13"/>
    <n v="4"/>
    <n v="11.226000000000001"/>
    <n v="235.74600000000001"/>
    <d v="2019-01-19T00:00:00"/>
    <d v="1899-12-30T11:43:00"/>
    <s v="Ewallet"/>
    <n v="11.226000000000001"/>
    <n v="8.6"/>
    <s v="Jan"/>
    <s v="Sat"/>
    <s v="morning"/>
    <s v="Normal"/>
    <s v="Female"/>
    <s v="Electronic accessories"/>
    <s v="Naypyitaw"/>
    <s v="C"/>
    <s v="Good"/>
  </r>
  <r>
    <s v="453-33-6436"/>
    <n v="93.12"/>
    <n v="8"/>
    <n v="37.247999999999998"/>
    <n v="782.20799999999997"/>
    <d v="2019-02-07T00:00:00"/>
    <d v="1899-12-30T10:09:00"/>
    <s v="Cash"/>
    <n v="37.247999999999998"/>
    <n v="6.8"/>
    <s v="Feb"/>
    <s v="Thu"/>
    <s v="morning"/>
    <s v="Normal"/>
    <s v="Female"/>
    <s v="Home and lifestyle"/>
    <s v="Yangon"/>
    <s v="A"/>
    <s v="Average"/>
  </r>
  <r>
    <s v="522-57-8364"/>
    <n v="51.34"/>
    <n v="8"/>
    <n v="20.536000000000001"/>
    <n v="431.25599999999997"/>
    <d v="2019-01-31T00:00:00"/>
    <d v="1899-12-30T10:00:00"/>
    <s v="Ewallet"/>
    <n v="20.536000000000001"/>
    <n v="7.6"/>
    <s v="Jan"/>
    <s v="Thu"/>
    <s v="morning"/>
    <s v="Member"/>
    <s v="Male"/>
    <s v="Fashion accessories"/>
    <s v="Yangon"/>
    <s v="A"/>
    <s v="Average"/>
  </r>
  <r>
    <s v="459-45-2396"/>
    <n v="99.6"/>
    <n v="3"/>
    <n v="14.94"/>
    <n v="313.74"/>
    <d v="2019-02-25T00:00:00"/>
    <d v="1899-12-30T18:45:00"/>
    <s v="Cash"/>
    <n v="14.94"/>
    <n v="5.8"/>
    <s v="Feb"/>
    <s v="Mon"/>
    <s v="evening"/>
    <s v="Member"/>
    <s v="Female"/>
    <s v="Food and beverages"/>
    <s v="Yangon"/>
    <s v="A"/>
    <s v="Poor"/>
  </r>
  <r>
    <s v="717-96-4189"/>
    <n v="35.49"/>
    <n v="6"/>
    <n v="10.647"/>
    <n v="223.58699999999999"/>
    <d v="2019-02-02T00:00:00"/>
    <d v="1899-12-30T12:40:00"/>
    <s v="Cash"/>
    <n v="10.647"/>
    <n v="4.0999999999999996"/>
    <s v="Feb"/>
    <s v="Sat"/>
    <s v="afternoon"/>
    <s v="Normal"/>
    <s v="Female"/>
    <s v="Electronic accessories"/>
    <s v="Naypyitaw"/>
    <s v="C"/>
    <s v="Poor"/>
  </r>
  <r>
    <s v="722-13-2115"/>
    <n v="42.85"/>
    <n v="1"/>
    <n v="2.1425000000000001"/>
    <n v="44.9925"/>
    <d v="2019-03-14T00:00:00"/>
    <d v="1899-12-30T15:36:00"/>
    <s v="Credit card"/>
    <n v="2.1425000000000001"/>
    <n v="9.3000000000000007"/>
    <s v="Mar"/>
    <s v="Thu"/>
    <s v="afternoon"/>
    <s v="Member"/>
    <s v="Male"/>
    <s v="Sports and travel"/>
    <s v="Naypyitaw"/>
    <s v="C"/>
    <s v="Good"/>
  </r>
  <r>
    <s v="749-81-8133"/>
    <n v="94.67"/>
    <n v="4"/>
    <n v="18.934000000000001"/>
    <n v="397.61399999999998"/>
    <d v="2019-03-11T00:00:00"/>
    <d v="1899-12-30T12:04:00"/>
    <s v="Cash"/>
    <n v="18.934000000000001"/>
    <n v="6.8"/>
    <s v="Mar"/>
    <s v="Mon"/>
    <s v="afternoon"/>
    <s v="Normal"/>
    <s v="Female"/>
    <s v="Fashion accessories"/>
    <s v="Yangon"/>
    <s v="A"/>
    <s v="Average"/>
  </r>
  <r>
    <s v="777-67-2495"/>
    <n v="68.97"/>
    <n v="3"/>
    <n v="10.345499999999999"/>
    <n v="217.25550000000001"/>
    <d v="2019-02-22T00:00:00"/>
    <d v="1899-12-30T11:26:00"/>
    <s v="Ewallet"/>
    <n v="10.345499999999999"/>
    <n v="8.6999999999999993"/>
    <s v="Feb"/>
    <s v="Fri"/>
    <s v="morning"/>
    <s v="Normal"/>
    <s v="Male"/>
    <s v="Home and lifestyle"/>
    <s v="Mandalay"/>
    <s v="B"/>
    <s v="Good"/>
  </r>
  <r>
    <s v="636-98-3364"/>
    <n v="26.26"/>
    <n v="3"/>
    <n v="3.9390000000000001"/>
    <n v="82.718999999999994"/>
    <d v="2019-03-02T00:00:00"/>
    <d v="1899-12-30T12:36:00"/>
    <s v="Ewallet"/>
    <n v="3.9390000000000001"/>
    <n v="6.3"/>
    <s v="Mar"/>
    <s v="Sat"/>
    <s v="afternoon"/>
    <s v="Member"/>
    <s v="Female"/>
    <s v="Electronic accessories"/>
    <s v="Mandalay"/>
    <s v="B"/>
    <s v="Average"/>
  </r>
  <r>
    <s v="246-55-6923"/>
    <n v="35.79"/>
    <n v="9"/>
    <n v="16.105499999999999"/>
    <n v="338.21550000000002"/>
    <d v="2019-03-10T00:00:00"/>
    <d v="1899-12-30T15:06:00"/>
    <s v="Credit card"/>
    <n v="16.105499999999999"/>
    <n v="5.0999999999999996"/>
    <s v="Mar"/>
    <s v="Sun"/>
    <s v="afternoon"/>
    <s v="Member"/>
    <s v="Female"/>
    <s v="Home and lifestyle"/>
    <s v="Naypyitaw"/>
    <s v="C"/>
    <s v="Poor"/>
  </r>
  <r>
    <s v="181-82-6255"/>
    <n v="16.37"/>
    <n v="6"/>
    <n v="4.9109999999999996"/>
    <n v="103.131"/>
    <d v="2019-02-08T00:00:00"/>
    <d v="1899-12-30T10:58:00"/>
    <s v="Cash"/>
    <n v="4.9109999999999996"/>
    <n v="7"/>
    <s v="Feb"/>
    <s v="Fri"/>
    <s v="morning"/>
    <s v="Normal"/>
    <s v="Female"/>
    <s v="Home and lifestyle"/>
    <s v="Mandalay"/>
    <s v="B"/>
    <s v="Average"/>
  </r>
  <r>
    <s v="838-02-1821"/>
    <n v="12.73"/>
    <n v="2"/>
    <n v="1.2729999999999999"/>
    <n v="26.733000000000001"/>
    <d v="2019-02-22T00:00:00"/>
    <d v="1899-12-30T12:10:00"/>
    <s v="Credit card"/>
    <n v="1.2729999999999999"/>
    <n v="5.2"/>
    <s v="Feb"/>
    <s v="Fri"/>
    <s v="afternoon"/>
    <s v="Member"/>
    <s v="Female"/>
    <s v="Home and lifestyle"/>
    <s v="Naypyitaw"/>
    <s v="C"/>
    <s v="Poor"/>
  </r>
  <r>
    <s v="887-42-0517"/>
    <n v="83.14"/>
    <n v="7"/>
    <n v="29.099"/>
    <n v="611.07899999999995"/>
    <d v="2019-01-10T00:00:00"/>
    <d v="1899-12-30T10:31:00"/>
    <s v="Credit card"/>
    <n v="29.099"/>
    <n v="6.6"/>
    <s v="Jan"/>
    <s v="Thu"/>
    <s v="morning"/>
    <s v="Normal"/>
    <s v="Female"/>
    <s v="Sports and travel"/>
    <s v="Naypyitaw"/>
    <s v="C"/>
    <s v="Average"/>
  </r>
  <r>
    <s v="457-12-0244"/>
    <n v="35.22"/>
    <n v="6"/>
    <n v="10.566000000000001"/>
    <n v="221.886"/>
    <d v="2019-03-14T00:00:00"/>
    <d v="1899-12-30T13:49:00"/>
    <s v="Ewallet"/>
    <n v="10.566000000000001"/>
    <n v="6.5"/>
    <s v="Mar"/>
    <s v="Thu"/>
    <s v="afternoon"/>
    <s v="Member"/>
    <s v="Female"/>
    <s v="Sports and travel"/>
    <s v="Naypyitaw"/>
    <s v="C"/>
    <s v="Average"/>
  </r>
  <r>
    <s v="226-34-0034"/>
    <n v="13.78"/>
    <n v="4"/>
    <n v="2.7559999999999998"/>
    <n v="57.875999999999998"/>
    <d v="2019-01-10T00:00:00"/>
    <d v="1899-12-30T11:10:00"/>
    <s v="Ewallet"/>
    <n v="2.7559999999999998"/>
    <n v="9"/>
    <s v="Jan"/>
    <s v="Thu"/>
    <s v="morning"/>
    <s v="Normal"/>
    <s v="Female"/>
    <s v="Electronic accessories"/>
    <s v="Mandalay"/>
    <s v="B"/>
    <s v="Good"/>
  </r>
  <r>
    <s v="321-49-7382"/>
    <n v="88.31"/>
    <n v="1"/>
    <n v="4.4154999999999998"/>
    <n v="92.725499999999997"/>
    <d v="2019-02-15T00:00:00"/>
    <d v="1899-12-30T17:38:00"/>
    <s v="Credit card"/>
    <n v="4.4154999999999998"/>
    <n v="5.2"/>
    <s v="Feb"/>
    <s v="Fri"/>
    <s v="evening"/>
    <s v="Member"/>
    <s v="Male"/>
    <s v="Sports and travel"/>
    <s v="Mandalay"/>
    <s v="B"/>
    <s v="Poor"/>
  </r>
  <r>
    <s v="397-25-8725"/>
    <n v="39.619999999999997"/>
    <n v="9"/>
    <n v="17.829000000000001"/>
    <n v="374.40899999999999"/>
    <d v="2019-01-13T00:00:00"/>
    <d v="1899-12-30T17:54:00"/>
    <s v="Credit card"/>
    <n v="17.829000000000001"/>
    <n v="6.8"/>
    <s v="Jan"/>
    <s v="Sun"/>
    <s v="evening"/>
    <s v="Member"/>
    <s v="Female"/>
    <s v="Health and beauty"/>
    <s v="Yangon"/>
    <s v="A"/>
    <s v="Average"/>
  </r>
  <r>
    <s v="431-66-2305"/>
    <n v="88.25"/>
    <n v="9"/>
    <n v="39.712499999999999"/>
    <n v="833.96249999999998"/>
    <d v="2019-02-15T00:00:00"/>
    <d v="1899-12-30T20:51:00"/>
    <s v="Credit card"/>
    <n v="39.712499999999999"/>
    <n v="7.6"/>
    <s v="Feb"/>
    <s v="Fri"/>
    <s v="evening"/>
    <s v="Normal"/>
    <s v="Female"/>
    <s v="Electronic accessories"/>
    <s v="Mandalay"/>
    <s v="B"/>
    <s v="Average"/>
  </r>
  <r>
    <s v="825-94-5922"/>
    <n v="25.31"/>
    <n v="2"/>
    <n v="2.5310000000000001"/>
    <n v="53.151000000000003"/>
    <d v="2019-03-02T00:00:00"/>
    <d v="1899-12-30T19:26:00"/>
    <s v="Ewallet"/>
    <n v="2.5310000000000001"/>
    <n v="7.2"/>
    <s v="Mar"/>
    <s v="Sat"/>
    <s v="evening"/>
    <s v="Normal"/>
    <s v="Male"/>
    <s v="Sports and travel"/>
    <s v="Mandalay"/>
    <s v="B"/>
    <s v="Average"/>
  </r>
  <r>
    <s v="641-62-7288"/>
    <n v="99.92"/>
    <n v="6"/>
    <n v="29.975999999999999"/>
    <n v="629.49599999999998"/>
    <d v="2019-03-24T00:00:00"/>
    <d v="1899-12-30T13:33:00"/>
    <s v="Ewallet"/>
    <n v="29.975999999999999"/>
    <n v="7.1"/>
    <s v="Mar"/>
    <s v="Sun"/>
    <s v="afternoon"/>
    <s v="Normal"/>
    <s v="Male"/>
    <s v="Home and lifestyle"/>
    <s v="Mandalay"/>
    <s v="B"/>
    <s v="Average"/>
  </r>
  <r>
    <s v="756-93-1854"/>
    <n v="83.35"/>
    <n v="2"/>
    <n v="8.3350000000000009"/>
    <n v="175.035"/>
    <d v="2019-02-02T00:00:00"/>
    <d v="1899-12-30T14:05:00"/>
    <s v="Credit card"/>
    <n v="8.3350000000000009"/>
    <n v="9.5"/>
    <s v="Feb"/>
    <s v="Sat"/>
    <s v="afternoon"/>
    <s v="Member"/>
    <s v="Female"/>
    <s v="Fashion accessories"/>
    <s v="Naypyitaw"/>
    <s v="C"/>
    <s v="Good"/>
  </r>
  <r>
    <s v="243-55-8457"/>
    <n v="74.44"/>
    <n v="10"/>
    <n v="37.22"/>
    <n v="781.62"/>
    <d v="2019-02-27T00:00:00"/>
    <d v="1899-12-30T11:40:00"/>
    <s v="Ewallet"/>
    <n v="37.22"/>
    <n v="5.0999999999999996"/>
    <s v="Feb"/>
    <s v="Wed"/>
    <s v="morning"/>
    <s v="Normal"/>
    <s v="Female"/>
    <s v="Food and beverages"/>
    <s v="Yangon"/>
    <s v="A"/>
    <s v="Poor"/>
  </r>
  <r>
    <s v="458-10-8612"/>
    <n v="64.08"/>
    <n v="7"/>
    <n v="22.428000000000001"/>
    <n v="470.988"/>
    <d v="2019-01-20T00:00:00"/>
    <d v="1899-12-30T12:27:00"/>
    <s v="Ewallet"/>
    <n v="22.428000000000001"/>
    <n v="7.6"/>
    <s v="Jan"/>
    <s v="Sun"/>
    <s v="afternoon"/>
    <s v="Normal"/>
    <s v="Male"/>
    <s v="Health and beauty"/>
    <s v="Naypyitaw"/>
    <s v="C"/>
    <s v="Average"/>
  </r>
  <r>
    <s v="501-61-1753"/>
    <n v="63.15"/>
    <n v="6"/>
    <n v="18.945"/>
    <n v="397.84500000000003"/>
    <d v="2019-01-03T00:00:00"/>
    <d v="1899-12-30T20:24:00"/>
    <s v="Ewallet"/>
    <n v="18.945"/>
    <n v="9.8000000000000007"/>
    <s v="Jan"/>
    <s v="Thu"/>
    <s v="evening"/>
    <s v="Normal"/>
    <s v="Female"/>
    <s v="Home and lifestyle"/>
    <s v="Mandalay"/>
    <s v="B"/>
    <s v="Good"/>
  </r>
  <r>
    <s v="235-06-8510"/>
    <n v="85.72"/>
    <n v="3"/>
    <n v="12.858000000000001"/>
    <n v="270.01799999999997"/>
    <d v="2019-01-24T00:00:00"/>
    <d v="1899-12-30T20:59:00"/>
    <s v="Ewallet"/>
    <n v="12.858000000000001"/>
    <n v="5.0999999999999996"/>
    <s v="Jan"/>
    <s v="Thu"/>
    <s v="evening"/>
    <s v="Member"/>
    <s v="Male"/>
    <s v="Home and lifestyle"/>
    <s v="Naypyitaw"/>
    <s v="C"/>
    <s v="Poor"/>
  </r>
  <r>
    <s v="433-08-7822"/>
    <n v="78.89"/>
    <n v="7"/>
    <n v="27.611499999999999"/>
    <n v="579.8415"/>
    <d v="2019-01-05T00:00:00"/>
    <d v="1899-12-30T19:48:00"/>
    <s v="Ewallet"/>
    <n v="27.611499999999999"/>
    <n v="7.5"/>
    <s v="Jan"/>
    <s v="Sat"/>
    <s v="evening"/>
    <s v="Normal"/>
    <s v="Female"/>
    <s v="Health and beauty"/>
    <s v="Naypyitaw"/>
    <s v="C"/>
    <s v="Average"/>
  </r>
  <r>
    <s v="361-85-2571"/>
    <n v="89.48"/>
    <n v="5"/>
    <n v="22.37"/>
    <n v="469.77"/>
    <d v="2019-03-30T00:00:00"/>
    <d v="1899-12-30T10:18:00"/>
    <s v="Cash"/>
    <n v="22.37"/>
    <n v="7.4"/>
    <s v="Mar"/>
    <s v="Sat"/>
    <s v="morning"/>
    <s v="Normal"/>
    <s v="Female"/>
    <s v="Sports and travel"/>
    <s v="Yangon"/>
    <s v="A"/>
    <s v="Average"/>
  </r>
  <r>
    <s v="131-70-8179"/>
    <n v="92.09"/>
    <n v="3"/>
    <n v="13.813499999999999"/>
    <n v="290.08350000000002"/>
    <d v="2019-02-17T00:00:00"/>
    <d v="1899-12-30T16:27:00"/>
    <s v="Cash"/>
    <n v="13.813499999999999"/>
    <n v="4.2"/>
    <s v="Feb"/>
    <s v="Sun"/>
    <s v="evening"/>
    <s v="Member"/>
    <s v="Female"/>
    <s v="Health and beauty"/>
    <s v="Yangon"/>
    <s v="A"/>
    <s v="Poor"/>
  </r>
  <r>
    <s v="500-02-2261"/>
    <n v="57.29"/>
    <n v="6"/>
    <n v="17.187000000000001"/>
    <n v="360.92700000000002"/>
    <d v="2019-03-21T00:00:00"/>
    <d v="1899-12-30T17:04:00"/>
    <s v="Ewallet"/>
    <n v="17.187000000000001"/>
    <n v="5.9"/>
    <s v="Mar"/>
    <s v="Thu"/>
    <s v="evening"/>
    <s v="Normal"/>
    <s v="Female"/>
    <s v="Food and beverages"/>
    <s v="Naypyitaw"/>
    <s v="C"/>
    <s v="Poor"/>
  </r>
  <r>
    <s v="720-72-2436"/>
    <n v="66.52"/>
    <n v="4"/>
    <n v="13.304"/>
    <n v="279.38400000000001"/>
    <d v="2019-03-02T00:00:00"/>
    <d v="1899-12-30T18:14:00"/>
    <s v="Ewallet"/>
    <n v="13.304"/>
    <n v="6.9"/>
    <s v="Mar"/>
    <s v="Sat"/>
    <s v="evening"/>
    <s v="Normal"/>
    <s v="Male"/>
    <s v="Food and beverages"/>
    <s v="Yangon"/>
    <s v="A"/>
    <s v="Average"/>
  </r>
  <r>
    <s v="702-83-5291"/>
    <n v="99.82"/>
    <n v="9"/>
    <n v="44.918999999999997"/>
    <n v="943.29899999999998"/>
    <d v="2019-03-27T00:00:00"/>
    <d v="1899-12-30T10:43:00"/>
    <s v="Cash"/>
    <n v="44.918999999999997"/>
    <n v="6.6"/>
    <s v="Mar"/>
    <s v="Wed"/>
    <s v="morning"/>
    <s v="Member"/>
    <s v="Male"/>
    <s v="Fashion accessories"/>
    <s v="Naypyitaw"/>
    <s v="C"/>
    <s v="Average"/>
  </r>
  <r>
    <s v="809-69-9497"/>
    <n v="45.68"/>
    <n v="10"/>
    <n v="22.84"/>
    <n v="479.64"/>
    <d v="2019-01-19T00:00:00"/>
    <d v="1899-12-30T19:30:00"/>
    <s v="Ewallet"/>
    <n v="22.84"/>
    <n v="5.7"/>
    <s v="Jan"/>
    <s v="Sat"/>
    <s v="evening"/>
    <s v="Normal"/>
    <s v="Female"/>
    <s v="Home and lifestyle"/>
    <s v="Yangon"/>
    <s v="A"/>
    <s v="Poor"/>
  </r>
  <r>
    <s v="449-16-6770"/>
    <n v="50.79"/>
    <n v="5"/>
    <n v="12.6975"/>
    <n v="266.64749999999998"/>
    <d v="2019-02-19T00:00:00"/>
    <d v="1899-12-30T14:53:00"/>
    <s v="Credit card"/>
    <n v="12.6975"/>
    <n v="5.3"/>
    <s v="Feb"/>
    <s v="Tue"/>
    <s v="afternoon"/>
    <s v="Normal"/>
    <s v="Male"/>
    <s v="Health and beauty"/>
    <s v="Yangon"/>
    <s v="A"/>
    <s v="Poor"/>
  </r>
  <r>
    <s v="333-23-2632"/>
    <n v="10.08"/>
    <n v="7"/>
    <n v="3.528"/>
    <n v="74.087999999999994"/>
    <d v="2019-03-28T00:00:00"/>
    <d v="1899-12-30T20:14:00"/>
    <s v="Cash"/>
    <n v="3.528"/>
    <n v="4.2"/>
    <s v="Mar"/>
    <s v="Thu"/>
    <s v="evening"/>
    <s v="Member"/>
    <s v="Male"/>
    <s v="Health and beauty"/>
    <s v="Yangon"/>
    <s v="A"/>
    <s v="Poor"/>
  </r>
  <r>
    <s v="489-82-1237"/>
    <n v="93.88"/>
    <n v="7"/>
    <n v="32.857999999999997"/>
    <n v="690.01800000000003"/>
    <d v="2019-01-05T00:00:00"/>
    <d v="1899-12-30T11:51:00"/>
    <s v="Credit card"/>
    <n v="32.857999999999997"/>
    <n v="7.3"/>
    <s v="Jan"/>
    <s v="Sat"/>
    <s v="morning"/>
    <s v="Normal"/>
    <s v="Female"/>
    <s v="Electronic accessories"/>
    <s v="Yangon"/>
    <s v="A"/>
    <s v="Average"/>
  </r>
  <r>
    <s v="859-97-6048"/>
    <n v="84.25"/>
    <n v="2"/>
    <n v="8.4250000000000007"/>
    <n v="176.92500000000001"/>
    <d v="2019-03-26T00:00:00"/>
    <d v="1899-12-30T14:13:00"/>
    <s v="Credit card"/>
    <n v="8.4250000000000007"/>
    <n v="5.3"/>
    <s v="Mar"/>
    <s v="Tue"/>
    <s v="afternoon"/>
    <s v="Member"/>
    <s v="Male"/>
    <s v="Electronic accessories"/>
    <s v="Naypyitaw"/>
    <s v="C"/>
    <s v="Poor"/>
  </r>
  <r>
    <s v="676-10-2200"/>
    <n v="53.78"/>
    <n v="1"/>
    <n v="2.6890000000000001"/>
    <n v="56.469000000000001"/>
    <d v="2019-02-03T00:00:00"/>
    <d v="1899-12-30T20:13:00"/>
    <s v="Ewallet"/>
    <n v="2.6890000000000001"/>
    <n v="4.7"/>
    <s v="Feb"/>
    <s v="Sun"/>
    <s v="evening"/>
    <s v="Member"/>
    <s v="Male"/>
    <s v="Fashion accessories"/>
    <s v="Mandalay"/>
    <s v="B"/>
    <s v="Poor"/>
  </r>
  <r>
    <s v="373-88-1424"/>
    <n v="35.81"/>
    <n v="5"/>
    <n v="8.9525000000000006"/>
    <n v="188.0025"/>
    <d v="2019-02-06T00:00:00"/>
    <d v="1899-12-30T18:44:00"/>
    <s v="Ewallet"/>
    <n v="8.9525000000000006"/>
    <n v="7.9"/>
    <s v="Feb"/>
    <s v="Wed"/>
    <s v="evening"/>
    <s v="Member"/>
    <s v="Male"/>
    <s v="Home and lifestyle"/>
    <s v="Naypyitaw"/>
    <s v="C"/>
    <s v="Average"/>
  </r>
  <r>
    <s v="365-16-4334"/>
    <n v="26.43"/>
    <n v="8"/>
    <n v="10.571999999999999"/>
    <n v="222.012"/>
    <d v="2019-02-24T00:00:00"/>
    <d v="1899-12-30T14:26:00"/>
    <s v="Ewallet"/>
    <n v="10.571999999999999"/>
    <n v="8.9"/>
    <s v="Feb"/>
    <s v="Sun"/>
    <s v="afternoon"/>
    <s v="Normal"/>
    <s v="Female"/>
    <s v="Food and beverages"/>
    <s v="Mandalay"/>
    <s v="B"/>
    <s v="Good"/>
  </r>
  <r>
    <s v="503-21-4385"/>
    <n v="39.909999999999997"/>
    <n v="3"/>
    <n v="5.9865000000000004"/>
    <n v="125.7165"/>
    <d v="2019-02-21T00:00:00"/>
    <d v="1899-12-30T12:40:00"/>
    <s v="Ewallet"/>
    <n v="5.9865000000000004"/>
    <n v="9.3000000000000007"/>
    <s v="Feb"/>
    <s v="Thu"/>
    <s v="afternoon"/>
    <s v="Member"/>
    <s v="Male"/>
    <s v="Health and beauty"/>
    <s v="Mandalay"/>
    <s v="B"/>
    <s v="Good"/>
  </r>
  <r>
    <s v="305-89-2768"/>
    <n v="21.9"/>
    <n v="3"/>
    <n v="3.2850000000000001"/>
    <n v="68.984999999999999"/>
    <d v="2019-01-09T00:00:00"/>
    <d v="1899-12-30T18:43:00"/>
    <s v="Ewallet"/>
    <n v="3.2850000000000001"/>
    <n v="4.7"/>
    <s v="Jan"/>
    <s v="Wed"/>
    <s v="evening"/>
    <s v="Member"/>
    <s v="Female"/>
    <s v="Home and lifestyle"/>
    <s v="Mandalay"/>
    <s v="B"/>
    <s v="Poor"/>
  </r>
  <r>
    <s v="574-80-1489"/>
    <n v="62.85"/>
    <n v="4"/>
    <n v="12.57"/>
    <n v="263.97000000000003"/>
    <d v="2019-02-25T00:00:00"/>
    <d v="1899-12-30T13:22:00"/>
    <s v="Ewallet"/>
    <n v="12.57"/>
    <n v="8.6999999999999993"/>
    <s v="Feb"/>
    <s v="Mon"/>
    <s v="afternoon"/>
    <s v="Member"/>
    <s v="Female"/>
    <s v="Food and beverages"/>
    <s v="Mandalay"/>
    <s v="B"/>
    <s v="Good"/>
  </r>
  <r>
    <s v="784-08-0310"/>
    <n v="21.04"/>
    <n v="4"/>
    <n v="4.2080000000000002"/>
    <n v="88.367999999999995"/>
    <d v="2019-01-13T00:00:00"/>
    <d v="1899-12-30T13:58:00"/>
    <s v="Cash"/>
    <n v="4.2080000000000002"/>
    <n v="7.6"/>
    <s v="Jan"/>
    <s v="Sun"/>
    <s v="afternoon"/>
    <s v="Member"/>
    <s v="Female"/>
    <s v="Food and beverages"/>
    <s v="Naypyitaw"/>
    <s v="C"/>
    <s v="Average"/>
  </r>
  <r>
    <s v="200-40-6154"/>
    <n v="65.91"/>
    <n v="6"/>
    <n v="19.773"/>
    <n v="415.233"/>
    <d v="2019-02-09T00:00:00"/>
    <d v="1899-12-30T11:45:00"/>
    <s v="Cash"/>
    <n v="19.773"/>
    <n v="5.7"/>
    <s v="Feb"/>
    <s v="Sat"/>
    <s v="morning"/>
    <s v="Member"/>
    <s v="Male"/>
    <s v="Home and lifestyle"/>
    <s v="Mandalay"/>
    <s v="B"/>
    <s v="Poor"/>
  </r>
  <r>
    <s v="846-10-0341"/>
    <n v="42.57"/>
    <n v="7"/>
    <n v="14.8995"/>
    <n v="312.8895"/>
    <d v="2019-01-06T00:00:00"/>
    <d v="1899-12-30T11:51:00"/>
    <s v="Cash"/>
    <n v="14.8995"/>
    <n v="6.8"/>
    <s v="Jan"/>
    <s v="Sun"/>
    <s v="morning"/>
    <s v="Normal"/>
    <s v="Female"/>
    <s v="Fashion accessories"/>
    <s v="Yangon"/>
    <s v="A"/>
    <s v="Average"/>
  </r>
  <r>
    <s v="577-34-7579"/>
    <n v="50.49"/>
    <n v="9"/>
    <n v="22.720500000000001"/>
    <n v="477.13049999999998"/>
    <d v="2019-01-10T00:00:00"/>
    <d v="1899-12-30T17:16:00"/>
    <s v="Cash"/>
    <n v="22.720500000000001"/>
    <n v="5.4"/>
    <s v="Jan"/>
    <s v="Thu"/>
    <s v="evening"/>
    <s v="Member"/>
    <s v="Male"/>
    <s v="Food and beverages"/>
    <s v="Naypyitaw"/>
    <s v="C"/>
    <s v="Poor"/>
  </r>
  <r>
    <s v="430-02-3888"/>
    <n v="46.02"/>
    <n v="6"/>
    <n v="13.805999999999999"/>
    <n v="289.92599999999999"/>
    <d v="2019-02-07T00:00:00"/>
    <d v="1899-12-30T15:55:00"/>
    <s v="Cash"/>
    <n v="13.805999999999999"/>
    <n v="7.1"/>
    <s v="Feb"/>
    <s v="Thu"/>
    <s v="afternoon"/>
    <s v="Normal"/>
    <s v="Male"/>
    <s v="Electronic accessories"/>
    <s v="Mandalay"/>
    <s v="B"/>
    <s v="Average"/>
  </r>
  <r>
    <s v="867-47-1948"/>
    <n v="15.8"/>
    <n v="10"/>
    <n v="7.9"/>
    <n v="165.9"/>
    <d v="2019-01-09T00:00:00"/>
    <d v="1899-12-30T12:07:00"/>
    <s v="Cash"/>
    <n v="7.9"/>
    <n v="7.8"/>
    <s v="Jan"/>
    <s v="Wed"/>
    <s v="afternoon"/>
    <s v="Normal"/>
    <s v="Female"/>
    <s v="Home and lifestyle"/>
    <s v="Naypyitaw"/>
    <s v="C"/>
    <s v="Average"/>
  </r>
  <r>
    <s v="384-59-6655"/>
    <n v="98.66"/>
    <n v="9"/>
    <n v="44.396999999999998"/>
    <n v="932.33699999999999"/>
    <d v="2019-02-19T00:00:00"/>
    <d v="1899-12-30T15:07:00"/>
    <s v="Cash"/>
    <n v="44.396999999999998"/>
    <n v="8.4"/>
    <s v="Feb"/>
    <s v="Tue"/>
    <s v="afternoon"/>
    <s v="Member"/>
    <s v="Female"/>
    <s v="Food and beverages"/>
    <s v="Yangon"/>
    <s v="A"/>
    <s v="Good"/>
  </r>
  <r>
    <s v="256-58-3609"/>
    <n v="91.98"/>
    <n v="1"/>
    <n v="4.5990000000000002"/>
    <n v="96.578999999999994"/>
    <d v="2019-03-18T00:00:00"/>
    <d v="1899-12-30T15:29:00"/>
    <s v="Cash"/>
    <n v="4.5990000000000002"/>
    <n v="9.8000000000000007"/>
    <s v="Mar"/>
    <s v="Mon"/>
    <s v="afternoon"/>
    <s v="Member"/>
    <s v="Male"/>
    <s v="Fashion accessories"/>
    <s v="Naypyitaw"/>
    <s v="C"/>
    <s v="Good"/>
  </r>
  <r>
    <s v="324-92-3863"/>
    <n v="20.89"/>
    <n v="2"/>
    <n v="2.089"/>
    <n v="43.869"/>
    <d v="2019-02-05T00:00:00"/>
    <d v="1899-12-30T18:45:00"/>
    <s v="Cash"/>
    <n v="2.089"/>
    <n v="9.8000000000000007"/>
    <s v="Feb"/>
    <s v="Tue"/>
    <s v="evening"/>
    <s v="Member"/>
    <s v="Male"/>
    <s v="Electronic accessories"/>
    <s v="Yangon"/>
    <s v="A"/>
    <s v="Good"/>
  </r>
  <r>
    <s v="593-08-5916"/>
    <n v="15.5"/>
    <n v="1"/>
    <n v="0.77500000000000002"/>
    <n v="16.274999999999999"/>
    <d v="2019-03-19T00:00:00"/>
    <d v="1899-12-30T15:23:00"/>
    <s v="Credit card"/>
    <n v="0.77500000000000002"/>
    <n v="7.4"/>
    <s v="Mar"/>
    <s v="Tue"/>
    <s v="afternoon"/>
    <s v="Normal"/>
    <s v="Female"/>
    <s v="Fashion accessories"/>
    <s v="Yangon"/>
    <s v="A"/>
    <s v="Average"/>
  </r>
  <r>
    <s v="364-34-2972"/>
    <n v="96.82"/>
    <n v="3"/>
    <n v="14.523"/>
    <n v="304.983"/>
    <d v="2019-03-30T00:00:00"/>
    <d v="1899-12-30T20:37:00"/>
    <s v="Cash"/>
    <n v="14.523"/>
    <n v="6.7"/>
    <s v="Mar"/>
    <s v="Sat"/>
    <s v="evening"/>
    <s v="Member"/>
    <s v="Male"/>
    <s v="Electronic accessories"/>
    <s v="Naypyitaw"/>
    <s v="C"/>
    <s v="Average"/>
  </r>
  <r>
    <s v="794-42-3736"/>
    <n v="33.33"/>
    <n v="2"/>
    <n v="3.3330000000000002"/>
    <n v="69.992999999999995"/>
    <d v="2019-01-26T00:00:00"/>
    <d v="1899-12-30T14:41:00"/>
    <s v="Credit card"/>
    <n v="3.3330000000000002"/>
    <n v="6.4"/>
    <s v="Jan"/>
    <s v="Sat"/>
    <s v="afternoon"/>
    <s v="Normal"/>
    <s v="Male"/>
    <s v="Food and beverages"/>
    <s v="Mandalay"/>
    <s v="B"/>
    <s v="Average"/>
  </r>
  <r>
    <s v="172-42-8274"/>
    <n v="38.270000000000003"/>
    <n v="2"/>
    <n v="3.827"/>
    <n v="80.367000000000004"/>
    <d v="2019-03-02T00:00:00"/>
    <d v="1899-12-30T18:18:00"/>
    <s v="Credit card"/>
    <n v="3.827"/>
    <n v="5.8"/>
    <s v="Mar"/>
    <s v="Sat"/>
    <s v="evening"/>
    <s v="Normal"/>
    <s v="Female"/>
    <s v="Electronic accessories"/>
    <s v="Mandalay"/>
    <s v="B"/>
    <s v="Poor"/>
  </r>
  <r>
    <s v="558-60-5016"/>
    <n v="33.299999999999997"/>
    <n v="9"/>
    <n v="14.984999999999999"/>
    <n v="314.685"/>
    <d v="2019-03-04T00:00:00"/>
    <d v="1899-12-30T15:27:00"/>
    <s v="Ewallet"/>
    <n v="14.984999999999999"/>
    <n v="7.2"/>
    <s v="Mar"/>
    <s v="Mon"/>
    <s v="afternoon"/>
    <s v="Normal"/>
    <s v="Female"/>
    <s v="Home and lifestyle"/>
    <s v="Yangon"/>
    <s v="A"/>
    <s v="Average"/>
  </r>
  <r>
    <s v="195-06-0432"/>
    <n v="81.010000000000005"/>
    <n v="3"/>
    <n v="12.1515"/>
    <n v="255.1815"/>
    <d v="2019-01-13T00:00:00"/>
    <d v="1899-12-30T12:55:00"/>
    <s v="Credit card"/>
    <n v="12.1515"/>
    <n v="9.3000000000000007"/>
    <s v="Jan"/>
    <s v="Sun"/>
    <s v="afternoon"/>
    <s v="Member"/>
    <s v="Male"/>
    <s v="Home and lifestyle"/>
    <s v="Yangon"/>
    <s v="A"/>
    <s v="Good"/>
  </r>
  <r>
    <s v="605-03-2706"/>
    <n v="15.8"/>
    <n v="3"/>
    <n v="2.37"/>
    <n v="49.77"/>
    <d v="2019-03-25T00:00:00"/>
    <d v="1899-12-30T18:02:00"/>
    <s v="Cash"/>
    <n v="2.37"/>
    <n v="9.5"/>
    <s v="Mar"/>
    <s v="Mon"/>
    <s v="evening"/>
    <s v="Normal"/>
    <s v="Female"/>
    <s v="Health and beauty"/>
    <s v="Yangon"/>
    <s v="A"/>
    <s v="Good"/>
  </r>
  <r>
    <s v="214-30-2776"/>
    <n v="34.49"/>
    <n v="5"/>
    <n v="8.6225000000000005"/>
    <n v="181.07249999999999"/>
    <d v="2019-03-11T00:00:00"/>
    <d v="1899-12-30T19:44:00"/>
    <s v="Credit card"/>
    <n v="8.6225000000000005"/>
    <n v="9"/>
    <s v="Mar"/>
    <s v="Mon"/>
    <s v="evening"/>
    <s v="Member"/>
    <s v="Female"/>
    <s v="Electronic accessories"/>
    <s v="Mandalay"/>
    <s v="B"/>
    <s v="Good"/>
  </r>
  <r>
    <s v="746-04-1077"/>
    <n v="84.63"/>
    <n v="10"/>
    <n v="42.314999999999998"/>
    <n v="888.61500000000001"/>
    <d v="2019-01-01T00:00:00"/>
    <d v="1899-12-30T11:36:00"/>
    <s v="Credit card"/>
    <n v="42.314999999999998"/>
    <n v="9"/>
    <s v="Jan"/>
    <s v="Tue"/>
    <s v="morning"/>
    <s v="Member"/>
    <s v="Female"/>
    <s v="Food and beverages"/>
    <s v="Mandalay"/>
    <s v="B"/>
    <s v="Good"/>
  </r>
  <r>
    <s v="448-34-8700"/>
    <n v="36.909999999999997"/>
    <n v="7"/>
    <n v="12.9185"/>
    <n v="271.2885"/>
    <d v="2019-02-10T00:00:00"/>
    <d v="1899-12-30T13:51:00"/>
    <s v="Ewallet"/>
    <n v="12.9185"/>
    <n v="6.7"/>
    <s v="Feb"/>
    <s v="Sun"/>
    <s v="afternoon"/>
    <s v="Member"/>
    <s v="Male"/>
    <s v="Home and lifestyle"/>
    <s v="Mandalay"/>
    <s v="B"/>
    <s v="Average"/>
  </r>
  <r>
    <s v="452-04-8808"/>
    <n v="87.08"/>
    <n v="7"/>
    <n v="30.478000000000002"/>
    <n v="640.03800000000001"/>
    <d v="2019-01-26T00:00:00"/>
    <d v="1899-12-30T15:17:00"/>
    <s v="Cash"/>
    <n v="30.478000000000002"/>
    <n v="5.5"/>
    <s v="Jan"/>
    <s v="Sat"/>
    <s v="afternoon"/>
    <s v="Normal"/>
    <s v="Male"/>
    <s v="Electronic accessories"/>
    <s v="Mandalay"/>
    <s v="B"/>
    <s v="Poor"/>
  </r>
  <r>
    <s v="531-56-4728"/>
    <n v="80.08"/>
    <n v="3"/>
    <n v="12.012"/>
    <n v="252.25200000000001"/>
    <d v="2019-02-11T00:00:00"/>
    <d v="1899-12-30T15:29:00"/>
    <s v="Cash"/>
    <n v="12.012"/>
    <n v="5.4"/>
    <s v="Feb"/>
    <s v="Mon"/>
    <s v="afternoon"/>
    <s v="Normal"/>
    <s v="Male"/>
    <s v="Home and lifestyle"/>
    <s v="Yangon"/>
    <s v="A"/>
    <s v="Poor"/>
  </r>
  <r>
    <s v="744-82-9138"/>
    <n v="86.13"/>
    <n v="2"/>
    <n v="8.6129999999999995"/>
    <n v="180.87299999999999"/>
    <d v="2019-02-07T00:00:00"/>
    <d v="1899-12-30T17:59:00"/>
    <s v="Cash"/>
    <n v="8.6129999999999995"/>
    <n v="8.1999999999999993"/>
    <s v="Feb"/>
    <s v="Thu"/>
    <s v="evening"/>
    <s v="Normal"/>
    <s v="Male"/>
    <s v="Fashion accessories"/>
    <s v="Naypyitaw"/>
    <s v="C"/>
    <s v="Good"/>
  </r>
  <r>
    <s v="883-69-1285"/>
    <n v="49.92"/>
    <n v="2"/>
    <n v="4.992"/>
    <n v="104.83199999999999"/>
    <d v="2019-03-06T00:00:00"/>
    <d v="1899-12-30T11:55:00"/>
    <s v="Credit card"/>
    <n v="4.992"/>
    <n v="7"/>
    <s v="Mar"/>
    <s v="Wed"/>
    <s v="morning"/>
    <s v="Member"/>
    <s v="Male"/>
    <s v="Fashion accessories"/>
    <s v="Mandalay"/>
    <s v="B"/>
    <s v="Average"/>
  </r>
  <r>
    <s v="221-25-5073"/>
    <n v="74.66"/>
    <n v="4"/>
    <n v="14.932"/>
    <n v="313.572"/>
    <d v="2019-03-04T00:00:00"/>
    <d v="1899-12-30T10:39:00"/>
    <s v="Cash"/>
    <n v="14.932"/>
    <n v="8.5"/>
    <s v="Mar"/>
    <s v="Mon"/>
    <s v="morning"/>
    <s v="Normal"/>
    <s v="Female"/>
    <s v="Food and beverages"/>
    <s v="Yangon"/>
    <s v="A"/>
    <s v="Good"/>
  </r>
  <r>
    <s v="518-71-6847"/>
    <n v="26.6"/>
    <n v="6"/>
    <n v="7.98"/>
    <n v="167.58"/>
    <d v="2019-02-26T00:00:00"/>
    <d v="1899-12-30T15:10:00"/>
    <s v="Ewallet"/>
    <n v="7.98"/>
    <n v="4.9000000000000004"/>
    <s v="Feb"/>
    <s v="Tue"/>
    <s v="afternoon"/>
    <s v="Member"/>
    <s v="Male"/>
    <s v="Food and beverages"/>
    <s v="Mandalay"/>
    <s v="B"/>
    <s v="Poor"/>
  </r>
  <r>
    <s v="156-20-0370"/>
    <n v="25.45"/>
    <n v="1"/>
    <n v="1.2725"/>
    <n v="26.7225"/>
    <d v="2019-03-10T00:00:00"/>
    <d v="1899-12-30T18:10:00"/>
    <s v="Credit card"/>
    <n v="1.2725"/>
    <n v="5.0999999999999996"/>
    <s v="Mar"/>
    <s v="Sun"/>
    <s v="evening"/>
    <s v="Normal"/>
    <s v="Female"/>
    <s v="Electronic accessories"/>
    <s v="Mandalay"/>
    <s v="B"/>
    <s v="Poor"/>
  </r>
  <r>
    <s v="151-33-7434"/>
    <n v="67.77"/>
    <n v="1"/>
    <n v="3.3885000000000001"/>
    <n v="71.158500000000004"/>
    <d v="2019-02-04T00:00:00"/>
    <d v="1899-12-30T20:43:00"/>
    <s v="Credit card"/>
    <n v="3.3885000000000001"/>
    <n v="6.5"/>
    <s v="Feb"/>
    <s v="Mon"/>
    <s v="evening"/>
    <s v="Normal"/>
    <s v="Female"/>
    <s v="Food and beverages"/>
    <s v="Mandalay"/>
    <s v="B"/>
    <s v="Average"/>
  </r>
  <r>
    <s v="728-47-9078"/>
    <n v="59.59"/>
    <n v="4"/>
    <n v="11.917999999999999"/>
    <n v="250.27799999999999"/>
    <d v="2019-01-19T00:00:00"/>
    <d v="1899-12-30T12:46:00"/>
    <s v="Cash"/>
    <n v="11.917999999999999"/>
    <n v="9.8000000000000007"/>
    <s v="Jan"/>
    <s v="Sat"/>
    <s v="afternoon"/>
    <s v="Member"/>
    <s v="Male"/>
    <s v="Food and beverages"/>
    <s v="Naypyitaw"/>
    <s v="C"/>
    <s v="Good"/>
  </r>
  <r>
    <s v="809-46-1866"/>
    <n v="58.15"/>
    <n v="4"/>
    <n v="11.63"/>
    <n v="244.23"/>
    <d v="2019-01-23T00:00:00"/>
    <d v="1899-12-30T17:44:00"/>
    <s v="Cash"/>
    <n v="11.63"/>
    <n v="8.4"/>
    <s v="Jan"/>
    <s v="Wed"/>
    <s v="evening"/>
    <s v="Normal"/>
    <s v="Male"/>
    <s v="Health and beauty"/>
    <s v="Yangon"/>
    <s v="A"/>
    <s v="Good"/>
  </r>
  <r>
    <s v="139-32-4183"/>
    <n v="97.48"/>
    <n v="9"/>
    <n v="43.866"/>
    <n v="921.18600000000004"/>
    <d v="2019-03-14T00:00:00"/>
    <d v="1899-12-30T14:19:00"/>
    <s v="Ewallet"/>
    <n v="43.866"/>
    <n v="7.4"/>
    <s v="Mar"/>
    <s v="Thu"/>
    <s v="afternoon"/>
    <s v="Member"/>
    <s v="Female"/>
    <s v="Sports and travel"/>
    <s v="Yangon"/>
    <s v="A"/>
    <s v="Average"/>
  </r>
  <r>
    <s v="148-41-7930"/>
    <n v="99.96"/>
    <n v="7"/>
    <n v="34.985999999999997"/>
    <n v="734.70600000000002"/>
    <d v="2019-01-23T00:00:00"/>
    <d v="1899-12-30T10:33:00"/>
    <s v="Cash"/>
    <n v="34.985999999999997"/>
    <n v="6.1"/>
    <s v="Jan"/>
    <s v="Wed"/>
    <s v="morning"/>
    <s v="Normal"/>
    <s v="Male"/>
    <s v="Health and beauty"/>
    <s v="Naypyitaw"/>
    <s v="C"/>
    <s v="Average"/>
  </r>
  <r>
    <s v="189-40-5216"/>
    <n v="96.37"/>
    <n v="7"/>
    <n v="33.729500000000002"/>
    <n v="708.31949999999995"/>
    <d v="2019-01-09T00:00:00"/>
    <d v="1899-12-30T11:40:00"/>
    <s v="Cash"/>
    <n v="33.729500000000002"/>
    <n v="6"/>
    <s v="Jan"/>
    <s v="Wed"/>
    <s v="morning"/>
    <s v="Normal"/>
    <s v="Male"/>
    <s v="Electronic accessories"/>
    <s v="Naypyitaw"/>
    <s v="C"/>
    <s v="Average"/>
  </r>
  <r>
    <s v="374-38-5555"/>
    <n v="63.71"/>
    <n v="5"/>
    <n v="15.9275"/>
    <n v="334.47750000000002"/>
    <d v="2019-02-07T00:00:00"/>
    <d v="1899-12-30T19:30:00"/>
    <s v="Ewallet"/>
    <n v="15.9275"/>
    <n v="8.5"/>
    <s v="Feb"/>
    <s v="Thu"/>
    <s v="evening"/>
    <s v="Normal"/>
    <s v="Female"/>
    <s v="Fashion accessories"/>
    <s v="Mandalay"/>
    <s v="B"/>
    <s v="Good"/>
  </r>
  <r>
    <s v="764-44-8999"/>
    <n v="14.76"/>
    <n v="2"/>
    <n v="1.476"/>
    <n v="30.995999999999999"/>
    <d v="2019-02-18T00:00:00"/>
    <d v="1899-12-30T14:42:00"/>
    <s v="Ewallet"/>
    <n v="1.476"/>
    <n v="4.3"/>
    <s v="Feb"/>
    <s v="Mon"/>
    <s v="afternoon"/>
    <s v="Normal"/>
    <s v="Female"/>
    <s v="Health and beauty"/>
    <s v="Mandalay"/>
    <s v="B"/>
    <s v="Poor"/>
  </r>
  <r>
    <s v="552-44-5977"/>
    <n v="62"/>
    <n v="8"/>
    <n v="24.8"/>
    <n v="520.79999999999995"/>
    <d v="2019-01-03T00:00:00"/>
    <d v="1899-12-30T19:08:00"/>
    <s v="Credit card"/>
    <n v="24.8"/>
    <n v="6.2"/>
    <s v="Jan"/>
    <s v="Thu"/>
    <s v="evening"/>
    <s v="Member"/>
    <s v="Male"/>
    <s v="Health and beauty"/>
    <s v="Mandalay"/>
    <s v="B"/>
    <s v="Average"/>
  </r>
  <r>
    <s v="267-62-7380"/>
    <n v="82.34"/>
    <n v="10"/>
    <n v="41.17"/>
    <n v="864.57"/>
    <d v="2019-03-29T00:00:00"/>
    <d v="1899-12-30T19:12:00"/>
    <s v="Ewallet"/>
    <n v="41.17"/>
    <n v="4.3"/>
    <s v="Mar"/>
    <s v="Fri"/>
    <s v="evening"/>
    <s v="Member"/>
    <s v="Male"/>
    <s v="Electronic accessories"/>
    <s v="Naypyitaw"/>
    <s v="C"/>
    <s v="Poor"/>
  </r>
  <r>
    <s v="430-53-4718"/>
    <n v="75.37"/>
    <n v="8"/>
    <n v="30.148"/>
    <n v="633.10799999999995"/>
    <d v="2019-01-28T00:00:00"/>
    <d v="1899-12-30T15:46:00"/>
    <s v="Credit card"/>
    <n v="30.148"/>
    <n v="8.4"/>
    <s v="Jan"/>
    <s v="Mon"/>
    <s v="afternoon"/>
    <s v="Member"/>
    <s v="Male"/>
    <s v="Health and beauty"/>
    <s v="Mandalay"/>
    <s v="B"/>
    <s v="Good"/>
  </r>
  <r>
    <s v="886-18-2897"/>
    <n v="56.56"/>
    <n v="5"/>
    <n v="14.14"/>
    <n v="296.94"/>
    <d v="2019-03-22T00:00:00"/>
    <d v="1899-12-30T19:06:00"/>
    <s v="Credit card"/>
    <n v="14.14"/>
    <n v="4.5"/>
    <s v="Mar"/>
    <s v="Fri"/>
    <s v="evening"/>
    <s v="Normal"/>
    <s v="Female"/>
    <s v="Food and beverages"/>
    <s v="Yangon"/>
    <s v="A"/>
    <s v="Poor"/>
  </r>
  <r>
    <s v="602-16-6955"/>
    <n v="76.599999999999994"/>
    <n v="10"/>
    <n v="38.299999999999997"/>
    <n v="804.3"/>
    <d v="2019-01-24T00:00:00"/>
    <d v="1899-12-30T18:10:00"/>
    <s v="Ewallet"/>
    <n v="38.299999999999997"/>
    <n v="6"/>
    <s v="Jan"/>
    <s v="Thu"/>
    <s v="evening"/>
    <s v="Normal"/>
    <s v="Female"/>
    <s v="Sports and travel"/>
    <s v="Mandalay"/>
    <s v="B"/>
    <s v="Average"/>
  </r>
  <r>
    <s v="745-74-0715"/>
    <n v="58.03"/>
    <n v="2"/>
    <n v="5.8029999999999999"/>
    <n v="121.863"/>
    <d v="2019-03-10T00:00:00"/>
    <d v="1899-12-30T20:46:00"/>
    <s v="Ewallet"/>
    <n v="5.8029999999999999"/>
    <n v="8.8000000000000007"/>
    <s v="Mar"/>
    <s v="Sun"/>
    <s v="evening"/>
    <s v="Normal"/>
    <s v="Male"/>
    <s v="Electronic accessories"/>
    <s v="Yangon"/>
    <s v="A"/>
    <s v="Good"/>
  </r>
  <r>
    <s v="690-01-6631"/>
    <n v="17.489999999999998"/>
    <n v="10"/>
    <n v="8.7449999999999992"/>
    <n v="183.64500000000001"/>
    <d v="2019-02-22T00:00:00"/>
    <d v="1899-12-30T18:35:00"/>
    <s v="Ewallet"/>
    <n v="8.7449999999999992"/>
    <n v="6.6"/>
    <s v="Feb"/>
    <s v="Fri"/>
    <s v="evening"/>
    <s v="Normal"/>
    <s v="Male"/>
    <s v="Fashion accessories"/>
    <s v="Mandalay"/>
    <s v="B"/>
    <s v="Average"/>
  </r>
  <r>
    <s v="652-49-6720"/>
    <n v="60.95"/>
    <n v="1"/>
    <n v="3.0474999999999999"/>
    <n v="63.997500000000002"/>
    <d v="2019-02-18T00:00:00"/>
    <d v="1899-12-30T11:40:00"/>
    <s v="Ewallet"/>
    <n v="3.0474999999999999"/>
    <n v="5.9"/>
    <s v="Feb"/>
    <s v="Mon"/>
    <s v="morning"/>
    <s v="Member"/>
    <s v="Female"/>
    <s v="Electronic accessories"/>
    <s v="Naypyitaw"/>
    <s v="C"/>
    <s v="Poor"/>
  </r>
  <r>
    <s v="233-67-5758"/>
    <n v="40.35"/>
    <n v="1"/>
    <n v="2.0175000000000001"/>
    <n v="42.3675"/>
    <d v="2019-01-29T00:00:00"/>
    <d v="1899-12-30T13:46:00"/>
    <s v="Ewallet"/>
    <n v="2.0175000000000001"/>
    <n v="6.2"/>
    <s v="Jan"/>
    <s v="Tue"/>
    <s v="afternoon"/>
    <s v="Normal"/>
    <s v="Male"/>
    <s v="Health and beauty"/>
    <s v="Naypyitaw"/>
    <s v="C"/>
    <s v="Average"/>
  </r>
  <r>
    <s v="303-96-2227"/>
    <n v="97.38"/>
    <n v="10"/>
    <n v="48.69"/>
    <n v="1022.49"/>
    <d v="2019-03-02T00:00:00"/>
    <d v="1899-12-30T17:16:00"/>
    <s v="Ewallet"/>
    <n v="48.69"/>
    <n v="4.4000000000000004"/>
    <s v="Mar"/>
    <s v="Sat"/>
    <s v="evening"/>
    <s v="Normal"/>
    <s v="Female"/>
    <s v="Home and lifestyle"/>
    <s v="Mandalay"/>
    <s v="B"/>
    <s v="Poor"/>
  </r>
  <r>
    <s v="727-02-1313"/>
    <n v="31.84"/>
    <n v="1"/>
    <n v="1.5920000000000001"/>
    <n v="33.432000000000002"/>
    <d v="2019-02-09T00:00:00"/>
    <d v="1899-12-30T13:22:00"/>
    <s v="Cash"/>
    <n v="1.5920000000000001"/>
    <n v="7.7"/>
    <s v="Feb"/>
    <s v="Sat"/>
    <s v="afternoon"/>
    <s v="Member"/>
    <s v="Male"/>
    <s v="Food and beverages"/>
    <s v="Yangon"/>
    <s v="A"/>
    <s v="Average"/>
  </r>
  <r>
    <s v="347-56-2442"/>
    <n v="65.819999999999993"/>
    <n v="1"/>
    <n v="3.2909999999999999"/>
    <n v="69.111000000000004"/>
    <d v="2019-02-22T00:00:00"/>
    <d v="1899-12-30T15:33:00"/>
    <s v="Cash"/>
    <n v="3.2909999999999999"/>
    <n v="4.0999999999999996"/>
    <s v="Feb"/>
    <s v="Fri"/>
    <s v="afternoon"/>
    <s v="Normal"/>
    <s v="Male"/>
    <s v="Home and lifestyle"/>
    <s v="Yangon"/>
    <s v="A"/>
    <s v="Poor"/>
  </r>
  <r>
    <s v="849-09-3807"/>
    <n v="88.34"/>
    <n v="7"/>
    <n v="30.919"/>
    <n v="649.29899999999998"/>
    <d v="2019-02-18T00:00:00"/>
    <d v="1899-12-30T13:28:00"/>
    <s v="Cash"/>
    <n v="30.919"/>
    <n v="6.6"/>
    <s v="Feb"/>
    <s v="Mon"/>
    <s v="afternoon"/>
    <s v="Member"/>
    <s v="Female"/>
    <s v="Fashion accessories"/>
    <s v="Yangon"/>
    <s v="A"/>
    <s v="Average"/>
  </r>
  <r>
    <m/>
    <m/>
    <m/>
    <m/>
    <n v="322966.74900000001"/>
    <m/>
    <m/>
    <m/>
    <m/>
    <m/>
    <m/>
    <m/>
    <m/>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x v="0"/>
    <x v="0"/>
    <x v="0"/>
    <x v="0"/>
    <x v="0"/>
    <x v="0"/>
    <x v="0"/>
    <x v="0"/>
    <x v="0"/>
    <x v="0"/>
    <x v="0"/>
    <x v="0"/>
    <x v="0"/>
    <x v="0"/>
    <x v="0"/>
    <x v="0"/>
    <x v="0"/>
    <x v="0"/>
  </r>
  <r>
    <x v="1"/>
    <x v="1"/>
    <x v="1"/>
    <x v="1"/>
    <x v="1"/>
    <x v="1"/>
    <x v="1"/>
    <x v="1"/>
    <x v="1"/>
    <x v="1"/>
    <x v="1"/>
    <x v="1"/>
    <x v="1"/>
    <x v="1"/>
    <x v="0"/>
    <x v="1"/>
    <x v="1"/>
    <x v="1"/>
    <x v="0"/>
  </r>
  <r>
    <x v="2"/>
    <x v="2"/>
    <x v="0"/>
    <x v="2"/>
    <x v="2"/>
    <x v="2"/>
    <x v="2"/>
    <x v="2"/>
    <x v="2"/>
    <x v="2"/>
    <x v="1"/>
    <x v="2"/>
    <x v="0"/>
    <x v="1"/>
    <x v="1"/>
    <x v="2"/>
    <x v="0"/>
    <x v="0"/>
    <x v="1"/>
  </r>
  <r>
    <x v="3"/>
    <x v="3"/>
    <x v="2"/>
    <x v="3"/>
    <x v="3"/>
    <x v="3"/>
    <x v="3"/>
    <x v="0"/>
    <x v="3"/>
    <x v="3"/>
    <x v="0"/>
    <x v="2"/>
    <x v="2"/>
    <x v="0"/>
    <x v="1"/>
    <x v="0"/>
    <x v="0"/>
    <x v="0"/>
    <x v="0"/>
  </r>
  <r>
    <x v="4"/>
    <x v="4"/>
    <x v="0"/>
    <x v="4"/>
    <x v="4"/>
    <x v="4"/>
    <x v="4"/>
    <x v="0"/>
    <x v="4"/>
    <x v="4"/>
    <x v="2"/>
    <x v="1"/>
    <x v="1"/>
    <x v="1"/>
    <x v="1"/>
    <x v="3"/>
    <x v="0"/>
    <x v="0"/>
    <x v="2"/>
  </r>
  <r>
    <x v="5"/>
    <x v="5"/>
    <x v="0"/>
    <x v="5"/>
    <x v="5"/>
    <x v="5"/>
    <x v="5"/>
    <x v="0"/>
    <x v="5"/>
    <x v="5"/>
    <x v="1"/>
    <x v="3"/>
    <x v="2"/>
    <x v="1"/>
    <x v="1"/>
    <x v="1"/>
    <x v="1"/>
    <x v="1"/>
    <x v="2"/>
  </r>
  <r>
    <x v="6"/>
    <x v="6"/>
    <x v="3"/>
    <x v="6"/>
    <x v="6"/>
    <x v="6"/>
    <x v="6"/>
    <x v="0"/>
    <x v="6"/>
    <x v="6"/>
    <x v="2"/>
    <x v="3"/>
    <x v="0"/>
    <x v="0"/>
    <x v="0"/>
    <x v="1"/>
    <x v="0"/>
    <x v="0"/>
    <x v="2"/>
  </r>
  <r>
    <x v="7"/>
    <x v="7"/>
    <x v="4"/>
    <x v="7"/>
    <x v="7"/>
    <x v="7"/>
    <x v="7"/>
    <x v="0"/>
    <x v="7"/>
    <x v="7"/>
    <x v="2"/>
    <x v="2"/>
    <x v="1"/>
    <x v="1"/>
    <x v="0"/>
    <x v="2"/>
    <x v="1"/>
    <x v="1"/>
    <x v="0"/>
  </r>
  <r>
    <x v="8"/>
    <x v="8"/>
    <x v="5"/>
    <x v="8"/>
    <x v="8"/>
    <x v="8"/>
    <x v="8"/>
    <x v="2"/>
    <x v="8"/>
    <x v="8"/>
    <x v="0"/>
    <x v="4"/>
    <x v="2"/>
    <x v="0"/>
    <x v="0"/>
    <x v="0"/>
    <x v="0"/>
    <x v="0"/>
    <x v="1"/>
  </r>
  <r>
    <x v="9"/>
    <x v="9"/>
    <x v="6"/>
    <x v="9"/>
    <x v="9"/>
    <x v="9"/>
    <x v="9"/>
    <x v="2"/>
    <x v="9"/>
    <x v="9"/>
    <x v="2"/>
    <x v="5"/>
    <x v="0"/>
    <x v="0"/>
    <x v="0"/>
    <x v="4"/>
    <x v="2"/>
    <x v="2"/>
    <x v="2"/>
  </r>
  <r>
    <x v="10"/>
    <x v="10"/>
    <x v="7"/>
    <x v="10"/>
    <x v="10"/>
    <x v="10"/>
    <x v="10"/>
    <x v="0"/>
    <x v="10"/>
    <x v="10"/>
    <x v="2"/>
    <x v="5"/>
    <x v="2"/>
    <x v="0"/>
    <x v="0"/>
    <x v="5"/>
    <x v="2"/>
    <x v="2"/>
    <x v="2"/>
  </r>
  <r>
    <x v="11"/>
    <x v="11"/>
    <x v="7"/>
    <x v="11"/>
    <x v="11"/>
    <x v="11"/>
    <x v="11"/>
    <x v="1"/>
    <x v="11"/>
    <x v="11"/>
    <x v="1"/>
    <x v="0"/>
    <x v="2"/>
    <x v="0"/>
    <x v="1"/>
    <x v="1"/>
    <x v="2"/>
    <x v="2"/>
    <x v="1"/>
  </r>
  <r>
    <x v="12"/>
    <x v="12"/>
    <x v="1"/>
    <x v="12"/>
    <x v="12"/>
    <x v="12"/>
    <x v="12"/>
    <x v="0"/>
    <x v="12"/>
    <x v="12"/>
    <x v="2"/>
    <x v="6"/>
    <x v="1"/>
    <x v="1"/>
    <x v="0"/>
    <x v="1"/>
    <x v="0"/>
    <x v="0"/>
    <x v="1"/>
  </r>
  <r>
    <x v="13"/>
    <x v="13"/>
    <x v="4"/>
    <x v="13"/>
    <x v="13"/>
    <x v="13"/>
    <x v="13"/>
    <x v="0"/>
    <x v="13"/>
    <x v="13"/>
    <x v="2"/>
    <x v="4"/>
    <x v="2"/>
    <x v="1"/>
    <x v="1"/>
    <x v="4"/>
    <x v="0"/>
    <x v="0"/>
    <x v="0"/>
  </r>
  <r>
    <x v="14"/>
    <x v="14"/>
    <x v="4"/>
    <x v="14"/>
    <x v="14"/>
    <x v="14"/>
    <x v="14"/>
    <x v="1"/>
    <x v="14"/>
    <x v="14"/>
    <x v="1"/>
    <x v="1"/>
    <x v="2"/>
    <x v="1"/>
    <x v="0"/>
    <x v="0"/>
    <x v="0"/>
    <x v="0"/>
    <x v="2"/>
  </r>
  <r>
    <x v="15"/>
    <x v="15"/>
    <x v="3"/>
    <x v="15"/>
    <x v="15"/>
    <x v="15"/>
    <x v="15"/>
    <x v="1"/>
    <x v="15"/>
    <x v="10"/>
    <x v="0"/>
    <x v="6"/>
    <x v="2"/>
    <x v="0"/>
    <x v="0"/>
    <x v="3"/>
    <x v="2"/>
    <x v="2"/>
    <x v="2"/>
  </r>
  <r>
    <x v="16"/>
    <x v="16"/>
    <x v="0"/>
    <x v="16"/>
    <x v="16"/>
    <x v="16"/>
    <x v="16"/>
    <x v="2"/>
    <x v="16"/>
    <x v="15"/>
    <x v="1"/>
    <x v="3"/>
    <x v="1"/>
    <x v="0"/>
    <x v="0"/>
    <x v="0"/>
    <x v="0"/>
    <x v="0"/>
    <x v="2"/>
  </r>
  <r>
    <x v="17"/>
    <x v="17"/>
    <x v="3"/>
    <x v="17"/>
    <x v="17"/>
    <x v="17"/>
    <x v="17"/>
    <x v="2"/>
    <x v="17"/>
    <x v="16"/>
    <x v="0"/>
    <x v="6"/>
    <x v="1"/>
    <x v="1"/>
    <x v="1"/>
    <x v="3"/>
    <x v="0"/>
    <x v="0"/>
    <x v="1"/>
  </r>
  <r>
    <x v="18"/>
    <x v="18"/>
    <x v="6"/>
    <x v="18"/>
    <x v="18"/>
    <x v="18"/>
    <x v="18"/>
    <x v="2"/>
    <x v="18"/>
    <x v="17"/>
    <x v="0"/>
    <x v="3"/>
    <x v="2"/>
    <x v="1"/>
    <x v="1"/>
    <x v="4"/>
    <x v="0"/>
    <x v="0"/>
    <x v="0"/>
  </r>
  <r>
    <x v="19"/>
    <x v="19"/>
    <x v="5"/>
    <x v="19"/>
    <x v="19"/>
    <x v="16"/>
    <x v="19"/>
    <x v="0"/>
    <x v="19"/>
    <x v="18"/>
    <x v="1"/>
    <x v="3"/>
    <x v="0"/>
    <x v="1"/>
    <x v="0"/>
    <x v="2"/>
    <x v="2"/>
    <x v="2"/>
    <x v="2"/>
  </r>
  <r>
    <x v="20"/>
    <x v="20"/>
    <x v="1"/>
    <x v="20"/>
    <x v="20"/>
    <x v="6"/>
    <x v="20"/>
    <x v="0"/>
    <x v="20"/>
    <x v="19"/>
    <x v="2"/>
    <x v="3"/>
    <x v="1"/>
    <x v="0"/>
    <x v="1"/>
    <x v="1"/>
    <x v="1"/>
    <x v="1"/>
    <x v="2"/>
  </r>
  <r>
    <x v="21"/>
    <x v="21"/>
    <x v="6"/>
    <x v="21"/>
    <x v="21"/>
    <x v="19"/>
    <x v="21"/>
    <x v="0"/>
    <x v="21"/>
    <x v="20"/>
    <x v="1"/>
    <x v="6"/>
    <x v="1"/>
    <x v="1"/>
    <x v="1"/>
    <x v="0"/>
    <x v="2"/>
    <x v="2"/>
    <x v="2"/>
  </r>
  <r>
    <x v="22"/>
    <x v="22"/>
    <x v="5"/>
    <x v="22"/>
    <x v="22"/>
    <x v="20"/>
    <x v="22"/>
    <x v="2"/>
    <x v="22"/>
    <x v="18"/>
    <x v="1"/>
    <x v="1"/>
    <x v="0"/>
    <x v="1"/>
    <x v="1"/>
    <x v="2"/>
    <x v="2"/>
    <x v="2"/>
    <x v="2"/>
  </r>
  <r>
    <x v="23"/>
    <x v="23"/>
    <x v="1"/>
    <x v="23"/>
    <x v="23"/>
    <x v="21"/>
    <x v="23"/>
    <x v="0"/>
    <x v="23"/>
    <x v="21"/>
    <x v="2"/>
    <x v="2"/>
    <x v="1"/>
    <x v="1"/>
    <x v="1"/>
    <x v="1"/>
    <x v="0"/>
    <x v="0"/>
    <x v="0"/>
  </r>
  <r>
    <x v="24"/>
    <x v="24"/>
    <x v="6"/>
    <x v="24"/>
    <x v="24"/>
    <x v="22"/>
    <x v="24"/>
    <x v="0"/>
    <x v="24"/>
    <x v="22"/>
    <x v="1"/>
    <x v="0"/>
    <x v="2"/>
    <x v="0"/>
    <x v="1"/>
    <x v="3"/>
    <x v="0"/>
    <x v="0"/>
    <x v="1"/>
  </r>
  <r>
    <x v="25"/>
    <x v="25"/>
    <x v="2"/>
    <x v="25"/>
    <x v="25"/>
    <x v="23"/>
    <x v="25"/>
    <x v="2"/>
    <x v="25"/>
    <x v="23"/>
    <x v="1"/>
    <x v="1"/>
    <x v="2"/>
    <x v="0"/>
    <x v="0"/>
    <x v="2"/>
    <x v="0"/>
    <x v="0"/>
    <x v="0"/>
  </r>
  <r>
    <x v="26"/>
    <x v="26"/>
    <x v="8"/>
    <x v="26"/>
    <x v="26"/>
    <x v="4"/>
    <x v="26"/>
    <x v="1"/>
    <x v="26"/>
    <x v="24"/>
    <x v="2"/>
    <x v="1"/>
    <x v="0"/>
    <x v="1"/>
    <x v="1"/>
    <x v="5"/>
    <x v="2"/>
    <x v="2"/>
    <x v="1"/>
  </r>
  <r>
    <x v="27"/>
    <x v="27"/>
    <x v="5"/>
    <x v="27"/>
    <x v="27"/>
    <x v="24"/>
    <x v="27"/>
    <x v="2"/>
    <x v="27"/>
    <x v="25"/>
    <x v="1"/>
    <x v="2"/>
    <x v="0"/>
    <x v="1"/>
    <x v="0"/>
    <x v="5"/>
    <x v="0"/>
    <x v="0"/>
    <x v="1"/>
  </r>
  <r>
    <x v="28"/>
    <x v="28"/>
    <x v="1"/>
    <x v="28"/>
    <x v="28"/>
    <x v="25"/>
    <x v="28"/>
    <x v="1"/>
    <x v="28"/>
    <x v="1"/>
    <x v="0"/>
    <x v="1"/>
    <x v="2"/>
    <x v="1"/>
    <x v="0"/>
    <x v="4"/>
    <x v="2"/>
    <x v="2"/>
    <x v="0"/>
  </r>
  <r>
    <x v="29"/>
    <x v="29"/>
    <x v="9"/>
    <x v="29"/>
    <x v="29"/>
    <x v="20"/>
    <x v="29"/>
    <x v="1"/>
    <x v="29"/>
    <x v="2"/>
    <x v="1"/>
    <x v="1"/>
    <x v="0"/>
    <x v="1"/>
    <x v="1"/>
    <x v="0"/>
    <x v="0"/>
    <x v="0"/>
    <x v="1"/>
  </r>
  <r>
    <x v="30"/>
    <x v="30"/>
    <x v="1"/>
    <x v="30"/>
    <x v="30"/>
    <x v="6"/>
    <x v="30"/>
    <x v="2"/>
    <x v="30"/>
    <x v="19"/>
    <x v="2"/>
    <x v="3"/>
    <x v="2"/>
    <x v="1"/>
    <x v="1"/>
    <x v="5"/>
    <x v="2"/>
    <x v="2"/>
    <x v="2"/>
  </r>
  <r>
    <x v="31"/>
    <x v="31"/>
    <x v="9"/>
    <x v="31"/>
    <x v="31"/>
    <x v="26"/>
    <x v="31"/>
    <x v="1"/>
    <x v="31"/>
    <x v="10"/>
    <x v="0"/>
    <x v="3"/>
    <x v="0"/>
    <x v="0"/>
    <x v="1"/>
    <x v="3"/>
    <x v="2"/>
    <x v="2"/>
    <x v="2"/>
  </r>
  <r>
    <x v="32"/>
    <x v="32"/>
    <x v="2"/>
    <x v="32"/>
    <x v="32"/>
    <x v="8"/>
    <x v="32"/>
    <x v="1"/>
    <x v="32"/>
    <x v="20"/>
    <x v="0"/>
    <x v="4"/>
    <x v="0"/>
    <x v="1"/>
    <x v="1"/>
    <x v="3"/>
    <x v="2"/>
    <x v="2"/>
    <x v="2"/>
  </r>
  <r>
    <x v="33"/>
    <x v="33"/>
    <x v="5"/>
    <x v="33"/>
    <x v="33"/>
    <x v="20"/>
    <x v="33"/>
    <x v="2"/>
    <x v="33"/>
    <x v="20"/>
    <x v="1"/>
    <x v="1"/>
    <x v="1"/>
    <x v="1"/>
    <x v="1"/>
    <x v="0"/>
    <x v="0"/>
    <x v="0"/>
    <x v="2"/>
  </r>
  <r>
    <x v="34"/>
    <x v="34"/>
    <x v="7"/>
    <x v="34"/>
    <x v="34"/>
    <x v="10"/>
    <x v="34"/>
    <x v="0"/>
    <x v="34"/>
    <x v="26"/>
    <x v="2"/>
    <x v="5"/>
    <x v="1"/>
    <x v="0"/>
    <x v="0"/>
    <x v="4"/>
    <x v="1"/>
    <x v="1"/>
    <x v="1"/>
  </r>
  <r>
    <x v="35"/>
    <x v="35"/>
    <x v="8"/>
    <x v="35"/>
    <x v="35"/>
    <x v="27"/>
    <x v="35"/>
    <x v="0"/>
    <x v="35"/>
    <x v="11"/>
    <x v="0"/>
    <x v="3"/>
    <x v="0"/>
    <x v="0"/>
    <x v="0"/>
    <x v="3"/>
    <x v="1"/>
    <x v="1"/>
    <x v="1"/>
  </r>
  <r>
    <x v="36"/>
    <x v="36"/>
    <x v="1"/>
    <x v="36"/>
    <x v="36"/>
    <x v="24"/>
    <x v="36"/>
    <x v="0"/>
    <x v="36"/>
    <x v="27"/>
    <x v="1"/>
    <x v="2"/>
    <x v="2"/>
    <x v="0"/>
    <x v="1"/>
    <x v="3"/>
    <x v="0"/>
    <x v="0"/>
    <x v="1"/>
  </r>
  <r>
    <x v="37"/>
    <x v="37"/>
    <x v="9"/>
    <x v="37"/>
    <x v="37"/>
    <x v="15"/>
    <x v="37"/>
    <x v="0"/>
    <x v="37"/>
    <x v="28"/>
    <x v="0"/>
    <x v="6"/>
    <x v="2"/>
    <x v="1"/>
    <x v="0"/>
    <x v="1"/>
    <x v="0"/>
    <x v="0"/>
    <x v="2"/>
  </r>
  <r>
    <x v="38"/>
    <x v="38"/>
    <x v="2"/>
    <x v="38"/>
    <x v="38"/>
    <x v="28"/>
    <x v="38"/>
    <x v="0"/>
    <x v="38"/>
    <x v="29"/>
    <x v="1"/>
    <x v="0"/>
    <x v="0"/>
    <x v="1"/>
    <x v="0"/>
    <x v="0"/>
    <x v="1"/>
    <x v="1"/>
    <x v="1"/>
  </r>
  <r>
    <x v="39"/>
    <x v="39"/>
    <x v="2"/>
    <x v="39"/>
    <x v="39"/>
    <x v="2"/>
    <x v="39"/>
    <x v="1"/>
    <x v="39"/>
    <x v="25"/>
    <x v="1"/>
    <x v="2"/>
    <x v="0"/>
    <x v="0"/>
    <x v="1"/>
    <x v="2"/>
    <x v="2"/>
    <x v="2"/>
    <x v="1"/>
  </r>
  <r>
    <x v="40"/>
    <x v="40"/>
    <x v="8"/>
    <x v="40"/>
    <x v="40"/>
    <x v="29"/>
    <x v="40"/>
    <x v="0"/>
    <x v="40"/>
    <x v="30"/>
    <x v="0"/>
    <x v="4"/>
    <x v="2"/>
    <x v="0"/>
    <x v="0"/>
    <x v="2"/>
    <x v="2"/>
    <x v="2"/>
    <x v="1"/>
  </r>
  <r>
    <x v="41"/>
    <x v="41"/>
    <x v="5"/>
    <x v="41"/>
    <x v="41"/>
    <x v="30"/>
    <x v="41"/>
    <x v="1"/>
    <x v="41"/>
    <x v="31"/>
    <x v="2"/>
    <x v="0"/>
    <x v="1"/>
    <x v="0"/>
    <x v="1"/>
    <x v="2"/>
    <x v="1"/>
    <x v="1"/>
    <x v="1"/>
  </r>
  <r>
    <x v="42"/>
    <x v="42"/>
    <x v="3"/>
    <x v="42"/>
    <x v="42"/>
    <x v="4"/>
    <x v="42"/>
    <x v="1"/>
    <x v="42"/>
    <x v="32"/>
    <x v="2"/>
    <x v="1"/>
    <x v="0"/>
    <x v="0"/>
    <x v="0"/>
    <x v="3"/>
    <x v="2"/>
    <x v="2"/>
    <x v="2"/>
  </r>
  <r>
    <x v="43"/>
    <x v="43"/>
    <x v="2"/>
    <x v="43"/>
    <x v="43"/>
    <x v="31"/>
    <x v="43"/>
    <x v="1"/>
    <x v="43"/>
    <x v="29"/>
    <x v="1"/>
    <x v="3"/>
    <x v="2"/>
    <x v="0"/>
    <x v="0"/>
    <x v="4"/>
    <x v="1"/>
    <x v="1"/>
    <x v="1"/>
  </r>
  <r>
    <x v="44"/>
    <x v="44"/>
    <x v="5"/>
    <x v="44"/>
    <x v="44"/>
    <x v="32"/>
    <x v="44"/>
    <x v="1"/>
    <x v="44"/>
    <x v="8"/>
    <x v="1"/>
    <x v="0"/>
    <x v="2"/>
    <x v="0"/>
    <x v="1"/>
    <x v="0"/>
    <x v="1"/>
    <x v="1"/>
    <x v="1"/>
  </r>
  <r>
    <x v="45"/>
    <x v="45"/>
    <x v="7"/>
    <x v="45"/>
    <x v="45"/>
    <x v="11"/>
    <x v="18"/>
    <x v="1"/>
    <x v="45"/>
    <x v="33"/>
    <x v="1"/>
    <x v="0"/>
    <x v="2"/>
    <x v="0"/>
    <x v="0"/>
    <x v="1"/>
    <x v="2"/>
    <x v="2"/>
    <x v="0"/>
  </r>
  <r>
    <x v="46"/>
    <x v="46"/>
    <x v="9"/>
    <x v="46"/>
    <x v="46"/>
    <x v="33"/>
    <x v="45"/>
    <x v="2"/>
    <x v="46"/>
    <x v="3"/>
    <x v="2"/>
    <x v="5"/>
    <x v="2"/>
    <x v="0"/>
    <x v="1"/>
    <x v="0"/>
    <x v="2"/>
    <x v="2"/>
    <x v="0"/>
  </r>
  <r>
    <x v="47"/>
    <x v="47"/>
    <x v="9"/>
    <x v="47"/>
    <x v="47"/>
    <x v="10"/>
    <x v="46"/>
    <x v="0"/>
    <x v="47"/>
    <x v="5"/>
    <x v="2"/>
    <x v="5"/>
    <x v="0"/>
    <x v="0"/>
    <x v="0"/>
    <x v="4"/>
    <x v="2"/>
    <x v="2"/>
    <x v="2"/>
  </r>
  <r>
    <x v="48"/>
    <x v="48"/>
    <x v="3"/>
    <x v="48"/>
    <x v="48"/>
    <x v="34"/>
    <x v="47"/>
    <x v="2"/>
    <x v="48"/>
    <x v="34"/>
    <x v="2"/>
    <x v="2"/>
    <x v="0"/>
    <x v="0"/>
    <x v="1"/>
    <x v="1"/>
    <x v="2"/>
    <x v="2"/>
    <x v="0"/>
  </r>
  <r>
    <x v="49"/>
    <x v="49"/>
    <x v="4"/>
    <x v="49"/>
    <x v="49"/>
    <x v="35"/>
    <x v="48"/>
    <x v="0"/>
    <x v="49"/>
    <x v="30"/>
    <x v="1"/>
    <x v="6"/>
    <x v="2"/>
    <x v="0"/>
    <x v="0"/>
    <x v="5"/>
    <x v="1"/>
    <x v="1"/>
    <x v="1"/>
  </r>
  <r>
    <x v="50"/>
    <x v="50"/>
    <x v="0"/>
    <x v="50"/>
    <x v="50"/>
    <x v="36"/>
    <x v="49"/>
    <x v="1"/>
    <x v="50"/>
    <x v="33"/>
    <x v="2"/>
    <x v="2"/>
    <x v="1"/>
    <x v="0"/>
    <x v="1"/>
    <x v="4"/>
    <x v="1"/>
    <x v="1"/>
    <x v="0"/>
  </r>
  <r>
    <x v="51"/>
    <x v="51"/>
    <x v="1"/>
    <x v="51"/>
    <x v="51"/>
    <x v="34"/>
    <x v="50"/>
    <x v="1"/>
    <x v="51"/>
    <x v="23"/>
    <x v="2"/>
    <x v="2"/>
    <x v="0"/>
    <x v="0"/>
    <x v="0"/>
    <x v="4"/>
    <x v="0"/>
    <x v="0"/>
    <x v="0"/>
  </r>
  <r>
    <x v="52"/>
    <x v="52"/>
    <x v="7"/>
    <x v="52"/>
    <x v="52"/>
    <x v="23"/>
    <x v="51"/>
    <x v="0"/>
    <x v="52"/>
    <x v="35"/>
    <x v="1"/>
    <x v="1"/>
    <x v="0"/>
    <x v="0"/>
    <x v="0"/>
    <x v="5"/>
    <x v="2"/>
    <x v="2"/>
    <x v="1"/>
  </r>
  <r>
    <x v="53"/>
    <x v="53"/>
    <x v="8"/>
    <x v="53"/>
    <x v="53"/>
    <x v="25"/>
    <x v="52"/>
    <x v="2"/>
    <x v="53"/>
    <x v="36"/>
    <x v="0"/>
    <x v="1"/>
    <x v="0"/>
    <x v="0"/>
    <x v="1"/>
    <x v="5"/>
    <x v="1"/>
    <x v="1"/>
    <x v="1"/>
  </r>
  <r>
    <x v="54"/>
    <x v="54"/>
    <x v="5"/>
    <x v="54"/>
    <x v="54"/>
    <x v="37"/>
    <x v="53"/>
    <x v="0"/>
    <x v="54"/>
    <x v="35"/>
    <x v="1"/>
    <x v="4"/>
    <x v="1"/>
    <x v="1"/>
    <x v="1"/>
    <x v="2"/>
    <x v="2"/>
    <x v="2"/>
    <x v="1"/>
  </r>
  <r>
    <x v="55"/>
    <x v="55"/>
    <x v="2"/>
    <x v="55"/>
    <x v="55"/>
    <x v="38"/>
    <x v="54"/>
    <x v="1"/>
    <x v="55"/>
    <x v="13"/>
    <x v="2"/>
    <x v="4"/>
    <x v="2"/>
    <x v="1"/>
    <x v="0"/>
    <x v="1"/>
    <x v="1"/>
    <x v="1"/>
    <x v="0"/>
  </r>
  <r>
    <x v="56"/>
    <x v="56"/>
    <x v="5"/>
    <x v="56"/>
    <x v="56"/>
    <x v="39"/>
    <x v="55"/>
    <x v="1"/>
    <x v="56"/>
    <x v="6"/>
    <x v="1"/>
    <x v="5"/>
    <x v="1"/>
    <x v="0"/>
    <x v="1"/>
    <x v="2"/>
    <x v="0"/>
    <x v="0"/>
    <x v="2"/>
  </r>
  <r>
    <x v="57"/>
    <x v="57"/>
    <x v="2"/>
    <x v="57"/>
    <x v="57"/>
    <x v="13"/>
    <x v="56"/>
    <x v="0"/>
    <x v="57"/>
    <x v="37"/>
    <x v="2"/>
    <x v="4"/>
    <x v="1"/>
    <x v="1"/>
    <x v="1"/>
    <x v="0"/>
    <x v="0"/>
    <x v="0"/>
    <x v="1"/>
  </r>
  <r>
    <x v="58"/>
    <x v="58"/>
    <x v="4"/>
    <x v="58"/>
    <x v="58"/>
    <x v="40"/>
    <x v="57"/>
    <x v="1"/>
    <x v="58"/>
    <x v="38"/>
    <x v="0"/>
    <x v="2"/>
    <x v="0"/>
    <x v="0"/>
    <x v="0"/>
    <x v="2"/>
    <x v="0"/>
    <x v="0"/>
    <x v="2"/>
  </r>
  <r>
    <x v="59"/>
    <x v="59"/>
    <x v="3"/>
    <x v="59"/>
    <x v="59"/>
    <x v="41"/>
    <x v="58"/>
    <x v="1"/>
    <x v="59"/>
    <x v="39"/>
    <x v="1"/>
    <x v="6"/>
    <x v="2"/>
    <x v="1"/>
    <x v="1"/>
    <x v="1"/>
    <x v="1"/>
    <x v="1"/>
    <x v="0"/>
  </r>
  <r>
    <x v="60"/>
    <x v="60"/>
    <x v="6"/>
    <x v="60"/>
    <x v="60"/>
    <x v="42"/>
    <x v="59"/>
    <x v="2"/>
    <x v="60"/>
    <x v="40"/>
    <x v="2"/>
    <x v="1"/>
    <x v="2"/>
    <x v="0"/>
    <x v="0"/>
    <x v="3"/>
    <x v="1"/>
    <x v="1"/>
    <x v="0"/>
  </r>
  <r>
    <x v="61"/>
    <x v="61"/>
    <x v="3"/>
    <x v="61"/>
    <x v="61"/>
    <x v="7"/>
    <x v="60"/>
    <x v="0"/>
    <x v="61"/>
    <x v="27"/>
    <x v="2"/>
    <x v="2"/>
    <x v="1"/>
    <x v="1"/>
    <x v="1"/>
    <x v="2"/>
    <x v="1"/>
    <x v="1"/>
    <x v="1"/>
  </r>
  <r>
    <x v="62"/>
    <x v="62"/>
    <x v="9"/>
    <x v="62"/>
    <x v="62"/>
    <x v="36"/>
    <x v="61"/>
    <x v="0"/>
    <x v="62"/>
    <x v="40"/>
    <x v="2"/>
    <x v="2"/>
    <x v="0"/>
    <x v="0"/>
    <x v="0"/>
    <x v="3"/>
    <x v="2"/>
    <x v="2"/>
    <x v="0"/>
  </r>
  <r>
    <x v="63"/>
    <x v="63"/>
    <x v="4"/>
    <x v="63"/>
    <x v="63"/>
    <x v="43"/>
    <x v="62"/>
    <x v="2"/>
    <x v="63"/>
    <x v="17"/>
    <x v="1"/>
    <x v="5"/>
    <x v="0"/>
    <x v="0"/>
    <x v="1"/>
    <x v="3"/>
    <x v="0"/>
    <x v="0"/>
    <x v="0"/>
  </r>
  <r>
    <x v="64"/>
    <x v="64"/>
    <x v="7"/>
    <x v="64"/>
    <x v="64"/>
    <x v="44"/>
    <x v="63"/>
    <x v="1"/>
    <x v="64"/>
    <x v="29"/>
    <x v="2"/>
    <x v="4"/>
    <x v="0"/>
    <x v="0"/>
    <x v="1"/>
    <x v="0"/>
    <x v="2"/>
    <x v="2"/>
    <x v="1"/>
  </r>
  <r>
    <x v="65"/>
    <x v="65"/>
    <x v="4"/>
    <x v="65"/>
    <x v="65"/>
    <x v="45"/>
    <x v="64"/>
    <x v="1"/>
    <x v="65"/>
    <x v="6"/>
    <x v="1"/>
    <x v="5"/>
    <x v="2"/>
    <x v="0"/>
    <x v="1"/>
    <x v="0"/>
    <x v="0"/>
    <x v="0"/>
    <x v="2"/>
  </r>
  <r>
    <x v="66"/>
    <x v="66"/>
    <x v="5"/>
    <x v="66"/>
    <x v="66"/>
    <x v="34"/>
    <x v="65"/>
    <x v="0"/>
    <x v="66"/>
    <x v="24"/>
    <x v="2"/>
    <x v="2"/>
    <x v="0"/>
    <x v="1"/>
    <x v="0"/>
    <x v="0"/>
    <x v="1"/>
    <x v="1"/>
    <x v="1"/>
  </r>
  <r>
    <x v="67"/>
    <x v="67"/>
    <x v="3"/>
    <x v="67"/>
    <x v="67"/>
    <x v="27"/>
    <x v="66"/>
    <x v="0"/>
    <x v="67"/>
    <x v="21"/>
    <x v="0"/>
    <x v="3"/>
    <x v="0"/>
    <x v="0"/>
    <x v="0"/>
    <x v="5"/>
    <x v="2"/>
    <x v="2"/>
    <x v="0"/>
  </r>
  <r>
    <x v="68"/>
    <x v="68"/>
    <x v="4"/>
    <x v="68"/>
    <x v="68"/>
    <x v="46"/>
    <x v="67"/>
    <x v="1"/>
    <x v="68"/>
    <x v="41"/>
    <x v="0"/>
    <x v="4"/>
    <x v="1"/>
    <x v="1"/>
    <x v="1"/>
    <x v="3"/>
    <x v="0"/>
    <x v="0"/>
    <x v="1"/>
  </r>
  <r>
    <x v="69"/>
    <x v="69"/>
    <x v="8"/>
    <x v="69"/>
    <x v="69"/>
    <x v="30"/>
    <x v="68"/>
    <x v="1"/>
    <x v="69"/>
    <x v="42"/>
    <x v="2"/>
    <x v="0"/>
    <x v="2"/>
    <x v="0"/>
    <x v="0"/>
    <x v="0"/>
    <x v="0"/>
    <x v="0"/>
    <x v="2"/>
  </r>
  <r>
    <x v="70"/>
    <x v="70"/>
    <x v="4"/>
    <x v="70"/>
    <x v="70"/>
    <x v="47"/>
    <x v="69"/>
    <x v="2"/>
    <x v="70"/>
    <x v="1"/>
    <x v="0"/>
    <x v="2"/>
    <x v="0"/>
    <x v="1"/>
    <x v="1"/>
    <x v="4"/>
    <x v="1"/>
    <x v="1"/>
    <x v="0"/>
  </r>
  <r>
    <x v="71"/>
    <x v="71"/>
    <x v="4"/>
    <x v="71"/>
    <x v="71"/>
    <x v="48"/>
    <x v="15"/>
    <x v="1"/>
    <x v="71"/>
    <x v="9"/>
    <x v="2"/>
    <x v="3"/>
    <x v="2"/>
    <x v="1"/>
    <x v="1"/>
    <x v="5"/>
    <x v="1"/>
    <x v="1"/>
    <x v="2"/>
  </r>
  <r>
    <x v="72"/>
    <x v="72"/>
    <x v="6"/>
    <x v="72"/>
    <x v="72"/>
    <x v="19"/>
    <x v="70"/>
    <x v="0"/>
    <x v="72"/>
    <x v="43"/>
    <x v="1"/>
    <x v="6"/>
    <x v="2"/>
    <x v="0"/>
    <x v="0"/>
    <x v="4"/>
    <x v="2"/>
    <x v="2"/>
    <x v="2"/>
  </r>
  <r>
    <x v="73"/>
    <x v="73"/>
    <x v="3"/>
    <x v="73"/>
    <x v="73"/>
    <x v="11"/>
    <x v="71"/>
    <x v="1"/>
    <x v="73"/>
    <x v="44"/>
    <x v="1"/>
    <x v="0"/>
    <x v="2"/>
    <x v="1"/>
    <x v="0"/>
    <x v="1"/>
    <x v="1"/>
    <x v="1"/>
    <x v="0"/>
  </r>
  <r>
    <x v="74"/>
    <x v="74"/>
    <x v="9"/>
    <x v="74"/>
    <x v="74"/>
    <x v="49"/>
    <x v="60"/>
    <x v="0"/>
    <x v="74"/>
    <x v="45"/>
    <x v="0"/>
    <x v="6"/>
    <x v="1"/>
    <x v="1"/>
    <x v="1"/>
    <x v="2"/>
    <x v="0"/>
    <x v="0"/>
    <x v="0"/>
  </r>
  <r>
    <x v="75"/>
    <x v="75"/>
    <x v="4"/>
    <x v="75"/>
    <x v="75"/>
    <x v="50"/>
    <x v="72"/>
    <x v="2"/>
    <x v="75"/>
    <x v="38"/>
    <x v="0"/>
    <x v="2"/>
    <x v="2"/>
    <x v="1"/>
    <x v="0"/>
    <x v="1"/>
    <x v="1"/>
    <x v="1"/>
    <x v="2"/>
  </r>
  <r>
    <x v="76"/>
    <x v="76"/>
    <x v="9"/>
    <x v="76"/>
    <x v="76"/>
    <x v="51"/>
    <x v="73"/>
    <x v="2"/>
    <x v="76"/>
    <x v="17"/>
    <x v="0"/>
    <x v="5"/>
    <x v="0"/>
    <x v="0"/>
    <x v="1"/>
    <x v="5"/>
    <x v="1"/>
    <x v="1"/>
    <x v="0"/>
  </r>
  <r>
    <x v="77"/>
    <x v="47"/>
    <x v="9"/>
    <x v="47"/>
    <x v="47"/>
    <x v="52"/>
    <x v="74"/>
    <x v="2"/>
    <x v="47"/>
    <x v="14"/>
    <x v="0"/>
    <x v="0"/>
    <x v="0"/>
    <x v="0"/>
    <x v="0"/>
    <x v="5"/>
    <x v="0"/>
    <x v="0"/>
    <x v="2"/>
  </r>
  <r>
    <x v="78"/>
    <x v="77"/>
    <x v="4"/>
    <x v="77"/>
    <x v="77"/>
    <x v="19"/>
    <x v="75"/>
    <x v="0"/>
    <x v="77"/>
    <x v="37"/>
    <x v="1"/>
    <x v="6"/>
    <x v="2"/>
    <x v="0"/>
    <x v="0"/>
    <x v="4"/>
    <x v="1"/>
    <x v="1"/>
    <x v="1"/>
  </r>
  <r>
    <x v="79"/>
    <x v="78"/>
    <x v="1"/>
    <x v="78"/>
    <x v="78"/>
    <x v="49"/>
    <x v="76"/>
    <x v="1"/>
    <x v="78"/>
    <x v="22"/>
    <x v="0"/>
    <x v="6"/>
    <x v="2"/>
    <x v="1"/>
    <x v="0"/>
    <x v="0"/>
    <x v="1"/>
    <x v="1"/>
    <x v="1"/>
  </r>
  <r>
    <x v="80"/>
    <x v="79"/>
    <x v="3"/>
    <x v="79"/>
    <x v="79"/>
    <x v="18"/>
    <x v="51"/>
    <x v="2"/>
    <x v="79"/>
    <x v="46"/>
    <x v="0"/>
    <x v="3"/>
    <x v="0"/>
    <x v="1"/>
    <x v="0"/>
    <x v="0"/>
    <x v="1"/>
    <x v="1"/>
    <x v="2"/>
  </r>
  <r>
    <x v="81"/>
    <x v="80"/>
    <x v="6"/>
    <x v="80"/>
    <x v="80"/>
    <x v="53"/>
    <x v="77"/>
    <x v="0"/>
    <x v="80"/>
    <x v="41"/>
    <x v="0"/>
    <x v="0"/>
    <x v="2"/>
    <x v="1"/>
    <x v="0"/>
    <x v="4"/>
    <x v="2"/>
    <x v="2"/>
    <x v="1"/>
  </r>
  <r>
    <x v="82"/>
    <x v="81"/>
    <x v="2"/>
    <x v="81"/>
    <x v="81"/>
    <x v="54"/>
    <x v="78"/>
    <x v="0"/>
    <x v="81"/>
    <x v="37"/>
    <x v="0"/>
    <x v="5"/>
    <x v="2"/>
    <x v="1"/>
    <x v="1"/>
    <x v="4"/>
    <x v="1"/>
    <x v="1"/>
    <x v="1"/>
  </r>
  <r>
    <x v="83"/>
    <x v="82"/>
    <x v="7"/>
    <x v="82"/>
    <x v="82"/>
    <x v="55"/>
    <x v="40"/>
    <x v="2"/>
    <x v="82"/>
    <x v="47"/>
    <x v="2"/>
    <x v="0"/>
    <x v="2"/>
    <x v="0"/>
    <x v="0"/>
    <x v="4"/>
    <x v="1"/>
    <x v="1"/>
    <x v="0"/>
  </r>
  <r>
    <x v="84"/>
    <x v="83"/>
    <x v="1"/>
    <x v="83"/>
    <x v="83"/>
    <x v="11"/>
    <x v="79"/>
    <x v="1"/>
    <x v="83"/>
    <x v="37"/>
    <x v="1"/>
    <x v="0"/>
    <x v="1"/>
    <x v="0"/>
    <x v="1"/>
    <x v="3"/>
    <x v="1"/>
    <x v="1"/>
    <x v="1"/>
  </r>
  <r>
    <x v="85"/>
    <x v="84"/>
    <x v="0"/>
    <x v="84"/>
    <x v="84"/>
    <x v="19"/>
    <x v="80"/>
    <x v="0"/>
    <x v="84"/>
    <x v="43"/>
    <x v="1"/>
    <x v="6"/>
    <x v="0"/>
    <x v="1"/>
    <x v="0"/>
    <x v="3"/>
    <x v="1"/>
    <x v="1"/>
    <x v="2"/>
  </r>
  <r>
    <x v="86"/>
    <x v="85"/>
    <x v="1"/>
    <x v="85"/>
    <x v="85"/>
    <x v="5"/>
    <x v="81"/>
    <x v="1"/>
    <x v="85"/>
    <x v="21"/>
    <x v="1"/>
    <x v="3"/>
    <x v="1"/>
    <x v="1"/>
    <x v="1"/>
    <x v="5"/>
    <x v="1"/>
    <x v="1"/>
    <x v="0"/>
  </r>
  <r>
    <x v="87"/>
    <x v="86"/>
    <x v="0"/>
    <x v="86"/>
    <x v="86"/>
    <x v="39"/>
    <x v="82"/>
    <x v="2"/>
    <x v="86"/>
    <x v="48"/>
    <x v="1"/>
    <x v="5"/>
    <x v="2"/>
    <x v="0"/>
    <x v="1"/>
    <x v="4"/>
    <x v="0"/>
    <x v="0"/>
    <x v="1"/>
  </r>
  <r>
    <x v="88"/>
    <x v="87"/>
    <x v="8"/>
    <x v="87"/>
    <x v="87"/>
    <x v="56"/>
    <x v="83"/>
    <x v="1"/>
    <x v="87"/>
    <x v="14"/>
    <x v="0"/>
    <x v="5"/>
    <x v="2"/>
    <x v="1"/>
    <x v="1"/>
    <x v="3"/>
    <x v="0"/>
    <x v="0"/>
    <x v="2"/>
  </r>
  <r>
    <x v="89"/>
    <x v="88"/>
    <x v="3"/>
    <x v="88"/>
    <x v="88"/>
    <x v="33"/>
    <x v="84"/>
    <x v="1"/>
    <x v="88"/>
    <x v="36"/>
    <x v="2"/>
    <x v="5"/>
    <x v="2"/>
    <x v="1"/>
    <x v="0"/>
    <x v="0"/>
    <x v="2"/>
    <x v="2"/>
    <x v="1"/>
  </r>
  <r>
    <x v="90"/>
    <x v="89"/>
    <x v="7"/>
    <x v="89"/>
    <x v="89"/>
    <x v="54"/>
    <x v="12"/>
    <x v="1"/>
    <x v="89"/>
    <x v="12"/>
    <x v="0"/>
    <x v="5"/>
    <x v="1"/>
    <x v="0"/>
    <x v="0"/>
    <x v="2"/>
    <x v="1"/>
    <x v="1"/>
    <x v="1"/>
  </r>
  <r>
    <x v="91"/>
    <x v="90"/>
    <x v="4"/>
    <x v="90"/>
    <x v="90"/>
    <x v="53"/>
    <x v="85"/>
    <x v="0"/>
    <x v="90"/>
    <x v="13"/>
    <x v="0"/>
    <x v="0"/>
    <x v="2"/>
    <x v="1"/>
    <x v="0"/>
    <x v="3"/>
    <x v="1"/>
    <x v="1"/>
    <x v="0"/>
  </r>
  <r>
    <x v="92"/>
    <x v="91"/>
    <x v="0"/>
    <x v="91"/>
    <x v="91"/>
    <x v="8"/>
    <x v="86"/>
    <x v="0"/>
    <x v="91"/>
    <x v="20"/>
    <x v="0"/>
    <x v="4"/>
    <x v="2"/>
    <x v="0"/>
    <x v="0"/>
    <x v="3"/>
    <x v="0"/>
    <x v="0"/>
    <x v="2"/>
  </r>
  <r>
    <x v="93"/>
    <x v="92"/>
    <x v="9"/>
    <x v="92"/>
    <x v="92"/>
    <x v="41"/>
    <x v="87"/>
    <x v="2"/>
    <x v="92"/>
    <x v="17"/>
    <x v="1"/>
    <x v="6"/>
    <x v="0"/>
    <x v="0"/>
    <x v="1"/>
    <x v="0"/>
    <x v="2"/>
    <x v="2"/>
    <x v="0"/>
  </r>
  <r>
    <x v="94"/>
    <x v="93"/>
    <x v="8"/>
    <x v="93"/>
    <x v="93"/>
    <x v="10"/>
    <x v="88"/>
    <x v="2"/>
    <x v="93"/>
    <x v="37"/>
    <x v="2"/>
    <x v="5"/>
    <x v="2"/>
    <x v="1"/>
    <x v="1"/>
    <x v="0"/>
    <x v="1"/>
    <x v="1"/>
    <x v="1"/>
  </r>
  <r>
    <x v="95"/>
    <x v="94"/>
    <x v="8"/>
    <x v="94"/>
    <x v="94"/>
    <x v="1"/>
    <x v="89"/>
    <x v="0"/>
    <x v="94"/>
    <x v="8"/>
    <x v="1"/>
    <x v="1"/>
    <x v="2"/>
    <x v="1"/>
    <x v="1"/>
    <x v="1"/>
    <x v="0"/>
    <x v="0"/>
    <x v="1"/>
  </r>
  <r>
    <x v="96"/>
    <x v="95"/>
    <x v="4"/>
    <x v="95"/>
    <x v="95"/>
    <x v="14"/>
    <x v="12"/>
    <x v="0"/>
    <x v="95"/>
    <x v="20"/>
    <x v="1"/>
    <x v="1"/>
    <x v="1"/>
    <x v="1"/>
    <x v="1"/>
    <x v="0"/>
    <x v="2"/>
    <x v="2"/>
    <x v="2"/>
  </r>
  <r>
    <x v="97"/>
    <x v="96"/>
    <x v="3"/>
    <x v="96"/>
    <x v="96"/>
    <x v="57"/>
    <x v="90"/>
    <x v="1"/>
    <x v="96"/>
    <x v="5"/>
    <x v="2"/>
    <x v="0"/>
    <x v="0"/>
    <x v="1"/>
    <x v="0"/>
    <x v="1"/>
    <x v="1"/>
    <x v="1"/>
    <x v="2"/>
  </r>
  <r>
    <x v="98"/>
    <x v="97"/>
    <x v="6"/>
    <x v="97"/>
    <x v="97"/>
    <x v="28"/>
    <x v="91"/>
    <x v="0"/>
    <x v="97"/>
    <x v="39"/>
    <x v="1"/>
    <x v="0"/>
    <x v="1"/>
    <x v="1"/>
    <x v="1"/>
    <x v="4"/>
    <x v="0"/>
    <x v="0"/>
    <x v="0"/>
  </r>
  <r>
    <x v="99"/>
    <x v="98"/>
    <x v="3"/>
    <x v="98"/>
    <x v="98"/>
    <x v="19"/>
    <x v="92"/>
    <x v="1"/>
    <x v="98"/>
    <x v="2"/>
    <x v="1"/>
    <x v="6"/>
    <x v="2"/>
    <x v="1"/>
    <x v="1"/>
    <x v="2"/>
    <x v="2"/>
    <x v="2"/>
    <x v="1"/>
  </r>
  <r>
    <x v="100"/>
    <x v="99"/>
    <x v="8"/>
    <x v="99"/>
    <x v="99"/>
    <x v="58"/>
    <x v="25"/>
    <x v="1"/>
    <x v="99"/>
    <x v="5"/>
    <x v="1"/>
    <x v="6"/>
    <x v="2"/>
    <x v="0"/>
    <x v="1"/>
    <x v="5"/>
    <x v="1"/>
    <x v="1"/>
    <x v="2"/>
  </r>
  <r>
    <x v="101"/>
    <x v="100"/>
    <x v="9"/>
    <x v="100"/>
    <x v="100"/>
    <x v="59"/>
    <x v="93"/>
    <x v="1"/>
    <x v="100"/>
    <x v="8"/>
    <x v="1"/>
    <x v="1"/>
    <x v="0"/>
    <x v="1"/>
    <x v="1"/>
    <x v="5"/>
    <x v="1"/>
    <x v="1"/>
    <x v="1"/>
  </r>
  <r>
    <x v="102"/>
    <x v="101"/>
    <x v="9"/>
    <x v="101"/>
    <x v="101"/>
    <x v="60"/>
    <x v="94"/>
    <x v="1"/>
    <x v="101"/>
    <x v="49"/>
    <x v="2"/>
    <x v="1"/>
    <x v="1"/>
    <x v="1"/>
    <x v="0"/>
    <x v="1"/>
    <x v="1"/>
    <x v="1"/>
    <x v="2"/>
  </r>
  <r>
    <x v="103"/>
    <x v="102"/>
    <x v="3"/>
    <x v="102"/>
    <x v="102"/>
    <x v="61"/>
    <x v="95"/>
    <x v="1"/>
    <x v="102"/>
    <x v="21"/>
    <x v="1"/>
    <x v="4"/>
    <x v="2"/>
    <x v="1"/>
    <x v="1"/>
    <x v="4"/>
    <x v="0"/>
    <x v="0"/>
    <x v="0"/>
  </r>
  <r>
    <x v="104"/>
    <x v="103"/>
    <x v="0"/>
    <x v="103"/>
    <x v="103"/>
    <x v="35"/>
    <x v="96"/>
    <x v="1"/>
    <x v="103"/>
    <x v="7"/>
    <x v="1"/>
    <x v="6"/>
    <x v="2"/>
    <x v="1"/>
    <x v="1"/>
    <x v="0"/>
    <x v="2"/>
    <x v="2"/>
    <x v="0"/>
  </r>
  <r>
    <x v="105"/>
    <x v="104"/>
    <x v="4"/>
    <x v="104"/>
    <x v="104"/>
    <x v="52"/>
    <x v="97"/>
    <x v="0"/>
    <x v="104"/>
    <x v="48"/>
    <x v="0"/>
    <x v="0"/>
    <x v="0"/>
    <x v="0"/>
    <x v="1"/>
    <x v="1"/>
    <x v="0"/>
    <x v="0"/>
    <x v="1"/>
  </r>
  <r>
    <x v="106"/>
    <x v="105"/>
    <x v="3"/>
    <x v="105"/>
    <x v="105"/>
    <x v="0"/>
    <x v="98"/>
    <x v="2"/>
    <x v="105"/>
    <x v="30"/>
    <x v="0"/>
    <x v="0"/>
    <x v="2"/>
    <x v="1"/>
    <x v="1"/>
    <x v="5"/>
    <x v="1"/>
    <x v="1"/>
    <x v="1"/>
  </r>
  <r>
    <x v="107"/>
    <x v="106"/>
    <x v="3"/>
    <x v="106"/>
    <x v="106"/>
    <x v="23"/>
    <x v="99"/>
    <x v="1"/>
    <x v="106"/>
    <x v="2"/>
    <x v="1"/>
    <x v="1"/>
    <x v="2"/>
    <x v="1"/>
    <x v="1"/>
    <x v="3"/>
    <x v="0"/>
    <x v="0"/>
    <x v="1"/>
  </r>
  <r>
    <x v="108"/>
    <x v="107"/>
    <x v="9"/>
    <x v="107"/>
    <x v="107"/>
    <x v="62"/>
    <x v="100"/>
    <x v="1"/>
    <x v="107"/>
    <x v="50"/>
    <x v="1"/>
    <x v="2"/>
    <x v="1"/>
    <x v="1"/>
    <x v="0"/>
    <x v="4"/>
    <x v="1"/>
    <x v="1"/>
    <x v="2"/>
  </r>
  <r>
    <x v="109"/>
    <x v="108"/>
    <x v="4"/>
    <x v="108"/>
    <x v="108"/>
    <x v="2"/>
    <x v="101"/>
    <x v="1"/>
    <x v="108"/>
    <x v="51"/>
    <x v="1"/>
    <x v="2"/>
    <x v="0"/>
    <x v="0"/>
    <x v="1"/>
    <x v="1"/>
    <x v="1"/>
    <x v="1"/>
    <x v="0"/>
  </r>
  <r>
    <x v="110"/>
    <x v="109"/>
    <x v="5"/>
    <x v="109"/>
    <x v="109"/>
    <x v="63"/>
    <x v="102"/>
    <x v="0"/>
    <x v="109"/>
    <x v="15"/>
    <x v="2"/>
    <x v="6"/>
    <x v="1"/>
    <x v="0"/>
    <x v="0"/>
    <x v="3"/>
    <x v="2"/>
    <x v="2"/>
    <x v="2"/>
  </r>
  <r>
    <x v="111"/>
    <x v="110"/>
    <x v="6"/>
    <x v="110"/>
    <x v="110"/>
    <x v="63"/>
    <x v="103"/>
    <x v="2"/>
    <x v="110"/>
    <x v="52"/>
    <x v="2"/>
    <x v="6"/>
    <x v="1"/>
    <x v="0"/>
    <x v="0"/>
    <x v="0"/>
    <x v="1"/>
    <x v="1"/>
    <x v="1"/>
  </r>
  <r>
    <x v="112"/>
    <x v="111"/>
    <x v="0"/>
    <x v="111"/>
    <x v="111"/>
    <x v="42"/>
    <x v="104"/>
    <x v="1"/>
    <x v="111"/>
    <x v="3"/>
    <x v="2"/>
    <x v="1"/>
    <x v="0"/>
    <x v="1"/>
    <x v="0"/>
    <x v="5"/>
    <x v="2"/>
    <x v="2"/>
    <x v="0"/>
  </r>
  <r>
    <x v="113"/>
    <x v="112"/>
    <x v="9"/>
    <x v="112"/>
    <x v="112"/>
    <x v="64"/>
    <x v="105"/>
    <x v="0"/>
    <x v="112"/>
    <x v="42"/>
    <x v="0"/>
    <x v="0"/>
    <x v="2"/>
    <x v="0"/>
    <x v="1"/>
    <x v="2"/>
    <x v="0"/>
    <x v="0"/>
    <x v="2"/>
  </r>
  <r>
    <x v="114"/>
    <x v="113"/>
    <x v="9"/>
    <x v="113"/>
    <x v="113"/>
    <x v="60"/>
    <x v="106"/>
    <x v="2"/>
    <x v="113"/>
    <x v="33"/>
    <x v="2"/>
    <x v="1"/>
    <x v="2"/>
    <x v="0"/>
    <x v="0"/>
    <x v="2"/>
    <x v="1"/>
    <x v="1"/>
    <x v="0"/>
  </r>
  <r>
    <x v="115"/>
    <x v="114"/>
    <x v="6"/>
    <x v="114"/>
    <x v="114"/>
    <x v="22"/>
    <x v="39"/>
    <x v="2"/>
    <x v="114"/>
    <x v="12"/>
    <x v="1"/>
    <x v="0"/>
    <x v="0"/>
    <x v="1"/>
    <x v="0"/>
    <x v="5"/>
    <x v="1"/>
    <x v="1"/>
    <x v="1"/>
  </r>
  <r>
    <x v="116"/>
    <x v="115"/>
    <x v="1"/>
    <x v="115"/>
    <x v="115"/>
    <x v="19"/>
    <x v="107"/>
    <x v="0"/>
    <x v="115"/>
    <x v="4"/>
    <x v="1"/>
    <x v="6"/>
    <x v="0"/>
    <x v="0"/>
    <x v="1"/>
    <x v="5"/>
    <x v="2"/>
    <x v="2"/>
    <x v="2"/>
  </r>
  <r>
    <x v="117"/>
    <x v="116"/>
    <x v="8"/>
    <x v="116"/>
    <x v="116"/>
    <x v="65"/>
    <x v="108"/>
    <x v="0"/>
    <x v="116"/>
    <x v="53"/>
    <x v="0"/>
    <x v="5"/>
    <x v="0"/>
    <x v="0"/>
    <x v="1"/>
    <x v="5"/>
    <x v="2"/>
    <x v="2"/>
    <x v="2"/>
  </r>
  <r>
    <x v="118"/>
    <x v="117"/>
    <x v="4"/>
    <x v="117"/>
    <x v="117"/>
    <x v="30"/>
    <x v="109"/>
    <x v="0"/>
    <x v="117"/>
    <x v="22"/>
    <x v="2"/>
    <x v="0"/>
    <x v="2"/>
    <x v="1"/>
    <x v="0"/>
    <x v="4"/>
    <x v="0"/>
    <x v="0"/>
    <x v="1"/>
  </r>
  <r>
    <x v="119"/>
    <x v="118"/>
    <x v="5"/>
    <x v="118"/>
    <x v="118"/>
    <x v="40"/>
    <x v="89"/>
    <x v="0"/>
    <x v="118"/>
    <x v="5"/>
    <x v="0"/>
    <x v="2"/>
    <x v="2"/>
    <x v="1"/>
    <x v="1"/>
    <x v="2"/>
    <x v="2"/>
    <x v="2"/>
    <x v="2"/>
  </r>
  <r>
    <x v="120"/>
    <x v="119"/>
    <x v="2"/>
    <x v="119"/>
    <x v="119"/>
    <x v="44"/>
    <x v="11"/>
    <x v="2"/>
    <x v="119"/>
    <x v="53"/>
    <x v="2"/>
    <x v="4"/>
    <x v="2"/>
    <x v="1"/>
    <x v="0"/>
    <x v="1"/>
    <x v="0"/>
    <x v="0"/>
    <x v="2"/>
  </r>
  <r>
    <x v="121"/>
    <x v="120"/>
    <x v="0"/>
    <x v="120"/>
    <x v="120"/>
    <x v="52"/>
    <x v="110"/>
    <x v="2"/>
    <x v="120"/>
    <x v="35"/>
    <x v="0"/>
    <x v="0"/>
    <x v="0"/>
    <x v="0"/>
    <x v="1"/>
    <x v="3"/>
    <x v="1"/>
    <x v="1"/>
    <x v="1"/>
  </r>
  <r>
    <x v="122"/>
    <x v="121"/>
    <x v="9"/>
    <x v="121"/>
    <x v="121"/>
    <x v="11"/>
    <x v="111"/>
    <x v="2"/>
    <x v="121"/>
    <x v="50"/>
    <x v="1"/>
    <x v="0"/>
    <x v="2"/>
    <x v="0"/>
    <x v="1"/>
    <x v="3"/>
    <x v="2"/>
    <x v="2"/>
    <x v="2"/>
  </r>
  <r>
    <x v="123"/>
    <x v="122"/>
    <x v="2"/>
    <x v="122"/>
    <x v="122"/>
    <x v="45"/>
    <x v="112"/>
    <x v="2"/>
    <x v="122"/>
    <x v="15"/>
    <x v="1"/>
    <x v="5"/>
    <x v="2"/>
    <x v="0"/>
    <x v="1"/>
    <x v="2"/>
    <x v="1"/>
    <x v="1"/>
    <x v="2"/>
  </r>
  <r>
    <x v="124"/>
    <x v="123"/>
    <x v="2"/>
    <x v="123"/>
    <x v="123"/>
    <x v="11"/>
    <x v="113"/>
    <x v="0"/>
    <x v="123"/>
    <x v="48"/>
    <x v="1"/>
    <x v="0"/>
    <x v="0"/>
    <x v="0"/>
    <x v="0"/>
    <x v="5"/>
    <x v="2"/>
    <x v="2"/>
    <x v="1"/>
  </r>
  <r>
    <x v="125"/>
    <x v="124"/>
    <x v="0"/>
    <x v="124"/>
    <x v="124"/>
    <x v="24"/>
    <x v="114"/>
    <x v="2"/>
    <x v="124"/>
    <x v="10"/>
    <x v="1"/>
    <x v="2"/>
    <x v="2"/>
    <x v="1"/>
    <x v="0"/>
    <x v="2"/>
    <x v="0"/>
    <x v="0"/>
    <x v="2"/>
  </r>
  <r>
    <x v="126"/>
    <x v="125"/>
    <x v="1"/>
    <x v="125"/>
    <x v="125"/>
    <x v="3"/>
    <x v="115"/>
    <x v="1"/>
    <x v="125"/>
    <x v="54"/>
    <x v="0"/>
    <x v="2"/>
    <x v="0"/>
    <x v="1"/>
    <x v="0"/>
    <x v="3"/>
    <x v="0"/>
    <x v="0"/>
    <x v="0"/>
  </r>
  <r>
    <x v="127"/>
    <x v="126"/>
    <x v="9"/>
    <x v="126"/>
    <x v="126"/>
    <x v="66"/>
    <x v="116"/>
    <x v="2"/>
    <x v="126"/>
    <x v="9"/>
    <x v="0"/>
    <x v="6"/>
    <x v="2"/>
    <x v="1"/>
    <x v="0"/>
    <x v="5"/>
    <x v="1"/>
    <x v="1"/>
    <x v="2"/>
  </r>
  <r>
    <x v="128"/>
    <x v="127"/>
    <x v="2"/>
    <x v="127"/>
    <x v="127"/>
    <x v="66"/>
    <x v="117"/>
    <x v="0"/>
    <x v="127"/>
    <x v="23"/>
    <x v="0"/>
    <x v="6"/>
    <x v="0"/>
    <x v="0"/>
    <x v="0"/>
    <x v="4"/>
    <x v="1"/>
    <x v="1"/>
    <x v="0"/>
  </r>
  <r>
    <x v="129"/>
    <x v="128"/>
    <x v="9"/>
    <x v="128"/>
    <x v="128"/>
    <x v="4"/>
    <x v="23"/>
    <x v="0"/>
    <x v="128"/>
    <x v="8"/>
    <x v="2"/>
    <x v="1"/>
    <x v="1"/>
    <x v="1"/>
    <x v="0"/>
    <x v="3"/>
    <x v="2"/>
    <x v="2"/>
    <x v="1"/>
  </r>
  <r>
    <x v="130"/>
    <x v="129"/>
    <x v="0"/>
    <x v="129"/>
    <x v="129"/>
    <x v="25"/>
    <x v="118"/>
    <x v="1"/>
    <x v="129"/>
    <x v="26"/>
    <x v="0"/>
    <x v="1"/>
    <x v="0"/>
    <x v="1"/>
    <x v="0"/>
    <x v="5"/>
    <x v="2"/>
    <x v="2"/>
    <x v="1"/>
  </r>
  <r>
    <x v="131"/>
    <x v="130"/>
    <x v="3"/>
    <x v="130"/>
    <x v="130"/>
    <x v="43"/>
    <x v="119"/>
    <x v="1"/>
    <x v="130"/>
    <x v="47"/>
    <x v="1"/>
    <x v="5"/>
    <x v="2"/>
    <x v="0"/>
    <x v="0"/>
    <x v="3"/>
    <x v="0"/>
    <x v="0"/>
    <x v="0"/>
  </r>
  <r>
    <x v="132"/>
    <x v="131"/>
    <x v="7"/>
    <x v="131"/>
    <x v="131"/>
    <x v="34"/>
    <x v="120"/>
    <x v="1"/>
    <x v="131"/>
    <x v="2"/>
    <x v="2"/>
    <x v="2"/>
    <x v="2"/>
    <x v="1"/>
    <x v="0"/>
    <x v="3"/>
    <x v="2"/>
    <x v="2"/>
    <x v="1"/>
  </r>
  <r>
    <x v="133"/>
    <x v="132"/>
    <x v="3"/>
    <x v="132"/>
    <x v="132"/>
    <x v="21"/>
    <x v="121"/>
    <x v="2"/>
    <x v="132"/>
    <x v="55"/>
    <x v="2"/>
    <x v="2"/>
    <x v="0"/>
    <x v="0"/>
    <x v="1"/>
    <x v="1"/>
    <x v="2"/>
    <x v="2"/>
    <x v="0"/>
  </r>
  <r>
    <x v="134"/>
    <x v="133"/>
    <x v="3"/>
    <x v="133"/>
    <x v="133"/>
    <x v="1"/>
    <x v="122"/>
    <x v="0"/>
    <x v="133"/>
    <x v="4"/>
    <x v="1"/>
    <x v="1"/>
    <x v="2"/>
    <x v="1"/>
    <x v="0"/>
    <x v="0"/>
    <x v="1"/>
    <x v="1"/>
    <x v="2"/>
  </r>
  <r>
    <x v="135"/>
    <x v="134"/>
    <x v="6"/>
    <x v="134"/>
    <x v="134"/>
    <x v="67"/>
    <x v="30"/>
    <x v="1"/>
    <x v="134"/>
    <x v="56"/>
    <x v="2"/>
    <x v="3"/>
    <x v="2"/>
    <x v="1"/>
    <x v="1"/>
    <x v="5"/>
    <x v="1"/>
    <x v="1"/>
    <x v="1"/>
  </r>
  <r>
    <x v="136"/>
    <x v="135"/>
    <x v="1"/>
    <x v="135"/>
    <x v="135"/>
    <x v="68"/>
    <x v="123"/>
    <x v="2"/>
    <x v="135"/>
    <x v="55"/>
    <x v="0"/>
    <x v="1"/>
    <x v="2"/>
    <x v="1"/>
    <x v="0"/>
    <x v="1"/>
    <x v="0"/>
    <x v="0"/>
    <x v="0"/>
  </r>
  <r>
    <x v="137"/>
    <x v="136"/>
    <x v="3"/>
    <x v="136"/>
    <x v="136"/>
    <x v="67"/>
    <x v="124"/>
    <x v="1"/>
    <x v="136"/>
    <x v="57"/>
    <x v="2"/>
    <x v="3"/>
    <x v="0"/>
    <x v="0"/>
    <x v="0"/>
    <x v="2"/>
    <x v="0"/>
    <x v="0"/>
    <x v="0"/>
  </r>
  <r>
    <x v="138"/>
    <x v="137"/>
    <x v="4"/>
    <x v="137"/>
    <x v="137"/>
    <x v="69"/>
    <x v="125"/>
    <x v="1"/>
    <x v="137"/>
    <x v="13"/>
    <x v="2"/>
    <x v="0"/>
    <x v="0"/>
    <x v="1"/>
    <x v="1"/>
    <x v="3"/>
    <x v="2"/>
    <x v="2"/>
    <x v="0"/>
  </r>
  <r>
    <x v="139"/>
    <x v="138"/>
    <x v="2"/>
    <x v="138"/>
    <x v="138"/>
    <x v="32"/>
    <x v="126"/>
    <x v="0"/>
    <x v="138"/>
    <x v="51"/>
    <x v="1"/>
    <x v="0"/>
    <x v="2"/>
    <x v="1"/>
    <x v="1"/>
    <x v="3"/>
    <x v="0"/>
    <x v="0"/>
    <x v="0"/>
  </r>
  <r>
    <x v="140"/>
    <x v="139"/>
    <x v="4"/>
    <x v="139"/>
    <x v="139"/>
    <x v="54"/>
    <x v="127"/>
    <x v="2"/>
    <x v="139"/>
    <x v="38"/>
    <x v="0"/>
    <x v="5"/>
    <x v="0"/>
    <x v="0"/>
    <x v="0"/>
    <x v="3"/>
    <x v="1"/>
    <x v="1"/>
    <x v="2"/>
  </r>
  <r>
    <x v="141"/>
    <x v="140"/>
    <x v="4"/>
    <x v="140"/>
    <x v="140"/>
    <x v="25"/>
    <x v="128"/>
    <x v="1"/>
    <x v="140"/>
    <x v="34"/>
    <x v="0"/>
    <x v="1"/>
    <x v="0"/>
    <x v="0"/>
    <x v="1"/>
    <x v="0"/>
    <x v="1"/>
    <x v="1"/>
    <x v="0"/>
  </r>
  <r>
    <x v="142"/>
    <x v="141"/>
    <x v="4"/>
    <x v="141"/>
    <x v="141"/>
    <x v="63"/>
    <x v="129"/>
    <x v="1"/>
    <x v="141"/>
    <x v="0"/>
    <x v="2"/>
    <x v="6"/>
    <x v="2"/>
    <x v="0"/>
    <x v="0"/>
    <x v="0"/>
    <x v="1"/>
    <x v="1"/>
    <x v="0"/>
  </r>
  <r>
    <x v="143"/>
    <x v="142"/>
    <x v="8"/>
    <x v="142"/>
    <x v="142"/>
    <x v="70"/>
    <x v="130"/>
    <x v="2"/>
    <x v="142"/>
    <x v="3"/>
    <x v="2"/>
    <x v="1"/>
    <x v="1"/>
    <x v="0"/>
    <x v="0"/>
    <x v="4"/>
    <x v="1"/>
    <x v="1"/>
    <x v="0"/>
  </r>
  <r>
    <x v="144"/>
    <x v="143"/>
    <x v="3"/>
    <x v="143"/>
    <x v="143"/>
    <x v="18"/>
    <x v="131"/>
    <x v="0"/>
    <x v="143"/>
    <x v="7"/>
    <x v="0"/>
    <x v="3"/>
    <x v="2"/>
    <x v="1"/>
    <x v="0"/>
    <x v="2"/>
    <x v="0"/>
    <x v="0"/>
    <x v="0"/>
  </r>
  <r>
    <x v="145"/>
    <x v="144"/>
    <x v="3"/>
    <x v="144"/>
    <x v="144"/>
    <x v="1"/>
    <x v="132"/>
    <x v="2"/>
    <x v="144"/>
    <x v="33"/>
    <x v="1"/>
    <x v="1"/>
    <x v="2"/>
    <x v="1"/>
    <x v="0"/>
    <x v="0"/>
    <x v="1"/>
    <x v="1"/>
    <x v="0"/>
  </r>
  <r>
    <x v="146"/>
    <x v="145"/>
    <x v="4"/>
    <x v="145"/>
    <x v="145"/>
    <x v="34"/>
    <x v="35"/>
    <x v="0"/>
    <x v="145"/>
    <x v="51"/>
    <x v="2"/>
    <x v="2"/>
    <x v="0"/>
    <x v="0"/>
    <x v="0"/>
    <x v="5"/>
    <x v="0"/>
    <x v="0"/>
    <x v="0"/>
  </r>
  <r>
    <x v="147"/>
    <x v="146"/>
    <x v="7"/>
    <x v="146"/>
    <x v="146"/>
    <x v="35"/>
    <x v="69"/>
    <x v="2"/>
    <x v="146"/>
    <x v="32"/>
    <x v="1"/>
    <x v="6"/>
    <x v="0"/>
    <x v="1"/>
    <x v="1"/>
    <x v="0"/>
    <x v="1"/>
    <x v="1"/>
    <x v="2"/>
  </r>
  <r>
    <x v="148"/>
    <x v="147"/>
    <x v="2"/>
    <x v="147"/>
    <x v="147"/>
    <x v="43"/>
    <x v="133"/>
    <x v="2"/>
    <x v="147"/>
    <x v="56"/>
    <x v="1"/>
    <x v="5"/>
    <x v="0"/>
    <x v="0"/>
    <x v="1"/>
    <x v="2"/>
    <x v="2"/>
    <x v="2"/>
    <x v="1"/>
  </r>
  <r>
    <x v="149"/>
    <x v="148"/>
    <x v="2"/>
    <x v="148"/>
    <x v="148"/>
    <x v="39"/>
    <x v="128"/>
    <x v="2"/>
    <x v="148"/>
    <x v="49"/>
    <x v="1"/>
    <x v="5"/>
    <x v="0"/>
    <x v="1"/>
    <x v="1"/>
    <x v="0"/>
    <x v="0"/>
    <x v="0"/>
    <x v="2"/>
  </r>
  <r>
    <x v="150"/>
    <x v="149"/>
    <x v="7"/>
    <x v="149"/>
    <x v="149"/>
    <x v="28"/>
    <x v="25"/>
    <x v="2"/>
    <x v="149"/>
    <x v="19"/>
    <x v="1"/>
    <x v="0"/>
    <x v="2"/>
    <x v="0"/>
    <x v="0"/>
    <x v="5"/>
    <x v="2"/>
    <x v="2"/>
    <x v="2"/>
  </r>
  <r>
    <x v="151"/>
    <x v="23"/>
    <x v="0"/>
    <x v="150"/>
    <x v="150"/>
    <x v="16"/>
    <x v="134"/>
    <x v="2"/>
    <x v="150"/>
    <x v="48"/>
    <x v="1"/>
    <x v="3"/>
    <x v="2"/>
    <x v="0"/>
    <x v="1"/>
    <x v="3"/>
    <x v="1"/>
    <x v="1"/>
    <x v="1"/>
  </r>
  <r>
    <x v="152"/>
    <x v="150"/>
    <x v="9"/>
    <x v="151"/>
    <x v="151"/>
    <x v="71"/>
    <x v="135"/>
    <x v="2"/>
    <x v="151"/>
    <x v="2"/>
    <x v="0"/>
    <x v="6"/>
    <x v="1"/>
    <x v="1"/>
    <x v="1"/>
    <x v="5"/>
    <x v="0"/>
    <x v="0"/>
    <x v="1"/>
  </r>
  <r>
    <x v="153"/>
    <x v="151"/>
    <x v="3"/>
    <x v="152"/>
    <x v="152"/>
    <x v="13"/>
    <x v="136"/>
    <x v="0"/>
    <x v="152"/>
    <x v="21"/>
    <x v="2"/>
    <x v="4"/>
    <x v="2"/>
    <x v="1"/>
    <x v="0"/>
    <x v="4"/>
    <x v="1"/>
    <x v="1"/>
    <x v="0"/>
  </r>
  <r>
    <x v="154"/>
    <x v="152"/>
    <x v="2"/>
    <x v="153"/>
    <x v="153"/>
    <x v="26"/>
    <x v="137"/>
    <x v="1"/>
    <x v="153"/>
    <x v="39"/>
    <x v="0"/>
    <x v="3"/>
    <x v="0"/>
    <x v="1"/>
    <x v="0"/>
    <x v="3"/>
    <x v="1"/>
    <x v="1"/>
    <x v="0"/>
  </r>
  <r>
    <x v="155"/>
    <x v="153"/>
    <x v="1"/>
    <x v="154"/>
    <x v="154"/>
    <x v="9"/>
    <x v="57"/>
    <x v="2"/>
    <x v="154"/>
    <x v="54"/>
    <x v="2"/>
    <x v="5"/>
    <x v="0"/>
    <x v="0"/>
    <x v="1"/>
    <x v="4"/>
    <x v="0"/>
    <x v="0"/>
    <x v="0"/>
  </r>
  <r>
    <x v="156"/>
    <x v="154"/>
    <x v="8"/>
    <x v="155"/>
    <x v="155"/>
    <x v="72"/>
    <x v="138"/>
    <x v="1"/>
    <x v="155"/>
    <x v="36"/>
    <x v="0"/>
    <x v="1"/>
    <x v="2"/>
    <x v="0"/>
    <x v="1"/>
    <x v="1"/>
    <x v="2"/>
    <x v="2"/>
    <x v="1"/>
  </r>
  <r>
    <x v="157"/>
    <x v="155"/>
    <x v="1"/>
    <x v="156"/>
    <x v="156"/>
    <x v="37"/>
    <x v="139"/>
    <x v="0"/>
    <x v="156"/>
    <x v="58"/>
    <x v="1"/>
    <x v="4"/>
    <x v="0"/>
    <x v="1"/>
    <x v="1"/>
    <x v="2"/>
    <x v="2"/>
    <x v="2"/>
    <x v="0"/>
  </r>
  <r>
    <x v="158"/>
    <x v="156"/>
    <x v="9"/>
    <x v="157"/>
    <x v="157"/>
    <x v="73"/>
    <x v="140"/>
    <x v="0"/>
    <x v="157"/>
    <x v="22"/>
    <x v="1"/>
    <x v="0"/>
    <x v="0"/>
    <x v="0"/>
    <x v="1"/>
    <x v="0"/>
    <x v="2"/>
    <x v="2"/>
    <x v="1"/>
  </r>
  <r>
    <x v="159"/>
    <x v="157"/>
    <x v="3"/>
    <x v="158"/>
    <x v="158"/>
    <x v="39"/>
    <x v="141"/>
    <x v="0"/>
    <x v="158"/>
    <x v="40"/>
    <x v="1"/>
    <x v="5"/>
    <x v="2"/>
    <x v="1"/>
    <x v="1"/>
    <x v="3"/>
    <x v="2"/>
    <x v="2"/>
    <x v="0"/>
  </r>
  <r>
    <x v="160"/>
    <x v="158"/>
    <x v="2"/>
    <x v="159"/>
    <x v="159"/>
    <x v="64"/>
    <x v="30"/>
    <x v="2"/>
    <x v="159"/>
    <x v="47"/>
    <x v="0"/>
    <x v="0"/>
    <x v="2"/>
    <x v="1"/>
    <x v="0"/>
    <x v="4"/>
    <x v="1"/>
    <x v="1"/>
    <x v="0"/>
  </r>
  <r>
    <x v="161"/>
    <x v="159"/>
    <x v="8"/>
    <x v="160"/>
    <x v="160"/>
    <x v="6"/>
    <x v="142"/>
    <x v="1"/>
    <x v="160"/>
    <x v="22"/>
    <x v="2"/>
    <x v="3"/>
    <x v="2"/>
    <x v="1"/>
    <x v="1"/>
    <x v="3"/>
    <x v="0"/>
    <x v="0"/>
    <x v="1"/>
  </r>
  <r>
    <x v="162"/>
    <x v="160"/>
    <x v="0"/>
    <x v="161"/>
    <x v="161"/>
    <x v="45"/>
    <x v="143"/>
    <x v="2"/>
    <x v="161"/>
    <x v="27"/>
    <x v="1"/>
    <x v="5"/>
    <x v="2"/>
    <x v="1"/>
    <x v="1"/>
    <x v="4"/>
    <x v="0"/>
    <x v="0"/>
    <x v="1"/>
  </r>
  <r>
    <x v="163"/>
    <x v="161"/>
    <x v="5"/>
    <x v="162"/>
    <x v="162"/>
    <x v="74"/>
    <x v="144"/>
    <x v="0"/>
    <x v="162"/>
    <x v="35"/>
    <x v="0"/>
    <x v="5"/>
    <x v="2"/>
    <x v="1"/>
    <x v="1"/>
    <x v="3"/>
    <x v="1"/>
    <x v="1"/>
    <x v="1"/>
  </r>
  <r>
    <x v="164"/>
    <x v="162"/>
    <x v="4"/>
    <x v="163"/>
    <x v="163"/>
    <x v="9"/>
    <x v="145"/>
    <x v="2"/>
    <x v="163"/>
    <x v="9"/>
    <x v="2"/>
    <x v="5"/>
    <x v="0"/>
    <x v="1"/>
    <x v="1"/>
    <x v="4"/>
    <x v="2"/>
    <x v="2"/>
    <x v="2"/>
  </r>
  <r>
    <x v="165"/>
    <x v="163"/>
    <x v="2"/>
    <x v="164"/>
    <x v="164"/>
    <x v="6"/>
    <x v="146"/>
    <x v="0"/>
    <x v="164"/>
    <x v="32"/>
    <x v="2"/>
    <x v="3"/>
    <x v="0"/>
    <x v="0"/>
    <x v="1"/>
    <x v="0"/>
    <x v="2"/>
    <x v="2"/>
    <x v="2"/>
  </r>
  <r>
    <x v="166"/>
    <x v="164"/>
    <x v="4"/>
    <x v="165"/>
    <x v="165"/>
    <x v="65"/>
    <x v="147"/>
    <x v="1"/>
    <x v="165"/>
    <x v="19"/>
    <x v="0"/>
    <x v="5"/>
    <x v="0"/>
    <x v="1"/>
    <x v="1"/>
    <x v="2"/>
    <x v="1"/>
    <x v="1"/>
    <x v="2"/>
  </r>
  <r>
    <x v="167"/>
    <x v="165"/>
    <x v="4"/>
    <x v="166"/>
    <x v="166"/>
    <x v="4"/>
    <x v="148"/>
    <x v="2"/>
    <x v="166"/>
    <x v="44"/>
    <x v="2"/>
    <x v="1"/>
    <x v="2"/>
    <x v="1"/>
    <x v="1"/>
    <x v="5"/>
    <x v="0"/>
    <x v="0"/>
    <x v="0"/>
  </r>
  <r>
    <x v="168"/>
    <x v="166"/>
    <x v="3"/>
    <x v="167"/>
    <x v="167"/>
    <x v="64"/>
    <x v="149"/>
    <x v="1"/>
    <x v="167"/>
    <x v="35"/>
    <x v="0"/>
    <x v="0"/>
    <x v="2"/>
    <x v="1"/>
    <x v="1"/>
    <x v="4"/>
    <x v="0"/>
    <x v="0"/>
    <x v="1"/>
  </r>
  <r>
    <x v="169"/>
    <x v="167"/>
    <x v="0"/>
    <x v="168"/>
    <x v="168"/>
    <x v="60"/>
    <x v="50"/>
    <x v="2"/>
    <x v="168"/>
    <x v="23"/>
    <x v="2"/>
    <x v="1"/>
    <x v="0"/>
    <x v="0"/>
    <x v="1"/>
    <x v="3"/>
    <x v="0"/>
    <x v="0"/>
    <x v="0"/>
  </r>
  <r>
    <x v="170"/>
    <x v="168"/>
    <x v="1"/>
    <x v="169"/>
    <x v="169"/>
    <x v="75"/>
    <x v="150"/>
    <x v="0"/>
    <x v="169"/>
    <x v="46"/>
    <x v="0"/>
    <x v="4"/>
    <x v="1"/>
    <x v="1"/>
    <x v="1"/>
    <x v="0"/>
    <x v="0"/>
    <x v="0"/>
    <x v="2"/>
  </r>
  <r>
    <x v="171"/>
    <x v="169"/>
    <x v="1"/>
    <x v="170"/>
    <x v="170"/>
    <x v="53"/>
    <x v="47"/>
    <x v="2"/>
    <x v="170"/>
    <x v="45"/>
    <x v="0"/>
    <x v="0"/>
    <x v="0"/>
    <x v="0"/>
    <x v="1"/>
    <x v="4"/>
    <x v="2"/>
    <x v="2"/>
    <x v="0"/>
  </r>
  <r>
    <x v="172"/>
    <x v="170"/>
    <x v="2"/>
    <x v="171"/>
    <x v="171"/>
    <x v="2"/>
    <x v="151"/>
    <x v="1"/>
    <x v="171"/>
    <x v="31"/>
    <x v="1"/>
    <x v="2"/>
    <x v="2"/>
    <x v="1"/>
    <x v="1"/>
    <x v="1"/>
    <x v="1"/>
    <x v="1"/>
    <x v="1"/>
  </r>
  <r>
    <x v="173"/>
    <x v="171"/>
    <x v="3"/>
    <x v="172"/>
    <x v="172"/>
    <x v="64"/>
    <x v="152"/>
    <x v="2"/>
    <x v="172"/>
    <x v="57"/>
    <x v="0"/>
    <x v="0"/>
    <x v="2"/>
    <x v="0"/>
    <x v="1"/>
    <x v="1"/>
    <x v="2"/>
    <x v="2"/>
    <x v="0"/>
  </r>
  <r>
    <x v="174"/>
    <x v="172"/>
    <x v="2"/>
    <x v="173"/>
    <x v="173"/>
    <x v="68"/>
    <x v="153"/>
    <x v="0"/>
    <x v="173"/>
    <x v="44"/>
    <x v="0"/>
    <x v="1"/>
    <x v="0"/>
    <x v="1"/>
    <x v="1"/>
    <x v="4"/>
    <x v="2"/>
    <x v="2"/>
    <x v="0"/>
  </r>
  <r>
    <x v="175"/>
    <x v="173"/>
    <x v="9"/>
    <x v="174"/>
    <x v="174"/>
    <x v="76"/>
    <x v="142"/>
    <x v="0"/>
    <x v="174"/>
    <x v="55"/>
    <x v="1"/>
    <x v="4"/>
    <x v="2"/>
    <x v="0"/>
    <x v="1"/>
    <x v="2"/>
    <x v="0"/>
    <x v="0"/>
    <x v="0"/>
  </r>
  <r>
    <x v="176"/>
    <x v="174"/>
    <x v="2"/>
    <x v="175"/>
    <x v="175"/>
    <x v="2"/>
    <x v="154"/>
    <x v="2"/>
    <x v="175"/>
    <x v="1"/>
    <x v="1"/>
    <x v="2"/>
    <x v="2"/>
    <x v="0"/>
    <x v="1"/>
    <x v="4"/>
    <x v="0"/>
    <x v="0"/>
    <x v="0"/>
  </r>
  <r>
    <x v="177"/>
    <x v="175"/>
    <x v="0"/>
    <x v="176"/>
    <x v="176"/>
    <x v="77"/>
    <x v="155"/>
    <x v="2"/>
    <x v="176"/>
    <x v="19"/>
    <x v="2"/>
    <x v="5"/>
    <x v="1"/>
    <x v="1"/>
    <x v="0"/>
    <x v="5"/>
    <x v="1"/>
    <x v="1"/>
    <x v="2"/>
  </r>
  <r>
    <x v="178"/>
    <x v="176"/>
    <x v="3"/>
    <x v="177"/>
    <x v="177"/>
    <x v="28"/>
    <x v="156"/>
    <x v="0"/>
    <x v="177"/>
    <x v="18"/>
    <x v="1"/>
    <x v="0"/>
    <x v="2"/>
    <x v="1"/>
    <x v="1"/>
    <x v="4"/>
    <x v="0"/>
    <x v="0"/>
    <x v="2"/>
  </r>
  <r>
    <x v="179"/>
    <x v="177"/>
    <x v="6"/>
    <x v="178"/>
    <x v="178"/>
    <x v="26"/>
    <x v="157"/>
    <x v="0"/>
    <x v="178"/>
    <x v="21"/>
    <x v="0"/>
    <x v="3"/>
    <x v="2"/>
    <x v="0"/>
    <x v="1"/>
    <x v="0"/>
    <x v="1"/>
    <x v="1"/>
    <x v="0"/>
  </r>
  <r>
    <x v="180"/>
    <x v="178"/>
    <x v="0"/>
    <x v="179"/>
    <x v="179"/>
    <x v="57"/>
    <x v="158"/>
    <x v="1"/>
    <x v="179"/>
    <x v="14"/>
    <x v="2"/>
    <x v="0"/>
    <x v="1"/>
    <x v="1"/>
    <x v="1"/>
    <x v="5"/>
    <x v="1"/>
    <x v="1"/>
    <x v="2"/>
  </r>
  <r>
    <x v="181"/>
    <x v="179"/>
    <x v="2"/>
    <x v="180"/>
    <x v="180"/>
    <x v="54"/>
    <x v="159"/>
    <x v="1"/>
    <x v="180"/>
    <x v="25"/>
    <x v="0"/>
    <x v="5"/>
    <x v="1"/>
    <x v="0"/>
    <x v="1"/>
    <x v="4"/>
    <x v="1"/>
    <x v="1"/>
    <x v="1"/>
  </r>
  <r>
    <x v="182"/>
    <x v="180"/>
    <x v="4"/>
    <x v="181"/>
    <x v="181"/>
    <x v="28"/>
    <x v="60"/>
    <x v="0"/>
    <x v="181"/>
    <x v="7"/>
    <x v="1"/>
    <x v="0"/>
    <x v="1"/>
    <x v="0"/>
    <x v="1"/>
    <x v="3"/>
    <x v="0"/>
    <x v="0"/>
    <x v="0"/>
  </r>
  <r>
    <x v="183"/>
    <x v="181"/>
    <x v="2"/>
    <x v="182"/>
    <x v="182"/>
    <x v="25"/>
    <x v="160"/>
    <x v="0"/>
    <x v="182"/>
    <x v="14"/>
    <x v="0"/>
    <x v="1"/>
    <x v="0"/>
    <x v="1"/>
    <x v="1"/>
    <x v="0"/>
    <x v="1"/>
    <x v="1"/>
    <x v="2"/>
  </r>
  <r>
    <x v="184"/>
    <x v="182"/>
    <x v="0"/>
    <x v="183"/>
    <x v="183"/>
    <x v="31"/>
    <x v="161"/>
    <x v="2"/>
    <x v="183"/>
    <x v="24"/>
    <x v="1"/>
    <x v="3"/>
    <x v="1"/>
    <x v="1"/>
    <x v="0"/>
    <x v="3"/>
    <x v="0"/>
    <x v="0"/>
    <x v="1"/>
  </r>
  <r>
    <x v="185"/>
    <x v="183"/>
    <x v="6"/>
    <x v="184"/>
    <x v="184"/>
    <x v="19"/>
    <x v="162"/>
    <x v="0"/>
    <x v="184"/>
    <x v="7"/>
    <x v="1"/>
    <x v="6"/>
    <x v="2"/>
    <x v="0"/>
    <x v="1"/>
    <x v="4"/>
    <x v="2"/>
    <x v="2"/>
    <x v="0"/>
  </r>
  <r>
    <x v="186"/>
    <x v="184"/>
    <x v="2"/>
    <x v="185"/>
    <x v="185"/>
    <x v="2"/>
    <x v="163"/>
    <x v="0"/>
    <x v="185"/>
    <x v="26"/>
    <x v="1"/>
    <x v="2"/>
    <x v="2"/>
    <x v="0"/>
    <x v="0"/>
    <x v="2"/>
    <x v="2"/>
    <x v="2"/>
    <x v="1"/>
  </r>
  <r>
    <x v="187"/>
    <x v="185"/>
    <x v="7"/>
    <x v="186"/>
    <x v="186"/>
    <x v="4"/>
    <x v="164"/>
    <x v="1"/>
    <x v="186"/>
    <x v="27"/>
    <x v="2"/>
    <x v="1"/>
    <x v="1"/>
    <x v="0"/>
    <x v="1"/>
    <x v="2"/>
    <x v="2"/>
    <x v="2"/>
    <x v="1"/>
  </r>
  <r>
    <x v="188"/>
    <x v="186"/>
    <x v="8"/>
    <x v="187"/>
    <x v="187"/>
    <x v="34"/>
    <x v="165"/>
    <x v="0"/>
    <x v="187"/>
    <x v="21"/>
    <x v="2"/>
    <x v="2"/>
    <x v="0"/>
    <x v="1"/>
    <x v="1"/>
    <x v="2"/>
    <x v="0"/>
    <x v="0"/>
    <x v="0"/>
  </r>
  <r>
    <x v="189"/>
    <x v="187"/>
    <x v="7"/>
    <x v="188"/>
    <x v="188"/>
    <x v="26"/>
    <x v="166"/>
    <x v="2"/>
    <x v="188"/>
    <x v="9"/>
    <x v="0"/>
    <x v="3"/>
    <x v="2"/>
    <x v="1"/>
    <x v="0"/>
    <x v="2"/>
    <x v="1"/>
    <x v="1"/>
    <x v="2"/>
  </r>
  <r>
    <x v="190"/>
    <x v="188"/>
    <x v="6"/>
    <x v="189"/>
    <x v="189"/>
    <x v="48"/>
    <x v="17"/>
    <x v="2"/>
    <x v="189"/>
    <x v="8"/>
    <x v="2"/>
    <x v="3"/>
    <x v="1"/>
    <x v="1"/>
    <x v="0"/>
    <x v="2"/>
    <x v="2"/>
    <x v="2"/>
    <x v="1"/>
  </r>
  <r>
    <x v="191"/>
    <x v="189"/>
    <x v="5"/>
    <x v="190"/>
    <x v="190"/>
    <x v="15"/>
    <x v="167"/>
    <x v="0"/>
    <x v="190"/>
    <x v="15"/>
    <x v="0"/>
    <x v="6"/>
    <x v="0"/>
    <x v="1"/>
    <x v="0"/>
    <x v="5"/>
    <x v="2"/>
    <x v="2"/>
    <x v="2"/>
  </r>
  <r>
    <x v="192"/>
    <x v="190"/>
    <x v="9"/>
    <x v="191"/>
    <x v="191"/>
    <x v="32"/>
    <x v="168"/>
    <x v="1"/>
    <x v="191"/>
    <x v="51"/>
    <x v="1"/>
    <x v="0"/>
    <x v="2"/>
    <x v="1"/>
    <x v="0"/>
    <x v="4"/>
    <x v="1"/>
    <x v="1"/>
    <x v="0"/>
  </r>
  <r>
    <x v="193"/>
    <x v="191"/>
    <x v="7"/>
    <x v="192"/>
    <x v="192"/>
    <x v="53"/>
    <x v="169"/>
    <x v="0"/>
    <x v="192"/>
    <x v="14"/>
    <x v="0"/>
    <x v="0"/>
    <x v="2"/>
    <x v="1"/>
    <x v="1"/>
    <x v="2"/>
    <x v="2"/>
    <x v="2"/>
    <x v="2"/>
  </r>
  <r>
    <x v="194"/>
    <x v="192"/>
    <x v="1"/>
    <x v="193"/>
    <x v="193"/>
    <x v="35"/>
    <x v="170"/>
    <x v="2"/>
    <x v="193"/>
    <x v="21"/>
    <x v="1"/>
    <x v="6"/>
    <x v="1"/>
    <x v="1"/>
    <x v="1"/>
    <x v="1"/>
    <x v="0"/>
    <x v="0"/>
    <x v="0"/>
  </r>
  <r>
    <x v="195"/>
    <x v="193"/>
    <x v="8"/>
    <x v="194"/>
    <x v="194"/>
    <x v="50"/>
    <x v="171"/>
    <x v="1"/>
    <x v="194"/>
    <x v="59"/>
    <x v="0"/>
    <x v="2"/>
    <x v="2"/>
    <x v="0"/>
    <x v="0"/>
    <x v="5"/>
    <x v="1"/>
    <x v="1"/>
    <x v="2"/>
  </r>
  <r>
    <x v="196"/>
    <x v="194"/>
    <x v="5"/>
    <x v="195"/>
    <x v="195"/>
    <x v="58"/>
    <x v="172"/>
    <x v="1"/>
    <x v="195"/>
    <x v="49"/>
    <x v="1"/>
    <x v="6"/>
    <x v="2"/>
    <x v="0"/>
    <x v="1"/>
    <x v="0"/>
    <x v="1"/>
    <x v="1"/>
    <x v="2"/>
  </r>
  <r>
    <x v="197"/>
    <x v="195"/>
    <x v="8"/>
    <x v="196"/>
    <x v="196"/>
    <x v="28"/>
    <x v="173"/>
    <x v="0"/>
    <x v="196"/>
    <x v="36"/>
    <x v="1"/>
    <x v="0"/>
    <x v="1"/>
    <x v="1"/>
    <x v="0"/>
    <x v="2"/>
    <x v="0"/>
    <x v="0"/>
    <x v="1"/>
  </r>
  <r>
    <x v="198"/>
    <x v="196"/>
    <x v="7"/>
    <x v="197"/>
    <x v="197"/>
    <x v="41"/>
    <x v="174"/>
    <x v="2"/>
    <x v="197"/>
    <x v="13"/>
    <x v="1"/>
    <x v="6"/>
    <x v="2"/>
    <x v="1"/>
    <x v="1"/>
    <x v="0"/>
    <x v="1"/>
    <x v="1"/>
    <x v="0"/>
  </r>
  <r>
    <x v="199"/>
    <x v="197"/>
    <x v="1"/>
    <x v="198"/>
    <x v="198"/>
    <x v="21"/>
    <x v="129"/>
    <x v="2"/>
    <x v="198"/>
    <x v="46"/>
    <x v="2"/>
    <x v="2"/>
    <x v="2"/>
    <x v="0"/>
    <x v="0"/>
    <x v="4"/>
    <x v="1"/>
    <x v="1"/>
    <x v="2"/>
  </r>
  <r>
    <x v="200"/>
    <x v="198"/>
    <x v="3"/>
    <x v="199"/>
    <x v="199"/>
    <x v="71"/>
    <x v="175"/>
    <x v="2"/>
    <x v="199"/>
    <x v="11"/>
    <x v="0"/>
    <x v="6"/>
    <x v="1"/>
    <x v="0"/>
    <x v="0"/>
    <x v="3"/>
    <x v="1"/>
    <x v="1"/>
    <x v="1"/>
  </r>
  <r>
    <x v="201"/>
    <x v="199"/>
    <x v="7"/>
    <x v="200"/>
    <x v="200"/>
    <x v="20"/>
    <x v="176"/>
    <x v="1"/>
    <x v="200"/>
    <x v="37"/>
    <x v="1"/>
    <x v="1"/>
    <x v="1"/>
    <x v="0"/>
    <x v="0"/>
    <x v="1"/>
    <x v="2"/>
    <x v="2"/>
    <x v="1"/>
  </r>
  <r>
    <x v="202"/>
    <x v="200"/>
    <x v="0"/>
    <x v="201"/>
    <x v="201"/>
    <x v="78"/>
    <x v="177"/>
    <x v="1"/>
    <x v="201"/>
    <x v="57"/>
    <x v="0"/>
    <x v="3"/>
    <x v="1"/>
    <x v="1"/>
    <x v="1"/>
    <x v="1"/>
    <x v="1"/>
    <x v="1"/>
    <x v="0"/>
  </r>
  <r>
    <x v="203"/>
    <x v="201"/>
    <x v="4"/>
    <x v="202"/>
    <x v="202"/>
    <x v="10"/>
    <x v="178"/>
    <x v="0"/>
    <x v="202"/>
    <x v="44"/>
    <x v="2"/>
    <x v="5"/>
    <x v="0"/>
    <x v="0"/>
    <x v="1"/>
    <x v="0"/>
    <x v="2"/>
    <x v="2"/>
    <x v="0"/>
  </r>
  <r>
    <x v="204"/>
    <x v="202"/>
    <x v="1"/>
    <x v="203"/>
    <x v="203"/>
    <x v="42"/>
    <x v="179"/>
    <x v="2"/>
    <x v="203"/>
    <x v="38"/>
    <x v="2"/>
    <x v="1"/>
    <x v="0"/>
    <x v="0"/>
    <x v="1"/>
    <x v="2"/>
    <x v="2"/>
    <x v="2"/>
    <x v="2"/>
  </r>
  <r>
    <x v="205"/>
    <x v="203"/>
    <x v="9"/>
    <x v="204"/>
    <x v="204"/>
    <x v="75"/>
    <x v="110"/>
    <x v="0"/>
    <x v="204"/>
    <x v="30"/>
    <x v="0"/>
    <x v="4"/>
    <x v="0"/>
    <x v="1"/>
    <x v="0"/>
    <x v="0"/>
    <x v="0"/>
    <x v="0"/>
    <x v="1"/>
  </r>
  <r>
    <x v="206"/>
    <x v="204"/>
    <x v="9"/>
    <x v="205"/>
    <x v="205"/>
    <x v="72"/>
    <x v="96"/>
    <x v="2"/>
    <x v="205"/>
    <x v="58"/>
    <x v="0"/>
    <x v="1"/>
    <x v="2"/>
    <x v="0"/>
    <x v="0"/>
    <x v="1"/>
    <x v="1"/>
    <x v="1"/>
    <x v="0"/>
  </r>
  <r>
    <x v="207"/>
    <x v="205"/>
    <x v="4"/>
    <x v="206"/>
    <x v="206"/>
    <x v="79"/>
    <x v="180"/>
    <x v="0"/>
    <x v="206"/>
    <x v="52"/>
    <x v="1"/>
    <x v="3"/>
    <x v="2"/>
    <x v="0"/>
    <x v="0"/>
    <x v="2"/>
    <x v="1"/>
    <x v="1"/>
    <x v="1"/>
  </r>
  <r>
    <x v="208"/>
    <x v="206"/>
    <x v="6"/>
    <x v="207"/>
    <x v="207"/>
    <x v="61"/>
    <x v="167"/>
    <x v="0"/>
    <x v="207"/>
    <x v="20"/>
    <x v="1"/>
    <x v="4"/>
    <x v="0"/>
    <x v="1"/>
    <x v="0"/>
    <x v="5"/>
    <x v="2"/>
    <x v="2"/>
    <x v="2"/>
  </r>
  <r>
    <x v="209"/>
    <x v="207"/>
    <x v="9"/>
    <x v="208"/>
    <x v="208"/>
    <x v="22"/>
    <x v="144"/>
    <x v="2"/>
    <x v="208"/>
    <x v="35"/>
    <x v="1"/>
    <x v="0"/>
    <x v="2"/>
    <x v="1"/>
    <x v="0"/>
    <x v="1"/>
    <x v="2"/>
    <x v="2"/>
    <x v="1"/>
  </r>
  <r>
    <x v="210"/>
    <x v="208"/>
    <x v="9"/>
    <x v="209"/>
    <x v="209"/>
    <x v="25"/>
    <x v="181"/>
    <x v="0"/>
    <x v="209"/>
    <x v="9"/>
    <x v="0"/>
    <x v="1"/>
    <x v="2"/>
    <x v="1"/>
    <x v="1"/>
    <x v="1"/>
    <x v="0"/>
    <x v="0"/>
    <x v="2"/>
  </r>
  <r>
    <x v="211"/>
    <x v="209"/>
    <x v="9"/>
    <x v="210"/>
    <x v="210"/>
    <x v="65"/>
    <x v="182"/>
    <x v="1"/>
    <x v="210"/>
    <x v="55"/>
    <x v="0"/>
    <x v="5"/>
    <x v="2"/>
    <x v="1"/>
    <x v="0"/>
    <x v="4"/>
    <x v="1"/>
    <x v="1"/>
    <x v="0"/>
  </r>
  <r>
    <x v="212"/>
    <x v="210"/>
    <x v="1"/>
    <x v="211"/>
    <x v="211"/>
    <x v="80"/>
    <x v="151"/>
    <x v="0"/>
    <x v="211"/>
    <x v="49"/>
    <x v="1"/>
    <x v="5"/>
    <x v="2"/>
    <x v="1"/>
    <x v="1"/>
    <x v="2"/>
    <x v="2"/>
    <x v="2"/>
    <x v="2"/>
  </r>
  <r>
    <x v="213"/>
    <x v="211"/>
    <x v="6"/>
    <x v="212"/>
    <x v="212"/>
    <x v="72"/>
    <x v="38"/>
    <x v="2"/>
    <x v="212"/>
    <x v="18"/>
    <x v="0"/>
    <x v="1"/>
    <x v="0"/>
    <x v="1"/>
    <x v="1"/>
    <x v="3"/>
    <x v="2"/>
    <x v="2"/>
    <x v="2"/>
  </r>
  <r>
    <x v="214"/>
    <x v="212"/>
    <x v="0"/>
    <x v="204"/>
    <x v="204"/>
    <x v="16"/>
    <x v="183"/>
    <x v="1"/>
    <x v="204"/>
    <x v="35"/>
    <x v="1"/>
    <x v="3"/>
    <x v="0"/>
    <x v="0"/>
    <x v="0"/>
    <x v="3"/>
    <x v="2"/>
    <x v="2"/>
    <x v="1"/>
  </r>
  <r>
    <x v="215"/>
    <x v="213"/>
    <x v="8"/>
    <x v="213"/>
    <x v="213"/>
    <x v="23"/>
    <x v="184"/>
    <x v="2"/>
    <x v="213"/>
    <x v="47"/>
    <x v="1"/>
    <x v="1"/>
    <x v="0"/>
    <x v="1"/>
    <x v="1"/>
    <x v="2"/>
    <x v="0"/>
    <x v="0"/>
    <x v="0"/>
  </r>
  <r>
    <x v="216"/>
    <x v="214"/>
    <x v="1"/>
    <x v="214"/>
    <x v="214"/>
    <x v="62"/>
    <x v="185"/>
    <x v="1"/>
    <x v="214"/>
    <x v="23"/>
    <x v="1"/>
    <x v="2"/>
    <x v="2"/>
    <x v="1"/>
    <x v="0"/>
    <x v="3"/>
    <x v="2"/>
    <x v="2"/>
    <x v="0"/>
  </r>
  <r>
    <x v="217"/>
    <x v="215"/>
    <x v="6"/>
    <x v="215"/>
    <x v="215"/>
    <x v="81"/>
    <x v="186"/>
    <x v="1"/>
    <x v="215"/>
    <x v="46"/>
    <x v="2"/>
    <x v="4"/>
    <x v="2"/>
    <x v="0"/>
    <x v="0"/>
    <x v="1"/>
    <x v="0"/>
    <x v="0"/>
    <x v="2"/>
  </r>
  <r>
    <x v="218"/>
    <x v="216"/>
    <x v="2"/>
    <x v="216"/>
    <x v="216"/>
    <x v="12"/>
    <x v="187"/>
    <x v="0"/>
    <x v="216"/>
    <x v="44"/>
    <x v="2"/>
    <x v="6"/>
    <x v="0"/>
    <x v="1"/>
    <x v="1"/>
    <x v="5"/>
    <x v="2"/>
    <x v="2"/>
    <x v="0"/>
  </r>
  <r>
    <x v="219"/>
    <x v="217"/>
    <x v="6"/>
    <x v="217"/>
    <x v="217"/>
    <x v="24"/>
    <x v="188"/>
    <x v="2"/>
    <x v="217"/>
    <x v="30"/>
    <x v="1"/>
    <x v="2"/>
    <x v="2"/>
    <x v="1"/>
    <x v="0"/>
    <x v="4"/>
    <x v="2"/>
    <x v="2"/>
    <x v="1"/>
  </r>
  <r>
    <x v="220"/>
    <x v="218"/>
    <x v="3"/>
    <x v="218"/>
    <x v="218"/>
    <x v="82"/>
    <x v="189"/>
    <x v="0"/>
    <x v="218"/>
    <x v="36"/>
    <x v="0"/>
    <x v="4"/>
    <x v="0"/>
    <x v="1"/>
    <x v="1"/>
    <x v="1"/>
    <x v="2"/>
    <x v="2"/>
    <x v="1"/>
  </r>
  <r>
    <x v="221"/>
    <x v="219"/>
    <x v="0"/>
    <x v="219"/>
    <x v="219"/>
    <x v="43"/>
    <x v="190"/>
    <x v="0"/>
    <x v="219"/>
    <x v="38"/>
    <x v="1"/>
    <x v="5"/>
    <x v="0"/>
    <x v="1"/>
    <x v="1"/>
    <x v="4"/>
    <x v="2"/>
    <x v="2"/>
    <x v="2"/>
  </r>
  <r>
    <x v="222"/>
    <x v="220"/>
    <x v="1"/>
    <x v="220"/>
    <x v="220"/>
    <x v="21"/>
    <x v="191"/>
    <x v="1"/>
    <x v="220"/>
    <x v="45"/>
    <x v="2"/>
    <x v="2"/>
    <x v="2"/>
    <x v="1"/>
    <x v="1"/>
    <x v="1"/>
    <x v="1"/>
    <x v="1"/>
    <x v="0"/>
  </r>
  <r>
    <x v="223"/>
    <x v="221"/>
    <x v="8"/>
    <x v="221"/>
    <x v="221"/>
    <x v="81"/>
    <x v="192"/>
    <x v="1"/>
    <x v="221"/>
    <x v="13"/>
    <x v="2"/>
    <x v="4"/>
    <x v="0"/>
    <x v="0"/>
    <x v="0"/>
    <x v="5"/>
    <x v="1"/>
    <x v="1"/>
    <x v="0"/>
  </r>
  <r>
    <x v="224"/>
    <x v="222"/>
    <x v="5"/>
    <x v="222"/>
    <x v="222"/>
    <x v="80"/>
    <x v="193"/>
    <x v="1"/>
    <x v="222"/>
    <x v="56"/>
    <x v="1"/>
    <x v="5"/>
    <x v="0"/>
    <x v="1"/>
    <x v="1"/>
    <x v="4"/>
    <x v="0"/>
    <x v="0"/>
    <x v="1"/>
  </r>
  <r>
    <x v="225"/>
    <x v="223"/>
    <x v="5"/>
    <x v="223"/>
    <x v="223"/>
    <x v="83"/>
    <x v="194"/>
    <x v="2"/>
    <x v="223"/>
    <x v="58"/>
    <x v="0"/>
    <x v="1"/>
    <x v="0"/>
    <x v="0"/>
    <x v="0"/>
    <x v="3"/>
    <x v="1"/>
    <x v="1"/>
    <x v="0"/>
  </r>
  <r>
    <x v="226"/>
    <x v="224"/>
    <x v="9"/>
    <x v="224"/>
    <x v="224"/>
    <x v="53"/>
    <x v="195"/>
    <x v="0"/>
    <x v="224"/>
    <x v="43"/>
    <x v="0"/>
    <x v="0"/>
    <x v="2"/>
    <x v="0"/>
    <x v="1"/>
    <x v="0"/>
    <x v="2"/>
    <x v="2"/>
    <x v="2"/>
  </r>
  <r>
    <x v="227"/>
    <x v="225"/>
    <x v="7"/>
    <x v="225"/>
    <x v="225"/>
    <x v="82"/>
    <x v="75"/>
    <x v="0"/>
    <x v="225"/>
    <x v="58"/>
    <x v="0"/>
    <x v="4"/>
    <x v="2"/>
    <x v="0"/>
    <x v="1"/>
    <x v="1"/>
    <x v="1"/>
    <x v="1"/>
    <x v="0"/>
  </r>
  <r>
    <x v="228"/>
    <x v="226"/>
    <x v="3"/>
    <x v="226"/>
    <x v="226"/>
    <x v="84"/>
    <x v="196"/>
    <x v="1"/>
    <x v="226"/>
    <x v="4"/>
    <x v="2"/>
    <x v="6"/>
    <x v="1"/>
    <x v="0"/>
    <x v="0"/>
    <x v="1"/>
    <x v="2"/>
    <x v="2"/>
    <x v="2"/>
  </r>
  <r>
    <x v="229"/>
    <x v="227"/>
    <x v="2"/>
    <x v="227"/>
    <x v="227"/>
    <x v="16"/>
    <x v="197"/>
    <x v="0"/>
    <x v="227"/>
    <x v="2"/>
    <x v="1"/>
    <x v="3"/>
    <x v="0"/>
    <x v="1"/>
    <x v="0"/>
    <x v="2"/>
    <x v="0"/>
    <x v="0"/>
    <x v="1"/>
  </r>
  <r>
    <x v="230"/>
    <x v="228"/>
    <x v="5"/>
    <x v="228"/>
    <x v="228"/>
    <x v="53"/>
    <x v="198"/>
    <x v="1"/>
    <x v="228"/>
    <x v="35"/>
    <x v="0"/>
    <x v="0"/>
    <x v="2"/>
    <x v="1"/>
    <x v="0"/>
    <x v="5"/>
    <x v="2"/>
    <x v="2"/>
    <x v="1"/>
  </r>
  <r>
    <x v="231"/>
    <x v="229"/>
    <x v="6"/>
    <x v="229"/>
    <x v="229"/>
    <x v="41"/>
    <x v="199"/>
    <x v="2"/>
    <x v="229"/>
    <x v="44"/>
    <x v="1"/>
    <x v="6"/>
    <x v="0"/>
    <x v="0"/>
    <x v="0"/>
    <x v="1"/>
    <x v="2"/>
    <x v="2"/>
    <x v="0"/>
  </r>
  <r>
    <x v="232"/>
    <x v="230"/>
    <x v="9"/>
    <x v="230"/>
    <x v="230"/>
    <x v="48"/>
    <x v="200"/>
    <x v="1"/>
    <x v="230"/>
    <x v="7"/>
    <x v="2"/>
    <x v="3"/>
    <x v="1"/>
    <x v="1"/>
    <x v="0"/>
    <x v="0"/>
    <x v="2"/>
    <x v="2"/>
    <x v="0"/>
  </r>
  <r>
    <x v="233"/>
    <x v="231"/>
    <x v="7"/>
    <x v="231"/>
    <x v="231"/>
    <x v="81"/>
    <x v="201"/>
    <x v="1"/>
    <x v="231"/>
    <x v="24"/>
    <x v="2"/>
    <x v="4"/>
    <x v="2"/>
    <x v="0"/>
    <x v="1"/>
    <x v="5"/>
    <x v="2"/>
    <x v="2"/>
    <x v="1"/>
  </r>
  <r>
    <x v="234"/>
    <x v="232"/>
    <x v="4"/>
    <x v="232"/>
    <x v="232"/>
    <x v="11"/>
    <x v="202"/>
    <x v="0"/>
    <x v="232"/>
    <x v="35"/>
    <x v="1"/>
    <x v="0"/>
    <x v="2"/>
    <x v="0"/>
    <x v="1"/>
    <x v="0"/>
    <x v="0"/>
    <x v="0"/>
    <x v="1"/>
  </r>
  <r>
    <x v="235"/>
    <x v="233"/>
    <x v="5"/>
    <x v="233"/>
    <x v="233"/>
    <x v="40"/>
    <x v="203"/>
    <x v="0"/>
    <x v="233"/>
    <x v="5"/>
    <x v="0"/>
    <x v="2"/>
    <x v="2"/>
    <x v="1"/>
    <x v="0"/>
    <x v="3"/>
    <x v="0"/>
    <x v="0"/>
    <x v="2"/>
  </r>
  <r>
    <x v="236"/>
    <x v="234"/>
    <x v="1"/>
    <x v="234"/>
    <x v="234"/>
    <x v="26"/>
    <x v="204"/>
    <x v="2"/>
    <x v="234"/>
    <x v="49"/>
    <x v="0"/>
    <x v="3"/>
    <x v="0"/>
    <x v="1"/>
    <x v="1"/>
    <x v="0"/>
    <x v="1"/>
    <x v="1"/>
    <x v="2"/>
  </r>
  <r>
    <x v="237"/>
    <x v="235"/>
    <x v="1"/>
    <x v="235"/>
    <x v="235"/>
    <x v="19"/>
    <x v="205"/>
    <x v="2"/>
    <x v="235"/>
    <x v="17"/>
    <x v="1"/>
    <x v="6"/>
    <x v="2"/>
    <x v="0"/>
    <x v="0"/>
    <x v="5"/>
    <x v="1"/>
    <x v="1"/>
    <x v="0"/>
  </r>
  <r>
    <x v="238"/>
    <x v="236"/>
    <x v="1"/>
    <x v="236"/>
    <x v="236"/>
    <x v="22"/>
    <x v="206"/>
    <x v="1"/>
    <x v="236"/>
    <x v="42"/>
    <x v="1"/>
    <x v="0"/>
    <x v="2"/>
    <x v="0"/>
    <x v="0"/>
    <x v="1"/>
    <x v="2"/>
    <x v="2"/>
    <x v="2"/>
  </r>
  <r>
    <x v="239"/>
    <x v="237"/>
    <x v="8"/>
    <x v="237"/>
    <x v="237"/>
    <x v="83"/>
    <x v="207"/>
    <x v="0"/>
    <x v="237"/>
    <x v="49"/>
    <x v="0"/>
    <x v="1"/>
    <x v="1"/>
    <x v="1"/>
    <x v="1"/>
    <x v="5"/>
    <x v="0"/>
    <x v="0"/>
    <x v="2"/>
  </r>
  <r>
    <x v="240"/>
    <x v="238"/>
    <x v="9"/>
    <x v="238"/>
    <x v="238"/>
    <x v="83"/>
    <x v="208"/>
    <x v="2"/>
    <x v="238"/>
    <x v="32"/>
    <x v="0"/>
    <x v="1"/>
    <x v="2"/>
    <x v="1"/>
    <x v="1"/>
    <x v="4"/>
    <x v="0"/>
    <x v="0"/>
    <x v="2"/>
  </r>
  <r>
    <x v="241"/>
    <x v="239"/>
    <x v="5"/>
    <x v="239"/>
    <x v="239"/>
    <x v="16"/>
    <x v="209"/>
    <x v="2"/>
    <x v="239"/>
    <x v="6"/>
    <x v="1"/>
    <x v="3"/>
    <x v="0"/>
    <x v="1"/>
    <x v="1"/>
    <x v="0"/>
    <x v="0"/>
    <x v="0"/>
    <x v="2"/>
  </r>
  <r>
    <x v="242"/>
    <x v="240"/>
    <x v="5"/>
    <x v="240"/>
    <x v="240"/>
    <x v="38"/>
    <x v="78"/>
    <x v="2"/>
    <x v="240"/>
    <x v="22"/>
    <x v="2"/>
    <x v="4"/>
    <x v="2"/>
    <x v="0"/>
    <x v="1"/>
    <x v="5"/>
    <x v="1"/>
    <x v="1"/>
    <x v="1"/>
  </r>
  <r>
    <x v="243"/>
    <x v="241"/>
    <x v="7"/>
    <x v="241"/>
    <x v="241"/>
    <x v="0"/>
    <x v="210"/>
    <x v="1"/>
    <x v="241"/>
    <x v="50"/>
    <x v="0"/>
    <x v="0"/>
    <x v="1"/>
    <x v="0"/>
    <x v="1"/>
    <x v="2"/>
    <x v="0"/>
    <x v="0"/>
    <x v="2"/>
  </r>
  <r>
    <x v="244"/>
    <x v="242"/>
    <x v="2"/>
    <x v="242"/>
    <x v="242"/>
    <x v="30"/>
    <x v="211"/>
    <x v="2"/>
    <x v="242"/>
    <x v="47"/>
    <x v="2"/>
    <x v="0"/>
    <x v="2"/>
    <x v="1"/>
    <x v="1"/>
    <x v="2"/>
    <x v="2"/>
    <x v="2"/>
    <x v="0"/>
  </r>
  <r>
    <x v="245"/>
    <x v="243"/>
    <x v="2"/>
    <x v="243"/>
    <x v="243"/>
    <x v="17"/>
    <x v="212"/>
    <x v="1"/>
    <x v="243"/>
    <x v="14"/>
    <x v="0"/>
    <x v="6"/>
    <x v="0"/>
    <x v="0"/>
    <x v="1"/>
    <x v="2"/>
    <x v="0"/>
    <x v="0"/>
    <x v="2"/>
  </r>
  <r>
    <x v="246"/>
    <x v="244"/>
    <x v="6"/>
    <x v="244"/>
    <x v="244"/>
    <x v="57"/>
    <x v="213"/>
    <x v="1"/>
    <x v="244"/>
    <x v="19"/>
    <x v="2"/>
    <x v="0"/>
    <x v="2"/>
    <x v="0"/>
    <x v="0"/>
    <x v="1"/>
    <x v="2"/>
    <x v="2"/>
    <x v="2"/>
  </r>
  <r>
    <x v="247"/>
    <x v="245"/>
    <x v="1"/>
    <x v="245"/>
    <x v="245"/>
    <x v="54"/>
    <x v="214"/>
    <x v="0"/>
    <x v="245"/>
    <x v="11"/>
    <x v="0"/>
    <x v="5"/>
    <x v="0"/>
    <x v="0"/>
    <x v="1"/>
    <x v="5"/>
    <x v="0"/>
    <x v="0"/>
    <x v="1"/>
  </r>
  <r>
    <x v="248"/>
    <x v="246"/>
    <x v="7"/>
    <x v="246"/>
    <x v="246"/>
    <x v="27"/>
    <x v="215"/>
    <x v="2"/>
    <x v="246"/>
    <x v="55"/>
    <x v="0"/>
    <x v="3"/>
    <x v="2"/>
    <x v="0"/>
    <x v="1"/>
    <x v="1"/>
    <x v="0"/>
    <x v="0"/>
    <x v="0"/>
  </r>
  <r>
    <x v="249"/>
    <x v="247"/>
    <x v="0"/>
    <x v="247"/>
    <x v="247"/>
    <x v="78"/>
    <x v="216"/>
    <x v="2"/>
    <x v="247"/>
    <x v="50"/>
    <x v="0"/>
    <x v="3"/>
    <x v="2"/>
    <x v="1"/>
    <x v="1"/>
    <x v="4"/>
    <x v="2"/>
    <x v="2"/>
    <x v="2"/>
  </r>
  <r>
    <x v="250"/>
    <x v="248"/>
    <x v="9"/>
    <x v="248"/>
    <x v="248"/>
    <x v="30"/>
    <x v="217"/>
    <x v="0"/>
    <x v="248"/>
    <x v="41"/>
    <x v="2"/>
    <x v="0"/>
    <x v="0"/>
    <x v="0"/>
    <x v="1"/>
    <x v="4"/>
    <x v="2"/>
    <x v="2"/>
    <x v="1"/>
  </r>
  <r>
    <x v="251"/>
    <x v="249"/>
    <x v="4"/>
    <x v="249"/>
    <x v="249"/>
    <x v="85"/>
    <x v="216"/>
    <x v="2"/>
    <x v="249"/>
    <x v="3"/>
    <x v="1"/>
    <x v="2"/>
    <x v="2"/>
    <x v="0"/>
    <x v="1"/>
    <x v="5"/>
    <x v="1"/>
    <x v="1"/>
    <x v="0"/>
  </r>
  <r>
    <x v="252"/>
    <x v="250"/>
    <x v="5"/>
    <x v="250"/>
    <x v="250"/>
    <x v="22"/>
    <x v="143"/>
    <x v="2"/>
    <x v="250"/>
    <x v="8"/>
    <x v="1"/>
    <x v="0"/>
    <x v="2"/>
    <x v="1"/>
    <x v="0"/>
    <x v="3"/>
    <x v="1"/>
    <x v="1"/>
    <x v="1"/>
  </r>
  <r>
    <x v="253"/>
    <x v="251"/>
    <x v="7"/>
    <x v="251"/>
    <x v="251"/>
    <x v="32"/>
    <x v="218"/>
    <x v="1"/>
    <x v="251"/>
    <x v="53"/>
    <x v="1"/>
    <x v="0"/>
    <x v="1"/>
    <x v="1"/>
    <x v="1"/>
    <x v="2"/>
    <x v="0"/>
    <x v="0"/>
    <x v="2"/>
  </r>
  <r>
    <x v="254"/>
    <x v="252"/>
    <x v="2"/>
    <x v="252"/>
    <x v="252"/>
    <x v="47"/>
    <x v="219"/>
    <x v="1"/>
    <x v="252"/>
    <x v="60"/>
    <x v="0"/>
    <x v="2"/>
    <x v="1"/>
    <x v="0"/>
    <x v="1"/>
    <x v="2"/>
    <x v="0"/>
    <x v="0"/>
    <x v="0"/>
  </r>
  <r>
    <x v="255"/>
    <x v="253"/>
    <x v="7"/>
    <x v="253"/>
    <x v="253"/>
    <x v="71"/>
    <x v="146"/>
    <x v="1"/>
    <x v="253"/>
    <x v="54"/>
    <x v="0"/>
    <x v="6"/>
    <x v="0"/>
    <x v="0"/>
    <x v="1"/>
    <x v="5"/>
    <x v="2"/>
    <x v="2"/>
    <x v="0"/>
  </r>
  <r>
    <x v="256"/>
    <x v="254"/>
    <x v="8"/>
    <x v="254"/>
    <x v="254"/>
    <x v="82"/>
    <x v="220"/>
    <x v="2"/>
    <x v="254"/>
    <x v="58"/>
    <x v="0"/>
    <x v="4"/>
    <x v="1"/>
    <x v="0"/>
    <x v="1"/>
    <x v="1"/>
    <x v="0"/>
    <x v="0"/>
    <x v="0"/>
  </r>
  <r>
    <x v="257"/>
    <x v="255"/>
    <x v="3"/>
    <x v="255"/>
    <x v="255"/>
    <x v="63"/>
    <x v="91"/>
    <x v="0"/>
    <x v="255"/>
    <x v="44"/>
    <x v="2"/>
    <x v="6"/>
    <x v="1"/>
    <x v="0"/>
    <x v="1"/>
    <x v="2"/>
    <x v="0"/>
    <x v="0"/>
    <x v="0"/>
  </r>
  <r>
    <x v="258"/>
    <x v="125"/>
    <x v="7"/>
    <x v="256"/>
    <x v="256"/>
    <x v="77"/>
    <x v="192"/>
    <x v="0"/>
    <x v="256"/>
    <x v="35"/>
    <x v="2"/>
    <x v="5"/>
    <x v="0"/>
    <x v="0"/>
    <x v="1"/>
    <x v="1"/>
    <x v="0"/>
    <x v="0"/>
    <x v="1"/>
  </r>
  <r>
    <x v="259"/>
    <x v="256"/>
    <x v="7"/>
    <x v="257"/>
    <x v="257"/>
    <x v="13"/>
    <x v="137"/>
    <x v="2"/>
    <x v="257"/>
    <x v="16"/>
    <x v="2"/>
    <x v="4"/>
    <x v="0"/>
    <x v="0"/>
    <x v="1"/>
    <x v="1"/>
    <x v="1"/>
    <x v="1"/>
    <x v="1"/>
  </r>
  <r>
    <x v="260"/>
    <x v="257"/>
    <x v="9"/>
    <x v="258"/>
    <x v="258"/>
    <x v="35"/>
    <x v="221"/>
    <x v="0"/>
    <x v="258"/>
    <x v="56"/>
    <x v="1"/>
    <x v="6"/>
    <x v="0"/>
    <x v="1"/>
    <x v="0"/>
    <x v="1"/>
    <x v="0"/>
    <x v="0"/>
    <x v="1"/>
  </r>
  <r>
    <x v="261"/>
    <x v="258"/>
    <x v="7"/>
    <x v="259"/>
    <x v="259"/>
    <x v="37"/>
    <x v="222"/>
    <x v="0"/>
    <x v="259"/>
    <x v="32"/>
    <x v="1"/>
    <x v="4"/>
    <x v="0"/>
    <x v="1"/>
    <x v="0"/>
    <x v="5"/>
    <x v="1"/>
    <x v="1"/>
    <x v="2"/>
  </r>
  <r>
    <x v="262"/>
    <x v="259"/>
    <x v="7"/>
    <x v="260"/>
    <x v="260"/>
    <x v="45"/>
    <x v="223"/>
    <x v="1"/>
    <x v="260"/>
    <x v="14"/>
    <x v="1"/>
    <x v="5"/>
    <x v="2"/>
    <x v="0"/>
    <x v="0"/>
    <x v="5"/>
    <x v="2"/>
    <x v="2"/>
    <x v="2"/>
  </r>
  <r>
    <x v="263"/>
    <x v="260"/>
    <x v="4"/>
    <x v="261"/>
    <x v="261"/>
    <x v="57"/>
    <x v="224"/>
    <x v="1"/>
    <x v="261"/>
    <x v="50"/>
    <x v="2"/>
    <x v="0"/>
    <x v="1"/>
    <x v="0"/>
    <x v="0"/>
    <x v="3"/>
    <x v="0"/>
    <x v="0"/>
    <x v="2"/>
  </r>
  <r>
    <x v="264"/>
    <x v="261"/>
    <x v="8"/>
    <x v="262"/>
    <x v="262"/>
    <x v="84"/>
    <x v="225"/>
    <x v="0"/>
    <x v="262"/>
    <x v="30"/>
    <x v="2"/>
    <x v="6"/>
    <x v="2"/>
    <x v="1"/>
    <x v="1"/>
    <x v="3"/>
    <x v="2"/>
    <x v="2"/>
    <x v="1"/>
  </r>
  <r>
    <x v="265"/>
    <x v="262"/>
    <x v="0"/>
    <x v="263"/>
    <x v="263"/>
    <x v="41"/>
    <x v="31"/>
    <x v="2"/>
    <x v="263"/>
    <x v="44"/>
    <x v="1"/>
    <x v="6"/>
    <x v="0"/>
    <x v="0"/>
    <x v="0"/>
    <x v="3"/>
    <x v="0"/>
    <x v="0"/>
    <x v="0"/>
  </r>
  <r>
    <x v="266"/>
    <x v="263"/>
    <x v="7"/>
    <x v="264"/>
    <x v="264"/>
    <x v="86"/>
    <x v="226"/>
    <x v="2"/>
    <x v="264"/>
    <x v="16"/>
    <x v="1"/>
    <x v="4"/>
    <x v="2"/>
    <x v="1"/>
    <x v="1"/>
    <x v="2"/>
    <x v="1"/>
    <x v="1"/>
    <x v="1"/>
  </r>
  <r>
    <x v="267"/>
    <x v="264"/>
    <x v="4"/>
    <x v="265"/>
    <x v="265"/>
    <x v="66"/>
    <x v="227"/>
    <x v="1"/>
    <x v="265"/>
    <x v="33"/>
    <x v="0"/>
    <x v="6"/>
    <x v="2"/>
    <x v="0"/>
    <x v="0"/>
    <x v="4"/>
    <x v="2"/>
    <x v="2"/>
    <x v="0"/>
  </r>
  <r>
    <x v="268"/>
    <x v="265"/>
    <x v="7"/>
    <x v="266"/>
    <x v="266"/>
    <x v="0"/>
    <x v="228"/>
    <x v="2"/>
    <x v="266"/>
    <x v="18"/>
    <x v="0"/>
    <x v="0"/>
    <x v="2"/>
    <x v="0"/>
    <x v="1"/>
    <x v="2"/>
    <x v="0"/>
    <x v="0"/>
    <x v="2"/>
  </r>
  <r>
    <x v="269"/>
    <x v="266"/>
    <x v="4"/>
    <x v="267"/>
    <x v="267"/>
    <x v="72"/>
    <x v="229"/>
    <x v="0"/>
    <x v="267"/>
    <x v="27"/>
    <x v="0"/>
    <x v="1"/>
    <x v="0"/>
    <x v="0"/>
    <x v="0"/>
    <x v="2"/>
    <x v="0"/>
    <x v="0"/>
    <x v="1"/>
  </r>
  <r>
    <x v="270"/>
    <x v="267"/>
    <x v="1"/>
    <x v="268"/>
    <x v="268"/>
    <x v="43"/>
    <x v="230"/>
    <x v="0"/>
    <x v="268"/>
    <x v="31"/>
    <x v="1"/>
    <x v="5"/>
    <x v="2"/>
    <x v="1"/>
    <x v="0"/>
    <x v="3"/>
    <x v="2"/>
    <x v="2"/>
    <x v="1"/>
  </r>
  <r>
    <x v="271"/>
    <x v="268"/>
    <x v="5"/>
    <x v="269"/>
    <x v="269"/>
    <x v="75"/>
    <x v="151"/>
    <x v="1"/>
    <x v="269"/>
    <x v="58"/>
    <x v="0"/>
    <x v="4"/>
    <x v="2"/>
    <x v="0"/>
    <x v="0"/>
    <x v="0"/>
    <x v="1"/>
    <x v="1"/>
    <x v="0"/>
  </r>
  <r>
    <x v="272"/>
    <x v="269"/>
    <x v="9"/>
    <x v="270"/>
    <x v="270"/>
    <x v="27"/>
    <x v="231"/>
    <x v="2"/>
    <x v="270"/>
    <x v="55"/>
    <x v="0"/>
    <x v="3"/>
    <x v="1"/>
    <x v="0"/>
    <x v="0"/>
    <x v="2"/>
    <x v="0"/>
    <x v="0"/>
    <x v="0"/>
  </r>
  <r>
    <x v="273"/>
    <x v="270"/>
    <x v="5"/>
    <x v="271"/>
    <x v="271"/>
    <x v="3"/>
    <x v="232"/>
    <x v="1"/>
    <x v="271"/>
    <x v="20"/>
    <x v="0"/>
    <x v="2"/>
    <x v="0"/>
    <x v="1"/>
    <x v="0"/>
    <x v="2"/>
    <x v="0"/>
    <x v="0"/>
    <x v="2"/>
  </r>
  <r>
    <x v="274"/>
    <x v="271"/>
    <x v="3"/>
    <x v="272"/>
    <x v="272"/>
    <x v="84"/>
    <x v="233"/>
    <x v="0"/>
    <x v="272"/>
    <x v="30"/>
    <x v="2"/>
    <x v="6"/>
    <x v="2"/>
    <x v="1"/>
    <x v="0"/>
    <x v="0"/>
    <x v="2"/>
    <x v="2"/>
    <x v="1"/>
  </r>
  <r>
    <x v="275"/>
    <x v="272"/>
    <x v="0"/>
    <x v="273"/>
    <x v="273"/>
    <x v="27"/>
    <x v="234"/>
    <x v="1"/>
    <x v="273"/>
    <x v="56"/>
    <x v="0"/>
    <x v="3"/>
    <x v="2"/>
    <x v="1"/>
    <x v="1"/>
    <x v="5"/>
    <x v="2"/>
    <x v="2"/>
    <x v="1"/>
  </r>
  <r>
    <x v="276"/>
    <x v="273"/>
    <x v="4"/>
    <x v="274"/>
    <x v="274"/>
    <x v="27"/>
    <x v="24"/>
    <x v="1"/>
    <x v="274"/>
    <x v="12"/>
    <x v="0"/>
    <x v="3"/>
    <x v="2"/>
    <x v="0"/>
    <x v="0"/>
    <x v="2"/>
    <x v="1"/>
    <x v="1"/>
    <x v="1"/>
  </r>
  <r>
    <x v="277"/>
    <x v="274"/>
    <x v="7"/>
    <x v="275"/>
    <x v="275"/>
    <x v="30"/>
    <x v="2"/>
    <x v="0"/>
    <x v="275"/>
    <x v="41"/>
    <x v="2"/>
    <x v="0"/>
    <x v="0"/>
    <x v="1"/>
    <x v="0"/>
    <x v="5"/>
    <x v="1"/>
    <x v="1"/>
    <x v="1"/>
  </r>
  <r>
    <x v="278"/>
    <x v="275"/>
    <x v="4"/>
    <x v="276"/>
    <x v="276"/>
    <x v="80"/>
    <x v="235"/>
    <x v="1"/>
    <x v="276"/>
    <x v="14"/>
    <x v="1"/>
    <x v="5"/>
    <x v="2"/>
    <x v="0"/>
    <x v="1"/>
    <x v="5"/>
    <x v="1"/>
    <x v="1"/>
    <x v="2"/>
  </r>
  <r>
    <x v="279"/>
    <x v="276"/>
    <x v="4"/>
    <x v="277"/>
    <x v="277"/>
    <x v="80"/>
    <x v="129"/>
    <x v="2"/>
    <x v="277"/>
    <x v="1"/>
    <x v="1"/>
    <x v="5"/>
    <x v="2"/>
    <x v="0"/>
    <x v="1"/>
    <x v="3"/>
    <x v="0"/>
    <x v="0"/>
    <x v="0"/>
  </r>
  <r>
    <x v="280"/>
    <x v="277"/>
    <x v="2"/>
    <x v="278"/>
    <x v="278"/>
    <x v="42"/>
    <x v="154"/>
    <x v="2"/>
    <x v="278"/>
    <x v="41"/>
    <x v="2"/>
    <x v="1"/>
    <x v="2"/>
    <x v="1"/>
    <x v="0"/>
    <x v="2"/>
    <x v="0"/>
    <x v="0"/>
    <x v="1"/>
  </r>
  <r>
    <x v="281"/>
    <x v="278"/>
    <x v="8"/>
    <x v="279"/>
    <x v="279"/>
    <x v="43"/>
    <x v="236"/>
    <x v="2"/>
    <x v="279"/>
    <x v="30"/>
    <x v="1"/>
    <x v="5"/>
    <x v="0"/>
    <x v="1"/>
    <x v="1"/>
    <x v="2"/>
    <x v="1"/>
    <x v="1"/>
    <x v="1"/>
  </r>
  <r>
    <x v="282"/>
    <x v="279"/>
    <x v="8"/>
    <x v="280"/>
    <x v="280"/>
    <x v="47"/>
    <x v="237"/>
    <x v="1"/>
    <x v="280"/>
    <x v="35"/>
    <x v="0"/>
    <x v="2"/>
    <x v="1"/>
    <x v="1"/>
    <x v="0"/>
    <x v="3"/>
    <x v="0"/>
    <x v="0"/>
    <x v="1"/>
  </r>
  <r>
    <x v="283"/>
    <x v="280"/>
    <x v="3"/>
    <x v="281"/>
    <x v="281"/>
    <x v="31"/>
    <x v="238"/>
    <x v="0"/>
    <x v="281"/>
    <x v="23"/>
    <x v="1"/>
    <x v="3"/>
    <x v="0"/>
    <x v="0"/>
    <x v="1"/>
    <x v="0"/>
    <x v="0"/>
    <x v="0"/>
    <x v="0"/>
  </r>
  <r>
    <x v="284"/>
    <x v="281"/>
    <x v="7"/>
    <x v="282"/>
    <x v="282"/>
    <x v="41"/>
    <x v="239"/>
    <x v="1"/>
    <x v="282"/>
    <x v="0"/>
    <x v="1"/>
    <x v="6"/>
    <x v="0"/>
    <x v="0"/>
    <x v="0"/>
    <x v="0"/>
    <x v="0"/>
    <x v="0"/>
    <x v="0"/>
  </r>
  <r>
    <x v="285"/>
    <x v="282"/>
    <x v="1"/>
    <x v="283"/>
    <x v="283"/>
    <x v="9"/>
    <x v="240"/>
    <x v="1"/>
    <x v="283"/>
    <x v="29"/>
    <x v="2"/>
    <x v="5"/>
    <x v="2"/>
    <x v="1"/>
    <x v="1"/>
    <x v="0"/>
    <x v="2"/>
    <x v="2"/>
    <x v="1"/>
  </r>
  <r>
    <x v="286"/>
    <x v="283"/>
    <x v="8"/>
    <x v="284"/>
    <x v="284"/>
    <x v="62"/>
    <x v="32"/>
    <x v="1"/>
    <x v="284"/>
    <x v="16"/>
    <x v="1"/>
    <x v="2"/>
    <x v="0"/>
    <x v="0"/>
    <x v="1"/>
    <x v="2"/>
    <x v="1"/>
    <x v="1"/>
    <x v="1"/>
  </r>
  <r>
    <x v="287"/>
    <x v="251"/>
    <x v="9"/>
    <x v="285"/>
    <x v="285"/>
    <x v="82"/>
    <x v="110"/>
    <x v="1"/>
    <x v="285"/>
    <x v="33"/>
    <x v="0"/>
    <x v="4"/>
    <x v="0"/>
    <x v="1"/>
    <x v="0"/>
    <x v="3"/>
    <x v="1"/>
    <x v="1"/>
    <x v="0"/>
  </r>
  <r>
    <x v="288"/>
    <x v="284"/>
    <x v="0"/>
    <x v="286"/>
    <x v="286"/>
    <x v="25"/>
    <x v="241"/>
    <x v="2"/>
    <x v="286"/>
    <x v="53"/>
    <x v="0"/>
    <x v="1"/>
    <x v="0"/>
    <x v="1"/>
    <x v="0"/>
    <x v="4"/>
    <x v="2"/>
    <x v="2"/>
    <x v="2"/>
  </r>
  <r>
    <x v="289"/>
    <x v="285"/>
    <x v="0"/>
    <x v="287"/>
    <x v="287"/>
    <x v="36"/>
    <x v="242"/>
    <x v="1"/>
    <x v="287"/>
    <x v="50"/>
    <x v="2"/>
    <x v="2"/>
    <x v="0"/>
    <x v="0"/>
    <x v="0"/>
    <x v="2"/>
    <x v="0"/>
    <x v="0"/>
    <x v="2"/>
  </r>
  <r>
    <x v="290"/>
    <x v="19"/>
    <x v="4"/>
    <x v="288"/>
    <x v="288"/>
    <x v="46"/>
    <x v="243"/>
    <x v="2"/>
    <x v="288"/>
    <x v="27"/>
    <x v="0"/>
    <x v="4"/>
    <x v="2"/>
    <x v="0"/>
    <x v="1"/>
    <x v="1"/>
    <x v="2"/>
    <x v="2"/>
    <x v="1"/>
  </r>
  <r>
    <x v="291"/>
    <x v="286"/>
    <x v="0"/>
    <x v="289"/>
    <x v="289"/>
    <x v="86"/>
    <x v="244"/>
    <x v="0"/>
    <x v="289"/>
    <x v="22"/>
    <x v="1"/>
    <x v="4"/>
    <x v="2"/>
    <x v="1"/>
    <x v="1"/>
    <x v="1"/>
    <x v="1"/>
    <x v="1"/>
    <x v="1"/>
  </r>
  <r>
    <x v="292"/>
    <x v="287"/>
    <x v="8"/>
    <x v="290"/>
    <x v="290"/>
    <x v="67"/>
    <x v="245"/>
    <x v="1"/>
    <x v="290"/>
    <x v="28"/>
    <x v="2"/>
    <x v="3"/>
    <x v="2"/>
    <x v="0"/>
    <x v="0"/>
    <x v="1"/>
    <x v="0"/>
    <x v="0"/>
    <x v="2"/>
  </r>
  <r>
    <x v="293"/>
    <x v="288"/>
    <x v="5"/>
    <x v="291"/>
    <x v="291"/>
    <x v="18"/>
    <x v="158"/>
    <x v="1"/>
    <x v="291"/>
    <x v="12"/>
    <x v="0"/>
    <x v="3"/>
    <x v="1"/>
    <x v="0"/>
    <x v="0"/>
    <x v="4"/>
    <x v="0"/>
    <x v="0"/>
    <x v="1"/>
  </r>
  <r>
    <x v="294"/>
    <x v="289"/>
    <x v="4"/>
    <x v="292"/>
    <x v="292"/>
    <x v="45"/>
    <x v="246"/>
    <x v="0"/>
    <x v="292"/>
    <x v="9"/>
    <x v="1"/>
    <x v="5"/>
    <x v="1"/>
    <x v="1"/>
    <x v="1"/>
    <x v="0"/>
    <x v="2"/>
    <x v="2"/>
    <x v="2"/>
  </r>
  <r>
    <x v="295"/>
    <x v="290"/>
    <x v="1"/>
    <x v="293"/>
    <x v="293"/>
    <x v="2"/>
    <x v="247"/>
    <x v="1"/>
    <x v="293"/>
    <x v="26"/>
    <x v="1"/>
    <x v="2"/>
    <x v="0"/>
    <x v="0"/>
    <x v="0"/>
    <x v="1"/>
    <x v="1"/>
    <x v="1"/>
    <x v="1"/>
  </r>
  <r>
    <x v="296"/>
    <x v="291"/>
    <x v="7"/>
    <x v="294"/>
    <x v="294"/>
    <x v="14"/>
    <x v="248"/>
    <x v="1"/>
    <x v="294"/>
    <x v="41"/>
    <x v="1"/>
    <x v="1"/>
    <x v="0"/>
    <x v="1"/>
    <x v="1"/>
    <x v="1"/>
    <x v="1"/>
    <x v="1"/>
    <x v="1"/>
  </r>
  <r>
    <x v="297"/>
    <x v="292"/>
    <x v="3"/>
    <x v="295"/>
    <x v="295"/>
    <x v="8"/>
    <x v="249"/>
    <x v="0"/>
    <x v="295"/>
    <x v="6"/>
    <x v="0"/>
    <x v="4"/>
    <x v="0"/>
    <x v="0"/>
    <x v="1"/>
    <x v="2"/>
    <x v="0"/>
    <x v="0"/>
    <x v="2"/>
  </r>
  <r>
    <x v="298"/>
    <x v="293"/>
    <x v="7"/>
    <x v="296"/>
    <x v="296"/>
    <x v="25"/>
    <x v="250"/>
    <x v="1"/>
    <x v="296"/>
    <x v="10"/>
    <x v="0"/>
    <x v="1"/>
    <x v="0"/>
    <x v="0"/>
    <x v="1"/>
    <x v="2"/>
    <x v="0"/>
    <x v="0"/>
    <x v="2"/>
  </r>
  <r>
    <x v="299"/>
    <x v="294"/>
    <x v="8"/>
    <x v="297"/>
    <x v="297"/>
    <x v="64"/>
    <x v="251"/>
    <x v="1"/>
    <x v="297"/>
    <x v="25"/>
    <x v="0"/>
    <x v="0"/>
    <x v="1"/>
    <x v="0"/>
    <x v="0"/>
    <x v="2"/>
    <x v="1"/>
    <x v="1"/>
    <x v="1"/>
  </r>
  <r>
    <x v="300"/>
    <x v="295"/>
    <x v="5"/>
    <x v="298"/>
    <x v="298"/>
    <x v="56"/>
    <x v="203"/>
    <x v="2"/>
    <x v="298"/>
    <x v="24"/>
    <x v="0"/>
    <x v="5"/>
    <x v="2"/>
    <x v="1"/>
    <x v="1"/>
    <x v="5"/>
    <x v="1"/>
    <x v="1"/>
    <x v="1"/>
  </r>
  <r>
    <x v="301"/>
    <x v="296"/>
    <x v="8"/>
    <x v="299"/>
    <x v="299"/>
    <x v="41"/>
    <x v="252"/>
    <x v="2"/>
    <x v="299"/>
    <x v="28"/>
    <x v="1"/>
    <x v="6"/>
    <x v="2"/>
    <x v="0"/>
    <x v="1"/>
    <x v="0"/>
    <x v="2"/>
    <x v="2"/>
    <x v="2"/>
  </r>
  <r>
    <x v="302"/>
    <x v="297"/>
    <x v="8"/>
    <x v="300"/>
    <x v="300"/>
    <x v="6"/>
    <x v="26"/>
    <x v="1"/>
    <x v="300"/>
    <x v="18"/>
    <x v="2"/>
    <x v="3"/>
    <x v="0"/>
    <x v="1"/>
    <x v="1"/>
    <x v="4"/>
    <x v="1"/>
    <x v="1"/>
    <x v="2"/>
  </r>
  <r>
    <x v="303"/>
    <x v="298"/>
    <x v="7"/>
    <x v="301"/>
    <x v="301"/>
    <x v="79"/>
    <x v="8"/>
    <x v="2"/>
    <x v="301"/>
    <x v="28"/>
    <x v="1"/>
    <x v="3"/>
    <x v="2"/>
    <x v="1"/>
    <x v="0"/>
    <x v="1"/>
    <x v="0"/>
    <x v="0"/>
    <x v="2"/>
  </r>
  <r>
    <x v="304"/>
    <x v="299"/>
    <x v="2"/>
    <x v="302"/>
    <x v="302"/>
    <x v="55"/>
    <x v="107"/>
    <x v="1"/>
    <x v="302"/>
    <x v="17"/>
    <x v="2"/>
    <x v="0"/>
    <x v="0"/>
    <x v="1"/>
    <x v="0"/>
    <x v="1"/>
    <x v="2"/>
    <x v="2"/>
    <x v="0"/>
  </r>
  <r>
    <x v="305"/>
    <x v="300"/>
    <x v="0"/>
    <x v="303"/>
    <x v="303"/>
    <x v="58"/>
    <x v="253"/>
    <x v="0"/>
    <x v="303"/>
    <x v="42"/>
    <x v="1"/>
    <x v="6"/>
    <x v="2"/>
    <x v="0"/>
    <x v="1"/>
    <x v="1"/>
    <x v="0"/>
    <x v="0"/>
    <x v="2"/>
  </r>
  <r>
    <x v="306"/>
    <x v="301"/>
    <x v="0"/>
    <x v="304"/>
    <x v="304"/>
    <x v="73"/>
    <x v="93"/>
    <x v="1"/>
    <x v="304"/>
    <x v="1"/>
    <x v="1"/>
    <x v="0"/>
    <x v="0"/>
    <x v="1"/>
    <x v="0"/>
    <x v="3"/>
    <x v="0"/>
    <x v="0"/>
    <x v="0"/>
  </r>
  <r>
    <x v="307"/>
    <x v="302"/>
    <x v="2"/>
    <x v="305"/>
    <x v="305"/>
    <x v="21"/>
    <x v="254"/>
    <x v="1"/>
    <x v="305"/>
    <x v="5"/>
    <x v="2"/>
    <x v="2"/>
    <x v="2"/>
    <x v="0"/>
    <x v="0"/>
    <x v="2"/>
    <x v="0"/>
    <x v="0"/>
    <x v="2"/>
  </r>
  <r>
    <x v="308"/>
    <x v="303"/>
    <x v="6"/>
    <x v="306"/>
    <x v="306"/>
    <x v="76"/>
    <x v="21"/>
    <x v="0"/>
    <x v="306"/>
    <x v="28"/>
    <x v="1"/>
    <x v="4"/>
    <x v="1"/>
    <x v="0"/>
    <x v="0"/>
    <x v="1"/>
    <x v="0"/>
    <x v="0"/>
    <x v="2"/>
  </r>
  <r>
    <x v="309"/>
    <x v="304"/>
    <x v="5"/>
    <x v="307"/>
    <x v="307"/>
    <x v="19"/>
    <x v="255"/>
    <x v="1"/>
    <x v="307"/>
    <x v="52"/>
    <x v="1"/>
    <x v="6"/>
    <x v="2"/>
    <x v="1"/>
    <x v="0"/>
    <x v="5"/>
    <x v="0"/>
    <x v="0"/>
    <x v="1"/>
  </r>
  <r>
    <x v="310"/>
    <x v="305"/>
    <x v="3"/>
    <x v="308"/>
    <x v="308"/>
    <x v="82"/>
    <x v="214"/>
    <x v="1"/>
    <x v="308"/>
    <x v="46"/>
    <x v="0"/>
    <x v="4"/>
    <x v="0"/>
    <x v="0"/>
    <x v="1"/>
    <x v="3"/>
    <x v="2"/>
    <x v="2"/>
    <x v="2"/>
  </r>
  <r>
    <x v="311"/>
    <x v="306"/>
    <x v="5"/>
    <x v="309"/>
    <x v="309"/>
    <x v="63"/>
    <x v="256"/>
    <x v="0"/>
    <x v="309"/>
    <x v="58"/>
    <x v="2"/>
    <x v="6"/>
    <x v="2"/>
    <x v="0"/>
    <x v="1"/>
    <x v="5"/>
    <x v="1"/>
    <x v="1"/>
    <x v="0"/>
  </r>
  <r>
    <x v="312"/>
    <x v="307"/>
    <x v="1"/>
    <x v="310"/>
    <x v="310"/>
    <x v="60"/>
    <x v="257"/>
    <x v="2"/>
    <x v="310"/>
    <x v="18"/>
    <x v="2"/>
    <x v="1"/>
    <x v="1"/>
    <x v="0"/>
    <x v="0"/>
    <x v="4"/>
    <x v="0"/>
    <x v="0"/>
    <x v="2"/>
  </r>
  <r>
    <x v="313"/>
    <x v="308"/>
    <x v="9"/>
    <x v="311"/>
    <x v="311"/>
    <x v="37"/>
    <x v="258"/>
    <x v="1"/>
    <x v="311"/>
    <x v="59"/>
    <x v="1"/>
    <x v="4"/>
    <x v="0"/>
    <x v="0"/>
    <x v="0"/>
    <x v="0"/>
    <x v="0"/>
    <x v="0"/>
    <x v="2"/>
  </r>
  <r>
    <x v="314"/>
    <x v="309"/>
    <x v="4"/>
    <x v="312"/>
    <x v="312"/>
    <x v="34"/>
    <x v="259"/>
    <x v="1"/>
    <x v="312"/>
    <x v="18"/>
    <x v="2"/>
    <x v="2"/>
    <x v="2"/>
    <x v="0"/>
    <x v="0"/>
    <x v="1"/>
    <x v="1"/>
    <x v="1"/>
    <x v="2"/>
  </r>
  <r>
    <x v="315"/>
    <x v="310"/>
    <x v="5"/>
    <x v="313"/>
    <x v="313"/>
    <x v="44"/>
    <x v="260"/>
    <x v="1"/>
    <x v="313"/>
    <x v="53"/>
    <x v="2"/>
    <x v="4"/>
    <x v="2"/>
    <x v="0"/>
    <x v="1"/>
    <x v="4"/>
    <x v="1"/>
    <x v="1"/>
    <x v="2"/>
  </r>
  <r>
    <x v="316"/>
    <x v="311"/>
    <x v="6"/>
    <x v="314"/>
    <x v="314"/>
    <x v="57"/>
    <x v="12"/>
    <x v="1"/>
    <x v="314"/>
    <x v="48"/>
    <x v="2"/>
    <x v="0"/>
    <x v="1"/>
    <x v="0"/>
    <x v="0"/>
    <x v="4"/>
    <x v="1"/>
    <x v="1"/>
    <x v="1"/>
  </r>
  <r>
    <x v="317"/>
    <x v="312"/>
    <x v="1"/>
    <x v="315"/>
    <x v="315"/>
    <x v="8"/>
    <x v="261"/>
    <x v="1"/>
    <x v="315"/>
    <x v="49"/>
    <x v="0"/>
    <x v="4"/>
    <x v="1"/>
    <x v="0"/>
    <x v="1"/>
    <x v="1"/>
    <x v="1"/>
    <x v="1"/>
    <x v="2"/>
  </r>
  <r>
    <x v="318"/>
    <x v="313"/>
    <x v="0"/>
    <x v="316"/>
    <x v="316"/>
    <x v="16"/>
    <x v="262"/>
    <x v="2"/>
    <x v="316"/>
    <x v="34"/>
    <x v="1"/>
    <x v="3"/>
    <x v="2"/>
    <x v="0"/>
    <x v="0"/>
    <x v="0"/>
    <x v="1"/>
    <x v="1"/>
    <x v="0"/>
  </r>
  <r>
    <x v="319"/>
    <x v="314"/>
    <x v="7"/>
    <x v="317"/>
    <x v="317"/>
    <x v="67"/>
    <x v="235"/>
    <x v="0"/>
    <x v="317"/>
    <x v="3"/>
    <x v="2"/>
    <x v="3"/>
    <x v="2"/>
    <x v="0"/>
    <x v="1"/>
    <x v="0"/>
    <x v="1"/>
    <x v="1"/>
    <x v="0"/>
  </r>
  <r>
    <x v="320"/>
    <x v="315"/>
    <x v="9"/>
    <x v="318"/>
    <x v="318"/>
    <x v="84"/>
    <x v="263"/>
    <x v="1"/>
    <x v="318"/>
    <x v="46"/>
    <x v="2"/>
    <x v="6"/>
    <x v="2"/>
    <x v="1"/>
    <x v="0"/>
    <x v="4"/>
    <x v="1"/>
    <x v="1"/>
    <x v="2"/>
  </r>
  <r>
    <x v="321"/>
    <x v="316"/>
    <x v="8"/>
    <x v="319"/>
    <x v="319"/>
    <x v="68"/>
    <x v="264"/>
    <x v="1"/>
    <x v="319"/>
    <x v="3"/>
    <x v="0"/>
    <x v="1"/>
    <x v="0"/>
    <x v="1"/>
    <x v="0"/>
    <x v="0"/>
    <x v="1"/>
    <x v="1"/>
    <x v="0"/>
  </r>
  <r>
    <x v="322"/>
    <x v="317"/>
    <x v="3"/>
    <x v="320"/>
    <x v="320"/>
    <x v="42"/>
    <x v="172"/>
    <x v="0"/>
    <x v="320"/>
    <x v="57"/>
    <x v="2"/>
    <x v="1"/>
    <x v="2"/>
    <x v="1"/>
    <x v="1"/>
    <x v="0"/>
    <x v="0"/>
    <x v="0"/>
    <x v="0"/>
  </r>
  <r>
    <x v="323"/>
    <x v="318"/>
    <x v="1"/>
    <x v="321"/>
    <x v="321"/>
    <x v="1"/>
    <x v="265"/>
    <x v="1"/>
    <x v="321"/>
    <x v="24"/>
    <x v="1"/>
    <x v="1"/>
    <x v="0"/>
    <x v="1"/>
    <x v="0"/>
    <x v="5"/>
    <x v="0"/>
    <x v="0"/>
    <x v="1"/>
  </r>
  <r>
    <x v="324"/>
    <x v="319"/>
    <x v="3"/>
    <x v="322"/>
    <x v="322"/>
    <x v="29"/>
    <x v="266"/>
    <x v="2"/>
    <x v="322"/>
    <x v="45"/>
    <x v="0"/>
    <x v="4"/>
    <x v="0"/>
    <x v="1"/>
    <x v="1"/>
    <x v="2"/>
    <x v="0"/>
    <x v="0"/>
    <x v="0"/>
  </r>
  <r>
    <x v="325"/>
    <x v="320"/>
    <x v="7"/>
    <x v="323"/>
    <x v="323"/>
    <x v="41"/>
    <x v="267"/>
    <x v="0"/>
    <x v="323"/>
    <x v="41"/>
    <x v="1"/>
    <x v="6"/>
    <x v="2"/>
    <x v="1"/>
    <x v="1"/>
    <x v="3"/>
    <x v="2"/>
    <x v="2"/>
    <x v="1"/>
  </r>
  <r>
    <x v="326"/>
    <x v="321"/>
    <x v="1"/>
    <x v="324"/>
    <x v="324"/>
    <x v="11"/>
    <x v="268"/>
    <x v="1"/>
    <x v="324"/>
    <x v="38"/>
    <x v="1"/>
    <x v="0"/>
    <x v="2"/>
    <x v="0"/>
    <x v="1"/>
    <x v="4"/>
    <x v="0"/>
    <x v="0"/>
    <x v="2"/>
  </r>
  <r>
    <x v="327"/>
    <x v="322"/>
    <x v="7"/>
    <x v="325"/>
    <x v="325"/>
    <x v="41"/>
    <x v="269"/>
    <x v="1"/>
    <x v="325"/>
    <x v="17"/>
    <x v="1"/>
    <x v="6"/>
    <x v="2"/>
    <x v="0"/>
    <x v="1"/>
    <x v="4"/>
    <x v="1"/>
    <x v="1"/>
    <x v="0"/>
  </r>
  <r>
    <x v="328"/>
    <x v="323"/>
    <x v="7"/>
    <x v="326"/>
    <x v="326"/>
    <x v="25"/>
    <x v="41"/>
    <x v="2"/>
    <x v="326"/>
    <x v="43"/>
    <x v="0"/>
    <x v="1"/>
    <x v="1"/>
    <x v="0"/>
    <x v="1"/>
    <x v="0"/>
    <x v="2"/>
    <x v="2"/>
    <x v="2"/>
  </r>
  <r>
    <x v="329"/>
    <x v="288"/>
    <x v="7"/>
    <x v="327"/>
    <x v="327"/>
    <x v="5"/>
    <x v="270"/>
    <x v="1"/>
    <x v="327"/>
    <x v="29"/>
    <x v="1"/>
    <x v="3"/>
    <x v="0"/>
    <x v="0"/>
    <x v="1"/>
    <x v="1"/>
    <x v="0"/>
    <x v="0"/>
    <x v="1"/>
  </r>
  <r>
    <x v="330"/>
    <x v="324"/>
    <x v="9"/>
    <x v="328"/>
    <x v="328"/>
    <x v="13"/>
    <x v="271"/>
    <x v="1"/>
    <x v="328"/>
    <x v="11"/>
    <x v="2"/>
    <x v="4"/>
    <x v="2"/>
    <x v="1"/>
    <x v="1"/>
    <x v="2"/>
    <x v="2"/>
    <x v="2"/>
    <x v="1"/>
  </r>
  <r>
    <x v="331"/>
    <x v="325"/>
    <x v="6"/>
    <x v="329"/>
    <x v="329"/>
    <x v="21"/>
    <x v="272"/>
    <x v="2"/>
    <x v="329"/>
    <x v="0"/>
    <x v="2"/>
    <x v="2"/>
    <x v="2"/>
    <x v="1"/>
    <x v="1"/>
    <x v="4"/>
    <x v="0"/>
    <x v="0"/>
    <x v="0"/>
  </r>
  <r>
    <x v="332"/>
    <x v="326"/>
    <x v="1"/>
    <x v="330"/>
    <x v="330"/>
    <x v="36"/>
    <x v="273"/>
    <x v="1"/>
    <x v="330"/>
    <x v="46"/>
    <x v="2"/>
    <x v="2"/>
    <x v="0"/>
    <x v="1"/>
    <x v="1"/>
    <x v="5"/>
    <x v="0"/>
    <x v="0"/>
    <x v="2"/>
  </r>
  <r>
    <x v="333"/>
    <x v="327"/>
    <x v="5"/>
    <x v="331"/>
    <x v="331"/>
    <x v="86"/>
    <x v="274"/>
    <x v="2"/>
    <x v="331"/>
    <x v="30"/>
    <x v="1"/>
    <x v="4"/>
    <x v="1"/>
    <x v="0"/>
    <x v="1"/>
    <x v="4"/>
    <x v="0"/>
    <x v="0"/>
    <x v="1"/>
  </r>
  <r>
    <x v="334"/>
    <x v="328"/>
    <x v="1"/>
    <x v="332"/>
    <x v="332"/>
    <x v="62"/>
    <x v="128"/>
    <x v="0"/>
    <x v="332"/>
    <x v="23"/>
    <x v="1"/>
    <x v="2"/>
    <x v="0"/>
    <x v="0"/>
    <x v="1"/>
    <x v="3"/>
    <x v="1"/>
    <x v="1"/>
    <x v="0"/>
  </r>
  <r>
    <x v="335"/>
    <x v="329"/>
    <x v="1"/>
    <x v="333"/>
    <x v="333"/>
    <x v="76"/>
    <x v="79"/>
    <x v="2"/>
    <x v="333"/>
    <x v="0"/>
    <x v="1"/>
    <x v="4"/>
    <x v="1"/>
    <x v="0"/>
    <x v="0"/>
    <x v="1"/>
    <x v="0"/>
    <x v="0"/>
    <x v="0"/>
  </r>
  <r>
    <x v="336"/>
    <x v="161"/>
    <x v="9"/>
    <x v="334"/>
    <x v="334"/>
    <x v="35"/>
    <x v="275"/>
    <x v="0"/>
    <x v="334"/>
    <x v="26"/>
    <x v="1"/>
    <x v="6"/>
    <x v="0"/>
    <x v="1"/>
    <x v="1"/>
    <x v="5"/>
    <x v="0"/>
    <x v="0"/>
    <x v="1"/>
  </r>
  <r>
    <x v="337"/>
    <x v="330"/>
    <x v="3"/>
    <x v="335"/>
    <x v="335"/>
    <x v="7"/>
    <x v="276"/>
    <x v="1"/>
    <x v="335"/>
    <x v="53"/>
    <x v="2"/>
    <x v="2"/>
    <x v="0"/>
    <x v="1"/>
    <x v="0"/>
    <x v="3"/>
    <x v="2"/>
    <x v="2"/>
    <x v="2"/>
  </r>
  <r>
    <x v="338"/>
    <x v="331"/>
    <x v="6"/>
    <x v="336"/>
    <x v="336"/>
    <x v="61"/>
    <x v="187"/>
    <x v="2"/>
    <x v="336"/>
    <x v="33"/>
    <x v="1"/>
    <x v="4"/>
    <x v="0"/>
    <x v="1"/>
    <x v="0"/>
    <x v="1"/>
    <x v="1"/>
    <x v="1"/>
    <x v="0"/>
  </r>
  <r>
    <x v="339"/>
    <x v="332"/>
    <x v="9"/>
    <x v="337"/>
    <x v="337"/>
    <x v="63"/>
    <x v="108"/>
    <x v="2"/>
    <x v="337"/>
    <x v="60"/>
    <x v="2"/>
    <x v="6"/>
    <x v="0"/>
    <x v="0"/>
    <x v="0"/>
    <x v="4"/>
    <x v="2"/>
    <x v="2"/>
    <x v="0"/>
  </r>
  <r>
    <x v="340"/>
    <x v="333"/>
    <x v="6"/>
    <x v="338"/>
    <x v="338"/>
    <x v="34"/>
    <x v="136"/>
    <x v="2"/>
    <x v="338"/>
    <x v="52"/>
    <x v="2"/>
    <x v="2"/>
    <x v="2"/>
    <x v="0"/>
    <x v="1"/>
    <x v="1"/>
    <x v="2"/>
    <x v="2"/>
    <x v="1"/>
  </r>
  <r>
    <x v="341"/>
    <x v="334"/>
    <x v="0"/>
    <x v="339"/>
    <x v="339"/>
    <x v="19"/>
    <x v="216"/>
    <x v="0"/>
    <x v="339"/>
    <x v="60"/>
    <x v="1"/>
    <x v="6"/>
    <x v="2"/>
    <x v="0"/>
    <x v="0"/>
    <x v="0"/>
    <x v="2"/>
    <x v="2"/>
    <x v="0"/>
  </r>
  <r>
    <x v="342"/>
    <x v="335"/>
    <x v="0"/>
    <x v="340"/>
    <x v="340"/>
    <x v="42"/>
    <x v="277"/>
    <x v="1"/>
    <x v="340"/>
    <x v="25"/>
    <x v="2"/>
    <x v="1"/>
    <x v="2"/>
    <x v="0"/>
    <x v="0"/>
    <x v="0"/>
    <x v="2"/>
    <x v="2"/>
    <x v="1"/>
  </r>
  <r>
    <x v="343"/>
    <x v="336"/>
    <x v="1"/>
    <x v="341"/>
    <x v="341"/>
    <x v="74"/>
    <x v="75"/>
    <x v="0"/>
    <x v="341"/>
    <x v="39"/>
    <x v="0"/>
    <x v="5"/>
    <x v="2"/>
    <x v="1"/>
    <x v="0"/>
    <x v="4"/>
    <x v="1"/>
    <x v="1"/>
    <x v="0"/>
  </r>
  <r>
    <x v="344"/>
    <x v="337"/>
    <x v="6"/>
    <x v="342"/>
    <x v="342"/>
    <x v="44"/>
    <x v="278"/>
    <x v="1"/>
    <x v="342"/>
    <x v="56"/>
    <x v="2"/>
    <x v="4"/>
    <x v="0"/>
    <x v="1"/>
    <x v="1"/>
    <x v="3"/>
    <x v="0"/>
    <x v="0"/>
    <x v="1"/>
  </r>
  <r>
    <x v="345"/>
    <x v="338"/>
    <x v="9"/>
    <x v="343"/>
    <x v="343"/>
    <x v="33"/>
    <x v="279"/>
    <x v="0"/>
    <x v="343"/>
    <x v="29"/>
    <x v="2"/>
    <x v="5"/>
    <x v="2"/>
    <x v="1"/>
    <x v="0"/>
    <x v="5"/>
    <x v="0"/>
    <x v="0"/>
    <x v="1"/>
  </r>
  <r>
    <x v="346"/>
    <x v="339"/>
    <x v="8"/>
    <x v="344"/>
    <x v="344"/>
    <x v="87"/>
    <x v="280"/>
    <x v="1"/>
    <x v="344"/>
    <x v="48"/>
    <x v="2"/>
    <x v="3"/>
    <x v="0"/>
    <x v="0"/>
    <x v="1"/>
    <x v="1"/>
    <x v="0"/>
    <x v="0"/>
    <x v="1"/>
  </r>
  <r>
    <x v="347"/>
    <x v="340"/>
    <x v="2"/>
    <x v="345"/>
    <x v="345"/>
    <x v="40"/>
    <x v="173"/>
    <x v="1"/>
    <x v="345"/>
    <x v="28"/>
    <x v="0"/>
    <x v="2"/>
    <x v="1"/>
    <x v="0"/>
    <x v="0"/>
    <x v="2"/>
    <x v="1"/>
    <x v="1"/>
    <x v="2"/>
  </r>
  <r>
    <x v="348"/>
    <x v="341"/>
    <x v="0"/>
    <x v="346"/>
    <x v="346"/>
    <x v="61"/>
    <x v="180"/>
    <x v="1"/>
    <x v="346"/>
    <x v="20"/>
    <x v="1"/>
    <x v="4"/>
    <x v="2"/>
    <x v="1"/>
    <x v="1"/>
    <x v="1"/>
    <x v="0"/>
    <x v="0"/>
    <x v="2"/>
  </r>
  <r>
    <x v="349"/>
    <x v="342"/>
    <x v="4"/>
    <x v="347"/>
    <x v="347"/>
    <x v="33"/>
    <x v="281"/>
    <x v="2"/>
    <x v="347"/>
    <x v="19"/>
    <x v="2"/>
    <x v="5"/>
    <x v="1"/>
    <x v="1"/>
    <x v="0"/>
    <x v="0"/>
    <x v="2"/>
    <x v="2"/>
    <x v="2"/>
  </r>
  <r>
    <x v="350"/>
    <x v="343"/>
    <x v="4"/>
    <x v="348"/>
    <x v="348"/>
    <x v="42"/>
    <x v="222"/>
    <x v="2"/>
    <x v="348"/>
    <x v="37"/>
    <x v="2"/>
    <x v="1"/>
    <x v="0"/>
    <x v="0"/>
    <x v="0"/>
    <x v="5"/>
    <x v="1"/>
    <x v="1"/>
    <x v="1"/>
  </r>
  <r>
    <x v="351"/>
    <x v="344"/>
    <x v="0"/>
    <x v="349"/>
    <x v="349"/>
    <x v="53"/>
    <x v="282"/>
    <x v="1"/>
    <x v="349"/>
    <x v="46"/>
    <x v="0"/>
    <x v="0"/>
    <x v="2"/>
    <x v="1"/>
    <x v="1"/>
    <x v="1"/>
    <x v="0"/>
    <x v="0"/>
    <x v="2"/>
  </r>
  <r>
    <x v="352"/>
    <x v="345"/>
    <x v="0"/>
    <x v="350"/>
    <x v="350"/>
    <x v="86"/>
    <x v="283"/>
    <x v="2"/>
    <x v="350"/>
    <x v="23"/>
    <x v="1"/>
    <x v="4"/>
    <x v="2"/>
    <x v="0"/>
    <x v="0"/>
    <x v="5"/>
    <x v="2"/>
    <x v="2"/>
    <x v="0"/>
  </r>
  <r>
    <x v="353"/>
    <x v="346"/>
    <x v="9"/>
    <x v="351"/>
    <x v="351"/>
    <x v="22"/>
    <x v="249"/>
    <x v="1"/>
    <x v="351"/>
    <x v="19"/>
    <x v="1"/>
    <x v="0"/>
    <x v="0"/>
    <x v="0"/>
    <x v="1"/>
    <x v="2"/>
    <x v="2"/>
    <x v="2"/>
    <x v="2"/>
  </r>
  <r>
    <x v="354"/>
    <x v="347"/>
    <x v="8"/>
    <x v="352"/>
    <x v="352"/>
    <x v="31"/>
    <x v="284"/>
    <x v="1"/>
    <x v="352"/>
    <x v="3"/>
    <x v="1"/>
    <x v="3"/>
    <x v="0"/>
    <x v="1"/>
    <x v="0"/>
    <x v="1"/>
    <x v="1"/>
    <x v="1"/>
    <x v="0"/>
  </r>
  <r>
    <x v="355"/>
    <x v="348"/>
    <x v="7"/>
    <x v="353"/>
    <x v="353"/>
    <x v="27"/>
    <x v="22"/>
    <x v="2"/>
    <x v="353"/>
    <x v="52"/>
    <x v="0"/>
    <x v="3"/>
    <x v="0"/>
    <x v="0"/>
    <x v="0"/>
    <x v="4"/>
    <x v="2"/>
    <x v="2"/>
    <x v="1"/>
  </r>
  <r>
    <x v="356"/>
    <x v="349"/>
    <x v="4"/>
    <x v="354"/>
    <x v="354"/>
    <x v="1"/>
    <x v="285"/>
    <x v="2"/>
    <x v="354"/>
    <x v="39"/>
    <x v="1"/>
    <x v="1"/>
    <x v="2"/>
    <x v="1"/>
    <x v="0"/>
    <x v="5"/>
    <x v="1"/>
    <x v="1"/>
    <x v="0"/>
  </r>
  <r>
    <x v="357"/>
    <x v="350"/>
    <x v="4"/>
    <x v="355"/>
    <x v="355"/>
    <x v="51"/>
    <x v="286"/>
    <x v="1"/>
    <x v="355"/>
    <x v="53"/>
    <x v="0"/>
    <x v="5"/>
    <x v="0"/>
    <x v="1"/>
    <x v="0"/>
    <x v="3"/>
    <x v="1"/>
    <x v="1"/>
    <x v="2"/>
  </r>
  <r>
    <x v="358"/>
    <x v="351"/>
    <x v="6"/>
    <x v="356"/>
    <x v="356"/>
    <x v="59"/>
    <x v="287"/>
    <x v="0"/>
    <x v="356"/>
    <x v="35"/>
    <x v="1"/>
    <x v="1"/>
    <x v="0"/>
    <x v="1"/>
    <x v="1"/>
    <x v="1"/>
    <x v="2"/>
    <x v="2"/>
    <x v="1"/>
  </r>
  <r>
    <x v="359"/>
    <x v="352"/>
    <x v="8"/>
    <x v="357"/>
    <x v="357"/>
    <x v="32"/>
    <x v="288"/>
    <x v="1"/>
    <x v="357"/>
    <x v="32"/>
    <x v="1"/>
    <x v="0"/>
    <x v="2"/>
    <x v="1"/>
    <x v="1"/>
    <x v="3"/>
    <x v="2"/>
    <x v="2"/>
    <x v="2"/>
  </r>
  <r>
    <x v="360"/>
    <x v="353"/>
    <x v="2"/>
    <x v="358"/>
    <x v="358"/>
    <x v="21"/>
    <x v="289"/>
    <x v="2"/>
    <x v="358"/>
    <x v="2"/>
    <x v="2"/>
    <x v="2"/>
    <x v="1"/>
    <x v="0"/>
    <x v="1"/>
    <x v="4"/>
    <x v="0"/>
    <x v="0"/>
    <x v="1"/>
  </r>
  <r>
    <x v="361"/>
    <x v="354"/>
    <x v="2"/>
    <x v="359"/>
    <x v="359"/>
    <x v="33"/>
    <x v="290"/>
    <x v="1"/>
    <x v="359"/>
    <x v="0"/>
    <x v="2"/>
    <x v="5"/>
    <x v="0"/>
    <x v="1"/>
    <x v="0"/>
    <x v="4"/>
    <x v="1"/>
    <x v="1"/>
    <x v="0"/>
  </r>
  <r>
    <x v="362"/>
    <x v="355"/>
    <x v="5"/>
    <x v="360"/>
    <x v="360"/>
    <x v="37"/>
    <x v="291"/>
    <x v="0"/>
    <x v="360"/>
    <x v="7"/>
    <x v="1"/>
    <x v="4"/>
    <x v="2"/>
    <x v="1"/>
    <x v="1"/>
    <x v="4"/>
    <x v="1"/>
    <x v="1"/>
    <x v="0"/>
  </r>
  <r>
    <x v="363"/>
    <x v="356"/>
    <x v="3"/>
    <x v="361"/>
    <x v="361"/>
    <x v="18"/>
    <x v="292"/>
    <x v="1"/>
    <x v="361"/>
    <x v="8"/>
    <x v="0"/>
    <x v="3"/>
    <x v="2"/>
    <x v="1"/>
    <x v="1"/>
    <x v="2"/>
    <x v="0"/>
    <x v="0"/>
    <x v="1"/>
  </r>
  <r>
    <x v="364"/>
    <x v="357"/>
    <x v="7"/>
    <x v="362"/>
    <x v="362"/>
    <x v="88"/>
    <x v="293"/>
    <x v="1"/>
    <x v="362"/>
    <x v="12"/>
    <x v="2"/>
    <x v="6"/>
    <x v="2"/>
    <x v="1"/>
    <x v="0"/>
    <x v="4"/>
    <x v="1"/>
    <x v="1"/>
    <x v="1"/>
  </r>
  <r>
    <x v="365"/>
    <x v="358"/>
    <x v="7"/>
    <x v="363"/>
    <x v="363"/>
    <x v="47"/>
    <x v="294"/>
    <x v="1"/>
    <x v="363"/>
    <x v="0"/>
    <x v="0"/>
    <x v="2"/>
    <x v="0"/>
    <x v="1"/>
    <x v="0"/>
    <x v="5"/>
    <x v="1"/>
    <x v="1"/>
    <x v="0"/>
  </r>
  <r>
    <x v="366"/>
    <x v="359"/>
    <x v="9"/>
    <x v="364"/>
    <x v="364"/>
    <x v="86"/>
    <x v="295"/>
    <x v="1"/>
    <x v="364"/>
    <x v="32"/>
    <x v="1"/>
    <x v="4"/>
    <x v="2"/>
    <x v="1"/>
    <x v="0"/>
    <x v="1"/>
    <x v="1"/>
    <x v="1"/>
    <x v="2"/>
  </r>
  <r>
    <x v="367"/>
    <x v="256"/>
    <x v="7"/>
    <x v="257"/>
    <x v="257"/>
    <x v="62"/>
    <x v="1"/>
    <x v="1"/>
    <x v="257"/>
    <x v="22"/>
    <x v="1"/>
    <x v="2"/>
    <x v="1"/>
    <x v="0"/>
    <x v="1"/>
    <x v="2"/>
    <x v="0"/>
    <x v="0"/>
    <x v="1"/>
  </r>
  <r>
    <x v="368"/>
    <x v="360"/>
    <x v="4"/>
    <x v="365"/>
    <x v="365"/>
    <x v="3"/>
    <x v="296"/>
    <x v="1"/>
    <x v="365"/>
    <x v="38"/>
    <x v="0"/>
    <x v="2"/>
    <x v="0"/>
    <x v="1"/>
    <x v="0"/>
    <x v="3"/>
    <x v="1"/>
    <x v="1"/>
    <x v="2"/>
  </r>
  <r>
    <x v="369"/>
    <x v="361"/>
    <x v="9"/>
    <x v="366"/>
    <x v="366"/>
    <x v="43"/>
    <x v="69"/>
    <x v="2"/>
    <x v="366"/>
    <x v="52"/>
    <x v="1"/>
    <x v="5"/>
    <x v="0"/>
    <x v="0"/>
    <x v="1"/>
    <x v="1"/>
    <x v="0"/>
    <x v="0"/>
    <x v="1"/>
  </r>
  <r>
    <x v="370"/>
    <x v="362"/>
    <x v="0"/>
    <x v="367"/>
    <x v="367"/>
    <x v="30"/>
    <x v="138"/>
    <x v="1"/>
    <x v="367"/>
    <x v="21"/>
    <x v="2"/>
    <x v="0"/>
    <x v="2"/>
    <x v="0"/>
    <x v="0"/>
    <x v="1"/>
    <x v="2"/>
    <x v="2"/>
    <x v="0"/>
  </r>
  <r>
    <x v="371"/>
    <x v="363"/>
    <x v="5"/>
    <x v="368"/>
    <x v="368"/>
    <x v="25"/>
    <x v="30"/>
    <x v="2"/>
    <x v="368"/>
    <x v="49"/>
    <x v="0"/>
    <x v="1"/>
    <x v="2"/>
    <x v="1"/>
    <x v="0"/>
    <x v="5"/>
    <x v="2"/>
    <x v="2"/>
    <x v="2"/>
  </r>
  <r>
    <x v="372"/>
    <x v="364"/>
    <x v="3"/>
    <x v="369"/>
    <x v="369"/>
    <x v="86"/>
    <x v="297"/>
    <x v="0"/>
    <x v="369"/>
    <x v="53"/>
    <x v="1"/>
    <x v="4"/>
    <x v="2"/>
    <x v="1"/>
    <x v="0"/>
    <x v="2"/>
    <x v="1"/>
    <x v="1"/>
    <x v="2"/>
  </r>
  <r>
    <x v="373"/>
    <x v="365"/>
    <x v="3"/>
    <x v="370"/>
    <x v="370"/>
    <x v="71"/>
    <x v="298"/>
    <x v="1"/>
    <x v="370"/>
    <x v="60"/>
    <x v="0"/>
    <x v="6"/>
    <x v="0"/>
    <x v="1"/>
    <x v="1"/>
    <x v="5"/>
    <x v="1"/>
    <x v="1"/>
    <x v="0"/>
  </r>
  <r>
    <x v="374"/>
    <x v="366"/>
    <x v="1"/>
    <x v="371"/>
    <x v="371"/>
    <x v="75"/>
    <x v="157"/>
    <x v="2"/>
    <x v="371"/>
    <x v="0"/>
    <x v="0"/>
    <x v="4"/>
    <x v="2"/>
    <x v="1"/>
    <x v="0"/>
    <x v="2"/>
    <x v="0"/>
    <x v="0"/>
    <x v="0"/>
  </r>
  <r>
    <x v="375"/>
    <x v="367"/>
    <x v="1"/>
    <x v="372"/>
    <x v="372"/>
    <x v="78"/>
    <x v="299"/>
    <x v="0"/>
    <x v="372"/>
    <x v="27"/>
    <x v="0"/>
    <x v="3"/>
    <x v="0"/>
    <x v="0"/>
    <x v="0"/>
    <x v="5"/>
    <x v="0"/>
    <x v="0"/>
    <x v="1"/>
  </r>
  <r>
    <x v="376"/>
    <x v="368"/>
    <x v="9"/>
    <x v="373"/>
    <x v="373"/>
    <x v="0"/>
    <x v="300"/>
    <x v="2"/>
    <x v="373"/>
    <x v="1"/>
    <x v="0"/>
    <x v="0"/>
    <x v="2"/>
    <x v="0"/>
    <x v="0"/>
    <x v="2"/>
    <x v="2"/>
    <x v="2"/>
    <x v="0"/>
  </r>
  <r>
    <x v="377"/>
    <x v="369"/>
    <x v="0"/>
    <x v="374"/>
    <x v="374"/>
    <x v="70"/>
    <x v="70"/>
    <x v="0"/>
    <x v="374"/>
    <x v="44"/>
    <x v="2"/>
    <x v="1"/>
    <x v="2"/>
    <x v="1"/>
    <x v="1"/>
    <x v="3"/>
    <x v="1"/>
    <x v="1"/>
    <x v="0"/>
  </r>
  <r>
    <x v="378"/>
    <x v="370"/>
    <x v="7"/>
    <x v="375"/>
    <x v="375"/>
    <x v="10"/>
    <x v="244"/>
    <x v="0"/>
    <x v="375"/>
    <x v="45"/>
    <x v="2"/>
    <x v="5"/>
    <x v="2"/>
    <x v="0"/>
    <x v="1"/>
    <x v="5"/>
    <x v="1"/>
    <x v="1"/>
    <x v="0"/>
  </r>
  <r>
    <x v="379"/>
    <x v="371"/>
    <x v="7"/>
    <x v="376"/>
    <x v="376"/>
    <x v="74"/>
    <x v="147"/>
    <x v="2"/>
    <x v="376"/>
    <x v="43"/>
    <x v="0"/>
    <x v="5"/>
    <x v="0"/>
    <x v="1"/>
    <x v="0"/>
    <x v="1"/>
    <x v="2"/>
    <x v="2"/>
    <x v="2"/>
  </r>
  <r>
    <x v="380"/>
    <x v="372"/>
    <x v="7"/>
    <x v="377"/>
    <x v="377"/>
    <x v="83"/>
    <x v="4"/>
    <x v="2"/>
    <x v="377"/>
    <x v="26"/>
    <x v="0"/>
    <x v="1"/>
    <x v="1"/>
    <x v="0"/>
    <x v="1"/>
    <x v="3"/>
    <x v="0"/>
    <x v="0"/>
    <x v="1"/>
  </r>
  <r>
    <x v="381"/>
    <x v="373"/>
    <x v="5"/>
    <x v="378"/>
    <x v="378"/>
    <x v="35"/>
    <x v="63"/>
    <x v="1"/>
    <x v="378"/>
    <x v="50"/>
    <x v="1"/>
    <x v="6"/>
    <x v="0"/>
    <x v="1"/>
    <x v="0"/>
    <x v="1"/>
    <x v="1"/>
    <x v="1"/>
    <x v="2"/>
  </r>
  <r>
    <x v="382"/>
    <x v="374"/>
    <x v="1"/>
    <x v="379"/>
    <x v="379"/>
    <x v="78"/>
    <x v="87"/>
    <x v="1"/>
    <x v="379"/>
    <x v="21"/>
    <x v="0"/>
    <x v="3"/>
    <x v="0"/>
    <x v="1"/>
    <x v="0"/>
    <x v="4"/>
    <x v="2"/>
    <x v="2"/>
    <x v="0"/>
  </r>
  <r>
    <x v="383"/>
    <x v="375"/>
    <x v="7"/>
    <x v="380"/>
    <x v="380"/>
    <x v="59"/>
    <x v="301"/>
    <x v="0"/>
    <x v="380"/>
    <x v="50"/>
    <x v="1"/>
    <x v="1"/>
    <x v="0"/>
    <x v="0"/>
    <x v="0"/>
    <x v="4"/>
    <x v="1"/>
    <x v="1"/>
    <x v="2"/>
  </r>
  <r>
    <x v="384"/>
    <x v="376"/>
    <x v="1"/>
    <x v="381"/>
    <x v="381"/>
    <x v="47"/>
    <x v="139"/>
    <x v="0"/>
    <x v="381"/>
    <x v="21"/>
    <x v="0"/>
    <x v="2"/>
    <x v="0"/>
    <x v="1"/>
    <x v="0"/>
    <x v="4"/>
    <x v="0"/>
    <x v="0"/>
    <x v="0"/>
  </r>
  <r>
    <x v="385"/>
    <x v="377"/>
    <x v="8"/>
    <x v="382"/>
    <x v="382"/>
    <x v="82"/>
    <x v="302"/>
    <x v="1"/>
    <x v="382"/>
    <x v="6"/>
    <x v="0"/>
    <x v="4"/>
    <x v="0"/>
    <x v="0"/>
    <x v="1"/>
    <x v="3"/>
    <x v="2"/>
    <x v="2"/>
    <x v="2"/>
  </r>
  <r>
    <x v="386"/>
    <x v="378"/>
    <x v="3"/>
    <x v="383"/>
    <x v="383"/>
    <x v="16"/>
    <x v="303"/>
    <x v="1"/>
    <x v="383"/>
    <x v="22"/>
    <x v="1"/>
    <x v="3"/>
    <x v="0"/>
    <x v="1"/>
    <x v="1"/>
    <x v="4"/>
    <x v="1"/>
    <x v="1"/>
    <x v="1"/>
  </r>
  <r>
    <x v="387"/>
    <x v="379"/>
    <x v="4"/>
    <x v="384"/>
    <x v="384"/>
    <x v="9"/>
    <x v="208"/>
    <x v="2"/>
    <x v="384"/>
    <x v="40"/>
    <x v="2"/>
    <x v="5"/>
    <x v="2"/>
    <x v="1"/>
    <x v="0"/>
    <x v="0"/>
    <x v="0"/>
    <x v="0"/>
    <x v="0"/>
  </r>
  <r>
    <x v="388"/>
    <x v="380"/>
    <x v="9"/>
    <x v="385"/>
    <x v="385"/>
    <x v="3"/>
    <x v="304"/>
    <x v="0"/>
    <x v="385"/>
    <x v="33"/>
    <x v="0"/>
    <x v="2"/>
    <x v="0"/>
    <x v="0"/>
    <x v="0"/>
    <x v="5"/>
    <x v="1"/>
    <x v="1"/>
    <x v="0"/>
  </r>
  <r>
    <x v="389"/>
    <x v="381"/>
    <x v="0"/>
    <x v="386"/>
    <x v="386"/>
    <x v="24"/>
    <x v="214"/>
    <x v="2"/>
    <x v="386"/>
    <x v="37"/>
    <x v="1"/>
    <x v="2"/>
    <x v="0"/>
    <x v="1"/>
    <x v="1"/>
    <x v="4"/>
    <x v="2"/>
    <x v="2"/>
    <x v="1"/>
  </r>
  <r>
    <x v="390"/>
    <x v="382"/>
    <x v="6"/>
    <x v="387"/>
    <x v="387"/>
    <x v="42"/>
    <x v="305"/>
    <x v="1"/>
    <x v="387"/>
    <x v="34"/>
    <x v="2"/>
    <x v="1"/>
    <x v="0"/>
    <x v="0"/>
    <x v="0"/>
    <x v="5"/>
    <x v="1"/>
    <x v="1"/>
    <x v="0"/>
  </r>
  <r>
    <x v="391"/>
    <x v="383"/>
    <x v="4"/>
    <x v="388"/>
    <x v="388"/>
    <x v="53"/>
    <x v="178"/>
    <x v="1"/>
    <x v="388"/>
    <x v="58"/>
    <x v="0"/>
    <x v="0"/>
    <x v="0"/>
    <x v="1"/>
    <x v="0"/>
    <x v="5"/>
    <x v="2"/>
    <x v="2"/>
    <x v="0"/>
  </r>
  <r>
    <x v="392"/>
    <x v="384"/>
    <x v="8"/>
    <x v="389"/>
    <x v="389"/>
    <x v="77"/>
    <x v="185"/>
    <x v="0"/>
    <x v="389"/>
    <x v="8"/>
    <x v="2"/>
    <x v="5"/>
    <x v="2"/>
    <x v="0"/>
    <x v="1"/>
    <x v="1"/>
    <x v="0"/>
    <x v="0"/>
    <x v="1"/>
  </r>
  <r>
    <x v="393"/>
    <x v="385"/>
    <x v="4"/>
    <x v="390"/>
    <x v="390"/>
    <x v="11"/>
    <x v="47"/>
    <x v="2"/>
    <x v="390"/>
    <x v="56"/>
    <x v="1"/>
    <x v="0"/>
    <x v="0"/>
    <x v="0"/>
    <x v="0"/>
    <x v="3"/>
    <x v="0"/>
    <x v="0"/>
    <x v="1"/>
  </r>
  <r>
    <x v="394"/>
    <x v="386"/>
    <x v="8"/>
    <x v="391"/>
    <x v="391"/>
    <x v="43"/>
    <x v="130"/>
    <x v="0"/>
    <x v="391"/>
    <x v="48"/>
    <x v="1"/>
    <x v="5"/>
    <x v="1"/>
    <x v="1"/>
    <x v="0"/>
    <x v="0"/>
    <x v="0"/>
    <x v="0"/>
    <x v="1"/>
  </r>
  <r>
    <x v="395"/>
    <x v="387"/>
    <x v="1"/>
    <x v="392"/>
    <x v="392"/>
    <x v="46"/>
    <x v="58"/>
    <x v="0"/>
    <x v="392"/>
    <x v="42"/>
    <x v="0"/>
    <x v="4"/>
    <x v="2"/>
    <x v="1"/>
    <x v="0"/>
    <x v="0"/>
    <x v="0"/>
    <x v="0"/>
    <x v="2"/>
  </r>
  <r>
    <x v="396"/>
    <x v="388"/>
    <x v="1"/>
    <x v="393"/>
    <x v="393"/>
    <x v="45"/>
    <x v="249"/>
    <x v="0"/>
    <x v="393"/>
    <x v="15"/>
    <x v="1"/>
    <x v="5"/>
    <x v="0"/>
    <x v="1"/>
    <x v="0"/>
    <x v="4"/>
    <x v="0"/>
    <x v="0"/>
    <x v="2"/>
  </r>
  <r>
    <x v="397"/>
    <x v="389"/>
    <x v="9"/>
    <x v="394"/>
    <x v="394"/>
    <x v="20"/>
    <x v="306"/>
    <x v="1"/>
    <x v="394"/>
    <x v="6"/>
    <x v="1"/>
    <x v="1"/>
    <x v="1"/>
    <x v="1"/>
    <x v="1"/>
    <x v="2"/>
    <x v="2"/>
    <x v="2"/>
    <x v="2"/>
  </r>
  <r>
    <x v="398"/>
    <x v="390"/>
    <x v="3"/>
    <x v="395"/>
    <x v="395"/>
    <x v="19"/>
    <x v="241"/>
    <x v="2"/>
    <x v="395"/>
    <x v="47"/>
    <x v="1"/>
    <x v="6"/>
    <x v="0"/>
    <x v="0"/>
    <x v="0"/>
    <x v="0"/>
    <x v="2"/>
    <x v="2"/>
    <x v="0"/>
  </r>
  <r>
    <x v="399"/>
    <x v="391"/>
    <x v="9"/>
    <x v="396"/>
    <x v="396"/>
    <x v="31"/>
    <x v="235"/>
    <x v="1"/>
    <x v="396"/>
    <x v="7"/>
    <x v="1"/>
    <x v="3"/>
    <x v="2"/>
    <x v="0"/>
    <x v="1"/>
    <x v="1"/>
    <x v="2"/>
    <x v="2"/>
    <x v="0"/>
  </r>
  <r>
    <x v="400"/>
    <x v="392"/>
    <x v="3"/>
    <x v="397"/>
    <x v="397"/>
    <x v="5"/>
    <x v="307"/>
    <x v="2"/>
    <x v="397"/>
    <x v="45"/>
    <x v="1"/>
    <x v="3"/>
    <x v="2"/>
    <x v="1"/>
    <x v="0"/>
    <x v="4"/>
    <x v="1"/>
    <x v="1"/>
    <x v="0"/>
  </r>
  <r>
    <x v="401"/>
    <x v="393"/>
    <x v="7"/>
    <x v="398"/>
    <x v="398"/>
    <x v="41"/>
    <x v="308"/>
    <x v="2"/>
    <x v="398"/>
    <x v="56"/>
    <x v="1"/>
    <x v="6"/>
    <x v="2"/>
    <x v="1"/>
    <x v="1"/>
    <x v="2"/>
    <x v="1"/>
    <x v="1"/>
    <x v="1"/>
  </r>
  <r>
    <x v="402"/>
    <x v="394"/>
    <x v="8"/>
    <x v="399"/>
    <x v="399"/>
    <x v="87"/>
    <x v="309"/>
    <x v="0"/>
    <x v="399"/>
    <x v="57"/>
    <x v="2"/>
    <x v="3"/>
    <x v="0"/>
    <x v="0"/>
    <x v="1"/>
    <x v="2"/>
    <x v="1"/>
    <x v="1"/>
    <x v="0"/>
  </r>
  <r>
    <x v="403"/>
    <x v="395"/>
    <x v="1"/>
    <x v="400"/>
    <x v="400"/>
    <x v="70"/>
    <x v="100"/>
    <x v="0"/>
    <x v="400"/>
    <x v="1"/>
    <x v="2"/>
    <x v="1"/>
    <x v="1"/>
    <x v="1"/>
    <x v="0"/>
    <x v="5"/>
    <x v="2"/>
    <x v="2"/>
    <x v="0"/>
  </r>
  <r>
    <x v="404"/>
    <x v="396"/>
    <x v="0"/>
    <x v="401"/>
    <x v="401"/>
    <x v="69"/>
    <x v="310"/>
    <x v="0"/>
    <x v="401"/>
    <x v="49"/>
    <x v="2"/>
    <x v="0"/>
    <x v="2"/>
    <x v="0"/>
    <x v="0"/>
    <x v="5"/>
    <x v="1"/>
    <x v="1"/>
    <x v="2"/>
  </r>
  <r>
    <x v="405"/>
    <x v="397"/>
    <x v="7"/>
    <x v="402"/>
    <x v="402"/>
    <x v="64"/>
    <x v="311"/>
    <x v="2"/>
    <x v="402"/>
    <x v="7"/>
    <x v="0"/>
    <x v="0"/>
    <x v="0"/>
    <x v="0"/>
    <x v="1"/>
    <x v="3"/>
    <x v="0"/>
    <x v="0"/>
    <x v="0"/>
  </r>
  <r>
    <x v="406"/>
    <x v="398"/>
    <x v="1"/>
    <x v="403"/>
    <x v="403"/>
    <x v="83"/>
    <x v="312"/>
    <x v="2"/>
    <x v="403"/>
    <x v="52"/>
    <x v="0"/>
    <x v="1"/>
    <x v="2"/>
    <x v="1"/>
    <x v="1"/>
    <x v="4"/>
    <x v="0"/>
    <x v="0"/>
    <x v="1"/>
  </r>
  <r>
    <x v="407"/>
    <x v="399"/>
    <x v="7"/>
    <x v="404"/>
    <x v="404"/>
    <x v="72"/>
    <x v="54"/>
    <x v="1"/>
    <x v="404"/>
    <x v="5"/>
    <x v="0"/>
    <x v="1"/>
    <x v="2"/>
    <x v="0"/>
    <x v="0"/>
    <x v="5"/>
    <x v="2"/>
    <x v="2"/>
    <x v="2"/>
  </r>
  <r>
    <x v="408"/>
    <x v="400"/>
    <x v="7"/>
    <x v="405"/>
    <x v="405"/>
    <x v="31"/>
    <x v="28"/>
    <x v="0"/>
    <x v="405"/>
    <x v="46"/>
    <x v="1"/>
    <x v="3"/>
    <x v="2"/>
    <x v="1"/>
    <x v="0"/>
    <x v="2"/>
    <x v="0"/>
    <x v="0"/>
    <x v="2"/>
  </r>
  <r>
    <x v="409"/>
    <x v="401"/>
    <x v="1"/>
    <x v="406"/>
    <x v="406"/>
    <x v="26"/>
    <x v="225"/>
    <x v="0"/>
    <x v="406"/>
    <x v="38"/>
    <x v="0"/>
    <x v="3"/>
    <x v="2"/>
    <x v="1"/>
    <x v="0"/>
    <x v="5"/>
    <x v="1"/>
    <x v="1"/>
    <x v="2"/>
  </r>
  <r>
    <x v="410"/>
    <x v="402"/>
    <x v="4"/>
    <x v="407"/>
    <x v="407"/>
    <x v="56"/>
    <x v="127"/>
    <x v="1"/>
    <x v="407"/>
    <x v="20"/>
    <x v="0"/>
    <x v="5"/>
    <x v="0"/>
    <x v="1"/>
    <x v="0"/>
    <x v="0"/>
    <x v="2"/>
    <x v="2"/>
    <x v="2"/>
  </r>
  <r>
    <x v="411"/>
    <x v="403"/>
    <x v="5"/>
    <x v="408"/>
    <x v="408"/>
    <x v="25"/>
    <x v="194"/>
    <x v="0"/>
    <x v="408"/>
    <x v="16"/>
    <x v="0"/>
    <x v="1"/>
    <x v="0"/>
    <x v="1"/>
    <x v="1"/>
    <x v="3"/>
    <x v="2"/>
    <x v="2"/>
    <x v="1"/>
  </r>
  <r>
    <x v="412"/>
    <x v="404"/>
    <x v="1"/>
    <x v="409"/>
    <x v="409"/>
    <x v="72"/>
    <x v="265"/>
    <x v="1"/>
    <x v="409"/>
    <x v="52"/>
    <x v="0"/>
    <x v="1"/>
    <x v="0"/>
    <x v="0"/>
    <x v="1"/>
    <x v="0"/>
    <x v="0"/>
    <x v="0"/>
    <x v="1"/>
  </r>
  <r>
    <x v="413"/>
    <x v="405"/>
    <x v="6"/>
    <x v="410"/>
    <x v="410"/>
    <x v="24"/>
    <x v="313"/>
    <x v="0"/>
    <x v="410"/>
    <x v="37"/>
    <x v="1"/>
    <x v="2"/>
    <x v="2"/>
    <x v="1"/>
    <x v="1"/>
    <x v="3"/>
    <x v="0"/>
    <x v="0"/>
    <x v="1"/>
  </r>
  <r>
    <x v="414"/>
    <x v="406"/>
    <x v="2"/>
    <x v="411"/>
    <x v="411"/>
    <x v="23"/>
    <x v="314"/>
    <x v="0"/>
    <x v="411"/>
    <x v="51"/>
    <x v="1"/>
    <x v="1"/>
    <x v="2"/>
    <x v="1"/>
    <x v="1"/>
    <x v="2"/>
    <x v="0"/>
    <x v="0"/>
    <x v="0"/>
  </r>
  <r>
    <x v="415"/>
    <x v="407"/>
    <x v="8"/>
    <x v="412"/>
    <x v="412"/>
    <x v="25"/>
    <x v="235"/>
    <x v="0"/>
    <x v="412"/>
    <x v="52"/>
    <x v="0"/>
    <x v="1"/>
    <x v="2"/>
    <x v="1"/>
    <x v="1"/>
    <x v="0"/>
    <x v="2"/>
    <x v="2"/>
    <x v="1"/>
  </r>
  <r>
    <x v="416"/>
    <x v="408"/>
    <x v="7"/>
    <x v="413"/>
    <x v="413"/>
    <x v="66"/>
    <x v="128"/>
    <x v="2"/>
    <x v="413"/>
    <x v="44"/>
    <x v="0"/>
    <x v="6"/>
    <x v="0"/>
    <x v="1"/>
    <x v="0"/>
    <x v="2"/>
    <x v="1"/>
    <x v="1"/>
    <x v="0"/>
  </r>
  <r>
    <x v="417"/>
    <x v="409"/>
    <x v="8"/>
    <x v="414"/>
    <x v="414"/>
    <x v="49"/>
    <x v="315"/>
    <x v="0"/>
    <x v="414"/>
    <x v="51"/>
    <x v="0"/>
    <x v="6"/>
    <x v="1"/>
    <x v="0"/>
    <x v="0"/>
    <x v="0"/>
    <x v="1"/>
    <x v="1"/>
    <x v="0"/>
  </r>
  <r>
    <x v="418"/>
    <x v="410"/>
    <x v="5"/>
    <x v="415"/>
    <x v="415"/>
    <x v="52"/>
    <x v="316"/>
    <x v="0"/>
    <x v="415"/>
    <x v="47"/>
    <x v="0"/>
    <x v="0"/>
    <x v="2"/>
    <x v="1"/>
    <x v="0"/>
    <x v="0"/>
    <x v="2"/>
    <x v="2"/>
    <x v="0"/>
  </r>
  <r>
    <x v="419"/>
    <x v="411"/>
    <x v="0"/>
    <x v="416"/>
    <x v="416"/>
    <x v="87"/>
    <x v="81"/>
    <x v="1"/>
    <x v="416"/>
    <x v="13"/>
    <x v="2"/>
    <x v="3"/>
    <x v="1"/>
    <x v="0"/>
    <x v="0"/>
    <x v="1"/>
    <x v="0"/>
    <x v="0"/>
    <x v="0"/>
  </r>
  <r>
    <x v="420"/>
    <x v="412"/>
    <x v="6"/>
    <x v="417"/>
    <x v="417"/>
    <x v="61"/>
    <x v="317"/>
    <x v="0"/>
    <x v="417"/>
    <x v="26"/>
    <x v="1"/>
    <x v="4"/>
    <x v="0"/>
    <x v="0"/>
    <x v="0"/>
    <x v="4"/>
    <x v="1"/>
    <x v="1"/>
    <x v="1"/>
  </r>
  <r>
    <x v="421"/>
    <x v="413"/>
    <x v="6"/>
    <x v="418"/>
    <x v="418"/>
    <x v="54"/>
    <x v="236"/>
    <x v="1"/>
    <x v="418"/>
    <x v="57"/>
    <x v="0"/>
    <x v="5"/>
    <x v="0"/>
    <x v="1"/>
    <x v="0"/>
    <x v="1"/>
    <x v="1"/>
    <x v="1"/>
    <x v="0"/>
  </r>
  <r>
    <x v="422"/>
    <x v="414"/>
    <x v="4"/>
    <x v="419"/>
    <x v="419"/>
    <x v="4"/>
    <x v="127"/>
    <x v="2"/>
    <x v="419"/>
    <x v="44"/>
    <x v="2"/>
    <x v="1"/>
    <x v="0"/>
    <x v="0"/>
    <x v="0"/>
    <x v="5"/>
    <x v="1"/>
    <x v="1"/>
    <x v="0"/>
  </r>
  <r>
    <x v="423"/>
    <x v="415"/>
    <x v="2"/>
    <x v="420"/>
    <x v="420"/>
    <x v="35"/>
    <x v="144"/>
    <x v="2"/>
    <x v="420"/>
    <x v="24"/>
    <x v="1"/>
    <x v="6"/>
    <x v="2"/>
    <x v="0"/>
    <x v="1"/>
    <x v="5"/>
    <x v="2"/>
    <x v="2"/>
    <x v="1"/>
  </r>
  <r>
    <x v="424"/>
    <x v="416"/>
    <x v="8"/>
    <x v="421"/>
    <x v="421"/>
    <x v="11"/>
    <x v="29"/>
    <x v="1"/>
    <x v="421"/>
    <x v="59"/>
    <x v="1"/>
    <x v="0"/>
    <x v="0"/>
    <x v="1"/>
    <x v="1"/>
    <x v="5"/>
    <x v="1"/>
    <x v="1"/>
    <x v="2"/>
  </r>
  <r>
    <x v="425"/>
    <x v="417"/>
    <x v="9"/>
    <x v="422"/>
    <x v="422"/>
    <x v="56"/>
    <x v="61"/>
    <x v="1"/>
    <x v="422"/>
    <x v="27"/>
    <x v="0"/>
    <x v="5"/>
    <x v="0"/>
    <x v="0"/>
    <x v="1"/>
    <x v="5"/>
    <x v="2"/>
    <x v="2"/>
    <x v="1"/>
  </r>
  <r>
    <x v="426"/>
    <x v="418"/>
    <x v="0"/>
    <x v="423"/>
    <x v="423"/>
    <x v="18"/>
    <x v="240"/>
    <x v="1"/>
    <x v="423"/>
    <x v="60"/>
    <x v="0"/>
    <x v="3"/>
    <x v="2"/>
    <x v="0"/>
    <x v="1"/>
    <x v="0"/>
    <x v="0"/>
    <x v="0"/>
    <x v="0"/>
  </r>
  <r>
    <x v="427"/>
    <x v="419"/>
    <x v="6"/>
    <x v="424"/>
    <x v="424"/>
    <x v="80"/>
    <x v="318"/>
    <x v="2"/>
    <x v="424"/>
    <x v="7"/>
    <x v="1"/>
    <x v="5"/>
    <x v="0"/>
    <x v="0"/>
    <x v="0"/>
    <x v="4"/>
    <x v="2"/>
    <x v="2"/>
    <x v="0"/>
  </r>
  <r>
    <x v="428"/>
    <x v="420"/>
    <x v="1"/>
    <x v="425"/>
    <x v="425"/>
    <x v="33"/>
    <x v="272"/>
    <x v="1"/>
    <x v="425"/>
    <x v="16"/>
    <x v="2"/>
    <x v="5"/>
    <x v="2"/>
    <x v="1"/>
    <x v="1"/>
    <x v="3"/>
    <x v="2"/>
    <x v="2"/>
    <x v="1"/>
  </r>
  <r>
    <x v="429"/>
    <x v="421"/>
    <x v="4"/>
    <x v="426"/>
    <x v="426"/>
    <x v="1"/>
    <x v="164"/>
    <x v="0"/>
    <x v="426"/>
    <x v="48"/>
    <x v="1"/>
    <x v="1"/>
    <x v="1"/>
    <x v="0"/>
    <x v="0"/>
    <x v="2"/>
    <x v="0"/>
    <x v="0"/>
    <x v="1"/>
  </r>
  <r>
    <x v="430"/>
    <x v="422"/>
    <x v="5"/>
    <x v="427"/>
    <x v="427"/>
    <x v="82"/>
    <x v="28"/>
    <x v="2"/>
    <x v="427"/>
    <x v="16"/>
    <x v="0"/>
    <x v="4"/>
    <x v="2"/>
    <x v="1"/>
    <x v="1"/>
    <x v="5"/>
    <x v="2"/>
    <x v="2"/>
    <x v="1"/>
  </r>
  <r>
    <x v="431"/>
    <x v="423"/>
    <x v="5"/>
    <x v="428"/>
    <x v="428"/>
    <x v="1"/>
    <x v="319"/>
    <x v="0"/>
    <x v="428"/>
    <x v="14"/>
    <x v="1"/>
    <x v="1"/>
    <x v="2"/>
    <x v="1"/>
    <x v="1"/>
    <x v="4"/>
    <x v="1"/>
    <x v="1"/>
    <x v="2"/>
  </r>
  <r>
    <x v="432"/>
    <x v="424"/>
    <x v="3"/>
    <x v="429"/>
    <x v="429"/>
    <x v="50"/>
    <x v="195"/>
    <x v="0"/>
    <x v="429"/>
    <x v="41"/>
    <x v="0"/>
    <x v="2"/>
    <x v="2"/>
    <x v="1"/>
    <x v="0"/>
    <x v="1"/>
    <x v="0"/>
    <x v="0"/>
    <x v="1"/>
  </r>
  <r>
    <x v="433"/>
    <x v="425"/>
    <x v="0"/>
    <x v="430"/>
    <x v="430"/>
    <x v="11"/>
    <x v="6"/>
    <x v="2"/>
    <x v="430"/>
    <x v="1"/>
    <x v="1"/>
    <x v="0"/>
    <x v="0"/>
    <x v="1"/>
    <x v="1"/>
    <x v="5"/>
    <x v="2"/>
    <x v="2"/>
    <x v="0"/>
  </r>
  <r>
    <x v="434"/>
    <x v="426"/>
    <x v="8"/>
    <x v="431"/>
    <x v="431"/>
    <x v="70"/>
    <x v="96"/>
    <x v="2"/>
    <x v="431"/>
    <x v="11"/>
    <x v="2"/>
    <x v="1"/>
    <x v="2"/>
    <x v="1"/>
    <x v="0"/>
    <x v="5"/>
    <x v="2"/>
    <x v="2"/>
    <x v="1"/>
  </r>
  <r>
    <x v="435"/>
    <x v="427"/>
    <x v="9"/>
    <x v="432"/>
    <x v="432"/>
    <x v="35"/>
    <x v="268"/>
    <x v="0"/>
    <x v="432"/>
    <x v="54"/>
    <x v="1"/>
    <x v="6"/>
    <x v="2"/>
    <x v="1"/>
    <x v="1"/>
    <x v="3"/>
    <x v="1"/>
    <x v="1"/>
    <x v="0"/>
  </r>
  <r>
    <x v="436"/>
    <x v="428"/>
    <x v="7"/>
    <x v="433"/>
    <x v="433"/>
    <x v="40"/>
    <x v="320"/>
    <x v="0"/>
    <x v="433"/>
    <x v="1"/>
    <x v="0"/>
    <x v="2"/>
    <x v="2"/>
    <x v="0"/>
    <x v="1"/>
    <x v="3"/>
    <x v="1"/>
    <x v="1"/>
    <x v="0"/>
  </r>
  <r>
    <x v="437"/>
    <x v="429"/>
    <x v="3"/>
    <x v="434"/>
    <x v="434"/>
    <x v="1"/>
    <x v="321"/>
    <x v="2"/>
    <x v="434"/>
    <x v="25"/>
    <x v="1"/>
    <x v="1"/>
    <x v="0"/>
    <x v="1"/>
    <x v="1"/>
    <x v="2"/>
    <x v="0"/>
    <x v="0"/>
    <x v="1"/>
  </r>
  <r>
    <x v="438"/>
    <x v="430"/>
    <x v="7"/>
    <x v="435"/>
    <x v="435"/>
    <x v="1"/>
    <x v="322"/>
    <x v="0"/>
    <x v="435"/>
    <x v="27"/>
    <x v="1"/>
    <x v="1"/>
    <x v="2"/>
    <x v="0"/>
    <x v="1"/>
    <x v="4"/>
    <x v="1"/>
    <x v="1"/>
    <x v="1"/>
  </r>
  <r>
    <x v="439"/>
    <x v="431"/>
    <x v="2"/>
    <x v="436"/>
    <x v="436"/>
    <x v="13"/>
    <x v="242"/>
    <x v="2"/>
    <x v="436"/>
    <x v="35"/>
    <x v="2"/>
    <x v="4"/>
    <x v="0"/>
    <x v="1"/>
    <x v="0"/>
    <x v="1"/>
    <x v="1"/>
    <x v="1"/>
    <x v="1"/>
  </r>
  <r>
    <x v="440"/>
    <x v="432"/>
    <x v="1"/>
    <x v="437"/>
    <x v="437"/>
    <x v="15"/>
    <x v="126"/>
    <x v="1"/>
    <x v="437"/>
    <x v="34"/>
    <x v="0"/>
    <x v="6"/>
    <x v="2"/>
    <x v="0"/>
    <x v="1"/>
    <x v="4"/>
    <x v="1"/>
    <x v="1"/>
    <x v="0"/>
  </r>
  <r>
    <x v="441"/>
    <x v="433"/>
    <x v="2"/>
    <x v="438"/>
    <x v="438"/>
    <x v="23"/>
    <x v="323"/>
    <x v="2"/>
    <x v="438"/>
    <x v="42"/>
    <x v="1"/>
    <x v="1"/>
    <x v="2"/>
    <x v="0"/>
    <x v="0"/>
    <x v="3"/>
    <x v="2"/>
    <x v="2"/>
    <x v="2"/>
  </r>
  <r>
    <x v="442"/>
    <x v="434"/>
    <x v="9"/>
    <x v="439"/>
    <x v="439"/>
    <x v="15"/>
    <x v="324"/>
    <x v="2"/>
    <x v="439"/>
    <x v="35"/>
    <x v="0"/>
    <x v="6"/>
    <x v="0"/>
    <x v="0"/>
    <x v="0"/>
    <x v="2"/>
    <x v="0"/>
    <x v="0"/>
    <x v="1"/>
  </r>
  <r>
    <x v="443"/>
    <x v="435"/>
    <x v="8"/>
    <x v="440"/>
    <x v="440"/>
    <x v="66"/>
    <x v="325"/>
    <x v="0"/>
    <x v="440"/>
    <x v="33"/>
    <x v="0"/>
    <x v="6"/>
    <x v="0"/>
    <x v="1"/>
    <x v="1"/>
    <x v="5"/>
    <x v="1"/>
    <x v="1"/>
    <x v="0"/>
  </r>
  <r>
    <x v="444"/>
    <x v="436"/>
    <x v="0"/>
    <x v="441"/>
    <x v="441"/>
    <x v="15"/>
    <x v="100"/>
    <x v="1"/>
    <x v="441"/>
    <x v="58"/>
    <x v="0"/>
    <x v="6"/>
    <x v="1"/>
    <x v="1"/>
    <x v="0"/>
    <x v="3"/>
    <x v="0"/>
    <x v="0"/>
    <x v="0"/>
  </r>
  <r>
    <x v="445"/>
    <x v="198"/>
    <x v="8"/>
    <x v="442"/>
    <x v="442"/>
    <x v="26"/>
    <x v="326"/>
    <x v="2"/>
    <x v="442"/>
    <x v="33"/>
    <x v="0"/>
    <x v="3"/>
    <x v="2"/>
    <x v="0"/>
    <x v="0"/>
    <x v="0"/>
    <x v="2"/>
    <x v="2"/>
    <x v="0"/>
  </r>
  <r>
    <x v="446"/>
    <x v="437"/>
    <x v="4"/>
    <x v="443"/>
    <x v="443"/>
    <x v="44"/>
    <x v="55"/>
    <x v="2"/>
    <x v="443"/>
    <x v="60"/>
    <x v="2"/>
    <x v="4"/>
    <x v="1"/>
    <x v="0"/>
    <x v="1"/>
    <x v="4"/>
    <x v="1"/>
    <x v="1"/>
    <x v="0"/>
  </r>
  <r>
    <x v="447"/>
    <x v="438"/>
    <x v="6"/>
    <x v="444"/>
    <x v="444"/>
    <x v="24"/>
    <x v="180"/>
    <x v="2"/>
    <x v="444"/>
    <x v="35"/>
    <x v="1"/>
    <x v="2"/>
    <x v="2"/>
    <x v="1"/>
    <x v="1"/>
    <x v="5"/>
    <x v="1"/>
    <x v="1"/>
    <x v="1"/>
  </r>
  <r>
    <x v="448"/>
    <x v="439"/>
    <x v="8"/>
    <x v="445"/>
    <x v="445"/>
    <x v="52"/>
    <x v="105"/>
    <x v="2"/>
    <x v="445"/>
    <x v="4"/>
    <x v="0"/>
    <x v="0"/>
    <x v="2"/>
    <x v="0"/>
    <x v="0"/>
    <x v="0"/>
    <x v="2"/>
    <x v="2"/>
    <x v="2"/>
  </r>
  <r>
    <x v="449"/>
    <x v="440"/>
    <x v="8"/>
    <x v="446"/>
    <x v="446"/>
    <x v="58"/>
    <x v="327"/>
    <x v="2"/>
    <x v="446"/>
    <x v="1"/>
    <x v="1"/>
    <x v="6"/>
    <x v="1"/>
    <x v="0"/>
    <x v="0"/>
    <x v="3"/>
    <x v="2"/>
    <x v="2"/>
    <x v="0"/>
  </r>
  <r>
    <x v="450"/>
    <x v="441"/>
    <x v="3"/>
    <x v="447"/>
    <x v="447"/>
    <x v="17"/>
    <x v="312"/>
    <x v="1"/>
    <x v="447"/>
    <x v="24"/>
    <x v="0"/>
    <x v="6"/>
    <x v="2"/>
    <x v="1"/>
    <x v="0"/>
    <x v="1"/>
    <x v="2"/>
    <x v="2"/>
    <x v="1"/>
  </r>
  <r>
    <x v="451"/>
    <x v="442"/>
    <x v="3"/>
    <x v="448"/>
    <x v="448"/>
    <x v="56"/>
    <x v="68"/>
    <x v="1"/>
    <x v="448"/>
    <x v="29"/>
    <x v="0"/>
    <x v="5"/>
    <x v="2"/>
    <x v="1"/>
    <x v="1"/>
    <x v="1"/>
    <x v="2"/>
    <x v="2"/>
    <x v="1"/>
  </r>
  <r>
    <x v="452"/>
    <x v="443"/>
    <x v="1"/>
    <x v="449"/>
    <x v="449"/>
    <x v="32"/>
    <x v="31"/>
    <x v="0"/>
    <x v="449"/>
    <x v="19"/>
    <x v="1"/>
    <x v="0"/>
    <x v="0"/>
    <x v="1"/>
    <x v="0"/>
    <x v="4"/>
    <x v="0"/>
    <x v="0"/>
    <x v="2"/>
  </r>
  <r>
    <x v="453"/>
    <x v="444"/>
    <x v="8"/>
    <x v="450"/>
    <x v="450"/>
    <x v="2"/>
    <x v="328"/>
    <x v="0"/>
    <x v="450"/>
    <x v="46"/>
    <x v="1"/>
    <x v="2"/>
    <x v="0"/>
    <x v="1"/>
    <x v="1"/>
    <x v="0"/>
    <x v="0"/>
    <x v="0"/>
    <x v="2"/>
  </r>
  <r>
    <x v="454"/>
    <x v="445"/>
    <x v="7"/>
    <x v="451"/>
    <x v="451"/>
    <x v="82"/>
    <x v="329"/>
    <x v="1"/>
    <x v="451"/>
    <x v="28"/>
    <x v="0"/>
    <x v="4"/>
    <x v="0"/>
    <x v="0"/>
    <x v="1"/>
    <x v="1"/>
    <x v="0"/>
    <x v="0"/>
    <x v="2"/>
  </r>
  <r>
    <x v="455"/>
    <x v="446"/>
    <x v="1"/>
    <x v="452"/>
    <x v="452"/>
    <x v="77"/>
    <x v="330"/>
    <x v="1"/>
    <x v="452"/>
    <x v="16"/>
    <x v="2"/>
    <x v="5"/>
    <x v="2"/>
    <x v="0"/>
    <x v="0"/>
    <x v="5"/>
    <x v="2"/>
    <x v="2"/>
    <x v="1"/>
  </r>
  <r>
    <x v="456"/>
    <x v="447"/>
    <x v="9"/>
    <x v="453"/>
    <x v="453"/>
    <x v="42"/>
    <x v="331"/>
    <x v="2"/>
    <x v="453"/>
    <x v="10"/>
    <x v="2"/>
    <x v="1"/>
    <x v="0"/>
    <x v="0"/>
    <x v="0"/>
    <x v="4"/>
    <x v="2"/>
    <x v="2"/>
    <x v="2"/>
  </r>
  <r>
    <x v="457"/>
    <x v="448"/>
    <x v="4"/>
    <x v="454"/>
    <x v="454"/>
    <x v="13"/>
    <x v="181"/>
    <x v="1"/>
    <x v="454"/>
    <x v="56"/>
    <x v="2"/>
    <x v="4"/>
    <x v="2"/>
    <x v="1"/>
    <x v="1"/>
    <x v="1"/>
    <x v="2"/>
    <x v="2"/>
    <x v="1"/>
  </r>
  <r>
    <x v="458"/>
    <x v="449"/>
    <x v="4"/>
    <x v="455"/>
    <x v="455"/>
    <x v="3"/>
    <x v="139"/>
    <x v="1"/>
    <x v="455"/>
    <x v="29"/>
    <x v="0"/>
    <x v="2"/>
    <x v="0"/>
    <x v="0"/>
    <x v="0"/>
    <x v="1"/>
    <x v="1"/>
    <x v="1"/>
    <x v="1"/>
  </r>
  <r>
    <x v="459"/>
    <x v="450"/>
    <x v="8"/>
    <x v="456"/>
    <x v="456"/>
    <x v="55"/>
    <x v="233"/>
    <x v="2"/>
    <x v="456"/>
    <x v="30"/>
    <x v="2"/>
    <x v="0"/>
    <x v="2"/>
    <x v="1"/>
    <x v="1"/>
    <x v="4"/>
    <x v="1"/>
    <x v="1"/>
    <x v="1"/>
  </r>
  <r>
    <x v="460"/>
    <x v="451"/>
    <x v="1"/>
    <x v="457"/>
    <x v="457"/>
    <x v="36"/>
    <x v="332"/>
    <x v="1"/>
    <x v="457"/>
    <x v="10"/>
    <x v="2"/>
    <x v="2"/>
    <x v="0"/>
    <x v="1"/>
    <x v="1"/>
    <x v="4"/>
    <x v="1"/>
    <x v="1"/>
    <x v="2"/>
  </r>
  <r>
    <x v="461"/>
    <x v="452"/>
    <x v="4"/>
    <x v="458"/>
    <x v="458"/>
    <x v="2"/>
    <x v="298"/>
    <x v="2"/>
    <x v="458"/>
    <x v="44"/>
    <x v="1"/>
    <x v="2"/>
    <x v="0"/>
    <x v="0"/>
    <x v="0"/>
    <x v="4"/>
    <x v="2"/>
    <x v="2"/>
    <x v="0"/>
  </r>
  <r>
    <x v="462"/>
    <x v="453"/>
    <x v="7"/>
    <x v="459"/>
    <x v="459"/>
    <x v="36"/>
    <x v="177"/>
    <x v="1"/>
    <x v="459"/>
    <x v="36"/>
    <x v="2"/>
    <x v="2"/>
    <x v="1"/>
    <x v="1"/>
    <x v="0"/>
    <x v="3"/>
    <x v="1"/>
    <x v="1"/>
    <x v="1"/>
  </r>
  <r>
    <x v="463"/>
    <x v="454"/>
    <x v="8"/>
    <x v="460"/>
    <x v="460"/>
    <x v="85"/>
    <x v="262"/>
    <x v="1"/>
    <x v="460"/>
    <x v="41"/>
    <x v="1"/>
    <x v="2"/>
    <x v="2"/>
    <x v="0"/>
    <x v="0"/>
    <x v="4"/>
    <x v="1"/>
    <x v="1"/>
    <x v="1"/>
  </r>
  <r>
    <x v="464"/>
    <x v="455"/>
    <x v="1"/>
    <x v="461"/>
    <x v="461"/>
    <x v="61"/>
    <x v="26"/>
    <x v="2"/>
    <x v="461"/>
    <x v="0"/>
    <x v="1"/>
    <x v="4"/>
    <x v="0"/>
    <x v="0"/>
    <x v="1"/>
    <x v="4"/>
    <x v="0"/>
    <x v="0"/>
    <x v="0"/>
  </r>
  <r>
    <x v="465"/>
    <x v="456"/>
    <x v="4"/>
    <x v="462"/>
    <x v="462"/>
    <x v="22"/>
    <x v="218"/>
    <x v="2"/>
    <x v="462"/>
    <x v="12"/>
    <x v="1"/>
    <x v="0"/>
    <x v="1"/>
    <x v="0"/>
    <x v="0"/>
    <x v="3"/>
    <x v="1"/>
    <x v="1"/>
    <x v="1"/>
  </r>
  <r>
    <x v="466"/>
    <x v="457"/>
    <x v="0"/>
    <x v="463"/>
    <x v="463"/>
    <x v="4"/>
    <x v="258"/>
    <x v="2"/>
    <x v="463"/>
    <x v="25"/>
    <x v="2"/>
    <x v="1"/>
    <x v="0"/>
    <x v="0"/>
    <x v="0"/>
    <x v="0"/>
    <x v="1"/>
    <x v="1"/>
    <x v="1"/>
  </r>
  <r>
    <x v="467"/>
    <x v="458"/>
    <x v="3"/>
    <x v="464"/>
    <x v="464"/>
    <x v="23"/>
    <x v="333"/>
    <x v="1"/>
    <x v="464"/>
    <x v="10"/>
    <x v="1"/>
    <x v="1"/>
    <x v="2"/>
    <x v="1"/>
    <x v="1"/>
    <x v="3"/>
    <x v="2"/>
    <x v="2"/>
    <x v="2"/>
  </r>
  <r>
    <x v="468"/>
    <x v="459"/>
    <x v="8"/>
    <x v="465"/>
    <x v="465"/>
    <x v="57"/>
    <x v="177"/>
    <x v="0"/>
    <x v="465"/>
    <x v="8"/>
    <x v="2"/>
    <x v="0"/>
    <x v="1"/>
    <x v="1"/>
    <x v="1"/>
    <x v="4"/>
    <x v="1"/>
    <x v="1"/>
    <x v="1"/>
  </r>
  <r>
    <x v="469"/>
    <x v="460"/>
    <x v="8"/>
    <x v="466"/>
    <x v="466"/>
    <x v="42"/>
    <x v="274"/>
    <x v="1"/>
    <x v="466"/>
    <x v="3"/>
    <x v="2"/>
    <x v="1"/>
    <x v="1"/>
    <x v="0"/>
    <x v="0"/>
    <x v="1"/>
    <x v="1"/>
    <x v="1"/>
    <x v="0"/>
  </r>
  <r>
    <x v="470"/>
    <x v="461"/>
    <x v="3"/>
    <x v="467"/>
    <x v="467"/>
    <x v="54"/>
    <x v="334"/>
    <x v="0"/>
    <x v="467"/>
    <x v="38"/>
    <x v="0"/>
    <x v="5"/>
    <x v="0"/>
    <x v="0"/>
    <x v="0"/>
    <x v="2"/>
    <x v="1"/>
    <x v="1"/>
    <x v="2"/>
  </r>
  <r>
    <x v="471"/>
    <x v="462"/>
    <x v="7"/>
    <x v="468"/>
    <x v="468"/>
    <x v="25"/>
    <x v="335"/>
    <x v="1"/>
    <x v="468"/>
    <x v="58"/>
    <x v="0"/>
    <x v="1"/>
    <x v="1"/>
    <x v="0"/>
    <x v="0"/>
    <x v="3"/>
    <x v="0"/>
    <x v="0"/>
    <x v="0"/>
  </r>
  <r>
    <x v="472"/>
    <x v="463"/>
    <x v="4"/>
    <x v="469"/>
    <x v="469"/>
    <x v="30"/>
    <x v="201"/>
    <x v="2"/>
    <x v="469"/>
    <x v="46"/>
    <x v="2"/>
    <x v="0"/>
    <x v="2"/>
    <x v="0"/>
    <x v="1"/>
    <x v="5"/>
    <x v="0"/>
    <x v="0"/>
    <x v="2"/>
  </r>
  <r>
    <x v="473"/>
    <x v="464"/>
    <x v="2"/>
    <x v="470"/>
    <x v="470"/>
    <x v="73"/>
    <x v="326"/>
    <x v="1"/>
    <x v="470"/>
    <x v="15"/>
    <x v="1"/>
    <x v="0"/>
    <x v="2"/>
    <x v="0"/>
    <x v="1"/>
    <x v="0"/>
    <x v="2"/>
    <x v="2"/>
    <x v="2"/>
  </r>
  <r>
    <x v="474"/>
    <x v="465"/>
    <x v="1"/>
    <x v="471"/>
    <x v="471"/>
    <x v="73"/>
    <x v="72"/>
    <x v="1"/>
    <x v="471"/>
    <x v="37"/>
    <x v="1"/>
    <x v="0"/>
    <x v="2"/>
    <x v="0"/>
    <x v="0"/>
    <x v="1"/>
    <x v="0"/>
    <x v="0"/>
    <x v="1"/>
  </r>
  <r>
    <x v="475"/>
    <x v="466"/>
    <x v="6"/>
    <x v="472"/>
    <x v="472"/>
    <x v="6"/>
    <x v="82"/>
    <x v="2"/>
    <x v="472"/>
    <x v="31"/>
    <x v="2"/>
    <x v="3"/>
    <x v="2"/>
    <x v="1"/>
    <x v="1"/>
    <x v="0"/>
    <x v="0"/>
    <x v="0"/>
    <x v="1"/>
  </r>
  <r>
    <x v="476"/>
    <x v="467"/>
    <x v="1"/>
    <x v="473"/>
    <x v="473"/>
    <x v="79"/>
    <x v="279"/>
    <x v="2"/>
    <x v="473"/>
    <x v="50"/>
    <x v="1"/>
    <x v="3"/>
    <x v="2"/>
    <x v="1"/>
    <x v="0"/>
    <x v="3"/>
    <x v="0"/>
    <x v="0"/>
    <x v="2"/>
  </r>
  <r>
    <x v="477"/>
    <x v="468"/>
    <x v="7"/>
    <x v="474"/>
    <x v="474"/>
    <x v="37"/>
    <x v="336"/>
    <x v="0"/>
    <x v="474"/>
    <x v="18"/>
    <x v="1"/>
    <x v="4"/>
    <x v="2"/>
    <x v="1"/>
    <x v="1"/>
    <x v="1"/>
    <x v="1"/>
    <x v="1"/>
    <x v="2"/>
  </r>
  <r>
    <x v="478"/>
    <x v="469"/>
    <x v="4"/>
    <x v="475"/>
    <x v="475"/>
    <x v="32"/>
    <x v="41"/>
    <x v="0"/>
    <x v="475"/>
    <x v="24"/>
    <x v="1"/>
    <x v="0"/>
    <x v="1"/>
    <x v="1"/>
    <x v="1"/>
    <x v="3"/>
    <x v="2"/>
    <x v="2"/>
    <x v="1"/>
  </r>
  <r>
    <x v="479"/>
    <x v="412"/>
    <x v="8"/>
    <x v="476"/>
    <x v="476"/>
    <x v="71"/>
    <x v="55"/>
    <x v="0"/>
    <x v="476"/>
    <x v="24"/>
    <x v="0"/>
    <x v="6"/>
    <x v="1"/>
    <x v="1"/>
    <x v="1"/>
    <x v="1"/>
    <x v="0"/>
    <x v="0"/>
    <x v="1"/>
  </r>
  <r>
    <x v="480"/>
    <x v="470"/>
    <x v="2"/>
    <x v="477"/>
    <x v="477"/>
    <x v="30"/>
    <x v="245"/>
    <x v="1"/>
    <x v="477"/>
    <x v="3"/>
    <x v="2"/>
    <x v="0"/>
    <x v="2"/>
    <x v="1"/>
    <x v="1"/>
    <x v="4"/>
    <x v="1"/>
    <x v="1"/>
    <x v="0"/>
  </r>
  <r>
    <x v="481"/>
    <x v="471"/>
    <x v="4"/>
    <x v="478"/>
    <x v="478"/>
    <x v="42"/>
    <x v="294"/>
    <x v="1"/>
    <x v="478"/>
    <x v="56"/>
    <x v="2"/>
    <x v="1"/>
    <x v="0"/>
    <x v="1"/>
    <x v="0"/>
    <x v="1"/>
    <x v="1"/>
    <x v="1"/>
    <x v="1"/>
  </r>
  <r>
    <x v="482"/>
    <x v="472"/>
    <x v="1"/>
    <x v="479"/>
    <x v="479"/>
    <x v="66"/>
    <x v="137"/>
    <x v="0"/>
    <x v="479"/>
    <x v="59"/>
    <x v="0"/>
    <x v="6"/>
    <x v="0"/>
    <x v="1"/>
    <x v="1"/>
    <x v="3"/>
    <x v="0"/>
    <x v="0"/>
    <x v="2"/>
  </r>
  <r>
    <x v="483"/>
    <x v="473"/>
    <x v="4"/>
    <x v="480"/>
    <x v="480"/>
    <x v="12"/>
    <x v="15"/>
    <x v="1"/>
    <x v="480"/>
    <x v="22"/>
    <x v="2"/>
    <x v="6"/>
    <x v="2"/>
    <x v="0"/>
    <x v="1"/>
    <x v="2"/>
    <x v="2"/>
    <x v="2"/>
    <x v="1"/>
  </r>
  <r>
    <x v="484"/>
    <x v="474"/>
    <x v="4"/>
    <x v="481"/>
    <x v="481"/>
    <x v="17"/>
    <x v="28"/>
    <x v="2"/>
    <x v="481"/>
    <x v="27"/>
    <x v="0"/>
    <x v="6"/>
    <x v="2"/>
    <x v="0"/>
    <x v="0"/>
    <x v="3"/>
    <x v="1"/>
    <x v="1"/>
    <x v="1"/>
  </r>
  <r>
    <x v="485"/>
    <x v="475"/>
    <x v="7"/>
    <x v="482"/>
    <x v="482"/>
    <x v="76"/>
    <x v="337"/>
    <x v="0"/>
    <x v="482"/>
    <x v="37"/>
    <x v="1"/>
    <x v="4"/>
    <x v="0"/>
    <x v="0"/>
    <x v="0"/>
    <x v="3"/>
    <x v="2"/>
    <x v="2"/>
    <x v="1"/>
  </r>
  <r>
    <x v="486"/>
    <x v="476"/>
    <x v="4"/>
    <x v="483"/>
    <x v="483"/>
    <x v="38"/>
    <x v="51"/>
    <x v="1"/>
    <x v="483"/>
    <x v="48"/>
    <x v="2"/>
    <x v="4"/>
    <x v="0"/>
    <x v="1"/>
    <x v="0"/>
    <x v="5"/>
    <x v="2"/>
    <x v="2"/>
    <x v="1"/>
  </r>
  <r>
    <x v="487"/>
    <x v="457"/>
    <x v="7"/>
    <x v="484"/>
    <x v="484"/>
    <x v="28"/>
    <x v="188"/>
    <x v="0"/>
    <x v="484"/>
    <x v="47"/>
    <x v="1"/>
    <x v="0"/>
    <x v="2"/>
    <x v="1"/>
    <x v="1"/>
    <x v="5"/>
    <x v="0"/>
    <x v="0"/>
    <x v="0"/>
  </r>
  <r>
    <x v="488"/>
    <x v="477"/>
    <x v="8"/>
    <x v="485"/>
    <x v="485"/>
    <x v="74"/>
    <x v="338"/>
    <x v="1"/>
    <x v="485"/>
    <x v="42"/>
    <x v="0"/>
    <x v="5"/>
    <x v="2"/>
    <x v="1"/>
    <x v="1"/>
    <x v="2"/>
    <x v="1"/>
    <x v="1"/>
    <x v="2"/>
  </r>
  <r>
    <x v="489"/>
    <x v="478"/>
    <x v="9"/>
    <x v="486"/>
    <x v="486"/>
    <x v="87"/>
    <x v="265"/>
    <x v="0"/>
    <x v="486"/>
    <x v="57"/>
    <x v="2"/>
    <x v="3"/>
    <x v="0"/>
    <x v="0"/>
    <x v="0"/>
    <x v="2"/>
    <x v="2"/>
    <x v="2"/>
    <x v="0"/>
  </r>
  <r>
    <x v="490"/>
    <x v="479"/>
    <x v="5"/>
    <x v="487"/>
    <x v="487"/>
    <x v="45"/>
    <x v="28"/>
    <x v="0"/>
    <x v="487"/>
    <x v="13"/>
    <x v="1"/>
    <x v="5"/>
    <x v="2"/>
    <x v="1"/>
    <x v="0"/>
    <x v="5"/>
    <x v="2"/>
    <x v="2"/>
    <x v="0"/>
  </r>
  <r>
    <x v="491"/>
    <x v="480"/>
    <x v="4"/>
    <x v="488"/>
    <x v="488"/>
    <x v="20"/>
    <x v="339"/>
    <x v="2"/>
    <x v="488"/>
    <x v="8"/>
    <x v="1"/>
    <x v="1"/>
    <x v="2"/>
    <x v="0"/>
    <x v="0"/>
    <x v="5"/>
    <x v="0"/>
    <x v="0"/>
    <x v="1"/>
  </r>
  <r>
    <x v="492"/>
    <x v="481"/>
    <x v="2"/>
    <x v="489"/>
    <x v="489"/>
    <x v="19"/>
    <x v="181"/>
    <x v="0"/>
    <x v="489"/>
    <x v="44"/>
    <x v="1"/>
    <x v="6"/>
    <x v="2"/>
    <x v="0"/>
    <x v="0"/>
    <x v="0"/>
    <x v="2"/>
    <x v="2"/>
    <x v="0"/>
  </r>
  <r>
    <x v="493"/>
    <x v="482"/>
    <x v="4"/>
    <x v="490"/>
    <x v="490"/>
    <x v="19"/>
    <x v="189"/>
    <x v="2"/>
    <x v="490"/>
    <x v="3"/>
    <x v="1"/>
    <x v="6"/>
    <x v="0"/>
    <x v="0"/>
    <x v="0"/>
    <x v="2"/>
    <x v="1"/>
    <x v="1"/>
    <x v="0"/>
  </r>
  <r>
    <x v="494"/>
    <x v="483"/>
    <x v="5"/>
    <x v="491"/>
    <x v="491"/>
    <x v="84"/>
    <x v="340"/>
    <x v="0"/>
    <x v="491"/>
    <x v="12"/>
    <x v="2"/>
    <x v="6"/>
    <x v="1"/>
    <x v="1"/>
    <x v="1"/>
    <x v="5"/>
    <x v="2"/>
    <x v="2"/>
    <x v="1"/>
  </r>
  <r>
    <x v="495"/>
    <x v="484"/>
    <x v="2"/>
    <x v="492"/>
    <x v="492"/>
    <x v="80"/>
    <x v="341"/>
    <x v="1"/>
    <x v="492"/>
    <x v="46"/>
    <x v="1"/>
    <x v="5"/>
    <x v="0"/>
    <x v="1"/>
    <x v="1"/>
    <x v="3"/>
    <x v="2"/>
    <x v="2"/>
    <x v="2"/>
  </r>
  <r>
    <x v="496"/>
    <x v="485"/>
    <x v="5"/>
    <x v="493"/>
    <x v="493"/>
    <x v="17"/>
    <x v="232"/>
    <x v="1"/>
    <x v="493"/>
    <x v="23"/>
    <x v="0"/>
    <x v="6"/>
    <x v="0"/>
    <x v="1"/>
    <x v="0"/>
    <x v="1"/>
    <x v="1"/>
    <x v="1"/>
    <x v="0"/>
  </r>
  <r>
    <x v="497"/>
    <x v="486"/>
    <x v="3"/>
    <x v="494"/>
    <x v="494"/>
    <x v="3"/>
    <x v="342"/>
    <x v="1"/>
    <x v="494"/>
    <x v="56"/>
    <x v="0"/>
    <x v="2"/>
    <x v="1"/>
    <x v="1"/>
    <x v="0"/>
    <x v="4"/>
    <x v="1"/>
    <x v="1"/>
    <x v="1"/>
  </r>
  <r>
    <x v="498"/>
    <x v="487"/>
    <x v="8"/>
    <x v="495"/>
    <x v="495"/>
    <x v="18"/>
    <x v="24"/>
    <x v="1"/>
    <x v="495"/>
    <x v="60"/>
    <x v="0"/>
    <x v="3"/>
    <x v="2"/>
    <x v="0"/>
    <x v="0"/>
    <x v="3"/>
    <x v="2"/>
    <x v="2"/>
    <x v="0"/>
  </r>
  <r>
    <x v="499"/>
    <x v="488"/>
    <x v="2"/>
    <x v="496"/>
    <x v="496"/>
    <x v="30"/>
    <x v="46"/>
    <x v="1"/>
    <x v="496"/>
    <x v="1"/>
    <x v="2"/>
    <x v="0"/>
    <x v="0"/>
    <x v="0"/>
    <x v="0"/>
    <x v="3"/>
    <x v="0"/>
    <x v="0"/>
    <x v="0"/>
  </r>
  <r>
    <x v="500"/>
    <x v="489"/>
    <x v="8"/>
    <x v="497"/>
    <x v="497"/>
    <x v="36"/>
    <x v="183"/>
    <x v="2"/>
    <x v="497"/>
    <x v="38"/>
    <x v="2"/>
    <x v="2"/>
    <x v="0"/>
    <x v="0"/>
    <x v="1"/>
    <x v="3"/>
    <x v="2"/>
    <x v="2"/>
    <x v="2"/>
  </r>
  <r>
    <x v="501"/>
    <x v="490"/>
    <x v="8"/>
    <x v="498"/>
    <x v="498"/>
    <x v="0"/>
    <x v="343"/>
    <x v="0"/>
    <x v="498"/>
    <x v="0"/>
    <x v="0"/>
    <x v="0"/>
    <x v="0"/>
    <x v="0"/>
    <x v="0"/>
    <x v="5"/>
    <x v="1"/>
    <x v="1"/>
    <x v="0"/>
  </r>
  <r>
    <x v="502"/>
    <x v="491"/>
    <x v="5"/>
    <x v="499"/>
    <x v="499"/>
    <x v="3"/>
    <x v="28"/>
    <x v="0"/>
    <x v="499"/>
    <x v="54"/>
    <x v="0"/>
    <x v="2"/>
    <x v="2"/>
    <x v="1"/>
    <x v="1"/>
    <x v="2"/>
    <x v="1"/>
    <x v="1"/>
    <x v="0"/>
  </r>
  <r>
    <x v="503"/>
    <x v="492"/>
    <x v="5"/>
    <x v="500"/>
    <x v="500"/>
    <x v="5"/>
    <x v="344"/>
    <x v="1"/>
    <x v="500"/>
    <x v="31"/>
    <x v="1"/>
    <x v="3"/>
    <x v="2"/>
    <x v="1"/>
    <x v="0"/>
    <x v="3"/>
    <x v="2"/>
    <x v="2"/>
    <x v="1"/>
  </r>
  <r>
    <x v="504"/>
    <x v="493"/>
    <x v="8"/>
    <x v="501"/>
    <x v="501"/>
    <x v="6"/>
    <x v="345"/>
    <x v="2"/>
    <x v="501"/>
    <x v="33"/>
    <x v="2"/>
    <x v="3"/>
    <x v="2"/>
    <x v="1"/>
    <x v="1"/>
    <x v="3"/>
    <x v="2"/>
    <x v="2"/>
    <x v="0"/>
  </r>
  <r>
    <x v="505"/>
    <x v="494"/>
    <x v="2"/>
    <x v="502"/>
    <x v="502"/>
    <x v="26"/>
    <x v="98"/>
    <x v="0"/>
    <x v="502"/>
    <x v="57"/>
    <x v="0"/>
    <x v="3"/>
    <x v="2"/>
    <x v="0"/>
    <x v="1"/>
    <x v="1"/>
    <x v="0"/>
    <x v="0"/>
    <x v="0"/>
  </r>
  <r>
    <x v="506"/>
    <x v="495"/>
    <x v="6"/>
    <x v="503"/>
    <x v="503"/>
    <x v="66"/>
    <x v="165"/>
    <x v="1"/>
    <x v="503"/>
    <x v="24"/>
    <x v="0"/>
    <x v="6"/>
    <x v="0"/>
    <x v="0"/>
    <x v="0"/>
    <x v="3"/>
    <x v="2"/>
    <x v="2"/>
    <x v="1"/>
  </r>
  <r>
    <x v="507"/>
    <x v="413"/>
    <x v="3"/>
    <x v="504"/>
    <x v="504"/>
    <x v="71"/>
    <x v="346"/>
    <x v="2"/>
    <x v="504"/>
    <x v="25"/>
    <x v="0"/>
    <x v="6"/>
    <x v="1"/>
    <x v="1"/>
    <x v="0"/>
    <x v="4"/>
    <x v="2"/>
    <x v="2"/>
    <x v="1"/>
  </r>
  <r>
    <x v="508"/>
    <x v="496"/>
    <x v="1"/>
    <x v="505"/>
    <x v="505"/>
    <x v="14"/>
    <x v="296"/>
    <x v="1"/>
    <x v="505"/>
    <x v="27"/>
    <x v="1"/>
    <x v="1"/>
    <x v="0"/>
    <x v="0"/>
    <x v="1"/>
    <x v="0"/>
    <x v="2"/>
    <x v="2"/>
    <x v="1"/>
  </r>
  <r>
    <x v="509"/>
    <x v="497"/>
    <x v="3"/>
    <x v="506"/>
    <x v="506"/>
    <x v="57"/>
    <x v="8"/>
    <x v="2"/>
    <x v="506"/>
    <x v="20"/>
    <x v="2"/>
    <x v="0"/>
    <x v="2"/>
    <x v="0"/>
    <x v="0"/>
    <x v="2"/>
    <x v="1"/>
    <x v="1"/>
    <x v="2"/>
  </r>
  <r>
    <x v="510"/>
    <x v="498"/>
    <x v="0"/>
    <x v="507"/>
    <x v="507"/>
    <x v="65"/>
    <x v="172"/>
    <x v="2"/>
    <x v="507"/>
    <x v="56"/>
    <x v="0"/>
    <x v="5"/>
    <x v="2"/>
    <x v="0"/>
    <x v="0"/>
    <x v="3"/>
    <x v="2"/>
    <x v="2"/>
    <x v="1"/>
  </r>
  <r>
    <x v="511"/>
    <x v="499"/>
    <x v="1"/>
    <x v="508"/>
    <x v="508"/>
    <x v="0"/>
    <x v="260"/>
    <x v="0"/>
    <x v="508"/>
    <x v="36"/>
    <x v="0"/>
    <x v="0"/>
    <x v="2"/>
    <x v="1"/>
    <x v="0"/>
    <x v="2"/>
    <x v="0"/>
    <x v="0"/>
    <x v="1"/>
  </r>
  <r>
    <x v="512"/>
    <x v="500"/>
    <x v="0"/>
    <x v="509"/>
    <x v="509"/>
    <x v="3"/>
    <x v="347"/>
    <x v="0"/>
    <x v="509"/>
    <x v="39"/>
    <x v="0"/>
    <x v="2"/>
    <x v="2"/>
    <x v="1"/>
    <x v="0"/>
    <x v="5"/>
    <x v="0"/>
    <x v="0"/>
    <x v="0"/>
  </r>
  <r>
    <x v="513"/>
    <x v="501"/>
    <x v="0"/>
    <x v="510"/>
    <x v="510"/>
    <x v="86"/>
    <x v="348"/>
    <x v="1"/>
    <x v="510"/>
    <x v="29"/>
    <x v="1"/>
    <x v="4"/>
    <x v="0"/>
    <x v="1"/>
    <x v="1"/>
    <x v="1"/>
    <x v="0"/>
    <x v="0"/>
    <x v="1"/>
  </r>
  <r>
    <x v="514"/>
    <x v="502"/>
    <x v="0"/>
    <x v="511"/>
    <x v="511"/>
    <x v="55"/>
    <x v="349"/>
    <x v="2"/>
    <x v="511"/>
    <x v="13"/>
    <x v="2"/>
    <x v="0"/>
    <x v="2"/>
    <x v="0"/>
    <x v="1"/>
    <x v="3"/>
    <x v="1"/>
    <x v="1"/>
    <x v="0"/>
  </r>
  <r>
    <x v="515"/>
    <x v="503"/>
    <x v="8"/>
    <x v="512"/>
    <x v="512"/>
    <x v="79"/>
    <x v="350"/>
    <x v="0"/>
    <x v="512"/>
    <x v="23"/>
    <x v="1"/>
    <x v="3"/>
    <x v="0"/>
    <x v="0"/>
    <x v="0"/>
    <x v="5"/>
    <x v="1"/>
    <x v="1"/>
    <x v="0"/>
  </r>
  <r>
    <x v="516"/>
    <x v="504"/>
    <x v="1"/>
    <x v="513"/>
    <x v="513"/>
    <x v="14"/>
    <x v="13"/>
    <x v="0"/>
    <x v="513"/>
    <x v="57"/>
    <x v="1"/>
    <x v="1"/>
    <x v="2"/>
    <x v="0"/>
    <x v="1"/>
    <x v="0"/>
    <x v="2"/>
    <x v="2"/>
    <x v="0"/>
  </r>
  <r>
    <x v="517"/>
    <x v="505"/>
    <x v="1"/>
    <x v="514"/>
    <x v="514"/>
    <x v="49"/>
    <x v="351"/>
    <x v="2"/>
    <x v="514"/>
    <x v="44"/>
    <x v="0"/>
    <x v="6"/>
    <x v="2"/>
    <x v="0"/>
    <x v="1"/>
    <x v="2"/>
    <x v="1"/>
    <x v="1"/>
    <x v="0"/>
  </r>
  <r>
    <x v="518"/>
    <x v="506"/>
    <x v="5"/>
    <x v="515"/>
    <x v="515"/>
    <x v="59"/>
    <x v="92"/>
    <x v="0"/>
    <x v="515"/>
    <x v="58"/>
    <x v="1"/>
    <x v="1"/>
    <x v="2"/>
    <x v="1"/>
    <x v="1"/>
    <x v="2"/>
    <x v="0"/>
    <x v="0"/>
    <x v="0"/>
  </r>
  <r>
    <x v="519"/>
    <x v="507"/>
    <x v="1"/>
    <x v="516"/>
    <x v="516"/>
    <x v="29"/>
    <x v="184"/>
    <x v="2"/>
    <x v="516"/>
    <x v="42"/>
    <x v="0"/>
    <x v="4"/>
    <x v="0"/>
    <x v="0"/>
    <x v="1"/>
    <x v="3"/>
    <x v="1"/>
    <x v="1"/>
    <x v="2"/>
  </r>
  <r>
    <x v="520"/>
    <x v="508"/>
    <x v="6"/>
    <x v="517"/>
    <x v="517"/>
    <x v="58"/>
    <x v="352"/>
    <x v="2"/>
    <x v="517"/>
    <x v="25"/>
    <x v="1"/>
    <x v="6"/>
    <x v="1"/>
    <x v="1"/>
    <x v="0"/>
    <x v="1"/>
    <x v="2"/>
    <x v="2"/>
    <x v="1"/>
  </r>
  <r>
    <x v="521"/>
    <x v="509"/>
    <x v="3"/>
    <x v="518"/>
    <x v="518"/>
    <x v="80"/>
    <x v="219"/>
    <x v="1"/>
    <x v="518"/>
    <x v="48"/>
    <x v="1"/>
    <x v="5"/>
    <x v="1"/>
    <x v="0"/>
    <x v="0"/>
    <x v="2"/>
    <x v="1"/>
    <x v="1"/>
    <x v="1"/>
  </r>
  <r>
    <x v="522"/>
    <x v="510"/>
    <x v="3"/>
    <x v="519"/>
    <x v="519"/>
    <x v="10"/>
    <x v="353"/>
    <x v="2"/>
    <x v="519"/>
    <x v="9"/>
    <x v="2"/>
    <x v="5"/>
    <x v="0"/>
    <x v="0"/>
    <x v="0"/>
    <x v="2"/>
    <x v="0"/>
    <x v="0"/>
    <x v="2"/>
  </r>
  <r>
    <x v="523"/>
    <x v="511"/>
    <x v="5"/>
    <x v="520"/>
    <x v="520"/>
    <x v="17"/>
    <x v="354"/>
    <x v="1"/>
    <x v="520"/>
    <x v="59"/>
    <x v="0"/>
    <x v="6"/>
    <x v="1"/>
    <x v="1"/>
    <x v="1"/>
    <x v="0"/>
    <x v="1"/>
    <x v="1"/>
    <x v="2"/>
  </r>
  <r>
    <x v="524"/>
    <x v="512"/>
    <x v="3"/>
    <x v="521"/>
    <x v="521"/>
    <x v="3"/>
    <x v="6"/>
    <x v="2"/>
    <x v="521"/>
    <x v="7"/>
    <x v="0"/>
    <x v="2"/>
    <x v="0"/>
    <x v="1"/>
    <x v="1"/>
    <x v="4"/>
    <x v="0"/>
    <x v="0"/>
    <x v="0"/>
  </r>
  <r>
    <x v="525"/>
    <x v="513"/>
    <x v="1"/>
    <x v="522"/>
    <x v="522"/>
    <x v="6"/>
    <x v="355"/>
    <x v="0"/>
    <x v="522"/>
    <x v="12"/>
    <x v="2"/>
    <x v="3"/>
    <x v="2"/>
    <x v="0"/>
    <x v="0"/>
    <x v="3"/>
    <x v="0"/>
    <x v="0"/>
    <x v="1"/>
  </r>
  <r>
    <x v="526"/>
    <x v="514"/>
    <x v="7"/>
    <x v="523"/>
    <x v="523"/>
    <x v="65"/>
    <x v="356"/>
    <x v="2"/>
    <x v="523"/>
    <x v="54"/>
    <x v="0"/>
    <x v="5"/>
    <x v="2"/>
    <x v="1"/>
    <x v="1"/>
    <x v="5"/>
    <x v="2"/>
    <x v="2"/>
    <x v="0"/>
  </r>
  <r>
    <x v="527"/>
    <x v="515"/>
    <x v="5"/>
    <x v="524"/>
    <x v="524"/>
    <x v="50"/>
    <x v="304"/>
    <x v="0"/>
    <x v="524"/>
    <x v="24"/>
    <x v="0"/>
    <x v="2"/>
    <x v="0"/>
    <x v="0"/>
    <x v="1"/>
    <x v="5"/>
    <x v="2"/>
    <x v="2"/>
    <x v="1"/>
  </r>
  <r>
    <x v="528"/>
    <x v="516"/>
    <x v="4"/>
    <x v="525"/>
    <x v="525"/>
    <x v="13"/>
    <x v="56"/>
    <x v="2"/>
    <x v="525"/>
    <x v="36"/>
    <x v="2"/>
    <x v="4"/>
    <x v="1"/>
    <x v="0"/>
    <x v="0"/>
    <x v="4"/>
    <x v="2"/>
    <x v="2"/>
    <x v="1"/>
  </r>
  <r>
    <x v="529"/>
    <x v="517"/>
    <x v="9"/>
    <x v="526"/>
    <x v="526"/>
    <x v="21"/>
    <x v="357"/>
    <x v="1"/>
    <x v="526"/>
    <x v="39"/>
    <x v="2"/>
    <x v="2"/>
    <x v="2"/>
    <x v="1"/>
    <x v="1"/>
    <x v="3"/>
    <x v="0"/>
    <x v="0"/>
    <x v="0"/>
  </r>
  <r>
    <x v="530"/>
    <x v="518"/>
    <x v="3"/>
    <x v="527"/>
    <x v="527"/>
    <x v="12"/>
    <x v="54"/>
    <x v="0"/>
    <x v="527"/>
    <x v="27"/>
    <x v="2"/>
    <x v="6"/>
    <x v="2"/>
    <x v="1"/>
    <x v="1"/>
    <x v="0"/>
    <x v="0"/>
    <x v="0"/>
    <x v="1"/>
  </r>
  <r>
    <x v="531"/>
    <x v="519"/>
    <x v="2"/>
    <x v="528"/>
    <x v="528"/>
    <x v="46"/>
    <x v="358"/>
    <x v="2"/>
    <x v="528"/>
    <x v="8"/>
    <x v="0"/>
    <x v="4"/>
    <x v="2"/>
    <x v="0"/>
    <x v="1"/>
    <x v="5"/>
    <x v="0"/>
    <x v="0"/>
    <x v="1"/>
  </r>
  <r>
    <x v="532"/>
    <x v="520"/>
    <x v="4"/>
    <x v="529"/>
    <x v="529"/>
    <x v="10"/>
    <x v="25"/>
    <x v="0"/>
    <x v="529"/>
    <x v="13"/>
    <x v="2"/>
    <x v="5"/>
    <x v="2"/>
    <x v="1"/>
    <x v="1"/>
    <x v="1"/>
    <x v="2"/>
    <x v="2"/>
    <x v="0"/>
  </r>
  <r>
    <x v="533"/>
    <x v="521"/>
    <x v="9"/>
    <x v="530"/>
    <x v="530"/>
    <x v="58"/>
    <x v="359"/>
    <x v="0"/>
    <x v="530"/>
    <x v="3"/>
    <x v="1"/>
    <x v="6"/>
    <x v="1"/>
    <x v="1"/>
    <x v="0"/>
    <x v="4"/>
    <x v="1"/>
    <x v="1"/>
    <x v="0"/>
  </r>
  <r>
    <x v="534"/>
    <x v="522"/>
    <x v="1"/>
    <x v="531"/>
    <x v="531"/>
    <x v="16"/>
    <x v="360"/>
    <x v="0"/>
    <x v="531"/>
    <x v="56"/>
    <x v="1"/>
    <x v="3"/>
    <x v="0"/>
    <x v="1"/>
    <x v="0"/>
    <x v="2"/>
    <x v="0"/>
    <x v="0"/>
    <x v="1"/>
  </r>
  <r>
    <x v="535"/>
    <x v="523"/>
    <x v="0"/>
    <x v="532"/>
    <x v="532"/>
    <x v="13"/>
    <x v="150"/>
    <x v="0"/>
    <x v="532"/>
    <x v="2"/>
    <x v="2"/>
    <x v="4"/>
    <x v="1"/>
    <x v="1"/>
    <x v="1"/>
    <x v="2"/>
    <x v="1"/>
    <x v="1"/>
    <x v="1"/>
  </r>
  <r>
    <x v="536"/>
    <x v="524"/>
    <x v="8"/>
    <x v="533"/>
    <x v="533"/>
    <x v="0"/>
    <x v="102"/>
    <x v="2"/>
    <x v="533"/>
    <x v="59"/>
    <x v="0"/>
    <x v="0"/>
    <x v="1"/>
    <x v="0"/>
    <x v="0"/>
    <x v="5"/>
    <x v="2"/>
    <x v="2"/>
    <x v="2"/>
  </r>
  <r>
    <x v="537"/>
    <x v="525"/>
    <x v="8"/>
    <x v="534"/>
    <x v="534"/>
    <x v="37"/>
    <x v="231"/>
    <x v="0"/>
    <x v="534"/>
    <x v="16"/>
    <x v="1"/>
    <x v="4"/>
    <x v="1"/>
    <x v="1"/>
    <x v="1"/>
    <x v="2"/>
    <x v="0"/>
    <x v="0"/>
    <x v="1"/>
  </r>
  <r>
    <x v="538"/>
    <x v="452"/>
    <x v="7"/>
    <x v="535"/>
    <x v="535"/>
    <x v="6"/>
    <x v="361"/>
    <x v="2"/>
    <x v="535"/>
    <x v="49"/>
    <x v="2"/>
    <x v="3"/>
    <x v="2"/>
    <x v="1"/>
    <x v="0"/>
    <x v="5"/>
    <x v="0"/>
    <x v="0"/>
    <x v="2"/>
  </r>
  <r>
    <x v="539"/>
    <x v="526"/>
    <x v="3"/>
    <x v="536"/>
    <x v="536"/>
    <x v="60"/>
    <x v="362"/>
    <x v="0"/>
    <x v="536"/>
    <x v="20"/>
    <x v="2"/>
    <x v="1"/>
    <x v="2"/>
    <x v="0"/>
    <x v="0"/>
    <x v="4"/>
    <x v="1"/>
    <x v="1"/>
    <x v="2"/>
  </r>
  <r>
    <x v="540"/>
    <x v="527"/>
    <x v="6"/>
    <x v="537"/>
    <x v="537"/>
    <x v="49"/>
    <x v="224"/>
    <x v="0"/>
    <x v="537"/>
    <x v="0"/>
    <x v="0"/>
    <x v="6"/>
    <x v="1"/>
    <x v="1"/>
    <x v="1"/>
    <x v="2"/>
    <x v="0"/>
    <x v="0"/>
    <x v="0"/>
  </r>
  <r>
    <x v="541"/>
    <x v="528"/>
    <x v="8"/>
    <x v="538"/>
    <x v="538"/>
    <x v="75"/>
    <x v="363"/>
    <x v="2"/>
    <x v="538"/>
    <x v="12"/>
    <x v="0"/>
    <x v="4"/>
    <x v="1"/>
    <x v="0"/>
    <x v="1"/>
    <x v="0"/>
    <x v="1"/>
    <x v="1"/>
    <x v="1"/>
  </r>
  <r>
    <x v="542"/>
    <x v="529"/>
    <x v="7"/>
    <x v="539"/>
    <x v="539"/>
    <x v="77"/>
    <x v="280"/>
    <x v="2"/>
    <x v="539"/>
    <x v="59"/>
    <x v="2"/>
    <x v="5"/>
    <x v="0"/>
    <x v="0"/>
    <x v="0"/>
    <x v="3"/>
    <x v="2"/>
    <x v="2"/>
    <x v="2"/>
  </r>
  <r>
    <x v="543"/>
    <x v="530"/>
    <x v="3"/>
    <x v="540"/>
    <x v="540"/>
    <x v="26"/>
    <x v="122"/>
    <x v="2"/>
    <x v="540"/>
    <x v="46"/>
    <x v="0"/>
    <x v="3"/>
    <x v="2"/>
    <x v="0"/>
    <x v="1"/>
    <x v="1"/>
    <x v="1"/>
    <x v="1"/>
    <x v="2"/>
  </r>
  <r>
    <x v="544"/>
    <x v="531"/>
    <x v="8"/>
    <x v="541"/>
    <x v="541"/>
    <x v="0"/>
    <x v="364"/>
    <x v="2"/>
    <x v="541"/>
    <x v="51"/>
    <x v="0"/>
    <x v="0"/>
    <x v="2"/>
    <x v="1"/>
    <x v="0"/>
    <x v="4"/>
    <x v="2"/>
    <x v="2"/>
    <x v="0"/>
  </r>
  <r>
    <x v="545"/>
    <x v="532"/>
    <x v="7"/>
    <x v="542"/>
    <x v="542"/>
    <x v="35"/>
    <x v="61"/>
    <x v="0"/>
    <x v="542"/>
    <x v="49"/>
    <x v="1"/>
    <x v="6"/>
    <x v="0"/>
    <x v="0"/>
    <x v="1"/>
    <x v="2"/>
    <x v="2"/>
    <x v="2"/>
    <x v="2"/>
  </r>
  <r>
    <x v="546"/>
    <x v="533"/>
    <x v="4"/>
    <x v="543"/>
    <x v="543"/>
    <x v="52"/>
    <x v="293"/>
    <x v="0"/>
    <x v="543"/>
    <x v="60"/>
    <x v="0"/>
    <x v="0"/>
    <x v="2"/>
    <x v="1"/>
    <x v="0"/>
    <x v="5"/>
    <x v="0"/>
    <x v="0"/>
    <x v="0"/>
  </r>
  <r>
    <x v="547"/>
    <x v="534"/>
    <x v="9"/>
    <x v="544"/>
    <x v="544"/>
    <x v="27"/>
    <x v="365"/>
    <x v="2"/>
    <x v="544"/>
    <x v="22"/>
    <x v="0"/>
    <x v="3"/>
    <x v="0"/>
    <x v="1"/>
    <x v="1"/>
    <x v="3"/>
    <x v="0"/>
    <x v="0"/>
    <x v="1"/>
  </r>
  <r>
    <x v="548"/>
    <x v="535"/>
    <x v="1"/>
    <x v="545"/>
    <x v="545"/>
    <x v="53"/>
    <x v="366"/>
    <x v="1"/>
    <x v="545"/>
    <x v="50"/>
    <x v="0"/>
    <x v="0"/>
    <x v="2"/>
    <x v="1"/>
    <x v="0"/>
    <x v="3"/>
    <x v="2"/>
    <x v="2"/>
    <x v="2"/>
  </r>
  <r>
    <x v="549"/>
    <x v="536"/>
    <x v="3"/>
    <x v="546"/>
    <x v="546"/>
    <x v="54"/>
    <x v="367"/>
    <x v="1"/>
    <x v="546"/>
    <x v="48"/>
    <x v="0"/>
    <x v="5"/>
    <x v="1"/>
    <x v="1"/>
    <x v="0"/>
    <x v="1"/>
    <x v="0"/>
    <x v="0"/>
    <x v="1"/>
  </r>
  <r>
    <x v="550"/>
    <x v="537"/>
    <x v="6"/>
    <x v="547"/>
    <x v="547"/>
    <x v="57"/>
    <x v="106"/>
    <x v="0"/>
    <x v="547"/>
    <x v="35"/>
    <x v="2"/>
    <x v="0"/>
    <x v="2"/>
    <x v="1"/>
    <x v="1"/>
    <x v="5"/>
    <x v="2"/>
    <x v="2"/>
    <x v="1"/>
  </r>
  <r>
    <x v="551"/>
    <x v="538"/>
    <x v="9"/>
    <x v="548"/>
    <x v="548"/>
    <x v="70"/>
    <x v="368"/>
    <x v="1"/>
    <x v="548"/>
    <x v="60"/>
    <x v="2"/>
    <x v="1"/>
    <x v="1"/>
    <x v="1"/>
    <x v="0"/>
    <x v="5"/>
    <x v="2"/>
    <x v="2"/>
    <x v="0"/>
  </r>
  <r>
    <x v="552"/>
    <x v="539"/>
    <x v="9"/>
    <x v="549"/>
    <x v="549"/>
    <x v="63"/>
    <x v="369"/>
    <x v="1"/>
    <x v="549"/>
    <x v="58"/>
    <x v="2"/>
    <x v="6"/>
    <x v="0"/>
    <x v="1"/>
    <x v="0"/>
    <x v="0"/>
    <x v="2"/>
    <x v="2"/>
    <x v="0"/>
  </r>
  <r>
    <x v="553"/>
    <x v="540"/>
    <x v="3"/>
    <x v="550"/>
    <x v="550"/>
    <x v="37"/>
    <x v="81"/>
    <x v="2"/>
    <x v="550"/>
    <x v="17"/>
    <x v="1"/>
    <x v="4"/>
    <x v="1"/>
    <x v="1"/>
    <x v="1"/>
    <x v="1"/>
    <x v="1"/>
    <x v="1"/>
    <x v="0"/>
  </r>
  <r>
    <x v="554"/>
    <x v="541"/>
    <x v="0"/>
    <x v="551"/>
    <x v="551"/>
    <x v="5"/>
    <x v="370"/>
    <x v="1"/>
    <x v="551"/>
    <x v="16"/>
    <x v="1"/>
    <x v="3"/>
    <x v="2"/>
    <x v="0"/>
    <x v="1"/>
    <x v="1"/>
    <x v="0"/>
    <x v="0"/>
    <x v="1"/>
  </r>
  <r>
    <x v="555"/>
    <x v="542"/>
    <x v="6"/>
    <x v="552"/>
    <x v="552"/>
    <x v="40"/>
    <x v="286"/>
    <x v="2"/>
    <x v="552"/>
    <x v="25"/>
    <x v="0"/>
    <x v="2"/>
    <x v="0"/>
    <x v="1"/>
    <x v="1"/>
    <x v="2"/>
    <x v="2"/>
    <x v="2"/>
    <x v="1"/>
  </r>
  <r>
    <x v="556"/>
    <x v="543"/>
    <x v="5"/>
    <x v="553"/>
    <x v="553"/>
    <x v="87"/>
    <x v="371"/>
    <x v="1"/>
    <x v="553"/>
    <x v="33"/>
    <x v="2"/>
    <x v="3"/>
    <x v="2"/>
    <x v="0"/>
    <x v="0"/>
    <x v="5"/>
    <x v="2"/>
    <x v="2"/>
    <x v="0"/>
  </r>
  <r>
    <x v="557"/>
    <x v="544"/>
    <x v="4"/>
    <x v="554"/>
    <x v="554"/>
    <x v="74"/>
    <x v="169"/>
    <x v="0"/>
    <x v="554"/>
    <x v="10"/>
    <x v="0"/>
    <x v="5"/>
    <x v="2"/>
    <x v="0"/>
    <x v="0"/>
    <x v="4"/>
    <x v="1"/>
    <x v="1"/>
    <x v="2"/>
  </r>
  <r>
    <x v="558"/>
    <x v="545"/>
    <x v="3"/>
    <x v="555"/>
    <x v="555"/>
    <x v="56"/>
    <x v="145"/>
    <x v="0"/>
    <x v="555"/>
    <x v="32"/>
    <x v="0"/>
    <x v="5"/>
    <x v="0"/>
    <x v="0"/>
    <x v="1"/>
    <x v="4"/>
    <x v="0"/>
    <x v="0"/>
    <x v="2"/>
  </r>
  <r>
    <x v="559"/>
    <x v="546"/>
    <x v="6"/>
    <x v="556"/>
    <x v="556"/>
    <x v="14"/>
    <x v="336"/>
    <x v="0"/>
    <x v="556"/>
    <x v="13"/>
    <x v="1"/>
    <x v="1"/>
    <x v="2"/>
    <x v="0"/>
    <x v="0"/>
    <x v="2"/>
    <x v="0"/>
    <x v="0"/>
    <x v="0"/>
  </r>
  <r>
    <x v="560"/>
    <x v="459"/>
    <x v="9"/>
    <x v="557"/>
    <x v="557"/>
    <x v="86"/>
    <x v="372"/>
    <x v="1"/>
    <x v="557"/>
    <x v="48"/>
    <x v="1"/>
    <x v="4"/>
    <x v="0"/>
    <x v="1"/>
    <x v="1"/>
    <x v="1"/>
    <x v="2"/>
    <x v="2"/>
    <x v="1"/>
  </r>
  <r>
    <x v="561"/>
    <x v="547"/>
    <x v="4"/>
    <x v="558"/>
    <x v="558"/>
    <x v="48"/>
    <x v="324"/>
    <x v="2"/>
    <x v="558"/>
    <x v="18"/>
    <x v="2"/>
    <x v="3"/>
    <x v="0"/>
    <x v="1"/>
    <x v="1"/>
    <x v="4"/>
    <x v="1"/>
    <x v="1"/>
    <x v="2"/>
  </r>
  <r>
    <x v="562"/>
    <x v="548"/>
    <x v="2"/>
    <x v="559"/>
    <x v="559"/>
    <x v="74"/>
    <x v="139"/>
    <x v="0"/>
    <x v="559"/>
    <x v="14"/>
    <x v="0"/>
    <x v="5"/>
    <x v="0"/>
    <x v="1"/>
    <x v="0"/>
    <x v="1"/>
    <x v="2"/>
    <x v="2"/>
    <x v="2"/>
  </r>
  <r>
    <x v="563"/>
    <x v="549"/>
    <x v="3"/>
    <x v="560"/>
    <x v="560"/>
    <x v="80"/>
    <x v="264"/>
    <x v="0"/>
    <x v="560"/>
    <x v="59"/>
    <x v="1"/>
    <x v="5"/>
    <x v="0"/>
    <x v="0"/>
    <x v="1"/>
    <x v="1"/>
    <x v="0"/>
    <x v="0"/>
    <x v="2"/>
  </r>
  <r>
    <x v="564"/>
    <x v="550"/>
    <x v="5"/>
    <x v="561"/>
    <x v="561"/>
    <x v="80"/>
    <x v="276"/>
    <x v="1"/>
    <x v="561"/>
    <x v="54"/>
    <x v="1"/>
    <x v="5"/>
    <x v="0"/>
    <x v="1"/>
    <x v="1"/>
    <x v="5"/>
    <x v="2"/>
    <x v="2"/>
    <x v="0"/>
  </r>
  <r>
    <x v="565"/>
    <x v="551"/>
    <x v="4"/>
    <x v="562"/>
    <x v="562"/>
    <x v="29"/>
    <x v="39"/>
    <x v="2"/>
    <x v="562"/>
    <x v="31"/>
    <x v="0"/>
    <x v="4"/>
    <x v="0"/>
    <x v="1"/>
    <x v="0"/>
    <x v="4"/>
    <x v="0"/>
    <x v="0"/>
    <x v="1"/>
  </r>
  <r>
    <x v="566"/>
    <x v="552"/>
    <x v="4"/>
    <x v="563"/>
    <x v="563"/>
    <x v="36"/>
    <x v="64"/>
    <x v="2"/>
    <x v="563"/>
    <x v="45"/>
    <x v="2"/>
    <x v="2"/>
    <x v="2"/>
    <x v="1"/>
    <x v="0"/>
    <x v="3"/>
    <x v="1"/>
    <x v="1"/>
    <x v="0"/>
  </r>
  <r>
    <x v="567"/>
    <x v="553"/>
    <x v="9"/>
    <x v="564"/>
    <x v="564"/>
    <x v="17"/>
    <x v="353"/>
    <x v="1"/>
    <x v="564"/>
    <x v="25"/>
    <x v="0"/>
    <x v="6"/>
    <x v="0"/>
    <x v="1"/>
    <x v="0"/>
    <x v="5"/>
    <x v="0"/>
    <x v="0"/>
    <x v="1"/>
  </r>
  <r>
    <x v="568"/>
    <x v="554"/>
    <x v="0"/>
    <x v="565"/>
    <x v="565"/>
    <x v="8"/>
    <x v="373"/>
    <x v="2"/>
    <x v="565"/>
    <x v="46"/>
    <x v="0"/>
    <x v="4"/>
    <x v="1"/>
    <x v="1"/>
    <x v="0"/>
    <x v="5"/>
    <x v="2"/>
    <x v="2"/>
    <x v="2"/>
  </r>
  <r>
    <x v="569"/>
    <x v="555"/>
    <x v="0"/>
    <x v="566"/>
    <x v="566"/>
    <x v="22"/>
    <x v="86"/>
    <x v="0"/>
    <x v="566"/>
    <x v="5"/>
    <x v="1"/>
    <x v="0"/>
    <x v="2"/>
    <x v="1"/>
    <x v="0"/>
    <x v="3"/>
    <x v="1"/>
    <x v="1"/>
    <x v="2"/>
  </r>
  <r>
    <x v="570"/>
    <x v="556"/>
    <x v="1"/>
    <x v="567"/>
    <x v="567"/>
    <x v="6"/>
    <x v="361"/>
    <x v="2"/>
    <x v="567"/>
    <x v="29"/>
    <x v="2"/>
    <x v="3"/>
    <x v="2"/>
    <x v="0"/>
    <x v="0"/>
    <x v="2"/>
    <x v="2"/>
    <x v="2"/>
    <x v="1"/>
  </r>
  <r>
    <x v="571"/>
    <x v="557"/>
    <x v="4"/>
    <x v="568"/>
    <x v="568"/>
    <x v="71"/>
    <x v="340"/>
    <x v="1"/>
    <x v="568"/>
    <x v="17"/>
    <x v="0"/>
    <x v="6"/>
    <x v="1"/>
    <x v="0"/>
    <x v="1"/>
    <x v="3"/>
    <x v="2"/>
    <x v="2"/>
    <x v="0"/>
  </r>
  <r>
    <x v="572"/>
    <x v="558"/>
    <x v="0"/>
    <x v="569"/>
    <x v="569"/>
    <x v="24"/>
    <x v="323"/>
    <x v="0"/>
    <x v="569"/>
    <x v="47"/>
    <x v="1"/>
    <x v="2"/>
    <x v="2"/>
    <x v="0"/>
    <x v="1"/>
    <x v="4"/>
    <x v="0"/>
    <x v="0"/>
    <x v="0"/>
  </r>
  <r>
    <x v="573"/>
    <x v="559"/>
    <x v="5"/>
    <x v="570"/>
    <x v="570"/>
    <x v="50"/>
    <x v="374"/>
    <x v="2"/>
    <x v="570"/>
    <x v="34"/>
    <x v="0"/>
    <x v="2"/>
    <x v="2"/>
    <x v="1"/>
    <x v="1"/>
    <x v="4"/>
    <x v="2"/>
    <x v="2"/>
    <x v="0"/>
  </r>
  <r>
    <x v="574"/>
    <x v="560"/>
    <x v="1"/>
    <x v="571"/>
    <x v="571"/>
    <x v="23"/>
    <x v="375"/>
    <x v="2"/>
    <x v="571"/>
    <x v="17"/>
    <x v="1"/>
    <x v="1"/>
    <x v="0"/>
    <x v="1"/>
    <x v="1"/>
    <x v="3"/>
    <x v="0"/>
    <x v="0"/>
    <x v="0"/>
  </r>
  <r>
    <x v="575"/>
    <x v="561"/>
    <x v="0"/>
    <x v="572"/>
    <x v="572"/>
    <x v="59"/>
    <x v="349"/>
    <x v="0"/>
    <x v="572"/>
    <x v="31"/>
    <x v="1"/>
    <x v="1"/>
    <x v="2"/>
    <x v="0"/>
    <x v="1"/>
    <x v="5"/>
    <x v="2"/>
    <x v="2"/>
    <x v="1"/>
  </r>
  <r>
    <x v="576"/>
    <x v="562"/>
    <x v="7"/>
    <x v="573"/>
    <x v="573"/>
    <x v="9"/>
    <x v="362"/>
    <x v="1"/>
    <x v="573"/>
    <x v="6"/>
    <x v="2"/>
    <x v="5"/>
    <x v="2"/>
    <x v="1"/>
    <x v="1"/>
    <x v="4"/>
    <x v="2"/>
    <x v="2"/>
    <x v="2"/>
  </r>
  <r>
    <x v="577"/>
    <x v="563"/>
    <x v="7"/>
    <x v="574"/>
    <x v="574"/>
    <x v="78"/>
    <x v="140"/>
    <x v="0"/>
    <x v="574"/>
    <x v="56"/>
    <x v="0"/>
    <x v="3"/>
    <x v="0"/>
    <x v="1"/>
    <x v="1"/>
    <x v="4"/>
    <x v="1"/>
    <x v="1"/>
    <x v="1"/>
  </r>
  <r>
    <x v="578"/>
    <x v="564"/>
    <x v="7"/>
    <x v="575"/>
    <x v="575"/>
    <x v="58"/>
    <x v="376"/>
    <x v="1"/>
    <x v="575"/>
    <x v="25"/>
    <x v="1"/>
    <x v="6"/>
    <x v="0"/>
    <x v="1"/>
    <x v="0"/>
    <x v="0"/>
    <x v="0"/>
    <x v="0"/>
    <x v="1"/>
  </r>
  <r>
    <x v="579"/>
    <x v="565"/>
    <x v="5"/>
    <x v="576"/>
    <x v="576"/>
    <x v="59"/>
    <x v="377"/>
    <x v="0"/>
    <x v="576"/>
    <x v="34"/>
    <x v="1"/>
    <x v="1"/>
    <x v="0"/>
    <x v="1"/>
    <x v="1"/>
    <x v="0"/>
    <x v="2"/>
    <x v="2"/>
    <x v="0"/>
  </r>
  <r>
    <x v="580"/>
    <x v="566"/>
    <x v="6"/>
    <x v="577"/>
    <x v="577"/>
    <x v="27"/>
    <x v="378"/>
    <x v="1"/>
    <x v="577"/>
    <x v="48"/>
    <x v="0"/>
    <x v="3"/>
    <x v="0"/>
    <x v="1"/>
    <x v="1"/>
    <x v="4"/>
    <x v="1"/>
    <x v="1"/>
    <x v="1"/>
  </r>
  <r>
    <x v="581"/>
    <x v="478"/>
    <x v="7"/>
    <x v="578"/>
    <x v="578"/>
    <x v="60"/>
    <x v="85"/>
    <x v="1"/>
    <x v="578"/>
    <x v="3"/>
    <x v="2"/>
    <x v="1"/>
    <x v="2"/>
    <x v="0"/>
    <x v="0"/>
    <x v="0"/>
    <x v="0"/>
    <x v="0"/>
    <x v="0"/>
  </r>
  <r>
    <x v="582"/>
    <x v="567"/>
    <x v="5"/>
    <x v="579"/>
    <x v="579"/>
    <x v="77"/>
    <x v="379"/>
    <x v="2"/>
    <x v="579"/>
    <x v="7"/>
    <x v="2"/>
    <x v="5"/>
    <x v="0"/>
    <x v="0"/>
    <x v="0"/>
    <x v="5"/>
    <x v="1"/>
    <x v="1"/>
    <x v="0"/>
  </r>
  <r>
    <x v="583"/>
    <x v="183"/>
    <x v="7"/>
    <x v="580"/>
    <x v="580"/>
    <x v="78"/>
    <x v="172"/>
    <x v="2"/>
    <x v="580"/>
    <x v="33"/>
    <x v="0"/>
    <x v="3"/>
    <x v="2"/>
    <x v="0"/>
    <x v="0"/>
    <x v="5"/>
    <x v="2"/>
    <x v="2"/>
    <x v="0"/>
  </r>
  <r>
    <x v="584"/>
    <x v="568"/>
    <x v="6"/>
    <x v="581"/>
    <x v="581"/>
    <x v="64"/>
    <x v="380"/>
    <x v="0"/>
    <x v="581"/>
    <x v="27"/>
    <x v="0"/>
    <x v="0"/>
    <x v="0"/>
    <x v="1"/>
    <x v="1"/>
    <x v="3"/>
    <x v="2"/>
    <x v="2"/>
    <x v="1"/>
  </r>
  <r>
    <x v="585"/>
    <x v="569"/>
    <x v="7"/>
    <x v="582"/>
    <x v="582"/>
    <x v="11"/>
    <x v="318"/>
    <x v="2"/>
    <x v="582"/>
    <x v="57"/>
    <x v="1"/>
    <x v="0"/>
    <x v="0"/>
    <x v="1"/>
    <x v="1"/>
    <x v="0"/>
    <x v="0"/>
    <x v="0"/>
    <x v="0"/>
  </r>
  <r>
    <x v="586"/>
    <x v="570"/>
    <x v="6"/>
    <x v="583"/>
    <x v="583"/>
    <x v="39"/>
    <x v="381"/>
    <x v="1"/>
    <x v="583"/>
    <x v="51"/>
    <x v="1"/>
    <x v="5"/>
    <x v="0"/>
    <x v="1"/>
    <x v="0"/>
    <x v="4"/>
    <x v="0"/>
    <x v="0"/>
    <x v="0"/>
  </r>
  <r>
    <x v="587"/>
    <x v="571"/>
    <x v="1"/>
    <x v="584"/>
    <x v="584"/>
    <x v="87"/>
    <x v="382"/>
    <x v="0"/>
    <x v="584"/>
    <x v="25"/>
    <x v="2"/>
    <x v="3"/>
    <x v="2"/>
    <x v="1"/>
    <x v="0"/>
    <x v="3"/>
    <x v="0"/>
    <x v="0"/>
    <x v="1"/>
  </r>
  <r>
    <x v="588"/>
    <x v="572"/>
    <x v="4"/>
    <x v="585"/>
    <x v="585"/>
    <x v="86"/>
    <x v="383"/>
    <x v="1"/>
    <x v="585"/>
    <x v="4"/>
    <x v="1"/>
    <x v="4"/>
    <x v="1"/>
    <x v="1"/>
    <x v="1"/>
    <x v="5"/>
    <x v="1"/>
    <x v="1"/>
    <x v="2"/>
  </r>
  <r>
    <x v="589"/>
    <x v="573"/>
    <x v="1"/>
    <x v="586"/>
    <x v="586"/>
    <x v="31"/>
    <x v="384"/>
    <x v="1"/>
    <x v="586"/>
    <x v="18"/>
    <x v="1"/>
    <x v="3"/>
    <x v="0"/>
    <x v="1"/>
    <x v="1"/>
    <x v="0"/>
    <x v="0"/>
    <x v="0"/>
    <x v="2"/>
  </r>
  <r>
    <x v="590"/>
    <x v="574"/>
    <x v="3"/>
    <x v="587"/>
    <x v="587"/>
    <x v="2"/>
    <x v="200"/>
    <x v="2"/>
    <x v="587"/>
    <x v="42"/>
    <x v="1"/>
    <x v="2"/>
    <x v="1"/>
    <x v="0"/>
    <x v="1"/>
    <x v="0"/>
    <x v="1"/>
    <x v="1"/>
    <x v="2"/>
  </r>
  <r>
    <x v="591"/>
    <x v="575"/>
    <x v="0"/>
    <x v="588"/>
    <x v="588"/>
    <x v="3"/>
    <x v="180"/>
    <x v="0"/>
    <x v="588"/>
    <x v="45"/>
    <x v="0"/>
    <x v="2"/>
    <x v="2"/>
    <x v="0"/>
    <x v="0"/>
    <x v="2"/>
    <x v="1"/>
    <x v="1"/>
    <x v="0"/>
  </r>
  <r>
    <x v="592"/>
    <x v="576"/>
    <x v="8"/>
    <x v="589"/>
    <x v="589"/>
    <x v="13"/>
    <x v="385"/>
    <x v="1"/>
    <x v="589"/>
    <x v="57"/>
    <x v="2"/>
    <x v="4"/>
    <x v="0"/>
    <x v="0"/>
    <x v="0"/>
    <x v="3"/>
    <x v="0"/>
    <x v="0"/>
    <x v="0"/>
  </r>
  <r>
    <x v="593"/>
    <x v="577"/>
    <x v="6"/>
    <x v="590"/>
    <x v="590"/>
    <x v="63"/>
    <x v="159"/>
    <x v="0"/>
    <x v="590"/>
    <x v="19"/>
    <x v="2"/>
    <x v="6"/>
    <x v="1"/>
    <x v="0"/>
    <x v="0"/>
    <x v="3"/>
    <x v="0"/>
    <x v="0"/>
    <x v="2"/>
  </r>
  <r>
    <x v="594"/>
    <x v="578"/>
    <x v="6"/>
    <x v="591"/>
    <x v="591"/>
    <x v="20"/>
    <x v="137"/>
    <x v="1"/>
    <x v="591"/>
    <x v="4"/>
    <x v="1"/>
    <x v="1"/>
    <x v="0"/>
    <x v="0"/>
    <x v="1"/>
    <x v="3"/>
    <x v="2"/>
    <x v="2"/>
    <x v="2"/>
  </r>
  <r>
    <x v="595"/>
    <x v="579"/>
    <x v="6"/>
    <x v="592"/>
    <x v="592"/>
    <x v="59"/>
    <x v="170"/>
    <x v="2"/>
    <x v="592"/>
    <x v="44"/>
    <x v="1"/>
    <x v="1"/>
    <x v="1"/>
    <x v="1"/>
    <x v="1"/>
    <x v="0"/>
    <x v="2"/>
    <x v="2"/>
    <x v="0"/>
  </r>
  <r>
    <x v="596"/>
    <x v="580"/>
    <x v="6"/>
    <x v="593"/>
    <x v="593"/>
    <x v="42"/>
    <x v="241"/>
    <x v="2"/>
    <x v="593"/>
    <x v="33"/>
    <x v="2"/>
    <x v="1"/>
    <x v="0"/>
    <x v="1"/>
    <x v="1"/>
    <x v="4"/>
    <x v="0"/>
    <x v="0"/>
    <x v="0"/>
  </r>
  <r>
    <x v="597"/>
    <x v="581"/>
    <x v="9"/>
    <x v="594"/>
    <x v="594"/>
    <x v="21"/>
    <x v="386"/>
    <x v="0"/>
    <x v="594"/>
    <x v="4"/>
    <x v="2"/>
    <x v="2"/>
    <x v="2"/>
    <x v="1"/>
    <x v="0"/>
    <x v="3"/>
    <x v="1"/>
    <x v="1"/>
    <x v="2"/>
  </r>
  <r>
    <x v="598"/>
    <x v="582"/>
    <x v="1"/>
    <x v="595"/>
    <x v="595"/>
    <x v="53"/>
    <x v="387"/>
    <x v="1"/>
    <x v="595"/>
    <x v="51"/>
    <x v="0"/>
    <x v="0"/>
    <x v="2"/>
    <x v="1"/>
    <x v="0"/>
    <x v="5"/>
    <x v="1"/>
    <x v="1"/>
    <x v="0"/>
  </r>
  <r>
    <x v="599"/>
    <x v="583"/>
    <x v="5"/>
    <x v="596"/>
    <x v="596"/>
    <x v="62"/>
    <x v="388"/>
    <x v="0"/>
    <x v="596"/>
    <x v="1"/>
    <x v="1"/>
    <x v="2"/>
    <x v="0"/>
    <x v="0"/>
    <x v="0"/>
    <x v="2"/>
    <x v="0"/>
    <x v="0"/>
    <x v="0"/>
  </r>
  <r>
    <x v="600"/>
    <x v="584"/>
    <x v="8"/>
    <x v="451"/>
    <x v="451"/>
    <x v="54"/>
    <x v="361"/>
    <x v="0"/>
    <x v="451"/>
    <x v="41"/>
    <x v="0"/>
    <x v="5"/>
    <x v="2"/>
    <x v="1"/>
    <x v="1"/>
    <x v="1"/>
    <x v="1"/>
    <x v="1"/>
    <x v="1"/>
  </r>
  <r>
    <x v="601"/>
    <x v="585"/>
    <x v="8"/>
    <x v="597"/>
    <x v="597"/>
    <x v="53"/>
    <x v="389"/>
    <x v="2"/>
    <x v="597"/>
    <x v="10"/>
    <x v="0"/>
    <x v="0"/>
    <x v="1"/>
    <x v="1"/>
    <x v="0"/>
    <x v="5"/>
    <x v="1"/>
    <x v="1"/>
    <x v="2"/>
  </r>
  <r>
    <x v="602"/>
    <x v="586"/>
    <x v="4"/>
    <x v="598"/>
    <x v="598"/>
    <x v="86"/>
    <x v="82"/>
    <x v="0"/>
    <x v="598"/>
    <x v="16"/>
    <x v="1"/>
    <x v="4"/>
    <x v="2"/>
    <x v="1"/>
    <x v="1"/>
    <x v="4"/>
    <x v="1"/>
    <x v="1"/>
    <x v="1"/>
  </r>
  <r>
    <x v="603"/>
    <x v="587"/>
    <x v="3"/>
    <x v="599"/>
    <x v="599"/>
    <x v="85"/>
    <x v="376"/>
    <x v="0"/>
    <x v="599"/>
    <x v="52"/>
    <x v="1"/>
    <x v="2"/>
    <x v="0"/>
    <x v="1"/>
    <x v="0"/>
    <x v="3"/>
    <x v="2"/>
    <x v="2"/>
    <x v="1"/>
  </r>
  <r>
    <x v="604"/>
    <x v="588"/>
    <x v="0"/>
    <x v="600"/>
    <x v="600"/>
    <x v="66"/>
    <x v="390"/>
    <x v="1"/>
    <x v="600"/>
    <x v="10"/>
    <x v="0"/>
    <x v="6"/>
    <x v="2"/>
    <x v="0"/>
    <x v="0"/>
    <x v="5"/>
    <x v="1"/>
    <x v="1"/>
    <x v="2"/>
  </r>
  <r>
    <x v="605"/>
    <x v="589"/>
    <x v="7"/>
    <x v="601"/>
    <x v="601"/>
    <x v="4"/>
    <x v="108"/>
    <x v="1"/>
    <x v="601"/>
    <x v="17"/>
    <x v="2"/>
    <x v="1"/>
    <x v="0"/>
    <x v="1"/>
    <x v="1"/>
    <x v="2"/>
    <x v="2"/>
    <x v="2"/>
    <x v="0"/>
  </r>
  <r>
    <x v="606"/>
    <x v="590"/>
    <x v="0"/>
    <x v="602"/>
    <x v="602"/>
    <x v="34"/>
    <x v="391"/>
    <x v="0"/>
    <x v="602"/>
    <x v="53"/>
    <x v="2"/>
    <x v="2"/>
    <x v="0"/>
    <x v="0"/>
    <x v="0"/>
    <x v="5"/>
    <x v="0"/>
    <x v="0"/>
    <x v="2"/>
  </r>
  <r>
    <x v="607"/>
    <x v="591"/>
    <x v="7"/>
    <x v="603"/>
    <x v="603"/>
    <x v="61"/>
    <x v="156"/>
    <x v="2"/>
    <x v="603"/>
    <x v="41"/>
    <x v="1"/>
    <x v="4"/>
    <x v="2"/>
    <x v="0"/>
    <x v="0"/>
    <x v="4"/>
    <x v="1"/>
    <x v="1"/>
    <x v="1"/>
  </r>
  <r>
    <x v="608"/>
    <x v="59"/>
    <x v="8"/>
    <x v="604"/>
    <x v="604"/>
    <x v="54"/>
    <x v="22"/>
    <x v="0"/>
    <x v="604"/>
    <x v="53"/>
    <x v="0"/>
    <x v="5"/>
    <x v="0"/>
    <x v="1"/>
    <x v="1"/>
    <x v="5"/>
    <x v="0"/>
    <x v="0"/>
    <x v="2"/>
  </r>
  <r>
    <x v="609"/>
    <x v="592"/>
    <x v="5"/>
    <x v="605"/>
    <x v="605"/>
    <x v="29"/>
    <x v="4"/>
    <x v="0"/>
    <x v="605"/>
    <x v="60"/>
    <x v="0"/>
    <x v="4"/>
    <x v="1"/>
    <x v="0"/>
    <x v="1"/>
    <x v="4"/>
    <x v="2"/>
    <x v="2"/>
    <x v="0"/>
  </r>
  <r>
    <x v="610"/>
    <x v="593"/>
    <x v="8"/>
    <x v="606"/>
    <x v="606"/>
    <x v="13"/>
    <x v="392"/>
    <x v="2"/>
    <x v="606"/>
    <x v="56"/>
    <x v="2"/>
    <x v="4"/>
    <x v="1"/>
    <x v="1"/>
    <x v="0"/>
    <x v="1"/>
    <x v="0"/>
    <x v="0"/>
    <x v="1"/>
  </r>
  <r>
    <x v="611"/>
    <x v="594"/>
    <x v="9"/>
    <x v="607"/>
    <x v="607"/>
    <x v="11"/>
    <x v="219"/>
    <x v="1"/>
    <x v="607"/>
    <x v="24"/>
    <x v="1"/>
    <x v="0"/>
    <x v="1"/>
    <x v="0"/>
    <x v="0"/>
    <x v="4"/>
    <x v="1"/>
    <x v="1"/>
    <x v="1"/>
  </r>
  <r>
    <x v="612"/>
    <x v="595"/>
    <x v="6"/>
    <x v="608"/>
    <x v="608"/>
    <x v="46"/>
    <x v="393"/>
    <x v="1"/>
    <x v="608"/>
    <x v="8"/>
    <x v="0"/>
    <x v="4"/>
    <x v="1"/>
    <x v="0"/>
    <x v="1"/>
    <x v="5"/>
    <x v="2"/>
    <x v="2"/>
    <x v="1"/>
  </r>
  <r>
    <x v="613"/>
    <x v="596"/>
    <x v="8"/>
    <x v="609"/>
    <x v="609"/>
    <x v="64"/>
    <x v="394"/>
    <x v="2"/>
    <x v="609"/>
    <x v="54"/>
    <x v="0"/>
    <x v="0"/>
    <x v="2"/>
    <x v="0"/>
    <x v="1"/>
    <x v="3"/>
    <x v="1"/>
    <x v="1"/>
    <x v="0"/>
  </r>
  <r>
    <x v="614"/>
    <x v="597"/>
    <x v="4"/>
    <x v="610"/>
    <x v="610"/>
    <x v="36"/>
    <x v="210"/>
    <x v="0"/>
    <x v="610"/>
    <x v="50"/>
    <x v="2"/>
    <x v="2"/>
    <x v="1"/>
    <x v="0"/>
    <x v="1"/>
    <x v="4"/>
    <x v="0"/>
    <x v="0"/>
    <x v="2"/>
  </r>
  <r>
    <x v="615"/>
    <x v="598"/>
    <x v="9"/>
    <x v="611"/>
    <x v="611"/>
    <x v="80"/>
    <x v="395"/>
    <x v="0"/>
    <x v="611"/>
    <x v="50"/>
    <x v="1"/>
    <x v="5"/>
    <x v="0"/>
    <x v="0"/>
    <x v="0"/>
    <x v="3"/>
    <x v="0"/>
    <x v="0"/>
    <x v="2"/>
  </r>
  <r>
    <x v="616"/>
    <x v="599"/>
    <x v="3"/>
    <x v="612"/>
    <x v="612"/>
    <x v="50"/>
    <x v="396"/>
    <x v="1"/>
    <x v="612"/>
    <x v="16"/>
    <x v="0"/>
    <x v="2"/>
    <x v="2"/>
    <x v="0"/>
    <x v="1"/>
    <x v="3"/>
    <x v="2"/>
    <x v="2"/>
    <x v="1"/>
  </r>
  <r>
    <x v="617"/>
    <x v="600"/>
    <x v="1"/>
    <x v="613"/>
    <x v="613"/>
    <x v="86"/>
    <x v="397"/>
    <x v="0"/>
    <x v="613"/>
    <x v="18"/>
    <x v="1"/>
    <x v="4"/>
    <x v="2"/>
    <x v="0"/>
    <x v="1"/>
    <x v="1"/>
    <x v="1"/>
    <x v="1"/>
    <x v="2"/>
  </r>
  <r>
    <x v="618"/>
    <x v="601"/>
    <x v="3"/>
    <x v="614"/>
    <x v="614"/>
    <x v="54"/>
    <x v="218"/>
    <x v="2"/>
    <x v="614"/>
    <x v="43"/>
    <x v="0"/>
    <x v="5"/>
    <x v="1"/>
    <x v="0"/>
    <x v="1"/>
    <x v="4"/>
    <x v="0"/>
    <x v="0"/>
    <x v="2"/>
  </r>
  <r>
    <x v="619"/>
    <x v="602"/>
    <x v="3"/>
    <x v="615"/>
    <x v="615"/>
    <x v="13"/>
    <x v="84"/>
    <x v="0"/>
    <x v="615"/>
    <x v="23"/>
    <x v="2"/>
    <x v="4"/>
    <x v="2"/>
    <x v="0"/>
    <x v="0"/>
    <x v="5"/>
    <x v="1"/>
    <x v="1"/>
    <x v="0"/>
  </r>
  <r>
    <x v="620"/>
    <x v="603"/>
    <x v="6"/>
    <x v="616"/>
    <x v="616"/>
    <x v="61"/>
    <x v="19"/>
    <x v="2"/>
    <x v="616"/>
    <x v="51"/>
    <x v="1"/>
    <x v="4"/>
    <x v="0"/>
    <x v="1"/>
    <x v="0"/>
    <x v="4"/>
    <x v="0"/>
    <x v="0"/>
    <x v="0"/>
  </r>
  <r>
    <x v="621"/>
    <x v="604"/>
    <x v="8"/>
    <x v="617"/>
    <x v="617"/>
    <x v="80"/>
    <x v="143"/>
    <x v="1"/>
    <x v="617"/>
    <x v="57"/>
    <x v="1"/>
    <x v="5"/>
    <x v="2"/>
    <x v="0"/>
    <x v="0"/>
    <x v="4"/>
    <x v="0"/>
    <x v="0"/>
    <x v="0"/>
  </r>
  <r>
    <x v="622"/>
    <x v="605"/>
    <x v="0"/>
    <x v="618"/>
    <x v="618"/>
    <x v="29"/>
    <x v="398"/>
    <x v="2"/>
    <x v="618"/>
    <x v="49"/>
    <x v="0"/>
    <x v="4"/>
    <x v="0"/>
    <x v="0"/>
    <x v="0"/>
    <x v="2"/>
    <x v="2"/>
    <x v="2"/>
    <x v="2"/>
  </r>
  <r>
    <x v="623"/>
    <x v="606"/>
    <x v="4"/>
    <x v="619"/>
    <x v="619"/>
    <x v="52"/>
    <x v="210"/>
    <x v="2"/>
    <x v="619"/>
    <x v="18"/>
    <x v="0"/>
    <x v="0"/>
    <x v="1"/>
    <x v="1"/>
    <x v="0"/>
    <x v="5"/>
    <x v="2"/>
    <x v="2"/>
    <x v="2"/>
  </r>
  <r>
    <x v="624"/>
    <x v="607"/>
    <x v="8"/>
    <x v="620"/>
    <x v="620"/>
    <x v="69"/>
    <x v="324"/>
    <x v="1"/>
    <x v="620"/>
    <x v="11"/>
    <x v="2"/>
    <x v="0"/>
    <x v="0"/>
    <x v="0"/>
    <x v="1"/>
    <x v="5"/>
    <x v="2"/>
    <x v="2"/>
    <x v="1"/>
  </r>
  <r>
    <x v="625"/>
    <x v="608"/>
    <x v="5"/>
    <x v="621"/>
    <x v="621"/>
    <x v="53"/>
    <x v="399"/>
    <x v="1"/>
    <x v="621"/>
    <x v="0"/>
    <x v="0"/>
    <x v="0"/>
    <x v="2"/>
    <x v="0"/>
    <x v="0"/>
    <x v="4"/>
    <x v="2"/>
    <x v="2"/>
    <x v="0"/>
  </r>
  <r>
    <x v="626"/>
    <x v="609"/>
    <x v="5"/>
    <x v="622"/>
    <x v="622"/>
    <x v="11"/>
    <x v="378"/>
    <x v="0"/>
    <x v="622"/>
    <x v="44"/>
    <x v="1"/>
    <x v="0"/>
    <x v="0"/>
    <x v="1"/>
    <x v="1"/>
    <x v="3"/>
    <x v="0"/>
    <x v="0"/>
    <x v="0"/>
  </r>
  <r>
    <x v="627"/>
    <x v="610"/>
    <x v="4"/>
    <x v="623"/>
    <x v="623"/>
    <x v="86"/>
    <x v="400"/>
    <x v="1"/>
    <x v="623"/>
    <x v="59"/>
    <x v="1"/>
    <x v="4"/>
    <x v="0"/>
    <x v="0"/>
    <x v="1"/>
    <x v="0"/>
    <x v="2"/>
    <x v="2"/>
    <x v="2"/>
  </r>
  <r>
    <x v="628"/>
    <x v="611"/>
    <x v="6"/>
    <x v="624"/>
    <x v="624"/>
    <x v="25"/>
    <x v="401"/>
    <x v="0"/>
    <x v="624"/>
    <x v="26"/>
    <x v="0"/>
    <x v="1"/>
    <x v="0"/>
    <x v="0"/>
    <x v="1"/>
    <x v="2"/>
    <x v="0"/>
    <x v="0"/>
    <x v="1"/>
  </r>
  <r>
    <x v="629"/>
    <x v="612"/>
    <x v="8"/>
    <x v="625"/>
    <x v="625"/>
    <x v="53"/>
    <x v="96"/>
    <x v="2"/>
    <x v="625"/>
    <x v="13"/>
    <x v="0"/>
    <x v="0"/>
    <x v="2"/>
    <x v="1"/>
    <x v="0"/>
    <x v="5"/>
    <x v="0"/>
    <x v="0"/>
    <x v="0"/>
  </r>
  <r>
    <x v="630"/>
    <x v="613"/>
    <x v="4"/>
    <x v="626"/>
    <x v="626"/>
    <x v="64"/>
    <x v="402"/>
    <x v="2"/>
    <x v="626"/>
    <x v="24"/>
    <x v="0"/>
    <x v="0"/>
    <x v="0"/>
    <x v="1"/>
    <x v="1"/>
    <x v="3"/>
    <x v="0"/>
    <x v="0"/>
    <x v="1"/>
  </r>
  <r>
    <x v="631"/>
    <x v="77"/>
    <x v="6"/>
    <x v="627"/>
    <x v="627"/>
    <x v="19"/>
    <x v="382"/>
    <x v="0"/>
    <x v="627"/>
    <x v="38"/>
    <x v="1"/>
    <x v="6"/>
    <x v="2"/>
    <x v="1"/>
    <x v="1"/>
    <x v="1"/>
    <x v="0"/>
    <x v="0"/>
    <x v="2"/>
  </r>
  <r>
    <x v="632"/>
    <x v="461"/>
    <x v="5"/>
    <x v="628"/>
    <x v="628"/>
    <x v="15"/>
    <x v="200"/>
    <x v="2"/>
    <x v="628"/>
    <x v="27"/>
    <x v="0"/>
    <x v="6"/>
    <x v="1"/>
    <x v="0"/>
    <x v="1"/>
    <x v="4"/>
    <x v="0"/>
    <x v="0"/>
    <x v="1"/>
  </r>
  <r>
    <x v="633"/>
    <x v="614"/>
    <x v="6"/>
    <x v="629"/>
    <x v="629"/>
    <x v="79"/>
    <x v="403"/>
    <x v="0"/>
    <x v="629"/>
    <x v="28"/>
    <x v="1"/>
    <x v="3"/>
    <x v="1"/>
    <x v="1"/>
    <x v="1"/>
    <x v="2"/>
    <x v="2"/>
    <x v="2"/>
    <x v="2"/>
  </r>
  <r>
    <x v="634"/>
    <x v="615"/>
    <x v="6"/>
    <x v="630"/>
    <x v="630"/>
    <x v="80"/>
    <x v="198"/>
    <x v="2"/>
    <x v="630"/>
    <x v="59"/>
    <x v="1"/>
    <x v="5"/>
    <x v="2"/>
    <x v="0"/>
    <x v="1"/>
    <x v="4"/>
    <x v="2"/>
    <x v="2"/>
    <x v="2"/>
  </r>
  <r>
    <x v="635"/>
    <x v="616"/>
    <x v="4"/>
    <x v="631"/>
    <x v="631"/>
    <x v="15"/>
    <x v="66"/>
    <x v="2"/>
    <x v="631"/>
    <x v="59"/>
    <x v="0"/>
    <x v="6"/>
    <x v="0"/>
    <x v="0"/>
    <x v="1"/>
    <x v="0"/>
    <x v="2"/>
    <x v="2"/>
    <x v="2"/>
  </r>
  <r>
    <x v="636"/>
    <x v="617"/>
    <x v="0"/>
    <x v="632"/>
    <x v="632"/>
    <x v="2"/>
    <x v="106"/>
    <x v="2"/>
    <x v="632"/>
    <x v="22"/>
    <x v="1"/>
    <x v="2"/>
    <x v="2"/>
    <x v="1"/>
    <x v="1"/>
    <x v="0"/>
    <x v="0"/>
    <x v="0"/>
    <x v="1"/>
  </r>
  <r>
    <x v="637"/>
    <x v="618"/>
    <x v="8"/>
    <x v="633"/>
    <x v="633"/>
    <x v="35"/>
    <x v="404"/>
    <x v="1"/>
    <x v="633"/>
    <x v="31"/>
    <x v="1"/>
    <x v="6"/>
    <x v="0"/>
    <x v="1"/>
    <x v="0"/>
    <x v="1"/>
    <x v="1"/>
    <x v="1"/>
    <x v="1"/>
  </r>
  <r>
    <x v="638"/>
    <x v="619"/>
    <x v="1"/>
    <x v="634"/>
    <x v="634"/>
    <x v="1"/>
    <x v="398"/>
    <x v="1"/>
    <x v="634"/>
    <x v="23"/>
    <x v="1"/>
    <x v="1"/>
    <x v="0"/>
    <x v="0"/>
    <x v="0"/>
    <x v="4"/>
    <x v="2"/>
    <x v="2"/>
    <x v="0"/>
  </r>
  <r>
    <x v="639"/>
    <x v="620"/>
    <x v="6"/>
    <x v="635"/>
    <x v="635"/>
    <x v="33"/>
    <x v="24"/>
    <x v="0"/>
    <x v="635"/>
    <x v="26"/>
    <x v="2"/>
    <x v="5"/>
    <x v="2"/>
    <x v="1"/>
    <x v="1"/>
    <x v="5"/>
    <x v="2"/>
    <x v="2"/>
    <x v="1"/>
  </r>
  <r>
    <x v="640"/>
    <x v="621"/>
    <x v="6"/>
    <x v="636"/>
    <x v="636"/>
    <x v="55"/>
    <x v="405"/>
    <x v="0"/>
    <x v="636"/>
    <x v="41"/>
    <x v="2"/>
    <x v="0"/>
    <x v="2"/>
    <x v="0"/>
    <x v="0"/>
    <x v="4"/>
    <x v="2"/>
    <x v="2"/>
    <x v="1"/>
  </r>
  <r>
    <x v="641"/>
    <x v="622"/>
    <x v="2"/>
    <x v="637"/>
    <x v="637"/>
    <x v="35"/>
    <x v="406"/>
    <x v="0"/>
    <x v="637"/>
    <x v="28"/>
    <x v="1"/>
    <x v="6"/>
    <x v="0"/>
    <x v="0"/>
    <x v="0"/>
    <x v="1"/>
    <x v="1"/>
    <x v="1"/>
    <x v="2"/>
  </r>
  <r>
    <x v="642"/>
    <x v="623"/>
    <x v="5"/>
    <x v="638"/>
    <x v="638"/>
    <x v="39"/>
    <x v="264"/>
    <x v="0"/>
    <x v="638"/>
    <x v="22"/>
    <x v="1"/>
    <x v="5"/>
    <x v="0"/>
    <x v="0"/>
    <x v="1"/>
    <x v="1"/>
    <x v="2"/>
    <x v="2"/>
    <x v="1"/>
  </r>
  <r>
    <x v="643"/>
    <x v="624"/>
    <x v="2"/>
    <x v="639"/>
    <x v="639"/>
    <x v="73"/>
    <x v="206"/>
    <x v="2"/>
    <x v="639"/>
    <x v="43"/>
    <x v="1"/>
    <x v="0"/>
    <x v="2"/>
    <x v="0"/>
    <x v="0"/>
    <x v="4"/>
    <x v="1"/>
    <x v="1"/>
    <x v="2"/>
  </r>
  <r>
    <x v="644"/>
    <x v="625"/>
    <x v="1"/>
    <x v="640"/>
    <x v="640"/>
    <x v="69"/>
    <x v="183"/>
    <x v="0"/>
    <x v="640"/>
    <x v="46"/>
    <x v="2"/>
    <x v="0"/>
    <x v="0"/>
    <x v="0"/>
    <x v="1"/>
    <x v="1"/>
    <x v="1"/>
    <x v="1"/>
    <x v="2"/>
  </r>
  <r>
    <x v="645"/>
    <x v="626"/>
    <x v="9"/>
    <x v="641"/>
    <x v="641"/>
    <x v="68"/>
    <x v="362"/>
    <x v="0"/>
    <x v="641"/>
    <x v="44"/>
    <x v="0"/>
    <x v="1"/>
    <x v="2"/>
    <x v="0"/>
    <x v="1"/>
    <x v="2"/>
    <x v="0"/>
    <x v="0"/>
    <x v="0"/>
  </r>
  <r>
    <x v="646"/>
    <x v="627"/>
    <x v="3"/>
    <x v="642"/>
    <x v="642"/>
    <x v="73"/>
    <x v="407"/>
    <x v="1"/>
    <x v="642"/>
    <x v="2"/>
    <x v="1"/>
    <x v="0"/>
    <x v="0"/>
    <x v="1"/>
    <x v="1"/>
    <x v="0"/>
    <x v="1"/>
    <x v="1"/>
    <x v="1"/>
  </r>
  <r>
    <x v="647"/>
    <x v="628"/>
    <x v="8"/>
    <x v="643"/>
    <x v="643"/>
    <x v="80"/>
    <x v="374"/>
    <x v="1"/>
    <x v="643"/>
    <x v="32"/>
    <x v="1"/>
    <x v="5"/>
    <x v="2"/>
    <x v="0"/>
    <x v="1"/>
    <x v="5"/>
    <x v="2"/>
    <x v="2"/>
    <x v="2"/>
  </r>
  <r>
    <x v="648"/>
    <x v="629"/>
    <x v="5"/>
    <x v="644"/>
    <x v="644"/>
    <x v="65"/>
    <x v="50"/>
    <x v="1"/>
    <x v="644"/>
    <x v="31"/>
    <x v="0"/>
    <x v="5"/>
    <x v="0"/>
    <x v="0"/>
    <x v="0"/>
    <x v="3"/>
    <x v="1"/>
    <x v="1"/>
    <x v="1"/>
  </r>
  <r>
    <x v="649"/>
    <x v="60"/>
    <x v="4"/>
    <x v="645"/>
    <x v="645"/>
    <x v="7"/>
    <x v="95"/>
    <x v="1"/>
    <x v="645"/>
    <x v="12"/>
    <x v="2"/>
    <x v="2"/>
    <x v="2"/>
    <x v="1"/>
    <x v="1"/>
    <x v="1"/>
    <x v="1"/>
    <x v="1"/>
    <x v="1"/>
  </r>
  <r>
    <x v="650"/>
    <x v="630"/>
    <x v="1"/>
    <x v="646"/>
    <x v="646"/>
    <x v="15"/>
    <x v="282"/>
    <x v="0"/>
    <x v="646"/>
    <x v="52"/>
    <x v="0"/>
    <x v="6"/>
    <x v="2"/>
    <x v="1"/>
    <x v="1"/>
    <x v="1"/>
    <x v="2"/>
    <x v="2"/>
    <x v="1"/>
  </r>
  <r>
    <x v="651"/>
    <x v="631"/>
    <x v="3"/>
    <x v="647"/>
    <x v="647"/>
    <x v="49"/>
    <x v="408"/>
    <x v="1"/>
    <x v="647"/>
    <x v="21"/>
    <x v="0"/>
    <x v="6"/>
    <x v="1"/>
    <x v="1"/>
    <x v="0"/>
    <x v="0"/>
    <x v="2"/>
    <x v="2"/>
    <x v="0"/>
  </r>
  <r>
    <x v="652"/>
    <x v="632"/>
    <x v="4"/>
    <x v="648"/>
    <x v="648"/>
    <x v="36"/>
    <x v="45"/>
    <x v="1"/>
    <x v="648"/>
    <x v="48"/>
    <x v="2"/>
    <x v="2"/>
    <x v="2"/>
    <x v="0"/>
    <x v="1"/>
    <x v="2"/>
    <x v="0"/>
    <x v="0"/>
    <x v="1"/>
  </r>
  <r>
    <x v="653"/>
    <x v="633"/>
    <x v="9"/>
    <x v="649"/>
    <x v="649"/>
    <x v="43"/>
    <x v="26"/>
    <x v="0"/>
    <x v="649"/>
    <x v="20"/>
    <x v="1"/>
    <x v="5"/>
    <x v="0"/>
    <x v="0"/>
    <x v="1"/>
    <x v="3"/>
    <x v="2"/>
    <x v="2"/>
    <x v="2"/>
  </r>
  <r>
    <x v="654"/>
    <x v="634"/>
    <x v="7"/>
    <x v="650"/>
    <x v="650"/>
    <x v="69"/>
    <x v="358"/>
    <x v="2"/>
    <x v="650"/>
    <x v="45"/>
    <x v="2"/>
    <x v="0"/>
    <x v="2"/>
    <x v="0"/>
    <x v="1"/>
    <x v="5"/>
    <x v="2"/>
    <x v="2"/>
    <x v="0"/>
  </r>
  <r>
    <x v="655"/>
    <x v="635"/>
    <x v="6"/>
    <x v="651"/>
    <x v="651"/>
    <x v="86"/>
    <x v="385"/>
    <x v="2"/>
    <x v="651"/>
    <x v="6"/>
    <x v="1"/>
    <x v="4"/>
    <x v="0"/>
    <x v="1"/>
    <x v="0"/>
    <x v="1"/>
    <x v="0"/>
    <x v="0"/>
    <x v="2"/>
  </r>
  <r>
    <x v="656"/>
    <x v="374"/>
    <x v="8"/>
    <x v="652"/>
    <x v="652"/>
    <x v="33"/>
    <x v="81"/>
    <x v="2"/>
    <x v="652"/>
    <x v="7"/>
    <x v="2"/>
    <x v="5"/>
    <x v="1"/>
    <x v="1"/>
    <x v="0"/>
    <x v="1"/>
    <x v="1"/>
    <x v="1"/>
    <x v="0"/>
  </r>
  <r>
    <x v="657"/>
    <x v="636"/>
    <x v="6"/>
    <x v="653"/>
    <x v="653"/>
    <x v="68"/>
    <x v="41"/>
    <x v="0"/>
    <x v="653"/>
    <x v="30"/>
    <x v="0"/>
    <x v="1"/>
    <x v="1"/>
    <x v="0"/>
    <x v="0"/>
    <x v="5"/>
    <x v="0"/>
    <x v="0"/>
    <x v="1"/>
  </r>
  <r>
    <x v="658"/>
    <x v="637"/>
    <x v="1"/>
    <x v="654"/>
    <x v="654"/>
    <x v="71"/>
    <x v="74"/>
    <x v="1"/>
    <x v="654"/>
    <x v="9"/>
    <x v="0"/>
    <x v="6"/>
    <x v="0"/>
    <x v="0"/>
    <x v="0"/>
    <x v="3"/>
    <x v="0"/>
    <x v="0"/>
    <x v="2"/>
  </r>
  <r>
    <x v="659"/>
    <x v="638"/>
    <x v="8"/>
    <x v="655"/>
    <x v="655"/>
    <x v="84"/>
    <x v="409"/>
    <x v="2"/>
    <x v="655"/>
    <x v="49"/>
    <x v="2"/>
    <x v="6"/>
    <x v="2"/>
    <x v="0"/>
    <x v="1"/>
    <x v="5"/>
    <x v="0"/>
    <x v="0"/>
    <x v="2"/>
  </r>
  <r>
    <x v="660"/>
    <x v="639"/>
    <x v="6"/>
    <x v="656"/>
    <x v="656"/>
    <x v="36"/>
    <x v="246"/>
    <x v="1"/>
    <x v="656"/>
    <x v="39"/>
    <x v="2"/>
    <x v="2"/>
    <x v="1"/>
    <x v="1"/>
    <x v="0"/>
    <x v="3"/>
    <x v="2"/>
    <x v="2"/>
    <x v="0"/>
  </r>
  <r>
    <x v="661"/>
    <x v="640"/>
    <x v="0"/>
    <x v="657"/>
    <x v="657"/>
    <x v="65"/>
    <x v="348"/>
    <x v="2"/>
    <x v="657"/>
    <x v="30"/>
    <x v="0"/>
    <x v="5"/>
    <x v="0"/>
    <x v="0"/>
    <x v="1"/>
    <x v="3"/>
    <x v="1"/>
    <x v="1"/>
    <x v="1"/>
  </r>
  <r>
    <x v="662"/>
    <x v="641"/>
    <x v="3"/>
    <x v="658"/>
    <x v="658"/>
    <x v="62"/>
    <x v="92"/>
    <x v="2"/>
    <x v="658"/>
    <x v="9"/>
    <x v="1"/>
    <x v="2"/>
    <x v="2"/>
    <x v="0"/>
    <x v="0"/>
    <x v="5"/>
    <x v="2"/>
    <x v="2"/>
    <x v="2"/>
  </r>
  <r>
    <x v="663"/>
    <x v="642"/>
    <x v="4"/>
    <x v="659"/>
    <x v="659"/>
    <x v="12"/>
    <x v="410"/>
    <x v="2"/>
    <x v="659"/>
    <x v="21"/>
    <x v="2"/>
    <x v="6"/>
    <x v="0"/>
    <x v="0"/>
    <x v="0"/>
    <x v="4"/>
    <x v="1"/>
    <x v="1"/>
    <x v="0"/>
  </r>
  <r>
    <x v="664"/>
    <x v="643"/>
    <x v="5"/>
    <x v="660"/>
    <x v="660"/>
    <x v="81"/>
    <x v="411"/>
    <x v="1"/>
    <x v="660"/>
    <x v="25"/>
    <x v="2"/>
    <x v="4"/>
    <x v="1"/>
    <x v="1"/>
    <x v="0"/>
    <x v="3"/>
    <x v="1"/>
    <x v="1"/>
    <x v="1"/>
  </r>
  <r>
    <x v="665"/>
    <x v="644"/>
    <x v="7"/>
    <x v="661"/>
    <x v="661"/>
    <x v="87"/>
    <x v="284"/>
    <x v="0"/>
    <x v="661"/>
    <x v="29"/>
    <x v="2"/>
    <x v="3"/>
    <x v="0"/>
    <x v="1"/>
    <x v="0"/>
    <x v="5"/>
    <x v="0"/>
    <x v="0"/>
    <x v="1"/>
  </r>
  <r>
    <x v="666"/>
    <x v="645"/>
    <x v="6"/>
    <x v="662"/>
    <x v="662"/>
    <x v="9"/>
    <x v="412"/>
    <x v="0"/>
    <x v="662"/>
    <x v="25"/>
    <x v="2"/>
    <x v="5"/>
    <x v="0"/>
    <x v="0"/>
    <x v="1"/>
    <x v="4"/>
    <x v="2"/>
    <x v="2"/>
    <x v="1"/>
  </r>
  <r>
    <x v="667"/>
    <x v="646"/>
    <x v="7"/>
    <x v="663"/>
    <x v="663"/>
    <x v="55"/>
    <x v="413"/>
    <x v="0"/>
    <x v="663"/>
    <x v="41"/>
    <x v="2"/>
    <x v="0"/>
    <x v="2"/>
    <x v="1"/>
    <x v="0"/>
    <x v="0"/>
    <x v="2"/>
    <x v="2"/>
    <x v="1"/>
  </r>
  <r>
    <x v="668"/>
    <x v="647"/>
    <x v="3"/>
    <x v="664"/>
    <x v="664"/>
    <x v="69"/>
    <x v="401"/>
    <x v="0"/>
    <x v="664"/>
    <x v="18"/>
    <x v="2"/>
    <x v="0"/>
    <x v="0"/>
    <x v="0"/>
    <x v="0"/>
    <x v="0"/>
    <x v="1"/>
    <x v="1"/>
    <x v="2"/>
  </r>
  <r>
    <x v="669"/>
    <x v="648"/>
    <x v="5"/>
    <x v="665"/>
    <x v="665"/>
    <x v="29"/>
    <x v="175"/>
    <x v="2"/>
    <x v="665"/>
    <x v="5"/>
    <x v="0"/>
    <x v="4"/>
    <x v="1"/>
    <x v="1"/>
    <x v="0"/>
    <x v="3"/>
    <x v="2"/>
    <x v="2"/>
    <x v="2"/>
  </r>
  <r>
    <x v="670"/>
    <x v="649"/>
    <x v="4"/>
    <x v="666"/>
    <x v="666"/>
    <x v="78"/>
    <x v="171"/>
    <x v="0"/>
    <x v="666"/>
    <x v="18"/>
    <x v="0"/>
    <x v="3"/>
    <x v="2"/>
    <x v="0"/>
    <x v="1"/>
    <x v="5"/>
    <x v="0"/>
    <x v="0"/>
    <x v="2"/>
  </r>
  <r>
    <x v="671"/>
    <x v="650"/>
    <x v="5"/>
    <x v="667"/>
    <x v="667"/>
    <x v="73"/>
    <x v="414"/>
    <x v="1"/>
    <x v="667"/>
    <x v="46"/>
    <x v="1"/>
    <x v="0"/>
    <x v="2"/>
    <x v="0"/>
    <x v="1"/>
    <x v="4"/>
    <x v="2"/>
    <x v="2"/>
    <x v="2"/>
  </r>
  <r>
    <x v="672"/>
    <x v="651"/>
    <x v="6"/>
    <x v="668"/>
    <x v="668"/>
    <x v="22"/>
    <x v="415"/>
    <x v="0"/>
    <x v="668"/>
    <x v="43"/>
    <x v="1"/>
    <x v="0"/>
    <x v="0"/>
    <x v="1"/>
    <x v="0"/>
    <x v="0"/>
    <x v="2"/>
    <x v="2"/>
    <x v="2"/>
  </r>
  <r>
    <x v="673"/>
    <x v="652"/>
    <x v="2"/>
    <x v="669"/>
    <x v="669"/>
    <x v="42"/>
    <x v="416"/>
    <x v="2"/>
    <x v="669"/>
    <x v="39"/>
    <x v="2"/>
    <x v="1"/>
    <x v="2"/>
    <x v="1"/>
    <x v="1"/>
    <x v="0"/>
    <x v="1"/>
    <x v="1"/>
    <x v="0"/>
  </r>
  <r>
    <x v="674"/>
    <x v="653"/>
    <x v="4"/>
    <x v="670"/>
    <x v="670"/>
    <x v="59"/>
    <x v="417"/>
    <x v="2"/>
    <x v="670"/>
    <x v="19"/>
    <x v="1"/>
    <x v="1"/>
    <x v="1"/>
    <x v="1"/>
    <x v="0"/>
    <x v="1"/>
    <x v="0"/>
    <x v="0"/>
    <x v="2"/>
  </r>
  <r>
    <x v="675"/>
    <x v="461"/>
    <x v="5"/>
    <x v="628"/>
    <x v="628"/>
    <x v="7"/>
    <x v="129"/>
    <x v="1"/>
    <x v="628"/>
    <x v="15"/>
    <x v="2"/>
    <x v="2"/>
    <x v="2"/>
    <x v="0"/>
    <x v="1"/>
    <x v="5"/>
    <x v="2"/>
    <x v="2"/>
    <x v="2"/>
  </r>
  <r>
    <x v="676"/>
    <x v="654"/>
    <x v="0"/>
    <x v="671"/>
    <x v="671"/>
    <x v="88"/>
    <x v="418"/>
    <x v="2"/>
    <x v="671"/>
    <x v="48"/>
    <x v="2"/>
    <x v="6"/>
    <x v="2"/>
    <x v="0"/>
    <x v="0"/>
    <x v="3"/>
    <x v="2"/>
    <x v="2"/>
    <x v="1"/>
  </r>
  <r>
    <x v="677"/>
    <x v="655"/>
    <x v="7"/>
    <x v="672"/>
    <x v="672"/>
    <x v="55"/>
    <x v="5"/>
    <x v="1"/>
    <x v="672"/>
    <x v="22"/>
    <x v="2"/>
    <x v="0"/>
    <x v="2"/>
    <x v="0"/>
    <x v="0"/>
    <x v="4"/>
    <x v="0"/>
    <x v="0"/>
    <x v="1"/>
  </r>
  <r>
    <x v="678"/>
    <x v="656"/>
    <x v="4"/>
    <x v="673"/>
    <x v="673"/>
    <x v="13"/>
    <x v="419"/>
    <x v="0"/>
    <x v="673"/>
    <x v="34"/>
    <x v="2"/>
    <x v="4"/>
    <x v="0"/>
    <x v="1"/>
    <x v="1"/>
    <x v="0"/>
    <x v="1"/>
    <x v="1"/>
    <x v="0"/>
  </r>
  <r>
    <x v="679"/>
    <x v="495"/>
    <x v="3"/>
    <x v="674"/>
    <x v="674"/>
    <x v="83"/>
    <x v="317"/>
    <x v="0"/>
    <x v="674"/>
    <x v="45"/>
    <x v="0"/>
    <x v="1"/>
    <x v="0"/>
    <x v="0"/>
    <x v="1"/>
    <x v="4"/>
    <x v="0"/>
    <x v="0"/>
    <x v="0"/>
  </r>
  <r>
    <x v="680"/>
    <x v="657"/>
    <x v="8"/>
    <x v="675"/>
    <x v="675"/>
    <x v="12"/>
    <x v="213"/>
    <x v="1"/>
    <x v="675"/>
    <x v="35"/>
    <x v="2"/>
    <x v="6"/>
    <x v="2"/>
    <x v="0"/>
    <x v="0"/>
    <x v="1"/>
    <x v="2"/>
    <x v="2"/>
    <x v="1"/>
  </r>
  <r>
    <x v="681"/>
    <x v="658"/>
    <x v="8"/>
    <x v="676"/>
    <x v="676"/>
    <x v="78"/>
    <x v="41"/>
    <x v="2"/>
    <x v="676"/>
    <x v="27"/>
    <x v="0"/>
    <x v="3"/>
    <x v="1"/>
    <x v="1"/>
    <x v="0"/>
    <x v="3"/>
    <x v="2"/>
    <x v="2"/>
    <x v="1"/>
  </r>
  <r>
    <x v="682"/>
    <x v="659"/>
    <x v="3"/>
    <x v="677"/>
    <x v="677"/>
    <x v="51"/>
    <x v="190"/>
    <x v="0"/>
    <x v="677"/>
    <x v="12"/>
    <x v="0"/>
    <x v="5"/>
    <x v="0"/>
    <x v="1"/>
    <x v="0"/>
    <x v="5"/>
    <x v="1"/>
    <x v="1"/>
    <x v="1"/>
  </r>
  <r>
    <x v="683"/>
    <x v="660"/>
    <x v="5"/>
    <x v="678"/>
    <x v="678"/>
    <x v="33"/>
    <x v="420"/>
    <x v="0"/>
    <x v="678"/>
    <x v="37"/>
    <x v="2"/>
    <x v="5"/>
    <x v="0"/>
    <x v="0"/>
    <x v="1"/>
    <x v="5"/>
    <x v="0"/>
    <x v="0"/>
    <x v="1"/>
  </r>
  <r>
    <x v="684"/>
    <x v="661"/>
    <x v="3"/>
    <x v="679"/>
    <x v="679"/>
    <x v="46"/>
    <x v="25"/>
    <x v="0"/>
    <x v="679"/>
    <x v="49"/>
    <x v="0"/>
    <x v="4"/>
    <x v="2"/>
    <x v="0"/>
    <x v="0"/>
    <x v="3"/>
    <x v="2"/>
    <x v="2"/>
    <x v="2"/>
  </r>
  <r>
    <x v="685"/>
    <x v="662"/>
    <x v="5"/>
    <x v="680"/>
    <x v="680"/>
    <x v="66"/>
    <x v="187"/>
    <x v="2"/>
    <x v="680"/>
    <x v="41"/>
    <x v="0"/>
    <x v="6"/>
    <x v="0"/>
    <x v="0"/>
    <x v="0"/>
    <x v="2"/>
    <x v="2"/>
    <x v="2"/>
    <x v="1"/>
  </r>
  <r>
    <x v="686"/>
    <x v="663"/>
    <x v="5"/>
    <x v="681"/>
    <x v="681"/>
    <x v="66"/>
    <x v="421"/>
    <x v="2"/>
    <x v="681"/>
    <x v="7"/>
    <x v="0"/>
    <x v="6"/>
    <x v="1"/>
    <x v="0"/>
    <x v="0"/>
    <x v="3"/>
    <x v="2"/>
    <x v="2"/>
    <x v="0"/>
  </r>
  <r>
    <x v="687"/>
    <x v="664"/>
    <x v="4"/>
    <x v="682"/>
    <x v="682"/>
    <x v="65"/>
    <x v="422"/>
    <x v="1"/>
    <x v="682"/>
    <x v="42"/>
    <x v="0"/>
    <x v="5"/>
    <x v="2"/>
    <x v="0"/>
    <x v="1"/>
    <x v="2"/>
    <x v="0"/>
    <x v="0"/>
    <x v="2"/>
  </r>
  <r>
    <x v="688"/>
    <x v="665"/>
    <x v="5"/>
    <x v="683"/>
    <x v="683"/>
    <x v="45"/>
    <x v="423"/>
    <x v="1"/>
    <x v="683"/>
    <x v="36"/>
    <x v="1"/>
    <x v="5"/>
    <x v="0"/>
    <x v="0"/>
    <x v="1"/>
    <x v="3"/>
    <x v="1"/>
    <x v="1"/>
    <x v="1"/>
  </r>
  <r>
    <x v="689"/>
    <x v="666"/>
    <x v="6"/>
    <x v="684"/>
    <x v="684"/>
    <x v="42"/>
    <x v="130"/>
    <x v="1"/>
    <x v="684"/>
    <x v="26"/>
    <x v="2"/>
    <x v="1"/>
    <x v="1"/>
    <x v="1"/>
    <x v="0"/>
    <x v="4"/>
    <x v="0"/>
    <x v="0"/>
    <x v="1"/>
  </r>
  <r>
    <x v="690"/>
    <x v="667"/>
    <x v="9"/>
    <x v="685"/>
    <x v="685"/>
    <x v="25"/>
    <x v="309"/>
    <x v="1"/>
    <x v="685"/>
    <x v="24"/>
    <x v="0"/>
    <x v="1"/>
    <x v="0"/>
    <x v="0"/>
    <x v="0"/>
    <x v="3"/>
    <x v="1"/>
    <x v="1"/>
    <x v="1"/>
  </r>
  <r>
    <x v="691"/>
    <x v="668"/>
    <x v="0"/>
    <x v="686"/>
    <x v="686"/>
    <x v="41"/>
    <x v="30"/>
    <x v="0"/>
    <x v="686"/>
    <x v="53"/>
    <x v="1"/>
    <x v="6"/>
    <x v="2"/>
    <x v="0"/>
    <x v="1"/>
    <x v="4"/>
    <x v="1"/>
    <x v="1"/>
    <x v="2"/>
  </r>
  <r>
    <x v="692"/>
    <x v="644"/>
    <x v="4"/>
    <x v="687"/>
    <x v="687"/>
    <x v="31"/>
    <x v="104"/>
    <x v="1"/>
    <x v="687"/>
    <x v="55"/>
    <x v="1"/>
    <x v="3"/>
    <x v="0"/>
    <x v="0"/>
    <x v="1"/>
    <x v="0"/>
    <x v="0"/>
    <x v="0"/>
    <x v="0"/>
  </r>
  <r>
    <x v="693"/>
    <x v="669"/>
    <x v="0"/>
    <x v="688"/>
    <x v="688"/>
    <x v="34"/>
    <x v="424"/>
    <x v="1"/>
    <x v="688"/>
    <x v="33"/>
    <x v="2"/>
    <x v="2"/>
    <x v="0"/>
    <x v="0"/>
    <x v="0"/>
    <x v="5"/>
    <x v="1"/>
    <x v="1"/>
    <x v="0"/>
  </r>
  <r>
    <x v="694"/>
    <x v="670"/>
    <x v="9"/>
    <x v="689"/>
    <x v="689"/>
    <x v="65"/>
    <x v="51"/>
    <x v="1"/>
    <x v="689"/>
    <x v="29"/>
    <x v="0"/>
    <x v="5"/>
    <x v="0"/>
    <x v="1"/>
    <x v="0"/>
    <x v="4"/>
    <x v="1"/>
    <x v="1"/>
    <x v="1"/>
  </r>
  <r>
    <x v="695"/>
    <x v="671"/>
    <x v="1"/>
    <x v="690"/>
    <x v="690"/>
    <x v="71"/>
    <x v="425"/>
    <x v="1"/>
    <x v="690"/>
    <x v="37"/>
    <x v="0"/>
    <x v="6"/>
    <x v="2"/>
    <x v="0"/>
    <x v="0"/>
    <x v="2"/>
    <x v="0"/>
    <x v="0"/>
    <x v="1"/>
  </r>
  <r>
    <x v="696"/>
    <x v="672"/>
    <x v="7"/>
    <x v="691"/>
    <x v="691"/>
    <x v="17"/>
    <x v="263"/>
    <x v="0"/>
    <x v="691"/>
    <x v="16"/>
    <x v="0"/>
    <x v="6"/>
    <x v="2"/>
    <x v="0"/>
    <x v="0"/>
    <x v="3"/>
    <x v="0"/>
    <x v="0"/>
    <x v="1"/>
  </r>
  <r>
    <x v="697"/>
    <x v="673"/>
    <x v="7"/>
    <x v="692"/>
    <x v="692"/>
    <x v="47"/>
    <x v="162"/>
    <x v="0"/>
    <x v="692"/>
    <x v="42"/>
    <x v="0"/>
    <x v="2"/>
    <x v="2"/>
    <x v="1"/>
    <x v="1"/>
    <x v="2"/>
    <x v="2"/>
    <x v="2"/>
    <x v="2"/>
  </r>
  <r>
    <x v="698"/>
    <x v="674"/>
    <x v="9"/>
    <x v="693"/>
    <x v="693"/>
    <x v="88"/>
    <x v="371"/>
    <x v="2"/>
    <x v="693"/>
    <x v="52"/>
    <x v="2"/>
    <x v="6"/>
    <x v="2"/>
    <x v="0"/>
    <x v="1"/>
    <x v="1"/>
    <x v="0"/>
    <x v="0"/>
    <x v="1"/>
  </r>
  <r>
    <x v="699"/>
    <x v="675"/>
    <x v="4"/>
    <x v="694"/>
    <x v="694"/>
    <x v="52"/>
    <x v="426"/>
    <x v="0"/>
    <x v="694"/>
    <x v="7"/>
    <x v="0"/>
    <x v="0"/>
    <x v="2"/>
    <x v="1"/>
    <x v="1"/>
    <x v="2"/>
    <x v="1"/>
    <x v="1"/>
    <x v="0"/>
  </r>
  <r>
    <x v="700"/>
    <x v="676"/>
    <x v="2"/>
    <x v="695"/>
    <x v="695"/>
    <x v="13"/>
    <x v="384"/>
    <x v="0"/>
    <x v="695"/>
    <x v="1"/>
    <x v="2"/>
    <x v="4"/>
    <x v="0"/>
    <x v="1"/>
    <x v="0"/>
    <x v="5"/>
    <x v="1"/>
    <x v="1"/>
    <x v="0"/>
  </r>
  <r>
    <x v="701"/>
    <x v="379"/>
    <x v="6"/>
    <x v="696"/>
    <x v="696"/>
    <x v="39"/>
    <x v="386"/>
    <x v="2"/>
    <x v="696"/>
    <x v="42"/>
    <x v="1"/>
    <x v="5"/>
    <x v="2"/>
    <x v="1"/>
    <x v="1"/>
    <x v="4"/>
    <x v="2"/>
    <x v="2"/>
    <x v="2"/>
  </r>
  <r>
    <x v="702"/>
    <x v="677"/>
    <x v="4"/>
    <x v="697"/>
    <x v="697"/>
    <x v="33"/>
    <x v="427"/>
    <x v="2"/>
    <x v="697"/>
    <x v="59"/>
    <x v="2"/>
    <x v="5"/>
    <x v="2"/>
    <x v="0"/>
    <x v="0"/>
    <x v="5"/>
    <x v="2"/>
    <x v="2"/>
    <x v="2"/>
  </r>
  <r>
    <x v="703"/>
    <x v="678"/>
    <x v="9"/>
    <x v="698"/>
    <x v="698"/>
    <x v="47"/>
    <x v="428"/>
    <x v="1"/>
    <x v="698"/>
    <x v="51"/>
    <x v="0"/>
    <x v="2"/>
    <x v="1"/>
    <x v="0"/>
    <x v="1"/>
    <x v="0"/>
    <x v="2"/>
    <x v="2"/>
    <x v="0"/>
  </r>
  <r>
    <x v="704"/>
    <x v="679"/>
    <x v="9"/>
    <x v="699"/>
    <x v="699"/>
    <x v="22"/>
    <x v="343"/>
    <x v="1"/>
    <x v="699"/>
    <x v="31"/>
    <x v="1"/>
    <x v="0"/>
    <x v="0"/>
    <x v="0"/>
    <x v="0"/>
    <x v="2"/>
    <x v="2"/>
    <x v="2"/>
    <x v="1"/>
  </r>
  <r>
    <x v="705"/>
    <x v="680"/>
    <x v="0"/>
    <x v="700"/>
    <x v="700"/>
    <x v="14"/>
    <x v="429"/>
    <x v="1"/>
    <x v="700"/>
    <x v="60"/>
    <x v="1"/>
    <x v="1"/>
    <x v="0"/>
    <x v="1"/>
    <x v="1"/>
    <x v="0"/>
    <x v="2"/>
    <x v="2"/>
    <x v="0"/>
  </r>
  <r>
    <x v="706"/>
    <x v="681"/>
    <x v="7"/>
    <x v="701"/>
    <x v="701"/>
    <x v="82"/>
    <x v="109"/>
    <x v="0"/>
    <x v="701"/>
    <x v="29"/>
    <x v="0"/>
    <x v="4"/>
    <x v="2"/>
    <x v="1"/>
    <x v="0"/>
    <x v="1"/>
    <x v="2"/>
    <x v="2"/>
    <x v="1"/>
  </r>
  <r>
    <x v="707"/>
    <x v="682"/>
    <x v="8"/>
    <x v="702"/>
    <x v="702"/>
    <x v="18"/>
    <x v="430"/>
    <x v="1"/>
    <x v="702"/>
    <x v="19"/>
    <x v="0"/>
    <x v="3"/>
    <x v="2"/>
    <x v="0"/>
    <x v="1"/>
    <x v="4"/>
    <x v="1"/>
    <x v="1"/>
    <x v="2"/>
  </r>
  <r>
    <x v="708"/>
    <x v="683"/>
    <x v="2"/>
    <x v="703"/>
    <x v="703"/>
    <x v="40"/>
    <x v="291"/>
    <x v="0"/>
    <x v="703"/>
    <x v="0"/>
    <x v="0"/>
    <x v="2"/>
    <x v="2"/>
    <x v="1"/>
    <x v="1"/>
    <x v="5"/>
    <x v="1"/>
    <x v="1"/>
    <x v="0"/>
  </r>
  <r>
    <x v="709"/>
    <x v="684"/>
    <x v="6"/>
    <x v="704"/>
    <x v="704"/>
    <x v="29"/>
    <x v="422"/>
    <x v="0"/>
    <x v="704"/>
    <x v="36"/>
    <x v="0"/>
    <x v="4"/>
    <x v="2"/>
    <x v="1"/>
    <x v="1"/>
    <x v="3"/>
    <x v="0"/>
    <x v="0"/>
    <x v="1"/>
  </r>
  <r>
    <x v="710"/>
    <x v="685"/>
    <x v="3"/>
    <x v="705"/>
    <x v="705"/>
    <x v="38"/>
    <x v="307"/>
    <x v="1"/>
    <x v="705"/>
    <x v="0"/>
    <x v="2"/>
    <x v="4"/>
    <x v="2"/>
    <x v="0"/>
    <x v="1"/>
    <x v="4"/>
    <x v="0"/>
    <x v="0"/>
    <x v="0"/>
  </r>
  <r>
    <x v="711"/>
    <x v="686"/>
    <x v="7"/>
    <x v="706"/>
    <x v="706"/>
    <x v="35"/>
    <x v="350"/>
    <x v="0"/>
    <x v="706"/>
    <x v="47"/>
    <x v="1"/>
    <x v="6"/>
    <x v="0"/>
    <x v="0"/>
    <x v="0"/>
    <x v="2"/>
    <x v="1"/>
    <x v="1"/>
    <x v="0"/>
  </r>
  <r>
    <x v="712"/>
    <x v="687"/>
    <x v="9"/>
    <x v="707"/>
    <x v="707"/>
    <x v="88"/>
    <x v="431"/>
    <x v="0"/>
    <x v="707"/>
    <x v="8"/>
    <x v="2"/>
    <x v="6"/>
    <x v="0"/>
    <x v="1"/>
    <x v="0"/>
    <x v="1"/>
    <x v="1"/>
    <x v="1"/>
    <x v="1"/>
  </r>
  <r>
    <x v="713"/>
    <x v="688"/>
    <x v="9"/>
    <x v="708"/>
    <x v="708"/>
    <x v="87"/>
    <x v="165"/>
    <x v="0"/>
    <x v="708"/>
    <x v="22"/>
    <x v="2"/>
    <x v="3"/>
    <x v="0"/>
    <x v="1"/>
    <x v="0"/>
    <x v="0"/>
    <x v="1"/>
    <x v="1"/>
    <x v="1"/>
  </r>
  <r>
    <x v="714"/>
    <x v="43"/>
    <x v="2"/>
    <x v="43"/>
    <x v="43"/>
    <x v="82"/>
    <x v="130"/>
    <x v="0"/>
    <x v="43"/>
    <x v="23"/>
    <x v="0"/>
    <x v="4"/>
    <x v="1"/>
    <x v="0"/>
    <x v="1"/>
    <x v="5"/>
    <x v="1"/>
    <x v="1"/>
    <x v="0"/>
  </r>
  <r>
    <x v="715"/>
    <x v="689"/>
    <x v="1"/>
    <x v="709"/>
    <x v="709"/>
    <x v="10"/>
    <x v="333"/>
    <x v="2"/>
    <x v="709"/>
    <x v="37"/>
    <x v="2"/>
    <x v="5"/>
    <x v="2"/>
    <x v="1"/>
    <x v="0"/>
    <x v="0"/>
    <x v="0"/>
    <x v="0"/>
    <x v="1"/>
  </r>
  <r>
    <x v="716"/>
    <x v="690"/>
    <x v="0"/>
    <x v="710"/>
    <x v="710"/>
    <x v="61"/>
    <x v="432"/>
    <x v="0"/>
    <x v="710"/>
    <x v="10"/>
    <x v="1"/>
    <x v="4"/>
    <x v="2"/>
    <x v="0"/>
    <x v="0"/>
    <x v="5"/>
    <x v="0"/>
    <x v="0"/>
    <x v="2"/>
  </r>
  <r>
    <x v="717"/>
    <x v="691"/>
    <x v="6"/>
    <x v="711"/>
    <x v="711"/>
    <x v="64"/>
    <x v="433"/>
    <x v="2"/>
    <x v="711"/>
    <x v="34"/>
    <x v="0"/>
    <x v="0"/>
    <x v="0"/>
    <x v="0"/>
    <x v="1"/>
    <x v="1"/>
    <x v="0"/>
    <x v="0"/>
    <x v="0"/>
  </r>
  <r>
    <x v="718"/>
    <x v="408"/>
    <x v="6"/>
    <x v="712"/>
    <x v="712"/>
    <x v="21"/>
    <x v="229"/>
    <x v="2"/>
    <x v="712"/>
    <x v="8"/>
    <x v="2"/>
    <x v="2"/>
    <x v="0"/>
    <x v="1"/>
    <x v="1"/>
    <x v="5"/>
    <x v="0"/>
    <x v="0"/>
    <x v="1"/>
  </r>
  <r>
    <x v="719"/>
    <x v="692"/>
    <x v="3"/>
    <x v="713"/>
    <x v="713"/>
    <x v="68"/>
    <x v="278"/>
    <x v="2"/>
    <x v="713"/>
    <x v="36"/>
    <x v="0"/>
    <x v="1"/>
    <x v="0"/>
    <x v="0"/>
    <x v="0"/>
    <x v="5"/>
    <x v="2"/>
    <x v="2"/>
    <x v="1"/>
  </r>
  <r>
    <x v="720"/>
    <x v="693"/>
    <x v="0"/>
    <x v="714"/>
    <x v="714"/>
    <x v="30"/>
    <x v="434"/>
    <x v="1"/>
    <x v="714"/>
    <x v="12"/>
    <x v="2"/>
    <x v="0"/>
    <x v="2"/>
    <x v="1"/>
    <x v="0"/>
    <x v="5"/>
    <x v="2"/>
    <x v="2"/>
    <x v="1"/>
  </r>
  <r>
    <x v="721"/>
    <x v="694"/>
    <x v="9"/>
    <x v="715"/>
    <x v="715"/>
    <x v="68"/>
    <x v="311"/>
    <x v="1"/>
    <x v="715"/>
    <x v="20"/>
    <x v="0"/>
    <x v="1"/>
    <x v="0"/>
    <x v="0"/>
    <x v="0"/>
    <x v="3"/>
    <x v="1"/>
    <x v="1"/>
    <x v="2"/>
  </r>
  <r>
    <x v="722"/>
    <x v="695"/>
    <x v="6"/>
    <x v="716"/>
    <x v="716"/>
    <x v="79"/>
    <x v="286"/>
    <x v="2"/>
    <x v="716"/>
    <x v="30"/>
    <x v="1"/>
    <x v="3"/>
    <x v="0"/>
    <x v="1"/>
    <x v="1"/>
    <x v="2"/>
    <x v="2"/>
    <x v="2"/>
    <x v="1"/>
  </r>
  <r>
    <x v="723"/>
    <x v="696"/>
    <x v="0"/>
    <x v="717"/>
    <x v="717"/>
    <x v="83"/>
    <x v="435"/>
    <x v="1"/>
    <x v="717"/>
    <x v="2"/>
    <x v="0"/>
    <x v="1"/>
    <x v="2"/>
    <x v="0"/>
    <x v="0"/>
    <x v="4"/>
    <x v="1"/>
    <x v="1"/>
    <x v="1"/>
  </r>
  <r>
    <x v="724"/>
    <x v="697"/>
    <x v="7"/>
    <x v="718"/>
    <x v="718"/>
    <x v="87"/>
    <x v="387"/>
    <x v="0"/>
    <x v="718"/>
    <x v="2"/>
    <x v="2"/>
    <x v="3"/>
    <x v="2"/>
    <x v="0"/>
    <x v="1"/>
    <x v="4"/>
    <x v="2"/>
    <x v="2"/>
    <x v="1"/>
  </r>
  <r>
    <x v="725"/>
    <x v="698"/>
    <x v="2"/>
    <x v="719"/>
    <x v="719"/>
    <x v="10"/>
    <x v="436"/>
    <x v="1"/>
    <x v="719"/>
    <x v="37"/>
    <x v="2"/>
    <x v="5"/>
    <x v="0"/>
    <x v="0"/>
    <x v="0"/>
    <x v="0"/>
    <x v="1"/>
    <x v="1"/>
    <x v="1"/>
  </r>
  <r>
    <x v="726"/>
    <x v="699"/>
    <x v="6"/>
    <x v="720"/>
    <x v="720"/>
    <x v="66"/>
    <x v="437"/>
    <x v="2"/>
    <x v="720"/>
    <x v="9"/>
    <x v="0"/>
    <x v="6"/>
    <x v="1"/>
    <x v="0"/>
    <x v="1"/>
    <x v="2"/>
    <x v="1"/>
    <x v="1"/>
    <x v="2"/>
  </r>
  <r>
    <x v="727"/>
    <x v="700"/>
    <x v="4"/>
    <x v="721"/>
    <x v="721"/>
    <x v="19"/>
    <x v="438"/>
    <x v="2"/>
    <x v="721"/>
    <x v="60"/>
    <x v="1"/>
    <x v="6"/>
    <x v="2"/>
    <x v="1"/>
    <x v="1"/>
    <x v="3"/>
    <x v="2"/>
    <x v="2"/>
    <x v="0"/>
  </r>
  <r>
    <x v="728"/>
    <x v="701"/>
    <x v="7"/>
    <x v="722"/>
    <x v="722"/>
    <x v="32"/>
    <x v="439"/>
    <x v="0"/>
    <x v="722"/>
    <x v="11"/>
    <x v="1"/>
    <x v="0"/>
    <x v="0"/>
    <x v="1"/>
    <x v="1"/>
    <x v="5"/>
    <x v="1"/>
    <x v="1"/>
    <x v="1"/>
  </r>
  <r>
    <x v="729"/>
    <x v="702"/>
    <x v="0"/>
    <x v="723"/>
    <x v="723"/>
    <x v="11"/>
    <x v="200"/>
    <x v="1"/>
    <x v="723"/>
    <x v="39"/>
    <x v="1"/>
    <x v="0"/>
    <x v="1"/>
    <x v="0"/>
    <x v="0"/>
    <x v="2"/>
    <x v="2"/>
    <x v="2"/>
    <x v="0"/>
  </r>
  <r>
    <x v="730"/>
    <x v="703"/>
    <x v="7"/>
    <x v="724"/>
    <x v="724"/>
    <x v="59"/>
    <x v="293"/>
    <x v="2"/>
    <x v="724"/>
    <x v="18"/>
    <x v="1"/>
    <x v="1"/>
    <x v="2"/>
    <x v="0"/>
    <x v="0"/>
    <x v="5"/>
    <x v="0"/>
    <x v="0"/>
    <x v="2"/>
  </r>
  <r>
    <x v="731"/>
    <x v="704"/>
    <x v="6"/>
    <x v="725"/>
    <x v="725"/>
    <x v="38"/>
    <x v="295"/>
    <x v="0"/>
    <x v="725"/>
    <x v="19"/>
    <x v="2"/>
    <x v="4"/>
    <x v="2"/>
    <x v="1"/>
    <x v="1"/>
    <x v="0"/>
    <x v="0"/>
    <x v="0"/>
    <x v="2"/>
  </r>
  <r>
    <x v="732"/>
    <x v="705"/>
    <x v="8"/>
    <x v="726"/>
    <x v="726"/>
    <x v="4"/>
    <x v="411"/>
    <x v="0"/>
    <x v="726"/>
    <x v="33"/>
    <x v="2"/>
    <x v="1"/>
    <x v="1"/>
    <x v="0"/>
    <x v="1"/>
    <x v="5"/>
    <x v="0"/>
    <x v="0"/>
    <x v="0"/>
  </r>
  <r>
    <x v="733"/>
    <x v="528"/>
    <x v="0"/>
    <x v="727"/>
    <x v="727"/>
    <x v="46"/>
    <x v="440"/>
    <x v="0"/>
    <x v="727"/>
    <x v="60"/>
    <x v="0"/>
    <x v="4"/>
    <x v="1"/>
    <x v="1"/>
    <x v="1"/>
    <x v="1"/>
    <x v="2"/>
    <x v="2"/>
    <x v="0"/>
  </r>
  <r>
    <x v="734"/>
    <x v="706"/>
    <x v="8"/>
    <x v="728"/>
    <x v="728"/>
    <x v="59"/>
    <x v="356"/>
    <x v="0"/>
    <x v="728"/>
    <x v="41"/>
    <x v="1"/>
    <x v="1"/>
    <x v="2"/>
    <x v="0"/>
    <x v="1"/>
    <x v="4"/>
    <x v="2"/>
    <x v="2"/>
    <x v="1"/>
  </r>
  <r>
    <x v="735"/>
    <x v="707"/>
    <x v="4"/>
    <x v="729"/>
    <x v="729"/>
    <x v="24"/>
    <x v="441"/>
    <x v="2"/>
    <x v="729"/>
    <x v="22"/>
    <x v="1"/>
    <x v="2"/>
    <x v="0"/>
    <x v="0"/>
    <x v="1"/>
    <x v="0"/>
    <x v="1"/>
    <x v="1"/>
    <x v="1"/>
  </r>
  <r>
    <x v="736"/>
    <x v="708"/>
    <x v="0"/>
    <x v="730"/>
    <x v="730"/>
    <x v="28"/>
    <x v="273"/>
    <x v="2"/>
    <x v="730"/>
    <x v="34"/>
    <x v="1"/>
    <x v="0"/>
    <x v="0"/>
    <x v="0"/>
    <x v="0"/>
    <x v="2"/>
    <x v="1"/>
    <x v="1"/>
    <x v="0"/>
  </r>
  <r>
    <x v="737"/>
    <x v="709"/>
    <x v="4"/>
    <x v="731"/>
    <x v="731"/>
    <x v="71"/>
    <x v="442"/>
    <x v="0"/>
    <x v="731"/>
    <x v="54"/>
    <x v="0"/>
    <x v="6"/>
    <x v="0"/>
    <x v="1"/>
    <x v="1"/>
    <x v="1"/>
    <x v="1"/>
    <x v="1"/>
    <x v="0"/>
  </r>
  <r>
    <x v="738"/>
    <x v="710"/>
    <x v="2"/>
    <x v="732"/>
    <x v="732"/>
    <x v="52"/>
    <x v="282"/>
    <x v="0"/>
    <x v="732"/>
    <x v="22"/>
    <x v="0"/>
    <x v="0"/>
    <x v="2"/>
    <x v="0"/>
    <x v="1"/>
    <x v="1"/>
    <x v="2"/>
    <x v="2"/>
    <x v="1"/>
  </r>
  <r>
    <x v="739"/>
    <x v="45"/>
    <x v="9"/>
    <x v="733"/>
    <x v="733"/>
    <x v="80"/>
    <x v="102"/>
    <x v="1"/>
    <x v="733"/>
    <x v="57"/>
    <x v="1"/>
    <x v="5"/>
    <x v="1"/>
    <x v="1"/>
    <x v="1"/>
    <x v="2"/>
    <x v="0"/>
    <x v="0"/>
    <x v="0"/>
  </r>
  <r>
    <x v="740"/>
    <x v="711"/>
    <x v="0"/>
    <x v="734"/>
    <x v="734"/>
    <x v="28"/>
    <x v="443"/>
    <x v="1"/>
    <x v="734"/>
    <x v="23"/>
    <x v="1"/>
    <x v="0"/>
    <x v="0"/>
    <x v="1"/>
    <x v="1"/>
    <x v="2"/>
    <x v="1"/>
    <x v="1"/>
    <x v="0"/>
  </r>
  <r>
    <x v="741"/>
    <x v="712"/>
    <x v="8"/>
    <x v="735"/>
    <x v="735"/>
    <x v="78"/>
    <x v="444"/>
    <x v="0"/>
    <x v="735"/>
    <x v="55"/>
    <x v="0"/>
    <x v="3"/>
    <x v="0"/>
    <x v="1"/>
    <x v="1"/>
    <x v="4"/>
    <x v="1"/>
    <x v="1"/>
    <x v="0"/>
  </r>
  <r>
    <x v="742"/>
    <x v="713"/>
    <x v="5"/>
    <x v="736"/>
    <x v="736"/>
    <x v="12"/>
    <x v="375"/>
    <x v="0"/>
    <x v="736"/>
    <x v="55"/>
    <x v="2"/>
    <x v="6"/>
    <x v="0"/>
    <x v="0"/>
    <x v="0"/>
    <x v="3"/>
    <x v="0"/>
    <x v="0"/>
    <x v="0"/>
  </r>
  <r>
    <x v="743"/>
    <x v="714"/>
    <x v="5"/>
    <x v="737"/>
    <x v="737"/>
    <x v="9"/>
    <x v="406"/>
    <x v="0"/>
    <x v="737"/>
    <x v="33"/>
    <x v="2"/>
    <x v="5"/>
    <x v="0"/>
    <x v="0"/>
    <x v="1"/>
    <x v="2"/>
    <x v="0"/>
    <x v="0"/>
    <x v="0"/>
  </r>
  <r>
    <x v="744"/>
    <x v="715"/>
    <x v="2"/>
    <x v="738"/>
    <x v="738"/>
    <x v="56"/>
    <x v="15"/>
    <x v="2"/>
    <x v="738"/>
    <x v="32"/>
    <x v="0"/>
    <x v="5"/>
    <x v="2"/>
    <x v="0"/>
    <x v="0"/>
    <x v="3"/>
    <x v="1"/>
    <x v="1"/>
    <x v="2"/>
  </r>
  <r>
    <x v="745"/>
    <x v="716"/>
    <x v="8"/>
    <x v="739"/>
    <x v="739"/>
    <x v="30"/>
    <x v="445"/>
    <x v="1"/>
    <x v="739"/>
    <x v="17"/>
    <x v="2"/>
    <x v="0"/>
    <x v="2"/>
    <x v="0"/>
    <x v="0"/>
    <x v="4"/>
    <x v="1"/>
    <x v="1"/>
    <x v="0"/>
  </r>
  <r>
    <x v="746"/>
    <x v="717"/>
    <x v="4"/>
    <x v="740"/>
    <x v="740"/>
    <x v="66"/>
    <x v="312"/>
    <x v="2"/>
    <x v="740"/>
    <x v="53"/>
    <x v="0"/>
    <x v="6"/>
    <x v="2"/>
    <x v="0"/>
    <x v="1"/>
    <x v="5"/>
    <x v="2"/>
    <x v="2"/>
    <x v="2"/>
  </r>
  <r>
    <x v="747"/>
    <x v="718"/>
    <x v="1"/>
    <x v="741"/>
    <x v="741"/>
    <x v="74"/>
    <x v="140"/>
    <x v="2"/>
    <x v="741"/>
    <x v="6"/>
    <x v="0"/>
    <x v="5"/>
    <x v="0"/>
    <x v="0"/>
    <x v="0"/>
    <x v="2"/>
    <x v="1"/>
    <x v="1"/>
    <x v="2"/>
  </r>
  <r>
    <x v="748"/>
    <x v="719"/>
    <x v="9"/>
    <x v="742"/>
    <x v="742"/>
    <x v="58"/>
    <x v="198"/>
    <x v="2"/>
    <x v="742"/>
    <x v="7"/>
    <x v="1"/>
    <x v="6"/>
    <x v="2"/>
    <x v="0"/>
    <x v="0"/>
    <x v="2"/>
    <x v="2"/>
    <x v="2"/>
    <x v="0"/>
  </r>
  <r>
    <x v="749"/>
    <x v="720"/>
    <x v="0"/>
    <x v="743"/>
    <x v="743"/>
    <x v="15"/>
    <x v="446"/>
    <x v="1"/>
    <x v="743"/>
    <x v="54"/>
    <x v="0"/>
    <x v="6"/>
    <x v="2"/>
    <x v="0"/>
    <x v="1"/>
    <x v="0"/>
    <x v="1"/>
    <x v="1"/>
    <x v="0"/>
  </r>
  <r>
    <x v="750"/>
    <x v="703"/>
    <x v="7"/>
    <x v="724"/>
    <x v="724"/>
    <x v="86"/>
    <x v="447"/>
    <x v="0"/>
    <x v="724"/>
    <x v="5"/>
    <x v="1"/>
    <x v="4"/>
    <x v="1"/>
    <x v="0"/>
    <x v="0"/>
    <x v="5"/>
    <x v="2"/>
    <x v="2"/>
    <x v="2"/>
  </r>
  <r>
    <x v="751"/>
    <x v="721"/>
    <x v="1"/>
    <x v="744"/>
    <x v="744"/>
    <x v="36"/>
    <x v="359"/>
    <x v="2"/>
    <x v="744"/>
    <x v="17"/>
    <x v="2"/>
    <x v="2"/>
    <x v="1"/>
    <x v="1"/>
    <x v="0"/>
    <x v="4"/>
    <x v="0"/>
    <x v="0"/>
    <x v="0"/>
  </r>
  <r>
    <x v="752"/>
    <x v="722"/>
    <x v="4"/>
    <x v="745"/>
    <x v="745"/>
    <x v="70"/>
    <x v="448"/>
    <x v="0"/>
    <x v="745"/>
    <x v="27"/>
    <x v="2"/>
    <x v="1"/>
    <x v="0"/>
    <x v="0"/>
    <x v="0"/>
    <x v="1"/>
    <x v="0"/>
    <x v="0"/>
    <x v="1"/>
  </r>
  <r>
    <x v="753"/>
    <x v="723"/>
    <x v="1"/>
    <x v="746"/>
    <x v="746"/>
    <x v="46"/>
    <x v="184"/>
    <x v="0"/>
    <x v="746"/>
    <x v="3"/>
    <x v="0"/>
    <x v="4"/>
    <x v="0"/>
    <x v="1"/>
    <x v="1"/>
    <x v="2"/>
    <x v="2"/>
    <x v="2"/>
    <x v="0"/>
  </r>
  <r>
    <x v="754"/>
    <x v="724"/>
    <x v="6"/>
    <x v="747"/>
    <x v="747"/>
    <x v="25"/>
    <x v="5"/>
    <x v="0"/>
    <x v="747"/>
    <x v="2"/>
    <x v="0"/>
    <x v="1"/>
    <x v="2"/>
    <x v="0"/>
    <x v="0"/>
    <x v="5"/>
    <x v="1"/>
    <x v="1"/>
    <x v="1"/>
  </r>
  <r>
    <x v="755"/>
    <x v="725"/>
    <x v="2"/>
    <x v="748"/>
    <x v="748"/>
    <x v="11"/>
    <x v="118"/>
    <x v="2"/>
    <x v="748"/>
    <x v="56"/>
    <x v="1"/>
    <x v="0"/>
    <x v="0"/>
    <x v="1"/>
    <x v="0"/>
    <x v="5"/>
    <x v="0"/>
    <x v="0"/>
    <x v="1"/>
  </r>
  <r>
    <x v="756"/>
    <x v="726"/>
    <x v="2"/>
    <x v="749"/>
    <x v="749"/>
    <x v="21"/>
    <x v="311"/>
    <x v="0"/>
    <x v="749"/>
    <x v="49"/>
    <x v="2"/>
    <x v="2"/>
    <x v="0"/>
    <x v="0"/>
    <x v="0"/>
    <x v="1"/>
    <x v="2"/>
    <x v="2"/>
    <x v="2"/>
  </r>
  <r>
    <x v="757"/>
    <x v="727"/>
    <x v="3"/>
    <x v="750"/>
    <x v="750"/>
    <x v="83"/>
    <x v="408"/>
    <x v="1"/>
    <x v="750"/>
    <x v="10"/>
    <x v="0"/>
    <x v="1"/>
    <x v="1"/>
    <x v="1"/>
    <x v="0"/>
    <x v="2"/>
    <x v="0"/>
    <x v="0"/>
    <x v="2"/>
  </r>
  <r>
    <x v="758"/>
    <x v="728"/>
    <x v="4"/>
    <x v="751"/>
    <x v="751"/>
    <x v="33"/>
    <x v="202"/>
    <x v="0"/>
    <x v="751"/>
    <x v="32"/>
    <x v="2"/>
    <x v="5"/>
    <x v="2"/>
    <x v="0"/>
    <x v="1"/>
    <x v="4"/>
    <x v="0"/>
    <x v="0"/>
    <x v="2"/>
  </r>
  <r>
    <x v="759"/>
    <x v="729"/>
    <x v="7"/>
    <x v="752"/>
    <x v="752"/>
    <x v="5"/>
    <x v="332"/>
    <x v="0"/>
    <x v="752"/>
    <x v="7"/>
    <x v="1"/>
    <x v="3"/>
    <x v="0"/>
    <x v="1"/>
    <x v="0"/>
    <x v="4"/>
    <x v="0"/>
    <x v="0"/>
    <x v="0"/>
  </r>
  <r>
    <x v="760"/>
    <x v="730"/>
    <x v="4"/>
    <x v="753"/>
    <x v="753"/>
    <x v="48"/>
    <x v="440"/>
    <x v="2"/>
    <x v="753"/>
    <x v="32"/>
    <x v="2"/>
    <x v="3"/>
    <x v="1"/>
    <x v="0"/>
    <x v="0"/>
    <x v="4"/>
    <x v="2"/>
    <x v="2"/>
    <x v="2"/>
  </r>
  <r>
    <x v="761"/>
    <x v="731"/>
    <x v="4"/>
    <x v="754"/>
    <x v="754"/>
    <x v="82"/>
    <x v="290"/>
    <x v="2"/>
    <x v="754"/>
    <x v="50"/>
    <x v="0"/>
    <x v="4"/>
    <x v="0"/>
    <x v="1"/>
    <x v="1"/>
    <x v="1"/>
    <x v="2"/>
    <x v="2"/>
    <x v="2"/>
  </r>
  <r>
    <x v="762"/>
    <x v="732"/>
    <x v="2"/>
    <x v="755"/>
    <x v="755"/>
    <x v="40"/>
    <x v="449"/>
    <x v="0"/>
    <x v="755"/>
    <x v="21"/>
    <x v="0"/>
    <x v="2"/>
    <x v="2"/>
    <x v="0"/>
    <x v="0"/>
    <x v="5"/>
    <x v="0"/>
    <x v="0"/>
    <x v="0"/>
  </r>
  <r>
    <x v="763"/>
    <x v="733"/>
    <x v="1"/>
    <x v="756"/>
    <x v="756"/>
    <x v="58"/>
    <x v="383"/>
    <x v="0"/>
    <x v="756"/>
    <x v="29"/>
    <x v="1"/>
    <x v="6"/>
    <x v="1"/>
    <x v="0"/>
    <x v="0"/>
    <x v="0"/>
    <x v="0"/>
    <x v="0"/>
    <x v="1"/>
  </r>
  <r>
    <x v="764"/>
    <x v="734"/>
    <x v="7"/>
    <x v="757"/>
    <x v="757"/>
    <x v="40"/>
    <x v="74"/>
    <x v="2"/>
    <x v="757"/>
    <x v="37"/>
    <x v="0"/>
    <x v="2"/>
    <x v="0"/>
    <x v="0"/>
    <x v="1"/>
    <x v="0"/>
    <x v="0"/>
    <x v="0"/>
    <x v="1"/>
  </r>
  <r>
    <x v="765"/>
    <x v="735"/>
    <x v="2"/>
    <x v="758"/>
    <x v="758"/>
    <x v="19"/>
    <x v="138"/>
    <x v="0"/>
    <x v="758"/>
    <x v="28"/>
    <x v="1"/>
    <x v="6"/>
    <x v="2"/>
    <x v="1"/>
    <x v="0"/>
    <x v="2"/>
    <x v="2"/>
    <x v="2"/>
    <x v="2"/>
  </r>
  <r>
    <x v="766"/>
    <x v="736"/>
    <x v="6"/>
    <x v="759"/>
    <x v="759"/>
    <x v="0"/>
    <x v="450"/>
    <x v="2"/>
    <x v="759"/>
    <x v="57"/>
    <x v="0"/>
    <x v="0"/>
    <x v="2"/>
    <x v="1"/>
    <x v="0"/>
    <x v="5"/>
    <x v="1"/>
    <x v="1"/>
    <x v="0"/>
  </r>
  <r>
    <x v="767"/>
    <x v="737"/>
    <x v="3"/>
    <x v="760"/>
    <x v="760"/>
    <x v="77"/>
    <x v="451"/>
    <x v="1"/>
    <x v="760"/>
    <x v="31"/>
    <x v="2"/>
    <x v="5"/>
    <x v="0"/>
    <x v="1"/>
    <x v="1"/>
    <x v="3"/>
    <x v="2"/>
    <x v="2"/>
    <x v="1"/>
  </r>
  <r>
    <x v="768"/>
    <x v="738"/>
    <x v="7"/>
    <x v="761"/>
    <x v="761"/>
    <x v="32"/>
    <x v="370"/>
    <x v="1"/>
    <x v="761"/>
    <x v="30"/>
    <x v="1"/>
    <x v="0"/>
    <x v="2"/>
    <x v="1"/>
    <x v="0"/>
    <x v="1"/>
    <x v="2"/>
    <x v="2"/>
    <x v="1"/>
  </r>
  <r>
    <x v="769"/>
    <x v="739"/>
    <x v="3"/>
    <x v="762"/>
    <x v="762"/>
    <x v="15"/>
    <x v="45"/>
    <x v="1"/>
    <x v="762"/>
    <x v="25"/>
    <x v="0"/>
    <x v="6"/>
    <x v="2"/>
    <x v="1"/>
    <x v="0"/>
    <x v="2"/>
    <x v="0"/>
    <x v="0"/>
    <x v="1"/>
  </r>
  <r>
    <x v="770"/>
    <x v="425"/>
    <x v="7"/>
    <x v="763"/>
    <x v="763"/>
    <x v="84"/>
    <x v="452"/>
    <x v="0"/>
    <x v="763"/>
    <x v="10"/>
    <x v="2"/>
    <x v="6"/>
    <x v="1"/>
    <x v="0"/>
    <x v="0"/>
    <x v="3"/>
    <x v="2"/>
    <x v="2"/>
    <x v="2"/>
  </r>
  <r>
    <x v="771"/>
    <x v="740"/>
    <x v="0"/>
    <x v="764"/>
    <x v="764"/>
    <x v="33"/>
    <x v="54"/>
    <x v="2"/>
    <x v="764"/>
    <x v="7"/>
    <x v="2"/>
    <x v="5"/>
    <x v="2"/>
    <x v="0"/>
    <x v="0"/>
    <x v="0"/>
    <x v="1"/>
    <x v="1"/>
    <x v="0"/>
  </r>
  <r>
    <x v="772"/>
    <x v="741"/>
    <x v="0"/>
    <x v="765"/>
    <x v="765"/>
    <x v="21"/>
    <x v="453"/>
    <x v="0"/>
    <x v="765"/>
    <x v="14"/>
    <x v="2"/>
    <x v="2"/>
    <x v="2"/>
    <x v="0"/>
    <x v="0"/>
    <x v="3"/>
    <x v="1"/>
    <x v="1"/>
    <x v="2"/>
  </r>
  <r>
    <x v="773"/>
    <x v="620"/>
    <x v="8"/>
    <x v="766"/>
    <x v="766"/>
    <x v="10"/>
    <x v="417"/>
    <x v="2"/>
    <x v="766"/>
    <x v="31"/>
    <x v="2"/>
    <x v="5"/>
    <x v="1"/>
    <x v="1"/>
    <x v="0"/>
    <x v="4"/>
    <x v="1"/>
    <x v="1"/>
    <x v="1"/>
  </r>
  <r>
    <x v="774"/>
    <x v="742"/>
    <x v="5"/>
    <x v="767"/>
    <x v="767"/>
    <x v="29"/>
    <x v="252"/>
    <x v="1"/>
    <x v="767"/>
    <x v="22"/>
    <x v="0"/>
    <x v="4"/>
    <x v="2"/>
    <x v="0"/>
    <x v="1"/>
    <x v="4"/>
    <x v="1"/>
    <x v="1"/>
    <x v="1"/>
  </r>
  <r>
    <x v="775"/>
    <x v="743"/>
    <x v="1"/>
    <x v="768"/>
    <x v="768"/>
    <x v="49"/>
    <x v="182"/>
    <x v="2"/>
    <x v="768"/>
    <x v="7"/>
    <x v="0"/>
    <x v="6"/>
    <x v="2"/>
    <x v="1"/>
    <x v="0"/>
    <x v="4"/>
    <x v="2"/>
    <x v="2"/>
    <x v="0"/>
  </r>
  <r>
    <x v="776"/>
    <x v="744"/>
    <x v="0"/>
    <x v="769"/>
    <x v="769"/>
    <x v="19"/>
    <x v="454"/>
    <x v="2"/>
    <x v="769"/>
    <x v="50"/>
    <x v="1"/>
    <x v="6"/>
    <x v="2"/>
    <x v="0"/>
    <x v="1"/>
    <x v="0"/>
    <x v="1"/>
    <x v="1"/>
    <x v="2"/>
  </r>
  <r>
    <x v="777"/>
    <x v="745"/>
    <x v="8"/>
    <x v="770"/>
    <x v="770"/>
    <x v="75"/>
    <x v="270"/>
    <x v="1"/>
    <x v="770"/>
    <x v="1"/>
    <x v="0"/>
    <x v="4"/>
    <x v="0"/>
    <x v="1"/>
    <x v="1"/>
    <x v="3"/>
    <x v="2"/>
    <x v="2"/>
    <x v="0"/>
  </r>
  <r>
    <x v="778"/>
    <x v="746"/>
    <x v="1"/>
    <x v="771"/>
    <x v="771"/>
    <x v="80"/>
    <x v="455"/>
    <x v="1"/>
    <x v="771"/>
    <x v="36"/>
    <x v="1"/>
    <x v="5"/>
    <x v="2"/>
    <x v="0"/>
    <x v="1"/>
    <x v="3"/>
    <x v="1"/>
    <x v="1"/>
    <x v="1"/>
  </r>
  <r>
    <x v="779"/>
    <x v="95"/>
    <x v="9"/>
    <x v="772"/>
    <x v="772"/>
    <x v="82"/>
    <x v="456"/>
    <x v="0"/>
    <x v="772"/>
    <x v="32"/>
    <x v="0"/>
    <x v="4"/>
    <x v="2"/>
    <x v="0"/>
    <x v="1"/>
    <x v="1"/>
    <x v="2"/>
    <x v="2"/>
    <x v="2"/>
  </r>
  <r>
    <x v="780"/>
    <x v="747"/>
    <x v="2"/>
    <x v="773"/>
    <x v="773"/>
    <x v="88"/>
    <x v="225"/>
    <x v="1"/>
    <x v="773"/>
    <x v="47"/>
    <x v="2"/>
    <x v="6"/>
    <x v="2"/>
    <x v="1"/>
    <x v="1"/>
    <x v="0"/>
    <x v="1"/>
    <x v="1"/>
    <x v="0"/>
  </r>
  <r>
    <x v="781"/>
    <x v="748"/>
    <x v="7"/>
    <x v="774"/>
    <x v="774"/>
    <x v="48"/>
    <x v="432"/>
    <x v="0"/>
    <x v="774"/>
    <x v="52"/>
    <x v="2"/>
    <x v="3"/>
    <x v="2"/>
    <x v="1"/>
    <x v="0"/>
    <x v="3"/>
    <x v="0"/>
    <x v="0"/>
    <x v="1"/>
  </r>
  <r>
    <x v="782"/>
    <x v="749"/>
    <x v="8"/>
    <x v="775"/>
    <x v="775"/>
    <x v="63"/>
    <x v="341"/>
    <x v="2"/>
    <x v="775"/>
    <x v="5"/>
    <x v="2"/>
    <x v="6"/>
    <x v="0"/>
    <x v="0"/>
    <x v="0"/>
    <x v="5"/>
    <x v="0"/>
    <x v="0"/>
    <x v="2"/>
  </r>
  <r>
    <x v="783"/>
    <x v="750"/>
    <x v="2"/>
    <x v="776"/>
    <x v="776"/>
    <x v="2"/>
    <x v="24"/>
    <x v="1"/>
    <x v="776"/>
    <x v="55"/>
    <x v="1"/>
    <x v="2"/>
    <x v="2"/>
    <x v="1"/>
    <x v="0"/>
    <x v="2"/>
    <x v="1"/>
    <x v="1"/>
    <x v="0"/>
  </r>
  <r>
    <x v="784"/>
    <x v="751"/>
    <x v="1"/>
    <x v="777"/>
    <x v="777"/>
    <x v="7"/>
    <x v="0"/>
    <x v="0"/>
    <x v="777"/>
    <x v="5"/>
    <x v="2"/>
    <x v="2"/>
    <x v="0"/>
    <x v="0"/>
    <x v="0"/>
    <x v="0"/>
    <x v="1"/>
    <x v="1"/>
    <x v="2"/>
  </r>
  <r>
    <x v="785"/>
    <x v="752"/>
    <x v="0"/>
    <x v="778"/>
    <x v="778"/>
    <x v="87"/>
    <x v="457"/>
    <x v="2"/>
    <x v="778"/>
    <x v="54"/>
    <x v="2"/>
    <x v="3"/>
    <x v="2"/>
    <x v="1"/>
    <x v="1"/>
    <x v="1"/>
    <x v="0"/>
    <x v="0"/>
    <x v="0"/>
  </r>
  <r>
    <x v="786"/>
    <x v="753"/>
    <x v="2"/>
    <x v="779"/>
    <x v="779"/>
    <x v="88"/>
    <x v="458"/>
    <x v="0"/>
    <x v="779"/>
    <x v="46"/>
    <x v="2"/>
    <x v="6"/>
    <x v="1"/>
    <x v="1"/>
    <x v="1"/>
    <x v="1"/>
    <x v="1"/>
    <x v="1"/>
    <x v="2"/>
  </r>
  <r>
    <x v="787"/>
    <x v="754"/>
    <x v="1"/>
    <x v="780"/>
    <x v="780"/>
    <x v="54"/>
    <x v="392"/>
    <x v="2"/>
    <x v="780"/>
    <x v="39"/>
    <x v="0"/>
    <x v="5"/>
    <x v="1"/>
    <x v="1"/>
    <x v="0"/>
    <x v="0"/>
    <x v="1"/>
    <x v="1"/>
    <x v="0"/>
  </r>
  <r>
    <x v="788"/>
    <x v="755"/>
    <x v="6"/>
    <x v="781"/>
    <x v="781"/>
    <x v="78"/>
    <x v="60"/>
    <x v="2"/>
    <x v="781"/>
    <x v="32"/>
    <x v="0"/>
    <x v="3"/>
    <x v="1"/>
    <x v="0"/>
    <x v="1"/>
    <x v="0"/>
    <x v="1"/>
    <x v="1"/>
    <x v="2"/>
  </r>
  <r>
    <x v="789"/>
    <x v="756"/>
    <x v="0"/>
    <x v="782"/>
    <x v="782"/>
    <x v="29"/>
    <x v="459"/>
    <x v="0"/>
    <x v="782"/>
    <x v="58"/>
    <x v="0"/>
    <x v="4"/>
    <x v="0"/>
    <x v="1"/>
    <x v="1"/>
    <x v="3"/>
    <x v="0"/>
    <x v="0"/>
    <x v="0"/>
  </r>
  <r>
    <x v="790"/>
    <x v="757"/>
    <x v="8"/>
    <x v="783"/>
    <x v="783"/>
    <x v="2"/>
    <x v="460"/>
    <x v="2"/>
    <x v="783"/>
    <x v="43"/>
    <x v="1"/>
    <x v="2"/>
    <x v="2"/>
    <x v="1"/>
    <x v="1"/>
    <x v="5"/>
    <x v="0"/>
    <x v="0"/>
    <x v="2"/>
  </r>
  <r>
    <x v="791"/>
    <x v="758"/>
    <x v="7"/>
    <x v="784"/>
    <x v="784"/>
    <x v="42"/>
    <x v="277"/>
    <x v="2"/>
    <x v="784"/>
    <x v="51"/>
    <x v="2"/>
    <x v="1"/>
    <x v="2"/>
    <x v="0"/>
    <x v="1"/>
    <x v="0"/>
    <x v="1"/>
    <x v="1"/>
    <x v="0"/>
  </r>
  <r>
    <x v="792"/>
    <x v="759"/>
    <x v="4"/>
    <x v="785"/>
    <x v="785"/>
    <x v="15"/>
    <x v="128"/>
    <x v="2"/>
    <x v="785"/>
    <x v="49"/>
    <x v="0"/>
    <x v="6"/>
    <x v="0"/>
    <x v="1"/>
    <x v="0"/>
    <x v="2"/>
    <x v="2"/>
    <x v="2"/>
    <x v="2"/>
  </r>
  <r>
    <x v="793"/>
    <x v="760"/>
    <x v="0"/>
    <x v="786"/>
    <x v="786"/>
    <x v="33"/>
    <x v="299"/>
    <x v="2"/>
    <x v="786"/>
    <x v="39"/>
    <x v="2"/>
    <x v="5"/>
    <x v="0"/>
    <x v="0"/>
    <x v="1"/>
    <x v="1"/>
    <x v="0"/>
    <x v="0"/>
    <x v="0"/>
  </r>
  <r>
    <x v="794"/>
    <x v="761"/>
    <x v="5"/>
    <x v="787"/>
    <x v="787"/>
    <x v="84"/>
    <x v="35"/>
    <x v="2"/>
    <x v="787"/>
    <x v="37"/>
    <x v="2"/>
    <x v="6"/>
    <x v="0"/>
    <x v="1"/>
    <x v="0"/>
    <x v="1"/>
    <x v="0"/>
    <x v="0"/>
    <x v="1"/>
  </r>
  <r>
    <x v="795"/>
    <x v="762"/>
    <x v="5"/>
    <x v="788"/>
    <x v="788"/>
    <x v="20"/>
    <x v="461"/>
    <x v="0"/>
    <x v="788"/>
    <x v="42"/>
    <x v="1"/>
    <x v="1"/>
    <x v="2"/>
    <x v="1"/>
    <x v="1"/>
    <x v="5"/>
    <x v="2"/>
    <x v="2"/>
    <x v="2"/>
  </r>
  <r>
    <x v="796"/>
    <x v="609"/>
    <x v="8"/>
    <x v="789"/>
    <x v="789"/>
    <x v="46"/>
    <x v="38"/>
    <x v="1"/>
    <x v="789"/>
    <x v="46"/>
    <x v="0"/>
    <x v="4"/>
    <x v="0"/>
    <x v="0"/>
    <x v="0"/>
    <x v="2"/>
    <x v="1"/>
    <x v="1"/>
    <x v="2"/>
  </r>
  <r>
    <x v="797"/>
    <x v="763"/>
    <x v="4"/>
    <x v="790"/>
    <x v="790"/>
    <x v="70"/>
    <x v="459"/>
    <x v="1"/>
    <x v="790"/>
    <x v="34"/>
    <x v="2"/>
    <x v="1"/>
    <x v="0"/>
    <x v="0"/>
    <x v="0"/>
    <x v="3"/>
    <x v="0"/>
    <x v="0"/>
    <x v="0"/>
  </r>
  <r>
    <x v="798"/>
    <x v="764"/>
    <x v="8"/>
    <x v="791"/>
    <x v="791"/>
    <x v="20"/>
    <x v="155"/>
    <x v="2"/>
    <x v="791"/>
    <x v="57"/>
    <x v="1"/>
    <x v="1"/>
    <x v="1"/>
    <x v="1"/>
    <x v="1"/>
    <x v="0"/>
    <x v="2"/>
    <x v="2"/>
    <x v="0"/>
  </r>
  <r>
    <x v="799"/>
    <x v="765"/>
    <x v="1"/>
    <x v="792"/>
    <x v="792"/>
    <x v="48"/>
    <x v="462"/>
    <x v="0"/>
    <x v="792"/>
    <x v="45"/>
    <x v="2"/>
    <x v="3"/>
    <x v="2"/>
    <x v="0"/>
    <x v="1"/>
    <x v="2"/>
    <x v="1"/>
    <x v="1"/>
    <x v="0"/>
  </r>
  <r>
    <x v="800"/>
    <x v="766"/>
    <x v="3"/>
    <x v="793"/>
    <x v="793"/>
    <x v="52"/>
    <x v="463"/>
    <x v="0"/>
    <x v="793"/>
    <x v="30"/>
    <x v="0"/>
    <x v="0"/>
    <x v="2"/>
    <x v="1"/>
    <x v="1"/>
    <x v="3"/>
    <x v="2"/>
    <x v="2"/>
    <x v="1"/>
  </r>
  <r>
    <x v="801"/>
    <x v="767"/>
    <x v="2"/>
    <x v="794"/>
    <x v="794"/>
    <x v="2"/>
    <x v="171"/>
    <x v="0"/>
    <x v="794"/>
    <x v="20"/>
    <x v="1"/>
    <x v="2"/>
    <x v="2"/>
    <x v="0"/>
    <x v="0"/>
    <x v="1"/>
    <x v="1"/>
    <x v="1"/>
    <x v="2"/>
  </r>
  <r>
    <x v="802"/>
    <x v="768"/>
    <x v="0"/>
    <x v="795"/>
    <x v="795"/>
    <x v="28"/>
    <x v="2"/>
    <x v="0"/>
    <x v="795"/>
    <x v="16"/>
    <x v="1"/>
    <x v="0"/>
    <x v="0"/>
    <x v="0"/>
    <x v="1"/>
    <x v="5"/>
    <x v="1"/>
    <x v="1"/>
    <x v="1"/>
  </r>
  <r>
    <x v="803"/>
    <x v="769"/>
    <x v="9"/>
    <x v="796"/>
    <x v="796"/>
    <x v="31"/>
    <x v="94"/>
    <x v="1"/>
    <x v="796"/>
    <x v="7"/>
    <x v="1"/>
    <x v="3"/>
    <x v="1"/>
    <x v="0"/>
    <x v="0"/>
    <x v="5"/>
    <x v="0"/>
    <x v="0"/>
    <x v="0"/>
  </r>
  <r>
    <x v="804"/>
    <x v="770"/>
    <x v="9"/>
    <x v="797"/>
    <x v="797"/>
    <x v="55"/>
    <x v="289"/>
    <x v="1"/>
    <x v="797"/>
    <x v="7"/>
    <x v="2"/>
    <x v="0"/>
    <x v="1"/>
    <x v="0"/>
    <x v="0"/>
    <x v="1"/>
    <x v="2"/>
    <x v="2"/>
    <x v="0"/>
  </r>
  <r>
    <x v="805"/>
    <x v="771"/>
    <x v="7"/>
    <x v="798"/>
    <x v="798"/>
    <x v="85"/>
    <x v="345"/>
    <x v="1"/>
    <x v="798"/>
    <x v="50"/>
    <x v="1"/>
    <x v="2"/>
    <x v="2"/>
    <x v="1"/>
    <x v="0"/>
    <x v="2"/>
    <x v="0"/>
    <x v="0"/>
    <x v="2"/>
  </r>
  <r>
    <x v="806"/>
    <x v="772"/>
    <x v="5"/>
    <x v="799"/>
    <x v="799"/>
    <x v="65"/>
    <x v="464"/>
    <x v="2"/>
    <x v="799"/>
    <x v="23"/>
    <x v="0"/>
    <x v="5"/>
    <x v="2"/>
    <x v="1"/>
    <x v="0"/>
    <x v="3"/>
    <x v="0"/>
    <x v="0"/>
    <x v="0"/>
  </r>
  <r>
    <x v="807"/>
    <x v="773"/>
    <x v="7"/>
    <x v="800"/>
    <x v="800"/>
    <x v="66"/>
    <x v="465"/>
    <x v="1"/>
    <x v="800"/>
    <x v="54"/>
    <x v="0"/>
    <x v="6"/>
    <x v="2"/>
    <x v="1"/>
    <x v="0"/>
    <x v="1"/>
    <x v="0"/>
    <x v="0"/>
    <x v="0"/>
  </r>
  <r>
    <x v="808"/>
    <x v="774"/>
    <x v="8"/>
    <x v="801"/>
    <x v="801"/>
    <x v="78"/>
    <x v="440"/>
    <x v="1"/>
    <x v="801"/>
    <x v="17"/>
    <x v="0"/>
    <x v="3"/>
    <x v="1"/>
    <x v="1"/>
    <x v="0"/>
    <x v="0"/>
    <x v="2"/>
    <x v="2"/>
    <x v="0"/>
  </r>
  <r>
    <x v="809"/>
    <x v="775"/>
    <x v="4"/>
    <x v="802"/>
    <x v="802"/>
    <x v="82"/>
    <x v="373"/>
    <x v="0"/>
    <x v="802"/>
    <x v="22"/>
    <x v="0"/>
    <x v="4"/>
    <x v="1"/>
    <x v="1"/>
    <x v="0"/>
    <x v="5"/>
    <x v="1"/>
    <x v="1"/>
    <x v="1"/>
  </r>
  <r>
    <x v="810"/>
    <x v="776"/>
    <x v="2"/>
    <x v="803"/>
    <x v="803"/>
    <x v="20"/>
    <x v="242"/>
    <x v="0"/>
    <x v="803"/>
    <x v="56"/>
    <x v="1"/>
    <x v="1"/>
    <x v="0"/>
    <x v="1"/>
    <x v="1"/>
    <x v="0"/>
    <x v="2"/>
    <x v="2"/>
    <x v="1"/>
  </r>
  <r>
    <x v="811"/>
    <x v="777"/>
    <x v="4"/>
    <x v="804"/>
    <x v="804"/>
    <x v="7"/>
    <x v="191"/>
    <x v="2"/>
    <x v="804"/>
    <x v="59"/>
    <x v="2"/>
    <x v="2"/>
    <x v="2"/>
    <x v="1"/>
    <x v="0"/>
    <x v="1"/>
    <x v="0"/>
    <x v="0"/>
    <x v="2"/>
  </r>
  <r>
    <x v="812"/>
    <x v="778"/>
    <x v="1"/>
    <x v="805"/>
    <x v="805"/>
    <x v="4"/>
    <x v="299"/>
    <x v="2"/>
    <x v="805"/>
    <x v="35"/>
    <x v="2"/>
    <x v="1"/>
    <x v="0"/>
    <x v="0"/>
    <x v="0"/>
    <x v="3"/>
    <x v="1"/>
    <x v="1"/>
    <x v="1"/>
  </r>
  <r>
    <x v="813"/>
    <x v="779"/>
    <x v="8"/>
    <x v="806"/>
    <x v="806"/>
    <x v="23"/>
    <x v="466"/>
    <x v="1"/>
    <x v="806"/>
    <x v="22"/>
    <x v="1"/>
    <x v="1"/>
    <x v="0"/>
    <x v="1"/>
    <x v="1"/>
    <x v="1"/>
    <x v="0"/>
    <x v="0"/>
    <x v="1"/>
  </r>
  <r>
    <x v="814"/>
    <x v="780"/>
    <x v="2"/>
    <x v="807"/>
    <x v="807"/>
    <x v="46"/>
    <x v="315"/>
    <x v="1"/>
    <x v="807"/>
    <x v="59"/>
    <x v="0"/>
    <x v="4"/>
    <x v="1"/>
    <x v="0"/>
    <x v="0"/>
    <x v="1"/>
    <x v="0"/>
    <x v="0"/>
    <x v="2"/>
  </r>
  <r>
    <x v="815"/>
    <x v="781"/>
    <x v="2"/>
    <x v="808"/>
    <x v="808"/>
    <x v="86"/>
    <x v="463"/>
    <x v="0"/>
    <x v="808"/>
    <x v="59"/>
    <x v="1"/>
    <x v="4"/>
    <x v="2"/>
    <x v="1"/>
    <x v="0"/>
    <x v="4"/>
    <x v="2"/>
    <x v="2"/>
    <x v="2"/>
  </r>
  <r>
    <x v="816"/>
    <x v="782"/>
    <x v="0"/>
    <x v="809"/>
    <x v="809"/>
    <x v="54"/>
    <x v="23"/>
    <x v="1"/>
    <x v="809"/>
    <x v="51"/>
    <x v="0"/>
    <x v="5"/>
    <x v="1"/>
    <x v="1"/>
    <x v="0"/>
    <x v="5"/>
    <x v="1"/>
    <x v="1"/>
    <x v="0"/>
  </r>
  <r>
    <x v="817"/>
    <x v="783"/>
    <x v="2"/>
    <x v="810"/>
    <x v="810"/>
    <x v="64"/>
    <x v="245"/>
    <x v="0"/>
    <x v="810"/>
    <x v="1"/>
    <x v="0"/>
    <x v="0"/>
    <x v="2"/>
    <x v="1"/>
    <x v="1"/>
    <x v="4"/>
    <x v="0"/>
    <x v="0"/>
    <x v="0"/>
  </r>
  <r>
    <x v="818"/>
    <x v="784"/>
    <x v="7"/>
    <x v="811"/>
    <x v="811"/>
    <x v="3"/>
    <x v="356"/>
    <x v="2"/>
    <x v="811"/>
    <x v="3"/>
    <x v="0"/>
    <x v="2"/>
    <x v="2"/>
    <x v="0"/>
    <x v="1"/>
    <x v="0"/>
    <x v="2"/>
    <x v="2"/>
    <x v="0"/>
  </r>
  <r>
    <x v="819"/>
    <x v="785"/>
    <x v="1"/>
    <x v="812"/>
    <x v="812"/>
    <x v="36"/>
    <x v="63"/>
    <x v="2"/>
    <x v="812"/>
    <x v="22"/>
    <x v="2"/>
    <x v="2"/>
    <x v="0"/>
    <x v="0"/>
    <x v="1"/>
    <x v="4"/>
    <x v="2"/>
    <x v="2"/>
    <x v="1"/>
  </r>
  <r>
    <x v="820"/>
    <x v="171"/>
    <x v="7"/>
    <x v="813"/>
    <x v="813"/>
    <x v="5"/>
    <x v="467"/>
    <x v="0"/>
    <x v="813"/>
    <x v="24"/>
    <x v="1"/>
    <x v="3"/>
    <x v="2"/>
    <x v="1"/>
    <x v="1"/>
    <x v="1"/>
    <x v="2"/>
    <x v="2"/>
    <x v="1"/>
  </r>
  <r>
    <x v="821"/>
    <x v="786"/>
    <x v="5"/>
    <x v="814"/>
    <x v="814"/>
    <x v="7"/>
    <x v="468"/>
    <x v="2"/>
    <x v="814"/>
    <x v="5"/>
    <x v="2"/>
    <x v="2"/>
    <x v="1"/>
    <x v="0"/>
    <x v="0"/>
    <x v="2"/>
    <x v="0"/>
    <x v="0"/>
    <x v="2"/>
  </r>
  <r>
    <x v="822"/>
    <x v="787"/>
    <x v="8"/>
    <x v="815"/>
    <x v="815"/>
    <x v="13"/>
    <x v="331"/>
    <x v="1"/>
    <x v="815"/>
    <x v="9"/>
    <x v="2"/>
    <x v="4"/>
    <x v="0"/>
    <x v="0"/>
    <x v="1"/>
    <x v="3"/>
    <x v="1"/>
    <x v="1"/>
    <x v="2"/>
  </r>
  <r>
    <x v="823"/>
    <x v="399"/>
    <x v="6"/>
    <x v="816"/>
    <x v="816"/>
    <x v="31"/>
    <x v="469"/>
    <x v="1"/>
    <x v="816"/>
    <x v="44"/>
    <x v="1"/>
    <x v="3"/>
    <x v="1"/>
    <x v="1"/>
    <x v="0"/>
    <x v="0"/>
    <x v="0"/>
    <x v="0"/>
    <x v="0"/>
  </r>
  <r>
    <x v="824"/>
    <x v="788"/>
    <x v="0"/>
    <x v="817"/>
    <x v="817"/>
    <x v="44"/>
    <x v="150"/>
    <x v="2"/>
    <x v="817"/>
    <x v="10"/>
    <x v="2"/>
    <x v="4"/>
    <x v="1"/>
    <x v="0"/>
    <x v="0"/>
    <x v="3"/>
    <x v="2"/>
    <x v="2"/>
    <x v="2"/>
  </r>
  <r>
    <x v="825"/>
    <x v="442"/>
    <x v="7"/>
    <x v="818"/>
    <x v="818"/>
    <x v="71"/>
    <x v="470"/>
    <x v="2"/>
    <x v="818"/>
    <x v="37"/>
    <x v="0"/>
    <x v="6"/>
    <x v="2"/>
    <x v="0"/>
    <x v="0"/>
    <x v="3"/>
    <x v="0"/>
    <x v="0"/>
    <x v="1"/>
  </r>
  <r>
    <x v="826"/>
    <x v="789"/>
    <x v="9"/>
    <x v="819"/>
    <x v="819"/>
    <x v="26"/>
    <x v="318"/>
    <x v="2"/>
    <x v="819"/>
    <x v="25"/>
    <x v="0"/>
    <x v="3"/>
    <x v="0"/>
    <x v="0"/>
    <x v="0"/>
    <x v="0"/>
    <x v="2"/>
    <x v="2"/>
    <x v="1"/>
  </r>
  <r>
    <x v="827"/>
    <x v="790"/>
    <x v="6"/>
    <x v="820"/>
    <x v="820"/>
    <x v="58"/>
    <x v="78"/>
    <x v="2"/>
    <x v="820"/>
    <x v="23"/>
    <x v="1"/>
    <x v="6"/>
    <x v="2"/>
    <x v="0"/>
    <x v="1"/>
    <x v="5"/>
    <x v="0"/>
    <x v="0"/>
    <x v="0"/>
  </r>
  <r>
    <x v="828"/>
    <x v="791"/>
    <x v="4"/>
    <x v="821"/>
    <x v="821"/>
    <x v="62"/>
    <x v="185"/>
    <x v="1"/>
    <x v="821"/>
    <x v="53"/>
    <x v="1"/>
    <x v="2"/>
    <x v="2"/>
    <x v="1"/>
    <x v="1"/>
    <x v="1"/>
    <x v="1"/>
    <x v="1"/>
    <x v="2"/>
  </r>
  <r>
    <x v="829"/>
    <x v="792"/>
    <x v="4"/>
    <x v="822"/>
    <x v="822"/>
    <x v="17"/>
    <x v="51"/>
    <x v="2"/>
    <x v="822"/>
    <x v="42"/>
    <x v="0"/>
    <x v="6"/>
    <x v="0"/>
    <x v="0"/>
    <x v="0"/>
    <x v="1"/>
    <x v="0"/>
    <x v="0"/>
    <x v="2"/>
  </r>
  <r>
    <x v="830"/>
    <x v="793"/>
    <x v="2"/>
    <x v="823"/>
    <x v="823"/>
    <x v="46"/>
    <x v="255"/>
    <x v="1"/>
    <x v="823"/>
    <x v="29"/>
    <x v="0"/>
    <x v="4"/>
    <x v="2"/>
    <x v="1"/>
    <x v="1"/>
    <x v="1"/>
    <x v="0"/>
    <x v="0"/>
    <x v="1"/>
  </r>
  <r>
    <x v="831"/>
    <x v="794"/>
    <x v="7"/>
    <x v="824"/>
    <x v="824"/>
    <x v="6"/>
    <x v="78"/>
    <x v="1"/>
    <x v="824"/>
    <x v="33"/>
    <x v="2"/>
    <x v="3"/>
    <x v="2"/>
    <x v="1"/>
    <x v="1"/>
    <x v="0"/>
    <x v="2"/>
    <x v="2"/>
    <x v="0"/>
  </r>
  <r>
    <x v="832"/>
    <x v="795"/>
    <x v="2"/>
    <x v="825"/>
    <x v="825"/>
    <x v="51"/>
    <x v="414"/>
    <x v="1"/>
    <x v="825"/>
    <x v="5"/>
    <x v="0"/>
    <x v="5"/>
    <x v="2"/>
    <x v="0"/>
    <x v="0"/>
    <x v="3"/>
    <x v="2"/>
    <x v="2"/>
    <x v="2"/>
  </r>
  <r>
    <x v="833"/>
    <x v="796"/>
    <x v="8"/>
    <x v="826"/>
    <x v="826"/>
    <x v="44"/>
    <x v="51"/>
    <x v="0"/>
    <x v="826"/>
    <x v="51"/>
    <x v="2"/>
    <x v="4"/>
    <x v="0"/>
    <x v="0"/>
    <x v="1"/>
    <x v="0"/>
    <x v="0"/>
    <x v="0"/>
    <x v="0"/>
  </r>
  <r>
    <x v="834"/>
    <x v="797"/>
    <x v="0"/>
    <x v="827"/>
    <x v="827"/>
    <x v="41"/>
    <x v="471"/>
    <x v="0"/>
    <x v="827"/>
    <x v="38"/>
    <x v="1"/>
    <x v="6"/>
    <x v="1"/>
    <x v="0"/>
    <x v="0"/>
    <x v="2"/>
    <x v="2"/>
    <x v="2"/>
    <x v="2"/>
  </r>
  <r>
    <x v="835"/>
    <x v="798"/>
    <x v="8"/>
    <x v="828"/>
    <x v="828"/>
    <x v="58"/>
    <x v="143"/>
    <x v="1"/>
    <x v="828"/>
    <x v="6"/>
    <x v="1"/>
    <x v="6"/>
    <x v="2"/>
    <x v="1"/>
    <x v="1"/>
    <x v="5"/>
    <x v="0"/>
    <x v="0"/>
    <x v="2"/>
  </r>
  <r>
    <x v="836"/>
    <x v="799"/>
    <x v="1"/>
    <x v="829"/>
    <x v="829"/>
    <x v="51"/>
    <x v="229"/>
    <x v="0"/>
    <x v="829"/>
    <x v="32"/>
    <x v="0"/>
    <x v="5"/>
    <x v="0"/>
    <x v="0"/>
    <x v="1"/>
    <x v="5"/>
    <x v="0"/>
    <x v="0"/>
    <x v="2"/>
  </r>
  <r>
    <x v="837"/>
    <x v="800"/>
    <x v="3"/>
    <x v="830"/>
    <x v="830"/>
    <x v="56"/>
    <x v="390"/>
    <x v="2"/>
    <x v="830"/>
    <x v="20"/>
    <x v="0"/>
    <x v="5"/>
    <x v="2"/>
    <x v="1"/>
    <x v="1"/>
    <x v="3"/>
    <x v="2"/>
    <x v="2"/>
    <x v="2"/>
  </r>
  <r>
    <x v="838"/>
    <x v="801"/>
    <x v="4"/>
    <x v="831"/>
    <x v="831"/>
    <x v="15"/>
    <x v="66"/>
    <x v="1"/>
    <x v="831"/>
    <x v="6"/>
    <x v="0"/>
    <x v="6"/>
    <x v="0"/>
    <x v="1"/>
    <x v="1"/>
    <x v="1"/>
    <x v="1"/>
    <x v="1"/>
    <x v="2"/>
  </r>
  <r>
    <x v="839"/>
    <x v="802"/>
    <x v="3"/>
    <x v="832"/>
    <x v="832"/>
    <x v="17"/>
    <x v="335"/>
    <x v="0"/>
    <x v="832"/>
    <x v="59"/>
    <x v="0"/>
    <x v="6"/>
    <x v="1"/>
    <x v="0"/>
    <x v="0"/>
    <x v="3"/>
    <x v="1"/>
    <x v="1"/>
    <x v="2"/>
  </r>
  <r>
    <x v="840"/>
    <x v="232"/>
    <x v="6"/>
    <x v="833"/>
    <x v="833"/>
    <x v="42"/>
    <x v="472"/>
    <x v="1"/>
    <x v="833"/>
    <x v="30"/>
    <x v="2"/>
    <x v="1"/>
    <x v="0"/>
    <x v="1"/>
    <x v="1"/>
    <x v="5"/>
    <x v="0"/>
    <x v="0"/>
    <x v="1"/>
  </r>
  <r>
    <x v="841"/>
    <x v="562"/>
    <x v="8"/>
    <x v="834"/>
    <x v="834"/>
    <x v="38"/>
    <x v="180"/>
    <x v="1"/>
    <x v="834"/>
    <x v="22"/>
    <x v="2"/>
    <x v="4"/>
    <x v="2"/>
    <x v="1"/>
    <x v="1"/>
    <x v="1"/>
    <x v="2"/>
    <x v="2"/>
    <x v="1"/>
  </r>
  <r>
    <x v="842"/>
    <x v="803"/>
    <x v="5"/>
    <x v="835"/>
    <x v="835"/>
    <x v="22"/>
    <x v="473"/>
    <x v="2"/>
    <x v="835"/>
    <x v="59"/>
    <x v="1"/>
    <x v="0"/>
    <x v="2"/>
    <x v="0"/>
    <x v="0"/>
    <x v="3"/>
    <x v="0"/>
    <x v="0"/>
    <x v="2"/>
  </r>
  <r>
    <x v="843"/>
    <x v="804"/>
    <x v="5"/>
    <x v="836"/>
    <x v="836"/>
    <x v="77"/>
    <x v="470"/>
    <x v="2"/>
    <x v="836"/>
    <x v="60"/>
    <x v="2"/>
    <x v="5"/>
    <x v="2"/>
    <x v="0"/>
    <x v="0"/>
    <x v="4"/>
    <x v="1"/>
    <x v="1"/>
    <x v="0"/>
  </r>
  <r>
    <x v="844"/>
    <x v="805"/>
    <x v="8"/>
    <x v="837"/>
    <x v="837"/>
    <x v="53"/>
    <x v="31"/>
    <x v="1"/>
    <x v="837"/>
    <x v="9"/>
    <x v="0"/>
    <x v="0"/>
    <x v="0"/>
    <x v="1"/>
    <x v="1"/>
    <x v="5"/>
    <x v="0"/>
    <x v="0"/>
    <x v="2"/>
  </r>
  <r>
    <x v="845"/>
    <x v="806"/>
    <x v="6"/>
    <x v="838"/>
    <x v="838"/>
    <x v="74"/>
    <x v="102"/>
    <x v="2"/>
    <x v="838"/>
    <x v="9"/>
    <x v="0"/>
    <x v="5"/>
    <x v="1"/>
    <x v="0"/>
    <x v="1"/>
    <x v="1"/>
    <x v="0"/>
    <x v="0"/>
    <x v="2"/>
  </r>
  <r>
    <x v="846"/>
    <x v="807"/>
    <x v="8"/>
    <x v="839"/>
    <x v="839"/>
    <x v="3"/>
    <x v="182"/>
    <x v="0"/>
    <x v="839"/>
    <x v="58"/>
    <x v="0"/>
    <x v="2"/>
    <x v="2"/>
    <x v="0"/>
    <x v="1"/>
    <x v="1"/>
    <x v="0"/>
    <x v="0"/>
    <x v="0"/>
  </r>
  <r>
    <x v="847"/>
    <x v="808"/>
    <x v="8"/>
    <x v="840"/>
    <x v="840"/>
    <x v="74"/>
    <x v="48"/>
    <x v="2"/>
    <x v="840"/>
    <x v="17"/>
    <x v="0"/>
    <x v="5"/>
    <x v="2"/>
    <x v="1"/>
    <x v="0"/>
    <x v="3"/>
    <x v="1"/>
    <x v="1"/>
    <x v="0"/>
  </r>
  <r>
    <x v="848"/>
    <x v="665"/>
    <x v="9"/>
    <x v="841"/>
    <x v="841"/>
    <x v="66"/>
    <x v="371"/>
    <x v="1"/>
    <x v="841"/>
    <x v="43"/>
    <x v="0"/>
    <x v="6"/>
    <x v="2"/>
    <x v="0"/>
    <x v="0"/>
    <x v="4"/>
    <x v="1"/>
    <x v="1"/>
    <x v="2"/>
  </r>
  <r>
    <x v="849"/>
    <x v="809"/>
    <x v="3"/>
    <x v="842"/>
    <x v="842"/>
    <x v="64"/>
    <x v="90"/>
    <x v="1"/>
    <x v="842"/>
    <x v="50"/>
    <x v="0"/>
    <x v="0"/>
    <x v="0"/>
    <x v="1"/>
    <x v="0"/>
    <x v="5"/>
    <x v="0"/>
    <x v="0"/>
    <x v="2"/>
  </r>
  <r>
    <x v="850"/>
    <x v="810"/>
    <x v="8"/>
    <x v="843"/>
    <x v="843"/>
    <x v="25"/>
    <x v="474"/>
    <x v="1"/>
    <x v="843"/>
    <x v="51"/>
    <x v="0"/>
    <x v="1"/>
    <x v="1"/>
    <x v="1"/>
    <x v="1"/>
    <x v="5"/>
    <x v="0"/>
    <x v="0"/>
    <x v="0"/>
  </r>
  <r>
    <x v="851"/>
    <x v="811"/>
    <x v="5"/>
    <x v="844"/>
    <x v="844"/>
    <x v="88"/>
    <x v="33"/>
    <x v="0"/>
    <x v="844"/>
    <x v="51"/>
    <x v="2"/>
    <x v="6"/>
    <x v="1"/>
    <x v="1"/>
    <x v="0"/>
    <x v="5"/>
    <x v="0"/>
    <x v="0"/>
    <x v="0"/>
  </r>
  <r>
    <x v="852"/>
    <x v="812"/>
    <x v="0"/>
    <x v="845"/>
    <x v="845"/>
    <x v="78"/>
    <x v="324"/>
    <x v="0"/>
    <x v="845"/>
    <x v="59"/>
    <x v="0"/>
    <x v="3"/>
    <x v="0"/>
    <x v="1"/>
    <x v="1"/>
    <x v="0"/>
    <x v="1"/>
    <x v="1"/>
    <x v="2"/>
  </r>
  <r>
    <x v="853"/>
    <x v="813"/>
    <x v="4"/>
    <x v="846"/>
    <x v="846"/>
    <x v="6"/>
    <x v="452"/>
    <x v="0"/>
    <x v="846"/>
    <x v="40"/>
    <x v="2"/>
    <x v="3"/>
    <x v="1"/>
    <x v="1"/>
    <x v="0"/>
    <x v="1"/>
    <x v="2"/>
    <x v="2"/>
    <x v="0"/>
  </r>
  <r>
    <x v="854"/>
    <x v="814"/>
    <x v="1"/>
    <x v="847"/>
    <x v="847"/>
    <x v="54"/>
    <x v="239"/>
    <x v="0"/>
    <x v="847"/>
    <x v="55"/>
    <x v="0"/>
    <x v="5"/>
    <x v="0"/>
    <x v="0"/>
    <x v="0"/>
    <x v="0"/>
    <x v="0"/>
    <x v="0"/>
    <x v="0"/>
  </r>
  <r>
    <x v="855"/>
    <x v="815"/>
    <x v="9"/>
    <x v="848"/>
    <x v="848"/>
    <x v="69"/>
    <x v="196"/>
    <x v="1"/>
    <x v="848"/>
    <x v="50"/>
    <x v="2"/>
    <x v="0"/>
    <x v="1"/>
    <x v="1"/>
    <x v="0"/>
    <x v="5"/>
    <x v="2"/>
    <x v="2"/>
    <x v="2"/>
  </r>
  <r>
    <x v="856"/>
    <x v="268"/>
    <x v="2"/>
    <x v="849"/>
    <x v="849"/>
    <x v="17"/>
    <x v="475"/>
    <x v="1"/>
    <x v="849"/>
    <x v="31"/>
    <x v="0"/>
    <x v="6"/>
    <x v="2"/>
    <x v="1"/>
    <x v="1"/>
    <x v="4"/>
    <x v="2"/>
    <x v="2"/>
    <x v="1"/>
  </r>
  <r>
    <x v="857"/>
    <x v="816"/>
    <x v="7"/>
    <x v="850"/>
    <x v="850"/>
    <x v="37"/>
    <x v="476"/>
    <x v="1"/>
    <x v="850"/>
    <x v="13"/>
    <x v="1"/>
    <x v="4"/>
    <x v="2"/>
    <x v="0"/>
    <x v="0"/>
    <x v="2"/>
    <x v="0"/>
    <x v="0"/>
    <x v="0"/>
  </r>
  <r>
    <x v="858"/>
    <x v="817"/>
    <x v="3"/>
    <x v="851"/>
    <x v="851"/>
    <x v="42"/>
    <x v="477"/>
    <x v="1"/>
    <x v="851"/>
    <x v="20"/>
    <x v="2"/>
    <x v="1"/>
    <x v="0"/>
    <x v="1"/>
    <x v="1"/>
    <x v="0"/>
    <x v="2"/>
    <x v="2"/>
    <x v="2"/>
  </r>
  <r>
    <x v="859"/>
    <x v="818"/>
    <x v="9"/>
    <x v="852"/>
    <x v="852"/>
    <x v="54"/>
    <x v="478"/>
    <x v="1"/>
    <x v="852"/>
    <x v="59"/>
    <x v="0"/>
    <x v="5"/>
    <x v="0"/>
    <x v="0"/>
    <x v="0"/>
    <x v="4"/>
    <x v="0"/>
    <x v="0"/>
    <x v="2"/>
  </r>
  <r>
    <x v="860"/>
    <x v="819"/>
    <x v="8"/>
    <x v="853"/>
    <x v="853"/>
    <x v="9"/>
    <x v="38"/>
    <x v="0"/>
    <x v="853"/>
    <x v="27"/>
    <x v="2"/>
    <x v="5"/>
    <x v="0"/>
    <x v="0"/>
    <x v="0"/>
    <x v="2"/>
    <x v="1"/>
    <x v="1"/>
    <x v="1"/>
  </r>
  <r>
    <x v="861"/>
    <x v="820"/>
    <x v="5"/>
    <x v="854"/>
    <x v="854"/>
    <x v="66"/>
    <x v="191"/>
    <x v="0"/>
    <x v="854"/>
    <x v="52"/>
    <x v="0"/>
    <x v="6"/>
    <x v="2"/>
    <x v="0"/>
    <x v="1"/>
    <x v="3"/>
    <x v="0"/>
    <x v="0"/>
    <x v="1"/>
  </r>
  <r>
    <x v="862"/>
    <x v="821"/>
    <x v="9"/>
    <x v="855"/>
    <x v="855"/>
    <x v="85"/>
    <x v="479"/>
    <x v="2"/>
    <x v="855"/>
    <x v="42"/>
    <x v="1"/>
    <x v="2"/>
    <x v="1"/>
    <x v="1"/>
    <x v="0"/>
    <x v="2"/>
    <x v="2"/>
    <x v="2"/>
    <x v="2"/>
  </r>
  <r>
    <x v="863"/>
    <x v="822"/>
    <x v="0"/>
    <x v="856"/>
    <x v="856"/>
    <x v="52"/>
    <x v="437"/>
    <x v="1"/>
    <x v="856"/>
    <x v="27"/>
    <x v="0"/>
    <x v="0"/>
    <x v="1"/>
    <x v="1"/>
    <x v="0"/>
    <x v="2"/>
    <x v="2"/>
    <x v="2"/>
    <x v="1"/>
  </r>
  <r>
    <x v="864"/>
    <x v="823"/>
    <x v="6"/>
    <x v="857"/>
    <x v="857"/>
    <x v="66"/>
    <x v="101"/>
    <x v="1"/>
    <x v="857"/>
    <x v="37"/>
    <x v="0"/>
    <x v="6"/>
    <x v="0"/>
    <x v="0"/>
    <x v="0"/>
    <x v="1"/>
    <x v="0"/>
    <x v="0"/>
    <x v="1"/>
  </r>
  <r>
    <x v="865"/>
    <x v="824"/>
    <x v="6"/>
    <x v="858"/>
    <x v="858"/>
    <x v="53"/>
    <x v="480"/>
    <x v="0"/>
    <x v="858"/>
    <x v="48"/>
    <x v="0"/>
    <x v="0"/>
    <x v="0"/>
    <x v="0"/>
    <x v="1"/>
    <x v="0"/>
    <x v="1"/>
    <x v="1"/>
    <x v="1"/>
  </r>
  <r>
    <x v="866"/>
    <x v="825"/>
    <x v="2"/>
    <x v="859"/>
    <x v="859"/>
    <x v="20"/>
    <x v="481"/>
    <x v="2"/>
    <x v="859"/>
    <x v="35"/>
    <x v="1"/>
    <x v="1"/>
    <x v="0"/>
    <x v="0"/>
    <x v="1"/>
    <x v="3"/>
    <x v="2"/>
    <x v="2"/>
    <x v="1"/>
  </r>
  <r>
    <x v="867"/>
    <x v="826"/>
    <x v="5"/>
    <x v="860"/>
    <x v="860"/>
    <x v="29"/>
    <x v="482"/>
    <x v="0"/>
    <x v="860"/>
    <x v="49"/>
    <x v="0"/>
    <x v="4"/>
    <x v="0"/>
    <x v="0"/>
    <x v="0"/>
    <x v="0"/>
    <x v="1"/>
    <x v="1"/>
    <x v="2"/>
  </r>
  <r>
    <x v="868"/>
    <x v="827"/>
    <x v="6"/>
    <x v="861"/>
    <x v="861"/>
    <x v="66"/>
    <x v="268"/>
    <x v="2"/>
    <x v="861"/>
    <x v="42"/>
    <x v="0"/>
    <x v="6"/>
    <x v="2"/>
    <x v="0"/>
    <x v="1"/>
    <x v="4"/>
    <x v="1"/>
    <x v="1"/>
    <x v="2"/>
  </r>
  <r>
    <x v="869"/>
    <x v="828"/>
    <x v="7"/>
    <x v="862"/>
    <x v="862"/>
    <x v="47"/>
    <x v="483"/>
    <x v="0"/>
    <x v="862"/>
    <x v="39"/>
    <x v="0"/>
    <x v="2"/>
    <x v="0"/>
    <x v="1"/>
    <x v="1"/>
    <x v="3"/>
    <x v="0"/>
    <x v="0"/>
    <x v="0"/>
  </r>
  <r>
    <x v="870"/>
    <x v="829"/>
    <x v="0"/>
    <x v="863"/>
    <x v="863"/>
    <x v="69"/>
    <x v="373"/>
    <x v="2"/>
    <x v="863"/>
    <x v="12"/>
    <x v="2"/>
    <x v="0"/>
    <x v="1"/>
    <x v="0"/>
    <x v="1"/>
    <x v="4"/>
    <x v="0"/>
    <x v="0"/>
    <x v="1"/>
  </r>
  <r>
    <x v="871"/>
    <x v="830"/>
    <x v="8"/>
    <x v="864"/>
    <x v="864"/>
    <x v="45"/>
    <x v="484"/>
    <x v="0"/>
    <x v="864"/>
    <x v="1"/>
    <x v="1"/>
    <x v="5"/>
    <x v="0"/>
    <x v="1"/>
    <x v="1"/>
    <x v="5"/>
    <x v="1"/>
    <x v="1"/>
    <x v="0"/>
  </r>
  <r>
    <x v="872"/>
    <x v="831"/>
    <x v="4"/>
    <x v="865"/>
    <x v="865"/>
    <x v="26"/>
    <x v="159"/>
    <x v="1"/>
    <x v="865"/>
    <x v="56"/>
    <x v="0"/>
    <x v="3"/>
    <x v="1"/>
    <x v="0"/>
    <x v="0"/>
    <x v="1"/>
    <x v="2"/>
    <x v="2"/>
    <x v="1"/>
  </r>
  <r>
    <x v="873"/>
    <x v="832"/>
    <x v="3"/>
    <x v="866"/>
    <x v="866"/>
    <x v="68"/>
    <x v="111"/>
    <x v="1"/>
    <x v="866"/>
    <x v="21"/>
    <x v="0"/>
    <x v="1"/>
    <x v="2"/>
    <x v="0"/>
    <x v="1"/>
    <x v="3"/>
    <x v="0"/>
    <x v="0"/>
    <x v="0"/>
  </r>
  <r>
    <x v="874"/>
    <x v="833"/>
    <x v="7"/>
    <x v="867"/>
    <x v="867"/>
    <x v="35"/>
    <x v="408"/>
    <x v="2"/>
    <x v="867"/>
    <x v="9"/>
    <x v="1"/>
    <x v="6"/>
    <x v="1"/>
    <x v="0"/>
    <x v="1"/>
    <x v="2"/>
    <x v="0"/>
    <x v="0"/>
    <x v="2"/>
  </r>
  <r>
    <x v="875"/>
    <x v="834"/>
    <x v="2"/>
    <x v="868"/>
    <x v="868"/>
    <x v="20"/>
    <x v="214"/>
    <x v="0"/>
    <x v="868"/>
    <x v="31"/>
    <x v="1"/>
    <x v="1"/>
    <x v="0"/>
    <x v="1"/>
    <x v="1"/>
    <x v="2"/>
    <x v="1"/>
    <x v="1"/>
    <x v="1"/>
  </r>
  <r>
    <x v="876"/>
    <x v="835"/>
    <x v="8"/>
    <x v="869"/>
    <x v="869"/>
    <x v="12"/>
    <x v="438"/>
    <x v="1"/>
    <x v="869"/>
    <x v="43"/>
    <x v="2"/>
    <x v="6"/>
    <x v="2"/>
    <x v="0"/>
    <x v="1"/>
    <x v="5"/>
    <x v="1"/>
    <x v="1"/>
    <x v="2"/>
  </r>
  <r>
    <x v="877"/>
    <x v="395"/>
    <x v="8"/>
    <x v="870"/>
    <x v="870"/>
    <x v="6"/>
    <x v="99"/>
    <x v="1"/>
    <x v="870"/>
    <x v="36"/>
    <x v="2"/>
    <x v="3"/>
    <x v="2"/>
    <x v="0"/>
    <x v="1"/>
    <x v="1"/>
    <x v="2"/>
    <x v="2"/>
    <x v="1"/>
  </r>
  <r>
    <x v="878"/>
    <x v="836"/>
    <x v="2"/>
    <x v="871"/>
    <x v="871"/>
    <x v="76"/>
    <x v="394"/>
    <x v="2"/>
    <x v="871"/>
    <x v="10"/>
    <x v="1"/>
    <x v="4"/>
    <x v="2"/>
    <x v="1"/>
    <x v="0"/>
    <x v="1"/>
    <x v="0"/>
    <x v="0"/>
    <x v="2"/>
  </r>
  <r>
    <x v="879"/>
    <x v="837"/>
    <x v="2"/>
    <x v="872"/>
    <x v="872"/>
    <x v="64"/>
    <x v="79"/>
    <x v="0"/>
    <x v="872"/>
    <x v="17"/>
    <x v="0"/>
    <x v="0"/>
    <x v="1"/>
    <x v="0"/>
    <x v="0"/>
    <x v="1"/>
    <x v="2"/>
    <x v="2"/>
    <x v="0"/>
  </r>
  <r>
    <x v="880"/>
    <x v="838"/>
    <x v="4"/>
    <x v="873"/>
    <x v="873"/>
    <x v="66"/>
    <x v="485"/>
    <x v="0"/>
    <x v="873"/>
    <x v="22"/>
    <x v="0"/>
    <x v="6"/>
    <x v="0"/>
    <x v="0"/>
    <x v="0"/>
    <x v="4"/>
    <x v="2"/>
    <x v="2"/>
    <x v="1"/>
  </r>
  <r>
    <x v="881"/>
    <x v="839"/>
    <x v="2"/>
    <x v="874"/>
    <x v="874"/>
    <x v="73"/>
    <x v="423"/>
    <x v="2"/>
    <x v="874"/>
    <x v="33"/>
    <x v="1"/>
    <x v="0"/>
    <x v="0"/>
    <x v="0"/>
    <x v="0"/>
    <x v="5"/>
    <x v="1"/>
    <x v="1"/>
    <x v="0"/>
  </r>
  <r>
    <x v="882"/>
    <x v="840"/>
    <x v="4"/>
    <x v="875"/>
    <x v="875"/>
    <x v="9"/>
    <x v="486"/>
    <x v="2"/>
    <x v="875"/>
    <x v="21"/>
    <x v="2"/>
    <x v="5"/>
    <x v="0"/>
    <x v="0"/>
    <x v="1"/>
    <x v="3"/>
    <x v="2"/>
    <x v="2"/>
    <x v="0"/>
  </r>
  <r>
    <x v="883"/>
    <x v="136"/>
    <x v="3"/>
    <x v="136"/>
    <x v="136"/>
    <x v="73"/>
    <x v="47"/>
    <x v="0"/>
    <x v="136"/>
    <x v="26"/>
    <x v="1"/>
    <x v="0"/>
    <x v="0"/>
    <x v="0"/>
    <x v="0"/>
    <x v="2"/>
    <x v="0"/>
    <x v="0"/>
    <x v="1"/>
  </r>
  <r>
    <x v="884"/>
    <x v="841"/>
    <x v="5"/>
    <x v="876"/>
    <x v="876"/>
    <x v="35"/>
    <x v="303"/>
    <x v="1"/>
    <x v="876"/>
    <x v="29"/>
    <x v="1"/>
    <x v="6"/>
    <x v="0"/>
    <x v="0"/>
    <x v="0"/>
    <x v="4"/>
    <x v="0"/>
    <x v="0"/>
    <x v="1"/>
  </r>
  <r>
    <x v="885"/>
    <x v="576"/>
    <x v="0"/>
    <x v="877"/>
    <x v="877"/>
    <x v="50"/>
    <x v="487"/>
    <x v="1"/>
    <x v="877"/>
    <x v="59"/>
    <x v="0"/>
    <x v="2"/>
    <x v="1"/>
    <x v="1"/>
    <x v="1"/>
    <x v="3"/>
    <x v="0"/>
    <x v="0"/>
    <x v="2"/>
  </r>
  <r>
    <x v="886"/>
    <x v="842"/>
    <x v="8"/>
    <x v="878"/>
    <x v="878"/>
    <x v="63"/>
    <x v="144"/>
    <x v="0"/>
    <x v="878"/>
    <x v="24"/>
    <x v="2"/>
    <x v="6"/>
    <x v="2"/>
    <x v="0"/>
    <x v="1"/>
    <x v="4"/>
    <x v="0"/>
    <x v="0"/>
    <x v="1"/>
  </r>
  <r>
    <x v="887"/>
    <x v="655"/>
    <x v="4"/>
    <x v="879"/>
    <x v="879"/>
    <x v="28"/>
    <x v="488"/>
    <x v="0"/>
    <x v="879"/>
    <x v="33"/>
    <x v="1"/>
    <x v="0"/>
    <x v="0"/>
    <x v="0"/>
    <x v="0"/>
    <x v="1"/>
    <x v="0"/>
    <x v="0"/>
    <x v="0"/>
  </r>
  <r>
    <x v="888"/>
    <x v="843"/>
    <x v="2"/>
    <x v="880"/>
    <x v="880"/>
    <x v="45"/>
    <x v="433"/>
    <x v="0"/>
    <x v="880"/>
    <x v="11"/>
    <x v="1"/>
    <x v="5"/>
    <x v="0"/>
    <x v="1"/>
    <x v="0"/>
    <x v="5"/>
    <x v="1"/>
    <x v="1"/>
    <x v="1"/>
  </r>
  <r>
    <x v="889"/>
    <x v="844"/>
    <x v="4"/>
    <x v="881"/>
    <x v="881"/>
    <x v="85"/>
    <x v="267"/>
    <x v="0"/>
    <x v="881"/>
    <x v="32"/>
    <x v="1"/>
    <x v="2"/>
    <x v="2"/>
    <x v="0"/>
    <x v="1"/>
    <x v="3"/>
    <x v="0"/>
    <x v="0"/>
    <x v="2"/>
  </r>
  <r>
    <x v="890"/>
    <x v="845"/>
    <x v="1"/>
    <x v="882"/>
    <x v="882"/>
    <x v="81"/>
    <x v="306"/>
    <x v="1"/>
    <x v="882"/>
    <x v="8"/>
    <x v="2"/>
    <x v="4"/>
    <x v="1"/>
    <x v="1"/>
    <x v="0"/>
    <x v="0"/>
    <x v="1"/>
    <x v="1"/>
    <x v="1"/>
  </r>
  <r>
    <x v="891"/>
    <x v="846"/>
    <x v="2"/>
    <x v="883"/>
    <x v="883"/>
    <x v="13"/>
    <x v="379"/>
    <x v="1"/>
    <x v="883"/>
    <x v="34"/>
    <x v="2"/>
    <x v="4"/>
    <x v="0"/>
    <x v="1"/>
    <x v="0"/>
    <x v="1"/>
    <x v="2"/>
    <x v="2"/>
    <x v="0"/>
  </r>
  <r>
    <x v="892"/>
    <x v="847"/>
    <x v="1"/>
    <x v="884"/>
    <x v="884"/>
    <x v="22"/>
    <x v="489"/>
    <x v="2"/>
    <x v="884"/>
    <x v="17"/>
    <x v="1"/>
    <x v="0"/>
    <x v="2"/>
    <x v="0"/>
    <x v="0"/>
    <x v="5"/>
    <x v="1"/>
    <x v="1"/>
    <x v="0"/>
  </r>
  <r>
    <x v="893"/>
    <x v="848"/>
    <x v="1"/>
    <x v="885"/>
    <x v="885"/>
    <x v="43"/>
    <x v="490"/>
    <x v="1"/>
    <x v="885"/>
    <x v="45"/>
    <x v="1"/>
    <x v="5"/>
    <x v="2"/>
    <x v="1"/>
    <x v="1"/>
    <x v="1"/>
    <x v="2"/>
    <x v="2"/>
    <x v="0"/>
  </r>
  <r>
    <x v="894"/>
    <x v="849"/>
    <x v="3"/>
    <x v="886"/>
    <x v="886"/>
    <x v="10"/>
    <x v="204"/>
    <x v="2"/>
    <x v="886"/>
    <x v="60"/>
    <x v="2"/>
    <x v="5"/>
    <x v="0"/>
    <x v="0"/>
    <x v="1"/>
    <x v="1"/>
    <x v="2"/>
    <x v="2"/>
    <x v="0"/>
  </r>
  <r>
    <x v="895"/>
    <x v="850"/>
    <x v="2"/>
    <x v="887"/>
    <x v="887"/>
    <x v="26"/>
    <x v="59"/>
    <x v="2"/>
    <x v="887"/>
    <x v="50"/>
    <x v="0"/>
    <x v="3"/>
    <x v="2"/>
    <x v="1"/>
    <x v="1"/>
    <x v="0"/>
    <x v="2"/>
    <x v="2"/>
    <x v="2"/>
  </r>
  <r>
    <x v="896"/>
    <x v="851"/>
    <x v="0"/>
    <x v="888"/>
    <x v="888"/>
    <x v="68"/>
    <x v="293"/>
    <x v="0"/>
    <x v="888"/>
    <x v="59"/>
    <x v="0"/>
    <x v="1"/>
    <x v="2"/>
    <x v="1"/>
    <x v="1"/>
    <x v="5"/>
    <x v="1"/>
    <x v="1"/>
    <x v="2"/>
  </r>
  <r>
    <x v="897"/>
    <x v="852"/>
    <x v="3"/>
    <x v="889"/>
    <x v="889"/>
    <x v="63"/>
    <x v="79"/>
    <x v="1"/>
    <x v="889"/>
    <x v="55"/>
    <x v="2"/>
    <x v="6"/>
    <x v="1"/>
    <x v="0"/>
    <x v="0"/>
    <x v="4"/>
    <x v="1"/>
    <x v="1"/>
    <x v="0"/>
  </r>
  <r>
    <x v="898"/>
    <x v="853"/>
    <x v="0"/>
    <x v="890"/>
    <x v="890"/>
    <x v="22"/>
    <x v="491"/>
    <x v="1"/>
    <x v="890"/>
    <x v="4"/>
    <x v="1"/>
    <x v="0"/>
    <x v="0"/>
    <x v="0"/>
    <x v="1"/>
    <x v="0"/>
    <x v="1"/>
    <x v="1"/>
    <x v="2"/>
  </r>
  <r>
    <x v="899"/>
    <x v="854"/>
    <x v="9"/>
    <x v="891"/>
    <x v="891"/>
    <x v="57"/>
    <x v="151"/>
    <x v="0"/>
    <x v="891"/>
    <x v="15"/>
    <x v="2"/>
    <x v="0"/>
    <x v="2"/>
    <x v="0"/>
    <x v="1"/>
    <x v="4"/>
    <x v="0"/>
    <x v="0"/>
    <x v="2"/>
  </r>
  <r>
    <x v="900"/>
    <x v="855"/>
    <x v="9"/>
    <x v="892"/>
    <x v="892"/>
    <x v="78"/>
    <x v="466"/>
    <x v="2"/>
    <x v="892"/>
    <x v="26"/>
    <x v="0"/>
    <x v="3"/>
    <x v="0"/>
    <x v="0"/>
    <x v="0"/>
    <x v="1"/>
    <x v="1"/>
    <x v="1"/>
    <x v="1"/>
  </r>
  <r>
    <x v="901"/>
    <x v="856"/>
    <x v="7"/>
    <x v="893"/>
    <x v="893"/>
    <x v="57"/>
    <x v="110"/>
    <x v="0"/>
    <x v="893"/>
    <x v="20"/>
    <x v="2"/>
    <x v="0"/>
    <x v="0"/>
    <x v="1"/>
    <x v="1"/>
    <x v="2"/>
    <x v="2"/>
    <x v="2"/>
    <x v="2"/>
  </r>
  <r>
    <x v="902"/>
    <x v="857"/>
    <x v="1"/>
    <x v="894"/>
    <x v="894"/>
    <x v="58"/>
    <x v="277"/>
    <x v="2"/>
    <x v="894"/>
    <x v="50"/>
    <x v="1"/>
    <x v="6"/>
    <x v="2"/>
    <x v="0"/>
    <x v="0"/>
    <x v="0"/>
    <x v="0"/>
    <x v="0"/>
    <x v="2"/>
  </r>
  <r>
    <x v="903"/>
    <x v="858"/>
    <x v="0"/>
    <x v="895"/>
    <x v="895"/>
    <x v="26"/>
    <x v="492"/>
    <x v="1"/>
    <x v="895"/>
    <x v="34"/>
    <x v="0"/>
    <x v="3"/>
    <x v="2"/>
    <x v="1"/>
    <x v="1"/>
    <x v="4"/>
    <x v="0"/>
    <x v="0"/>
    <x v="0"/>
  </r>
  <r>
    <x v="904"/>
    <x v="859"/>
    <x v="5"/>
    <x v="896"/>
    <x v="896"/>
    <x v="44"/>
    <x v="179"/>
    <x v="0"/>
    <x v="896"/>
    <x v="22"/>
    <x v="2"/>
    <x v="4"/>
    <x v="0"/>
    <x v="1"/>
    <x v="0"/>
    <x v="0"/>
    <x v="1"/>
    <x v="1"/>
    <x v="1"/>
  </r>
  <r>
    <x v="905"/>
    <x v="292"/>
    <x v="7"/>
    <x v="897"/>
    <x v="897"/>
    <x v="62"/>
    <x v="493"/>
    <x v="1"/>
    <x v="897"/>
    <x v="30"/>
    <x v="1"/>
    <x v="2"/>
    <x v="2"/>
    <x v="0"/>
    <x v="0"/>
    <x v="2"/>
    <x v="1"/>
    <x v="1"/>
    <x v="1"/>
  </r>
  <r>
    <x v="906"/>
    <x v="860"/>
    <x v="4"/>
    <x v="898"/>
    <x v="898"/>
    <x v="57"/>
    <x v="262"/>
    <x v="2"/>
    <x v="898"/>
    <x v="55"/>
    <x v="2"/>
    <x v="0"/>
    <x v="2"/>
    <x v="1"/>
    <x v="1"/>
    <x v="0"/>
    <x v="1"/>
    <x v="1"/>
    <x v="0"/>
  </r>
  <r>
    <x v="907"/>
    <x v="861"/>
    <x v="1"/>
    <x v="899"/>
    <x v="899"/>
    <x v="62"/>
    <x v="402"/>
    <x v="2"/>
    <x v="899"/>
    <x v="37"/>
    <x v="1"/>
    <x v="2"/>
    <x v="0"/>
    <x v="1"/>
    <x v="0"/>
    <x v="0"/>
    <x v="2"/>
    <x v="2"/>
    <x v="1"/>
  </r>
  <r>
    <x v="908"/>
    <x v="862"/>
    <x v="5"/>
    <x v="900"/>
    <x v="900"/>
    <x v="39"/>
    <x v="269"/>
    <x v="0"/>
    <x v="900"/>
    <x v="56"/>
    <x v="1"/>
    <x v="5"/>
    <x v="2"/>
    <x v="0"/>
    <x v="0"/>
    <x v="4"/>
    <x v="0"/>
    <x v="0"/>
    <x v="1"/>
  </r>
  <r>
    <x v="909"/>
    <x v="863"/>
    <x v="4"/>
    <x v="901"/>
    <x v="901"/>
    <x v="3"/>
    <x v="494"/>
    <x v="2"/>
    <x v="901"/>
    <x v="50"/>
    <x v="0"/>
    <x v="2"/>
    <x v="1"/>
    <x v="1"/>
    <x v="0"/>
    <x v="2"/>
    <x v="2"/>
    <x v="2"/>
    <x v="2"/>
  </r>
  <r>
    <x v="910"/>
    <x v="864"/>
    <x v="6"/>
    <x v="902"/>
    <x v="902"/>
    <x v="39"/>
    <x v="245"/>
    <x v="2"/>
    <x v="902"/>
    <x v="48"/>
    <x v="1"/>
    <x v="5"/>
    <x v="2"/>
    <x v="0"/>
    <x v="0"/>
    <x v="4"/>
    <x v="2"/>
    <x v="2"/>
    <x v="1"/>
  </r>
  <r>
    <x v="911"/>
    <x v="865"/>
    <x v="7"/>
    <x v="903"/>
    <x v="903"/>
    <x v="64"/>
    <x v="354"/>
    <x v="0"/>
    <x v="903"/>
    <x v="17"/>
    <x v="0"/>
    <x v="0"/>
    <x v="1"/>
    <x v="1"/>
    <x v="0"/>
    <x v="1"/>
    <x v="1"/>
    <x v="1"/>
    <x v="0"/>
  </r>
  <r>
    <x v="912"/>
    <x v="866"/>
    <x v="2"/>
    <x v="904"/>
    <x v="904"/>
    <x v="13"/>
    <x v="495"/>
    <x v="1"/>
    <x v="904"/>
    <x v="11"/>
    <x v="2"/>
    <x v="4"/>
    <x v="1"/>
    <x v="1"/>
    <x v="0"/>
    <x v="2"/>
    <x v="0"/>
    <x v="0"/>
    <x v="1"/>
  </r>
  <r>
    <x v="913"/>
    <x v="455"/>
    <x v="2"/>
    <x v="905"/>
    <x v="905"/>
    <x v="82"/>
    <x v="158"/>
    <x v="0"/>
    <x v="905"/>
    <x v="29"/>
    <x v="0"/>
    <x v="4"/>
    <x v="1"/>
    <x v="0"/>
    <x v="1"/>
    <x v="5"/>
    <x v="0"/>
    <x v="0"/>
    <x v="1"/>
  </r>
  <r>
    <x v="914"/>
    <x v="867"/>
    <x v="6"/>
    <x v="906"/>
    <x v="906"/>
    <x v="6"/>
    <x v="40"/>
    <x v="1"/>
    <x v="906"/>
    <x v="6"/>
    <x v="2"/>
    <x v="3"/>
    <x v="2"/>
    <x v="0"/>
    <x v="0"/>
    <x v="4"/>
    <x v="0"/>
    <x v="0"/>
    <x v="2"/>
  </r>
  <r>
    <x v="915"/>
    <x v="868"/>
    <x v="3"/>
    <x v="907"/>
    <x v="907"/>
    <x v="30"/>
    <x v="343"/>
    <x v="1"/>
    <x v="907"/>
    <x v="5"/>
    <x v="2"/>
    <x v="0"/>
    <x v="0"/>
    <x v="1"/>
    <x v="0"/>
    <x v="1"/>
    <x v="1"/>
    <x v="1"/>
    <x v="2"/>
  </r>
  <r>
    <x v="916"/>
    <x v="869"/>
    <x v="8"/>
    <x v="908"/>
    <x v="908"/>
    <x v="86"/>
    <x v="29"/>
    <x v="2"/>
    <x v="908"/>
    <x v="39"/>
    <x v="1"/>
    <x v="4"/>
    <x v="0"/>
    <x v="0"/>
    <x v="1"/>
    <x v="3"/>
    <x v="1"/>
    <x v="1"/>
    <x v="0"/>
  </r>
  <r>
    <x v="917"/>
    <x v="870"/>
    <x v="7"/>
    <x v="909"/>
    <x v="909"/>
    <x v="16"/>
    <x v="153"/>
    <x v="1"/>
    <x v="909"/>
    <x v="11"/>
    <x v="1"/>
    <x v="3"/>
    <x v="0"/>
    <x v="1"/>
    <x v="0"/>
    <x v="5"/>
    <x v="0"/>
    <x v="0"/>
    <x v="1"/>
  </r>
  <r>
    <x v="918"/>
    <x v="871"/>
    <x v="6"/>
    <x v="910"/>
    <x v="910"/>
    <x v="70"/>
    <x v="55"/>
    <x v="0"/>
    <x v="910"/>
    <x v="44"/>
    <x v="2"/>
    <x v="1"/>
    <x v="1"/>
    <x v="1"/>
    <x v="1"/>
    <x v="2"/>
    <x v="2"/>
    <x v="2"/>
    <x v="0"/>
  </r>
  <r>
    <x v="919"/>
    <x v="362"/>
    <x v="6"/>
    <x v="911"/>
    <x v="911"/>
    <x v="22"/>
    <x v="482"/>
    <x v="0"/>
    <x v="911"/>
    <x v="31"/>
    <x v="1"/>
    <x v="0"/>
    <x v="0"/>
    <x v="0"/>
    <x v="0"/>
    <x v="1"/>
    <x v="2"/>
    <x v="2"/>
    <x v="1"/>
  </r>
  <r>
    <x v="920"/>
    <x v="872"/>
    <x v="9"/>
    <x v="912"/>
    <x v="912"/>
    <x v="24"/>
    <x v="379"/>
    <x v="2"/>
    <x v="912"/>
    <x v="20"/>
    <x v="1"/>
    <x v="2"/>
    <x v="0"/>
    <x v="0"/>
    <x v="0"/>
    <x v="2"/>
    <x v="1"/>
    <x v="1"/>
    <x v="2"/>
  </r>
  <r>
    <x v="921"/>
    <x v="873"/>
    <x v="3"/>
    <x v="913"/>
    <x v="913"/>
    <x v="4"/>
    <x v="496"/>
    <x v="1"/>
    <x v="913"/>
    <x v="27"/>
    <x v="2"/>
    <x v="1"/>
    <x v="1"/>
    <x v="1"/>
    <x v="0"/>
    <x v="2"/>
    <x v="2"/>
    <x v="2"/>
    <x v="1"/>
  </r>
  <r>
    <x v="922"/>
    <x v="874"/>
    <x v="5"/>
    <x v="914"/>
    <x v="914"/>
    <x v="70"/>
    <x v="334"/>
    <x v="2"/>
    <x v="914"/>
    <x v="53"/>
    <x v="2"/>
    <x v="1"/>
    <x v="0"/>
    <x v="0"/>
    <x v="0"/>
    <x v="2"/>
    <x v="1"/>
    <x v="1"/>
    <x v="2"/>
  </r>
  <r>
    <x v="923"/>
    <x v="875"/>
    <x v="0"/>
    <x v="915"/>
    <x v="915"/>
    <x v="8"/>
    <x v="359"/>
    <x v="2"/>
    <x v="915"/>
    <x v="37"/>
    <x v="0"/>
    <x v="4"/>
    <x v="1"/>
    <x v="1"/>
    <x v="0"/>
    <x v="3"/>
    <x v="1"/>
    <x v="1"/>
    <x v="1"/>
  </r>
  <r>
    <x v="924"/>
    <x v="876"/>
    <x v="3"/>
    <x v="916"/>
    <x v="916"/>
    <x v="86"/>
    <x v="497"/>
    <x v="0"/>
    <x v="916"/>
    <x v="35"/>
    <x v="1"/>
    <x v="4"/>
    <x v="0"/>
    <x v="0"/>
    <x v="0"/>
    <x v="3"/>
    <x v="1"/>
    <x v="1"/>
    <x v="1"/>
  </r>
  <r>
    <x v="925"/>
    <x v="877"/>
    <x v="7"/>
    <x v="917"/>
    <x v="917"/>
    <x v="8"/>
    <x v="498"/>
    <x v="0"/>
    <x v="917"/>
    <x v="54"/>
    <x v="0"/>
    <x v="4"/>
    <x v="1"/>
    <x v="1"/>
    <x v="0"/>
    <x v="1"/>
    <x v="2"/>
    <x v="2"/>
    <x v="0"/>
  </r>
  <r>
    <x v="926"/>
    <x v="878"/>
    <x v="8"/>
    <x v="918"/>
    <x v="918"/>
    <x v="42"/>
    <x v="180"/>
    <x v="2"/>
    <x v="918"/>
    <x v="53"/>
    <x v="2"/>
    <x v="1"/>
    <x v="2"/>
    <x v="0"/>
    <x v="1"/>
    <x v="3"/>
    <x v="2"/>
    <x v="2"/>
    <x v="2"/>
  </r>
  <r>
    <x v="927"/>
    <x v="129"/>
    <x v="9"/>
    <x v="919"/>
    <x v="919"/>
    <x v="50"/>
    <x v="297"/>
    <x v="2"/>
    <x v="919"/>
    <x v="11"/>
    <x v="0"/>
    <x v="2"/>
    <x v="2"/>
    <x v="0"/>
    <x v="0"/>
    <x v="0"/>
    <x v="0"/>
    <x v="0"/>
    <x v="1"/>
  </r>
  <r>
    <x v="928"/>
    <x v="879"/>
    <x v="9"/>
    <x v="920"/>
    <x v="920"/>
    <x v="42"/>
    <x v="259"/>
    <x v="2"/>
    <x v="920"/>
    <x v="29"/>
    <x v="2"/>
    <x v="1"/>
    <x v="2"/>
    <x v="1"/>
    <x v="0"/>
    <x v="1"/>
    <x v="2"/>
    <x v="2"/>
    <x v="1"/>
  </r>
  <r>
    <x v="929"/>
    <x v="880"/>
    <x v="5"/>
    <x v="921"/>
    <x v="921"/>
    <x v="22"/>
    <x v="206"/>
    <x v="0"/>
    <x v="921"/>
    <x v="8"/>
    <x v="1"/>
    <x v="0"/>
    <x v="2"/>
    <x v="1"/>
    <x v="1"/>
    <x v="3"/>
    <x v="2"/>
    <x v="2"/>
    <x v="1"/>
  </r>
  <r>
    <x v="930"/>
    <x v="881"/>
    <x v="3"/>
    <x v="922"/>
    <x v="922"/>
    <x v="62"/>
    <x v="499"/>
    <x v="0"/>
    <x v="922"/>
    <x v="12"/>
    <x v="1"/>
    <x v="2"/>
    <x v="0"/>
    <x v="1"/>
    <x v="1"/>
    <x v="2"/>
    <x v="2"/>
    <x v="2"/>
    <x v="1"/>
  </r>
  <r>
    <x v="931"/>
    <x v="882"/>
    <x v="5"/>
    <x v="923"/>
    <x v="923"/>
    <x v="30"/>
    <x v="500"/>
    <x v="2"/>
    <x v="923"/>
    <x v="33"/>
    <x v="2"/>
    <x v="0"/>
    <x v="0"/>
    <x v="0"/>
    <x v="0"/>
    <x v="5"/>
    <x v="1"/>
    <x v="1"/>
    <x v="0"/>
  </r>
  <r>
    <x v="932"/>
    <x v="883"/>
    <x v="4"/>
    <x v="924"/>
    <x v="924"/>
    <x v="33"/>
    <x v="335"/>
    <x v="0"/>
    <x v="924"/>
    <x v="20"/>
    <x v="2"/>
    <x v="5"/>
    <x v="1"/>
    <x v="1"/>
    <x v="0"/>
    <x v="4"/>
    <x v="0"/>
    <x v="0"/>
    <x v="2"/>
  </r>
  <r>
    <x v="933"/>
    <x v="654"/>
    <x v="0"/>
    <x v="671"/>
    <x v="671"/>
    <x v="40"/>
    <x v="62"/>
    <x v="0"/>
    <x v="671"/>
    <x v="29"/>
    <x v="0"/>
    <x v="2"/>
    <x v="0"/>
    <x v="1"/>
    <x v="1"/>
    <x v="0"/>
    <x v="1"/>
    <x v="1"/>
    <x v="1"/>
  </r>
  <r>
    <x v="934"/>
    <x v="884"/>
    <x v="3"/>
    <x v="925"/>
    <x v="925"/>
    <x v="75"/>
    <x v="181"/>
    <x v="0"/>
    <x v="925"/>
    <x v="57"/>
    <x v="0"/>
    <x v="4"/>
    <x v="2"/>
    <x v="1"/>
    <x v="0"/>
    <x v="2"/>
    <x v="2"/>
    <x v="2"/>
    <x v="0"/>
  </r>
  <r>
    <x v="935"/>
    <x v="885"/>
    <x v="6"/>
    <x v="926"/>
    <x v="926"/>
    <x v="46"/>
    <x v="123"/>
    <x v="0"/>
    <x v="926"/>
    <x v="20"/>
    <x v="0"/>
    <x v="4"/>
    <x v="2"/>
    <x v="0"/>
    <x v="1"/>
    <x v="2"/>
    <x v="1"/>
    <x v="1"/>
    <x v="2"/>
  </r>
  <r>
    <x v="936"/>
    <x v="886"/>
    <x v="0"/>
    <x v="927"/>
    <x v="927"/>
    <x v="0"/>
    <x v="28"/>
    <x v="0"/>
    <x v="927"/>
    <x v="26"/>
    <x v="0"/>
    <x v="0"/>
    <x v="2"/>
    <x v="1"/>
    <x v="0"/>
    <x v="0"/>
    <x v="1"/>
    <x v="1"/>
    <x v="1"/>
  </r>
  <r>
    <x v="937"/>
    <x v="70"/>
    <x v="1"/>
    <x v="928"/>
    <x v="928"/>
    <x v="73"/>
    <x v="392"/>
    <x v="1"/>
    <x v="928"/>
    <x v="2"/>
    <x v="1"/>
    <x v="0"/>
    <x v="1"/>
    <x v="1"/>
    <x v="0"/>
    <x v="3"/>
    <x v="0"/>
    <x v="0"/>
    <x v="1"/>
  </r>
  <r>
    <x v="938"/>
    <x v="887"/>
    <x v="6"/>
    <x v="929"/>
    <x v="929"/>
    <x v="21"/>
    <x v="501"/>
    <x v="1"/>
    <x v="929"/>
    <x v="50"/>
    <x v="2"/>
    <x v="2"/>
    <x v="2"/>
    <x v="0"/>
    <x v="0"/>
    <x v="0"/>
    <x v="0"/>
    <x v="0"/>
    <x v="2"/>
  </r>
  <r>
    <x v="939"/>
    <x v="888"/>
    <x v="3"/>
    <x v="930"/>
    <x v="930"/>
    <x v="76"/>
    <x v="72"/>
    <x v="0"/>
    <x v="930"/>
    <x v="9"/>
    <x v="1"/>
    <x v="4"/>
    <x v="2"/>
    <x v="1"/>
    <x v="0"/>
    <x v="4"/>
    <x v="1"/>
    <x v="1"/>
    <x v="2"/>
  </r>
  <r>
    <x v="940"/>
    <x v="889"/>
    <x v="7"/>
    <x v="931"/>
    <x v="931"/>
    <x v="22"/>
    <x v="92"/>
    <x v="0"/>
    <x v="931"/>
    <x v="16"/>
    <x v="1"/>
    <x v="0"/>
    <x v="2"/>
    <x v="1"/>
    <x v="1"/>
    <x v="4"/>
    <x v="0"/>
    <x v="0"/>
    <x v="1"/>
  </r>
  <r>
    <x v="941"/>
    <x v="295"/>
    <x v="9"/>
    <x v="932"/>
    <x v="932"/>
    <x v="39"/>
    <x v="100"/>
    <x v="1"/>
    <x v="932"/>
    <x v="37"/>
    <x v="1"/>
    <x v="5"/>
    <x v="1"/>
    <x v="0"/>
    <x v="1"/>
    <x v="5"/>
    <x v="1"/>
    <x v="1"/>
    <x v="1"/>
  </r>
  <r>
    <x v="942"/>
    <x v="890"/>
    <x v="4"/>
    <x v="933"/>
    <x v="933"/>
    <x v="64"/>
    <x v="171"/>
    <x v="0"/>
    <x v="933"/>
    <x v="14"/>
    <x v="0"/>
    <x v="0"/>
    <x v="2"/>
    <x v="1"/>
    <x v="0"/>
    <x v="2"/>
    <x v="0"/>
    <x v="0"/>
    <x v="2"/>
  </r>
  <r>
    <x v="943"/>
    <x v="891"/>
    <x v="1"/>
    <x v="934"/>
    <x v="934"/>
    <x v="88"/>
    <x v="222"/>
    <x v="2"/>
    <x v="934"/>
    <x v="4"/>
    <x v="2"/>
    <x v="6"/>
    <x v="0"/>
    <x v="1"/>
    <x v="1"/>
    <x v="0"/>
    <x v="0"/>
    <x v="0"/>
    <x v="2"/>
  </r>
  <r>
    <x v="944"/>
    <x v="892"/>
    <x v="0"/>
    <x v="935"/>
    <x v="935"/>
    <x v="61"/>
    <x v="253"/>
    <x v="1"/>
    <x v="935"/>
    <x v="50"/>
    <x v="1"/>
    <x v="4"/>
    <x v="2"/>
    <x v="0"/>
    <x v="1"/>
    <x v="0"/>
    <x v="0"/>
    <x v="0"/>
    <x v="2"/>
  </r>
  <r>
    <x v="945"/>
    <x v="893"/>
    <x v="0"/>
    <x v="936"/>
    <x v="936"/>
    <x v="0"/>
    <x v="159"/>
    <x v="2"/>
    <x v="936"/>
    <x v="48"/>
    <x v="0"/>
    <x v="0"/>
    <x v="1"/>
    <x v="1"/>
    <x v="0"/>
    <x v="1"/>
    <x v="0"/>
    <x v="0"/>
    <x v="1"/>
  </r>
  <r>
    <x v="946"/>
    <x v="894"/>
    <x v="5"/>
    <x v="937"/>
    <x v="937"/>
    <x v="58"/>
    <x v="385"/>
    <x v="2"/>
    <x v="937"/>
    <x v="4"/>
    <x v="1"/>
    <x v="6"/>
    <x v="0"/>
    <x v="0"/>
    <x v="1"/>
    <x v="1"/>
    <x v="1"/>
    <x v="1"/>
    <x v="2"/>
  </r>
  <r>
    <x v="947"/>
    <x v="895"/>
    <x v="8"/>
    <x v="938"/>
    <x v="938"/>
    <x v="36"/>
    <x v="430"/>
    <x v="0"/>
    <x v="938"/>
    <x v="28"/>
    <x v="2"/>
    <x v="2"/>
    <x v="2"/>
    <x v="0"/>
    <x v="1"/>
    <x v="5"/>
    <x v="2"/>
    <x v="2"/>
    <x v="2"/>
  </r>
  <r>
    <x v="948"/>
    <x v="896"/>
    <x v="1"/>
    <x v="939"/>
    <x v="939"/>
    <x v="10"/>
    <x v="114"/>
    <x v="0"/>
    <x v="939"/>
    <x v="30"/>
    <x v="2"/>
    <x v="5"/>
    <x v="2"/>
    <x v="0"/>
    <x v="1"/>
    <x v="2"/>
    <x v="1"/>
    <x v="1"/>
    <x v="1"/>
  </r>
  <r>
    <x v="949"/>
    <x v="897"/>
    <x v="2"/>
    <x v="940"/>
    <x v="940"/>
    <x v="7"/>
    <x v="442"/>
    <x v="0"/>
    <x v="940"/>
    <x v="60"/>
    <x v="2"/>
    <x v="2"/>
    <x v="0"/>
    <x v="1"/>
    <x v="0"/>
    <x v="4"/>
    <x v="2"/>
    <x v="2"/>
    <x v="0"/>
  </r>
  <r>
    <x v="950"/>
    <x v="898"/>
    <x v="6"/>
    <x v="941"/>
    <x v="941"/>
    <x v="81"/>
    <x v="343"/>
    <x v="0"/>
    <x v="941"/>
    <x v="39"/>
    <x v="2"/>
    <x v="4"/>
    <x v="0"/>
    <x v="0"/>
    <x v="1"/>
    <x v="0"/>
    <x v="2"/>
    <x v="2"/>
    <x v="0"/>
  </r>
  <r>
    <x v="951"/>
    <x v="899"/>
    <x v="6"/>
    <x v="942"/>
    <x v="942"/>
    <x v="51"/>
    <x v="362"/>
    <x v="0"/>
    <x v="942"/>
    <x v="28"/>
    <x v="0"/>
    <x v="5"/>
    <x v="2"/>
    <x v="0"/>
    <x v="0"/>
    <x v="2"/>
    <x v="2"/>
    <x v="2"/>
    <x v="2"/>
  </r>
  <r>
    <x v="952"/>
    <x v="900"/>
    <x v="7"/>
    <x v="156"/>
    <x v="156"/>
    <x v="6"/>
    <x v="93"/>
    <x v="0"/>
    <x v="156"/>
    <x v="44"/>
    <x v="2"/>
    <x v="3"/>
    <x v="0"/>
    <x v="0"/>
    <x v="0"/>
    <x v="4"/>
    <x v="2"/>
    <x v="2"/>
    <x v="0"/>
  </r>
  <r>
    <x v="953"/>
    <x v="901"/>
    <x v="7"/>
    <x v="943"/>
    <x v="943"/>
    <x v="50"/>
    <x v="139"/>
    <x v="1"/>
    <x v="943"/>
    <x v="29"/>
    <x v="0"/>
    <x v="2"/>
    <x v="0"/>
    <x v="0"/>
    <x v="0"/>
    <x v="4"/>
    <x v="1"/>
    <x v="1"/>
    <x v="1"/>
  </r>
  <r>
    <x v="954"/>
    <x v="902"/>
    <x v="3"/>
    <x v="944"/>
    <x v="944"/>
    <x v="57"/>
    <x v="393"/>
    <x v="1"/>
    <x v="944"/>
    <x v="14"/>
    <x v="2"/>
    <x v="0"/>
    <x v="1"/>
    <x v="0"/>
    <x v="1"/>
    <x v="2"/>
    <x v="2"/>
    <x v="2"/>
    <x v="2"/>
  </r>
  <r>
    <x v="955"/>
    <x v="163"/>
    <x v="0"/>
    <x v="945"/>
    <x v="945"/>
    <x v="47"/>
    <x v="159"/>
    <x v="1"/>
    <x v="945"/>
    <x v="11"/>
    <x v="0"/>
    <x v="2"/>
    <x v="1"/>
    <x v="1"/>
    <x v="0"/>
    <x v="5"/>
    <x v="0"/>
    <x v="0"/>
    <x v="1"/>
  </r>
  <r>
    <x v="956"/>
    <x v="903"/>
    <x v="9"/>
    <x v="946"/>
    <x v="946"/>
    <x v="8"/>
    <x v="361"/>
    <x v="1"/>
    <x v="946"/>
    <x v="38"/>
    <x v="0"/>
    <x v="4"/>
    <x v="2"/>
    <x v="0"/>
    <x v="1"/>
    <x v="4"/>
    <x v="1"/>
    <x v="1"/>
    <x v="2"/>
  </r>
  <r>
    <x v="957"/>
    <x v="904"/>
    <x v="3"/>
    <x v="947"/>
    <x v="947"/>
    <x v="13"/>
    <x v="57"/>
    <x v="1"/>
    <x v="947"/>
    <x v="12"/>
    <x v="2"/>
    <x v="4"/>
    <x v="0"/>
    <x v="1"/>
    <x v="1"/>
    <x v="1"/>
    <x v="2"/>
    <x v="2"/>
    <x v="1"/>
  </r>
  <r>
    <x v="958"/>
    <x v="905"/>
    <x v="4"/>
    <x v="948"/>
    <x v="948"/>
    <x v="51"/>
    <x v="348"/>
    <x v="1"/>
    <x v="948"/>
    <x v="52"/>
    <x v="0"/>
    <x v="5"/>
    <x v="0"/>
    <x v="1"/>
    <x v="0"/>
    <x v="2"/>
    <x v="1"/>
    <x v="1"/>
    <x v="1"/>
  </r>
  <r>
    <x v="959"/>
    <x v="906"/>
    <x v="9"/>
    <x v="949"/>
    <x v="949"/>
    <x v="88"/>
    <x v="133"/>
    <x v="1"/>
    <x v="949"/>
    <x v="3"/>
    <x v="2"/>
    <x v="6"/>
    <x v="0"/>
    <x v="0"/>
    <x v="0"/>
    <x v="4"/>
    <x v="0"/>
    <x v="0"/>
    <x v="0"/>
  </r>
  <r>
    <x v="960"/>
    <x v="907"/>
    <x v="8"/>
    <x v="950"/>
    <x v="950"/>
    <x v="79"/>
    <x v="406"/>
    <x v="1"/>
    <x v="950"/>
    <x v="57"/>
    <x v="1"/>
    <x v="3"/>
    <x v="0"/>
    <x v="0"/>
    <x v="1"/>
    <x v="5"/>
    <x v="1"/>
    <x v="1"/>
    <x v="0"/>
  </r>
  <r>
    <x v="961"/>
    <x v="908"/>
    <x v="5"/>
    <x v="951"/>
    <x v="951"/>
    <x v="63"/>
    <x v="40"/>
    <x v="1"/>
    <x v="951"/>
    <x v="57"/>
    <x v="2"/>
    <x v="6"/>
    <x v="2"/>
    <x v="0"/>
    <x v="1"/>
    <x v="1"/>
    <x v="0"/>
    <x v="0"/>
    <x v="0"/>
  </r>
  <r>
    <x v="962"/>
    <x v="180"/>
    <x v="8"/>
    <x v="952"/>
    <x v="952"/>
    <x v="35"/>
    <x v="502"/>
    <x v="2"/>
    <x v="952"/>
    <x v="2"/>
    <x v="1"/>
    <x v="6"/>
    <x v="0"/>
    <x v="1"/>
    <x v="0"/>
    <x v="5"/>
    <x v="0"/>
    <x v="0"/>
    <x v="1"/>
  </r>
  <r>
    <x v="963"/>
    <x v="909"/>
    <x v="6"/>
    <x v="953"/>
    <x v="953"/>
    <x v="73"/>
    <x v="291"/>
    <x v="1"/>
    <x v="953"/>
    <x v="24"/>
    <x v="1"/>
    <x v="0"/>
    <x v="2"/>
    <x v="0"/>
    <x v="1"/>
    <x v="1"/>
    <x v="1"/>
    <x v="1"/>
    <x v="1"/>
  </r>
  <r>
    <x v="964"/>
    <x v="910"/>
    <x v="5"/>
    <x v="954"/>
    <x v="954"/>
    <x v="53"/>
    <x v="400"/>
    <x v="2"/>
    <x v="954"/>
    <x v="41"/>
    <x v="0"/>
    <x v="0"/>
    <x v="0"/>
    <x v="1"/>
    <x v="1"/>
    <x v="4"/>
    <x v="2"/>
    <x v="2"/>
    <x v="1"/>
  </r>
  <r>
    <x v="965"/>
    <x v="911"/>
    <x v="5"/>
    <x v="955"/>
    <x v="955"/>
    <x v="22"/>
    <x v="503"/>
    <x v="2"/>
    <x v="955"/>
    <x v="6"/>
    <x v="1"/>
    <x v="0"/>
    <x v="2"/>
    <x v="1"/>
    <x v="0"/>
    <x v="1"/>
    <x v="2"/>
    <x v="2"/>
    <x v="2"/>
  </r>
  <r>
    <x v="966"/>
    <x v="912"/>
    <x v="9"/>
    <x v="956"/>
    <x v="956"/>
    <x v="31"/>
    <x v="398"/>
    <x v="0"/>
    <x v="956"/>
    <x v="8"/>
    <x v="1"/>
    <x v="3"/>
    <x v="0"/>
    <x v="1"/>
    <x v="0"/>
    <x v="2"/>
    <x v="0"/>
    <x v="0"/>
    <x v="1"/>
  </r>
  <r>
    <x v="967"/>
    <x v="913"/>
    <x v="6"/>
    <x v="957"/>
    <x v="957"/>
    <x v="50"/>
    <x v="197"/>
    <x v="2"/>
    <x v="957"/>
    <x v="39"/>
    <x v="0"/>
    <x v="2"/>
    <x v="0"/>
    <x v="0"/>
    <x v="1"/>
    <x v="2"/>
    <x v="0"/>
    <x v="0"/>
    <x v="0"/>
  </r>
  <r>
    <x v="968"/>
    <x v="905"/>
    <x v="6"/>
    <x v="958"/>
    <x v="958"/>
    <x v="5"/>
    <x v="454"/>
    <x v="1"/>
    <x v="958"/>
    <x v="33"/>
    <x v="1"/>
    <x v="3"/>
    <x v="2"/>
    <x v="1"/>
    <x v="0"/>
    <x v="0"/>
    <x v="0"/>
    <x v="0"/>
    <x v="0"/>
  </r>
  <r>
    <x v="969"/>
    <x v="914"/>
    <x v="1"/>
    <x v="959"/>
    <x v="959"/>
    <x v="16"/>
    <x v="143"/>
    <x v="2"/>
    <x v="959"/>
    <x v="54"/>
    <x v="1"/>
    <x v="3"/>
    <x v="2"/>
    <x v="0"/>
    <x v="0"/>
    <x v="1"/>
    <x v="2"/>
    <x v="2"/>
    <x v="0"/>
  </r>
  <r>
    <x v="970"/>
    <x v="915"/>
    <x v="4"/>
    <x v="960"/>
    <x v="960"/>
    <x v="17"/>
    <x v="150"/>
    <x v="2"/>
    <x v="960"/>
    <x v="54"/>
    <x v="0"/>
    <x v="6"/>
    <x v="1"/>
    <x v="0"/>
    <x v="0"/>
    <x v="4"/>
    <x v="2"/>
    <x v="2"/>
    <x v="0"/>
  </r>
  <r>
    <x v="971"/>
    <x v="916"/>
    <x v="0"/>
    <x v="961"/>
    <x v="961"/>
    <x v="34"/>
    <x v="477"/>
    <x v="0"/>
    <x v="961"/>
    <x v="24"/>
    <x v="2"/>
    <x v="2"/>
    <x v="0"/>
    <x v="0"/>
    <x v="1"/>
    <x v="2"/>
    <x v="2"/>
    <x v="2"/>
    <x v="1"/>
  </r>
  <r>
    <x v="972"/>
    <x v="917"/>
    <x v="0"/>
    <x v="962"/>
    <x v="962"/>
    <x v="53"/>
    <x v="504"/>
    <x v="1"/>
    <x v="962"/>
    <x v="46"/>
    <x v="0"/>
    <x v="0"/>
    <x v="0"/>
    <x v="1"/>
    <x v="1"/>
    <x v="1"/>
    <x v="2"/>
    <x v="2"/>
    <x v="2"/>
  </r>
  <r>
    <x v="973"/>
    <x v="918"/>
    <x v="6"/>
    <x v="963"/>
    <x v="963"/>
    <x v="48"/>
    <x v="406"/>
    <x v="1"/>
    <x v="963"/>
    <x v="38"/>
    <x v="2"/>
    <x v="3"/>
    <x v="0"/>
    <x v="1"/>
    <x v="1"/>
    <x v="2"/>
    <x v="0"/>
    <x v="0"/>
    <x v="2"/>
  </r>
  <r>
    <x v="974"/>
    <x v="919"/>
    <x v="5"/>
    <x v="964"/>
    <x v="964"/>
    <x v="13"/>
    <x v="422"/>
    <x v="1"/>
    <x v="964"/>
    <x v="13"/>
    <x v="2"/>
    <x v="4"/>
    <x v="2"/>
    <x v="1"/>
    <x v="1"/>
    <x v="5"/>
    <x v="1"/>
    <x v="1"/>
    <x v="0"/>
  </r>
  <r>
    <x v="975"/>
    <x v="920"/>
    <x v="5"/>
    <x v="965"/>
    <x v="965"/>
    <x v="43"/>
    <x v="479"/>
    <x v="2"/>
    <x v="965"/>
    <x v="27"/>
    <x v="1"/>
    <x v="5"/>
    <x v="1"/>
    <x v="0"/>
    <x v="1"/>
    <x v="5"/>
    <x v="2"/>
    <x v="2"/>
    <x v="1"/>
  </r>
  <r>
    <x v="976"/>
    <x v="921"/>
    <x v="7"/>
    <x v="966"/>
    <x v="966"/>
    <x v="31"/>
    <x v="17"/>
    <x v="1"/>
    <x v="966"/>
    <x v="23"/>
    <x v="1"/>
    <x v="3"/>
    <x v="1"/>
    <x v="1"/>
    <x v="0"/>
    <x v="4"/>
    <x v="0"/>
    <x v="0"/>
    <x v="0"/>
  </r>
  <r>
    <x v="977"/>
    <x v="922"/>
    <x v="3"/>
    <x v="967"/>
    <x v="967"/>
    <x v="84"/>
    <x v="50"/>
    <x v="0"/>
    <x v="967"/>
    <x v="49"/>
    <x v="2"/>
    <x v="6"/>
    <x v="0"/>
    <x v="0"/>
    <x v="1"/>
    <x v="4"/>
    <x v="2"/>
    <x v="2"/>
    <x v="2"/>
  </r>
  <r>
    <x v="978"/>
    <x v="923"/>
    <x v="8"/>
    <x v="968"/>
    <x v="968"/>
    <x v="24"/>
    <x v="397"/>
    <x v="2"/>
    <x v="968"/>
    <x v="20"/>
    <x v="1"/>
    <x v="2"/>
    <x v="2"/>
    <x v="1"/>
    <x v="0"/>
    <x v="1"/>
    <x v="2"/>
    <x v="2"/>
    <x v="2"/>
  </r>
  <r>
    <x v="979"/>
    <x v="924"/>
    <x v="8"/>
    <x v="969"/>
    <x v="969"/>
    <x v="87"/>
    <x v="413"/>
    <x v="2"/>
    <x v="969"/>
    <x v="35"/>
    <x v="2"/>
    <x v="3"/>
    <x v="2"/>
    <x v="1"/>
    <x v="0"/>
    <x v="4"/>
    <x v="2"/>
    <x v="2"/>
    <x v="1"/>
  </r>
  <r>
    <x v="980"/>
    <x v="925"/>
    <x v="7"/>
    <x v="970"/>
    <x v="970"/>
    <x v="64"/>
    <x v="69"/>
    <x v="1"/>
    <x v="970"/>
    <x v="57"/>
    <x v="0"/>
    <x v="0"/>
    <x v="0"/>
    <x v="0"/>
    <x v="1"/>
    <x v="4"/>
    <x v="1"/>
    <x v="1"/>
    <x v="0"/>
  </r>
  <r>
    <x v="981"/>
    <x v="926"/>
    <x v="7"/>
    <x v="971"/>
    <x v="971"/>
    <x v="54"/>
    <x v="292"/>
    <x v="1"/>
    <x v="971"/>
    <x v="3"/>
    <x v="0"/>
    <x v="5"/>
    <x v="2"/>
    <x v="1"/>
    <x v="1"/>
    <x v="0"/>
    <x v="0"/>
    <x v="0"/>
    <x v="0"/>
  </r>
  <r>
    <x v="982"/>
    <x v="927"/>
    <x v="9"/>
    <x v="972"/>
    <x v="972"/>
    <x v="86"/>
    <x v="401"/>
    <x v="0"/>
    <x v="972"/>
    <x v="2"/>
    <x v="1"/>
    <x v="4"/>
    <x v="0"/>
    <x v="0"/>
    <x v="0"/>
    <x v="3"/>
    <x v="0"/>
    <x v="0"/>
    <x v="1"/>
  </r>
  <r>
    <x v="983"/>
    <x v="121"/>
    <x v="0"/>
    <x v="973"/>
    <x v="973"/>
    <x v="54"/>
    <x v="373"/>
    <x v="1"/>
    <x v="973"/>
    <x v="36"/>
    <x v="0"/>
    <x v="5"/>
    <x v="1"/>
    <x v="1"/>
    <x v="1"/>
    <x v="0"/>
    <x v="1"/>
    <x v="1"/>
    <x v="1"/>
  </r>
  <r>
    <x v="984"/>
    <x v="928"/>
    <x v="0"/>
    <x v="974"/>
    <x v="974"/>
    <x v="51"/>
    <x v="335"/>
    <x v="1"/>
    <x v="974"/>
    <x v="22"/>
    <x v="0"/>
    <x v="5"/>
    <x v="1"/>
    <x v="1"/>
    <x v="1"/>
    <x v="1"/>
    <x v="1"/>
    <x v="1"/>
    <x v="1"/>
  </r>
  <r>
    <x v="985"/>
    <x v="929"/>
    <x v="1"/>
    <x v="975"/>
    <x v="975"/>
    <x v="13"/>
    <x v="171"/>
    <x v="0"/>
    <x v="975"/>
    <x v="23"/>
    <x v="2"/>
    <x v="4"/>
    <x v="2"/>
    <x v="1"/>
    <x v="0"/>
    <x v="5"/>
    <x v="2"/>
    <x v="2"/>
    <x v="0"/>
  </r>
  <r>
    <x v="986"/>
    <x v="930"/>
    <x v="5"/>
    <x v="976"/>
    <x v="976"/>
    <x v="67"/>
    <x v="51"/>
    <x v="0"/>
    <x v="976"/>
    <x v="42"/>
    <x v="2"/>
    <x v="3"/>
    <x v="0"/>
    <x v="1"/>
    <x v="0"/>
    <x v="0"/>
    <x v="2"/>
    <x v="2"/>
    <x v="2"/>
  </r>
  <r>
    <x v="987"/>
    <x v="931"/>
    <x v="2"/>
    <x v="977"/>
    <x v="977"/>
    <x v="75"/>
    <x v="168"/>
    <x v="2"/>
    <x v="977"/>
    <x v="56"/>
    <x v="0"/>
    <x v="4"/>
    <x v="2"/>
    <x v="0"/>
    <x v="1"/>
    <x v="0"/>
    <x v="2"/>
    <x v="2"/>
    <x v="1"/>
  </r>
  <r>
    <x v="988"/>
    <x v="932"/>
    <x v="4"/>
    <x v="978"/>
    <x v="978"/>
    <x v="14"/>
    <x v="505"/>
    <x v="0"/>
    <x v="978"/>
    <x v="42"/>
    <x v="1"/>
    <x v="1"/>
    <x v="2"/>
    <x v="0"/>
    <x v="1"/>
    <x v="1"/>
    <x v="1"/>
    <x v="1"/>
    <x v="2"/>
  </r>
  <r>
    <x v="989"/>
    <x v="933"/>
    <x v="2"/>
    <x v="979"/>
    <x v="979"/>
    <x v="26"/>
    <x v="52"/>
    <x v="2"/>
    <x v="979"/>
    <x v="3"/>
    <x v="0"/>
    <x v="3"/>
    <x v="0"/>
    <x v="0"/>
    <x v="1"/>
    <x v="0"/>
    <x v="2"/>
    <x v="2"/>
    <x v="0"/>
  </r>
  <r>
    <x v="990"/>
    <x v="934"/>
    <x v="1"/>
    <x v="980"/>
    <x v="980"/>
    <x v="23"/>
    <x v="216"/>
    <x v="2"/>
    <x v="980"/>
    <x v="10"/>
    <x v="1"/>
    <x v="1"/>
    <x v="2"/>
    <x v="1"/>
    <x v="0"/>
    <x v="4"/>
    <x v="0"/>
    <x v="0"/>
    <x v="2"/>
  </r>
  <r>
    <x v="991"/>
    <x v="935"/>
    <x v="4"/>
    <x v="981"/>
    <x v="981"/>
    <x v="46"/>
    <x v="397"/>
    <x v="0"/>
    <x v="981"/>
    <x v="22"/>
    <x v="0"/>
    <x v="4"/>
    <x v="2"/>
    <x v="1"/>
    <x v="0"/>
    <x v="3"/>
    <x v="2"/>
    <x v="2"/>
    <x v="1"/>
  </r>
  <r>
    <x v="992"/>
    <x v="936"/>
    <x v="5"/>
    <x v="982"/>
    <x v="982"/>
    <x v="24"/>
    <x v="351"/>
    <x v="0"/>
    <x v="982"/>
    <x v="55"/>
    <x v="1"/>
    <x v="2"/>
    <x v="2"/>
    <x v="1"/>
    <x v="1"/>
    <x v="1"/>
    <x v="0"/>
    <x v="0"/>
    <x v="0"/>
  </r>
  <r>
    <x v="993"/>
    <x v="937"/>
    <x v="4"/>
    <x v="983"/>
    <x v="983"/>
    <x v="70"/>
    <x v="476"/>
    <x v="0"/>
    <x v="983"/>
    <x v="37"/>
    <x v="2"/>
    <x v="1"/>
    <x v="2"/>
    <x v="1"/>
    <x v="1"/>
    <x v="5"/>
    <x v="2"/>
    <x v="2"/>
    <x v="1"/>
  </r>
  <r>
    <x v="994"/>
    <x v="534"/>
    <x v="8"/>
    <x v="984"/>
    <x v="984"/>
    <x v="67"/>
    <x v="335"/>
    <x v="0"/>
    <x v="984"/>
    <x v="9"/>
    <x v="2"/>
    <x v="3"/>
    <x v="1"/>
    <x v="0"/>
    <x v="0"/>
    <x v="1"/>
    <x v="1"/>
    <x v="1"/>
    <x v="2"/>
  </r>
  <r>
    <x v="995"/>
    <x v="938"/>
    <x v="8"/>
    <x v="985"/>
    <x v="985"/>
    <x v="71"/>
    <x v="190"/>
    <x v="0"/>
    <x v="985"/>
    <x v="56"/>
    <x v="0"/>
    <x v="6"/>
    <x v="0"/>
    <x v="1"/>
    <x v="1"/>
    <x v="0"/>
    <x v="1"/>
    <x v="1"/>
    <x v="1"/>
  </r>
  <r>
    <x v="996"/>
    <x v="939"/>
    <x v="4"/>
    <x v="986"/>
    <x v="986"/>
    <x v="22"/>
    <x v="361"/>
    <x v="0"/>
    <x v="986"/>
    <x v="18"/>
    <x v="1"/>
    <x v="0"/>
    <x v="2"/>
    <x v="1"/>
    <x v="0"/>
    <x v="2"/>
    <x v="2"/>
    <x v="2"/>
    <x v="2"/>
  </r>
  <r>
    <x v="997"/>
    <x v="940"/>
    <x v="8"/>
    <x v="987"/>
    <x v="987"/>
    <x v="57"/>
    <x v="93"/>
    <x v="1"/>
    <x v="987"/>
    <x v="25"/>
    <x v="2"/>
    <x v="0"/>
    <x v="0"/>
    <x v="0"/>
    <x v="1"/>
    <x v="4"/>
    <x v="0"/>
    <x v="0"/>
    <x v="1"/>
  </r>
  <r>
    <x v="998"/>
    <x v="941"/>
    <x v="8"/>
    <x v="988"/>
    <x v="988"/>
    <x v="70"/>
    <x v="439"/>
    <x v="1"/>
    <x v="988"/>
    <x v="5"/>
    <x v="2"/>
    <x v="1"/>
    <x v="0"/>
    <x v="1"/>
    <x v="1"/>
    <x v="2"/>
    <x v="0"/>
    <x v="0"/>
    <x v="2"/>
  </r>
  <r>
    <x v="999"/>
    <x v="942"/>
    <x v="0"/>
    <x v="989"/>
    <x v="989"/>
    <x v="67"/>
    <x v="360"/>
    <x v="1"/>
    <x v="989"/>
    <x v="37"/>
    <x v="2"/>
    <x v="3"/>
    <x v="0"/>
    <x v="0"/>
    <x v="0"/>
    <x v="5"/>
    <x v="0"/>
    <x v="0"/>
    <x v="1"/>
  </r>
  <r>
    <x v="1000"/>
    <x v="943"/>
    <x v="10"/>
    <x v="990"/>
    <x v="990"/>
    <x v="89"/>
    <x v="506"/>
    <x v="3"/>
    <x v="990"/>
    <x v="61"/>
    <x v="3"/>
    <x v="7"/>
    <x v="3"/>
    <x v="2"/>
    <x v="2"/>
    <x v="6"/>
    <x v="3"/>
    <x v="3"/>
    <x v="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0">
  <r>
    <x v="0"/>
    <n v="74.69"/>
    <n v="7"/>
    <n v="26.141500000000001"/>
    <n v="548.97149999999999"/>
    <x v="0"/>
    <x v="0"/>
    <s v="Ewallet"/>
    <n v="26.141500000000001"/>
    <n v="9.1"/>
    <s v="Jan"/>
    <x v="0"/>
    <s v="afternoon"/>
    <s v="Member"/>
    <x v="0"/>
    <s v="Health and beauty"/>
    <x v="0"/>
    <s v="A"/>
    <s v="Good"/>
  </r>
  <r>
    <x v="1"/>
    <n v="15.28"/>
    <n v="5"/>
    <n v="3.82"/>
    <n v="80.22"/>
    <x v="1"/>
    <x v="1"/>
    <s v="Cash"/>
    <n v="3.82"/>
    <n v="9.6"/>
    <s v="Mar"/>
    <x v="1"/>
    <s v="morning"/>
    <s v="Normal"/>
    <x v="0"/>
    <s v="Electronic accessories"/>
    <x v="1"/>
    <s v="C"/>
    <s v="Good"/>
  </r>
  <r>
    <x v="2"/>
    <n v="46.33"/>
    <n v="7"/>
    <n v="16.215499999999999"/>
    <n v="340.52550000000002"/>
    <x v="2"/>
    <x v="2"/>
    <s v="Credit card"/>
    <n v="16.215499999999999"/>
    <n v="7.4"/>
    <s v="Mar"/>
    <x v="2"/>
    <s v="afternoon"/>
    <s v="Normal"/>
    <x v="1"/>
    <s v="Home and lifestyle"/>
    <x v="0"/>
    <s v="A"/>
    <s v="Average"/>
  </r>
  <r>
    <x v="3"/>
    <n v="58.22"/>
    <n v="8"/>
    <n v="23.288"/>
    <n v="489.048"/>
    <x v="3"/>
    <x v="3"/>
    <s v="Ewallet"/>
    <n v="23.288"/>
    <n v="8.4"/>
    <s v="Jan"/>
    <x v="2"/>
    <s v="evening"/>
    <s v="Member"/>
    <x v="1"/>
    <s v="Health and beauty"/>
    <x v="0"/>
    <s v="A"/>
    <s v="Good"/>
  </r>
  <r>
    <x v="4"/>
    <n v="86.31"/>
    <n v="7"/>
    <n v="30.208500000000001"/>
    <n v="634.37850000000003"/>
    <x v="4"/>
    <x v="4"/>
    <s v="Ewallet"/>
    <n v="30.208500000000001"/>
    <n v="5.3"/>
    <s v="Feb"/>
    <x v="1"/>
    <s v="morning"/>
    <s v="Normal"/>
    <x v="1"/>
    <s v="Sports and travel"/>
    <x v="0"/>
    <s v="A"/>
    <s v="Poor"/>
  </r>
  <r>
    <x v="5"/>
    <n v="85.39"/>
    <n v="7"/>
    <n v="29.886500000000002"/>
    <n v="627.61649999999997"/>
    <x v="5"/>
    <x v="5"/>
    <s v="Ewallet"/>
    <n v="29.886500000000002"/>
    <n v="4.0999999999999996"/>
    <s v="Mar"/>
    <x v="3"/>
    <s v="evening"/>
    <s v="Normal"/>
    <x v="1"/>
    <s v="Electronic accessories"/>
    <x v="1"/>
    <s v="C"/>
    <s v="Poor"/>
  </r>
  <r>
    <x v="6"/>
    <n v="68.84"/>
    <n v="6"/>
    <n v="20.652000000000001"/>
    <n v="433.69200000000001"/>
    <x v="6"/>
    <x v="6"/>
    <s v="Ewallet"/>
    <n v="20.652000000000001"/>
    <n v="5.8"/>
    <s v="Feb"/>
    <x v="3"/>
    <s v="afternoon"/>
    <s v="Member"/>
    <x v="0"/>
    <s v="Electronic accessories"/>
    <x v="0"/>
    <s v="A"/>
    <s v="Poor"/>
  </r>
  <r>
    <x v="7"/>
    <n v="73.56"/>
    <n v="10"/>
    <n v="36.78"/>
    <n v="772.38"/>
    <x v="7"/>
    <x v="7"/>
    <s v="Ewallet"/>
    <n v="36.78"/>
    <n v="8"/>
    <s v="Feb"/>
    <x v="2"/>
    <s v="morning"/>
    <s v="Normal"/>
    <x v="0"/>
    <s v="Home and lifestyle"/>
    <x v="1"/>
    <s v="C"/>
    <s v="Good"/>
  </r>
  <r>
    <x v="8"/>
    <n v="36.26"/>
    <n v="2"/>
    <n v="3.6259999999999999"/>
    <n v="76.146000000000001"/>
    <x v="8"/>
    <x v="8"/>
    <s v="Credit card"/>
    <n v="3.6259999999999999"/>
    <n v="7.2"/>
    <s v="Jan"/>
    <x v="4"/>
    <s v="evening"/>
    <s v="Member"/>
    <x v="0"/>
    <s v="Health and beauty"/>
    <x v="0"/>
    <s v="A"/>
    <s v="Average"/>
  </r>
  <r>
    <x v="9"/>
    <n v="54.84"/>
    <n v="3"/>
    <n v="8.2260000000000009"/>
    <n v="172.74600000000001"/>
    <x v="9"/>
    <x v="9"/>
    <s v="Credit card"/>
    <n v="8.2260000000000009"/>
    <n v="5.9"/>
    <s v="Feb"/>
    <x v="5"/>
    <s v="afternoon"/>
    <s v="Member"/>
    <x v="0"/>
    <s v="Food and beverages"/>
    <x v="2"/>
    <s v="B"/>
    <s v="Poor"/>
  </r>
  <r>
    <x v="10"/>
    <n v="14.48"/>
    <n v="4"/>
    <n v="2.8959999999999999"/>
    <n v="60.816000000000003"/>
    <x v="10"/>
    <x v="10"/>
    <s v="Ewallet"/>
    <n v="2.8959999999999999"/>
    <n v="4.5"/>
    <s v="Feb"/>
    <x v="5"/>
    <s v="evening"/>
    <s v="Member"/>
    <x v="0"/>
    <s v="Fashion accessories"/>
    <x v="2"/>
    <s v="B"/>
    <s v="Poor"/>
  </r>
  <r>
    <x v="11"/>
    <n v="25.51"/>
    <n v="4"/>
    <n v="5.1020000000000003"/>
    <n v="107.142"/>
    <x v="11"/>
    <x v="11"/>
    <s v="Cash"/>
    <n v="5.1020000000000003"/>
    <n v="6.8"/>
    <s v="Mar"/>
    <x v="0"/>
    <s v="evening"/>
    <s v="Member"/>
    <x v="1"/>
    <s v="Electronic accessories"/>
    <x v="2"/>
    <s v="B"/>
    <s v="Average"/>
  </r>
  <r>
    <x v="12"/>
    <n v="46.95"/>
    <n v="5"/>
    <n v="11.737500000000001"/>
    <n v="246.48750000000001"/>
    <x v="12"/>
    <x v="12"/>
    <s v="Ewallet"/>
    <n v="11.737500000000001"/>
    <n v="7.1"/>
    <s v="Feb"/>
    <x v="6"/>
    <s v="morning"/>
    <s v="Normal"/>
    <x v="0"/>
    <s v="Electronic accessories"/>
    <x v="0"/>
    <s v="A"/>
    <s v="Average"/>
  </r>
  <r>
    <x v="13"/>
    <n v="43.19"/>
    <n v="10"/>
    <n v="21.594999999999999"/>
    <n v="453.495"/>
    <x v="13"/>
    <x v="13"/>
    <s v="Ewallet"/>
    <n v="21.594999999999999"/>
    <n v="8.1999999999999993"/>
    <s v="Feb"/>
    <x v="4"/>
    <s v="evening"/>
    <s v="Normal"/>
    <x v="1"/>
    <s v="Food and beverages"/>
    <x v="0"/>
    <s v="A"/>
    <s v="Good"/>
  </r>
  <r>
    <x v="14"/>
    <n v="71.38"/>
    <n v="10"/>
    <n v="35.69"/>
    <n v="749.49"/>
    <x v="14"/>
    <x v="14"/>
    <s v="Cash"/>
    <n v="35.69"/>
    <n v="5.7"/>
    <s v="Mar"/>
    <x v="1"/>
    <s v="evening"/>
    <s v="Normal"/>
    <x v="0"/>
    <s v="Health and beauty"/>
    <x v="0"/>
    <s v="A"/>
    <s v="Poor"/>
  </r>
  <r>
    <x v="15"/>
    <n v="93.72"/>
    <n v="6"/>
    <n v="28.116"/>
    <n v="590.43600000000004"/>
    <x v="15"/>
    <x v="15"/>
    <s v="Cash"/>
    <n v="28.116"/>
    <n v="4.5"/>
    <s v="Jan"/>
    <x v="6"/>
    <s v="evening"/>
    <s v="Member"/>
    <x v="0"/>
    <s v="Sports and travel"/>
    <x v="2"/>
    <s v="B"/>
    <s v="Poor"/>
  </r>
  <r>
    <x v="16"/>
    <n v="68.930000000000007"/>
    <n v="7"/>
    <n v="24.125499999999999"/>
    <n v="506.63549999999998"/>
    <x v="16"/>
    <x v="16"/>
    <s v="Credit card"/>
    <n v="24.125499999999999"/>
    <n v="4.5999999999999996"/>
    <s v="Mar"/>
    <x v="3"/>
    <s v="morning"/>
    <s v="Member"/>
    <x v="0"/>
    <s v="Health and beauty"/>
    <x v="0"/>
    <s v="A"/>
    <s v="Poor"/>
  </r>
  <r>
    <x v="17"/>
    <n v="72.61"/>
    <n v="6"/>
    <n v="21.783000000000001"/>
    <n v="457.44299999999998"/>
    <x v="17"/>
    <x v="17"/>
    <s v="Credit card"/>
    <n v="21.783000000000001"/>
    <n v="6.9"/>
    <s v="Jan"/>
    <x v="6"/>
    <s v="morning"/>
    <s v="Normal"/>
    <x v="1"/>
    <s v="Sports and travel"/>
    <x v="0"/>
    <s v="A"/>
    <s v="Average"/>
  </r>
  <r>
    <x v="18"/>
    <n v="54.67"/>
    <n v="3"/>
    <n v="8.2004999999999999"/>
    <n v="172.2105"/>
    <x v="18"/>
    <x v="18"/>
    <s v="Credit card"/>
    <n v="8.2004999999999999"/>
    <n v="8.6"/>
    <s v="Jan"/>
    <x v="3"/>
    <s v="evening"/>
    <s v="Normal"/>
    <x v="1"/>
    <s v="Food and beverages"/>
    <x v="0"/>
    <s v="A"/>
    <s v="Good"/>
  </r>
  <r>
    <x v="19"/>
    <n v="40.299999999999997"/>
    <n v="2"/>
    <n v="4.03"/>
    <n v="84.63"/>
    <x v="16"/>
    <x v="19"/>
    <s v="Ewallet"/>
    <n v="4.03"/>
    <n v="4.4000000000000004"/>
    <s v="Mar"/>
    <x v="3"/>
    <s v="afternoon"/>
    <s v="Normal"/>
    <x v="0"/>
    <s v="Home and lifestyle"/>
    <x v="2"/>
    <s v="B"/>
    <s v="Poor"/>
  </r>
  <r>
    <x v="20"/>
    <n v="86.04"/>
    <n v="5"/>
    <n v="21.51"/>
    <n v="451.71"/>
    <x v="6"/>
    <x v="20"/>
    <s v="Ewallet"/>
    <n v="21.51"/>
    <n v="4.8"/>
    <s v="Feb"/>
    <x v="3"/>
    <s v="morning"/>
    <s v="Member"/>
    <x v="1"/>
    <s v="Electronic accessories"/>
    <x v="1"/>
    <s v="C"/>
    <s v="Poor"/>
  </r>
  <r>
    <x v="21"/>
    <n v="87.98"/>
    <n v="3"/>
    <n v="13.196999999999999"/>
    <n v="277.137"/>
    <x v="19"/>
    <x v="21"/>
    <s v="Ewallet"/>
    <n v="13.196999999999999"/>
    <n v="5.0999999999999996"/>
    <s v="Mar"/>
    <x v="6"/>
    <s v="morning"/>
    <s v="Normal"/>
    <x v="1"/>
    <s v="Health and beauty"/>
    <x v="2"/>
    <s v="B"/>
    <s v="Poor"/>
  </r>
  <r>
    <x v="22"/>
    <n v="33.200000000000003"/>
    <n v="2"/>
    <n v="3.32"/>
    <n v="69.72"/>
    <x v="20"/>
    <x v="22"/>
    <s v="Credit card"/>
    <n v="3.32"/>
    <n v="4.4000000000000004"/>
    <s v="Mar"/>
    <x v="1"/>
    <s v="afternoon"/>
    <s v="Normal"/>
    <x v="1"/>
    <s v="Home and lifestyle"/>
    <x v="2"/>
    <s v="B"/>
    <s v="Poor"/>
  </r>
  <r>
    <x v="23"/>
    <n v="34.56"/>
    <n v="5"/>
    <n v="8.64"/>
    <n v="181.44"/>
    <x v="21"/>
    <x v="23"/>
    <s v="Ewallet"/>
    <n v="8.64"/>
    <n v="9.9"/>
    <s v="Feb"/>
    <x v="2"/>
    <s v="morning"/>
    <s v="Normal"/>
    <x v="1"/>
    <s v="Electronic accessories"/>
    <x v="0"/>
    <s v="A"/>
    <s v="Good"/>
  </r>
  <r>
    <x v="24"/>
    <n v="88.63"/>
    <n v="3"/>
    <n v="13.294499999999999"/>
    <n v="279.18450000000001"/>
    <x v="22"/>
    <x v="24"/>
    <s v="Ewallet"/>
    <n v="13.294499999999999"/>
    <n v="6"/>
    <s v="Mar"/>
    <x v="0"/>
    <s v="evening"/>
    <s v="Member"/>
    <x v="1"/>
    <s v="Sports and travel"/>
    <x v="0"/>
    <s v="A"/>
    <s v="Average"/>
  </r>
  <r>
    <x v="25"/>
    <n v="52.59"/>
    <n v="8"/>
    <n v="21.036000000000001"/>
    <n v="441.75599999999997"/>
    <x v="23"/>
    <x v="25"/>
    <s v="Credit card"/>
    <n v="21.036000000000001"/>
    <n v="8.5"/>
    <s v="Mar"/>
    <x v="1"/>
    <s v="evening"/>
    <s v="Member"/>
    <x v="0"/>
    <s v="Home and lifestyle"/>
    <x v="0"/>
    <s v="A"/>
    <s v="Good"/>
  </r>
  <r>
    <x v="26"/>
    <n v="33.520000000000003"/>
    <n v="1"/>
    <n v="1.6759999999999999"/>
    <n v="35.195999999999998"/>
    <x v="4"/>
    <x v="26"/>
    <s v="Cash"/>
    <n v="1.6759999999999999"/>
    <n v="6.7"/>
    <s v="Feb"/>
    <x v="1"/>
    <s v="afternoon"/>
    <s v="Normal"/>
    <x v="1"/>
    <s v="Fashion accessories"/>
    <x v="2"/>
    <s v="B"/>
    <s v="Average"/>
  </r>
  <r>
    <x v="27"/>
    <n v="87.67"/>
    <n v="2"/>
    <n v="8.7669999999999995"/>
    <n v="184.107"/>
    <x v="24"/>
    <x v="27"/>
    <s v="Credit card"/>
    <n v="8.7669999999999995"/>
    <n v="7.7"/>
    <s v="Mar"/>
    <x v="2"/>
    <s v="afternoon"/>
    <s v="Normal"/>
    <x v="0"/>
    <s v="Fashion accessories"/>
    <x v="0"/>
    <s v="A"/>
    <s v="Average"/>
  </r>
  <r>
    <x v="28"/>
    <n v="88.36"/>
    <n v="5"/>
    <n v="22.09"/>
    <n v="463.89"/>
    <x v="25"/>
    <x v="28"/>
    <s v="Cash"/>
    <n v="22.09"/>
    <n v="9.6"/>
    <s v="Jan"/>
    <x v="1"/>
    <s v="evening"/>
    <s v="Normal"/>
    <x v="0"/>
    <s v="Food and beverages"/>
    <x v="2"/>
    <s v="B"/>
    <s v="Good"/>
  </r>
  <r>
    <x v="29"/>
    <n v="24.89"/>
    <n v="9"/>
    <n v="11.2005"/>
    <n v="235.2105"/>
    <x v="20"/>
    <x v="29"/>
    <s v="Cash"/>
    <n v="11.2005"/>
    <n v="7.4"/>
    <s v="Mar"/>
    <x v="1"/>
    <s v="afternoon"/>
    <s v="Normal"/>
    <x v="1"/>
    <s v="Health and beauty"/>
    <x v="0"/>
    <s v="A"/>
    <s v="Average"/>
  </r>
  <r>
    <x v="30"/>
    <n v="94.13"/>
    <n v="5"/>
    <n v="23.532499999999999"/>
    <n v="494.1825"/>
    <x v="6"/>
    <x v="30"/>
    <s v="Credit card"/>
    <n v="23.532499999999999"/>
    <n v="4.8"/>
    <s v="Feb"/>
    <x v="3"/>
    <s v="evening"/>
    <s v="Normal"/>
    <x v="1"/>
    <s v="Fashion accessories"/>
    <x v="2"/>
    <s v="B"/>
    <s v="Poor"/>
  </r>
  <r>
    <x v="31"/>
    <n v="78.069999999999993"/>
    <n v="9"/>
    <n v="35.131500000000003"/>
    <n v="737.76149999999996"/>
    <x v="26"/>
    <x v="31"/>
    <s v="Cash"/>
    <n v="35.131500000000003"/>
    <n v="4.5"/>
    <s v="Jan"/>
    <x v="3"/>
    <s v="afternoon"/>
    <s v="Member"/>
    <x v="1"/>
    <s v="Sports and travel"/>
    <x v="2"/>
    <s v="B"/>
    <s v="Poor"/>
  </r>
  <r>
    <x v="32"/>
    <n v="83.78"/>
    <n v="8"/>
    <n v="33.512"/>
    <n v="703.75199999999995"/>
    <x v="8"/>
    <x v="32"/>
    <s v="Cash"/>
    <n v="33.512"/>
    <n v="5.0999999999999996"/>
    <s v="Jan"/>
    <x v="4"/>
    <s v="afternoon"/>
    <s v="Normal"/>
    <x v="1"/>
    <s v="Sports and travel"/>
    <x v="2"/>
    <s v="B"/>
    <s v="Poor"/>
  </r>
  <r>
    <x v="33"/>
    <n v="96.58"/>
    <n v="2"/>
    <n v="9.6579999999999995"/>
    <n v="202.81800000000001"/>
    <x v="20"/>
    <x v="33"/>
    <s v="Credit card"/>
    <n v="9.6579999999999995"/>
    <n v="5.0999999999999996"/>
    <s v="Mar"/>
    <x v="1"/>
    <s v="morning"/>
    <s v="Normal"/>
    <x v="1"/>
    <s v="Health and beauty"/>
    <x v="0"/>
    <s v="A"/>
    <s v="Poor"/>
  </r>
  <r>
    <x v="34"/>
    <n v="99.42"/>
    <n v="4"/>
    <n v="19.884"/>
    <n v="417.56400000000002"/>
    <x v="10"/>
    <x v="34"/>
    <s v="Ewallet"/>
    <n v="19.884"/>
    <n v="7.5"/>
    <s v="Feb"/>
    <x v="5"/>
    <s v="morning"/>
    <s v="Member"/>
    <x v="0"/>
    <s v="Food and beverages"/>
    <x v="1"/>
    <s v="C"/>
    <s v="Average"/>
  </r>
  <r>
    <x v="35"/>
    <n v="68.12"/>
    <n v="1"/>
    <n v="3.4060000000000001"/>
    <n v="71.525999999999996"/>
    <x v="27"/>
    <x v="35"/>
    <s v="Ewallet"/>
    <n v="3.4060000000000001"/>
    <n v="6.8"/>
    <s v="Jan"/>
    <x v="3"/>
    <s v="afternoon"/>
    <s v="Member"/>
    <x v="0"/>
    <s v="Sports and travel"/>
    <x v="1"/>
    <s v="C"/>
    <s v="Average"/>
  </r>
  <r>
    <x v="36"/>
    <n v="62.62"/>
    <n v="5"/>
    <n v="15.654999999999999"/>
    <n v="328.755"/>
    <x v="24"/>
    <x v="36"/>
    <s v="Ewallet"/>
    <n v="15.654999999999999"/>
    <n v="7"/>
    <s v="Mar"/>
    <x v="2"/>
    <s v="evening"/>
    <s v="Member"/>
    <x v="1"/>
    <s v="Sports and travel"/>
    <x v="0"/>
    <s v="A"/>
    <s v="Average"/>
  </r>
  <r>
    <x v="37"/>
    <n v="60.88"/>
    <n v="9"/>
    <n v="27.396000000000001"/>
    <n v="575.31600000000003"/>
    <x v="15"/>
    <x v="37"/>
    <s v="Ewallet"/>
    <n v="27.396000000000001"/>
    <n v="4.7"/>
    <s v="Jan"/>
    <x v="6"/>
    <s v="evening"/>
    <s v="Normal"/>
    <x v="0"/>
    <s v="Electronic accessories"/>
    <x v="0"/>
    <s v="A"/>
    <s v="Poor"/>
  </r>
  <r>
    <x v="38"/>
    <n v="54.92"/>
    <n v="8"/>
    <n v="21.968"/>
    <n v="461.32799999999997"/>
    <x v="28"/>
    <x v="38"/>
    <s v="Ewallet"/>
    <n v="21.968"/>
    <n v="7.6"/>
    <s v="Mar"/>
    <x v="0"/>
    <s v="afternoon"/>
    <s v="Normal"/>
    <x v="0"/>
    <s v="Health and beauty"/>
    <x v="1"/>
    <s v="C"/>
    <s v="Average"/>
  </r>
  <r>
    <x v="39"/>
    <n v="30.12"/>
    <n v="8"/>
    <n v="12.048"/>
    <n v="253.00800000000001"/>
    <x v="2"/>
    <x v="39"/>
    <s v="Cash"/>
    <n v="12.048"/>
    <n v="7.7"/>
    <s v="Mar"/>
    <x v="2"/>
    <s v="afternoon"/>
    <s v="Member"/>
    <x v="1"/>
    <s v="Home and lifestyle"/>
    <x v="2"/>
    <s v="B"/>
    <s v="Average"/>
  </r>
  <r>
    <x v="40"/>
    <n v="86.72"/>
    <n v="1"/>
    <n v="4.3360000000000003"/>
    <n v="91.055999999999997"/>
    <x v="29"/>
    <x v="40"/>
    <s v="Ewallet"/>
    <n v="4.3360000000000003"/>
    <n v="7.9"/>
    <s v="Jan"/>
    <x v="4"/>
    <s v="evening"/>
    <s v="Member"/>
    <x v="0"/>
    <s v="Home and lifestyle"/>
    <x v="2"/>
    <s v="B"/>
    <s v="Average"/>
  </r>
  <r>
    <x v="41"/>
    <n v="56.11"/>
    <n v="2"/>
    <n v="5.6109999999999998"/>
    <n v="117.831"/>
    <x v="30"/>
    <x v="41"/>
    <s v="Cash"/>
    <n v="5.6109999999999998"/>
    <n v="6.3"/>
    <s v="Feb"/>
    <x v="0"/>
    <s v="morning"/>
    <s v="Member"/>
    <x v="1"/>
    <s v="Home and lifestyle"/>
    <x v="1"/>
    <s v="C"/>
    <s v="Average"/>
  </r>
  <r>
    <x v="42"/>
    <n v="69.12"/>
    <n v="6"/>
    <n v="20.736000000000001"/>
    <n v="435.45600000000002"/>
    <x v="4"/>
    <x v="42"/>
    <s v="Cash"/>
    <n v="20.736000000000001"/>
    <n v="5.6"/>
    <s v="Feb"/>
    <x v="1"/>
    <s v="afternoon"/>
    <s v="Member"/>
    <x v="0"/>
    <s v="Sports and travel"/>
    <x v="2"/>
    <s v="B"/>
    <s v="Poor"/>
  </r>
  <r>
    <x v="43"/>
    <n v="98.7"/>
    <n v="8"/>
    <n v="39.479999999999997"/>
    <n v="829.08"/>
    <x v="31"/>
    <x v="43"/>
    <s v="Cash"/>
    <n v="39.479999999999997"/>
    <n v="7.6"/>
    <s v="Mar"/>
    <x v="3"/>
    <s v="evening"/>
    <s v="Member"/>
    <x v="0"/>
    <s v="Food and beverages"/>
    <x v="1"/>
    <s v="C"/>
    <s v="Average"/>
  </r>
  <r>
    <x v="44"/>
    <n v="15.37"/>
    <n v="2"/>
    <n v="1.5369999999999999"/>
    <n v="32.277000000000001"/>
    <x v="32"/>
    <x v="44"/>
    <s v="Cash"/>
    <n v="1.5369999999999999"/>
    <n v="7.2"/>
    <s v="Mar"/>
    <x v="0"/>
    <s v="evening"/>
    <s v="Member"/>
    <x v="1"/>
    <s v="Health and beauty"/>
    <x v="1"/>
    <s v="C"/>
    <s v="Average"/>
  </r>
  <r>
    <x v="45"/>
    <n v="93.96"/>
    <n v="4"/>
    <n v="18.792000000000002"/>
    <n v="394.63200000000001"/>
    <x v="11"/>
    <x v="18"/>
    <s v="Cash"/>
    <n v="18.792000000000002"/>
    <n v="9.5"/>
    <s v="Mar"/>
    <x v="0"/>
    <s v="evening"/>
    <s v="Member"/>
    <x v="0"/>
    <s v="Electronic accessories"/>
    <x v="2"/>
    <s v="B"/>
    <s v="Good"/>
  </r>
  <r>
    <x v="46"/>
    <n v="56.69"/>
    <n v="9"/>
    <n v="25.5105"/>
    <n v="535.72050000000002"/>
    <x v="33"/>
    <x v="45"/>
    <s v="Credit card"/>
    <n v="25.5105"/>
    <n v="8.4"/>
    <s v="Feb"/>
    <x v="5"/>
    <s v="evening"/>
    <s v="Member"/>
    <x v="1"/>
    <s v="Health and beauty"/>
    <x v="2"/>
    <s v="B"/>
    <s v="Good"/>
  </r>
  <r>
    <x v="47"/>
    <n v="20.010000000000002"/>
    <n v="9"/>
    <n v="9.0045000000000002"/>
    <n v="189.09450000000001"/>
    <x v="10"/>
    <x v="46"/>
    <s v="Ewallet"/>
    <n v="9.0045000000000002"/>
    <n v="4.0999999999999996"/>
    <s v="Feb"/>
    <x v="5"/>
    <s v="afternoon"/>
    <s v="Member"/>
    <x v="0"/>
    <s v="Food and beverages"/>
    <x v="2"/>
    <s v="B"/>
    <s v="Poor"/>
  </r>
  <r>
    <x v="48"/>
    <n v="18.93"/>
    <n v="6"/>
    <n v="5.6790000000000003"/>
    <n v="119.259"/>
    <x v="34"/>
    <x v="47"/>
    <s v="Credit card"/>
    <n v="5.6790000000000003"/>
    <n v="8.1"/>
    <s v="Feb"/>
    <x v="2"/>
    <s v="afternoon"/>
    <s v="Member"/>
    <x v="1"/>
    <s v="Electronic accessories"/>
    <x v="2"/>
    <s v="B"/>
    <s v="Good"/>
  </r>
  <r>
    <x v="49"/>
    <n v="82.63"/>
    <n v="10"/>
    <n v="41.314999999999998"/>
    <n v="867.61500000000001"/>
    <x v="35"/>
    <x v="48"/>
    <s v="Ewallet"/>
    <n v="41.314999999999998"/>
    <n v="7.9"/>
    <s v="Mar"/>
    <x v="6"/>
    <s v="evening"/>
    <s v="Member"/>
    <x v="0"/>
    <s v="Fashion accessories"/>
    <x v="1"/>
    <s v="C"/>
    <s v="Average"/>
  </r>
  <r>
    <x v="50"/>
    <n v="91.4"/>
    <n v="7"/>
    <n v="31.99"/>
    <n v="671.79"/>
    <x v="36"/>
    <x v="49"/>
    <s v="Cash"/>
    <n v="31.99"/>
    <n v="9.5"/>
    <s v="Feb"/>
    <x v="2"/>
    <s v="morning"/>
    <s v="Member"/>
    <x v="1"/>
    <s v="Food and beverages"/>
    <x v="1"/>
    <s v="C"/>
    <s v="Good"/>
  </r>
  <r>
    <x v="51"/>
    <n v="44.59"/>
    <n v="5"/>
    <n v="11.147500000000001"/>
    <n v="234.0975"/>
    <x v="34"/>
    <x v="50"/>
    <s v="Cash"/>
    <n v="11.147500000000001"/>
    <n v="8.5"/>
    <s v="Feb"/>
    <x v="2"/>
    <s v="afternoon"/>
    <s v="Member"/>
    <x v="0"/>
    <s v="Food and beverages"/>
    <x v="0"/>
    <s v="A"/>
    <s v="Good"/>
  </r>
  <r>
    <x v="52"/>
    <n v="17.87"/>
    <n v="4"/>
    <n v="3.5739999999999998"/>
    <n v="75.054000000000002"/>
    <x v="23"/>
    <x v="51"/>
    <s v="Ewallet"/>
    <n v="3.5739999999999998"/>
    <n v="6.5"/>
    <s v="Mar"/>
    <x v="1"/>
    <s v="afternoon"/>
    <s v="Member"/>
    <x v="0"/>
    <s v="Fashion accessories"/>
    <x v="2"/>
    <s v="B"/>
    <s v="Average"/>
  </r>
  <r>
    <x v="53"/>
    <n v="15.43"/>
    <n v="1"/>
    <n v="0.77149999999999996"/>
    <n v="16.201499999999999"/>
    <x v="25"/>
    <x v="52"/>
    <s v="Credit card"/>
    <n v="0.77149999999999996"/>
    <n v="6.1"/>
    <s v="Jan"/>
    <x v="1"/>
    <s v="afternoon"/>
    <s v="Member"/>
    <x v="1"/>
    <s v="Fashion accessories"/>
    <x v="1"/>
    <s v="C"/>
    <s v="Average"/>
  </r>
  <r>
    <x v="54"/>
    <n v="16.16"/>
    <n v="2"/>
    <n v="1.6160000000000001"/>
    <n v="33.936"/>
    <x v="37"/>
    <x v="53"/>
    <s v="Ewallet"/>
    <n v="1.6160000000000001"/>
    <n v="6.5"/>
    <s v="Mar"/>
    <x v="4"/>
    <s v="morning"/>
    <s v="Normal"/>
    <x v="1"/>
    <s v="Home and lifestyle"/>
    <x v="2"/>
    <s v="B"/>
    <s v="Average"/>
  </r>
  <r>
    <x v="55"/>
    <n v="85.98"/>
    <n v="8"/>
    <n v="34.392000000000003"/>
    <n v="722.23199999999997"/>
    <x v="38"/>
    <x v="54"/>
    <s v="Cash"/>
    <n v="34.392000000000003"/>
    <n v="8.1999999999999993"/>
    <s v="Feb"/>
    <x v="4"/>
    <s v="evening"/>
    <s v="Normal"/>
    <x v="0"/>
    <s v="Electronic accessories"/>
    <x v="1"/>
    <s v="C"/>
    <s v="Good"/>
  </r>
  <r>
    <x v="56"/>
    <n v="44.34"/>
    <n v="2"/>
    <n v="4.4340000000000002"/>
    <n v="93.114000000000004"/>
    <x v="39"/>
    <x v="55"/>
    <s v="Cash"/>
    <n v="4.4340000000000002"/>
    <n v="5.8"/>
    <s v="Mar"/>
    <x v="5"/>
    <s v="morning"/>
    <s v="Member"/>
    <x v="1"/>
    <s v="Home and lifestyle"/>
    <x v="0"/>
    <s v="A"/>
    <s v="Poor"/>
  </r>
  <r>
    <x v="57"/>
    <n v="89.6"/>
    <n v="8"/>
    <n v="35.840000000000003"/>
    <n v="752.64"/>
    <x v="13"/>
    <x v="56"/>
    <s v="Ewallet"/>
    <n v="35.840000000000003"/>
    <n v="6.6"/>
    <s v="Feb"/>
    <x v="4"/>
    <s v="morning"/>
    <s v="Normal"/>
    <x v="1"/>
    <s v="Health and beauty"/>
    <x v="0"/>
    <s v="A"/>
    <s v="Average"/>
  </r>
  <r>
    <x v="58"/>
    <n v="72.349999999999994"/>
    <n v="10"/>
    <n v="36.174999999999997"/>
    <n v="759.67499999999995"/>
    <x v="40"/>
    <x v="57"/>
    <s v="Cash"/>
    <n v="36.174999999999997"/>
    <n v="5.4"/>
    <s v="Jan"/>
    <x v="2"/>
    <s v="afternoon"/>
    <s v="Member"/>
    <x v="0"/>
    <s v="Home and lifestyle"/>
    <x v="0"/>
    <s v="A"/>
    <s v="Poor"/>
  </r>
  <r>
    <x v="59"/>
    <n v="30.61"/>
    <n v="6"/>
    <n v="9.1829999999999998"/>
    <n v="192.84299999999999"/>
    <x v="41"/>
    <x v="58"/>
    <s v="Cash"/>
    <n v="9.1829999999999998"/>
    <n v="9.3000000000000007"/>
    <s v="Mar"/>
    <x v="6"/>
    <s v="evening"/>
    <s v="Normal"/>
    <x v="1"/>
    <s v="Electronic accessories"/>
    <x v="1"/>
    <s v="C"/>
    <s v="Good"/>
  </r>
  <r>
    <x v="60"/>
    <n v="24.74"/>
    <n v="3"/>
    <n v="3.7109999999999999"/>
    <n v="77.930999999999997"/>
    <x v="42"/>
    <x v="59"/>
    <s v="Credit card"/>
    <n v="3.7109999999999999"/>
    <n v="10"/>
    <s v="Feb"/>
    <x v="1"/>
    <s v="evening"/>
    <s v="Member"/>
    <x v="0"/>
    <s v="Sports and travel"/>
    <x v="1"/>
    <s v="C"/>
    <s v="Good"/>
  </r>
  <r>
    <x v="61"/>
    <n v="55.73"/>
    <n v="6"/>
    <n v="16.719000000000001"/>
    <n v="351.09899999999999"/>
    <x v="7"/>
    <x v="60"/>
    <s v="Ewallet"/>
    <n v="16.719000000000001"/>
    <n v="7"/>
    <s v="Feb"/>
    <x v="2"/>
    <s v="morning"/>
    <s v="Normal"/>
    <x v="1"/>
    <s v="Home and lifestyle"/>
    <x v="1"/>
    <s v="C"/>
    <s v="Average"/>
  </r>
  <r>
    <x v="62"/>
    <n v="55.07"/>
    <n v="9"/>
    <n v="24.781500000000001"/>
    <n v="520.41150000000005"/>
    <x v="36"/>
    <x v="61"/>
    <s v="Ewallet"/>
    <n v="24.781500000000001"/>
    <n v="10"/>
    <s v="Feb"/>
    <x v="2"/>
    <s v="afternoon"/>
    <s v="Member"/>
    <x v="0"/>
    <s v="Sports and travel"/>
    <x v="2"/>
    <s v="B"/>
    <s v="Good"/>
  </r>
  <r>
    <x v="63"/>
    <n v="15.81"/>
    <n v="10"/>
    <n v="7.9050000000000002"/>
    <n v="166.005"/>
    <x v="43"/>
    <x v="62"/>
    <s v="Credit card"/>
    <n v="7.9050000000000002"/>
    <n v="8.6"/>
    <s v="Mar"/>
    <x v="5"/>
    <s v="afternoon"/>
    <s v="Member"/>
    <x v="1"/>
    <s v="Sports and travel"/>
    <x v="0"/>
    <s v="A"/>
    <s v="Good"/>
  </r>
  <r>
    <x v="64"/>
    <n v="75.739999999999995"/>
    <n v="4"/>
    <n v="15.148"/>
    <n v="318.108"/>
    <x v="44"/>
    <x v="63"/>
    <s v="Cash"/>
    <n v="15.148"/>
    <n v="7.6"/>
    <s v="Feb"/>
    <x v="4"/>
    <s v="afternoon"/>
    <s v="Member"/>
    <x v="1"/>
    <s v="Health and beauty"/>
    <x v="2"/>
    <s v="B"/>
    <s v="Average"/>
  </r>
  <r>
    <x v="65"/>
    <n v="15.87"/>
    <n v="10"/>
    <n v="7.9349999999999996"/>
    <n v="166.63499999999999"/>
    <x v="45"/>
    <x v="64"/>
    <s v="Cash"/>
    <n v="7.9349999999999996"/>
    <n v="5.8"/>
    <s v="Mar"/>
    <x v="5"/>
    <s v="evening"/>
    <s v="Member"/>
    <x v="1"/>
    <s v="Health and beauty"/>
    <x v="0"/>
    <s v="A"/>
    <s v="Poor"/>
  </r>
  <r>
    <x v="66"/>
    <n v="33.47"/>
    <n v="2"/>
    <n v="3.347"/>
    <n v="70.287000000000006"/>
    <x v="34"/>
    <x v="65"/>
    <s v="Ewallet"/>
    <n v="3.347"/>
    <n v="6.7"/>
    <s v="Feb"/>
    <x v="2"/>
    <s v="afternoon"/>
    <s v="Normal"/>
    <x v="0"/>
    <s v="Health and beauty"/>
    <x v="1"/>
    <s v="C"/>
    <s v="Average"/>
  </r>
  <r>
    <x v="67"/>
    <n v="97.61"/>
    <n v="6"/>
    <n v="29.283000000000001"/>
    <n v="614.94299999999998"/>
    <x v="27"/>
    <x v="66"/>
    <s v="Ewallet"/>
    <n v="29.283000000000001"/>
    <n v="9.9"/>
    <s v="Jan"/>
    <x v="3"/>
    <s v="afternoon"/>
    <s v="Member"/>
    <x v="0"/>
    <s v="Fashion accessories"/>
    <x v="2"/>
    <s v="B"/>
    <s v="Good"/>
  </r>
  <r>
    <x v="68"/>
    <n v="78.77"/>
    <n v="10"/>
    <n v="39.384999999999998"/>
    <n v="827.08500000000004"/>
    <x v="46"/>
    <x v="67"/>
    <s v="Cash"/>
    <n v="39.384999999999998"/>
    <n v="6.4"/>
    <s v="Jan"/>
    <x v="4"/>
    <s v="morning"/>
    <s v="Normal"/>
    <x v="1"/>
    <s v="Sports and travel"/>
    <x v="0"/>
    <s v="A"/>
    <s v="Average"/>
  </r>
  <r>
    <x v="69"/>
    <n v="18.329999999999998"/>
    <n v="1"/>
    <n v="0.91649999999999998"/>
    <n v="19.246500000000001"/>
    <x v="30"/>
    <x v="68"/>
    <s v="Cash"/>
    <n v="0.91649999999999998"/>
    <n v="4.3"/>
    <s v="Feb"/>
    <x v="0"/>
    <s v="evening"/>
    <s v="Member"/>
    <x v="0"/>
    <s v="Health and beauty"/>
    <x v="0"/>
    <s v="A"/>
    <s v="Poor"/>
  </r>
  <r>
    <x v="70"/>
    <n v="89.48"/>
    <n v="10"/>
    <n v="44.74"/>
    <n v="939.54"/>
    <x v="47"/>
    <x v="69"/>
    <s v="Credit card"/>
    <n v="44.74"/>
    <n v="9.6"/>
    <s v="Jan"/>
    <x v="2"/>
    <s v="afternoon"/>
    <s v="Normal"/>
    <x v="1"/>
    <s v="Food and beverages"/>
    <x v="1"/>
    <s v="C"/>
    <s v="Good"/>
  </r>
  <r>
    <x v="71"/>
    <n v="62.12"/>
    <n v="10"/>
    <n v="31.06"/>
    <n v="652.26"/>
    <x v="48"/>
    <x v="15"/>
    <s v="Cash"/>
    <n v="31.06"/>
    <n v="5.9"/>
    <s v="Feb"/>
    <x v="3"/>
    <s v="evening"/>
    <s v="Normal"/>
    <x v="1"/>
    <s v="Fashion accessories"/>
    <x v="1"/>
    <s v="C"/>
    <s v="Poor"/>
  </r>
  <r>
    <x v="72"/>
    <n v="48.52"/>
    <n v="3"/>
    <n v="7.2779999999999996"/>
    <n v="152.83799999999999"/>
    <x v="19"/>
    <x v="70"/>
    <s v="Ewallet"/>
    <n v="7.2779999999999996"/>
    <n v="4"/>
    <s v="Mar"/>
    <x v="6"/>
    <s v="evening"/>
    <s v="Member"/>
    <x v="0"/>
    <s v="Food and beverages"/>
    <x v="2"/>
    <s v="B"/>
    <s v="Poor"/>
  </r>
  <r>
    <x v="73"/>
    <n v="75.91"/>
    <n v="6"/>
    <n v="22.773"/>
    <n v="478.233"/>
    <x v="11"/>
    <x v="71"/>
    <s v="Cash"/>
    <n v="22.773"/>
    <n v="8.6999999999999993"/>
    <s v="Mar"/>
    <x v="0"/>
    <s v="evening"/>
    <s v="Normal"/>
    <x v="0"/>
    <s v="Electronic accessories"/>
    <x v="1"/>
    <s v="C"/>
    <s v="Good"/>
  </r>
  <r>
    <x v="74"/>
    <n v="74.67"/>
    <n v="9"/>
    <n v="33.601500000000001"/>
    <n v="705.63149999999996"/>
    <x v="49"/>
    <x v="60"/>
    <s v="Ewallet"/>
    <n v="33.601500000000001"/>
    <n v="9.4"/>
    <s v="Jan"/>
    <x v="6"/>
    <s v="morning"/>
    <s v="Normal"/>
    <x v="1"/>
    <s v="Home and lifestyle"/>
    <x v="0"/>
    <s v="A"/>
    <s v="Good"/>
  </r>
  <r>
    <x v="75"/>
    <n v="41.65"/>
    <n v="10"/>
    <n v="20.824999999999999"/>
    <n v="437.32499999999999"/>
    <x v="50"/>
    <x v="72"/>
    <s v="Credit card"/>
    <n v="20.824999999999999"/>
    <n v="5.4"/>
    <s v="Jan"/>
    <x v="2"/>
    <s v="evening"/>
    <s v="Normal"/>
    <x v="0"/>
    <s v="Electronic accessories"/>
    <x v="1"/>
    <s v="C"/>
    <s v="Poor"/>
  </r>
  <r>
    <x v="76"/>
    <n v="49.04"/>
    <n v="9"/>
    <n v="22.068000000000001"/>
    <n v="463.428"/>
    <x v="51"/>
    <x v="73"/>
    <s v="Credit card"/>
    <n v="22.068000000000001"/>
    <n v="8.6"/>
    <s v="Jan"/>
    <x v="5"/>
    <s v="afternoon"/>
    <s v="Member"/>
    <x v="1"/>
    <s v="Fashion accessories"/>
    <x v="1"/>
    <s v="C"/>
    <s v="Good"/>
  </r>
  <r>
    <x v="77"/>
    <n v="20.010000000000002"/>
    <n v="9"/>
    <n v="9.0045000000000002"/>
    <n v="189.09450000000001"/>
    <x v="52"/>
    <x v="74"/>
    <s v="Credit card"/>
    <n v="9.0045000000000002"/>
    <n v="5.7"/>
    <s v="Jan"/>
    <x v="0"/>
    <s v="afternoon"/>
    <s v="Member"/>
    <x v="0"/>
    <s v="Fashion accessories"/>
    <x v="0"/>
    <s v="A"/>
    <s v="Poor"/>
  </r>
  <r>
    <x v="78"/>
    <n v="78.31"/>
    <n v="10"/>
    <n v="39.155000000000001"/>
    <n v="822.255"/>
    <x v="19"/>
    <x v="75"/>
    <s v="Ewallet"/>
    <n v="39.155000000000001"/>
    <n v="6.6"/>
    <s v="Mar"/>
    <x v="6"/>
    <s v="evening"/>
    <s v="Member"/>
    <x v="0"/>
    <s v="Food and beverages"/>
    <x v="1"/>
    <s v="C"/>
    <s v="Average"/>
  </r>
  <r>
    <x v="79"/>
    <n v="20.38"/>
    <n v="5"/>
    <n v="5.0949999999999998"/>
    <n v="106.995"/>
    <x v="49"/>
    <x v="76"/>
    <s v="Cash"/>
    <n v="5.0949999999999998"/>
    <n v="6"/>
    <s v="Jan"/>
    <x v="6"/>
    <s v="evening"/>
    <s v="Normal"/>
    <x v="0"/>
    <s v="Health and beauty"/>
    <x v="1"/>
    <s v="C"/>
    <s v="Average"/>
  </r>
  <r>
    <x v="80"/>
    <n v="99.19"/>
    <n v="6"/>
    <n v="29.757000000000001"/>
    <n v="624.89700000000005"/>
    <x v="18"/>
    <x v="51"/>
    <s v="Credit card"/>
    <n v="29.757000000000001"/>
    <n v="5.5"/>
    <s v="Jan"/>
    <x v="3"/>
    <s v="afternoon"/>
    <s v="Normal"/>
    <x v="0"/>
    <s v="Health and beauty"/>
    <x v="1"/>
    <s v="C"/>
    <s v="Poor"/>
  </r>
  <r>
    <x v="81"/>
    <n v="96.68"/>
    <n v="3"/>
    <n v="14.502000000000001"/>
    <n v="304.54199999999997"/>
    <x v="53"/>
    <x v="77"/>
    <s v="Ewallet"/>
    <n v="14.502000000000001"/>
    <n v="6.4"/>
    <s v="Jan"/>
    <x v="0"/>
    <s v="evening"/>
    <s v="Normal"/>
    <x v="0"/>
    <s v="Food and beverages"/>
    <x v="2"/>
    <s v="B"/>
    <s v="Average"/>
  </r>
  <r>
    <x v="82"/>
    <n v="19.25"/>
    <n v="8"/>
    <n v="7.7"/>
    <n v="161.69999999999999"/>
    <x v="54"/>
    <x v="78"/>
    <s v="Ewallet"/>
    <n v="7.7"/>
    <n v="6.6"/>
    <s v="Jan"/>
    <x v="5"/>
    <s v="evening"/>
    <s v="Normal"/>
    <x v="1"/>
    <s v="Food and beverages"/>
    <x v="1"/>
    <s v="C"/>
    <s v="Average"/>
  </r>
  <r>
    <x v="83"/>
    <n v="80.36"/>
    <n v="4"/>
    <n v="16.071999999999999"/>
    <n v="337.512"/>
    <x v="55"/>
    <x v="40"/>
    <s v="Credit card"/>
    <n v="16.071999999999999"/>
    <n v="8.3000000000000007"/>
    <s v="Feb"/>
    <x v="0"/>
    <s v="evening"/>
    <s v="Member"/>
    <x v="0"/>
    <s v="Food and beverages"/>
    <x v="1"/>
    <s v="C"/>
    <s v="Good"/>
  </r>
  <r>
    <x v="84"/>
    <n v="48.91"/>
    <n v="5"/>
    <n v="12.227499999999999"/>
    <n v="256.77749999999997"/>
    <x v="11"/>
    <x v="79"/>
    <s v="Cash"/>
    <n v="12.227499999999999"/>
    <n v="6.6"/>
    <s v="Mar"/>
    <x v="0"/>
    <s v="morning"/>
    <s v="Member"/>
    <x v="1"/>
    <s v="Sports and travel"/>
    <x v="1"/>
    <s v="C"/>
    <s v="Average"/>
  </r>
  <r>
    <x v="85"/>
    <n v="83.06"/>
    <n v="7"/>
    <n v="29.071000000000002"/>
    <n v="610.49099999999999"/>
    <x v="19"/>
    <x v="80"/>
    <s v="Ewallet"/>
    <n v="29.071000000000002"/>
    <n v="4"/>
    <s v="Mar"/>
    <x v="6"/>
    <s v="afternoon"/>
    <s v="Normal"/>
    <x v="0"/>
    <s v="Sports and travel"/>
    <x v="1"/>
    <s v="C"/>
    <s v="Poor"/>
  </r>
  <r>
    <x v="86"/>
    <n v="76.52"/>
    <n v="5"/>
    <n v="19.13"/>
    <n v="401.73"/>
    <x v="5"/>
    <x v="81"/>
    <s v="Cash"/>
    <n v="19.13"/>
    <n v="9.9"/>
    <s v="Mar"/>
    <x v="3"/>
    <s v="morning"/>
    <s v="Normal"/>
    <x v="1"/>
    <s v="Fashion accessories"/>
    <x v="1"/>
    <s v="C"/>
    <s v="Good"/>
  </r>
  <r>
    <x v="87"/>
    <n v="49.38"/>
    <n v="7"/>
    <n v="17.283000000000001"/>
    <n v="362.94299999999998"/>
    <x v="39"/>
    <x v="82"/>
    <s v="Credit card"/>
    <n v="17.283000000000001"/>
    <n v="7.3"/>
    <s v="Mar"/>
    <x v="5"/>
    <s v="evening"/>
    <s v="Member"/>
    <x v="1"/>
    <s v="Food and beverages"/>
    <x v="0"/>
    <s v="A"/>
    <s v="Average"/>
  </r>
  <r>
    <x v="88"/>
    <n v="42.47"/>
    <n v="1"/>
    <n v="2.1234999999999999"/>
    <n v="44.593499999999999"/>
    <x v="56"/>
    <x v="83"/>
    <s v="Cash"/>
    <n v="2.1234999999999999"/>
    <n v="5.7"/>
    <s v="Jan"/>
    <x v="5"/>
    <s v="evening"/>
    <s v="Normal"/>
    <x v="1"/>
    <s v="Sports and travel"/>
    <x v="0"/>
    <s v="A"/>
    <s v="Poor"/>
  </r>
  <r>
    <x v="89"/>
    <n v="76.989999999999995"/>
    <n v="6"/>
    <n v="23.097000000000001"/>
    <n v="485.03699999999998"/>
    <x v="33"/>
    <x v="84"/>
    <s v="Cash"/>
    <n v="23.097000000000001"/>
    <n v="6.1"/>
    <s v="Feb"/>
    <x v="5"/>
    <s v="evening"/>
    <s v="Normal"/>
    <x v="0"/>
    <s v="Health and beauty"/>
    <x v="2"/>
    <s v="B"/>
    <s v="Average"/>
  </r>
  <r>
    <x v="90"/>
    <n v="47.38"/>
    <n v="4"/>
    <n v="9.4760000000000009"/>
    <n v="198.99600000000001"/>
    <x v="54"/>
    <x v="12"/>
    <s v="Cash"/>
    <n v="9.4760000000000009"/>
    <n v="7.1"/>
    <s v="Jan"/>
    <x v="5"/>
    <s v="morning"/>
    <s v="Member"/>
    <x v="0"/>
    <s v="Home and lifestyle"/>
    <x v="1"/>
    <s v="C"/>
    <s v="Average"/>
  </r>
  <r>
    <x v="91"/>
    <n v="44.86"/>
    <n v="10"/>
    <n v="22.43"/>
    <n v="471.03"/>
    <x v="53"/>
    <x v="85"/>
    <s v="Ewallet"/>
    <n v="22.43"/>
    <n v="8.1999999999999993"/>
    <s v="Jan"/>
    <x v="0"/>
    <s v="evening"/>
    <s v="Normal"/>
    <x v="0"/>
    <s v="Sports and travel"/>
    <x v="1"/>
    <s v="C"/>
    <s v="Good"/>
  </r>
  <r>
    <x v="92"/>
    <n v="21.98"/>
    <n v="7"/>
    <n v="7.6929999999999996"/>
    <n v="161.553"/>
    <x v="8"/>
    <x v="86"/>
    <s v="Ewallet"/>
    <n v="7.6929999999999996"/>
    <n v="5.0999999999999996"/>
    <s v="Jan"/>
    <x v="4"/>
    <s v="evening"/>
    <s v="Member"/>
    <x v="0"/>
    <s v="Sports and travel"/>
    <x v="0"/>
    <s v="A"/>
    <s v="Poor"/>
  </r>
  <r>
    <x v="93"/>
    <n v="64.36"/>
    <n v="9"/>
    <n v="28.962"/>
    <n v="608.202"/>
    <x v="41"/>
    <x v="87"/>
    <s v="Credit card"/>
    <n v="28.962"/>
    <n v="8.6"/>
    <s v="Mar"/>
    <x v="6"/>
    <s v="afternoon"/>
    <s v="Member"/>
    <x v="1"/>
    <s v="Health and beauty"/>
    <x v="2"/>
    <s v="B"/>
    <s v="Good"/>
  </r>
  <r>
    <x v="94"/>
    <n v="89.75"/>
    <n v="1"/>
    <n v="4.4874999999999998"/>
    <n v="94.237499999999997"/>
    <x v="10"/>
    <x v="88"/>
    <s v="Credit card"/>
    <n v="4.4874999999999998"/>
    <n v="6.6"/>
    <s v="Feb"/>
    <x v="5"/>
    <s v="evening"/>
    <s v="Normal"/>
    <x v="1"/>
    <s v="Health and beauty"/>
    <x v="1"/>
    <s v="C"/>
    <s v="Average"/>
  </r>
  <r>
    <x v="95"/>
    <n v="97.16"/>
    <n v="1"/>
    <n v="4.8579999999999997"/>
    <n v="102.018"/>
    <x v="1"/>
    <x v="89"/>
    <s v="Ewallet"/>
    <n v="4.8579999999999997"/>
    <n v="7.2"/>
    <s v="Mar"/>
    <x v="1"/>
    <s v="evening"/>
    <s v="Normal"/>
    <x v="1"/>
    <s v="Electronic accessories"/>
    <x v="0"/>
    <s v="A"/>
    <s v="Average"/>
  </r>
  <r>
    <x v="96"/>
    <n v="87.87"/>
    <n v="10"/>
    <n v="43.935000000000002"/>
    <n v="922.63499999999999"/>
    <x v="14"/>
    <x v="12"/>
    <s v="Ewallet"/>
    <n v="43.935000000000002"/>
    <n v="5.0999999999999996"/>
    <s v="Mar"/>
    <x v="1"/>
    <s v="morning"/>
    <s v="Normal"/>
    <x v="1"/>
    <s v="Health and beauty"/>
    <x v="2"/>
    <s v="B"/>
    <s v="Poor"/>
  </r>
  <r>
    <x v="97"/>
    <n v="12.45"/>
    <n v="6"/>
    <n v="3.7349999999999999"/>
    <n v="78.435000000000002"/>
    <x v="57"/>
    <x v="90"/>
    <s v="Cash"/>
    <n v="3.7349999999999999"/>
    <n v="4.0999999999999996"/>
    <s v="Feb"/>
    <x v="0"/>
    <s v="afternoon"/>
    <s v="Normal"/>
    <x v="0"/>
    <s v="Electronic accessories"/>
    <x v="1"/>
    <s v="C"/>
    <s v="Poor"/>
  </r>
  <r>
    <x v="98"/>
    <n v="52.75"/>
    <n v="3"/>
    <n v="7.9124999999999996"/>
    <n v="166.16249999999999"/>
    <x v="28"/>
    <x v="91"/>
    <s v="Ewallet"/>
    <n v="7.9124999999999996"/>
    <n v="9.3000000000000007"/>
    <s v="Mar"/>
    <x v="0"/>
    <s v="morning"/>
    <s v="Normal"/>
    <x v="1"/>
    <s v="Food and beverages"/>
    <x v="0"/>
    <s v="A"/>
    <s v="Good"/>
  </r>
  <r>
    <x v="99"/>
    <n v="82.7"/>
    <n v="6"/>
    <n v="24.81"/>
    <n v="521.01"/>
    <x v="19"/>
    <x v="92"/>
    <s v="Cash"/>
    <n v="24.81"/>
    <n v="7.4"/>
    <s v="Mar"/>
    <x v="6"/>
    <s v="evening"/>
    <s v="Normal"/>
    <x v="1"/>
    <s v="Home and lifestyle"/>
    <x v="2"/>
    <s v="B"/>
    <s v="Average"/>
  </r>
  <r>
    <x v="100"/>
    <n v="48.71"/>
    <n v="1"/>
    <n v="2.4355000000000002"/>
    <n v="51.145499999999998"/>
    <x v="58"/>
    <x v="25"/>
    <s v="Cash"/>
    <n v="2.4355000000000002"/>
    <n v="4.0999999999999996"/>
    <s v="Mar"/>
    <x v="6"/>
    <s v="evening"/>
    <s v="Member"/>
    <x v="1"/>
    <s v="Fashion accessories"/>
    <x v="1"/>
    <s v="C"/>
    <s v="Poor"/>
  </r>
  <r>
    <x v="101"/>
    <n v="78.55"/>
    <n v="9"/>
    <n v="35.347499999999997"/>
    <n v="742.29750000000001"/>
    <x v="59"/>
    <x v="93"/>
    <s v="Cash"/>
    <n v="35.347499999999997"/>
    <n v="7.2"/>
    <s v="Mar"/>
    <x v="1"/>
    <s v="afternoon"/>
    <s v="Normal"/>
    <x v="1"/>
    <s v="Fashion accessories"/>
    <x v="1"/>
    <s v="C"/>
    <s v="Average"/>
  </r>
  <r>
    <x v="102"/>
    <n v="23.07"/>
    <n v="9"/>
    <n v="10.381500000000001"/>
    <n v="218.01150000000001"/>
    <x v="60"/>
    <x v="94"/>
    <s v="Cash"/>
    <n v="10.381500000000001"/>
    <n v="4.9000000000000004"/>
    <s v="Feb"/>
    <x v="1"/>
    <s v="morning"/>
    <s v="Normal"/>
    <x v="0"/>
    <s v="Electronic accessories"/>
    <x v="1"/>
    <s v="C"/>
    <s v="Poor"/>
  </r>
  <r>
    <x v="103"/>
    <n v="58.26"/>
    <n v="6"/>
    <n v="17.478000000000002"/>
    <n v="367.03800000000001"/>
    <x v="61"/>
    <x v="95"/>
    <s v="Cash"/>
    <n v="17.478000000000002"/>
    <n v="9.9"/>
    <s v="Mar"/>
    <x v="4"/>
    <s v="evening"/>
    <s v="Normal"/>
    <x v="1"/>
    <s v="Food and beverages"/>
    <x v="0"/>
    <s v="A"/>
    <s v="Good"/>
  </r>
  <r>
    <x v="104"/>
    <n v="30.35"/>
    <n v="7"/>
    <n v="10.6225"/>
    <n v="223.07249999999999"/>
    <x v="35"/>
    <x v="96"/>
    <s v="Cash"/>
    <n v="10.6225"/>
    <n v="8"/>
    <s v="Mar"/>
    <x v="6"/>
    <s v="evening"/>
    <s v="Normal"/>
    <x v="1"/>
    <s v="Health and beauty"/>
    <x v="2"/>
    <s v="B"/>
    <s v="Good"/>
  </r>
  <r>
    <x v="105"/>
    <n v="88.67"/>
    <n v="10"/>
    <n v="44.335000000000001"/>
    <n v="931.03499999999997"/>
    <x v="52"/>
    <x v="97"/>
    <s v="Ewallet"/>
    <n v="44.335000000000001"/>
    <n v="7.3"/>
    <s v="Jan"/>
    <x v="0"/>
    <s v="afternoon"/>
    <s v="Member"/>
    <x v="1"/>
    <s v="Electronic accessories"/>
    <x v="0"/>
    <s v="A"/>
    <s v="Average"/>
  </r>
  <r>
    <x v="106"/>
    <n v="27.38"/>
    <n v="6"/>
    <n v="8.2140000000000004"/>
    <n v="172.494"/>
    <x v="0"/>
    <x v="98"/>
    <s v="Credit card"/>
    <n v="8.2140000000000004"/>
    <n v="7.9"/>
    <s v="Jan"/>
    <x v="0"/>
    <s v="evening"/>
    <s v="Normal"/>
    <x v="1"/>
    <s v="Fashion accessories"/>
    <x v="1"/>
    <s v="C"/>
    <s v="Average"/>
  </r>
  <r>
    <x v="107"/>
    <n v="62.13"/>
    <n v="6"/>
    <n v="18.638999999999999"/>
    <n v="391.41899999999998"/>
    <x v="23"/>
    <x v="99"/>
    <s v="Cash"/>
    <n v="18.638999999999999"/>
    <n v="7.4"/>
    <s v="Mar"/>
    <x v="1"/>
    <s v="evening"/>
    <s v="Normal"/>
    <x v="1"/>
    <s v="Sports and travel"/>
    <x v="0"/>
    <s v="A"/>
    <s v="Average"/>
  </r>
  <r>
    <x v="108"/>
    <n v="33.979999999999997"/>
    <n v="9"/>
    <n v="15.291"/>
    <n v="321.11099999999999"/>
    <x v="62"/>
    <x v="100"/>
    <s v="Cash"/>
    <n v="15.291"/>
    <n v="4.2"/>
    <s v="Mar"/>
    <x v="2"/>
    <s v="morning"/>
    <s v="Normal"/>
    <x v="0"/>
    <s v="Food and beverages"/>
    <x v="1"/>
    <s v="C"/>
    <s v="Poor"/>
  </r>
  <r>
    <x v="109"/>
    <n v="81.97"/>
    <n v="10"/>
    <n v="40.984999999999999"/>
    <n v="860.68499999999995"/>
    <x v="2"/>
    <x v="101"/>
    <s v="Cash"/>
    <n v="40.984999999999999"/>
    <n v="9.1999999999999993"/>
    <s v="Mar"/>
    <x v="2"/>
    <s v="afternoon"/>
    <s v="Member"/>
    <x v="1"/>
    <s v="Electronic accessories"/>
    <x v="1"/>
    <s v="C"/>
    <s v="Good"/>
  </r>
  <r>
    <x v="110"/>
    <n v="16.489999999999998"/>
    <n v="2"/>
    <n v="1.649"/>
    <n v="34.628999999999998"/>
    <x v="63"/>
    <x v="102"/>
    <s v="Ewallet"/>
    <n v="1.649"/>
    <n v="4.5999999999999996"/>
    <s v="Feb"/>
    <x v="6"/>
    <s v="morning"/>
    <s v="Member"/>
    <x v="0"/>
    <s v="Sports and travel"/>
    <x v="2"/>
    <s v="B"/>
    <s v="Poor"/>
  </r>
  <r>
    <x v="111"/>
    <n v="98.21"/>
    <n v="3"/>
    <n v="14.7315"/>
    <n v="309.36149999999998"/>
    <x v="63"/>
    <x v="103"/>
    <s v="Credit card"/>
    <n v="14.7315"/>
    <n v="7.8"/>
    <s v="Feb"/>
    <x v="6"/>
    <s v="morning"/>
    <s v="Member"/>
    <x v="0"/>
    <s v="Health and beauty"/>
    <x v="1"/>
    <s v="C"/>
    <s v="Average"/>
  </r>
  <r>
    <x v="112"/>
    <n v="72.84"/>
    <n v="7"/>
    <n v="25.494"/>
    <n v="535.37400000000002"/>
    <x v="42"/>
    <x v="104"/>
    <s v="Cash"/>
    <n v="25.494"/>
    <n v="8.4"/>
    <s v="Feb"/>
    <x v="1"/>
    <s v="afternoon"/>
    <s v="Normal"/>
    <x v="0"/>
    <s v="Fashion accessories"/>
    <x v="2"/>
    <s v="B"/>
    <s v="Good"/>
  </r>
  <r>
    <x v="113"/>
    <n v="58.07"/>
    <n v="9"/>
    <n v="26.131499999999999"/>
    <n v="548.76149999999996"/>
    <x v="64"/>
    <x v="105"/>
    <s v="Ewallet"/>
    <n v="26.131499999999999"/>
    <n v="4.3"/>
    <s v="Jan"/>
    <x v="0"/>
    <s v="evening"/>
    <s v="Member"/>
    <x v="1"/>
    <s v="Home and lifestyle"/>
    <x v="0"/>
    <s v="A"/>
    <s v="Poor"/>
  </r>
  <r>
    <x v="114"/>
    <n v="80.790000000000006"/>
    <n v="9"/>
    <n v="36.355499999999999"/>
    <n v="763.46550000000002"/>
    <x v="60"/>
    <x v="106"/>
    <s v="Credit card"/>
    <n v="36.355499999999999"/>
    <n v="9.5"/>
    <s v="Feb"/>
    <x v="1"/>
    <s v="evening"/>
    <s v="Member"/>
    <x v="0"/>
    <s v="Home and lifestyle"/>
    <x v="1"/>
    <s v="C"/>
    <s v="Good"/>
  </r>
  <r>
    <x v="115"/>
    <n v="27.02"/>
    <n v="3"/>
    <n v="4.0529999999999999"/>
    <n v="85.113"/>
    <x v="22"/>
    <x v="39"/>
    <s v="Credit card"/>
    <n v="4.0529999999999999"/>
    <n v="7.1"/>
    <s v="Mar"/>
    <x v="0"/>
    <s v="afternoon"/>
    <s v="Normal"/>
    <x v="0"/>
    <s v="Fashion accessories"/>
    <x v="1"/>
    <s v="C"/>
    <s v="Average"/>
  </r>
  <r>
    <x v="116"/>
    <n v="21.94"/>
    <n v="5"/>
    <n v="5.4850000000000003"/>
    <n v="115.185"/>
    <x v="19"/>
    <x v="107"/>
    <s v="Ewallet"/>
    <n v="5.4850000000000003"/>
    <n v="5.3"/>
    <s v="Mar"/>
    <x v="6"/>
    <s v="afternoon"/>
    <s v="Member"/>
    <x v="1"/>
    <s v="Fashion accessories"/>
    <x v="2"/>
    <s v="B"/>
    <s v="Poor"/>
  </r>
  <r>
    <x v="117"/>
    <n v="51.36"/>
    <n v="1"/>
    <n v="2.5680000000000001"/>
    <n v="53.927999999999997"/>
    <x v="65"/>
    <x v="108"/>
    <s v="Ewallet"/>
    <n v="2.5680000000000001"/>
    <n v="5.2"/>
    <s v="Jan"/>
    <x v="5"/>
    <s v="afternoon"/>
    <s v="Member"/>
    <x v="1"/>
    <s v="Fashion accessories"/>
    <x v="2"/>
    <s v="B"/>
    <s v="Poor"/>
  </r>
  <r>
    <x v="118"/>
    <n v="10.96"/>
    <n v="10"/>
    <n v="5.48"/>
    <n v="115.08"/>
    <x v="30"/>
    <x v="109"/>
    <s v="Ewallet"/>
    <n v="5.48"/>
    <n v="6"/>
    <s v="Feb"/>
    <x v="0"/>
    <s v="evening"/>
    <s v="Normal"/>
    <x v="0"/>
    <s v="Food and beverages"/>
    <x v="0"/>
    <s v="A"/>
    <s v="Average"/>
  </r>
  <r>
    <x v="119"/>
    <n v="53.44"/>
    <n v="2"/>
    <n v="5.3440000000000003"/>
    <n v="112.224"/>
    <x v="40"/>
    <x v="89"/>
    <s v="Ewallet"/>
    <n v="5.3440000000000003"/>
    <n v="4.0999999999999996"/>
    <s v="Jan"/>
    <x v="2"/>
    <s v="evening"/>
    <s v="Normal"/>
    <x v="1"/>
    <s v="Home and lifestyle"/>
    <x v="2"/>
    <s v="B"/>
    <s v="Poor"/>
  </r>
  <r>
    <x v="120"/>
    <n v="99.56"/>
    <n v="8"/>
    <n v="39.823999999999998"/>
    <n v="836.30399999999997"/>
    <x v="44"/>
    <x v="11"/>
    <s v="Credit card"/>
    <n v="39.823999999999998"/>
    <n v="5.2"/>
    <s v="Feb"/>
    <x v="4"/>
    <s v="evening"/>
    <s v="Normal"/>
    <x v="0"/>
    <s v="Electronic accessories"/>
    <x v="0"/>
    <s v="A"/>
    <s v="Poor"/>
  </r>
  <r>
    <x v="121"/>
    <n v="57.12"/>
    <n v="7"/>
    <n v="19.992000000000001"/>
    <n v="419.83199999999999"/>
    <x v="52"/>
    <x v="110"/>
    <s v="Credit card"/>
    <n v="19.992000000000001"/>
    <n v="6.5"/>
    <s v="Jan"/>
    <x v="0"/>
    <s v="afternoon"/>
    <s v="Member"/>
    <x v="1"/>
    <s v="Sports and travel"/>
    <x v="1"/>
    <s v="C"/>
    <s v="Average"/>
  </r>
  <r>
    <x v="122"/>
    <n v="99.96"/>
    <n v="9"/>
    <n v="44.981999999999999"/>
    <n v="944.62199999999996"/>
    <x v="11"/>
    <x v="111"/>
    <s v="Credit card"/>
    <n v="44.981999999999999"/>
    <n v="4.2"/>
    <s v="Mar"/>
    <x v="0"/>
    <s v="evening"/>
    <s v="Member"/>
    <x v="1"/>
    <s v="Sports and travel"/>
    <x v="2"/>
    <s v="B"/>
    <s v="Poor"/>
  </r>
  <r>
    <x v="123"/>
    <n v="63.91"/>
    <n v="8"/>
    <n v="25.564"/>
    <n v="536.84400000000005"/>
    <x v="45"/>
    <x v="112"/>
    <s v="Credit card"/>
    <n v="25.564"/>
    <n v="4.5999999999999996"/>
    <s v="Mar"/>
    <x v="5"/>
    <s v="evening"/>
    <s v="Member"/>
    <x v="1"/>
    <s v="Home and lifestyle"/>
    <x v="1"/>
    <s v="C"/>
    <s v="Poor"/>
  </r>
  <r>
    <x v="124"/>
    <n v="56.47"/>
    <n v="8"/>
    <n v="22.588000000000001"/>
    <n v="474.34800000000001"/>
    <x v="11"/>
    <x v="113"/>
    <s v="Ewallet"/>
    <n v="22.588000000000001"/>
    <n v="7.3"/>
    <s v="Mar"/>
    <x v="0"/>
    <s v="afternoon"/>
    <s v="Member"/>
    <x v="0"/>
    <s v="Fashion accessories"/>
    <x v="2"/>
    <s v="B"/>
    <s v="Average"/>
  </r>
  <r>
    <x v="125"/>
    <n v="93.69"/>
    <n v="7"/>
    <n v="32.791499999999999"/>
    <n v="688.62149999999997"/>
    <x v="24"/>
    <x v="114"/>
    <s v="Credit card"/>
    <n v="32.791499999999999"/>
    <n v="4.5"/>
    <s v="Mar"/>
    <x v="2"/>
    <s v="evening"/>
    <s v="Normal"/>
    <x v="0"/>
    <s v="Home and lifestyle"/>
    <x v="0"/>
    <s v="A"/>
    <s v="Poor"/>
  </r>
  <r>
    <x v="126"/>
    <n v="32.25"/>
    <n v="5"/>
    <n v="8.0625"/>
    <n v="169.3125"/>
    <x v="3"/>
    <x v="115"/>
    <s v="Cash"/>
    <n v="8.0625"/>
    <n v="9"/>
    <s v="Jan"/>
    <x v="2"/>
    <s v="afternoon"/>
    <s v="Normal"/>
    <x v="0"/>
    <s v="Sports and travel"/>
    <x v="0"/>
    <s v="A"/>
    <s v="Good"/>
  </r>
  <r>
    <x v="127"/>
    <n v="31.73"/>
    <n v="9"/>
    <n v="14.278499999999999"/>
    <n v="299.8485"/>
    <x v="66"/>
    <x v="116"/>
    <s v="Credit card"/>
    <n v="14.278499999999999"/>
    <n v="5.9"/>
    <s v="Jan"/>
    <x v="6"/>
    <s v="evening"/>
    <s v="Normal"/>
    <x v="0"/>
    <s v="Fashion accessories"/>
    <x v="1"/>
    <s v="C"/>
    <s v="Poor"/>
  </r>
  <r>
    <x v="128"/>
    <n v="68.540000000000006"/>
    <n v="8"/>
    <n v="27.416"/>
    <n v="575.73599999999999"/>
    <x v="66"/>
    <x v="117"/>
    <s v="Ewallet"/>
    <n v="27.416"/>
    <n v="8.5"/>
    <s v="Jan"/>
    <x v="6"/>
    <s v="afternoon"/>
    <s v="Member"/>
    <x v="0"/>
    <s v="Food and beverages"/>
    <x v="1"/>
    <s v="C"/>
    <s v="Good"/>
  </r>
  <r>
    <x v="129"/>
    <n v="90.28"/>
    <n v="9"/>
    <n v="40.625999999999998"/>
    <n v="853.14599999999996"/>
    <x v="4"/>
    <x v="23"/>
    <s v="Ewallet"/>
    <n v="40.625999999999998"/>
    <n v="7.2"/>
    <s v="Feb"/>
    <x v="1"/>
    <s v="morning"/>
    <s v="Normal"/>
    <x v="0"/>
    <s v="Sports and travel"/>
    <x v="2"/>
    <s v="B"/>
    <s v="Average"/>
  </r>
  <r>
    <x v="130"/>
    <n v="39.619999999999997"/>
    <n v="7"/>
    <n v="13.867000000000001"/>
    <n v="291.20699999999999"/>
    <x v="25"/>
    <x v="118"/>
    <s v="Cash"/>
    <n v="13.867000000000001"/>
    <n v="7.5"/>
    <s v="Jan"/>
    <x v="1"/>
    <s v="afternoon"/>
    <s v="Normal"/>
    <x v="0"/>
    <s v="Fashion accessories"/>
    <x v="2"/>
    <s v="B"/>
    <s v="Average"/>
  </r>
  <r>
    <x v="131"/>
    <n v="92.13"/>
    <n v="6"/>
    <n v="27.638999999999999"/>
    <n v="580.41899999999998"/>
    <x v="43"/>
    <x v="119"/>
    <s v="Cash"/>
    <n v="27.638999999999999"/>
    <n v="8.3000000000000007"/>
    <s v="Mar"/>
    <x v="5"/>
    <s v="evening"/>
    <s v="Member"/>
    <x v="0"/>
    <s v="Sports and travel"/>
    <x v="0"/>
    <s v="A"/>
    <s v="Good"/>
  </r>
  <r>
    <x v="132"/>
    <n v="34.840000000000003"/>
    <n v="4"/>
    <n v="6.968"/>
    <n v="146.328"/>
    <x v="34"/>
    <x v="120"/>
    <s v="Cash"/>
    <n v="6.968"/>
    <n v="7.4"/>
    <s v="Feb"/>
    <x v="2"/>
    <s v="evening"/>
    <s v="Normal"/>
    <x v="0"/>
    <s v="Sports and travel"/>
    <x v="2"/>
    <s v="B"/>
    <s v="Average"/>
  </r>
  <r>
    <x v="133"/>
    <n v="87.45"/>
    <n v="6"/>
    <n v="26.234999999999999"/>
    <n v="550.93499999999995"/>
    <x v="21"/>
    <x v="121"/>
    <s v="Credit card"/>
    <n v="26.234999999999999"/>
    <n v="8.8000000000000007"/>
    <s v="Feb"/>
    <x v="2"/>
    <s v="afternoon"/>
    <s v="Member"/>
    <x v="1"/>
    <s v="Electronic accessories"/>
    <x v="2"/>
    <s v="B"/>
    <s v="Good"/>
  </r>
  <r>
    <x v="134"/>
    <n v="81.3"/>
    <n v="6"/>
    <n v="24.39"/>
    <n v="512.19000000000005"/>
    <x v="1"/>
    <x v="122"/>
    <s v="Ewallet"/>
    <n v="24.39"/>
    <n v="5.3"/>
    <s v="Mar"/>
    <x v="1"/>
    <s v="evening"/>
    <s v="Normal"/>
    <x v="0"/>
    <s v="Health and beauty"/>
    <x v="1"/>
    <s v="C"/>
    <s v="Poor"/>
  </r>
  <r>
    <x v="135"/>
    <n v="90.22"/>
    <n v="3"/>
    <n v="13.532999999999999"/>
    <n v="284.19299999999998"/>
    <x v="67"/>
    <x v="30"/>
    <s v="Cash"/>
    <n v="13.532999999999999"/>
    <n v="6.2"/>
    <s v="Feb"/>
    <x v="3"/>
    <s v="evening"/>
    <s v="Normal"/>
    <x v="1"/>
    <s v="Fashion accessories"/>
    <x v="1"/>
    <s v="C"/>
    <s v="Average"/>
  </r>
  <r>
    <x v="136"/>
    <n v="26.31"/>
    <n v="5"/>
    <n v="6.5774999999999997"/>
    <n v="138.1275"/>
    <x v="68"/>
    <x v="123"/>
    <s v="Credit card"/>
    <n v="6.5774999999999997"/>
    <n v="8.8000000000000007"/>
    <s v="Jan"/>
    <x v="1"/>
    <s v="evening"/>
    <s v="Normal"/>
    <x v="0"/>
    <s v="Electronic accessories"/>
    <x v="0"/>
    <s v="A"/>
    <s v="Good"/>
  </r>
  <r>
    <x v="137"/>
    <n v="34.42"/>
    <n v="6"/>
    <n v="10.326000000000001"/>
    <n v="216.846"/>
    <x v="67"/>
    <x v="124"/>
    <s v="Cash"/>
    <n v="10.326000000000001"/>
    <n v="9.8000000000000007"/>
    <s v="Feb"/>
    <x v="3"/>
    <s v="afternoon"/>
    <s v="Member"/>
    <x v="0"/>
    <s v="Home and lifestyle"/>
    <x v="0"/>
    <s v="A"/>
    <s v="Good"/>
  </r>
  <r>
    <x v="138"/>
    <n v="51.91"/>
    <n v="10"/>
    <n v="25.954999999999998"/>
    <n v="545.05499999999995"/>
    <x v="69"/>
    <x v="125"/>
    <s v="Cash"/>
    <n v="25.954999999999998"/>
    <n v="8.1999999999999993"/>
    <s v="Feb"/>
    <x v="0"/>
    <s v="afternoon"/>
    <s v="Normal"/>
    <x v="1"/>
    <s v="Sports and travel"/>
    <x v="2"/>
    <s v="B"/>
    <s v="Good"/>
  </r>
  <r>
    <x v="139"/>
    <n v="72.5"/>
    <n v="8"/>
    <n v="29"/>
    <n v="609"/>
    <x v="32"/>
    <x v="126"/>
    <s v="Ewallet"/>
    <n v="29"/>
    <n v="9.1999999999999993"/>
    <s v="Mar"/>
    <x v="0"/>
    <s v="evening"/>
    <s v="Normal"/>
    <x v="1"/>
    <s v="Sports and travel"/>
    <x v="0"/>
    <s v="A"/>
    <s v="Good"/>
  </r>
  <r>
    <x v="140"/>
    <n v="89.8"/>
    <n v="10"/>
    <n v="44.9"/>
    <n v="942.9"/>
    <x v="54"/>
    <x v="127"/>
    <s v="Credit card"/>
    <n v="44.9"/>
    <n v="5.4"/>
    <s v="Jan"/>
    <x v="5"/>
    <s v="afternoon"/>
    <s v="Member"/>
    <x v="0"/>
    <s v="Sports and travel"/>
    <x v="1"/>
    <s v="C"/>
    <s v="Poor"/>
  </r>
  <r>
    <x v="141"/>
    <n v="90.5"/>
    <n v="10"/>
    <n v="45.25"/>
    <n v="950.25"/>
    <x v="25"/>
    <x v="128"/>
    <s v="Cash"/>
    <n v="45.25"/>
    <n v="8.1"/>
    <s v="Jan"/>
    <x v="1"/>
    <s v="afternoon"/>
    <s v="Member"/>
    <x v="1"/>
    <s v="Health and beauty"/>
    <x v="1"/>
    <s v="C"/>
    <s v="Good"/>
  </r>
  <r>
    <x v="142"/>
    <n v="68.599999999999994"/>
    <n v="10"/>
    <n v="34.299999999999997"/>
    <n v="720.3"/>
    <x v="63"/>
    <x v="129"/>
    <s v="Cash"/>
    <n v="34.299999999999997"/>
    <n v="9.1"/>
    <s v="Feb"/>
    <x v="6"/>
    <s v="evening"/>
    <s v="Member"/>
    <x v="0"/>
    <s v="Health and beauty"/>
    <x v="1"/>
    <s v="C"/>
    <s v="Good"/>
  </r>
  <r>
    <x v="143"/>
    <n v="30.41"/>
    <n v="1"/>
    <n v="1.5205"/>
    <n v="31.930499999999999"/>
    <x v="70"/>
    <x v="130"/>
    <s v="Credit card"/>
    <n v="1.5205"/>
    <n v="8.4"/>
    <s v="Feb"/>
    <x v="1"/>
    <s v="morning"/>
    <s v="Member"/>
    <x v="0"/>
    <s v="Food and beverages"/>
    <x v="1"/>
    <s v="C"/>
    <s v="Good"/>
  </r>
  <r>
    <x v="144"/>
    <n v="77.95"/>
    <n v="6"/>
    <n v="23.385000000000002"/>
    <n v="491.08499999999998"/>
    <x v="18"/>
    <x v="131"/>
    <s v="Ewallet"/>
    <n v="23.385000000000002"/>
    <n v="8"/>
    <s v="Jan"/>
    <x v="3"/>
    <s v="evening"/>
    <s v="Normal"/>
    <x v="0"/>
    <s v="Home and lifestyle"/>
    <x v="0"/>
    <s v="A"/>
    <s v="Good"/>
  </r>
  <r>
    <x v="145"/>
    <n v="46.26"/>
    <n v="6"/>
    <n v="13.878"/>
    <n v="291.43799999999999"/>
    <x v="1"/>
    <x v="132"/>
    <s v="Credit card"/>
    <n v="13.878"/>
    <n v="9.5"/>
    <s v="Mar"/>
    <x v="1"/>
    <s v="evening"/>
    <s v="Normal"/>
    <x v="0"/>
    <s v="Health and beauty"/>
    <x v="1"/>
    <s v="C"/>
    <s v="Good"/>
  </r>
  <r>
    <x v="146"/>
    <n v="30.14"/>
    <n v="10"/>
    <n v="15.07"/>
    <n v="316.47000000000003"/>
    <x v="34"/>
    <x v="35"/>
    <s v="Ewallet"/>
    <n v="15.07"/>
    <n v="9.1999999999999993"/>
    <s v="Feb"/>
    <x v="2"/>
    <s v="afternoon"/>
    <s v="Member"/>
    <x v="0"/>
    <s v="Fashion accessories"/>
    <x v="0"/>
    <s v="A"/>
    <s v="Good"/>
  </r>
  <r>
    <x v="147"/>
    <n v="66.14"/>
    <n v="4"/>
    <n v="13.228"/>
    <n v="277.78800000000001"/>
    <x v="35"/>
    <x v="69"/>
    <s v="Credit card"/>
    <n v="13.228"/>
    <n v="5.6"/>
    <s v="Mar"/>
    <x v="6"/>
    <s v="afternoon"/>
    <s v="Normal"/>
    <x v="1"/>
    <s v="Health and beauty"/>
    <x v="1"/>
    <s v="C"/>
    <s v="Poor"/>
  </r>
  <r>
    <x v="148"/>
    <n v="71.86"/>
    <n v="8"/>
    <n v="28.744"/>
    <n v="603.62400000000002"/>
    <x v="43"/>
    <x v="133"/>
    <s v="Credit card"/>
    <n v="28.744"/>
    <n v="6.2"/>
    <s v="Mar"/>
    <x v="5"/>
    <s v="afternoon"/>
    <s v="Member"/>
    <x v="1"/>
    <s v="Home and lifestyle"/>
    <x v="2"/>
    <s v="B"/>
    <s v="Average"/>
  </r>
  <r>
    <x v="149"/>
    <n v="32.46"/>
    <n v="8"/>
    <n v="12.984"/>
    <n v="272.66399999999999"/>
    <x v="39"/>
    <x v="128"/>
    <s v="Credit card"/>
    <n v="12.984"/>
    <n v="4.9000000000000004"/>
    <s v="Mar"/>
    <x v="5"/>
    <s v="afternoon"/>
    <s v="Normal"/>
    <x v="1"/>
    <s v="Health and beauty"/>
    <x v="0"/>
    <s v="A"/>
    <s v="Poor"/>
  </r>
  <r>
    <x v="150"/>
    <n v="91.54"/>
    <n v="4"/>
    <n v="18.308"/>
    <n v="384.46800000000002"/>
    <x v="28"/>
    <x v="25"/>
    <s v="Credit card"/>
    <n v="18.308"/>
    <n v="4.8"/>
    <s v="Mar"/>
    <x v="0"/>
    <s v="evening"/>
    <s v="Member"/>
    <x v="0"/>
    <s v="Fashion accessories"/>
    <x v="2"/>
    <s v="B"/>
    <s v="Poor"/>
  </r>
  <r>
    <x v="151"/>
    <n v="34.56"/>
    <n v="7"/>
    <n v="12.096"/>
    <n v="254.01599999999999"/>
    <x v="16"/>
    <x v="134"/>
    <s v="Credit card"/>
    <n v="12.096"/>
    <n v="7.3"/>
    <s v="Mar"/>
    <x v="3"/>
    <s v="evening"/>
    <s v="Member"/>
    <x v="1"/>
    <s v="Sports and travel"/>
    <x v="1"/>
    <s v="C"/>
    <s v="Average"/>
  </r>
  <r>
    <x v="152"/>
    <n v="83.24"/>
    <n v="9"/>
    <n v="37.457999999999998"/>
    <n v="786.61800000000005"/>
    <x v="71"/>
    <x v="135"/>
    <s v="Credit card"/>
    <n v="37.457999999999998"/>
    <n v="7.4"/>
    <s v="Jan"/>
    <x v="6"/>
    <s v="morning"/>
    <s v="Normal"/>
    <x v="1"/>
    <s v="Fashion accessories"/>
    <x v="0"/>
    <s v="A"/>
    <s v="Average"/>
  </r>
  <r>
    <x v="153"/>
    <n v="16.48"/>
    <n v="6"/>
    <n v="4.944"/>
    <n v="103.824"/>
    <x v="13"/>
    <x v="136"/>
    <s v="Ewallet"/>
    <n v="4.944"/>
    <n v="9.9"/>
    <s v="Feb"/>
    <x v="4"/>
    <s v="evening"/>
    <s v="Normal"/>
    <x v="0"/>
    <s v="Food and beverages"/>
    <x v="1"/>
    <s v="C"/>
    <s v="Good"/>
  </r>
  <r>
    <x v="154"/>
    <n v="80.97"/>
    <n v="8"/>
    <n v="32.387999999999998"/>
    <n v="680.14800000000002"/>
    <x v="26"/>
    <x v="137"/>
    <s v="Cash"/>
    <n v="32.387999999999998"/>
    <n v="9.3000000000000007"/>
    <s v="Jan"/>
    <x v="3"/>
    <s v="afternoon"/>
    <s v="Normal"/>
    <x v="0"/>
    <s v="Sports and travel"/>
    <x v="1"/>
    <s v="C"/>
    <s v="Good"/>
  </r>
  <r>
    <x v="155"/>
    <n v="92.29"/>
    <n v="5"/>
    <n v="23.072500000000002"/>
    <n v="484.52249999999998"/>
    <x v="9"/>
    <x v="57"/>
    <s v="Credit card"/>
    <n v="23.072500000000002"/>
    <n v="9"/>
    <s v="Feb"/>
    <x v="5"/>
    <s v="afternoon"/>
    <s v="Member"/>
    <x v="1"/>
    <s v="Food and beverages"/>
    <x v="0"/>
    <s v="A"/>
    <s v="Good"/>
  </r>
  <r>
    <x v="156"/>
    <n v="72.17"/>
    <n v="1"/>
    <n v="3.6084999999999998"/>
    <n v="75.778499999999994"/>
    <x v="72"/>
    <x v="138"/>
    <s v="Cash"/>
    <n v="3.6084999999999998"/>
    <n v="6.1"/>
    <s v="Jan"/>
    <x v="1"/>
    <s v="evening"/>
    <s v="Member"/>
    <x v="1"/>
    <s v="Electronic accessories"/>
    <x v="2"/>
    <s v="B"/>
    <s v="Average"/>
  </r>
  <r>
    <x v="157"/>
    <n v="50.28"/>
    <n v="5"/>
    <n v="12.57"/>
    <n v="263.97000000000003"/>
    <x v="37"/>
    <x v="139"/>
    <s v="Ewallet"/>
    <n v="12.57"/>
    <n v="9.6999999999999993"/>
    <s v="Mar"/>
    <x v="4"/>
    <s v="afternoon"/>
    <s v="Normal"/>
    <x v="1"/>
    <s v="Home and lifestyle"/>
    <x v="2"/>
    <s v="B"/>
    <s v="Good"/>
  </r>
  <r>
    <x v="158"/>
    <n v="97.22"/>
    <n v="9"/>
    <n v="43.749000000000002"/>
    <n v="918.72900000000004"/>
    <x v="73"/>
    <x v="140"/>
    <s v="Ewallet"/>
    <n v="43.749000000000002"/>
    <n v="6"/>
    <s v="Mar"/>
    <x v="0"/>
    <s v="afternoon"/>
    <s v="Member"/>
    <x v="1"/>
    <s v="Health and beauty"/>
    <x v="2"/>
    <s v="B"/>
    <s v="Average"/>
  </r>
  <r>
    <x v="159"/>
    <n v="93.39"/>
    <n v="6"/>
    <n v="28.016999999999999"/>
    <n v="588.35699999999997"/>
    <x v="39"/>
    <x v="141"/>
    <s v="Ewallet"/>
    <n v="28.016999999999999"/>
    <n v="10"/>
    <s v="Mar"/>
    <x v="5"/>
    <s v="evening"/>
    <s v="Normal"/>
    <x v="1"/>
    <s v="Sports and travel"/>
    <x v="2"/>
    <s v="B"/>
    <s v="Good"/>
  </r>
  <r>
    <x v="160"/>
    <n v="43.18"/>
    <n v="8"/>
    <n v="17.271999999999998"/>
    <n v="362.71199999999999"/>
    <x v="64"/>
    <x v="30"/>
    <s v="Credit card"/>
    <n v="17.271999999999998"/>
    <n v="8.3000000000000007"/>
    <s v="Jan"/>
    <x v="0"/>
    <s v="evening"/>
    <s v="Normal"/>
    <x v="0"/>
    <s v="Food and beverages"/>
    <x v="1"/>
    <s v="C"/>
    <s v="Good"/>
  </r>
  <r>
    <x v="161"/>
    <n v="63.69"/>
    <n v="1"/>
    <n v="3.1844999999999999"/>
    <n v="66.874499999999998"/>
    <x v="6"/>
    <x v="142"/>
    <s v="Cash"/>
    <n v="3.1844999999999999"/>
    <n v="6"/>
    <s v="Feb"/>
    <x v="3"/>
    <s v="evening"/>
    <s v="Normal"/>
    <x v="1"/>
    <s v="Sports and travel"/>
    <x v="0"/>
    <s v="A"/>
    <s v="Average"/>
  </r>
  <r>
    <x v="162"/>
    <n v="45.79"/>
    <n v="7"/>
    <n v="16.026499999999999"/>
    <n v="336.55650000000003"/>
    <x v="45"/>
    <x v="143"/>
    <s v="Credit card"/>
    <n v="16.026499999999999"/>
    <n v="7"/>
    <s v="Mar"/>
    <x v="5"/>
    <s v="evening"/>
    <s v="Normal"/>
    <x v="1"/>
    <s v="Food and beverages"/>
    <x v="0"/>
    <s v="A"/>
    <s v="Average"/>
  </r>
  <r>
    <x v="163"/>
    <n v="76.400000000000006"/>
    <n v="2"/>
    <n v="7.64"/>
    <n v="160.44"/>
    <x v="74"/>
    <x v="144"/>
    <s v="Ewallet"/>
    <n v="7.64"/>
    <n v="6.5"/>
    <s v="Jan"/>
    <x v="5"/>
    <s v="evening"/>
    <s v="Normal"/>
    <x v="1"/>
    <s v="Sports and travel"/>
    <x v="1"/>
    <s v="C"/>
    <s v="Average"/>
  </r>
  <r>
    <x v="164"/>
    <n v="39.9"/>
    <n v="10"/>
    <n v="19.95"/>
    <n v="418.95"/>
    <x v="9"/>
    <x v="145"/>
    <s v="Credit card"/>
    <n v="19.95"/>
    <n v="5.9"/>
    <s v="Feb"/>
    <x v="5"/>
    <s v="afternoon"/>
    <s v="Normal"/>
    <x v="1"/>
    <s v="Food and beverages"/>
    <x v="2"/>
    <s v="B"/>
    <s v="Poor"/>
  </r>
  <r>
    <x v="165"/>
    <n v="42.57"/>
    <n v="8"/>
    <n v="17.027999999999999"/>
    <n v="357.58800000000002"/>
    <x v="6"/>
    <x v="146"/>
    <s v="Ewallet"/>
    <n v="17.027999999999999"/>
    <n v="5.6"/>
    <s v="Feb"/>
    <x v="3"/>
    <s v="afternoon"/>
    <s v="Member"/>
    <x v="1"/>
    <s v="Health and beauty"/>
    <x v="2"/>
    <s v="B"/>
    <s v="Poor"/>
  </r>
  <r>
    <x v="166"/>
    <n v="95.58"/>
    <n v="10"/>
    <n v="47.79"/>
    <n v="1003.59"/>
    <x v="65"/>
    <x v="147"/>
    <s v="Cash"/>
    <n v="47.79"/>
    <n v="4.8"/>
    <s v="Jan"/>
    <x v="5"/>
    <s v="afternoon"/>
    <s v="Normal"/>
    <x v="1"/>
    <s v="Home and lifestyle"/>
    <x v="1"/>
    <s v="C"/>
    <s v="Poor"/>
  </r>
  <r>
    <x v="167"/>
    <n v="98.98"/>
    <n v="10"/>
    <n v="49.49"/>
    <n v="1039.29"/>
    <x v="4"/>
    <x v="148"/>
    <s v="Credit card"/>
    <n v="49.49"/>
    <n v="8.6999999999999993"/>
    <s v="Feb"/>
    <x v="1"/>
    <s v="evening"/>
    <s v="Normal"/>
    <x v="1"/>
    <s v="Fashion accessories"/>
    <x v="0"/>
    <s v="A"/>
    <s v="Good"/>
  </r>
  <r>
    <x v="168"/>
    <n v="51.28"/>
    <n v="6"/>
    <n v="15.384"/>
    <n v="323.06400000000002"/>
    <x v="64"/>
    <x v="149"/>
    <s v="Cash"/>
    <n v="15.384"/>
    <n v="6.5"/>
    <s v="Jan"/>
    <x v="0"/>
    <s v="evening"/>
    <s v="Normal"/>
    <x v="1"/>
    <s v="Food and beverages"/>
    <x v="0"/>
    <s v="A"/>
    <s v="Average"/>
  </r>
  <r>
    <x v="169"/>
    <n v="69.52"/>
    <n v="7"/>
    <n v="24.332000000000001"/>
    <n v="510.97199999999998"/>
    <x v="60"/>
    <x v="50"/>
    <s v="Credit card"/>
    <n v="24.332000000000001"/>
    <n v="8.5"/>
    <s v="Feb"/>
    <x v="1"/>
    <s v="afternoon"/>
    <s v="Member"/>
    <x v="1"/>
    <s v="Sports and travel"/>
    <x v="0"/>
    <s v="A"/>
    <s v="Good"/>
  </r>
  <r>
    <x v="170"/>
    <n v="70.010000000000005"/>
    <n v="5"/>
    <n v="17.502500000000001"/>
    <n v="367.55250000000001"/>
    <x v="75"/>
    <x v="150"/>
    <s v="Ewallet"/>
    <n v="17.502500000000001"/>
    <n v="5.5"/>
    <s v="Jan"/>
    <x v="4"/>
    <s v="morning"/>
    <s v="Normal"/>
    <x v="1"/>
    <s v="Health and beauty"/>
    <x v="0"/>
    <s v="A"/>
    <s v="Poor"/>
  </r>
  <r>
    <x v="171"/>
    <n v="80.05"/>
    <n v="5"/>
    <n v="20.012499999999999"/>
    <n v="420.26249999999999"/>
    <x v="53"/>
    <x v="47"/>
    <s v="Credit card"/>
    <n v="20.012499999999999"/>
    <n v="9.4"/>
    <s v="Jan"/>
    <x v="0"/>
    <s v="afternoon"/>
    <s v="Member"/>
    <x v="1"/>
    <s v="Food and beverages"/>
    <x v="2"/>
    <s v="B"/>
    <s v="Good"/>
  </r>
  <r>
    <x v="172"/>
    <n v="20.85"/>
    <n v="8"/>
    <n v="8.34"/>
    <n v="175.14"/>
    <x v="2"/>
    <x v="151"/>
    <s v="Cash"/>
    <n v="8.34"/>
    <n v="6.3"/>
    <s v="Mar"/>
    <x v="2"/>
    <s v="evening"/>
    <s v="Normal"/>
    <x v="1"/>
    <s v="Electronic accessories"/>
    <x v="1"/>
    <s v="C"/>
    <s v="Average"/>
  </r>
  <r>
    <x v="173"/>
    <n v="52.89"/>
    <n v="6"/>
    <n v="15.867000000000001"/>
    <n v="333.20699999999999"/>
    <x v="64"/>
    <x v="152"/>
    <s v="Credit card"/>
    <n v="15.867000000000001"/>
    <n v="9.8000000000000007"/>
    <s v="Jan"/>
    <x v="0"/>
    <s v="evening"/>
    <s v="Member"/>
    <x v="1"/>
    <s v="Electronic accessories"/>
    <x v="2"/>
    <s v="B"/>
    <s v="Good"/>
  </r>
  <r>
    <x v="174"/>
    <n v="19.79"/>
    <n v="8"/>
    <n v="7.9160000000000004"/>
    <n v="166.23599999999999"/>
    <x v="68"/>
    <x v="153"/>
    <s v="Ewallet"/>
    <n v="7.9160000000000004"/>
    <n v="8.6999999999999993"/>
    <s v="Jan"/>
    <x v="1"/>
    <s v="afternoon"/>
    <s v="Normal"/>
    <x v="1"/>
    <s v="Food and beverages"/>
    <x v="2"/>
    <s v="B"/>
    <s v="Good"/>
  </r>
  <r>
    <x v="175"/>
    <n v="33.840000000000003"/>
    <n v="9"/>
    <n v="15.228"/>
    <n v="319.78800000000001"/>
    <x v="76"/>
    <x v="142"/>
    <s v="Ewallet"/>
    <n v="15.228"/>
    <n v="8.8000000000000007"/>
    <s v="Mar"/>
    <x v="4"/>
    <s v="evening"/>
    <s v="Member"/>
    <x v="1"/>
    <s v="Home and lifestyle"/>
    <x v="0"/>
    <s v="A"/>
    <s v="Good"/>
  </r>
  <r>
    <x v="176"/>
    <n v="22.17"/>
    <n v="8"/>
    <n v="8.8680000000000003"/>
    <n v="186.22800000000001"/>
    <x v="2"/>
    <x v="154"/>
    <s v="Credit card"/>
    <n v="8.8680000000000003"/>
    <n v="9.6"/>
    <s v="Mar"/>
    <x v="2"/>
    <s v="evening"/>
    <s v="Member"/>
    <x v="1"/>
    <s v="Food and beverages"/>
    <x v="0"/>
    <s v="A"/>
    <s v="Good"/>
  </r>
  <r>
    <x v="177"/>
    <n v="22.51"/>
    <n v="7"/>
    <n v="7.8784999999999998"/>
    <n v="165.4485"/>
    <x v="77"/>
    <x v="155"/>
    <s v="Credit card"/>
    <n v="7.8784999999999998"/>
    <n v="4.8"/>
    <s v="Feb"/>
    <x v="5"/>
    <s v="morning"/>
    <s v="Normal"/>
    <x v="0"/>
    <s v="Fashion accessories"/>
    <x v="1"/>
    <s v="C"/>
    <s v="Poor"/>
  </r>
  <r>
    <x v="178"/>
    <n v="73.88"/>
    <n v="6"/>
    <n v="22.164000000000001"/>
    <n v="465.44400000000002"/>
    <x v="28"/>
    <x v="156"/>
    <s v="Ewallet"/>
    <n v="22.164000000000001"/>
    <n v="4.4000000000000004"/>
    <s v="Mar"/>
    <x v="0"/>
    <s v="evening"/>
    <s v="Normal"/>
    <x v="1"/>
    <s v="Food and beverages"/>
    <x v="0"/>
    <s v="A"/>
    <s v="Poor"/>
  </r>
  <r>
    <x v="179"/>
    <n v="86.8"/>
    <n v="3"/>
    <n v="13.02"/>
    <n v="273.42"/>
    <x v="26"/>
    <x v="157"/>
    <s v="Ewallet"/>
    <n v="13.02"/>
    <n v="9.9"/>
    <s v="Jan"/>
    <x v="3"/>
    <s v="evening"/>
    <s v="Member"/>
    <x v="1"/>
    <s v="Health and beauty"/>
    <x v="1"/>
    <s v="C"/>
    <s v="Good"/>
  </r>
  <r>
    <x v="180"/>
    <n v="64.260000000000005"/>
    <n v="7"/>
    <n v="22.491"/>
    <n v="472.31099999999998"/>
    <x v="57"/>
    <x v="158"/>
    <s v="Cash"/>
    <n v="22.491"/>
    <n v="5.7"/>
    <s v="Feb"/>
    <x v="0"/>
    <s v="morning"/>
    <s v="Normal"/>
    <x v="1"/>
    <s v="Fashion accessories"/>
    <x v="1"/>
    <s v="C"/>
    <s v="Poor"/>
  </r>
  <r>
    <x v="181"/>
    <n v="38.47"/>
    <n v="8"/>
    <n v="15.388"/>
    <n v="323.14800000000002"/>
    <x v="54"/>
    <x v="159"/>
    <s v="Cash"/>
    <n v="15.388"/>
    <n v="7.7"/>
    <s v="Jan"/>
    <x v="5"/>
    <s v="morning"/>
    <s v="Member"/>
    <x v="1"/>
    <s v="Food and beverages"/>
    <x v="1"/>
    <s v="C"/>
    <s v="Average"/>
  </r>
  <r>
    <x v="182"/>
    <n v="15.5"/>
    <n v="10"/>
    <n v="7.75"/>
    <n v="162.75"/>
    <x v="28"/>
    <x v="60"/>
    <s v="Ewallet"/>
    <n v="7.75"/>
    <n v="8"/>
    <s v="Mar"/>
    <x v="0"/>
    <s v="morning"/>
    <s v="Member"/>
    <x v="1"/>
    <s v="Sports and travel"/>
    <x v="0"/>
    <s v="A"/>
    <s v="Good"/>
  </r>
  <r>
    <x v="183"/>
    <n v="34.31"/>
    <n v="8"/>
    <n v="13.724"/>
    <n v="288.20400000000001"/>
    <x v="25"/>
    <x v="160"/>
    <s v="Ewallet"/>
    <n v="13.724"/>
    <n v="5.7"/>
    <s v="Jan"/>
    <x v="1"/>
    <s v="afternoon"/>
    <s v="Normal"/>
    <x v="1"/>
    <s v="Health and beauty"/>
    <x v="1"/>
    <s v="C"/>
    <s v="Poor"/>
  </r>
  <r>
    <x v="184"/>
    <n v="12.34"/>
    <n v="7"/>
    <n v="4.319"/>
    <n v="90.698999999999998"/>
    <x v="31"/>
    <x v="161"/>
    <s v="Credit card"/>
    <n v="4.319"/>
    <n v="6.7"/>
    <s v="Mar"/>
    <x v="3"/>
    <s v="morning"/>
    <s v="Normal"/>
    <x v="0"/>
    <s v="Sports and travel"/>
    <x v="0"/>
    <s v="A"/>
    <s v="Average"/>
  </r>
  <r>
    <x v="185"/>
    <n v="18.079999999999998"/>
    <n v="3"/>
    <n v="2.7120000000000002"/>
    <n v="56.951999999999998"/>
    <x v="19"/>
    <x v="162"/>
    <s v="Ewallet"/>
    <n v="2.7120000000000002"/>
    <n v="8"/>
    <s v="Mar"/>
    <x v="6"/>
    <s v="evening"/>
    <s v="Member"/>
    <x v="1"/>
    <s v="Food and beverages"/>
    <x v="2"/>
    <s v="B"/>
    <s v="Good"/>
  </r>
  <r>
    <x v="186"/>
    <n v="94.49"/>
    <n v="8"/>
    <n v="37.795999999999999"/>
    <n v="793.71600000000001"/>
    <x v="2"/>
    <x v="163"/>
    <s v="Ewallet"/>
    <n v="37.795999999999999"/>
    <n v="7.5"/>
    <s v="Mar"/>
    <x v="2"/>
    <s v="evening"/>
    <s v="Member"/>
    <x v="0"/>
    <s v="Home and lifestyle"/>
    <x v="2"/>
    <s v="B"/>
    <s v="Average"/>
  </r>
  <r>
    <x v="187"/>
    <n v="46.47"/>
    <n v="4"/>
    <n v="9.2940000000000005"/>
    <n v="195.17400000000001"/>
    <x v="4"/>
    <x v="164"/>
    <s v="Cash"/>
    <n v="9.2940000000000005"/>
    <n v="7"/>
    <s v="Feb"/>
    <x v="1"/>
    <s v="morning"/>
    <s v="Member"/>
    <x v="1"/>
    <s v="Home and lifestyle"/>
    <x v="2"/>
    <s v="B"/>
    <s v="Average"/>
  </r>
  <r>
    <x v="188"/>
    <n v="74.069999999999993"/>
    <n v="1"/>
    <n v="3.7035"/>
    <n v="77.773499999999999"/>
    <x v="34"/>
    <x v="165"/>
    <s v="Ewallet"/>
    <n v="3.7035"/>
    <n v="9.9"/>
    <s v="Feb"/>
    <x v="2"/>
    <s v="afternoon"/>
    <s v="Normal"/>
    <x v="1"/>
    <s v="Home and lifestyle"/>
    <x v="0"/>
    <s v="A"/>
    <s v="Good"/>
  </r>
  <r>
    <x v="189"/>
    <n v="69.81"/>
    <n v="4"/>
    <n v="13.962"/>
    <n v="293.202"/>
    <x v="26"/>
    <x v="166"/>
    <s v="Credit card"/>
    <n v="13.962"/>
    <n v="5.9"/>
    <s v="Jan"/>
    <x v="3"/>
    <s v="evening"/>
    <s v="Normal"/>
    <x v="0"/>
    <s v="Home and lifestyle"/>
    <x v="1"/>
    <s v="C"/>
    <s v="Poor"/>
  </r>
  <r>
    <x v="190"/>
    <n v="77.040000000000006"/>
    <n v="3"/>
    <n v="11.555999999999999"/>
    <n v="242.67599999999999"/>
    <x v="48"/>
    <x v="17"/>
    <s v="Credit card"/>
    <n v="11.555999999999999"/>
    <n v="7.2"/>
    <s v="Feb"/>
    <x v="3"/>
    <s v="morning"/>
    <s v="Normal"/>
    <x v="0"/>
    <s v="Home and lifestyle"/>
    <x v="2"/>
    <s v="B"/>
    <s v="Average"/>
  </r>
  <r>
    <x v="191"/>
    <n v="73.52"/>
    <n v="2"/>
    <n v="7.3520000000000003"/>
    <n v="154.392"/>
    <x v="15"/>
    <x v="167"/>
    <s v="Ewallet"/>
    <n v="7.3520000000000003"/>
    <n v="4.5999999999999996"/>
    <s v="Jan"/>
    <x v="6"/>
    <s v="afternoon"/>
    <s v="Normal"/>
    <x v="0"/>
    <s v="Fashion accessories"/>
    <x v="2"/>
    <s v="B"/>
    <s v="Poor"/>
  </r>
  <r>
    <x v="192"/>
    <n v="87.8"/>
    <n v="9"/>
    <n v="39.51"/>
    <n v="829.71"/>
    <x v="32"/>
    <x v="168"/>
    <s v="Cash"/>
    <n v="39.51"/>
    <n v="9.1999999999999993"/>
    <s v="Mar"/>
    <x v="0"/>
    <s v="evening"/>
    <s v="Normal"/>
    <x v="0"/>
    <s v="Food and beverages"/>
    <x v="1"/>
    <s v="C"/>
    <s v="Good"/>
  </r>
  <r>
    <x v="193"/>
    <n v="25.55"/>
    <n v="4"/>
    <n v="5.1100000000000003"/>
    <n v="107.31"/>
    <x v="53"/>
    <x v="169"/>
    <s v="Ewallet"/>
    <n v="5.1100000000000003"/>
    <n v="5.7"/>
    <s v="Jan"/>
    <x v="0"/>
    <s v="evening"/>
    <s v="Normal"/>
    <x v="1"/>
    <s v="Home and lifestyle"/>
    <x v="2"/>
    <s v="B"/>
    <s v="Poor"/>
  </r>
  <r>
    <x v="194"/>
    <n v="32.71"/>
    <n v="5"/>
    <n v="8.1775000000000002"/>
    <n v="171.72749999999999"/>
    <x v="35"/>
    <x v="170"/>
    <s v="Credit card"/>
    <n v="8.1775000000000002"/>
    <n v="9.9"/>
    <s v="Mar"/>
    <x v="6"/>
    <s v="morning"/>
    <s v="Normal"/>
    <x v="1"/>
    <s v="Electronic accessories"/>
    <x v="0"/>
    <s v="A"/>
    <s v="Good"/>
  </r>
  <r>
    <x v="195"/>
    <n v="74.290000000000006"/>
    <n v="1"/>
    <n v="3.7145000000000001"/>
    <n v="78.004499999999993"/>
    <x v="50"/>
    <x v="171"/>
    <s v="Cash"/>
    <n v="3.7145000000000001"/>
    <n v="5"/>
    <s v="Jan"/>
    <x v="2"/>
    <s v="evening"/>
    <s v="Member"/>
    <x v="0"/>
    <s v="Fashion accessories"/>
    <x v="1"/>
    <s v="C"/>
    <s v="Poor"/>
  </r>
  <r>
    <x v="196"/>
    <n v="43.7"/>
    <n v="2"/>
    <n v="4.37"/>
    <n v="91.77"/>
    <x v="58"/>
    <x v="172"/>
    <s v="Cash"/>
    <n v="4.37"/>
    <n v="4.9000000000000004"/>
    <s v="Mar"/>
    <x v="6"/>
    <s v="evening"/>
    <s v="Member"/>
    <x v="1"/>
    <s v="Health and beauty"/>
    <x v="1"/>
    <s v="C"/>
    <s v="Poor"/>
  </r>
  <r>
    <x v="197"/>
    <n v="25.29"/>
    <n v="1"/>
    <n v="1.2645"/>
    <n v="26.554500000000001"/>
    <x v="28"/>
    <x v="173"/>
    <s v="Ewallet"/>
    <n v="1.2645"/>
    <n v="6.1"/>
    <s v="Mar"/>
    <x v="0"/>
    <s v="morning"/>
    <s v="Normal"/>
    <x v="0"/>
    <s v="Home and lifestyle"/>
    <x v="0"/>
    <s v="A"/>
    <s v="Average"/>
  </r>
  <r>
    <x v="198"/>
    <n v="41.5"/>
    <n v="4"/>
    <n v="8.3000000000000007"/>
    <n v="174.3"/>
    <x v="41"/>
    <x v="174"/>
    <s v="Credit card"/>
    <n v="8.3000000000000007"/>
    <n v="8.1999999999999993"/>
    <s v="Mar"/>
    <x v="6"/>
    <s v="evening"/>
    <s v="Normal"/>
    <x v="1"/>
    <s v="Health and beauty"/>
    <x v="1"/>
    <s v="C"/>
    <s v="Good"/>
  </r>
  <r>
    <x v="199"/>
    <n v="71.39"/>
    <n v="5"/>
    <n v="17.8475"/>
    <n v="374.79750000000001"/>
    <x v="21"/>
    <x v="129"/>
    <s v="Credit card"/>
    <n v="17.8475"/>
    <n v="5.5"/>
    <s v="Feb"/>
    <x v="2"/>
    <s v="evening"/>
    <s v="Member"/>
    <x v="0"/>
    <s v="Food and beverages"/>
    <x v="1"/>
    <s v="C"/>
    <s v="Poor"/>
  </r>
  <r>
    <x v="200"/>
    <n v="19.149999999999999"/>
    <n v="6"/>
    <n v="5.7450000000000001"/>
    <n v="120.645"/>
    <x v="71"/>
    <x v="175"/>
    <s v="Credit card"/>
    <n v="5.7450000000000001"/>
    <n v="6.8"/>
    <s v="Jan"/>
    <x v="6"/>
    <s v="morning"/>
    <s v="Member"/>
    <x v="0"/>
    <s v="Sports and travel"/>
    <x v="1"/>
    <s v="C"/>
    <s v="Average"/>
  </r>
  <r>
    <x v="201"/>
    <n v="57.49"/>
    <n v="4"/>
    <n v="11.497999999999999"/>
    <n v="241.458"/>
    <x v="20"/>
    <x v="176"/>
    <s v="Cash"/>
    <n v="11.497999999999999"/>
    <n v="6.6"/>
    <s v="Mar"/>
    <x v="1"/>
    <s v="morning"/>
    <s v="Member"/>
    <x v="0"/>
    <s v="Electronic accessories"/>
    <x v="2"/>
    <s v="B"/>
    <s v="Average"/>
  </r>
  <r>
    <x v="202"/>
    <n v="61.41"/>
    <n v="7"/>
    <n v="21.493500000000001"/>
    <n v="451.36349999999999"/>
    <x v="78"/>
    <x v="177"/>
    <s v="Cash"/>
    <n v="21.493500000000001"/>
    <n v="9.8000000000000007"/>
    <s v="Jan"/>
    <x v="3"/>
    <s v="morning"/>
    <s v="Normal"/>
    <x v="1"/>
    <s v="Electronic accessories"/>
    <x v="1"/>
    <s v="C"/>
    <s v="Good"/>
  </r>
  <r>
    <x v="203"/>
    <n v="25.9"/>
    <n v="10"/>
    <n v="12.95"/>
    <n v="271.95"/>
    <x v="10"/>
    <x v="178"/>
    <s v="Ewallet"/>
    <n v="12.95"/>
    <n v="8.6999999999999993"/>
    <s v="Feb"/>
    <x v="5"/>
    <s v="afternoon"/>
    <s v="Member"/>
    <x v="1"/>
    <s v="Health and beauty"/>
    <x v="2"/>
    <s v="B"/>
    <s v="Good"/>
  </r>
  <r>
    <x v="204"/>
    <n v="17.77"/>
    <n v="5"/>
    <n v="4.4424999999999999"/>
    <n v="93.292500000000004"/>
    <x v="42"/>
    <x v="179"/>
    <s v="Credit card"/>
    <n v="4.4424999999999999"/>
    <n v="5.4"/>
    <s v="Feb"/>
    <x v="1"/>
    <s v="afternoon"/>
    <s v="Member"/>
    <x v="1"/>
    <s v="Home and lifestyle"/>
    <x v="2"/>
    <s v="B"/>
    <s v="Poor"/>
  </r>
  <r>
    <x v="205"/>
    <n v="23.03"/>
    <n v="9"/>
    <n v="10.3635"/>
    <n v="217.6335"/>
    <x v="75"/>
    <x v="110"/>
    <s v="Ewallet"/>
    <n v="10.3635"/>
    <n v="7.9"/>
    <s v="Jan"/>
    <x v="4"/>
    <s v="afternoon"/>
    <s v="Normal"/>
    <x v="0"/>
    <s v="Health and beauty"/>
    <x v="0"/>
    <s v="A"/>
    <s v="Average"/>
  </r>
  <r>
    <x v="206"/>
    <n v="66.650000000000006"/>
    <n v="9"/>
    <n v="29.9925"/>
    <n v="629.84249999999997"/>
    <x v="72"/>
    <x v="96"/>
    <s v="Credit card"/>
    <n v="29.9925"/>
    <n v="9.6999999999999993"/>
    <s v="Jan"/>
    <x v="1"/>
    <s v="evening"/>
    <s v="Member"/>
    <x v="0"/>
    <s v="Electronic accessories"/>
    <x v="1"/>
    <s v="C"/>
    <s v="Good"/>
  </r>
  <r>
    <x v="207"/>
    <n v="28.53"/>
    <n v="10"/>
    <n v="14.265000000000001"/>
    <n v="299.565"/>
    <x v="79"/>
    <x v="180"/>
    <s v="Ewallet"/>
    <n v="14.265000000000001"/>
    <n v="7.8"/>
    <s v="Mar"/>
    <x v="3"/>
    <s v="evening"/>
    <s v="Member"/>
    <x v="0"/>
    <s v="Home and lifestyle"/>
    <x v="1"/>
    <s v="C"/>
    <s v="Average"/>
  </r>
  <r>
    <x v="208"/>
    <n v="30.37"/>
    <n v="3"/>
    <n v="4.5555000000000003"/>
    <n v="95.665499999999994"/>
    <x v="61"/>
    <x v="167"/>
    <s v="Ewallet"/>
    <n v="4.5555000000000003"/>
    <n v="5.0999999999999996"/>
    <s v="Mar"/>
    <x v="4"/>
    <s v="afternoon"/>
    <s v="Normal"/>
    <x v="0"/>
    <s v="Fashion accessories"/>
    <x v="2"/>
    <s v="B"/>
    <s v="Poor"/>
  </r>
  <r>
    <x v="209"/>
    <n v="99.73"/>
    <n v="9"/>
    <n v="44.878500000000003"/>
    <n v="942.44849999999997"/>
    <x v="22"/>
    <x v="144"/>
    <s v="Credit card"/>
    <n v="44.878500000000003"/>
    <n v="6.5"/>
    <s v="Mar"/>
    <x v="0"/>
    <s v="evening"/>
    <s v="Normal"/>
    <x v="0"/>
    <s v="Electronic accessories"/>
    <x v="2"/>
    <s v="B"/>
    <s v="Average"/>
  </r>
  <r>
    <x v="210"/>
    <n v="26.23"/>
    <n v="9"/>
    <n v="11.8035"/>
    <n v="247.87350000000001"/>
    <x v="25"/>
    <x v="181"/>
    <s v="Ewallet"/>
    <n v="11.8035"/>
    <n v="5.9"/>
    <s v="Jan"/>
    <x v="1"/>
    <s v="evening"/>
    <s v="Normal"/>
    <x v="1"/>
    <s v="Electronic accessories"/>
    <x v="0"/>
    <s v="A"/>
    <s v="Poor"/>
  </r>
  <r>
    <x v="211"/>
    <n v="93.26"/>
    <n v="9"/>
    <n v="41.966999999999999"/>
    <n v="881.30700000000002"/>
    <x v="65"/>
    <x v="182"/>
    <s v="Cash"/>
    <n v="41.966999999999999"/>
    <n v="8.8000000000000007"/>
    <s v="Jan"/>
    <x v="5"/>
    <s v="evening"/>
    <s v="Normal"/>
    <x v="0"/>
    <s v="Food and beverages"/>
    <x v="1"/>
    <s v="C"/>
    <s v="Good"/>
  </r>
  <r>
    <x v="212"/>
    <n v="92.36"/>
    <n v="5"/>
    <n v="23.09"/>
    <n v="484.89"/>
    <x v="80"/>
    <x v="151"/>
    <s v="Ewallet"/>
    <n v="23.09"/>
    <n v="4.9000000000000004"/>
    <s v="Mar"/>
    <x v="5"/>
    <s v="evening"/>
    <s v="Normal"/>
    <x v="1"/>
    <s v="Home and lifestyle"/>
    <x v="2"/>
    <s v="B"/>
    <s v="Poor"/>
  </r>
  <r>
    <x v="213"/>
    <n v="46.42"/>
    <n v="3"/>
    <n v="6.9630000000000001"/>
    <n v="146.22300000000001"/>
    <x v="72"/>
    <x v="38"/>
    <s v="Credit card"/>
    <n v="6.9630000000000001"/>
    <n v="4.4000000000000004"/>
    <s v="Jan"/>
    <x v="1"/>
    <s v="afternoon"/>
    <s v="Normal"/>
    <x v="1"/>
    <s v="Sports and travel"/>
    <x v="2"/>
    <s v="B"/>
    <s v="Poor"/>
  </r>
  <r>
    <x v="214"/>
    <n v="29.61"/>
    <n v="7"/>
    <n v="10.3635"/>
    <n v="217.6335"/>
    <x v="16"/>
    <x v="183"/>
    <s v="Cash"/>
    <n v="10.3635"/>
    <n v="6.5"/>
    <s v="Mar"/>
    <x v="3"/>
    <s v="afternoon"/>
    <s v="Member"/>
    <x v="0"/>
    <s v="Sports and travel"/>
    <x v="2"/>
    <s v="B"/>
    <s v="Average"/>
  </r>
  <r>
    <x v="215"/>
    <n v="18.28"/>
    <n v="1"/>
    <n v="0.91400000000000003"/>
    <n v="19.193999999999999"/>
    <x v="23"/>
    <x v="184"/>
    <s v="Credit card"/>
    <n v="0.91400000000000003"/>
    <n v="8.3000000000000007"/>
    <s v="Mar"/>
    <x v="1"/>
    <s v="afternoon"/>
    <s v="Normal"/>
    <x v="1"/>
    <s v="Home and lifestyle"/>
    <x v="0"/>
    <s v="A"/>
    <s v="Good"/>
  </r>
  <r>
    <x v="216"/>
    <n v="24.77"/>
    <n v="5"/>
    <n v="6.1924999999999999"/>
    <n v="130.04249999999999"/>
    <x v="62"/>
    <x v="185"/>
    <s v="Cash"/>
    <n v="6.1924999999999999"/>
    <n v="8.5"/>
    <s v="Mar"/>
    <x v="2"/>
    <s v="evening"/>
    <s v="Normal"/>
    <x v="0"/>
    <s v="Sports and travel"/>
    <x v="2"/>
    <s v="B"/>
    <s v="Good"/>
  </r>
  <r>
    <x v="217"/>
    <n v="94.64"/>
    <n v="3"/>
    <n v="14.196"/>
    <n v="298.11599999999999"/>
    <x v="81"/>
    <x v="186"/>
    <s v="Cash"/>
    <n v="14.196"/>
    <n v="5.5"/>
    <s v="Feb"/>
    <x v="4"/>
    <s v="evening"/>
    <s v="Member"/>
    <x v="0"/>
    <s v="Electronic accessories"/>
    <x v="0"/>
    <s v="A"/>
    <s v="Poor"/>
  </r>
  <r>
    <x v="218"/>
    <n v="94.87"/>
    <n v="8"/>
    <n v="37.948"/>
    <n v="796.90800000000002"/>
    <x v="12"/>
    <x v="187"/>
    <s v="Ewallet"/>
    <n v="37.948"/>
    <n v="8.6999999999999993"/>
    <s v="Feb"/>
    <x v="6"/>
    <s v="afternoon"/>
    <s v="Normal"/>
    <x v="1"/>
    <s v="Fashion accessories"/>
    <x v="2"/>
    <s v="B"/>
    <s v="Good"/>
  </r>
  <r>
    <x v="219"/>
    <n v="57.34"/>
    <n v="3"/>
    <n v="8.6010000000000009"/>
    <n v="180.62100000000001"/>
    <x v="24"/>
    <x v="188"/>
    <s v="Credit card"/>
    <n v="8.6010000000000009"/>
    <n v="7.9"/>
    <s v="Mar"/>
    <x v="2"/>
    <s v="evening"/>
    <s v="Normal"/>
    <x v="0"/>
    <s v="Food and beverages"/>
    <x v="2"/>
    <s v="B"/>
    <s v="Average"/>
  </r>
  <r>
    <x v="220"/>
    <n v="45.35"/>
    <n v="6"/>
    <n v="13.605"/>
    <n v="285.70499999999998"/>
    <x v="82"/>
    <x v="189"/>
    <s v="Ewallet"/>
    <n v="13.605"/>
    <n v="6.1"/>
    <s v="Jan"/>
    <x v="4"/>
    <s v="afternoon"/>
    <s v="Normal"/>
    <x v="1"/>
    <s v="Electronic accessories"/>
    <x v="2"/>
    <s v="B"/>
    <s v="Average"/>
  </r>
  <r>
    <x v="221"/>
    <n v="62.08"/>
    <n v="7"/>
    <n v="21.728000000000002"/>
    <n v="456.28800000000001"/>
    <x v="43"/>
    <x v="190"/>
    <s v="Ewallet"/>
    <n v="21.728000000000002"/>
    <n v="5.4"/>
    <s v="Mar"/>
    <x v="5"/>
    <s v="afternoon"/>
    <s v="Normal"/>
    <x v="1"/>
    <s v="Food and beverages"/>
    <x v="2"/>
    <s v="B"/>
    <s v="Poor"/>
  </r>
  <r>
    <x v="222"/>
    <n v="11.81"/>
    <n v="5"/>
    <n v="2.9525000000000001"/>
    <n v="62.002499999999998"/>
    <x v="21"/>
    <x v="191"/>
    <s v="Cash"/>
    <n v="2.9525000000000001"/>
    <n v="9.4"/>
    <s v="Feb"/>
    <x v="2"/>
    <s v="evening"/>
    <s v="Normal"/>
    <x v="1"/>
    <s v="Electronic accessories"/>
    <x v="1"/>
    <s v="C"/>
    <s v="Good"/>
  </r>
  <r>
    <x v="223"/>
    <n v="12.54"/>
    <n v="1"/>
    <n v="0.627"/>
    <n v="13.167"/>
    <x v="81"/>
    <x v="192"/>
    <s v="Cash"/>
    <n v="0.627"/>
    <n v="8.1999999999999993"/>
    <s v="Feb"/>
    <x v="4"/>
    <s v="afternoon"/>
    <s v="Member"/>
    <x v="0"/>
    <s v="Fashion accessories"/>
    <x v="1"/>
    <s v="C"/>
    <s v="Good"/>
  </r>
  <r>
    <x v="224"/>
    <n v="43.25"/>
    <n v="2"/>
    <n v="4.3250000000000002"/>
    <n v="90.825000000000003"/>
    <x v="80"/>
    <x v="193"/>
    <s v="Cash"/>
    <n v="4.3250000000000002"/>
    <n v="6.2"/>
    <s v="Mar"/>
    <x v="5"/>
    <s v="afternoon"/>
    <s v="Normal"/>
    <x v="1"/>
    <s v="Food and beverages"/>
    <x v="0"/>
    <s v="A"/>
    <s v="Average"/>
  </r>
  <r>
    <x v="225"/>
    <n v="87.16"/>
    <n v="2"/>
    <n v="8.7159999999999993"/>
    <n v="183.036"/>
    <x v="83"/>
    <x v="194"/>
    <s v="Credit card"/>
    <n v="8.7159999999999993"/>
    <n v="9.6999999999999993"/>
    <s v="Jan"/>
    <x v="1"/>
    <s v="afternoon"/>
    <s v="Member"/>
    <x v="0"/>
    <s v="Sports and travel"/>
    <x v="1"/>
    <s v="C"/>
    <s v="Good"/>
  </r>
  <r>
    <x v="226"/>
    <n v="69.37"/>
    <n v="9"/>
    <n v="31.2165"/>
    <n v="655.54650000000004"/>
    <x v="53"/>
    <x v="195"/>
    <s v="Ewallet"/>
    <n v="31.2165"/>
    <n v="4"/>
    <s v="Jan"/>
    <x v="0"/>
    <s v="evening"/>
    <s v="Member"/>
    <x v="1"/>
    <s v="Health and beauty"/>
    <x v="2"/>
    <s v="B"/>
    <s v="Poor"/>
  </r>
  <r>
    <x v="227"/>
    <n v="37.06"/>
    <n v="4"/>
    <n v="7.4119999999999999"/>
    <n v="155.65199999999999"/>
    <x v="82"/>
    <x v="75"/>
    <s v="Ewallet"/>
    <n v="7.4119999999999999"/>
    <n v="9.6999999999999993"/>
    <s v="Jan"/>
    <x v="4"/>
    <s v="evening"/>
    <s v="Member"/>
    <x v="1"/>
    <s v="Electronic accessories"/>
    <x v="1"/>
    <s v="C"/>
    <s v="Good"/>
  </r>
  <r>
    <x v="228"/>
    <n v="90.7"/>
    <n v="6"/>
    <n v="27.21"/>
    <n v="571.41"/>
    <x v="84"/>
    <x v="196"/>
    <s v="Cash"/>
    <n v="27.21"/>
    <n v="5.3"/>
    <s v="Feb"/>
    <x v="6"/>
    <s v="morning"/>
    <s v="Member"/>
    <x v="0"/>
    <s v="Electronic accessories"/>
    <x v="2"/>
    <s v="B"/>
    <s v="Poor"/>
  </r>
  <r>
    <x v="229"/>
    <n v="63.42"/>
    <n v="8"/>
    <n v="25.367999999999999"/>
    <n v="532.72799999999995"/>
    <x v="16"/>
    <x v="197"/>
    <s v="Ewallet"/>
    <n v="25.367999999999999"/>
    <n v="7.4"/>
    <s v="Mar"/>
    <x v="3"/>
    <s v="afternoon"/>
    <s v="Normal"/>
    <x v="0"/>
    <s v="Home and lifestyle"/>
    <x v="0"/>
    <s v="A"/>
    <s v="Average"/>
  </r>
  <r>
    <x v="230"/>
    <n v="81.37"/>
    <n v="2"/>
    <n v="8.1370000000000005"/>
    <n v="170.87700000000001"/>
    <x v="53"/>
    <x v="198"/>
    <s v="Cash"/>
    <n v="8.1370000000000005"/>
    <n v="6.5"/>
    <s v="Jan"/>
    <x v="0"/>
    <s v="evening"/>
    <s v="Normal"/>
    <x v="0"/>
    <s v="Fashion accessories"/>
    <x v="2"/>
    <s v="B"/>
    <s v="Average"/>
  </r>
  <r>
    <x v="231"/>
    <n v="10.59"/>
    <n v="3"/>
    <n v="1.5885"/>
    <n v="33.358499999999999"/>
    <x v="41"/>
    <x v="199"/>
    <s v="Credit card"/>
    <n v="1.5885"/>
    <n v="8.6999999999999993"/>
    <s v="Mar"/>
    <x v="6"/>
    <s v="afternoon"/>
    <s v="Member"/>
    <x v="0"/>
    <s v="Electronic accessories"/>
    <x v="2"/>
    <s v="B"/>
    <s v="Good"/>
  </r>
  <r>
    <x v="232"/>
    <n v="84.09"/>
    <n v="9"/>
    <n v="37.840499999999999"/>
    <n v="794.65049999999997"/>
    <x v="48"/>
    <x v="200"/>
    <s v="Cash"/>
    <n v="37.840499999999999"/>
    <n v="8"/>
    <s v="Feb"/>
    <x v="3"/>
    <s v="morning"/>
    <s v="Normal"/>
    <x v="0"/>
    <s v="Health and beauty"/>
    <x v="2"/>
    <s v="B"/>
    <s v="Good"/>
  </r>
  <r>
    <x v="233"/>
    <n v="73.819999999999993"/>
    <n v="4"/>
    <n v="14.763999999999999"/>
    <n v="310.04399999999998"/>
    <x v="81"/>
    <x v="201"/>
    <s v="Cash"/>
    <n v="14.763999999999999"/>
    <n v="6.7"/>
    <s v="Feb"/>
    <x v="4"/>
    <s v="evening"/>
    <s v="Member"/>
    <x v="1"/>
    <s v="Fashion accessories"/>
    <x v="2"/>
    <s v="B"/>
    <s v="Average"/>
  </r>
  <r>
    <x v="234"/>
    <n v="51.94"/>
    <n v="10"/>
    <n v="25.97"/>
    <n v="545.37"/>
    <x v="11"/>
    <x v="202"/>
    <s v="Ewallet"/>
    <n v="25.97"/>
    <n v="6.5"/>
    <s v="Mar"/>
    <x v="0"/>
    <s v="evening"/>
    <s v="Member"/>
    <x v="1"/>
    <s v="Health and beauty"/>
    <x v="0"/>
    <s v="A"/>
    <s v="Average"/>
  </r>
  <r>
    <x v="235"/>
    <n v="93.14"/>
    <n v="2"/>
    <n v="9.3140000000000001"/>
    <n v="195.59399999999999"/>
    <x v="40"/>
    <x v="203"/>
    <s v="Ewallet"/>
    <n v="9.3140000000000001"/>
    <n v="4.0999999999999996"/>
    <s v="Jan"/>
    <x v="2"/>
    <s v="evening"/>
    <s v="Normal"/>
    <x v="0"/>
    <s v="Sports and travel"/>
    <x v="0"/>
    <s v="A"/>
    <s v="Poor"/>
  </r>
  <r>
    <x v="236"/>
    <n v="17.41"/>
    <n v="5"/>
    <n v="4.3525"/>
    <n v="91.402500000000003"/>
    <x v="26"/>
    <x v="204"/>
    <s v="Credit card"/>
    <n v="4.3525"/>
    <n v="4.9000000000000004"/>
    <s v="Jan"/>
    <x v="3"/>
    <s v="afternoon"/>
    <s v="Normal"/>
    <x v="1"/>
    <s v="Health and beauty"/>
    <x v="1"/>
    <s v="C"/>
    <s v="Poor"/>
  </r>
  <r>
    <x v="237"/>
    <n v="44.22"/>
    <n v="5"/>
    <n v="11.055"/>
    <n v="232.155"/>
    <x v="19"/>
    <x v="205"/>
    <s v="Credit card"/>
    <n v="11.055"/>
    <n v="8.6"/>
    <s v="Mar"/>
    <x v="6"/>
    <s v="evening"/>
    <s v="Member"/>
    <x v="0"/>
    <s v="Fashion accessories"/>
    <x v="1"/>
    <s v="C"/>
    <s v="Good"/>
  </r>
  <r>
    <x v="238"/>
    <n v="13.22"/>
    <n v="5"/>
    <n v="3.3050000000000002"/>
    <n v="69.405000000000001"/>
    <x v="22"/>
    <x v="206"/>
    <s v="Cash"/>
    <n v="3.3050000000000002"/>
    <n v="4.3"/>
    <s v="Mar"/>
    <x v="0"/>
    <s v="evening"/>
    <s v="Member"/>
    <x v="0"/>
    <s v="Electronic accessories"/>
    <x v="2"/>
    <s v="B"/>
    <s v="Poor"/>
  </r>
  <r>
    <x v="239"/>
    <n v="89.69"/>
    <n v="1"/>
    <n v="4.4844999999999997"/>
    <n v="94.174499999999995"/>
    <x v="83"/>
    <x v="207"/>
    <s v="Ewallet"/>
    <n v="4.4844999999999997"/>
    <n v="4.9000000000000004"/>
    <s v="Jan"/>
    <x v="1"/>
    <s v="morning"/>
    <s v="Normal"/>
    <x v="1"/>
    <s v="Fashion accessories"/>
    <x v="0"/>
    <s v="A"/>
    <s v="Poor"/>
  </r>
  <r>
    <x v="240"/>
    <n v="24.94"/>
    <n v="9"/>
    <n v="11.223000000000001"/>
    <n v="235.68299999999999"/>
    <x v="83"/>
    <x v="208"/>
    <s v="Credit card"/>
    <n v="11.223000000000001"/>
    <n v="5.6"/>
    <s v="Jan"/>
    <x v="1"/>
    <s v="evening"/>
    <s v="Normal"/>
    <x v="1"/>
    <s v="Food and beverages"/>
    <x v="0"/>
    <s v="A"/>
    <s v="Poor"/>
  </r>
  <r>
    <x v="241"/>
    <n v="59.77"/>
    <n v="2"/>
    <n v="5.9770000000000003"/>
    <n v="125.517"/>
    <x v="16"/>
    <x v="209"/>
    <s v="Credit card"/>
    <n v="5.9770000000000003"/>
    <n v="5.8"/>
    <s v="Mar"/>
    <x v="3"/>
    <s v="afternoon"/>
    <s v="Normal"/>
    <x v="1"/>
    <s v="Health and beauty"/>
    <x v="0"/>
    <s v="A"/>
    <s v="Poor"/>
  </r>
  <r>
    <x v="242"/>
    <n v="93.2"/>
    <n v="2"/>
    <n v="9.32"/>
    <n v="195.72"/>
    <x v="38"/>
    <x v="78"/>
    <s v="Credit card"/>
    <n v="9.32"/>
    <n v="6"/>
    <s v="Feb"/>
    <x v="4"/>
    <s v="evening"/>
    <s v="Member"/>
    <x v="1"/>
    <s v="Fashion accessories"/>
    <x v="1"/>
    <s v="C"/>
    <s v="Average"/>
  </r>
  <r>
    <x v="243"/>
    <n v="62.65"/>
    <n v="4"/>
    <n v="12.53"/>
    <n v="263.13"/>
    <x v="0"/>
    <x v="210"/>
    <s v="Cash"/>
    <n v="12.53"/>
    <n v="4.2"/>
    <s v="Jan"/>
    <x v="0"/>
    <s v="morning"/>
    <s v="Member"/>
    <x v="1"/>
    <s v="Home and lifestyle"/>
    <x v="0"/>
    <s v="A"/>
    <s v="Poor"/>
  </r>
  <r>
    <x v="244"/>
    <n v="93.87"/>
    <n v="8"/>
    <n v="37.548000000000002"/>
    <n v="788.50800000000004"/>
    <x v="30"/>
    <x v="211"/>
    <s v="Credit card"/>
    <n v="37.548000000000002"/>
    <n v="8.3000000000000007"/>
    <s v="Feb"/>
    <x v="0"/>
    <s v="evening"/>
    <s v="Normal"/>
    <x v="1"/>
    <s v="Home and lifestyle"/>
    <x v="2"/>
    <s v="B"/>
    <s v="Good"/>
  </r>
  <r>
    <x v="245"/>
    <n v="47.59"/>
    <n v="8"/>
    <n v="19.036000000000001"/>
    <n v="399.75599999999997"/>
    <x v="17"/>
    <x v="212"/>
    <s v="Cash"/>
    <n v="19.036000000000001"/>
    <n v="5.7"/>
    <s v="Jan"/>
    <x v="6"/>
    <s v="afternoon"/>
    <s v="Member"/>
    <x v="1"/>
    <s v="Home and lifestyle"/>
    <x v="0"/>
    <s v="A"/>
    <s v="Poor"/>
  </r>
  <r>
    <x v="246"/>
    <n v="81.400000000000006"/>
    <n v="3"/>
    <n v="12.21"/>
    <n v="256.41000000000003"/>
    <x v="57"/>
    <x v="213"/>
    <s v="Cash"/>
    <n v="12.21"/>
    <n v="4.8"/>
    <s v="Feb"/>
    <x v="0"/>
    <s v="evening"/>
    <s v="Member"/>
    <x v="0"/>
    <s v="Electronic accessories"/>
    <x v="2"/>
    <s v="B"/>
    <s v="Poor"/>
  </r>
  <r>
    <x v="247"/>
    <n v="17.940000000000001"/>
    <n v="5"/>
    <n v="4.4850000000000003"/>
    <n v="94.185000000000002"/>
    <x v="54"/>
    <x v="214"/>
    <s v="Ewallet"/>
    <n v="4.4850000000000003"/>
    <n v="6.8"/>
    <s v="Jan"/>
    <x v="5"/>
    <s v="afternoon"/>
    <s v="Member"/>
    <x v="1"/>
    <s v="Fashion accessories"/>
    <x v="0"/>
    <s v="A"/>
    <s v="Average"/>
  </r>
  <r>
    <x v="248"/>
    <n v="77.72"/>
    <n v="4"/>
    <n v="15.544"/>
    <n v="326.42399999999998"/>
    <x v="27"/>
    <x v="215"/>
    <s v="Credit card"/>
    <n v="15.544"/>
    <n v="8.8000000000000007"/>
    <s v="Jan"/>
    <x v="3"/>
    <s v="evening"/>
    <s v="Member"/>
    <x v="1"/>
    <s v="Electronic accessories"/>
    <x v="0"/>
    <s v="A"/>
    <s v="Good"/>
  </r>
  <r>
    <x v="249"/>
    <n v="73.06"/>
    <n v="7"/>
    <n v="25.571000000000002"/>
    <n v="536.99099999999999"/>
    <x v="78"/>
    <x v="216"/>
    <s v="Credit card"/>
    <n v="25.571000000000002"/>
    <n v="4.2"/>
    <s v="Jan"/>
    <x v="3"/>
    <s v="evening"/>
    <s v="Normal"/>
    <x v="1"/>
    <s v="Food and beverages"/>
    <x v="2"/>
    <s v="B"/>
    <s v="Poor"/>
  </r>
  <r>
    <x v="250"/>
    <n v="46.55"/>
    <n v="9"/>
    <n v="20.947500000000002"/>
    <n v="439.89749999999998"/>
    <x v="30"/>
    <x v="217"/>
    <s v="Ewallet"/>
    <n v="20.947500000000002"/>
    <n v="6.4"/>
    <s v="Feb"/>
    <x v="0"/>
    <s v="afternoon"/>
    <s v="Member"/>
    <x v="1"/>
    <s v="Food and beverages"/>
    <x v="2"/>
    <s v="B"/>
    <s v="Average"/>
  </r>
  <r>
    <x v="251"/>
    <n v="35.19"/>
    <n v="10"/>
    <n v="17.594999999999999"/>
    <n v="369.495"/>
    <x v="85"/>
    <x v="216"/>
    <s v="Credit card"/>
    <n v="17.594999999999999"/>
    <n v="8.4"/>
    <s v="Mar"/>
    <x v="2"/>
    <s v="evening"/>
    <s v="Member"/>
    <x v="1"/>
    <s v="Fashion accessories"/>
    <x v="1"/>
    <s v="C"/>
    <s v="Good"/>
  </r>
  <r>
    <x v="252"/>
    <n v="14.39"/>
    <n v="2"/>
    <n v="1.4390000000000001"/>
    <n v="30.219000000000001"/>
    <x v="22"/>
    <x v="143"/>
    <s v="Credit card"/>
    <n v="1.4390000000000001"/>
    <n v="7.2"/>
    <s v="Mar"/>
    <x v="0"/>
    <s v="evening"/>
    <s v="Normal"/>
    <x v="0"/>
    <s v="Sports and travel"/>
    <x v="1"/>
    <s v="C"/>
    <s v="Average"/>
  </r>
  <r>
    <x v="253"/>
    <n v="23.75"/>
    <n v="4"/>
    <n v="4.75"/>
    <n v="99.75"/>
    <x v="32"/>
    <x v="218"/>
    <s v="Cash"/>
    <n v="4.75"/>
    <n v="5.2"/>
    <s v="Mar"/>
    <x v="0"/>
    <s v="morning"/>
    <s v="Normal"/>
    <x v="1"/>
    <s v="Home and lifestyle"/>
    <x v="0"/>
    <s v="A"/>
    <s v="Poor"/>
  </r>
  <r>
    <x v="254"/>
    <n v="58.9"/>
    <n v="8"/>
    <n v="23.56"/>
    <n v="494.76"/>
    <x v="47"/>
    <x v="219"/>
    <s v="Cash"/>
    <n v="23.56"/>
    <n v="8.9"/>
    <s v="Jan"/>
    <x v="2"/>
    <s v="morning"/>
    <s v="Member"/>
    <x v="1"/>
    <s v="Home and lifestyle"/>
    <x v="0"/>
    <s v="A"/>
    <s v="Good"/>
  </r>
  <r>
    <x v="255"/>
    <n v="32.619999999999997"/>
    <n v="4"/>
    <n v="6.524"/>
    <n v="137.00399999999999"/>
    <x v="71"/>
    <x v="146"/>
    <s v="Cash"/>
    <n v="6.524"/>
    <n v="9"/>
    <s v="Jan"/>
    <x v="6"/>
    <s v="afternoon"/>
    <s v="Member"/>
    <x v="1"/>
    <s v="Fashion accessories"/>
    <x v="2"/>
    <s v="B"/>
    <s v="Good"/>
  </r>
  <r>
    <x v="256"/>
    <n v="66.349999999999994"/>
    <n v="1"/>
    <n v="3.3174999999999999"/>
    <n v="69.667500000000004"/>
    <x v="82"/>
    <x v="220"/>
    <s v="Credit card"/>
    <n v="3.3174999999999999"/>
    <n v="9.6999999999999993"/>
    <s v="Jan"/>
    <x v="4"/>
    <s v="morning"/>
    <s v="Member"/>
    <x v="1"/>
    <s v="Electronic accessories"/>
    <x v="0"/>
    <s v="A"/>
    <s v="Good"/>
  </r>
  <r>
    <x v="257"/>
    <n v="25.91"/>
    <n v="6"/>
    <n v="7.7729999999999997"/>
    <n v="163.233"/>
    <x v="63"/>
    <x v="91"/>
    <s v="Ewallet"/>
    <n v="7.7729999999999997"/>
    <n v="8.6999999999999993"/>
    <s v="Feb"/>
    <x v="6"/>
    <s v="morning"/>
    <s v="Member"/>
    <x v="1"/>
    <s v="Home and lifestyle"/>
    <x v="0"/>
    <s v="A"/>
    <s v="Good"/>
  </r>
  <r>
    <x v="258"/>
    <n v="32.25"/>
    <n v="4"/>
    <n v="6.45"/>
    <n v="135.44999999999999"/>
    <x v="77"/>
    <x v="192"/>
    <s v="Ewallet"/>
    <n v="6.45"/>
    <n v="6.5"/>
    <s v="Feb"/>
    <x v="5"/>
    <s v="afternoon"/>
    <s v="Member"/>
    <x v="1"/>
    <s v="Electronic accessories"/>
    <x v="0"/>
    <s v="A"/>
    <s v="Average"/>
  </r>
  <r>
    <x v="259"/>
    <n v="65.94"/>
    <n v="4"/>
    <n v="13.188000000000001"/>
    <n v="276.94799999999998"/>
    <x v="13"/>
    <x v="137"/>
    <s v="Credit card"/>
    <n v="13.188000000000001"/>
    <n v="6.9"/>
    <s v="Feb"/>
    <x v="4"/>
    <s v="afternoon"/>
    <s v="Member"/>
    <x v="1"/>
    <s v="Electronic accessories"/>
    <x v="1"/>
    <s v="C"/>
    <s v="Average"/>
  </r>
  <r>
    <x v="260"/>
    <n v="75.06"/>
    <n v="9"/>
    <n v="33.777000000000001"/>
    <n v="709.31700000000001"/>
    <x v="35"/>
    <x v="221"/>
    <s v="Ewallet"/>
    <n v="33.777000000000001"/>
    <n v="6.2"/>
    <s v="Mar"/>
    <x v="6"/>
    <s v="afternoon"/>
    <s v="Normal"/>
    <x v="0"/>
    <s v="Electronic accessories"/>
    <x v="0"/>
    <s v="A"/>
    <s v="Average"/>
  </r>
  <r>
    <x v="261"/>
    <n v="16.45"/>
    <n v="4"/>
    <n v="3.29"/>
    <n v="69.09"/>
    <x v="37"/>
    <x v="222"/>
    <s v="Ewallet"/>
    <n v="3.29"/>
    <n v="5.6"/>
    <s v="Mar"/>
    <x v="4"/>
    <s v="afternoon"/>
    <s v="Normal"/>
    <x v="0"/>
    <s v="Fashion accessories"/>
    <x v="1"/>
    <s v="C"/>
    <s v="Poor"/>
  </r>
  <r>
    <x v="262"/>
    <n v="38.299999999999997"/>
    <n v="4"/>
    <n v="7.66"/>
    <n v="160.86000000000001"/>
    <x v="45"/>
    <x v="223"/>
    <s v="Cash"/>
    <n v="7.66"/>
    <n v="5.7"/>
    <s v="Mar"/>
    <x v="5"/>
    <s v="evening"/>
    <s v="Member"/>
    <x v="0"/>
    <s v="Fashion accessories"/>
    <x v="2"/>
    <s v="B"/>
    <s v="Poor"/>
  </r>
  <r>
    <x v="263"/>
    <n v="22.24"/>
    <n v="10"/>
    <n v="11.12"/>
    <n v="233.52"/>
    <x v="57"/>
    <x v="224"/>
    <s v="Cash"/>
    <n v="11.12"/>
    <n v="4.2"/>
    <s v="Feb"/>
    <x v="0"/>
    <s v="morning"/>
    <s v="Member"/>
    <x v="0"/>
    <s v="Sports and travel"/>
    <x v="0"/>
    <s v="A"/>
    <s v="Poor"/>
  </r>
  <r>
    <x v="264"/>
    <n v="54.45"/>
    <n v="1"/>
    <n v="2.7225000000000001"/>
    <n v="57.172499999999999"/>
    <x v="84"/>
    <x v="225"/>
    <s v="Ewallet"/>
    <n v="2.7225000000000001"/>
    <n v="7.9"/>
    <s v="Feb"/>
    <x v="6"/>
    <s v="evening"/>
    <s v="Normal"/>
    <x v="1"/>
    <s v="Sports and travel"/>
    <x v="2"/>
    <s v="B"/>
    <s v="Average"/>
  </r>
  <r>
    <x v="265"/>
    <n v="98.4"/>
    <n v="7"/>
    <n v="34.44"/>
    <n v="723.24"/>
    <x v="41"/>
    <x v="31"/>
    <s v="Credit card"/>
    <n v="34.44"/>
    <n v="8.6999999999999993"/>
    <s v="Mar"/>
    <x v="6"/>
    <s v="afternoon"/>
    <s v="Member"/>
    <x v="0"/>
    <s v="Sports and travel"/>
    <x v="0"/>
    <s v="A"/>
    <s v="Good"/>
  </r>
  <r>
    <x v="266"/>
    <n v="35.47"/>
    <n v="4"/>
    <n v="7.0940000000000003"/>
    <n v="148.97399999999999"/>
    <x v="86"/>
    <x v="226"/>
    <s v="Credit card"/>
    <n v="7.0940000000000003"/>
    <n v="6.9"/>
    <s v="Mar"/>
    <x v="4"/>
    <s v="evening"/>
    <s v="Normal"/>
    <x v="1"/>
    <s v="Home and lifestyle"/>
    <x v="1"/>
    <s v="C"/>
    <s v="Average"/>
  </r>
  <r>
    <x v="267"/>
    <n v="74.599999999999994"/>
    <n v="10"/>
    <n v="37.299999999999997"/>
    <n v="783.3"/>
    <x v="66"/>
    <x v="227"/>
    <s v="Cash"/>
    <n v="37.299999999999997"/>
    <n v="9.5"/>
    <s v="Jan"/>
    <x v="6"/>
    <s v="evening"/>
    <s v="Member"/>
    <x v="0"/>
    <s v="Food and beverages"/>
    <x v="2"/>
    <s v="B"/>
    <s v="Good"/>
  </r>
  <r>
    <x v="268"/>
    <n v="70.739999999999995"/>
    <n v="4"/>
    <n v="14.148"/>
    <n v="297.108"/>
    <x v="0"/>
    <x v="228"/>
    <s v="Credit card"/>
    <n v="14.148"/>
    <n v="4.4000000000000004"/>
    <s v="Jan"/>
    <x v="0"/>
    <s v="evening"/>
    <s v="Member"/>
    <x v="1"/>
    <s v="Home and lifestyle"/>
    <x v="0"/>
    <s v="A"/>
    <s v="Poor"/>
  </r>
  <r>
    <x v="269"/>
    <n v="35.54"/>
    <n v="10"/>
    <n v="17.77"/>
    <n v="373.17"/>
    <x v="72"/>
    <x v="229"/>
    <s v="Ewallet"/>
    <n v="17.77"/>
    <n v="7"/>
    <s v="Jan"/>
    <x v="1"/>
    <s v="afternoon"/>
    <s v="Member"/>
    <x v="0"/>
    <s v="Home and lifestyle"/>
    <x v="0"/>
    <s v="A"/>
    <s v="Average"/>
  </r>
  <r>
    <x v="270"/>
    <n v="67.430000000000007"/>
    <n v="5"/>
    <n v="16.857500000000002"/>
    <n v="354.00749999999999"/>
    <x v="43"/>
    <x v="230"/>
    <s v="Ewallet"/>
    <n v="16.857500000000002"/>
    <n v="6.3"/>
    <s v="Mar"/>
    <x v="5"/>
    <s v="evening"/>
    <s v="Normal"/>
    <x v="0"/>
    <s v="Sports and travel"/>
    <x v="2"/>
    <s v="B"/>
    <s v="Average"/>
  </r>
  <r>
    <x v="271"/>
    <n v="21.12"/>
    <n v="2"/>
    <n v="2.1120000000000001"/>
    <n v="44.351999999999997"/>
    <x v="75"/>
    <x v="151"/>
    <s v="Cash"/>
    <n v="2.1120000000000001"/>
    <n v="9.6999999999999993"/>
    <s v="Jan"/>
    <x v="4"/>
    <s v="evening"/>
    <s v="Member"/>
    <x v="0"/>
    <s v="Health and beauty"/>
    <x v="1"/>
    <s v="C"/>
    <s v="Good"/>
  </r>
  <r>
    <x v="272"/>
    <n v="21.54"/>
    <n v="9"/>
    <n v="9.6929999999999996"/>
    <n v="203.553"/>
    <x v="27"/>
    <x v="231"/>
    <s v="Credit card"/>
    <n v="9.6929999999999996"/>
    <n v="8.8000000000000007"/>
    <s v="Jan"/>
    <x v="3"/>
    <s v="morning"/>
    <s v="Member"/>
    <x v="0"/>
    <s v="Home and lifestyle"/>
    <x v="0"/>
    <s v="A"/>
    <s v="Good"/>
  </r>
  <r>
    <x v="273"/>
    <n v="12.03"/>
    <n v="2"/>
    <n v="1.2030000000000001"/>
    <n v="25.263000000000002"/>
    <x v="3"/>
    <x v="232"/>
    <s v="Cash"/>
    <n v="1.2030000000000001"/>
    <n v="5.0999999999999996"/>
    <s v="Jan"/>
    <x v="2"/>
    <s v="afternoon"/>
    <s v="Normal"/>
    <x v="0"/>
    <s v="Home and lifestyle"/>
    <x v="0"/>
    <s v="A"/>
    <s v="Poor"/>
  </r>
  <r>
    <x v="274"/>
    <n v="99.71"/>
    <n v="6"/>
    <n v="29.913"/>
    <n v="628.173"/>
    <x v="84"/>
    <x v="233"/>
    <s v="Ewallet"/>
    <n v="29.913"/>
    <n v="7.9"/>
    <s v="Feb"/>
    <x v="6"/>
    <s v="evening"/>
    <s v="Normal"/>
    <x v="0"/>
    <s v="Health and beauty"/>
    <x v="2"/>
    <s v="B"/>
    <s v="Average"/>
  </r>
  <r>
    <x v="275"/>
    <n v="47.97"/>
    <n v="7"/>
    <n v="16.7895"/>
    <n v="352.5795"/>
    <x v="27"/>
    <x v="234"/>
    <s v="Cash"/>
    <n v="16.7895"/>
    <n v="6.2"/>
    <s v="Jan"/>
    <x v="3"/>
    <s v="evening"/>
    <s v="Normal"/>
    <x v="1"/>
    <s v="Fashion accessories"/>
    <x v="2"/>
    <s v="B"/>
    <s v="Average"/>
  </r>
  <r>
    <x v="276"/>
    <n v="21.82"/>
    <n v="10"/>
    <n v="10.91"/>
    <n v="229.11"/>
    <x v="27"/>
    <x v="24"/>
    <s v="Cash"/>
    <n v="10.91"/>
    <n v="7.1"/>
    <s v="Jan"/>
    <x v="3"/>
    <s v="evening"/>
    <s v="Member"/>
    <x v="0"/>
    <s v="Home and lifestyle"/>
    <x v="1"/>
    <s v="C"/>
    <s v="Average"/>
  </r>
  <r>
    <x v="277"/>
    <n v="95.42"/>
    <n v="4"/>
    <n v="19.084"/>
    <n v="400.76400000000001"/>
    <x v="30"/>
    <x v="2"/>
    <s v="Ewallet"/>
    <n v="19.084"/>
    <n v="6.4"/>
    <s v="Feb"/>
    <x v="0"/>
    <s v="afternoon"/>
    <s v="Normal"/>
    <x v="0"/>
    <s v="Fashion accessories"/>
    <x v="1"/>
    <s v="C"/>
    <s v="Average"/>
  </r>
  <r>
    <x v="278"/>
    <n v="70.989999999999995"/>
    <n v="10"/>
    <n v="35.494999999999997"/>
    <n v="745.39499999999998"/>
    <x v="80"/>
    <x v="235"/>
    <s v="Cash"/>
    <n v="35.494999999999997"/>
    <n v="5.7"/>
    <s v="Mar"/>
    <x v="5"/>
    <s v="evening"/>
    <s v="Member"/>
    <x v="1"/>
    <s v="Fashion accessories"/>
    <x v="1"/>
    <s v="C"/>
    <s v="Poor"/>
  </r>
  <r>
    <x v="279"/>
    <n v="44.02"/>
    <n v="10"/>
    <n v="22.01"/>
    <n v="462.21"/>
    <x v="80"/>
    <x v="129"/>
    <s v="Credit card"/>
    <n v="22.01"/>
    <n v="9.6"/>
    <s v="Mar"/>
    <x v="5"/>
    <s v="evening"/>
    <s v="Member"/>
    <x v="1"/>
    <s v="Sports and travel"/>
    <x v="0"/>
    <s v="A"/>
    <s v="Good"/>
  </r>
  <r>
    <x v="280"/>
    <n v="69.959999999999994"/>
    <n v="8"/>
    <n v="27.984000000000002"/>
    <n v="587.66399999999999"/>
    <x v="42"/>
    <x v="154"/>
    <s v="Credit card"/>
    <n v="27.984000000000002"/>
    <n v="6.4"/>
    <s v="Feb"/>
    <x v="1"/>
    <s v="evening"/>
    <s v="Normal"/>
    <x v="0"/>
    <s v="Home and lifestyle"/>
    <x v="0"/>
    <s v="A"/>
    <s v="Average"/>
  </r>
  <r>
    <x v="281"/>
    <n v="37"/>
    <n v="1"/>
    <n v="1.85"/>
    <n v="38.85"/>
    <x v="43"/>
    <x v="236"/>
    <s v="Credit card"/>
    <n v="1.85"/>
    <n v="7.9"/>
    <s v="Mar"/>
    <x v="5"/>
    <s v="afternoon"/>
    <s v="Normal"/>
    <x v="1"/>
    <s v="Home and lifestyle"/>
    <x v="1"/>
    <s v="C"/>
    <s v="Average"/>
  </r>
  <r>
    <x v="282"/>
    <n v="15.34"/>
    <n v="1"/>
    <n v="0.76700000000000002"/>
    <n v="16.106999999999999"/>
    <x v="47"/>
    <x v="237"/>
    <s v="Cash"/>
    <n v="0.76700000000000002"/>
    <n v="6.5"/>
    <s v="Jan"/>
    <x v="2"/>
    <s v="morning"/>
    <s v="Normal"/>
    <x v="0"/>
    <s v="Sports and travel"/>
    <x v="0"/>
    <s v="A"/>
    <s v="Average"/>
  </r>
  <r>
    <x v="283"/>
    <n v="99.83"/>
    <n v="6"/>
    <n v="29.949000000000002"/>
    <n v="628.92899999999997"/>
    <x v="31"/>
    <x v="238"/>
    <s v="Ewallet"/>
    <n v="29.949000000000002"/>
    <n v="8.5"/>
    <s v="Mar"/>
    <x v="3"/>
    <s v="afternoon"/>
    <s v="Member"/>
    <x v="1"/>
    <s v="Health and beauty"/>
    <x v="0"/>
    <s v="A"/>
    <s v="Good"/>
  </r>
  <r>
    <x v="284"/>
    <n v="47.67"/>
    <n v="4"/>
    <n v="9.5340000000000007"/>
    <n v="200.214"/>
    <x v="41"/>
    <x v="239"/>
    <s v="Cash"/>
    <n v="9.5340000000000007"/>
    <n v="9.1"/>
    <s v="Mar"/>
    <x v="6"/>
    <s v="afternoon"/>
    <s v="Member"/>
    <x v="0"/>
    <s v="Health and beauty"/>
    <x v="0"/>
    <s v="A"/>
    <s v="Good"/>
  </r>
  <r>
    <x v="285"/>
    <n v="66.680000000000007"/>
    <n v="5"/>
    <n v="16.670000000000002"/>
    <n v="350.07"/>
    <x v="9"/>
    <x v="240"/>
    <s v="Cash"/>
    <n v="16.670000000000002"/>
    <n v="7.6"/>
    <s v="Feb"/>
    <x v="5"/>
    <s v="evening"/>
    <s v="Normal"/>
    <x v="1"/>
    <s v="Health and beauty"/>
    <x v="2"/>
    <s v="B"/>
    <s v="Average"/>
  </r>
  <r>
    <x v="286"/>
    <n v="74.86"/>
    <n v="1"/>
    <n v="3.7429999999999999"/>
    <n v="78.602999999999994"/>
    <x v="62"/>
    <x v="32"/>
    <s v="Cash"/>
    <n v="3.7429999999999999"/>
    <n v="6.9"/>
    <s v="Mar"/>
    <x v="2"/>
    <s v="afternoon"/>
    <s v="Member"/>
    <x v="1"/>
    <s v="Home and lifestyle"/>
    <x v="1"/>
    <s v="C"/>
    <s v="Average"/>
  </r>
  <r>
    <x v="287"/>
    <n v="23.75"/>
    <n v="9"/>
    <n v="10.6875"/>
    <n v="224.4375"/>
    <x v="82"/>
    <x v="110"/>
    <s v="Cash"/>
    <n v="10.6875"/>
    <n v="9.5"/>
    <s v="Jan"/>
    <x v="4"/>
    <s v="afternoon"/>
    <s v="Normal"/>
    <x v="0"/>
    <s v="Sports and travel"/>
    <x v="1"/>
    <s v="C"/>
    <s v="Good"/>
  </r>
  <r>
    <x v="288"/>
    <n v="48.51"/>
    <n v="7"/>
    <n v="16.9785"/>
    <n v="356.54849999999999"/>
    <x v="25"/>
    <x v="241"/>
    <s v="Credit card"/>
    <n v="16.9785"/>
    <n v="5.2"/>
    <s v="Jan"/>
    <x v="1"/>
    <s v="afternoon"/>
    <s v="Normal"/>
    <x v="0"/>
    <s v="Food and beverages"/>
    <x v="2"/>
    <s v="B"/>
    <s v="Poor"/>
  </r>
  <r>
    <x v="289"/>
    <n v="94.88"/>
    <n v="7"/>
    <n v="33.207999999999998"/>
    <n v="697.36800000000005"/>
    <x v="36"/>
    <x v="242"/>
    <s v="Cash"/>
    <n v="33.207999999999998"/>
    <n v="4.2"/>
    <s v="Feb"/>
    <x v="2"/>
    <s v="afternoon"/>
    <s v="Member"/>
    <x v="0"/>
    <s v="Home and lifestyle"/>
    <x v="0"/>
    <s v="A"/>
    <s v="Poor"/>
  </r>
  <r>
    <x v="290"/>
    <n v="40.299999999999997"/>
    <n v="10"/>
    <n v="20.149999999999999"/>
    <n v="423.15"/>
    <x v="46"/>
    <x v="243"/>
    <s v="Credit card"/>
    <n v="20.149999999999999"/>
    <n v="7"/>
    <s v="Jan"/>
    <x v="4"/>
    <s v="evening"/>
    <s v="Member"/>
    <x v="1"/>
    <s v="Electronic accessories"/>
    <x v="2"/>
    <s v="B"/>
    <s v="Average"/>
  </r>
  <r>
    <x v="291"/>
    <n v="27.85"/>
    <n v="7"/>
    <n v="9.7475000000000005"/>
    <n v="204.69749999999999"/>
    <x v="86"/>
    <x v="244"/>
    <s v="Ewallet"/>
    <n v="9.7475000000000005"/>
    <n v="6"/>
    <s v="Mar"/>
    <x v="4"/>
    <s v="evening"/>
    <s v="Normal"/>
    <x v="1"/>
    <s v="Electronic accessories"/>
    <x v="1"/>
    <s v="C"/>
    <s v="Average"/>
  </r>
  <r>
    <x v="292"/>
    <n v="62.48"/>
    <n v="1"/>
    <n v="3.1240000000000001"/>
    <n v="65.603999999999999"/>
    <x v="67"/>
    <x v="245"/>
    <s v="Cash"/>
    <n v="3.1240000000000001"/>
    <n v="4.7"/>
    <s v="Feb"/>
    <x v="3"/>
    <s v="evening"/>
    <s v="Member"/>
    <x v="0"/>
    <s v="Electronic accessories"/>
    <x v="0"/>
    <s v="A"/>
    <s v="Poor"/>
  </r>
  <r>
    <x v="293"/>
    <n v="36.36"/>
    <n v="2"/>
    <n v="3.6360000000000001"/>
    <n v="76.355999999999995"/>
    <x v="18"/>
    <x v="158"/>
    <s v="Cash"/>
    <n v="3.6360000000000001"/>
    <n v="7.1"/>
    <s v="Jan"/>
    <x v="3"/>
    <s v="morning"/>
    <s v="Member"/>
    <x v="0"/>
    <s v="Food and beverages"/>
    <x v="0"/>
    <s v="A"/>
    <s v="Average"/>
  </r>
  <r>
    <x v="294"/>
    <n v="18.11"/>
    <n v="10"/>
    <n v="9.0549999999999997"/>
    <n v="190.155"/>
    <x v="45"/>
    <x v="246"/>
    <s v="Ewallet"/>
    <n v="9.0549999999999997"/>
    <n v="5.9"/>
    <s v="Mar"/>
    <x v="5"/>
    <s v="morning"/>
    <s v="Normal"/>
    <x v="1"/>
    <s v="Health and beauty"/>
    <x v="2"/>
    <s v="B"/>
    <s v="Poor"/>
  </r>
  <r>
    <x v="295"/>
    <n v="51.92"/>
    <n v="5"/>
    <n v="12.98"/>
    <n v="272.58"/>
    <x v="2"/>
    <x v="247"/>
    <s v="Cash"/>
    <n v="12.98"/>
    <n v="7.5"/>
    <s v="Mar"/>
    <x v="2"/>
    <s v="afternoon"/>
    <s v="Member"/>
    <x v="0"/>
    <s v="Electronic accessories"/>
    <x v="1"/>
    <s v="C"/>
    <s v="Average"/>
  </r>
  <r>
    <x v="296"/>
    <n v="28.84"/>
    <n v="4"/>
    <n v="5.7679999999999998"/>
    <n v="121.128"/>
    <x v="14"/>
    <x v="248"/>
    <s v="Cash"/>
    <n v="5.7679999999999998"/>
    <n v="6.4"/>
    <s v="Mar"/>
    <x v="1"/>
    <s v="afternoon"/>
    <s v="Normal"/>
    <x v="1"/>
    <s v="Electronic accessories"/>
    <x v="1"/>
    <s v="C"/>
    <s v="Average"/>
  </r>
  <r>
    <x v="297"/>
    <n v="78.38"/>
    <n v="6"/>
    <n v="23.513999999999999"/>
    <n v="493.79399999999998"/>
    <x v="8"/>
    <x v="249"/>
    <s v="Ewallet"/>
    <n v="23.513999999999999"/>
    <n v="5.8"/>
    <s v="Jan"/>
    <x v="4"/>
    <s v="afternoon"/>
    <s v="Member"/>
    <x v="1"/>
    <s v="Home and lifestyle"/>
    <x v="0"/>
    <s v="A"/>
    <s v="Poor"/>
  </r>
  <r>
    <x v="298"/>
    <n v="60.01"/>
    <n v="4"/>
    <n v="12.002000000000001"/>
    <n v="252.042"/>
    <x v="25"/>
    <x v="250"/>
    <s v="Cash"/>
    <n v="12.002000000000001"/>
    <n v="4.5"/>
    <s v="Jan"/>
    <x v="1"/>
    <s v="afternoon"/>
    <s v="Member"/>
    <x v="1"/>
    <s v="Home and lifestyle"/>
    <x v="0"/>
    <s v="A"/>
    <s v="Poor"/>
  </r>
  <r>
    <x v="299"/>
    <n v="88.61"/>
    <n v="1"/>
    <n v="4.4305000000000003"/>
    <n v="93.040499999999994"/>
    <x v="64"/>
    <x v="251"/>
    <s v="Cash"/>
    <n v="4.4305000000000003"/>
    <n v="7.7"/>
    <s v="Jan"/>
    <x v="0"/>
    <s v="morning"/>
    <s v="Member"/>
    <x v="0"/>
    <s v="Home and lifestyle"/>
    <x v="1"/>
    <s v="C"/>
    <s v="Average"/>
  </r>
  <r>
    <x v="300"/>
    <n v="99.82"/>
    <n v="2"/>
    <n v="9.9819999999999993"/>
    <n v="209.62200000000001"/>
    <x v="56"/>
    <x v="203"/>
    <s v="Credit card"/>
    <n v="9.9819999999999993"/>
    <n v="6.7"/>
    <s v="Jan"/>
    <x v="5"/>
    <s v="evening"/>
    <s v="Normal"/>
    <x v="1"/>
    <s v="Fashion accessories"/>
    <x v="1"/>
    <s v="C"/>
    <s v="Average"/>
  </r>
  <r>
    <x v="301"/>
    <n v="39.01"/>
    <n v="1"/>
    <n v="1.9504999999999999"/>
    <n v="40.960500000000003"/>
    <x v="41"/>
    <x v="252"/>
    <s v="Credit card"/>
    <n v="1.9504999999999999"/>
    <n v="4.7"/>
    <s v="Mar"/>
    <x v="6"/>
    <s v="evening"/>
    <s v="Member"/>
    <x v="1"/>
    <s v="Health and beauty"/>
    <x v="2"/>
    <s v="B"/>
    <s v="Poor"/>
  </r>
  <r>
    <x v="302"/>
    <n v="48.61"/>
    <n v="1"/>
    <n v="2.4304999999999999"/>
    <n v="51.040500000000002"/>
    <x v="6"/>
    <x v="26"/>
    <s v="Cash"/>
    <n v="2.4304999999999999"/>
    <n v="4.4000000000000004"/>
    <s v="Feb"/>
    <x v="3"/>
    <s v="afternoon"/>
    <s v="Normal"/>
    <x v="1"/>
    <s v="Food and beverages"/>
    <x v="1"/>
    <s v="C"/>
    <s v="Poor"/>
  </r>
  <r>
    <x v="303"/>
    <n v="51.19"/>
    <n v="4"/>
    <n v="10.238"/>
    <n v="214.99799999999999"/>
    <x v="79"/>
    <x v="8"/>
    <s v="Credit card"/>
    <n v="10.238"/>
    <n v="4.7"/>
    <s v="Mar"/>
    <x v="3"/>
    <s v="evening"/>
    <s v="Normal"/>
    <x v="0"/>
    <s v="Electronic accessories"/>
    <x v="0"/>
    <s v="A"/>
    <s v="Poor"/>
  </r>
  <r>
    <x v="304"/>
    <n v="14.96"/>
    <n v="8"/>
    <n v="5.984"/>
    <n v="125.664"/>
    <x v="55"/>
    <x v="107"/>
    <s v="Cash"/>
    <n v="5.984"/>
    <n v="8.6"/>
    <s v="Feb"/>
    <x v="0"/>
    <s v="afternoon"/>
    <s v="Normal"/>
    <x v="0"/>
    <s v="Electronic accessories"/>
    <x v="2"/>
    <s v="B"/>
    <s v="Good"/>
  </r>
  <r>
    <x v="305"/>
    <n v="72.2"/>
    <n v="7"/>
    <n v="25.27"/>
    <n v="530.66999999999996"/>
    <x v="58"/>
    <x v="253"/>
    <s v="Ewallet"/>
    <n v="25.27"/>
    <n v="4.3"/>
    <s v="Mar"/>
    <x v="6"/>
    <s v="evening"/>
    <s v="Member"/>
    <x v="1"/>
    <s v="Electronic accessories"/>
    <x v="0"/>
    <s v="A"/>
    <s v="Poor"/>
  </r>
  <r>
    <x v="306"/>
    <n v="40.229999999999997"/>
    <n v="7"/>
    <n v="14.080500000000001"/>
    <n v="295.69049999999999"/>
    <x v="73"/>
    <x v="93"/>
    <s v="Cash"/>
    <n v="14.080500000000001"/>
    <n v="9.6"/>
    <s v="Mar"/>
    <x v="0"/>
    <s v="afternoon"/>
    <s v="Normal"/>
    <x v="0"/>
    <s v="Sports and travel"/>
    <x v="0"/>
    <s v="A"/>
    <s v="Good"/>
  </r>
  <r>
    <x v="307"/>
    <n v="88.79"/>
    <n v="8"/>
    <n v="35.515999999999998"/>
    <n v="745.83600000000001"/>
    <x v="21"/>
    <x v="254"/>
    <s v="Cash"/>
    <n v="35.515999999999998"/>
    <n v="4.0999999999999996"/>
    <s v="Feb"/>
    <x v="2"/>
    <s v="evening"/>
    <s v="Member"/>
    <x v="0"/>
    <s v="Home and lifestyle"/>
    <x v="0"/>
    <s v="A"/>
    <s v="Poor"/>
  </r>
  <r>
    <x v="308"/>
    <n v="26.48"/>
    <n v="3"/>
    <n v="3.972"/>
    <n v="83.412000000000006"/>
    <x v="76"/>
    <x v="21"/>
    <s v="Ewallet"/>
    <n v="3.972"/>
    <n v="4.7"/>
    <s v="Mar"/>
    <x v="4"/>
    <s v="morning"/>
    <s v="Member"/>
    <x v="0"/>
    <s v="Electronic accessories"/>
    <x v="0"/>
    <s v="A"/>
    <s v="Poor"/>
  </r>
  <r>
    <x v="309"/>
    <n v="81.91"/>
    <n v="2"/>
    <n v="8.1910000000000007"/>
    <n v="172.011"/>
    <x v="19"/>
    <x v="255"/>
    <s v="Cash"/>
    <n v="8.1910000000000007"/>
    <n v="7.8"/>
    <s v="Mar"/>
    <x v="6"/>
    <s v="evening"/>
    <s v="Normal"/>
    <x v="0"/>
    <s v="Fashion accessories"/>
    <x v="0"/>
    <s v="A"/>
    <s v="Average"/>
  </r>
  <r>
    <x v="310"/>
    <n v="79.930000000000007"/>
    <n v="6"/>
    <n v="23.978999999999999"/>
    <n v="503.55900000000003"/>
    <x v="82"/>
    <x v="214"/>
    <s v="Cash"/>
    <n v="23.978999999999999"/>
    <n v="5.5"/>
    <s v="Jan"/>
    <x v="4"/>
    <s v="afternoon"/>
    <s v="Member"/>
    <x v="1"/>
    <s v="Sports and travel"/>
    <x v="2"/>
    <s v="B"/>
    <s v="Poor"/>
  </r>
  <r>
    <x v="311"/>
    <n v="69.33"/>
    <n v="2"/>
    <n v="6.9329999999999998"/>
    <n v="145.59299999999999"/>
    <x v="63"/>
    <x v="256"/>
    <s v="Ewallet"/>
    <n v="6.9329999999999998"/>
    <n v="9.6999999999999993"/>
    <s v="Feb"/>
    <x v="6"/>
    <s v="evening"/>
    <s v="Member"/>
    <x v="1"/>
    <s v="Fashion accessories"/>
    <x v="1"/>
    <s v="C"/>
    <s v="Good"/>
  </r>
  <r>
    <x v="312"/>
    <n v="14.23"/>
    <n v="5"/>
    <n v="3.5575000000000001"/>
    <n v="74.707499999999996"/>
    <x v="60"/>
    <x v="257"/>
    <s v="Credit card"/>
    <n v="3.5575000000000001"/>
    <n v="4.4000000000000004"/>
    <s v="Feb"/>
    <x v="1"/>
    <s v="morning"/>
    <s v="Member"/>
    <x v="0"/>
    <s v="Food and beverages"/>
    <x v="0"/>
    <s v="A"/>
    <s v="Poor"/>
  </r>
  <r>
    <x v="313"/>
    <n v="15.55"/>
    <n v="9"/>
    <n v="6.9974999999999996"/>
    <n v="146.94749999999999"/>
    <x v="37"/>
    <x v="258"/>
    <s v="Cash"/>
    <n v="6.9974999999999996"/>
    <n v="5"/>
    <s v="Mar"/>
    <x v="4"/>
    <s v="afternoon"/>
    <s v="Member"/>
    <x v="0"/>
    <s v="Health and beauty"/>
    <x v="0"/>
    <s v="A"/>
    <s v="Poor"/>
  </r>
  <r>
    <x v="314"/>
    <n v="78.13"/>
    <n v="10"/>
    <n v="39.064999999999998"/>
    <n v="820.36500000000001"/>
    <x v="34"/>
    <x v="259"/>
    <s v="Cash"/>
    <n v="39.064999999999998"/>
    <n v="4.4000000000000004"/>
    <s v="Feb"/>
    <x v="2"/>
    <s v="evening"/>
    <s v="Member"/>
    <x v="0"/>
    <s v="Electronic accessories"/>
    <x v="1"/>
    <s v="C"/>
    <s v="Poor"/>
  </r>
  <r>
    <x v="315"/>
    <n v="99.37"/>
    <n v="2"/>
    <n v="9.9369999999999994"/>
    <n v="208.67699999999999"/>
    <x v="44"/>
    <x v="260"/>
    <s v="Cash"/>
    <n v="9.9369999999999994"/>
    <n v="5.2"/>
    <s v="Feb"/>
    <x v="4"/>
    <s v="evening"/>
    <s v="Member"/>
    <x v="1"/>
    <s v="Food and beverages"/>
    <x v="1"/>
    <s v="C"/>
    <s v="Poor"/>
  </r>
  <r>
    <x v="316"/>
    <n v="21.08"/>
    <n v="3"/>
    <n v="3.1619999999999999"/>
    <n v="66.402000000000001"/>
    <x v="57"/>
    <x v="12"/>
    <s v="Cash"/>
    <n v="3.1619999999999999"/>
    <n v="7.3"/>
    <s v="Feb"/>
    <x v="0"/>
    <s v="morning"/>
    <s v="Member"/>
    <x v="0"/>
    <s v="Food and beverages"/>
    <x v="1"/>
    <s v="C"/>
    <s v="Average"/>
  </r>
  <r>
    <x v="317"/>
    <n v="74.790000000000006"/>
    <n v="5"/>
    <n v="18.697500000000002"/>
    <n v="392.64749999999998"/>
    <x v="8"/>
    <x v="261"/>
    <s v="Cash"/>
    <n v="18.697500000000002"/>
    <n v="4.9000000000000004"/>
    <s v="Jan"/>
    <x v="4"/>
    <s v="morning"/>
    <s v="Member"/>
    <x v="1"/>
    <s v="Electronic accessories"/>
    <x v="1"/>
    <s v="C"/>
    <s v="Poor"/>
  </r>
  <r>
    <x v="318"/>
    <n v="29.67"/>
    <n v="7"/>
    <n v="10.384499999999999"/>
    <n v="218.0745"/>
    <x v="16"/>
    <x v="262"/>
    <s v="Credit card"/>
    <n v="10.384499999999999"/>
    <n v="8.1"/>
    <s v="Mar"/>
    <x v="3"/>
    <s v="evening"/>
    <s v="Member"/>
    <x v="0"/>
    <s v="Health and beauty"/>
    <x v="1"/>
    <s v="C"/>
    <s v="Good"/>
  </r>
  <r>
    <x v="319"/>
    <n v="44.07"/>
    <n v="4"/>
    <n v="8.8140000000000001"/>
    <n v="185.09399999999999"/>
    <x v="67"/>
    <x v="235"/>
    <s v="Ewallet"/>
    <n v="8.8140000000000001"/>
    <n v="8.4"/>
    <s v="Feb"/>
    <x v="3"/>
    <s v="evening"/>
    <s v="Member"/>
    <x v="1"/>
    <s v="Health and beauty"/>
    <x v="1"/>
    <s v="C"/>
    <s v="Good"/>
  </r>
  <r>
    <x v="320"/>
    <n v="22.93"/>
    <n v="9"/>
    <n v="10.3185"/>
    <n v="216.6885"/>
    <x v="84"/>
    <x v="263"/>
    <s v="Cash"/>
    <n v="10.3185"/>
    <n v="5.5"/>
    <s v="Feb"/>
    <x v="6"/>
    <s v="evening"/>
    <s v="Normal"/>
    <x v="0"/>
    <s v="Food and beverages"/>
    <x v="1"/>
    <s v="C"/>
    <s v="Poor"/>
  </r>
  <r>
    <x v="321"/>
    <n v="39.42"/>
    <n v="1"/>
    <n v="1.9710000000000001"/>
    <n v="41.390999999999998"/>
    <x v="68"/>
    <x v="264"/>
    <s v="Cash"/>
    <n v="1.9710000000000001"/>
    <n v="8.4"/>
    <s v="Jan"/>
    <x v="1"/>
    <s v="afternoon"/>
    <s v="Normal"/>
    <x v="0"/>
    <s v="Health and beauty"/>
    <x v="1"/>
    <s v="C"/>
    <s v="Good"/>
  </r>
  <r>
    <x v="322"/>
    <n v="15.26"/>
    <n v="6"/>
    <n v="4.5780000000000003"/>
    <n v="96.138000000000005"/>
    <x v="42"/>
    <x v="172"/>
    <s v="Ewallet"/>
    <n v="4.5780000000000003"/>
    <n v="9.8000000000000007"/>
    <s v="Feb"/>
    <x v="1"/>
    <s v="evening"/>
    <s v="Normal"/>
    <x v="1"/>
    <s v="Health and beauty"/>
    <x v="0"/>
    <s v="A"/>
    <s v="Good"/>
  </r>
  <r>
    <x v="323"/>
    <n v="61.77"/>
    <n v="5"/>
    <n v="15.442500000000001"/>
    <n v="324.29250000000002"/>
    <x v="1"/>
    <x v="265"/>
    <s v="Cash"/>
    <n v="15.442500000000001"/>
    <n v="6.7"/>
    <s v="Mar"/>
    <x v="1"/>
    <s v="afternoon"/>
    <s v="Normal"/>
    <x v="0"/>
    <s v="Fashion accessories"/>
    <x v="0"/>
    <s v="A"/>
    <s v="Average"/>
  </r>
  <r>
    <x v="324"/>
    <n v="21.52"/>
    <n v="6"/>
    <n v="6.4560000000000004"/>
    <n v="135.57599999999999"/>
    <x v="29"/>
    <x v="266"/>
    <s v="Credit card"/>
    <n v="6.4560000000000004"/>
    <n v="9.4"/>
    <s v="Jan"/>
    <x v="4"/>
    <s v="afternoon"/>
    <s v="Normal"/>
    <x v="1"/>
    <s v="Home and lifestyle"/>
    <x v="0"/>
    <s v="A"/>
    <s v="Good"/>
  </r>
  <r>
    <x v="325"/>
    <n v="97.74"/>
    <n v="4"/>
    <n v="19.547999999999998"/>
    <n v="410.50799999999998"/>
    <x v="41"/>
    <x v="267"/>
    <s v="Ewallet"/>
    <n v="19.547999999999998"/>
    <n v="6.4"/>
    <s v="Mar"/>
    <x v="6"/>
    <s v="evening"/>
    <s v="Normal"/>
    <x v="1"/>
    <s v="Sports and travel"/>
    <x v="2"/>
    <s v="B"/>
    <s v="Average"/>
  </r>
  <r>
    <x v="326"/>
    <n v="99.78"/>
    <n v="5"/>
    <n v="24.945"/>
    <n v="523.84500000000003"/>
    <x v="11"/>
    <x v="268"/>
    <s v="Cash"/>
    <n v="24.945"/>
    <n v="5.4"/>
    <s v="Mar"/>
    <x v="0"/>
    <s v="evening"/>
    <s v="Member"/>
    <x v="1"/>
    <s v="Food and beverages"/>
    <x v="0"/>
    <s v="A"/>
    <s v="Poor"/>
  </r>
  <r>
    <x v="327"/>
    <n v="94.26"/>
    <n v="4"/>
    <n v="18.852"/>
    <n v="395.892"/>
    <x v="41"/>
    <x v="269"/>
    <s v="Cash"/>
    <n v="18.852"/>
    <n v="8.6"/>
    <s v="Mar"/>
    <x v="6"/>
    <s v="evening"/>
    <s v="Member"/>
    <x v="1"/>
    <s v="Food and beverages"/>
    <x v="1"/>
    <s v="C"/>
    <s v="Good"/>
  </r>
  <r>
    <x v="328"/>
    <n v="51.13"/>
    <n v="4"/>
    <n v="10.226000000000001"/>
    <n v="214.74600000000001"/>
    <x v="25"/>
    <x v="41"/>
    <s v="Credit card"/>
    <n v="10.226000000000001"/>
    <n v="4"/>
    <s v="Jan"/>
    <x v="1"/>
    <s v="morning"/>
    <s v="Member"/>
    <x v="1"/>
    <s v="Health and beauty"/>
    <x v="2"/>
    <s v="B"/>
    <s v="Poor"/>
  </r>
  <r>
    <x v="329"/>
    <n v="36.36"/>
    <n v="4"/>
    <n v="7.2720000000000002"/>
    <n v="152.71199999999999"/>
    <x v="5"/>
    <x v="270"/>
    <s v="Cash"/>
    <n v="7.2720000000000002"/>
    <n v="7.6"/>
    <s v="Mar"/>
    <x v="3"/>
    <s v="afternoon"/>
    <s v="Member"/>
    <x v="1"/>
    <s v="Electronic accessories"/>
    <x v="0"/>
    <s v="A"/>
    <s v="Average"/>
  </r>
  <r>
    <x v="330"/>
    <n v="22.02"/>
    <n v="9"/>
    <n v="9.9090000000000007"/>
    <n v="208.089"/>
    <x v="13"/>
    <x v="271"/>
    <s v="Cash"/>
    <n v="9.9090000000000007"/>
    <n v="6.8"/>
    <s v="Feb"/>
    <x v="4"/>
    <s v="evening"/>
    <s v="Normal"/>
    <x v="1"/>
    <s v="Home and lifestyle"/>
    <x v="2"/>
    <s v="B"/>
    <s v="Average"/>
  </r>
  <r>
    <x v="331"/>
    <n v="32.9"/>
    <n v="3"/>
    <n v="4.9349999999999996"/>
    <n v="103.63500000000001"/>
    <x v="21"/>
    <x v="272"/>
    <s v="Credit card"/>
    <n v="4.9349999999999996"/>
    <n v="9.1"/>
    <s v="Feb"/>
    <x v="2"/>
    <s v="evening"/>
    <s v="Normal"/>
    <x v="1"/>
    <s v="Food and beverages"/>
    <x v="0"/>
    <s v="A"/>
    <s v="Good"/>
  </r>
  <r>
    <x v="332"/>
    <n v="77.02"/>
    <n v="5"/>
    <n v="19.254999999999999"/>
    <n v="404.35500000000002"/>
    <x v="36"/>
    <x v="273"/>
    <s v="Cash"/>
    <n v="19.254999999999999"/>
    <n v="5.5"/>
    <s v="Feb"/>
    <x v="2"/>
    <s v="afternoon"/>
    <s v="Normal"/>
    <x v="1"/>
    <s v="Fashion accessories"/>
    <x v="0"/>
    <s v="A"/>
    <s v="Poor"/>
  </r>
  <r>
    <x v="333"/>
    <n v="23.48"/>
    <n v="2"/>
    <n v="2.3479999999999999"/>
    <n v="49.308"/>
    <x v="86"/>
    <x v="274"/>
    <s v="Credit card"/>
    <n v="2.3479999999999999"/>
    <n v="7.9"/>
    <s v="Mar"/>
    <x v="4"/>
    <s v="morning"/>
    <s v="Member"/>
    <x v="1"/>
    <s v="Food and beverages"/>
    <x v="0"/>
    <s v="A"/>
    <s v="Average"/>
  </r>
  <r>
    <x v="334"/>
    <n v="14.7"/>
    <n v="5"/>
    <n v="3.6749999999999998"/>
    <n v="77.174999999999997"/>
    <x v="62"/>
    <x v="128"/>
    <s v="Ewallet"/>
    <n v="3.6749999999999998"/>
    <n v="8.5"/>
    <s v="Mar"/>
    <x v="2"/>
    <s v="afternoon"/>
    <s v="Member"/>
    <x v="1"/>
    <s v="Sports and travel"/>
    <x v="1"/>
    <s v="C"/>
    <s v="Good"/>
  </r>
  <r>
    <x v="335"/>
    <n v="28.45"/>
    <n v="5"/>
    <n v="7.1124999999999998"/>
    <n v="149.36250000000001"/>
    <x v="76"/>
    <x v="79"/>
    <s v="Credit card"/>
    <n v="7.1124999999999998"/>
    <n v="9.1"/>
    <s v="Mar"/>
    <x v="4"/>
    <s v="morning"/>
    <s v="Member"/>
    <x v="0"/>
    <s v="Electronic accessories"/>
    <x v="0"/>
    <s v="A"/>
    <s v="Good"/>
  </r>
  <r>
    <x v="336"/>
    <n v="76.400000000000006"/>
    <n v="9"/>
    <n v="34.380000000000003"/>
    <n v="721.98"/>
    <x v="35"/>
    <x v="275"/>
    <s v="Ewallet"/>
    <n v="34.380000000000003"/>
    <n v="7.5"/>
    <s v="Mar"/>
    <x v="6"/>
    <s v="afternoon"/>
    <s v="Normal"/>
    <x v="1"/>
    <s v="Fashion accessories"/>
    <x v="0"/>
    <s v="A"/>
    <s v="Average"/>
  </r>
  <r>
    <x v="337"/>
    <n v="57.95"/>
    <n v="6"/>
    <n v="17.385000000000002"/>
    <n v="365.08499999999998"/>
    <x v="7"/>
    <x v="276"/>
    <s v="Cash"/>
    <n v="17.385000000000002"/>
    <n v="5.2"/>
    <s v="Feb"/>
    <x v="2"/>
    <s v="afternoon"/>
    <s v="Normal"/>
    <x v="0"/>
    <s v="Sports and travel"/>
    <x v="2"/>
    <s v="B"/>
    <s v="Poor"/>
  </r>
  <r>
    <x v="338"/>
    <n v="47.65"/>
    <n v="3"/>
    <n v="7.1475"/>
    <n v="150.0975"/>
    <x v="61"/>
    <x v="187"/>
    <s v="Credit card"/>
    <n v="7.1475"/>
    <n v="9.5"/>
    <s v="Mar"/>
    <x v="4"/>
    <s v="afternoon"/>
    <s v="Normal"/>
    <x v="0"/>
    <s v="Electronic accessories"/>
    <x v="1"/>
    <s v="C"/>
    <s v="Good"/>
  </r>
  <r>
    <x v="339"/>
    <n v="42.82"/>
    <n v="9"/>
    <n v="19.268999999999998"/>
    <n v="404.649"/>
    <x v="63"/>
    <x v="108"/>
    <s v="Credit card"/>
    <n v="19.268999999999998"/>
    <n v="8.9"/>
    <s v="Feb"/>
    <x v="6"/>
    <s v="afternoon"/>
    <s v="Member"/>
    <x v="0"/>
    <s v="Food and beverages"/>
    <x v="2"/>
    <s v="B"/>
    <s v="Good"/>
  </r>
  <r>
    <x v="340"/>
    <n v="48.09"/>
    <n v="3"/>
    <n v="7.2134999999999998"/>
    <n v="151.48349999999999"/>
    <x v="34"/>
    <x v="136"/>
    <s v="Credit card"/>
    <n v="7.2134999999999998"/>
    <n v="7.8"/>
    <s v="Feb"/>
    <x v="2"/>
    <s v="evening"/>
    <s v="Member"/>
    <x v="1"/>
    <s v="Electronic accessories"/>
    <x v="2"/>
    <s v="B"/>
    <s v="Average"/>
  </r>
  <r>
    <x v="341"/>
    <n v="55.97"/>
    <n v="7"/>
    <n v="19.589500000000001"/>
    <n v="411.37950000000001"/>
    <x v="19"/>
    <x v="216"/>
    <s v="Ewallet"/>
    <n v="19.589500000000001"/>
    <n v="8.9"/>
    <s v="Mar"/>
    <x v="6"/>
    <s v="evening"/>
    <s v="Member"/>
    <x v="0"/>
    <s v="Health and beauty"/>
    <x v="2"/>
    <s v="B"/>
    <s v="Good"/>
  </r>
  <r>
    <x v="342"/>
    <n v="76.900000000000006"/>
    <n v="7"/>
    <n v="26.914999999999999"/>
    <n v="565.21500000000003"/>
    <x v="42"/>
    <x v="277"/>
    <s v="Cash"/>
    <n v="26.914999999999999"/>
    <n v="7.7"/>
    <s v="Feb"/>
    <x v="1"/>
    <s v="evening"/>
    <s v="Member"/>
    <x v="0"/>
    <s v="Health and beauty"/>
    <x v="2"/>
    <s v="B"/>
    <s v="Average"/>
  </r>
  <r>
    <x v="343"/>
    <n v="97.03"/>
    <n v="5"/>
    <n v="24.2575"/>
    <n v="509.40750000000003"/>
    <x v="74"/>
    <x v="75"/>
    <s v="Ewallet"/>
    <n v="24.2575"/>
    <n v="9.3000000000000007"/>
    <s v="Jan"/>
    <x v="5"/>
    <s v="evening"/>
    <s v="Normal"/>
    <x v="0"/>
    <s v="Food and beverages"/>
    <x v="1"/>
    <s v="C"/>
    <s v="Good"/>
  </r>
  <r>
    <x v="344"/>
    <n v="44.65"/>
    <n v="3"/>
    <n v="6.6974999999999998"/>
    <n v="140.64750000000001"/>
    <x v="44"/>
    <x v="278"/>
    <s v="Cash"/>
    <n v="6.6974999999999998"/>
    <n v="6.2"/>
    <s v="Feb"/>
    <x v="4"/>
    <s v="afternoon"/>
    <s v="Normal"/>
    <x v="1"/>
    <s v="Sports and travel"/>
    <x v="0"/>
    <s v="A"/>
    <s v="Average"/>
  </r>
  <r>
    <x v="345"/>
    <n v="77.930000000000007"/>
    <n v="9"/>
    <n v="35.0685"/>
    <n v="736.43849999999998"/>
    <x v="33"/>
    <x v="279"/>
    <s v="Ewallet"/>
    <n v="35.0685"/>
    <n v="7.6"/>
    <s v="Feb"/>
    <x v="5"/>
    <s v="evening"/>
    <s v="Normal"/>
    <x v="0"/>
    <s v="Fashion accessories"/>
    <x v="0"/>
    <s v="A"/>
    <s v="Average"/>
  </r>
  <r>
    <x v="346"/>
    <n v="71.95"/>
    <n v="1"/>
    <n v="3.5975000000000001"/>
    <n v="75.547499999999999"/>
    <x v="87"/>
    <x v="280"/>
    <s v="Cash"/>
    <n v="3.5975000000000001"/>
    <n v="7.3"/>
    <s v="Feb"/>
    <x v="3"/>
    <s v="afternoon"/>
    <s v="Member"/>
    <x v="1"/>
    <s v="Electronic accessories"/>
    <x v="0"/>
    <s v="A"/>
    <s v="Average"/>
  </r>
  <r>
    <x v="347"/>
    <n v="89.25"/>
    <n v="8"/>
    <n v="35.700000000000003"/>
    <n v="749.7"/>
    <x v="40"/>
    <x v="173"/>
    <s v="Cash"/>
    <n v="35.700000000000003"/>
    <n v="4.7"/>
    <s v="Jan"/>
    <x v="2"/>
    <s v="morning"/>
    <s v="Member"/>
    <x v="0"/>
    <s v="Home and lifestyle"/>
    <x v="1"/>
    <s v="C"/>
    <s v="Poor"/>
  </r>
  <r>
    <x v="348"/>
    <n v="26.02"/>
    <n v="7"/>
    <n v="9.1069999999999993"/>
    <n v="191.24700000000001"/>
    <x v="61"/>
    <x v="180"/>
    <s v="Cash"/>
    <n v="9.1069999999999993"/>
    <n v="5.0999999999999996"/>
    <s v="Mar"/>
    <x v="4"/>
    <s v="evening"/>
    <s v="Normal"/>
    <x v="1"/>
    <s v="Electronic accessories"/>
    <x v="0"/>
    <s v="A"/>
    <s v="Poor"/>
  </r>
  <r>
    <x v="349"/>
    <n v="13.5"/>
    <n v="10"/>
    <n v="6.75"/>
    <n v="141.75"/>
    <x v="33"/>
    <x v="281"/>
    <s v="Credit card"/>
    <n v="6.75"/>
    <n v="4.8"/>
    <s v="Feb"/>
    <x v="5"/>
    <s v="morning"/>
    <s v="Normal"/>
    <x v="0"/>
    <s v="Health and beauty"/>
    <x v="2"/>
    <s v="B"/>
    <s v="Poor"/>
  </r>
  <r>
    <x v="350"/>
    <n v="99.3"/>
    <n v="10"/>
    <n v="49.65"/>
    <n v="1042.6500000000001"/>
    <x v="42"/>
    <x v="222"/>
    <s v="Credit card"/>
    <n v="49.65"/>
    <n v="6.6"/>
    <s v="Feb"/>
    <x v="1"/>
    <s v="afternoon"/>
    <s v="Member"/>
    <x v="0"/>
    <s v="Fashion accessories"/>
    <x v="1"/>
    <s v="C"/>
    <s v="Average"/>
  </r>
  <r>
    <x v="351"/>
    <n v="51.69"/>
    <n v="7"/>
    <n v="18.0915"/>
    <n v="379.92149999999998"/>
    <x v="53"/>
    <x v="282"/>
    <s v="Cash"/>
    <n v="18.0915"/>
    <n v="5.5"/>
    <s v="Jan"/>
    <x v="0"/>
    <s v="evening"/>
    <s v="Normal"/>
    <x v="1"/>
    <s v="Electronic accessories"/>
    <x v="0"/>
    <s v="A"/>
    <s v="Poor"/>
  </r>
  <r>
    <x v="352"/>
    <n v="54.73"/>
    <n v="7"/>
    <n v="19.1555"/>
    <n v="402.26549999999997"/>
    <x v="86"/>
    <x v="283"/>
    <s v="Credit card"/>
    <n v="19.1555"/>
    <n v="8.5"/>
    <s v="Mar"/>
    <x v="4"/>
    <s v="evening"/>
    <s v="Member"/>
    <x v="0"/>
    <s v="Fashion accessories"/>
    <x v="2"/>
    <s v="B"/>
    <s v="Good"/>
  </r>
  <r>
    <x v="353"/>
    <n v="27"/>
    <n v="9"/>
    <n v="12.15"/>
    <n v="255.15"/>
    <x v="22"/>
    <x v="249"/>
    <s v="Cash"/>
    <n v="12.15"/>
    <n v="4.8"/>
    <s v="Mar"/>
    <x v="0"/>
    <s v="afternoon"/>
    <s v="Member"/>
    <x v="1"/>
    <s v="Home and lifestyle"/>
    <x v="2"/>
    <s v="B"/>
    <s v="Poor"/>
  </r>
  <r>
    <x v="354"/>
    <n v="30.24"/>
    <n v="1"/>
    <n v="1.512"/>
    <n v="31.751999999999999"/>
    <x v="31"/>
    <x v="284"/>
    <s v="Cash"/>
    <n v="1.512"/>
    <n v="8.4"/>
    <s v="Mar"/>
    <x v="3"/>
    <s v="afternoon"/>
    <s v="Normal"/>
    <x v="0"/>
    <s v="Electronic accessories"/>
    <x v="1"/>
    <s v="C"/>
    <s v="Good"/>
  </r>
  <r>
    <x v="355"/>
    <n v="89.14"/>
    <n v="4"/>
    <n v="17.827999999999999"/>
    <n v="374.38799999999998"/>
    <x v="27"/>
    <x v="22"/>
    <s v="Credit card"/>
    <n v="17.827999999999999"/>
    <n v="7.8"/>
    <s v="Jan"/>
    <x v="3"/>
    <s v="afternoon"/>
    <s v="Member"/>
    <x v="0"/>
    <s v="Food and beverages"/>
    <x v="2"/>
    <s v="B"/>
    <s v="Average"/>
  </r>
  <r>
    <x v="356"/>
    <n v="37.549999999999997"/>
    <n v="10"/>
    <n v="18.774999999999999"/>
    <n v="394.27499999999998"/>
    <x v="1"/>
    <x v="285"/>
    <s v="Credit card"/>
    <n v="18.774999999999999"/>
    <n v="9.3000000000000007"/>
    <s v="Mar"/>
    <x v="1"/>
    <s v="evening"/>
    <s v="Normal"/>
    <x v="0"/>
    <s v="Fashion accessories"/>
    <x v="1"/>
    <s v="C"/>
    <s v="Good"/>
  </r>
  <r>
    <x v="357"/>
    <n v="95.44"/>
    <n v="10"/>
    <n v="47.72"/>
    <n v="1002.12"/>
    <x v="51"/>
    <x v="286"/>
    <s v="Cash"/>
    <n v="47.72"/>
    <n v="5.2"/>
    <s v="Jan"/>
    <x v="5"/>
    <s v="afternoon"/>
    <s v="Normal"/>
    <x v="0"/>
    <s v="Sports and travel"/>
    <x v="1"/>
    <s v="C"/>
    <s v="Poor"/>
  </r>
  <r>
    <x v="358"/>
    <n v="27.5"/>
    <n v="3"/>
    <n v="4.125"/>
    <n v="86.625"/>
    <x v="59"/>
    <x v="287"/>
    <s v="Ewallet"/>
    <n v="4.125"/>
    <n v="6.5"/>
    <s v="Mar"/>
    <x v="1"/>
    <s v="afternoon"/>
    <s v="Normal"/>
    <x v="1"/>
    <s v="Electronic accessories"/>
    <x v="2"/>
    <s v="B"/>
    <s v="Average"/>
  </r>
  <r>
    <x v="359"/>
    <n v="74.97"/>
    <n v="1"/>
    <n v="3.7484999999999999"/>
    <n v="78.718500000000006"/>
    <x v="32"/>
    <x v="288"/>
    <s v="Cash"/>
    <n v="3.7484999999999999"/>
    <n v="5.6"/>
    <s v="Mar"/>
    <x v="0"/>
    <s v="evening"/>
    <s v="Normal"/>
    <x v="1"/>
    <s v="Sports and travel"/>
    <x v="2"/>
    <s v="B"/>
    <s v="Poor"/>
  </r>
  <r>
    <x v="360"/>
    <n v="80.959999999999994"/>
    <n v="8"/>
    <n v="32.384"/>
    <n v="680.06399999999996"/>
    <x v="21"/>
    <x v="289"/>
    <s v="Credit card"/>
    <n v="32.384"/>
    <n v="7.4"/>
    <s v="Feb"/>
    <x v="2"/>
    <s v="morning"/>
    <s v="Member"/>
    <x v="1"/>
    <s v="Food and beverages"/>
    <x v="0"/>
    <s v="A"/>
    <s v="Average"/>
  </r>
  <r>
    <x v="361"/>
    <n v="94.47"/>
    <n v="8"/>
    <n v="37.787999999999997"/>
    <n v="793.548"/>
    <x v="33"/>
    <x v="290"/>
    <s v="Cash"/>
    <n v="37.787999999999997"/>
    <n v="9.1"/>
    <s v="Feb"/>
    <x v="5"/>
    <s v="afternoon"/>
    <s v="Normal"/>
    <x v="0"/>
    <s v="Food and beverages"/>
    <x v="1"/>
    <s v="C"/>
    <s v="Good"/>
  </r>
  <r>
    <x v="362"/>
    <n v="99.79"/>
    <n v="2"/>
    <n v="9.9789999999999992"/>
    <n v="209.559"/>
    <x v="37"/>
    <x v="291"/>
    <s v="Ewallet"/>
    <n v="9.9789999999999992"/>
    <n v="8"/>
    <s v="Mar"/>
    <x v="4"/>
    <s v="evening"/>
    <s v="Normal"/>
    <x v="1"/>
    <s v="Food and beverages"/>
    <x v="1"/>
    <s v="C"/>
    <s v="Good"/>
  </r>
  <r>
    <x v="363"/>
    <n v="73.22"/>
    <n v="6"/>
    <n v="21.966000000000001"/>
    <n v="461.286"/>
    <x v="18"/>
    <x v="292"/>
    <s v="Cash"/>
    <n v="21.966000000000001"/>
    <n v="7.2"/>
    <s v="Jan"/>
    <x v="3"/>
    <s v="evening"/>
    <s v="Normal"/>
    <x v="1"/>
    <s v="Home and lifestyle"/>
    <x v="0"/>
    <s v="A"/>
    <s v="Average"/>
  </r>
  <r>
    <x v="364"/>
    <n v="41.24"/>
    <n v="4"/>
    <n v="8.2479999999999993"/>
    <n v="173.208"/>
    <x v="88"/>
    <x v="293"/>
    <s v="Cash"/>
    <n v="8.2479999999999993"/>
    <n v="7.1"/>
    <s v="Feb"/>
    <x v="6"/>
    <s v="evening"/>
    <s v="Normal"/>
    <x v="0"/>
    <s v="Food and beverages"/>
    <x v="1"/>
    <s v="C"/>
    <s v="Average"/>
  </r>
  <r>
    <x v="365"/>
    <n v="81.680000000000007"/>
    <n v="4"/>
    <n v="16.335999999999999"/>
    <n v="343.05599999999998"/>
    <x v="47"/>
    <x v="294"/>
    <s v="Cash"/>
    <n v="16.335999999999999"/>
    <n v="9.1"/>
    <s v="Jan"/>
    <x v="2"/>
    <s v="afternoon"/>
    <s v="Normal"/>
    <x v="0"/>
    <s v="Fashion accessories"/>
    <x v="1"/>
    <s v="C"/>
    <s v="Good"/>
  </r>
  <r>
    <x v="366"/>
    <n v="51.32"/>
    <n v="9"/>
    <n v="23.094000000000001"/>
    <n v="484.97399999999999"/>
    <x v="86"/>
    <x v="295"/>
    <s v="Cash"/>
    <n v="23.094000000000001"/>
    <n v="5.6"/>
    <s v="Mar"/>
    <x v="4"/>
    <s v="evening"/>
    <s v="Normal"/>
    <x v="0"/>
    <s v="Electronic accessories"/>
    <x v="1"/>
    <s v="C"/>
    <s v="Poor"/>
  </r>
  <r>
    <x v="367"/>
    <n v="65.94"/>
    <n v="4"/>
    <n v="13.188000000000001"/>
    <n v="276.94799999999998"/>
    <x v="62"/>
    <x v="1"/>
    <s v="Cash"/>
    <n v="13.188000000000001"/>
    <n v="6"/>
    <s v="Mar"/>
    <x v="2"/>
    <s v="morning"/>
    <s v="Member"/>
    <x v="1"/>
    <s v="Home and lifestyle"/>
    <x v="0"/>
    <s v="A"/>
    <s v="Average"/>
  </r>
  <r>
    <x v="368"/>
    <n v="14.36"/>
    <n v="10"/>
    <n v="7.18"/>
    <n v="150.78"/>
    <x v="3"/>
    <x v="296"/>
    <s v="Cash"/>
    <n v="7.18"/>
    <n v="5.4"/>
    <s v="Jan"/>
    <x v="2"/>
    <s v="afternoon"/>
    <s v="Normal"/>
    <x v="0"/>
    <s v="Sports and travel"/>
    <x v="1"/>
    <s v="C"/>
    <s v="Poor"/>
  </r>
  <r>
    <x v="369"/>
    <n v="21.5"/>
    <n v="9"/>
    <n v="9.6750000000000007"/>
    <n v="203.17500000000001"/>
    <x v="43"/>
    <x v="69"/>
    <s v="Credit card"/>
    <n v="9.6750000000000007"/>
    <n v="7.8"/>
    <s v="Mar"/>
    <x v="5"/>
    <s v="afternoon"/>
    <s v="Member"/>
    <x v="1"/>
    <s v="Electronic accessories"/>
    <x v="0"/>
    <s v="A"/>
    <s v="Average"/>
  </r>
  <r>
    <x v="370"/>
    <n v="26.26"/>
    <n v="7"/>
    <n v="9.1910000000000007"/>
    <n v="193.011"/>
    <x v="30"/>
    <x v="138"/>
    <s v="Cash"/>
    <n v="9.1910000000000007"/>
    <n v="9.9"/>
    <s v="Feb"/>
    <x v="0"/>
    <s v="evening"/>
    <s v="Member"/>
    <x v="0"/>
    <s v="Electronic accessories"/>
    <x v="2"/>
    <s v="B"/>
    <s v="Good"/>
  </r>
  <r>
    <x v="371"/>
    <n v="60.96"/>
    <n v="2"/>
    <n v="6.0960000000000001"/>
    <n v="128.01599999999999"/>
    <x v="25"/>
    <x v="30"/>
    <s v="Credit card"/>
    <n v="6.0960000000000001"/>
    <n v="4.9000000000000004"/>
    <s v="Jan"/>
    <x v="1"/>
    <s v="evening"/>
    <s v="Normal"/>
    <x v="0"/>
    <s v="Fashion accessories"/>
    <x v="2"/>
    <s v="B"/>
    <s v="Poor"/>
  </r>
  <r>
    <x v="372"/>
    <n v="70.11"/>
    <n v="6"/>
    <n v="21.033000000000001"/>
    <n v="441.69299999999998"/>
    <x v="86"/>
    <x v="297"/>
    <s v="Ewallet"/>
    <n v="21.033000000000001"/>
    <n v="5.2"/>
    <s v="Mar"/>
    <x v="4"/>
    <s v="evening"/>
    <s v="Normal"/>
    <x v="0"/>
    <s v="Home and lifestyle"/>
    <x v="1"/>
    <s v="C"/>
    <s v="Poor"/>
  </r>
  <r>
    <x v="373"/>
    <n v="42.08"/>
    <n v="6"/>
    <n v="12.624000000000001"/>
    <n v="265.10399999999998"/>
    <x v="71"/>
    <x v="298"/>
    <s v="Cash"/>
    <n v="12.624000000000001"/>
    <n v="8.9"/>
    <s v="Jan"/>
    <x v="6"/>
    <s v="afternoon"/>
    <s v="Normal"/>
    <x v="1"/>
    <s v="Fashion accessories"/>
    <x v="1"/>
    <s v="C"/>
    <s v="Good"/>
  </r>
  <r>
    <x v="374"/>
    <n v="67.09"/>
    <n v="5"/>
    <n v="16.772500000000001"/>
    <n v="352.22250000000003"/>
    <x v="75"/>
    <x v="157"/>
    <s v="Credit card"/>
    <n v="16.772500000000001"/>
    <n v="9.1"/>
    <s v="Jan"/>
    <x v="4"/>
    <s v="evening"/>
    <s v="Normal"/>
    <x v="0"/>
    <s v="Home and lifestyle"/>
    <x v="0"/>
    <s v="A"/>
    <s v="Good"/>
  </r>
  <r>
    <x v="375"/>
    <n v="96.7"/>
    <n v="5"/>
    <n v="24.175000000000001"/>
    <n v="507.67500000000001"/>
    <x v="78"/>
    <x v="299"/>
    <s v="Ewallet"/>
    <n v="24.175000000000001"/>
    <n v="7"/>
    <s v="Jan"/>
    <x v="3"/>
    <s v="afternoon"/>
    <s v="Member"/>
    <x v="0"/>
    <s v="Fashion accessories"/>
    <x v="0"/>
    <s v="A"/>
    <s v="Average"/>
  </r>
  <r>
    <x v="376"/>
    <n v="35.380000000000003"/>
    <n v="9"/>
    <n v="15.920999999999999"/>
    <n v="334.34100000000001"/>
    <x v="0"/>
    <x v="300"/>
    <s v="Credit card"/>
    <n v="15.920999999999999"/>
    <n v="9.6"/>
    <s v="Jan"/>
    <x v="0"/>
    <s v="evening"/>
    <s v="Member"/>
    <x v="0"/>
    <s v="Home and lifestyle"/>
    <x v="2"/>
    <s v="B"/>
    <s v="Good"/>
  </r>
  <r>
    <x v="377"/>
    <n v="95.49"/>
    <n v="7"/>
    <n v="33.421500000000002"/>
    <n v="701.85149999999999"/>
    <x v="70"/>
    <x v="70"/>
    <s v="Ewallet"/>
    <n v="33.421500000000002"/>
    <n v="8.6999999999999993"/>
    <s v="Feb"/>
    <x v="1"/>
    <s v="evening"/>
    <s v="Normal"/>
    <x v="1"/>
    <s v="Sports and travel"/>
    <x v="1"/>
    <s v="C"/>
    <s v="Good"/>
  </r>
  <r>
    <x v="378"/>
    <n v="96.98"/>
    <n v="4"/>
    <n v="19.396000000000001"/>
    <n v="407.31599999999997"/>
    <x v="10"/>
    <x v="244"/>
    <s v="Ewallet"/>
    <n v="19.396000000000001"/>
    <n v="9.4"/>
    <s v="Feb"/>
    <x v="5"/>
    <s v="evening"/>
    <s v="Member"/>
    <x v="1"/>
    <s v="Fashion accessories"/>
    <x v="1"/>
    <s v="C"/>
    <s v="Good"/>
  </r>
  <r>
    <x v="379"/>
    <n v="23.65"/>
    <n v="4"/>
    <n v="4.7300000000000004"/>
    <n v="99.33"/>
    <x v="74"/>
    <x v="147"/>
    <s v="Credit card"/>
    <n v="4.7300000000000004"/>
    <n v="4"/>
    <s v="Jan"/>
    <x v="5"/>
    <s v="afternoon"/>
    <s v="Normal"/>
    <x v="0"/>
    <s v="Electronic accessories"/>
    <x v="2"/>
    <s v="B"/>
    <s v="Poor"/>
  </r>
  <r>
    <x v="380"/>
    <n v="82.33"/>
    <n v="4"/>
    <n v="16.466000000000001"/>
    <n v="345.786"/>
    <x v="83"/>
    <x v="4"/>
    <s v="Credit card"/>
    <n v="16.466000000000001"/>
    <n v="7.5"/>
    <s v="Jan"/>
    <x v="1"/>
    <s v="morning"/>
    <s v="Member"/>
    <x v="1"/>
    <s v="Sports and travel"/>
    <x v="0"/>
    <s v="A"/>
    <s v="Average"/>
  </r>
  <r>
    <x v="381"/>
    <n v="26.61"/>
    <n v="2"/>
    <n v="2.661"/>
    <n v="55.881"/>
    <x v="35"/>
    <x v="63"/>
    <s v="Cash"/>
    <n v="2.661"/>
    <n v="4.2"/>
    <s v="Mar"/>
    <x v="6"/>
    <s v="afternoon"/>
    <s v="Normal"/>
    <x v="0"/>
    <s v="Electronic accessories"/>
    <x v="1"/>
    <s v="C"/>
    <s v="Poor"/>
  </r>
  <r>
    <x v="382"/>
    <n v="99.69"/>
    <n v="5"/>
    <n v="24.922499999999999"/>
    <n v="523.37249999999995"/>
    <x v="78"/>
    <x v="87"/>
    <s v="Cash"/>
    <n v="24.922499999999999"/>
    <n v="9.9"/>
    <s v="Jan"/>
    <x v="3"/>
    <s v="afternoon"/>
    <s v="Normal"/>
    <x v="0"/>
    <s v="Food and beverages"/>
    <x v="2"/>
    <s v="B"/>
    <s v="Good"/>
  </r>
  <r>
    <x v="383"/>
    <n v="74.89"/>
    <n v="4"/>
    <n v="14.978"/>
    <n v="314.53800000000001"/>
    <x v="59"/>
    <x v="301"/>
    <s v="Ewallet"/>
    <n v="14.978"/>
    <n v="4.2"/>
    <s v="Mar"/>
    <x v="1"/>
    <s v="afternoon"/>
    <s v="Member"/>
    <x v="0"/>
    <s v="Food and beverages"/>
    <x v="1"/>
    <s v="C"/>
    <s v="Poor"/>
  </r>
  <r>
    <x v="384"/>
    <n v="40.94"/>
    <n v="5"/>
    <n v="10.234999999999999"/>
    <n v="214.935"/>
    <x v="47"/>
    <x v="139"/>
    <s v="Ewallet"/>
    <n v="10.234999999999999"/>
    <n v="9.9"/>
    <s v="Jan"/>
    <x v="2"/>
    <s v="afternoon"/>
    <s v="Normal"/>
    <x v="0"/>
    <s v="Food and beverages"/>
    <x v="0"/>
    <s v="A"/>
    <s v="Good"/>
  </r>
  <r>
    <x v="385"/>
    <n v="75.819999999999993"/>
    <n v="1"/>
    <n v="3.7909999999999999"/>
    <n v="79.611000000000004"/>
    <x v="82"/>
    <x v="302"/>
    <s v="Cash"/>
    <n v="3.7909999999999999"/>
    <n v="5.8"/>
    <s v="Jan"/>
    <x v="4"/>
    <s v="afternoon"/>
    <s v="Member"/>
    <x v="1"/>
    <s v="Sports and travel"/>
    <x v="2"/>
    <s v="B"/>
    <s v="Poor"/>
  </r>
  <r>
    <x v="386"/>
    <n v="46.77"/>
    <n v="6"/>
    <n v="14.031000000000001"/>
    <n v="294.65100000000001"/>
    <x v="16"/>
    <x v="303"/>
    <s v="Cash"/>
    <n v="14.031000000000001"/>
    <n v="6"/>
    <s v="Mar"/>
    <x v="3"/>
    <s v="afternoon"/>
    <s v="Normal"/>
    <x v="1"/>
    <s v="Food and beverages"/>
    <x v="1"/>
    <s v="C"/>
    <s v="Average"/>
  </r>
  <r>
    <x v="387"/>
    <n v="32.32"/>
    <n v="10"/>
    <n v="16.16"/>
    <n v="339.36"/>
    <x v="9"/>
    <x v="208"/>
    <s v="Credit card"/>
    <n v="16.16"/>
    <n v="10"/>
    <s v="Feb"/>
    <x v="5"/>
    <s v="evening"/>
    <s v="Normal"/>
    <x v="0"/>
    <s v="Health and beauty"/>
    <x v="0"/>
    <s v="A"/>
    <s v="Good"/>
  </r>
  <r>
    <x v="388"/>
    <n v="54.07"/>
    <n v="9"/>
    <n v="24.331499999999998"/>
    <n v="510.9615"/>
    <x v="3"/>
    <x v="304"/>
    <s v="Ewallet"/>
    <n v="24.331499999999998"/>
    <n v="9.5"/>
    <s v="Jan"/>
    <x v="2"/>
    <s v="afternoon"/>
    <s v="Member"/>
    <x v="0"/>
    <s v="Fashion accessories"/>
    <x v="1"/>
    <s v="C"/>
    <s v="Good"/>
  </r>
  <r>
    <x v="389"/>
    <n v="18.22"/>
    <n v="7"/>
    <n v="6.3769999999999998"/>
    <n v="133.917"/>
    <x v="24"/>
    <x v="214"/>
    <s v="Credit card"/>
    <n v="6.3769999999999998"/>
    <n v="6.6"/>
    <s v="Mar"/>
    <x v="2"/>
    <s v="afternoon"/>
    <s v="Normal"/>
    <x v="1"/>
    <s v="Food and beverages"/>
    <x v="2"/>
    <s v="B"/>
    <s v="Average"/>
  </r>
  <r>
    <x v="390"/>
    <n v="80.48"/>
    <n v="3"/>
    <n v="12.071999999999999"/>
    <n v="253.512"/>
    <x v="42"/>
    <x v="305"/>
    <s v="Cash"/>
    <n v="12.071999999999999"/>
    <n v="8.1"/>
    <s v="Feb"/>
    <x v="1"/>
    <s v="afternoon"/>
    <s v="Member"/>
    <x v="0"/>
    <s v="Fashion accessories"/>
    <x v="1"/>
    <s v="C"/>
    <s v="Good"/>
  </r>
  <r>
    <x v="391"/>
    <n v="37.950000000000003"/>
    <n v="10"/>
    <n v="18.975000000000001"/>
    <n v="398.47500000000002"/>
    <x v="53"/>
    <x v="178"/>
    <s v="Cash"/>
    <n v="18.975000000000001"/>
    <n v="9.6999999999999993"/>
    <s v="Jan"/>
    <x v="0"/>
    <s v="afternoon"/>
    <s v="Normal"/>
    <x v="0"/>
    <s v="Fashion accessories"/>
    <x v="2"/>
    <s v="B"/>
    <s v="Good"/>
  </r>
  <r>
    <x v="392"/>
    <n v="76.819999999999993"/>
    <n v="1"/>
    <n v="3.8410000000000002"/>
    <n v="80.661000000000001"/>
    <x v="77"/>
    <x v="185"/>
    <s v="Ewallet"/>
    <n v="3.8410000000000002"/>
    <n v="7.2"/>
    <s v="Feb"/>
    <x v="5"/>
    <s v="evening"/>
    <s v="Member"/>
    <x v="1"/>
    <s v="Electronic accessories"/>
    <x v="0"/>
    <s v="A"/>
    <s v="Average"/>
  </r>
  <r>
    <x v="393"/>
    <n v="52.26"/>
    <n v="10"/>
    <n v="26.13"/>
    <n v="548.73"/>
    <x v="11"/>
    <x v="47"/>
    <s v="Credit card"/>
    <n v="26.13"/>
    <n v="6.2"/>
    <s v="Mar"/>
    <x v="0"/>
    <s v="afternoon"/>
    <s v="Member"/>
    <x v="0"/>
    <s v="Sports and travel"/>
    <x v="0"/>
    <s v="A"/>
    <s v="Average"/>
  </r>
  <r>
    <x v="394"/>
    <n v="79.739999999999995"/>
    <n v="1"/>
    <n v="3.9870000000000001"/>
    <n v="83.727000000000004"/>
    <x v="43"/>
    <x v="130"/>
    <s v="Ewallet"/>
    <n v="3.9870000000000001"/>
    <n v="7.3"/>
    <s v="Mar"/>
    <x v="5"/>
    <s v="morning"/>
    <s v="Normal"/>
    <x v="0"/>
    <s v="Health and beauty"/>
    <x v="0"/>
    <s v="A"/>
    <s v="Average"/>
  </r>
  <r>
    <x v="395"/>
    <n v="77.5"/>
    <n v="5"/>
    <n v="19.375"/>
    <n v="406.875"/>
    <x v="46"/>
    <x v="58"/>
    <s v="Ewallet"/>
    <n v="19.375"/>
    <n v="4.3"/>
    <s v="Jan"/>
    <x v="4"/>
    <s v="evening"/>
    <s v="Normal"/>
    <x v="0"/>
    <s v="Health and beauty"/>
    <x v="0"/>
    <s v="A"/>
    <s v="Poor"/>
  </r>
  <r>
    <x v="396"/>
    <n v="54.27"/>
    <n v="5"/>
    <n v="13.567500000000001"/>
    <n v="284.91750000000002"/>
    <x v="45"/>
    <x v="249"/>
    <s v="Ewallet"/>
    <n v="13.567500000000001"/>
    <n v="4.5999999999999996"/>
    <s v="Mar"/>
    <x v="5"/>
    <s v="afternoon"/>
    <s v="Normal"/>
    <x v="0"/>
    <s v="Food and beverages"/>
    <x v="0"/>
    <s v="A"/>
    <s v="Poor"/>
  </r>
  <r>
    <x v="397"/>
    <n v="13.59"/>
    <n v="9"/>
    <n v="6.1154999999999999"/>
    <n v="128.4255"/>
    <x v="20"/>
    <x v="306"/>
    <s v="Cash"/>
    <n v="6.1154999999999999"/>
    <n v="5.8"/>
    <s v="Mar"/>
    <x v="1"/>
    <s v="morning"/>
    <s v="Normal"/>
    <x v="1"/>
    <s v="Home and lifestyle"/>
    <x v="2"/>
    <s v="B"/>
    <s v="Poor"/>
  </r>
  <r>
    <x v="398"/>
    <n v="41.06"/>
    <n v="6"/>
    <n v="12.318"/>
    <n v="258.678"/>
    <x v="19"/>
    <x v="241"/>
    <s v="Credit card"/>
    <n v="12.318"/>
    <n v="8.3000000000000007"/>
    <s v="Mar"/>
    <x v="6"/>
    <s v="afternoon"/>
    <s v="Member"/>
    <x v="0"/>
    <s v="Health and beauty"/>
    <x v="2"/>
    <s v="B"/>
    <s v="Good"/>
  </r>
  <r>
    <x v="399"/>
    <n v="19.239999999999998"/>
    <n v="9"/>
    <n v="8.6579999999999995"/>
    <n v="181.81800000000001"/>
    <x v="31"/>
    <x v="235"/>
    <s v="Cash"/>
    <n v="8.6579999999999995"/>
    <n v="8"/>
    <s v="Mar"/>
    <x v="3"/>
    <s v="evening"/>
    <s v="Member"/>
    <x v="1"/>
    <s v="Electronic accessories"/>
    <x v="2"/>
    <s v="B"/>
    <s v="Good"/>
  </r>
  <r>
    <x v="400"/>
    <n v="39.43"/>
    <n v="6"/>
    <n v="11.829000000000001"/>
    <n v="248.40899999999999"/>
    <x v="5"/>
    <x v="307"/>
    <s v="Credit card"/>
    <n v="11.829000000000001"/>
    <n v="9.4"/>
    <s v="Mar"/>
    <x v="3"/>
    <s v="evening"/>
    <s v="Normal"/>
    <x v="0"/>
    <s v="Food and beverages"/>
    <x v="1"/>
    <s v="C"/>
    <s v="Good"/>
  </r>
  <r>
    <x v="401"/>
    <n v="46.22"/>
    <n v="4"/>
    <n v="9.2439999999999998"/>
    <n v="194.124"/>
    <x v="41"/>
    <x v="308"/>
    <s v="Credit card"/>
    <n v="9.2439999999999998"/>
    <n v="6.2"/>
    <s v="Mar"/>
    <x v="6"/>
    <s v="evening"/>
    <s v="Normal"/>
    <x v="1"/>
    <s v="Home and lifestyle"/>
    <x v="1"/>
    <s v="C"/>
    <s v="Average"/>
  </r>
  <r>
    <x v="402"/>
    <n v="13.98"/>
    <n v="1"/>
    <n v="0.69899999999999995"/>
    <n v="14.679"/>
    <x v="87"/>
    <x v="309"/>
    <s v="Ewallet"/>
    <n v="0.69899999999999995"/>
    <n v="9.8000000000000007"/>
    <s v="Feb"/>
    <x v="3"/>
    <s v="afternoon"/>
    <s v="Member"/>
    <x v="1"/>
    <s v="Home and lifestyle"/>
    <x v="1"/>
    <s v="C"/>
    <s v="Good"/>
  </r>
  <r>
    <x v="403"/>
    <n v="39.75"/>
    <n v="5"/>
    <n v="9.9375"/>
    <n v="208.6875"/>
    <x v="70"/>
    <x v="100"/>
    <s v="Ewallet"/>
    <n v="9.9375"/>
    <n v="9.6"/>
    <s v="Feb"/>
    <x v="1"/>
    <s v="morning"/>
    <s v="Normal"/>
    <x v="0"/>
    <s v="Fashion accessories"/>
    <x v="2"/>
    <s v="B"/>
    <s v="Good"/>
  </r>
  <r>
    <x v="404"/>
    <n v="97.79"/>
    <n v="7"/>
    <n v="34.226500000000001"/>
    <n v="718.75649999999996"/>
    <x v="69"/>
    <x v="310"/>
    <s v="Ewallet"/>
    <n v="34.226500000000001"/>
    <n v="4.9000000000000004"/>
    <s v="Feb"/>
    <x v="0"/>
    <s v="evening"/>
    <s v="Member"/>
    <x v="0"/>
    <s v="Fashion accessories"/>
    <x v="1"/>
    <s v="C"/>
    <s v="Poor"/>
  </r>
  <r>
    <x v="405"/>
    <n v="67.260000000000005"/>
    <n v="4"/>
    <n v="13.452"/>
    <n v="282.49200000000002"/>
    <x v="64"/>
    <x v="311"/>
    <s v="Credit card"/>
    <n v="13.452"/>
    <n v="8"/>
    <s v="Jan"/>
    <x v="0"/>
    <s v="afternoon"/>
    <s v="Member"/>
    <x v="1"/>
    <s v="Sports and travel"/>
    <x v="0"/>
    <s v="A"/>
    <s v="Good"/>
  </r>
  <r>
    <x v="406"/>
    <n v="13.79"/>
    <n v="5"/>
    <n v="3.4474999999999998"/>
    <n v="72.397499999999994"/>
    <x v="83"/>
    <x v="312"/>
    <s v="Credit card"/>
    <n v="3.4474999999999998"/>
    <n v="7.8"/>
    <s v="Jan"/>
    <x v="1"/>
    <s v="evening"/>
    <s v="Normal"/>
    <x v="1"/>
    <s v="Food and beverages"/>
    <x v="0"/>
    <s v="A"/>
    <s v="Average"/>
  </r>
  <r>
    <x v="407"/>
    <n v="68.709999999999994"/>
    <n v="4"/>
    <n v="13.742000000000001"/>
    <n v="288.58199999999999"/>
    <x v="72"/>
    <x v="54"/>
    <s v="Cash"/>
    <n v="13.742000000000001"/>
    <n v="4.0999999999999996"/>
    <s v="Jan"/>
    <x v="1"/>
    <s v="evening"/>
    <s v="Member"/>
    <x v="0"/>
    <s v="Fashion accessories"/>
    <x v="2"/>
    <s v="B"/>
    <s v="Poor"/>
  </r>
  <r>
    <x v="408"/>
    <n v="56.53"/>
    <n v="4"/>
    <n v="11.305999999999999"/>
    <n v="237.42599999999999"/>
    <x v="31"/>
    <x v="28"/>
    <s v="Ewallet"/>
    <n v="11.305999999999999"/>
    <n v="5.5"/>
    <s v="Mar"/>
    <x v="3"/>
    <s v="evening"/>
    <s v="Normal"/>
    <x v="0"/>
    <s v="Home and lifestyle"/>
    <x v="0"/>
    <s v="A"/>
    <s v="Poor"/>
  </r>
  <r>
    <x v="409"/>
    <n v="23.82"/>
    <n v="5"/>
    <n v="5.9550000000000001"/>
    <n v="125.05500000000001"/>
    <x v="26"/>
    <x v="225"/>
    <s v="Ewallet"/>
    <n v="5.9550000000000001"/>
    <n v="5.4"/>
    <s v="Jan"/>
    <x v="3"/>
    <s v="evening"/>
    <s v="Normal"/>
    <x v="0"/>
    <s v="Fashion accessories"/>
    <x v="1"/>
    <s v="C"/>
    <s v="Poor"/>
  </r>
  <r>
    <x v="410"/>
    <n v="34.21"/>
    <n v="10"/>
    <n v="17.105"/>
    <n v="359.20499999999998"/>
    <x v="56"/>
    <x v="127"/>
    <s v="Cash"/>
    <n v="17.105"/>
    <n v="5.0999999999999996"/>
    <s v="Jan"/>
    <x v="5"/>
    <s v="afternoon"/>
    <s v="Normal"/>
    <x v="0"/>
    <s v="Health and beauty"/>
    <x v="2"/>
    <s v="B"/>
    <s v="Poor"/>
  </r>
  <r>
    <x v="411"/>
    <n v="21.87"/>
    <n v="2"/>
    <n v="2.1869999999999998"/>
    <n v="45.927"/>
    <x v="25"/>
    <x v="194"/>
    <s v="Ewallet"/>
    <n v="2.1869999999999998"/>
    <n v="6.9"/>
    <s v="Jan"/>
    <x v="1"/>
    <s v="afternoon"/>
    <s v="Normal"/>
    <x v="1"/>
    <s v="Sports and travel"/>
    <x v="2"/>
    <s v="B"/>
    <s v="Average"/>
  </r>
  <r>
    <x v="412"/>
    <n v="20.97"/>
    <n v="5"/>
    <n v="5.2424999999999997"/>
    <n v="110.0925"/>
    <x v="72"/>
    <x v="265"/>
    <s v="Cash"/>
    <n v="5.2424999999999997"/>
    <n v="7.8"/>
    <s v="Jan"/>
    <x v="1"/>
    <s v="afternoon"/>
    <s v="Member"/>
    <x v="1"/>
    <s v="Health and beauty"/>
    <x v="0"/>
    <s v="A"/>
    <s v="Average"/>
  </r>
  <r>
    <x v="413"/>
    <n v="25.84"/>
    <n v="3"/>
    <n v="3.8759999999999999"/>
    <n v="81.396000000000001"/>
    <x v="24"/>
    <x v="313"/>
    <s v="Ewallet"/>
    <n v="3.8759999999999999"/>
    <n v="6.6"/>
    <s v="Mar"/>
    <x v="2"/>
    <s v="evening"/>
    <s v="Normal"/>
    <x v="1"/>
    <s v="Sports and travel"/>
    <x v="0"/>
    <s v="A"/>
    <s v="Average"/>
  </r>
  <r>
    <x v="414"/>
    <n v="50.93"/>
    <n v="8"/>
    <n v="20.372"/>
    <n v="427.81200000000001"/>
    <x v="23"/>
    <x v="314"/>
    <s v="Ewallet"/>
    <n v="20.372"/>
    <n v="9.1999999999999993"/>
    <s v="Mar"/>
    <x v="1"/>
    <s v="evening"/>
    <s v="Normal"/>
    <x v="1"/>
    <s v="Home and lifestyle"/>
    <x v="0"/>
    <s v="A"/>
    <s v="Good"/>
  </r>
  <r>
    <x v="415"/>
    <n v="96.11"/>
    <n v="1"/>
    <n v="4.8055000000000003"/>
    <n v="100.91549999999999"/>
    <x v="25"/>
    <x v="235"/>
    <s v="Ewallet"/>
    <n v="4.8055000000000003"/>
    <n v="7.8"/>
    <s v="Jan"/>
    <x v="1"/>
    <s v="evening"/>
    <s v="Normal"/>
    <x v="1"/>
    <s v="Health and beauty"/>
    <x v="2"/>
    <s v="B"/>
    <s v="Average"/>
  </r>
  <r>
    <x v="416"/>
    <n v="45.38"/>
    <n v="4"/>
    <n v="9.0760000000000005"/>
    <n v="190.596"/>
    <x v="66"/>
    <x v="128"/>
    <s v="Credit card"/>
    <n v="9.0760000000000005"/>
    <n v="8.6999999999999993"/>
    <s v="Jan"/>
    <x v="6"/>
    <s v="afternoon"/>
    <s v="Normal"/>
    <x v="0"/>
    <s v="Home and lifestyle"/>
    <x v="1"/>
    <s v="C"/>
    <s v="Good"/>
  </r>
  <r>
    <x v="417"/>
    <n v="81.510000000000005"/>
    <n v="1"/>
    <n v="4.0754999999999999"/>
    <n v="85.585499999999996"/>
    <x v="49"/>
    <x v="315"/>
    <s v="Ewallet"/>
    <n v="4.0754999999999999"/>
    <n v="9.1999999999999993"/>
    <s v="Jan"/>
    <x v="6"/>
    <s v="morning"/>
    <s v="Member"/>
    <x v="0"/>
    <s v="Health and beauty"/>
    <x v="1"/>
    <s v="C"/>
    <s v="Good"/>
  </r>
  <r>
    <x v="418"/>
    <n v="57.22"/>
    <n v="2"/>
    <n v="5.7220000000000004"/>
    <n v="120.16200000000001"/>
    <x v="52"/>
    <x v="316"/>
    <s v="Ewallet"/>
    <n v="5.7220000000000004"/>
    <n v="8.3000000000000007"/>
    <s v="Jan"/>
    <x v="0"/>
    <s v="evening"/>
    <s v="Normal"/>
    <x v="0"/>
    <s v="Health and beauty"/>
    <x v="2"/>
    <s v="B"/>
    <s v="Good"/>
  </r>
  <r>
    <x v="419"/>
    <n v="25.22"/>
    <n v="7"/>
    <n v="8.827"/>
    <n v="185.36699999999999"/>
    <x v="87"/>
    <x v="81"/>
    <s v="Cash"/>
    <n v="8.827"/>
    <n v="8.1999999999999993"/>
    <s v="Feb"/>
    <x v="3"/>
    <s v="morning"/>
    <s v="Member"/>
    <x v="0"/>
    <s v="Electronic accessories"/>
    <x v="0"/>
    <s v="A"/>
    <s v="Good"/>
  </r>
  <r>
    <x v="420"/>
    <n v="38.6"/>
    <n v="3"/>
    <n v="5.79"/>
    <n v="121.59"/>
    <x v="61"/>
    <x v="317"/>
    <s v="Ewallet"/>
    <n v="5.79"/>
    <n v="7.5"/>
    <s v="Mar"/>
    <x v="4"/>
    <s v="afternoon"/>
    <s v="Member"/>
    <x v="0"/>
    <s v="Food and beverages"/>
    <x v="1"/>
    <s v="C"/>
    <s v="Average"/>
  </r>
  <r>
    <x v="421"/>
    <n v="84.05"/>
    <n v="3"/>
    <n v="12.6075"/>
    <n v="264.75749999999999"/>
    <x v="54"/>
    <x v="236"/>
    <s v="Cash"/>
    <n v="12.6075"/>
    <n v="9.8000000000000007"/>
    <s v="Jan"/>
    <x v="5"/>
    <s v="afternoon"/>
    <s v="Normal"/>
    <x v="0"/>
    <s v="Electronic accessories"/>
    <x v="1"/>
    <s v="C"/>
    <s v="Good"/>
  </r>
  <r>
    <x v="422"/>
    <n v="97.21"/>
    <n v="10"/>
    <n v="48.604999999999997"/>
    <n v="1020.705"/>
    <x v="4"/>
    <x v="127"/>
    <s v="Credit card"/>
    <n v="48.604999999999997"/>
    <n v="8.6999999999999993"/>
    <s v="Feb"/>
    <x v="1"/>
    <s v="afternoon"/>
    <s v="Member"/>
    <x v="0"/>
    <s v="Fashion accessories"/>
    <x v="1"/>
    <s v="C"/>
    <s v="Good"/>
  </r>
  <r>
    <x v="423"/>
    <n v="25.42"/>
    <n v="8"/>
    <n v="10.167999999999999"/>
    <n v="213.52799999999999"/>
    <x v="35"/>
    <x v="144"/>
    <s v="Credit card"/>
    <n v="10.167999999999999"/>
    <n v="6.7"/>
    <s v="Mar"/>
    <x v="6"/>
    <s v="evening"/>
    <s v="Member"/>
    <x v="1"/>
    <s v="Fashion accessories"/>
    <x v="2"/>
    <s v="B"/>
    <s v="Average"/>
  </r>
  <r>
    <x v="424"/>
    <n v="16.28"/>
    <n v="1"/>
    <n v="0.81399999999999995"/>
    <n v="17.094000000000001"/>
    <x v="11"/>
    <x v="29"/>
    <s v="Cash"/>
    <n v="0.81399999999999995"/>
    <n v="5"/>
    <s v="Mar"/>
    <x v="0"/>
    <s v="afternoon"/>
    <s v="Normal"/>
    <x v="1"/>
    <s v="Fashion accessories"/>
    <x v="1"/>
    <s v="C"/>
    <s v="Poor"/>
  </r>
  <r>
    <x v="425"/>
    <n v="40.61"/>
    <n v="9"/>
    <n v="18.2745"/>
    <n v="383.7645"/>
    <x v="56"/>
    <x v="61"/>
    <s v="Cash"/>
    <n v="18.2745"/>
    <n v="7"/>
    <s v="Jan"/>
    <x v="5"/>
    <s v="afternoon"/>
    <s v="Member"/>
    <x v="1"/>
    <s v="Fashion accessories"/>
    <x v="2"/>
    <s v="B"/>
    <s v="Average"/>
  </r>
  <r>
    <x v="426"/>
    <n v="53.17"/>
    <n v="7"/>
    <n v="18.609500000000001"/>
    <n v="390.79950000000002"/>
    <x v="18"/>
    <x v="240"/>
    <s v="Cash"/>
    <n v="18.609500000000001"/>
    <n v="8.9"/>
    <s v="Jan"/>
    <x v="3"/>
    <s v="evening"/>
    <s v="Member"/>
    <x v="1"/>
    <s v="Health and beauty"/>
    <x v="0"/>
    <s v="A"/>
    <s v="Good"/>
  </r>
  <r>
    <x v="427"/>
    <n v="20.87"/>
    <n v="3"/>
    <n v="3.1305000000000001"/>
    <n v="65.740499999999997"/>
    <x v="80"/>
    <x v="318"/>
    <s v="Credit card"/>
    <n v="3.1305000000000001"/>
    <n v="8"/>
    <s v="Mar"/>
    <x v="5"/>
    <s v="afternoon"/>
    <s v="Member"/>
    <x v="0"/>
    <s v="Food and beverages"/>
    <x v="2"/>
    <s v="B"/>
    <s v="Good"/>
  </r>
  <r>
    <x v="428"/>
    <n v="67.27"/>
    <n v="5"/>
    <n v="16.817499999999999"/>
    <n v="353.16750000000002"/>
    <x v="33"/>
    <x v="272"/>
    <s v="Cash"/>
    <n v="16.817499999999999"/>
    <n v="6.9"/>
    <s v="Feb"/>
    <x v="5"/>
    <s v="evening"/>
    <s v="Normal"/>
    <x v="1"/>
    <s v="Sports and travel"/>
    <x v="2"/>
    <s v="B"/>
    <s v="Average"/>
  </r>
  <r>
    <x v="429"/>
    <n v="90.65"/>
    <n v="10"/>
    <n v="45.325000000000003"/>
    <n v="951.82500000000005"/>
    <x v="1"/>
    <x v="164"/>
    <s v="Ewallet"/>
    <n v="45.325000000000003"/>
    <n v="7.3"/>
    <s v="Mar"/>
    <x v="1"/>
    <s v="morning"/>
    <s v="Member"/>
    <x v="0"/>
    <s v="Home and lifestyle"/>
    <x v="0"/>
    <s v="A"/>
    <s v="Average"/>
  </r>
  <r>
    <x v="430"/>
    <n v="69.08"/>
    <n v="2"/>
    <n v="6.9080000000000004"/>
    <n v="145.06800000000001"/>
    <x v="82"/>
    <x v="28"/>
    <s v="Credit card"/>
    <n v="6.9080000000000004"/>
    <n v="6.9"/>
    <s v="Jan"/>
    <x v="4"/>
    <s v="evening"/>
    <s v="Normal"/>
    <x v="1"/>
    <s v="Fashion accessories"/>
    <x v="2"/>
    <s v="B"/>
    <s v="Average"/>
  </r>
  <r>
    <x v="431"/>
    <n v="43.27"/>
    <n v="2"/>
    <n v="4.327"/>
    <n v="90.867000000000004"/>
    <x v="1"/>
    <x v="319"/>
    <s v="Ewallet"/>
    <n v="4.327"/>
    <n v="5.7"/>
    <s v="Mar"/>
    <x v="1"/>
    <s v="evening"/>
    <s v="Normal"/>
    <x v="1"/>
    <s v="Food and beverages"/>
    <x v="1"/>
    <s v="C"/>
    <s v="Poor"/>
  </r>
  <r>
    <x v="432"/>
    <n v="23.46"/>
    <n v="6"/>
    <n v="7.0380000000000003"/>
    <n v="147.798"/>
    <x v="50"/>
    <x v="195"/>
    <s v="Ewallet"/>
    <n v="7.0380000000000003"/>
    <n v="6.4"/>
    <s v="Jan"/>
    <x v="2"/>
    <s v="evening"/>
    <s v="Normal"/>
    <x v="0"/>
    <s v="Electronic accessories"/>
    <x v="0"/>
    <s v="A"/>
    <s v="Average"/>
  </r>
  <r>
    <x v="433"/>
    <n v="95.54"/>
    <n v="7"/>
    <n v="33.439"/>
    <n v="702.21900000000005"/>
    <x v="11"/>
    <x v="6"/>
    <s v="Credit card"/>
    <n v="33.439"/>
    <n v="9.6"/>
    <s v="Mar"/>
    <x v="0"/>
    <s v="afternoon"/>
    <s v="Normal"/>
    <x v="1"/>
    <s v="Fashion accessories"/>
    <x v="2"/>
    <s v="B"/>
    <s v="Good"/>
  </r>
  <r>
    <x v="434"/>
    <n v="47.44"/>
    <n v="1"/>
    <n v="2.3719999999999999"/>
    <n v="49.811999999999998"/>
    <x v="70"/>
    <x v="96"/>
    <s v="Credit card"/>
    <n v="2.3719999999999999"/>
    <n v="6.8"/>
    <s v="Feb"/>
    <x v="1"/>
    <s v="evening"/>
    <s v="Normal"/>
    <x v="0"/>
    <s v="Fashion accessories"/>
    <x v="2"/>
    <s v="B"/>
    <s v="Average"/>
  </r>
  <r>
    <x v="435"/>
    <n v="99.24"/>
    <n v="9"/>
    <n v="44.658000000000001"/>
    <n v="937.81799999999998"/>
    <x v="35"/>
    <x v="268"/>
    <s v="Ewallet"/>
    <n v="44.658000000000001"/>
    <n v="9"/>
    <s v="Mar"/>
    <x v="6"/>
    <s v="evening"/>
    <s v="Normal"/>
    <x v="1"/>
    <s v="Sports and travel"/>
    <x v="1"/>
    <s v="C"/>
    <s v="Good"/>
  </r>
  <r>
    <x v="436"/>
    <n v="82.93"/>
    <n v="4"/>
    <n v="16.585999999999999"/>
    <n v="348.30599999999998"/>
    <x v="40"/>
    <x v="320"/>
    <s v="Ewallet"/>
    <n v="16.585999999999999"/>
    <n v="9.6"/>
    <s v="Jan"/>
    <x v="2"/>
    <s v="evening"/>
    <s v="Member"/>
    <x v="1"/>
    <s v="Sports and travel"/>
    <x v="1"/>
    <s v="C"/>
    <s v="Good"/>
  </r>
  <r>
    <x v="437"/>
    <n v="33.99"/>
    <n v="6"/>
    <n v="10.196999999999999"/>
    <n v="214.137"/>
    <x v="1"/>
    <x v="321"/>
    <s v="Credit card"/>
    <n v="10.196999999999999"/>
    <n v="7.7"/>
    <s v="Mar"/>
    <x v="1"/>
    <s v="afternoon"/>
    <s v="Normal"/>
    <x v="1"/>
    <s v="Home and lifestyle"/>
    <x v="0"/>
    <s v="A"/>
    <s v="Average"/>
  </r>
  <r>
    <x v="438"/>
    <n v="17.04"/>
    <n v="4"/>
    <n v="3.4079999999999999"/>
    <n v="71.567999999999998"/>
    <x v="1"/>
    <x v="322"/>
    <s v="Ewallet"/>
    <n v="3.4079999999999999"/>
    <n v="7"/>
    <s v="Mar"/>
    <x v="1"/>
    <s v="evening"/>
    <s v="Member"/>
    <x v="1"/>
    <s v="Food and beverages"/>
    <x v="1"/>
    <s v="C"/>
    <s v="Average"/>
  </r>
  <r>
    <x v="439"/>
    <n v="40.86"/>
    <n v="8"/>
    <n v="16.344000000000001"/>
    <n v="343.22399999999999"/>
    <x v="13"/>
    <x v="242"/>
    <s v="Credit card"/>
    <n v="16.344000000000001"/>
    <n v="6.5"/>
    <s v="Feb"/>
    <x v="4"/>
    <s v="afternoon"/>
    <s v="Normal"/>
    <x v="0"/>
    <s v="Electronic accessories"/>
    <x v="1"/>
    <s v="C"/>
    <s v="Average"/>
  </r>
  <r>
    <x v="440"/>
    <n v="17.440000000000001"/>
    <n v="5"/>
    <n v="4.3600000000000003"/>
    <n v="91.56"/>
    <x v="15"/>
    <x v="126"/>
    <s v="Cash"/>
    <n v="4.3600000000000003"/>
    <n v="8.1"/>
    <s v="Jan"/>
    <x v="6"/>
    <s v="evening"/>
    <s v="Member"/>
    <x v="1"/>
    <s v="Food and beverages"/>
    <x v="1"/>
    <s v="C"/>
    <s v="Good"/>
  </r>
  <r>
    <x v="441"/>
    <n v="88.43"/>
    <n v="8"/>
    <n v="35.372"/>
    <n v="742.81200000000001"/>
    <x v="23"/>
    <x v="323"/>
    <s v="Credit card"/>
    <n v="35.372"/>
    <n v="4.3"/>
    <s v="Mar"/>
    <x v="1"/>
    <s v="evening"/>
    <s v="Member"/>
    <x v="0"/>
    <s v="Sports and travel"/>
    <x v="2"/>
    <s v="B"/>
    <s v="Poor"/>
  </r>
  <r>
    <x v="442"/>
    <n v="89.21"/>
    <n v="9"/>
    <n v="40.144500000000001"/>
    <n v="843.03449999999998"/>
    <x v="15"/>
    <x v="324"/>
    <s v="Credit card"/>
    <n v="40.144500000000001"/>
    <n v="6.5"/>
    <s v="Jan"/>
    <x v="6"/>
    <s v="afternoon"/>
    <s v="Member"/>
    <x v="0"/>
    <s v="Home and lifestyle"/>
    <x v="0"/>
    <s v="A"/>
    <s v="Average"/>
  </r>
  <r>
    <x v="443"/>
    <n v="12.78"/>
    <n v="1"/>
    <n v="0.63900000000000001"/>
    <n v="13.419"/>
    <x v="66"/>
    <x v="325"/>
    <s v="Ewallet"/>
    <n v="0.63900000000000001"/>
    <n v="9.5"/>
    <s v="Jan"/>
    <x v="6"/>
    <s v="afternoon"/>
    <s v="Normal"/>
    <x v="1"/>
    <s v="Fashion accessories"/>
    <x v="1"/>
    <s v="C"/>
    <s v="Good"/>
  </r>
  <r>
    <x v="444"/>
    <n v="19.100000000000001"/>
    <n v="7"/>
    <n v="6.6849999999999996"/>
    <n v="140.38499999999999"/>
    <x v="15"/>
    <x v="100"/>
    <s v="Cash"/>
    <n v="6.6849999999999996"/>
    <n v="9.6999999999999993"/>
    <s v="Jan"/>
    <x v="6"/>
    <s v="morning"/>
    <s v="Normal"/>
    <x v="0"/>
    <s v="Sports and travel"/>
    <x v="0"/>
    <s v="A"/>
    <s v="Good"/>
  </r>
  <r>
    <x v="445"/>
    <n v="19.149999999999999"/>
    <n v="1"/>
    <n v="0.95750000000000002"/>
    <n v="20.107500000000002"/>
    <x v="26"/>
    <x v="326"/>
    <s v="Credit card"/>
    <n v="0.95750000000000002"/>
    <n v="9.5"/>
    <s v="Jan"/>
    <x v="3"/>
    <s v="evening"/>
    <s v="Member"/>
    <x v="0"/>
    <s v="Health and beauty"/>
    <x v="2"/>
    <s v="B"/>
    <s v="Good"/>
  </r>
  <r>
    <x v="446"/>
    <n v="27.66"/>
    <n v="10"/>
    <n v="13.83"/>
    <n v="290.43"/>
    <x v="44"/>
    <x v="55"/>
    <s v="Credit card"/>
    <n v="13.83"/>
    <n v="8.9"/>
    <s v="Feb"/>
    <x v="4"/>
    <s v="morning"/>
    <s v="Member"/>
    <x v="1"/>
    <s v="Food and beverages"/>
    <x v="1"/>
    <s v="C"/>
    <s v="Good"/>
  </r>
  <r>
    <x v="447"/>
    <n v="45.74"/>
    <n v="3"/>
    <n v="6.8609999999999998"/>
    <n v="144.08099999999999"/>
    <x v="24"/>
    <x v="180"/>
    <s v="Credit card"/>
    <n v="6.8609999999999998"/>
    <n v="6.5"/>
    <s v="Mar"/>
    <x v="2"/>
    <s v="evening"/>
    <s v="Normal"/>
    <x v="1"/>
    <s v="Fashion accessories"/>
    <x v="1"/>
    <s v="C"/>
    <s v="Average"/>
  </r>
  <r>
    <x v="448"/>
    <n v="27.07"/>
    <n v="1"/>
    <n v="1.3534999999999999"/>
    <n v="28.423500000000001"/>
    <x v="52"/>
    <x v="105"/>
    <s v="Credit card"/>
    <n v="1.3534999999999999"/>
    <n v="5.3"/>
    <s v="Jan"/>
    <x v="0"/>
    <s v="evening"/>
    <s v="Member"/>
    <x v="0"/>
    <s v="Health and beauty"/>
    <x v="2"/>
    <s v="B"/>
    <s v="Poor"/>
  </r>
  <r>
    <x v="449"/>
    <n v="39.119999999999997"/>
    <n v="1"/>
    <n v="1.956"/>
    <n v="41.076000000000001"/>
    <x v="58"/>
    <x v="327"/>
    <s v="Credit card"/>
    <n v="1.956"/>
    <n v="9.6"/>
    <s v="Mar"/>
    <x v="6"/>
    <s v="morning"/>
    <s v="Member"/>
    <x v="0"/>
    <s v="Sports and travel"/>
    <x v="2"/>
    <s v="B"/>
    <s v="Good"/>
  </r>
  <r>
    <x v="450"/>
    <n v="74.709999999999994"/>
    <n v="6"/>
    <n v="22.413"/>
    <n v="470.673"/>
    <x v="17"/>
    <x v="312"/>
    <s v="Cash"/>
    <n v="22.413"/>
    <n v="6.7"/>
    <s v="Jan"/>
    <x v="6"/>
    <s v="evening"/>
    <s v="Normal"/>
    <x v="0"/>
    <s v="Electronic accessories"/>
    <x v="2"/>
    <s v="B"/>
    <s v="Average"/>
  </r>
  <r>
    <x v="451"/>
    <n v="22.01"/>
    <n v="6"/>
    <n v="6.6029999999999998"/>
    <n v="138.66300000000001"/>
    <x v="56"/>
    <x v="68"/>
    <s v="Cash"/>
    <n v="6.6029999999999998"/>
    <n v="7.6"/>
    <s v="Jan"/>
    <x v="5"/>
    <s v="evening"/>
    <s v="Normal"/>
    <x v="1"/>
    <s v="Electronic accessories"/>
    <x v="2"/>
    <s v="B"/>
    <s v="Average"/>
  </r>
  <r>
    <x v="452"/>
    <n v="63.61"/>
    <n v="5"/>
    <n v="15.9025"/>
    <n v="333.95249999999999"/>
    <x v="32"/>
    <x v="31"/>
    <s v="Ewallet"/>
    <n v="15.9025"/>
    <n v="4.8"/>
    <s v="Mar"/>
    <x v="0"/>
    <s v="afternoon"/>
    <s v="Normal"/>
    <x v="0"/>
    <s v="Food and beverages"/>
    <x v="0"/>
    <s v="A"/>
    <s v="Poor"/>
  </r>
  <r>
    <x v="453"/>
    <n v="25"/>
    <n v="1"/>
    <n v="1.25"/>
    <n v="26.25"/>
    <x v="2"/>
    <x v="328"/>
    <s v="Ewallet"/>
    <n v="1.25"/>
    <n v="5.5"/>
    <s v="Mar"/>
    <x v="2"/>
    <s v="afternoon"/>
    <s v="Normal"/>
    <x v="1"/>
    <s v="Health and beauty"/>
    <x v="0"/>
    <s v="A"/>
    <s v="Poor"/>
  </r>
  <r>
    <x v="454"/>
    <n v="20.77"/>
    <n v="4"/>
    <n v="4.1539999999999999"/>
    <n v="87.233999999999995"/>
    <x v="82"/>
    <x v="329"/>
    <s v="Cash"/>
    <n v="4.1539999999999999"/>
    <n v="4.7"/>
    <s v="Jan"/>
    <x v="4"/>
    <s v="afternoon"/>
    <s v="Member"/>
    <x v="1"/>
    <s v="Electronic accessories"/>
    <x v="0"/>
    <s v="A"/>
    <s v="Poor"/>
  </r>
  <r>
    <x v="455"/>
    <n v="29.56"/>
    <n v="5"/>
    <n v="7.39"/>
    <n v="155.19"/>
    <x v="77"/>
    <x v="330"/>
    <s v="Cash"/>
    <n v="7.39"/>
    <n v="6.9"/>
    <s v="Feb"/>
    <x v="5"/>
    <s v="evening"/>
    <s v="Member"/>
    <x v="0"/>
    <s v="Fashion accessories"/>
    <x v="2"/>
    <s v="B"/>
    <s v="Average"/>
  </r>
  <r>
    <x v="456"/>
    <n v="77.400000000000006"/>
    <n v="9"/>
    <n v="34.83"/>
    <n v="731.43"/>
    <x v="42"/>
    <x v="331"/>
    <s v="Credit card"/>
    <n v="34.83"/>
    <n v="4.5"/>
    <s v="Feb"/>
    <x v="1"/>
    <s v="afternoon"/>
    <s v="Member"/>
    <x v="0"/>
    <s v="Food and beverages"/>
    <x v="2"/>
    <s v="B"/>
    <s v="Poor"/>
  </r>
  <r>
    <x v="457"/>
    <n v="79.39"/>
    <n v="10"/>
    <n v="39.695"/>
    <n v="833.59500000000003"/>
    <x v="13"/>
    <x v="181"/>
    <s v="Cash"/>
    <n v="39.695"/>
    <n v="6.2"/>
    <s v="Feb"/>
    <x v="4"/>
    <s v="evening"/>
    <s v="Normal"/>
    <x v="1"/>
    <s v="Electronic accessories"/>
    <x v="2"/>
    <s v="B"/>
    <s v="Average"/>
  </r>
  <r>
    <x v="458"/>
    <n v="46.57"/>
    <n v="10"/>
    <n v="23.285"/>
    <n v="488.98500000000001"/>
    <x v="3"/>
    <x v="139"/>
    <s v="Cash"/>
    <n v="23.285"/>
    <n v="7.6"/>
    <s v="Jan"/>
    <x v="2"/>
    <s v="afternoon"/>
    <s v="Member"/>
    <x v="0"/>
    <s v="Electronic accessories"/>
    <x v="1"/>
    <s v="C"/>
    <s v="Average"/>
  </r>
  <r>
    <x v="459"/>
    <n v="35.89"/>
    <n v="1"/>
    <n v="1.7945"/>
    <n v="37.6845"/>
    <x v="55"/>
    <x v="233"/>
    <s v="Credit card"/>
    <n v="1.7945"/>
    <n v="7.9"/>
    <s v="Feb"/>
    <x v="0"/>
    <s v="evening"/>
    <s v="Normal"/>
    <x v="1"/>
    <s v="Food and beverages"/>
    <x v="1"/>
    <s v="C"/>
    <s v="Average"/>
  </r>
  <r>
    <x v="460"/>
    <n v="40.520000000000003"/>
    <n v="5"/>
    <n v="10.130000000000001"/>
    <n v="212.73"/>
    <x v="36"/>
    <x v="332"/>
    <s v="Cash"/>
    <n v="10.130000000000001"/>
    <n v="4.5"/>
    <s v="Feb"/>
    <x v="2"/>
    <s v="afternoon"/>
    <s v="Normal"/>
    <x v="1"/>
    <s v="Food and beverages"/>
    <x v="1"/>
    <s v="C"/>
    <s v="Poor"/>
  </r>
  <r>
    <x v="461"/>
    <n v="73.05"/>
    <n v="10"/>
    <n v="36.524999999999999"/>
    <n v="767.02499999999998"/>
    <x v="2"/>
    <x v="298"/>
    <s v="Credit card"/>
    <n v="36.524999999999999"/>
    <n v="8.6999999999999993"/>
    <s v="Mar"/>
    <x v="2"/>
    <s v="afternoon"/>
    <s v="Member"/>
    <x v="0"/>
    <s v="Food and beverages"/>
    <x v="2"/>
    <s v="B"/>
    <s v="Good"/>
  </r>
  <r>
    <x v="462"/>
    <n v="73.95"/>
    <n v="4"/>
    <n v="14.79"/>
    <n v="310.58999999999997"/>
    <x v="36"/>
    <x v="177"/>
    <s v="Cash"/>
    <n v="14.79"/>
    <n v="6.1"/>
    <s v="Feb"/>
    <x v="2"/>
    <s v="morning"/>
    <s v="Normal"/>
    <x v="0"/>
    <s v="Sports and travel"/>
    <x v="1"/>
    <s v="C"/>
    <s v="Average"/>
  </r>
  <r>
    <x v="463"/>
    <n v="22.62"/>
    <n v="1"/>
    <n v="1.131"/>
    <n v="23.751000000000001"/>
    <x v="85"/>
    <x v="262"/>
    <s v="Cash"/>
    <n v="1.131"/>
    <n v="6.4"/>
    <s v="Mar"/>
    <x v="2"/>
    <s v="evening"/>
    <s v="Member"/>
    <x v="0"/>
    <s v="Food and beverages"/>
    <x v="1"/>
    <s v="C"/>
    <s v="Average"/>
  </r>
  <r>
    <x v="464"/>
    <n v="51.34"/>
    <n v="5"/>
    <n v="12.835000000000001"/>
    <n v="269.53500000000003"/>
    <x v="61"/>
    <x v="26"/>
    <s v="Credit card"/>
    <n v="12.835000000000001"/>
    <n v="9.1"/>
    <s v="Mar"/>
    <x v="4"/>
    <s v="afternoon"/>
    <s v="Member"/>
    <x v="1"/>
    <s v="Food and beverages"/>
    <x v="0"/>
    <s v="A"/>
    <s v="Good"/>
  </r>
  <r>
    <x v="465"/>
    <n v="54.55"/>
    <n v="10"/>
    <n v="27.274999999999999"/>
    <n v="572.77499999999998"/>
    <x v="22"/>
    <x v="218"/>
    <s v="Credit card"/>
    <n v="27.274999999999999"/>
    <n v="7.1"/>
    <s v="Mar"/>
    <x v="0"/>
    <s v="morning"/>
    <s v="Member"/>
    <x v="0"/>
    <s v="Sports and travel"/>
    <x v="1"/>
    <s v="C"/>
    <s v="Average"/>
  </r>
  <r>
    <x v="466"/>
    <n v="37.15"/>
    <n v="7"/>
    <n v="13.0025"/>
    <n v="273.05250000000001"/>
    <x v="4"/>
    <x v="258"/>
    <s v="Credit card"/>
    <n v="13.0025"/>
    <n v="7.7"/>
    <s v="Feb"/>
    <x v="1"/>
    <s v="afternoon"/>
    <s v="Member"/>
    <x v="0"/>
    <s v="Health and beauty"/>
    <x v="1"/>
    <s v="C"/>
    <s v="Average"/>
  </r>
  <r>
    <x v="467"/>
    <n v="37.020000000000003"/>
    <n v="6"/>
    <n v="11.106"/>
    <n v="233.226"/>
    <x v="23"/>
    <x v="333"/>
    <s v="Cash"/>
    <n v="11.106"/>
    <n v="4.5"/>
    <s v="Mar"/>
    <x v="1"/>
    <s v="evening"/>
    <s v="Normal"/>
    <x v="1"/>
    <s v="Sports and travel"/>
    <x v="2"/>
    <s v="B"/>
    <s v="Poor"/>
  </r>
  <r>
    <x v="468"/>
    <n v="21.58"/>
    <n v="1"/>
    <n v="1.079"/>
    <n v="22.658999999999999"/>
    <x v="57"/>
    <x v="177"/>
    <s v="Ewallet"/>
    <n v="1.079"/>
    <n v="7.2"/>
    <s v="Feb"/>
    <x v="0"/>
    <s v="morning"/>
    <s v="Normal"/>
    <x v="1"/>
    <s v="Food and beverages"/>
    <x v="1"/>
    <s v="C"/>
    <s v="Average"/>
  </r>
  <r>
    <x v="469"/>
    <n v="98.84"/>
    <n v="1"/>
    <n v="4.9420000000000002"/>
    <n v="103.782"/>
    <x v="42"/>
    <x v="274"/>
    <s v="Cash"/>
    <n v="4.9420000000000002"/>
    <n v="8.4"/>
    <s v="Feb"/>
    <x v="1"/>
    <s v="morning"/>
    <s v="Member"/>
    <x v="0"/>
    <s v="Electronic accessories"/>
    <x v="1"/>
    <s v="C"/>
    <s v="Good"/>
  </r>
  <r>
    <x v="470"/>
    <n v="83.77"/>
    <n v="6"/>
    <n v="25.131"/>
    <n v="527.75099999999998"/>
    <x v="54"/>
    <x v="334"/>
    <s v="Ewallet"/>
    <n v="25.131"/>
    <n v="5.4"/>
    <s v="Jan"/>
    <x v="5"/>
    <s v="afternoon"/>
    <s v="Member"/>
    <x v="0"/>
    <s v="Home and lifestyle"/>
    <x v="1"/>
    <s v="C"/>
    <s v="Poor"/>
  </r>
  <r>
    <x v="471"/>
    <n v="40.049999999999997"/>
    <n v="4"/>
    <n v="8.01"/>
    <n v="168.21"/>
    <x v="25"/>
    <x v="335"/>
    <s v="Cash"/>
    <n v="8.01"/>
    <n v="9.6999999999999993"/>
    <s v="Jan"/>
    <x v="1"/>
    <s v="morning"/>
    <s v="Member"/>
    <x v="0"/>
    <s v="Sports and travel"/>
    <x v="0"/>
    <s v="A"/>
    <s v="Good"/>
  </r>
  <r>
    <x v="472"/>
    <n v="43.13"/>
    <n v="10"/>
    <n v="21.565000000000001"/>
    <n v="452.86500000000001"/>
    <x v="30"/>
    <x v="201"/>
    <s v="Credit card"/>
    <n v="21.565000000000001"/>
    <n v="5.5"/>
    <s v="Feb"/>
    <x v="0"/>
    <s v="evening"/>
    <s v="Member"/>
    <x v="1"/>
    <s v="Fashion accessories"/>
    <x v="0"/>
    <s v="A"/>
    <s v="Poor"/>
  </r>
  <r>
    <x v="473"/>
    <n v="72.569999999999993"/>
    <n v="8"/>
    <n v="29.027999999999999"/>
    <n v="609.58799999999997"/>
    <x v="73"/>
    <x v="326"/>
    <s v="Cash"/>
    <n v="29.027999999999999"/>
    <n v="4.5999999999999996"/>
    <s v="Mar"/>
    <x v="0"/>
    <s v="evening"/>
    <s v="Member"/>
    <x v="1"/>
    <s v="Health and beauty"/>
    <x v="2"/>
    <s v="B"/>
    <s v="Poor"/>
  </r>
  <r>
    <x v="474"/>
    <n v="64.44"/>
    <n v="5"/>
    <n v="16.11"/>
    <n v="338.31"/>
    <x v="73"/>
    <x v="72"/>
    <s v="Cash"/>
    <n v="16.11"/>
    <n v="6.6"/>
    <s v="Mar"/>
    <x v="0"/>
    <s v="evening"/>
    <s v="Member"/>
    <x v="0"/>
    <s v="Electronic accessories"/>
    <x v="0"/>
    <s v="A"/>
    <s v="Average"/>
  </r>
  <r>
    <x v="475"/>
    <n v="65.180000000000007"/>
    <n v="3"/>
    <n v="9.7769999999999992"/>
    <n v="205.31700000000001"/>
    <x v="6"/>
    <x v="82"/>
    <s v="Credit card"/>
    <n v="9.7769999999999992"/>
    <n v="6.3"/>
    <s v="Feb"/>
    <x v="3"/>
    <s v="evening"/>
    <s v="Normal"/>
    <x v="1"/>
    <s v="Health and beauty"/>
    <x v="0"/>
    <s v="A"/>
    <s v="Average"/>
  </r>
  <r>
    <x v="476"/>
    <n v="33.26"/>
    <n v="5"/>
    <n v="8.3149999999999995"/>
    <n v="174.61500000000001"/>
    <x v="79"/>
    <x v="279"/>
    <s v="Credit card"/>
    <n v="8.3149999999999995"/>
    <n v="4.2"/>
    <s v="Mar"/>
    <x v="3"/>
    <s v="evening"/>
    <s v="Normal"/>
    <x v="0"/>
    <s v="Sports and travel"/>
    <x v="0"/>
    <s v="A"/>
    <s v="Poor"/>
  </r>
  <r>
    <x v="477"/>
    <n v="84.07"/>
    <n v="4"/>
    <n v="16.814"/>
    <n v="353.09399999999999"/>
    <x v="37"/>
    <x v="336"/>
    <s v="Ewallet"/>
    <n v="16.814"/>
    <n v="4.4000000000000004"/>
    <s v="Mar"/>
    <x v="4"/>
    <s v="evening"/>
    <s v="Normal"/>
    <x v="1"/>
    <s v="Electronic accessories"/>
    <x v="1"/>
    <s v="C"/>
    <s v="Poor"/>
  </r>
  <r>
    <x v="478"/>
    <n v="34.369999999999997"/>
    <n v="10"/>
    <n v="17.184999999999999"/>
    <n v="360.88499999999999"/>
    <x v="32"/>
    <x v="41"/>
    <s v="Ewallet"/>
    <n v="17.184999999999999"/>
    <n v="6.7"/>
    <s v="Mar"/>
    <x v="0"/>
    <s v="morning"/>
    <s v="Normal"/>
    <x v="1"/>
    <s v="Sports and travel"/>
    <x v="2"/>
    <s v="B"/>
    <s v="Average"/>
  </r>
  <r>
    <x v="479"/>
    <n v="38.6"/>
    <n v="1"/>
    <n v="1.93"/>
    <n v="40.53"/>
    <x v="71"/>
    <x v="55"/>
    <s v="Ewallet"/>
    <n v="1.93"/>
    <n v="6.7"/>
    <s v="Jan"/>
    <x v="6"/>
    <s v="morning"/>
    <s v="Normal"/>
    <x v="1"/>
    <s v="Electronic accessories"/>
    <x v="0"/>
    <s v="A"/>
    <s v="Average"/>
  </r>
  <r>
    <x v="480"/>
    <n v="65.97"/>
    <n v="8"/>
    <n v="26.388000000000002"/>
    <n v="554.14800000000002"/>
    <x v="30"/>
    <x v="245"/>
    <s v="Cash"/>
    <n v="26.388000000000002"/>
    <n v="8.4"/>
    <s v="Feb"/>
    <x v="0"/>
    <s v="evening"/>
    <s v="Normal"/>
    <x v="1"/>
    <s v="Food and beverages"/>
    <x v="1"/>
    <s v="C"/>
    <s v="Good"/>
  </r>
  <r>
    <x v="481"/>
    <n v="32.799999999999997"/>
    <n v="10"/>
    <n v="16.399999999999999"/>
    <n v="344.4"/>
    <x v="42"/>
    <x v="294"/>
    <s v="Cash"/>
    <n v="16.399999999999999"/>
    <n v="6.2"/>
    <s v="Feb"/>
    <x v="1"/>
    <s v="afternoon"/>
    <s v="Normal"/>
    <x v="0"/>
    <s v="Electronic accessories"/>
    <x v="1"/>
    <s v="C"/>
    <s v="Average"/>
  </r>
  <r>
    <x v="482"/>
    <n v="37.14"/>
    <n v="5"/>
    <n v="9.2850000000000001"/>
    <n v="194.98500000000001"/>
    <x v="66"/>
    <x v="137"/>
    <s v="Ewallet"/>
    <n v="9.2850000000000001"/>
    <n v="5"/>
    <s v="Jan"/>
    <x v="6"/>
    <s v="afternoon"/>
    <s v="Normal"/>
    <x v="1"/>
    <s v="Sports and travel"/>
    <x v="0"/>
    <s v="A"/>
    <s v="Poor"/>
  </r>
  <r>
    <x v="483"/>
    <n v="60.38"/>
    <n v="10"/>
    <n v="30.19"/>
    <n v="633.99"/>
    <x v="12"/>
    <x v="15"/>
    <s v="Cash"/>
    <n v="30.19"/>
    <n v="6"/>
    <s v="Feb"/>
    <x v="6"/>
    <s v="evening"/>
    <s v="Member"/>
    <x v="1"/>
    <s v="Home and lifestyle"/>
    <x v="2"/>
    <s v="B"/>
    <s v="Average"/>
  </r>
  <r>
    <x v="484"/>
    <n v="36.979999999999997"/>
    <n v="10"/>
    <n v="18.489999999999998"/>
    <n v="388.29"/>
    <x v="17"/>
    <x v="28"/>
    <s v="Credit card"/>
    <n v="18.489999999999998"/>
    <n v="7"/>
    <s v="Jan"/>
    <x v="6"/>
    <s v="evening"/>
    <s v="Member"/>
    <x v="0"/>
    <s v="Sports and travel"/>
    <x v="1"/>
    <s v="C"/>
    <s v="Average"/>
  </r>
  <r>
    <x v="485"/>
    <n v="49.49"/>
    <n v="4"/>
    <n v="9.8979999999999997"/>
    <n v="207.858"/>
    <x v="76"/>
    <x v="337"/>
    <s v="Ewallet"/>
    <n v="9.8979999999999997"/>
    <n v="6.6"/>
    <s v="Mar"/>
    <x v="4"/>
    <s v="afternoon"/>
    <s v="Member"/>
    <x v="0"/>
    <s v="Sports and travel"/>
    <x v="2"/>
    <s v="B"/>
    <s v="Average"/>
  </r>
  <r>
    <x v="486"/>
    <n v="41.09"/>
    <n v="10"/>
    <n v="20.545000000000002"/>
    <n v="431.44499999999999"/>
    <x v="38"/>
    <x v="51"/>
    <s v="Cash"/>
    <n v="20.545000000000002"/>
    <n v="7.3"/>
    <s v="Feb"/>
    <x v="4"/>
    <s v="afternoon"/>
    <s v="Normal"/>
    <x v="0"/>
    <s v="Fashion accessories"/>
    <x v="2"/>
    <s v="B"/>
    <s v="Average"/>
  </r>
  <r>
    <x v="487"/>
    <n v="37.15"/>
    <n v="4"/>
    <n v="7.43"/>
    <n v="156.03"/>
    <x v="28"/>
    <x v="188"/>
    <s v="Ewallet"/>
    <n v="7.43"/>
    <n v="8.3000000000000007"/>
    <s v="Mar"/>
    <x v="0"/>
    <s v="evening"/>
    <s v="Normal"/>
    <x v="1"/>
    <s v="Fashion accessories"/>
    <x v="0"/>
    <s v="A"/>
    <s v="Good"/>
  </r>
  <r>
    <x v="488"/>
    <n v="22.96"/>
    <n v="1"/>
    <n v="1.1479999999999999"/>
    <n v="24.108000000000001"/>
    <x v="74"/>
    <x v="338"/>
    <s v="Cash"/>
    <n v="1.1479999999999999"/>
    <n v="4.3"/>
    <s v="Jan"/>
    <x v="5"/>
    <s v="evening"/>
    <s v="Normal"/>
    <x v="1"/>
    <s v="Home and lifestyle"/>
    <x v="1"/>
    <s v="C"/>
    <s v="Poor"/>
  </r>
  <r>
    <x v="489"/>
    <n v="77.680000000000007"/>
    <n v="9"/>
    <n v="34.956000000000003"/>
    <n v="734.07600000000002"/>
    <x v="87"/>
    <x v="265"/>
    <s v="Ewallet"/>
    <n v="34.956000000000003"/>
    <n v="9.8000000000000007"/>
    <s v="Feb"/>
    <x v="3"/>
    <s v="afternoon"/>
    <s v="Member"/>
    <x v="0"/>
    <s v="Home and lifestyle"/>
    <x v="2"/>
    <s v="B"/>
    <s v="Good"/>
  </r>
  <r>
    <x v="490"/>
    <n v="34.700000000000003"/>
    <n v="2"/>
    <n v="3.47"/>
    <n v="72.87"/>
    <x v="45"/>
    <x v="28"/>
    <s v="Ewallet"/>
    <n v="3.47"/>
    <n v="8.1999999999999993"/>
    <s v="Mar"/>
    <x v="5"/>
    <s v="evening"/>
    <s v="Normal"/>
    <x v="0"/>
    <s v="Fashion accessories"/>
    <x v="2"/>
    <s v="B"/>
    <s v="Good"/>
  </r>
  <r>
    <x v="491"/>
    <n v="19.66"/>
    <n v="10"/>
    <n v="9.83"/>
    <n v="206.43"/>
    <x v="20"/>
    <x v="339"/>
    <s v="Credit card"/>
    <n v="9.83"/>
    <n v="7.2"/>
    <s v="Mar"/>
    <x v="1"/>
    <s v="evening"/>
    <s v="Member"/>
    <x v="0"/>
    <s v="Fashion accessories"/>
    <x v="0"/>
    <s v="A"/>
    <s v="Average"/>
  </r>
  <r>
    <x v="492"/>
    <n v="25.32"/>
    <n v="8"/>
    <n v="10.128"/>
    <n v="212.68799999999999"/>
    <x v="19"/>
    <x v="181"/>
    <s v="Ewallet"/>
    <n v="10.128"/>
    <n v="8.6999999999999993"/>
    <s v="Mar"/>
    <x v="6"/>
    <s v="evening"/>
    <s v="Member"/>
    <x v="0"/>
    <s v="Health and beauty"/>
    <x v="2"/>
    <s v="B"/>
    <s v="Good"/>
  </r>
  <r>
    <x v="493"/>
    <n v="12.12"/>
    <n v="10"/>
    <n v="6.06"/>
    <n v="127.26"/>
    <x v="19"/>
    <x v="189"/>
    <s v="Credit card"/>
    <n v="6.06"/>
    <n v="8.4"/>
    <s v="Mar"/>
    <x v="6"/>
    <s v="afternoon"/>
    <s v="Member"/>
    <x v="0"/>
    <s v="Home and lifestyle"/>
    <x v="1"/>
    <s v="C"/>
    <s v="Good"/>
  </r>
  <r>
    <x v="494"/>
    <n v="99.89"/>
    <n v="2"/>
    <n v="9.9890000000000008"/>
    <n v="209.76900000000001"/>
    <x v="84"/>
    <x v="340"/>
    <s v="Ewallet"/>
    <n v="9.9890000000000008"/>
    <n v="7.1"/>
    <s v="Feb"/>
    <x v="6"/>
    <s v="morning"/>
    <s v="Normal"/>
    <x v="1"/>
    <s v="Fashion accessories"/>
    <x v="2"/>
    <s v="B"/>
    <s v="Average"/>
  </r>
  <r>
    <x v="495"/>
    <n v="75.92"/>
    <n v="8"/>
    <n v="30.367999999999999"/>
    <n v="637.72799999999995"/>
    <x v="80"/>
    <x v="341"/>
    <s v="Cash"/>
    <n v="30.367999999999999"/>
    <n v="5.5"/>
    <s v="Mar"/>
    <x v="5"/>
    <s v="afternoon"/>
    <s v="Normal"/>
    <x v="1"/>
    <s v="Sports and travel"/>
    <x v="2"/>
    <s v="B"/>
    <s v="Poor"/>
  </r>
  <r>
    <x v="496"/>
    <n v="63.22"/>
    <n v="2"/>
    <n v="6.3220000000000001"/>
    <n v="132.762"/>
    <x v="17"/>
    <x v="232"/>
    <s v="Cash"/>
    <n v="6.3220000000000001"/>
    <n v="8.5"/>
    <s v="Jan"/>
    <x v="6"/>
    <s v="afternoon"/>
    <s v="Normal"/>
    <x v="0"/>
    <s v="Electronic accessories"/>
    <x v="1"/>
    <s v="C"/>
    <s v="Good"/>
  </r>
  <r>
    <x v="497"/>
    <n v="90.24"/>
    <n v="6"/>
    <n v="27.071999999999999"/>
    <n v="568.51199999999994"/>
    <x v="3"/>
    <x v="342"/>
    <s v="Cash"/>
    <n v="27.071999999999999"/>
    <n v="6.2"/>
    <s v="Jan"/>
    <x v="2"/>
    <s v="morning"/>
    <s v="Normal"/>
    <x v="0"/>
    <s v="Food and beverages"/>
    <x v="1"/>
    <s v="C"/>
    <s v="Average"/>
  </r>
  <r>
    <x v="498"/>
    <n v="98.13"/>
    <n v="1"/>
    <n v="4.9065000000000003"/>
    <n v="103.0365"/>
    <x v="18"/>
    <x v="24"/>
    <s v="Cash"/>
    <n v="4.9065000000000003"/>
    <n v="8.9"/>
    <s v="Jan"/>
    <x v="3"/>
    <s v="evening"/>
    <s v="Member"/>
    <x v="0"/>
    <s v="Sports and travel"/>
    <x v="2"/>
    <s v="B"/>
    <s v="Good"/>
  </r>
  <r>
    <x v="499"/>
    <n v="51.52"/>
    <n v="8"/>
    <n v="20.608000000000001"/>
    <n v="432.76799999999997"/>
    <x v="30"/>
    <x v="46"/>
    <s v="Cash"/>
    <n v="20.608000000000001"/>
    <n v="9.6"/>
    <s v="Feb"/>
    <x v="0"/>
    <s v="afternoon"/>
    <s v="Member"/>
    <x v="0"/>
    <s v="Sports and travel"/>
    <x v="0"/>
    <s v="A"/>
    <s v="Good"/>
  </r>
  <r>
    <x v="500"/>
    <n v="73.97"/>
    <n v="1"/>
    <n v="3.6985000000000001"/>
    <n v="77.668499999999995"/>
    <x v="36"/>
    <x v="183"/>
    <s v="Credit card"/>
    <n v="3.6985000000000001"/>
    <n v="5.4"/>
    <s v="Feb"/>
    <x v="2"/>
    <s v="afternoon"/>
    <s v="Member"/>
    <x v="1"/>
    <s v="Sports and travel"/>
    <x v="2"/>
    <s v="B"/>
    <s v="Poor"/>
  </r>
  <r>
    <x v="501"/>
    <n v="31.9"/>
    <n v="1"/>
    <n v="1.595"/>
    <n v="33.494999999999997"/>
    <x v="0"/>
    <x v="343"/>
    <s v="Ewallet"/>
    <n v="1.595"/>
    <n v="9.1"/>
    <s v="Jan"/>
    <x v="0"/>
    <s v="afternoon"/>
    <s v="Member"/>
    <x v="0"/>
    <s v="Fashion accessories"/>
    <x v="1"/>
    <s v="C"/>
    <s v="Good"/>
  </r>
  <r>
    <x v="502"/>
    <n v="69.400000000000006"/>
    <n v="2"/>
    <n v="6.94"/>
    <n v="145.74"/>
    <x v="3"/>
    <x v="28"/>
    <s v="Ewallet"/>
    <n v="6.94"/>
    <n v="9"/>
    <s v="Jan"/>
    <x v="2"/>
    <s v="evening"/>
    <s v="Normal"/>
    <x v="1"/>
    <s v="Home and lifestyle"/>
    <x v="1"/>
    <s v="C"/>
    <s v="Good"/>
  </r>
  <r>
    <x v="503"/>
    <n v="93.31"/>
    <n v="2"/>
    <n v="9.3309999999999995"/>
    <n v="195.95099999999999"/>
    <x v="5"/>
    <x v="344"/>
    <s v="Cash"/>
    <n v="9.3309999999999995"/>
    <n v="6.3"/>
    <s v="Mar"/>
    <x v="3"/>
    <s v="evening"/>
    <s v="Normal"/>
    <x v="0"/>
    <s v="Sports and travel"/>
    <x v="2"/>
    <s v="B"/>
    <s v="Average"/>
  </r>
  <r>
    <x v="504"/>
    <n v="88.45"/>
    <n v="1"/>
    <n v="4.4225000000000003"/>
    <n v="92.872500000000002"/>
    <x v="6"/>
    <x v="345"/>
    <s v="Credit card"/>
    <n v="4.4225000000000003"/>
    <n v="9.5"/>
    <s v="Feb"/>
    <x v="3"/>
    <s v="evening"/>
    <s v="Normal"/>
    <x v="1"/>
    <s v="Sports and travel"/>
    <x v="2"/>
    <s v="B"/>
    <s v="Good"/>
  </r>
  <r>
    <x v="505"/>
    <n v="24.18"/>
    <n v="8"/>
    <n v="9.6720000000000006"/>
    <n v="203.11199999999999"/>
    <x v="26"/>
    <x v="98"/>
    <s v="Ewallet"/>
    <n v="9.6720000000000006"/>
    <n v="9.8000000000000007"/>
    <s v="Jan"/>
    <x v="3"/>
    <s v="evening"/>
    <s v="Member"/>
    <x v="1"/>
    <s v="Electronic accessories"/>
    <x v="0"/>
    <s v="A"/>
    <s v="Good"/>
  </r>
  <r>
    <x v="506"/>
    <n v="48.5"/>
    <n v="3"/>
    <n v="7.2750000000000004"/>
    <n v="152.77500000000001"/>
    <x v="66"/>
    <x v="165"/>
    <s v="Cash"/>
    <n v="7.2750000000000004"/>
    <n v="6.7"/>
    <s v="Jan"/>
    <x v="6"/>
    <s v="afternoon"/>
    <s v="Member"/>
    <x v="0"/>
    <s v="Sports and travel"/>
    <x v="2"/>
    <s v="B"/>
    <s v="Average"/>
  </r>
  <r>
    <x v="507"/>
    <n v="84.05"/>
    <n v="6"/>
    <n v="25.215"/>
    <n v="529.51499999999999"/>
    <x v="71"/>
    <x v="346"/>
    <s v="Credit card"/>
    <n v="25.215"/>
    <n v="7.7"/>
    <s v="Jan"/>
    <x v="6"/>
    <s v="morning"/>
    <s v="Normal"/>
    <x v="0"/>
    <s v="Food and beverages"/>
    <x v="2"/>
    <s v="B"/>
    <s v="Average"/>
  </r>
  <r>
    <x v="508"/>
    <n v="61.29"/>
    <n v="5"/>
    <n v="15.3225"/>
    <n v="321.77249999999998"/>
    <x v="14"/>
    <x v="296"/>
    <s v="Cash"/>
    <n v="15.3225"/>
    <n v="7"/>
    <s v="Mar"/>
    <x v="1"/>
    <s v="afternoon"/>
    <s v="Member"/>
    <x v="1"/>
    <s v="Health and beauty"/>
    <x v="2"/>
    <s v="B"/>
    <s v="Average"/>
  </r>
  <r>
    <x v="509"/>
    <n v="15.95"/>
    <n v="6"/>
    <n v="4.7850000000000001"/>
    <n v="100.485"/>
    <x v="57"/>
    <x v="8"/>
    <s v="Credit card"/>
    <n v="4.7850000000000001"/>
    <n v="5.0999999999999996"/>
    <s v="Feb"/>
    <x v="0"/>
    <s v="evening"/>
    <s v="Member"/>
    <x v="0"/>
    <s v="Home and lifestyle"/>
    <x v="1"/>
    <s v="C"/>
    <s v="Poor"/>
  </r>
  <r>
    <x v="510"/>
    <n v="90.74"/>
    <n v="7"/>
    <n v="31.759"/>
    <n v="666.93899999999996"/>
    <x v="65"/>
    <x v="172"/>
    <s v="Credit card"/>
    <n v="31.759"/>
    <n v="6.2"/>
    <s v="Jan"/>
    <x v="5"/>
    <s v="evening"/>
    <s v="Member"/>
    <x v="0"/>
    <s v="Sports and travel"/>
    <x v="2"/>
    <s v="B"/>
    <s v="Average"/>
  </r>
  <r>
    <x v="511"/>
    <n v="42.91"/>
    <n v="5"/>
    <n v="10.727499999999999"/>
    <n v="225.2775"/>
    <x v="0"/>
    <x v="260"/>
    <s v="Ewallet"/>
    <n v="10.727499999999999"/>
    <n v="6.1"/>
    <s v="Jan"/>
    <x v="0"/>
    <s v="evening"/>
    <s v="Normal"/>
    <x v="0"/>
    <s v="Home and lifestyle"/>
    <x v="0"/>
    <s v="A"/>
    <s v="Average"/>
  </r>
  <r>
    <x v="512"/>
    <n v="54.28"/>
    <n v="7"/>
    <n v="18.998000000000001"/>
    <n v="398.95800000000003"/>
    <x v="3"/>
    <x v="347"/>
    <s v="Ewallet"/>
    <n v="18.998000000000001"/>
    <n v="9.3000000000000007"/>
    <s v="Jan"/>
    <x v="2"/>
    <s v="evening"/>
    <s v="Normal"/>
    <x v="0"/>
    <s v="Fashion accessories"/>
    <x v="0"/>
    <s v="A"/>
    <s v="Good"/>
  </r>
  <r>
    <x v="513"/>
    <n v="99.55"/>
    <n v="7"/>
    <n v="34.842500000000001"/>
    <n v="731.6925"/>
    <x v="86"/>
    <x v="348"/>
    <s v="Cash"/>
    <n v="34.842500000000001"/>
    <n v="7.6"/>
    <s v="Mar"/>
    <x v="4"/>
    <s v="afternoon"/>
    <s v="Normal"/>
    <x v="1"/>
    <s v="Electronic accessories"/>
    <x v="0"/>
    <s v="A"/>
    <s v="Average"/>
  </r>
  <r>
    <x v="514"/>
    <n v="58.39"/>
    <n v="7"/>
    <n v="20.436499999999999"/>
    <n v="429.16649999999998"/>
    <x v="55"/>
    <x v="349"/>
    <s v="Credit card"/>
    <n v="20.436499999999999"/>
    <n v="8.1999999999999993"/>
    <s v="Feb"/>
    <x v="0"/>
    <s v="evening"/>
    <s v="Member"/>
    <x v="1"/>
    <s v="Sports and travel"/>
    <x v="1"/>
    <s v="C"/>
    <s v="Good"/>
  </r>
  <r>
    <x v="515"/>
    <n v="51.47"/>
    <n v="1"/>
    <n v="2.5735000000000001"/>
    <n v="54.043500000000002"/>
    <x v="79"/>
    <x v="350"/>
    <s v="Ewallet"/>
    <n v="2.5735000000000001"/>
    <n v="8.5"/>
    <s v="Mar"/>
    <x v="3"/>
    <s v="afternoon"/>
    <s v="Member"/>
    <x v="0"/>
    <s v="Fashion accessories"/>
    <x v="1"/>
    <s v="C"/>
    <s v="Good"/>
  </r>
  <r>
    <x v="516"/>
    <n v="54.86"/>
    <n v="5"/>
    <n v="13.715"/>
    <n v="288.01499999999999"/>
    <x v="14"/>
    <x v="13"/>
    <s v="Ewallet"/>
    <n v="13.715"/>
    <n v="9.8000000000000007"/>
    <s v="Mar"/>
    <x v="1"/>
    <s v="evening"/>
    <s v="Member"/>
    <x v="1"/>
    <s v="Health and beauty"/>
    <x v="2"/>
    <s v="B"/>
    <s v="Good"/>
  </r>
  <r>
    <x v="517"/>
    <n v="39.39"/>
    <n v="5"/>
    <n v="9.8475000000000001"/>
    <n v="206.79750000000001"/>
    <x v="49"/>
    <x v="351"/>
    <s v="Credit card"/>
    <n v="9.8475000000000001"/>
    <n v="8.6999999999999993"/>
    <s v="Jan"/>
    <x v="6"/>
    <s v="evening"/>
    <s v="Member"/>
    <x v="1"/>
    <s v="Home and lifestyle"/>
    <x v="1"/>
    <s v="C"/>
    <s v="Good"/>
  </r>
  <r>
    <x v="518"/>
    <n v="34.729999999999997"/>
    <n v="2"/>
    <n v="3.4729999999999999"/>
    <n v="72.933000000000007"/>
    <x v="59"/>
    <x v="92"/>
    <s v="Ewallet"/>
    <n v="3.4729999999999999"/>
    <n v="9.6999999999999993"/>
    <s v="Mar"/>
    <x v="1"/>
    <s v="evening"/>
    <s v="Normal"/>
    <x v="1"/>
    <s v="Home and lifestyle"/>
    <x v="0"/>
    <s v="A"/>
    <s v="Good"/>
  </r>
  <r>
    <x v="519"/>
    <n v="71.92"/>
    <n v="5"/>
    <n v="17.98"/>
    <n v="377.58"/>
    <x v="29"/>
    <x v="184"/>
    <s v="Credit card"/>
    <n v="17.98"/>
    <n v="4.3"/>
    <s v="Jan"/>
    <x v="4"/>
    <s v="afternoon"/>
    <s v="Member"/>
    <x v="1"/>
    <s v="Sports and travel"/>
    <x v="1"/>
    <s v="C"/>
    <s v="Poor"/>
  </r>
  <r>
    <x v="520"/>
    <n v="45.71"/>
    <n v="3"/>
    <n v="6.8564999999999996"/>
    <n v="143.98650000000001"/>
    <x v="58"/>
    <x v="352"/>
    <s v="Credit card"/>
    <n v="6.8564999999999996"/>
    <n v="7.7"/>
    <s v="Mar"/>
    <x v="6"/>
    <s v="morning"/>
    <s v="Normal"/>
    <x v="0"/>
    <s v="Electronic accessories"/>
    <x v="2"/>
    <s v="B"/>
    <s v="Average"/>
  </r>
  <r>
    <x v="521"/>
    <n v="83.17"/>
    <n v="6"/>
    <n v="24.951000000000001"/>
    <n v="523.971"/>
    <x v="80"/>
    <x v="219"/>
    <s v="Cash"/>
    <n v="24.951000000000001"/>
    <n v="7.3"/>
    <s v="Mar"/>
    <x v="5"/>
    <s v="morning"/>
    <s v="Member"/>
    <x v="0"/>
    <s v="Home and lifestyle"/>
    <x v="1"/>
    <s v="C"/>
    <s v="Average"/>
  </r>
  <r>
    <x v="522"/>
    <n v="37.44"/>
    <n v="6"/>
    <n v="11.231999999999999"/>
    <n v="235.87200000000001"/>
    <x v="10"/>
    <x v="353"/>
    <s v="Credit card"/>
    <n v="11.231999999999999"/>
    <n v="5.9"/>
    <s v="Feb"/>
    <x v="5"/>
    <s v="afternoon"/>
    <s v="Member"/>
    <x v="0"/>
    <s v="Home and lifestyle"/>
    <x v="0"/>
    <s v="A"/>
    <s v="Poor"/>
  </r>
  <r>
    <x v="523"/>
    <n v="62.87"/>
    <n v="2"/>
    <n v="6.2869999999999999"/>
    <n v="132.02699999999999"/>
    <x v="17"/>
    <x v="354"/>
    <s v="Cash"/>
    <n v="6.2869999999999999"/>
    <n v="5"/>
    <s v="Jan"/>
    <x v="6"/>
    <s v="morning"/>
    <s v="Normal"/>
    <x v="1"/>
    <s v="Health and beauty"/>
    <x v="1"/>
    <s v="C"/>
    <s v="Poor"/>
  </r>
  <r>
    <x v="524"/>
    <n v="81.709999999999994"/>
    <n v="6"/>
    <n v="24.513000000000002"/>
    <n v="514.77300000000002"/>
    <x v="3"/>
    <x v="6"/>
    <s v="Credit card"/>
    <n v="24.513000000000002"/>
    <n v="8"/>
    <s v="Jan"/>
    <x v="2"/>
    <s v="afternoon"/>
    <s v="Normal"/>
    <x v="1"/>
    <s v="Food and beverages"/>
    <x v="0"/>
    <s v="A"/>
    <s v="Good"/>
  </r>
  <r>
    <x v="525"/>
    <n v="91.41"/>
    <n v="5"/>
    <n v="22.852499999999999"/>
    <n v="479.90249999999997"/>
    <x v="6"/>
    <x v="355"/>
    <s v="Ewallet"/>
    <n v="22.852499999999999"/>
    <n v="7.1"/>
    <s v="Feb"/>
    <x v="3"/>
    <s v="evening"/>
    <s v="Member"/>
    <x v="0"/>
    <s v="Sports and travel"/>
    <x v="0"/>
    <s v="A"/>
    <s v="Average"/>
  </r>
  <r>
    <x v="526"/>
    <n v="39.21"/>
    <n v="4"/>
    <n v="7.8419999999999996"/>
    <n v="164.68199999999999"/>
    <x v="65"/>
    <x v="356"/>
    <s v="Credit card"/>
    <n v="7.8419999999999996"/>
    <n v="9"/>
    <s v="Jan"/>
    <x v="5"/>
    <s v="evening"/>
    <s v="Normal"/>
    <x v="1"/>
    <s v="Fashion accessories"/>
    <x v="2"/>
    <s v="B"/>
    <s v="Good"/>
  </r>
  <r>
    <x v="527"/>
    <n v="59.86"/>
    <n v="2"/>
    <n v="5.9859999999999998"/>
    <n v="125.706"/>
    <x v="50"/>
    <x v="304"/>
    <s v="Ewallet"/>
    <n v="5.9859999999999998"/>
    <n v="6.7"/>
    <s v="Jan"/>
    <x v="2"/>
    <s v="afternoon"/>
    <s v="Member"/>
    <x v="1"/>
    <s v="Fashion accessories"/>
    <x v="2"/>
    <s v="B"/>
    <s v="Average"/>
  </r>
  <r>
    <x v="528"/>
    <n v="54.36"/>
    <n v="10"/>
    <n v="27.18"/>
    <n v="570.78"/>
    <x v="13"/>
    <x v="56"/>
    <s v="Credit card"/>
    <n v="27.18"/>
    <n v="6.1"/>
    <s v="Feb"/>
    <x v="4"/>
    <s v="morning"/>
    <s v="Member"/>
    <x v="0"/>
    <s v="Food and beverages"/>
    <x v="2"/>
    <s v="B"/>
    <s v="Average"/>
  </r>
  <r>
    <x v="529"/>
    <n v="98.09"/>
    <n v="9"/>
    <n v="44.140500000000003"/>
    <n v="926.95050000000003"/>
    <x v="21"/>
    <x v="357"/>
    <s v="Cash"/>
    <n v="44.140500000000003"/>
    <n v="9.3000000000000007"/>
    <s v="Feb"/>
    <x v="2"/>
    <s v="evening"/>
    <s v="Normal"/>
    <x v="1"/>
    <s v="Sports and travel"/>
    <x v="0"/>
    <s v="A"/>
    <s v="Good"/>
  </r>
  <r>
    <x v="530"/>
    <n v="25.43"/>
    <n v="6"/>
    <n v="7.6289999999999996"/>
    <n v="160.209"/>
    <x v="12"/>
    <x v="54"/>
    <s v="Ewallet"/>
    <n v="7.6289999999999996"/>
    <n v="7"/>
    <s v="Feb"/>
    <x v="6"/>
    <s v="evening"/>
    <s v="Normal"/>
    <x v="1"/>
    <s v="Health and beauty"/>
    <x v="0"/>
    <s v="A"/>
    <s v="Average"/>
  </r>
  <r>
    <x v="531"/>
    <n v="86.68"/>
    <n v="8"/>
    <n v="34.671999999999997"/>
    <n v="728.11199999999997"/>
    <x v="46"/>
    <x v="358"/>
    <s v="Credit card"/>
    <n v="34.671999999999997"/>
    <n v="7.2"/>
    <s v="Jan"/>
    <x v="4"/>
    <s v="evening"/>
    <s v="Member"/>
    <x v="1"/>
    <s v="Fashion accessories"/>
    <x v="0"/>
    <s v="A"/>
    <s v="Average"/>
  </r>
  <r>
    <x v="532"/>
    <n v="22.95"/>
    <n v="10"/>
    <n v="11.475"/>
    <n v="240.97499999999999"/>
    <x v="10"/>
    <x v="25"/>
    <s v="Ewallet"/>
    <n v="11.475"/>
    <n v="8.1999999999999993"/>
    <s v="Feb"/>
    <x v="5"/>
    <s v="evening"/>
    <s v="Normal"/>
    <x v="1"/>
    <s v="Electronic accessories"/>
    <x v="2"/>
    <s v="B"/>
    <s v="Good"/>
  </r>
  <r>
    <x v="533"/>
    <n v="16.309999999999999"/>
    <n v="9"/>
    <n v="7.3395000000000001"/>
    <n v="154.12950000000001"/>
    <x v="58"/>
    <x v="359"/>
    <s v="Ewallet"/>
    <n v="7.3395000000000001"/>
    <n v="8.4"/>
    <s v="Mar"/>
    <x v="6"/>
    <s v="morning"/>
    <s v="Normal"/>
    <x v="0"/>
    <s v="Food and beverages"/>
    <x v="1"/>
    <s v="C"/>
    <s v="Good"/>
  </r>
  <r>
    <x v="534"/>
    <n v="28.32"/>
    <n v="5"/>
    <n v="7.08"/>
    <n v="148.68"/>
    <x v="16"/>
    <x v="360"/>
    <s v="Ewallet"/>
    <n v="7.08"/>
    <n v="6.2"/>
    <s v="Mar"/>
    <x v="3"/>
    <s v="afternoon"/>
    <s v="Normal"/>
    <x v="0"/>
    <s v="Home and lifestyle"/>
    <x v="0"/>
    <s v="A"/>
    <s v="Average"/>
  </r>
  <r>
    <x v="535"/>
    <n v="16.670000000000002"/>
    <n v="7"/>
    <n v="5.8345000000000002"/>
    <n v="122.5245"/>
    <x v="13"/>
    <x v="150"/>
    <s v="Ewallet"/>
    <n v="5.8345000000000002"/>
    <n v="7.4"/>
    <s v="Feb"/>
    <x v="4"/>
    <s v="morning"/>
    <s v="Normal"/>
    <x v="1"/>
    <s v="Home and lifestyle"/>
    <x v="1"/>
    <s v="C"/>
    <s v="Average"/>
  </r>
  <r>
    <x v="536"/>
    <n v="73.959999999999994"/>
    <n v="1"/>
    <n v="3.698"/>
    <n v="77.658000000000001"/>
    <x v="0"/>
    <x v="102"/>
    <s v="Credit card"/>
    <n v="3.698"/>
    <n v="5"/>
    <s v="Jan"/>
    <x v="0"/>
    <s v="morning"/>
    <s v="Member"/>
    <x v="0"/>
    <s v="Fashion accessories"/>
    <x v="2"/>
    <s v="B"/>
    <s v="Poor"/>
  </r>
  <r>
    <x v="537"/>
    <n v="97.94"/>
    <n v="1"/>
    <n v="4.8970000000000002"/>
    <n v="102.837"/>
    <x v="37"/>
    <x v="231"/>
    <s v="Ewallet"/>
    <n v="4.8970000000000002"/>
    <n v="6.9"/>
    <s v="Mar"/>
    <x v="4"/>
    <s v="morning"/>
    <s v="Normal"/>
    <x v="1"/>
    <s v="Home and lifestyle"/>
    <x v="0"/>
    <s v="A"/>
    <s v="Average"/>
  </r>
  <r>
    <x v="538"/>
    <n v="73.05"/>
    <n v="4"/>
    <n v="14.61"/>
    <n v="306.81"/>
    <x v="6"/>
    <x v="361"/>
    <s v="Credit card"/>
    <n v="14.61"/>
    <n v="4.9000000000000004"/>
    <s v="Feb"/>
    <x v="3"/>
    <s v="evening"/>
    <s v="Normal"/>
    <x v="0"/>
    <s v="Fashion accessories"/>
    <x v="0"/>
    <s v="A"/>
    <s v="Poor"/>
  </r>
  <r>
    <x v="539"/>
    <n v="87.48"/>
    <n v="6"/>
    <n v="26.244"/>
    <n v="551.12400000000002"/>
    <x v="60"/>
    <x v="362"/>
    <s v="Ewallet"/>
    <n v="26.244"/>
    <n v="5.0999999999999996"/>
    <s v="Feb"/>
    <x v="1"/>
    <s v="evening"/>
    <s v="Member"/>
    <x v="0"/>
    <s v="Food and beverages"/>
    <x v="1"/>
    <s v="C"/>
    <s v="Poor"/>
  </r>
  <r>
    <x v="540"/>
    <n v="30.68"/>
    <n v="3"/>
    <n v="4.6020000000000003"/>
    <n v="96.641999999999996"/>
    <x v="49"/>
    <x v="224"/>
    <s v="Ewallet"/>
    <n v="4.6020000000000003"/>
    <n v="9.1"/>
    <s v="Jan"/>
    <x v="6"/>
    <s v="morning"/>
    <s v="Normal"/>
    <x v="1"/>
    <s v="Home and lifestyle"/>
    <x v="0"/>
    <s v="A"/>
    <s v="Good"/>
  </r>
  <r>
    <x v="541"/>
    <n v="75.88"/>
    <n v="1"/>
    <n v="3.794"/>
    <n v="79.674000000000007"/>
    <x v="75"/>
    <x v="363"/>
    <s v="Credit card"/>
    <n v="3.794"/>
    <n v="7.1"/>
    <s v="Jan"/>
    <x v="4"/>
    <s v="morning"/>
    <s v="Member"/>
    <x v="1"/>
    <s v="Health and beauty"/>
    <x v="1"/>
    <s v="C"/>
    <s v="Average"/>
  </r>
  <r>
    <x v="542"/>
    <n v="20.18"/>
    <n v="4"/>
    <n v="4.0359999999999996"/>
    <n v="84.756"/>
    <x v="77"/>
    <x v="280"/>
    <s v="Credit card"/>
    <n v="4.0359999999999996"/>
    <n v="5"/>
    <s v="Feb"/>
    <x v="5"/>
    <s v="afternoon"/>
    <s v="Member"/>
    <x v="0"/>
    <s v="Sports and travel"/>
    <x v="2"/>
    <s v="B"/>
    <s v="Poor"/>
  </r>
  <r>
    <x v="543"/>
    <n v="18.77"/>
    <n v="6"/>
    <n v="5.6310000000000002"/>
    <n v="118.251"/>
    <x v="26"/>
    <x v="122"/>
    <s v="Credit card"/>
    <n v="5.6310000000000002"/>
    <n v="5.5"/>
    <s v="Jan"/>
    <x v="3"/>
    <s v="evening"/>
    <s v="Member"/>
    <x v="1"/>
    <s v="Electronic accessories"/>
    <x v="1"/>
    <s v="C"/>
    <s v="Poor"/>
  </r>
  <r>
    <x v="544"/>
    <n v="71.2"/>
    <n v="1"/>
    <n v="3.56"/>
    <n v="74.760000000000005"/>
    <x v="0"/>
    <x v="364"/>
    <s v="Credit card"/>
    <n v="3.56"/>
    <n v="9.1999999999999993"/>
    <s v="Jan"/>
    <x v="0"/>
    <s v="evening"/>
    <s v="Normal"/>
    <x v="0"/>
    <s v="Food and beverages"/>
    <x v="2"/>
    <s v="B"/>
    <s v="Good"/>
  </r>
  <r>
    <x v="545"/>
    <n v="38.81"/>
    <n v="4"/>
    <n v="7.7619999999999996"/>
    <n v="163.00200000000001"/>
    <x v="35"/>
    <x v="61"/>
    <s v="Ewallet"/>
    <n v="7.7619999999999996"/>
    <n v="4.9000000000000004"/>
    <s v="Mar"/>
    <x v="6"/>
    <s v="afternoon"/>
    <s v="Member"/>
    <x v="1"/>
    <s v="Home and lifestyle"/>
    <x v="2"/>
    <s v="B"/>
    <s v="Poor"/>
  </r>
  <r>
    <x v="546"/>
    <n v="29.42"/>
    <n v="10"/>
    <n v="14.71"/>
    <n v="308.91000000000003"/>
    <x v="52"/>
    <x v="293"/>
    <s v="Ewallet"/>
    <n v="14.71"/>
    <n v="8.9"/>
    <s v="Jan"/>
    <x v="0"/>
    <s v="evening"/>
    <s v="Normal"/>
    <x v="0"/>
    <s v="Fashion accessories"/>
    <x v="0"/>
    <s v="A"/>
    <s v="Good"/>
  </r>
  <r>
    <x v="547"/>
    <n v="60.95"/>
    <n v="9"/>
    <n v="27.427499999999998"/>
    <n v="575.97749999999996"/>
    <x v="27"/>
    <x v="365"/>
    <s v="Credit card"/>
    <n v="27.427499999999998"/>
    <n v="6"/>
    <s v="Jan"/>
    <x v="3"/>
    <s v="afternoon"/>
    <s v="Normal"/>
    <x v="1"/>
    <s v="Sports and travel"/>
    <x v="0"/>
    <s v="A"/>
    <s v="Average"/>
  </r>
  <r>
    <x v="548"/>
    <n v="51.54"/>
    <n v="5"/>
    <n v="12.885"/>
    <n v="270.58499999999998"/>
    <x v="53"/>
    <x v="366"/>
    <s v="Cash"/>
    <n v="12.885"/>
    <n v="4.2"/>
    <s v="Jan"/>
    <x v="0"/>
    <s v="evening"/>
    <s v="Normal"/>
    <x v="0"/>
    <s v="Sports and travel"/>
    <x v="2"/>
    <s v="B"/>
    <s v="Poor"/>
  </r>
  <r>
    <x v="549"/>
    <n v="66.06"/>
    <n v="6"/>
    <n v="19.818000000000001"/>
    <n v="416.178"/>
    <x v="54"/>
    <x v="367"/>
    <s v="Cash"/>
    <n v="19.818000000000001"/>
    <n v="7.3"/>
    <s v="Jan"/>
    <x v="5"/>
    <s v="morning"/>
    <s v="Normal"/>
    <x v="0"/>
    <s v="Electronic accessories"/>
    <x v="0"/>
    <s v="A"/>
    <s v="Average"/>
  </r>
  <r>
    <x v="550"/>
    <n v="57.27"/>
    <n v="3"/>
    <n v="8.5905000000000005"/>
    <n v="180.40049999999999"/>
    <x v="57"/>
    <x v="106"/>
    <s v="Ewallet"/>
    <n v="8.5905000000000005"/>
    <n v="6.5"/>
    <s v="Feb"/>
    <x v="0"/>
    <s v="evening"/>
    <s v="Normal"/>
    <x v="1"/>
    <s v="Fashion accessories"/>
    <x v="2"/>
    <s v="B"/>
    <s v="Average"/>
  </r>
  <r>
    <x v="551"/>
    <n v="54.31"/>
    <n v="9"/>
    <n v="24.439499999999999"/>
    <n v="513.22950000000003"/>
    <x v="70"/>
    <x v="368"/>
    <s v="Cash"/>
    <n v="24.439499999999999"/>
    <n v="8.9"/>
    <s v="Feb"/>
    <x v="1"/>
    <s v="morning"/>
    <s v="Normal"/>
    <x v="0"/>
    <s v="Fashion accessories"/>
    <x v="2"/>
    <s v="B"/>
    <s v="Good"/>
  </r>
  <r>
    <x v="552"/>
    <n v="58.24"/>
    <n v="9"/>
    <n v="26.207999999999998"/>
    <n v="550.36800000000005"/>
    <x v="63"/>
    <x v="369"/>
    <s v="Cash"/>
    <n v="26.207999999999998"/>
    <n v="9.6999999999999993"/>
    <s v="Feb"/>
    <x v="6"/>
    <s v="afternoon"/>
    <s v="Normal"/>
    <x v="0"/>
    <s v="Health and beauty"/>
    <x v="2"/>
    <s v="B"/>
    <s v="Good"/>
  </r>
  <r>
    <x v="553"/>
    <n v="22.21"/>
    <n v="6"/>
    <n v="6.6630000000000003"/>
    <n v="139.923"/>
    <x v="37"/>
    <x v="81"/>
    <s v="Credit card"/>
    <n v="6.6630000000000003"/>
    <n v="8.6"/>
    <s v="Mar"/>
    <x v="4"/>
    <s v="morning"/>
    <s v="Normal"/>
    <x v="1"/>
    <s v="Electronic accessories"/>
    <x v="1"/>
    <s v="C"/>
    <s v="Good"/>
  </r>
  <r>
    <x v="554"/>
    <n v="19.32"/>
    <n v="7"/>
    <n v="6.7619999999999996"/>
    <n v="142.00200000000001"/>
    <x v="5"/>
    <x v="370"/>
    <s v="Cash"/>
    <n v="6.7619999999999996"/>
    <n v="6.9"/>
    <s v="Mar"/>
    <x v="3"/>
    <s v="evening"/>
    <s v="Member"/>
    <x v="1"/>
    <s v="Electronic accessories"/>
    <x v="0"/>
    <s v="A"/>
    <s v="Average"/>
  </r>
  <r>
    <x v="555"/>
    <n v="37.479999999999997"/>
    <n v="3"/>
    <n v="5.6219999999999999"/>
    <n v="118.062"/>
    <x v="40"/>
    <x v="286"/>
    <s v="Credit card"/>
    <n v="5.6219999999999999"/>
    <n v="7.7"/>
    <s v="Jan"/>
    <x v="2"/>
    <s v="afternoon"/>
    <s v="Normal"/>
    <x v="1"/>
    <s v="Home and lifestyle"/>
    <x v="2"/>
    <s v="B"/>
    <s v="Average"/>
  </r>
  <r>
    <x v="556"/>
    <n v="72.040000000000006"/>
    <n v="2"/>
    <n v="7.2039999999999997"/>
    <n v="151.28399999999999"/>
    <x v="87"/>
    <x v="371"/>
    <s v="Cash"/>
    <n v="7.2039999999999997"/>
    <n v="9.5"/>
    <s v="Feb"/>
    <x v="3"/>
    <s v="evening"/>
    <s v="Member"/>
    <x v="0"/>
    <s v="Fashion accessories"/>
    <x v="2"/>
    <s v="B"/>
    <s v="Good"/>
  </r>
  <r>
    <x v="557"/>
    <n v="98.52"/>
    <n v="10"/>
    <n v="49.26"/>
    <n v="1034.46"/>
    <x v="74"/>
    <x v="169"/>
    <s v="Ewallet"/>
    <n v="49.26"/>
    <n v="4.5"/>
    <s v="Jan"/>
    <x v="5"/>
    <s v="evening"/>
    <s v="Member"/>
    <x v="0"/>
    <s v="Food and beverages"/>
    <x v="1"/>
    <s v="C"/>
    <s v="Poor"/>
  </r>
  <r>
    <x v="558"/>
    <n v="41.66"/>
    <n v="6"/>
    <n v="12.497999999999999"/>
    <n v="262.45800000000003"/>
    <x v="56"/>
    <x v="145"/>
    <s v="Ewallet"/>
    <n v="12.497999999999999"/>
    <n v="5.6"/>
    <s v="Jan"/>
    <x v="5"/>
    <s v="afternoon"/>
    <s v="Member"/>
    <x v="1"/>
    <s v="Food and beverages"/>
    <x v="0"/>
    <s v="A"/>
    <s v="Poor"/>
  </r>
  <r>
    <x v="559"/>
    <n v="72.42"/>
    <n v="3"/>
    <n v="10.863"/>
    <n v="228.12299999999999"/>
    <x v="14"/>
    <x v="336"/>
    <s v="Ewallet"/>
    <n v="10.863"/>
    <n v="8.1999999999999993"/>
    <s v="Mar"/>
    <x v="1"/>
    <s v="evening"/>
    <s v="Member"/>
    <x v="0"/>
    <s v="Home and lifestyle"/>
    <x v="0"/>
    <s v="A"/>
    <s v="Good"/>
  </r>
  <r>
    <x v="560"/>
    <n v="21.58"/>
    <n v="9"/>
    <n v="9.7110000000000003"/>
    <n v="203.93100000000001"/>
    <x v="86"/>
    <x v="372"/>
    <s v="Cash"/>
    <n v="9.7110000000000003"/>
    <n v="7.3"/>
    <s v="Mar"/>
    <x v="4"/>
    <s v="afternoon"/>
    <s v="Normal"/>
    <x v="1"/>
    <s v="Electronic accessories"/>
    <x v="2"/>
    <s v="B"/>
    <s v="Average"/>
  </r>
  <r>
    <x v="561"/>
    <n v="89.2"/>
    <n v="10"/>
    <n v="44.6"/>
    <n v="936.6"/>
    <x v="48"/>
    <x v="324"/>
    <s v="Credit card"/>
    <n v="44.6"/>
    <n v="4.4000000000000004"/>
    <s v="Feb"/>
    <x v="3"/>
    <s v="afternoon"/>
    <s v="Normal"/>
    <x v="1"/>
    <s v="Food and beverages"/>
    <x v="1"/>
    <s v="C"/>
    <s v="Poor"/>
  </r>
  <r>
    <x v="562"/>
    <n v="42.42"/>
    <n v="8"/>
    <n v="16.968"/>
    <n v="356.32799999999997"/>
    <x v="74"/>
    <x v="139"/>
    <s v="Ewallet"/>
    <n v="16.968"/>
    <n v="5.7"/>
    <s v="Jan"/>
    <x v="5"/>
    <s v="afternoon"/>
    <s v="Normal"/>
    <x v="0"/>
    <s v="Electronic accessories"/>
    <x v="2"/>
    <s v="B"/>
    <s v="Poor"/>
  </r>
  <r>
    <x v="563"/>
    <n v="74.510000000000005"/>
    <n v="6"/>
    <n v="22.353000000000002"/>
    <n v="469.41300000000001"/>
    <x v="80"/>
    <x v="264"/>
    <s v="Ewallet"/>
    <n v="22.353000000000002"/>
    <n v="5"/>
    <s v="Mar"/>
    <x v="5"/>
    <s v="afternoon"/>
    <s v="Member"/>
    <x v="1"/>
    <s v="Electronic accessories"/>
    <x v="0"/>
    <s v="A"/>
    <s v="Poor"/>
  </r>
  <r>
    <x v="564"/>
    <n v="99.25"/>
    <n v="2"/>
    <n v="9.9250000000000007"/>
    <n v="208.42500000000001"/>
    <x v="80"/>
    <x v="276"/>
    <s v="Cash"/>
    <n v="9.9250000000000007"/>
    <n v="9"/>
    <s v="Mar"/>
    <x v="5"/>
    <s v="afternoon"/>
    <s v="Normal"/>
    <x v="1"/>
    <s v="Fashion accessories"/>
    <x v="2"/>
    <s v="B"/>
    <s v="Good"/>
  </r>
  <r>
    <x v="565"/>
    <n v="81.209999999999994"/>
    <n v="10"/>
    <n v="40.604999999999997"/>
    <n v="852.70500000000004"/>
    <x v="29"/>
    <x v="39"/>
    <s v="Credit card"/>
    <n v="40.604999999999997"/>
    <n v="6.3"/>
    <s v="Jan"/>
    <x v="4"/>
    <s v="afternoon"/>
    <s v="Normal"/>
    <x v="0"/>
    <s v="Food and beverages"/>
    <x v="0"/>
    <s v="A"/>
    <s v="Average"/>
  </r>
  <r>
    <x v="566"/>
    <n v="49.33"/>
    <n v="10"/>
    <n v="24.664999999999999"/>
    <n v="517.96500000000003"/>
    <x v="36"/>
    <x v="64"/>
    <s v="Credit card"/>
    <n v="24.664999999999999"/>
    <n v="9.4"/>
    <s v="Feb"/>
    <x v="2"/>
    <s v="evening"/>
    <s v="Normal"/>
    <x v="0"/>
    <s v="Sports and travel"/>
    <x v="1"/>
    <s v="C"/>
    <s v="Good"/>
  </r>
  <r>
    <x v="567"/>
    <n v="65.739999999999995"/>
    <n v="9"/>
    <n v="29.582999999999998"/>
    <n v="621.24300000000005"/>
    <x v="17"/>
    <x v="353"/>
    <s v="Cash"/>
    <n v="29.582999999999998"/>
    <n v="7.7"/>
    <s v="Jan"/>
    <x v="6"/>
    <s v="afternoon"/>
    <s v="Normal"/>
    <x v="0"/>
    <s v="Fashion accessories"/>
    <x v="0"/>
    <s v="A"/>
    <s v="Average"/>
  </r>
  <r>
    <x v="568"/>
    <n v="79.86"/>
    <n v="7"/>
    <n v="27.951000000000001"/>
    <n v="586.971"/>
    <x v="8"/>
    <x v="373"/>
    <s v="Credit card"/>
    <n v="27.951000000000001"/>
    <n v="5.5"/>
    <s v="Jan"/>
    <x v="4"/>
    <s v="morning"/>
    <s v="Normal"/>
    <x v="0"/>
    <s v="Fashion accessories"/>
    <x v="2"/>
    <s v="B"/>
    <s v="Poor"/>
  </r>
  <r>
    <x v="569"/>
    <n v="73.98"/>
    <n v="7"/>
    <n v="25.893000000000001"/>
    <n v="543.75300000000004"/>
    <x v="22"/>
    <x v="86"/>
    <s v="Ewallet"/>
    <n v="25.893000000000001"/>
    <n v="4.0999999999999996"/>
    <s v="Mar"/>
    <x v="0"/>
    <s v="evening"/>
    <s v="Normal"/>
    <x v="0"/>
    <s v="Sports and travel"/>
    <x v="1"/>
    <s v="C"/>
    <s v="Poor"/>
  </r>
  <r>
    <x v="570"/>
    <n v="82.04"/>
    <n v="5"/>
    <n v="20.51"/>
    <n v="430.71"/>
    <x v="6"/>
    <x v="361"/>
    <s v="Credit card"/>
    <n v="20.51"/>
    <n v="7.6"/>
    <s v="Feb"/>
    <x v="3"/>
    <s v="evening"/>
    <s v="Member"/>
    <x v="0"/>
    <s v="Home and lifestyle"/>
    <x v="2"/>
    <s v="B"/>
    <s v="Average"/>
  </r>
  <r>
    <x v="571"/>
    <n v="26.67"/>
    <n v="10"/>
    <n v="13.335000000000001"/>
    <n v="280.03500000000003"/>
    <x v="71"/>
    <x v="340"/>
    <s v="Cash"/>
    <n v="13.335000000000001"/>
    <n v="8.6"/>
    <s v="Jan"/>
    <x v="6"/>
    <s v="morning"/>
    <s v="Member"/>
    <x v="1"/>
    <s v="Sports and travel"/>
    <x v="2"/>
    <s v="B"/>
    <s v="Good"/>
  </r>
  <r>
    <x v="572"/>
    <n v="10.130000000000001"/>
    <n v="7"/>
    <n v="3.5455000000000001"/>
    <n v="74.455500000000001"/>
    <x v="24"/>
    <x v="323"/>
    <s v="Ewallet"/>
    <n v="3.5455000000000001"/>
    <n v="8.3000000000000007"/>
    <s v="Mar"/>
    <x v="2"/>
    <s v="evening"/>
    <s v="Member"/>
    <x v="1"/>
    <s v="Food and beverages"/>
    <x v="0"/>
    <s v="A"/>
    <s v="Good"/>
  </r>
  <r>
    <x v="573"/>
    <n v="72.39"/>
    <n v="2"/>
    <n v="7.2389999999999999"/>
    <n v="152.01900000000001"/>
    <x v="50"/>
    <x v="374"/>
    <s v="Credit card"/>
    <n v="7.2389999999999999"/>
    <n v="8.1"/>
    <s v="Jan"/>
    <x v="2"/>
    <s v="evening"/>
    <s v="Normal"/>
    <x v="1"/>
    <s v="Food and beverages"/>
    <x v="2"/>
    <s v="B"/>
    <s v="Good"/>
  </r>
  <r>
    <x v="574"/>
    <n v="85.91"/>
    <n v="5"/>
    <n v="21.477499999999999"/>
    <n v="451.02749999999997"/>
    <x v="23"/>
    <x v="375"/>
    <s v="Credit card"/>
    <n v="21.477499999999999"/>
    <n v="8.6"/>
    <s v="Mar"/>
    <x v="1"/>
    <s v="afternoon"/>
    <s v="Normal"/>
    <x v="1"/>
    <s v="Sports and travel"/>
    <x v="0"/>
    <s v="A"/>
    <s v="Good"/>
  </r>
  <r>
    <x v="575"/>
    <n v="81.31"/>
    <n v="7"/>
    <n v="28.458500000000001"/>
    <n v="597.62850000000003"/>
    <x v="59"/>
    <x v="349"/>
    <s v="Ewallet"/>
    <n v="28.458500000000001"/>
    <n v="6.3"/>
    <s v="Mar"/>
    <x v="1"/>
    <s v="evening"/>
    <s v="Member"/>
    <x v="1"/>
    <s v="Fashion accessories"/>
    <x v="2"/>
    <s v="B"/>
    <s v="Average"/>
  </r>
  <r>
    <x v="576"/>
    <n v="60.3"/>
    <n v="4"/>
    <n v="12.06"/>
    <n v="253.26"/>
    <x v="9"/>
    <x v="362"/>
    <s v="Cash"/>
    <n v="12.06"/>
    <n v="5.8"/>
    <s v="Feb"/>
    <x v="5"/>
    <s v="evening"/>
    <s v="Normal"/>
    <x v="1"/>
    <s v="Food and beverages"/>
    <x v="2"/>
    <s v="B"/>
    <s v="Poor"/>
  </r>
  <r>
    <x v="577"/>
    <n v="31.77"/>
    <n v="4"/>
    <n v="6.3540000000000001"/>
    <n v="133.434"/>
    <x v="78"/>
    <x v="140"/>
    <s v="Ewallet"/>
    <n v="6.3540000000000001"/>
    <n v="6.2"/>
    <s v="Jan"/>
    <x v="3"/>
    <s v="afternoon"/>
    <s v="Normal"/>
    <x v="1"/>
    <s v="Food and beverages"/>
    <x v="1"/>
    <s v="C"/>
    <s v="Average"/>
  </r>
  <r>
    <x v="578"/>
    <n v="64.27"/>
    <n v="4"/>
    <n v="12.853999999999999"/>
    <n v="269.93400000000003"/>
    <x v="58"/>
    <x v="376"/>
    <s v="Cash"/>
    <n v="12.853999999999999"/>
    <n v="7.7"/>
    <s v="Mar"/>
    <x v="6"/>
    <s v="afternoon"/>
    <s v="Normal"/>
    <x v="0"/>
    <s v="Health and beauty"/>
    <x v="0"/>
    <s v="A"/>
    <s v="Average"/>
  </r>
  <r>
    <x v="579"/>
    <n v="69.510000000000005"/>
    <n v="2"/>
    <n v="6.9509999999999996"/>
    <n v="145.971"/>
    <x v="59"/>
    <x v="377"/>
    <s v="Ewallet"/>
    <n v="6.9509999999999996"/>
    <n v="8.1"/>
    <s v="Mar"/>
    <x v="1"/>
    <s v="afternoon"/>
    <s v="Normal"/>
    <x v="1"/>
    <s v="Health and beauty"/>
    <x v="2"/>
    <s v="B"/>
    <s v="Good"/>
  </r>
  <r>
    <x v="580"/>
    <n v="27.22"/>
    <n v="3"/>
    <n v="4.0830000000000002"/>
    <n v="85.742999999999995"/>
    <x v="27"/>
    <x v="378"/>
    <s v="Cash"/>
    <n v="4.0830000000000002"/>
    <n v="7.3"/>
    <s v="Jan"/>
    <x v="3"/>
    <s v="afternoon"/>
    <s v="Normal"/>
    <x v="1"/>
    <s v="Food and beverages"/>
    <x v="1"/>
    <s v="C"/>
    <s v="Average"/>
  </r>
  <r>
    <x v="581"/>
    <n v="77.680000000000007"/>
    <n v="4"/>
    <n v="15.536"/>
    <n v="326.25599999999997"/>
    <x v="60"/>
    <x v="85"/>
    <s v="Cash"/>
    <n v="15.536"/>
    <n v="8.4"/>
    <s v="Feb"/>
    <x v="1"/>
    <s v="evening"/>
    <s v="Member"/>
    <x v="0"/>
    <s v="Health and beauty"/>
    <x v="0"/>
    <s v="A"/>
    <s v="Good"/>
  </r>
  <r>
    <x v="582"/>
    <n v="92.98"/>
    <n v="2"/>
    <n v="9.298"/>
    <n v="195.25800000000001"/>
    <x v="77"/>
    <x v="379"/>
    <s v="Credit card"/>
    <n v="9.298"/>
    <n v="8"/>
    <s v="Feb"/>
    <x v="5"/>
    <s v="afternoon"/>
    <s v="Member"/>
    <x v="0"/>
    <s v="Fashion accessories"/>
    <x v="1"/>
    <s v="C"/>
    <s v="Good"/>
  </r>
  <r>
    <x v="583"/>
    <n v="18.079999999999998"/>
    <n v="4"/>
    <n v="3.6160000000000001"/>
    <n v="75.936000000000007"/>
    <x v="78"/>
    <x v="172"/>
    <s v="Credit card"/>
    <n v="3.6160000000000001"/>
    <n v="9.5"/>
    <s v="Jan"/>
    <x v="3"/>
    <s v="evening"/>
    <s v="Member"/>
    <x v="0"/>
    <s v="Fashion accessories"/>
    <x v="2"/>
    <s v="B"/>
    <s v="Good"/>
  </r>
  <r>
    <x v="584"/>
    <n v="63.06"/>
    <n v="3"/>
    <n v="9.4589999999999996"/>
    <n v="198.63900000000001"/>
    <x v="64"/>
    <x v="380"/>
    <s v="Ewallet"/>
    <n v="9.4589999999999996"/>
    <n v="7"/>
    <s v="Jan"/>
    <x v="0"/>
    <s v="afternoon"/>
    <s v="Normal"/>
    <x v="1"/>
    <s v="Sports and travel"/>
    <x v="2"/>
    <s v="B"/>
    <s v="Average"/>
  </r>
  <r>
    <x v="585"/>
    <n v="51.71"/>
    <n v="4"/>
    <n v="10.342000000000001"/>
    <n v="217.18199999999999"/>
    <x v="11"/>
    <x v="318"/>
    <s v="Credit card"/>
    <n v="10.342000000000001"/>
    <n v="9.8000000000000007"/>
    <s v="Mar"/>
    <x v="0"/>
    <s v="afternoon"/>
    <s v="Normal"/>
    <x v="1"/>
    <s v="Health and beauty"/>
    <x v="0"/>
    <s v="A"/>
    <s v="Good"/>
  </r>
  <r>
    <x v="586"/>
    <n v="52.34"/>
    <n v="3"/>
    <n v="7.851"/>
    <n v="164.87100000000001"/>
    <x v="39"/>
    <x v="381"/>
    <s v="Cash"/>
    <n v="7.851"/>
    <n v="9.1999999999999993"/>
    <s v="Mar"/>
    <x v="5"/>
    <s v="afternoon"/>
    <s v="Normal"/>
    <x v="0"/>
    <s v="Food and beverages"/>
    <x v="0"/>
    <s v="A"/>
    <s v="Good"/>
  </r>
  <r>
    <x v="587"/>
    <n v="43.06"/>
    <n v="5"/>
    <n v="10.765000000000001"/>
    <n v="226.065"/>
    <x v="87"/>
    <x v="382"/>
    <s v="Ewallet"/>
    <n v="10.765000000000001"/>
    <n v="7.7"/>
    <s v="Feb"/>
    <x v="3"/>
    <s v="evening"/>
    <s v="Normal"/>
    <x v="0"/>
    <s v="Sports and travel"/>
    <x v="0"/>
    <s v="A"/>
    <s v="Average"/>
  </r>
  <r>
    <x v="588"/>
    <n v="59.61"/>
    <n v="10"/>
    <n v="29.805"/>
    <n v="625.90499999999997"/>
    <x v="86"/>
    <x v="383"/>
    <s v="Cash"/>
    <n v="29.805"/>
    <n v="5.3"/>
    <s v="Mar"/>
    <x v="4"/>
    <s v="morning"/>
    <s v="Normal"/>
    <x v="1"/>
    <s v="Fashion accessories"/>
    <x v="1"/>
    <s v="C"/>
    <s v="Poor"/>
  </r>
  <r>
    <x v="589"/>
    <n v="14.62"/>
    <n v="5"/>
    <n v="3.6549999999999998"/>
    <n v="76.754999999999995"/>
    <x v="31"/>
    <x v="384"/>
    <s v="Cash"/>
    <n v="3.6549999999999998"/>
    <n v="4.4000000000000004"/>
    <s v="Mar"/>
    <x v="3"/>
    <s v="afternoon"/>
    <s v="Normal"/>
    <x v="1"/>
    <s v="Health and beauty"/>
    <x v="0"/>
    <s v="A"/>
    <s v="Poor"/>
  </r>
  <r>
    <x v="590"/>
    <n v="46.53"/>
    <n v="6"/>
    <n v="13.959"/>
    <n v="293.13900000000001"/>
    <x v="2"/>
    <x v="200"/>
    <s v="Credit card"/>
    <n v="13.959"/>
    <n v="4.3"/>
    <s v="Mar"/>
    <x v="2"/>
    <s v="morning"/>
    <s v="Member"/>
    <x v="1"/>
    <s v="Health and beauty"/>
    <x v="1"/>
    <s v="C"/>
    <s v="Poor"/>
  </r>
  <r>
    <x v="591"/>
    <n v="24.24"/>
    <n v="7"/>
    <n v="8.484"/>
    <n v="178.16399999999999"/>
    <x v="3"/>
    <x v="180"/>
    <s v="Ewallet"/>
    <n v="8.484"/>
    <n v="9.4"/>
    <s v="Jan"/>
    <x v="2"/>
    <s v="evening"/>
    <s v="Member"/>
    <x v="0"/>
    <s v="Home and lifestyle"/>
    <x v="1"/>
    <s v="C"/>
    <s v="Good"/>
  </r>
  <r>
    <x v="592"/>
    <n v="45.58"/>
    <n v="1"/>
    <n v="2.2789999999999999"/>
    <n v="47.859000000000002"/>
    <x v="13"/>
    <x v="385"/>
    <s v="Cash"/>
    <n v="2.2789999999999999"/>
    <n v="9.8000000000000007"/>
    <s v="Feb"/>
    <x v="4"/>
    <s v="afternoon"/>
    <s v="Member"/>
    <x v="0"/>
    <s v="Sports and travel"/>
    <x v="0"/>
    <s v="A"/>
    <s v="Good"/>
  </r>
  <r>
    <x v="593"/>
    <n v="75.2"/>
    <n v="3"/>
    <n v="11.28"/>
    <n v="236.88"/>
    <x v="63"/>
    <x v="159"/>
    <s v="Ewallet"/>
    <n v="11.28"/>
    <n v="4.8"/>
    <s v="Feb"/>
    <x v="6"/>
    <s v="morning"/>
    <s v="Member"/>
    <x v="0"/>
    <s v="Sports and travel"/>
    <x v="0"/>
    <s v="A"/>
    <s v="Poor"/>
  </r>
  <r>
    <x v="594"/>
    <n v="96.8"/>
    <n v="3"/>
    <n v="14.52"/>
    <n v="304.92"/>
    <x v="20"/>
    <x v="137"/>
    <s v="Cash"/>
    <n v="14.52"/>
    <n v="5.3"/>
    <s v="Mar"/>
    <x v="1"/>
    <s v="afternoon"/>
    <s v="Member"/>
    <x v="1"/>
    <s v="Sports and travel"/>
    <x v="2"/>
    <s v="B"/>
    <s v="Poor"/>
  </r>
  <r>
    <x v="595"/>
    <n v="14.82"/>
    <n v="3"/>
    <n v="2.2229999999999999"/>
    <n v="46.683"/>
    <x v="59"/>
    <x v="170"/>
    <s v="Credit card"/>
    <n v="2.2229999999999999"/>
    <n v="8.6999999999999993"/>
    <s v="Mar"/>
    <x v="1"/>
    <s v="morning"/>
    <s v="Normal"/>
    <x v="1"/>
    <s v="Health and beauty"/>
    <x v="2"/>
    <s v="B"/>
    <s v="Good"/>
  </r>
  <r>
    <x v="596"/>
    <n v="52.2"/>
    <n v="3"/>
    <n v="7.83"/>
    <n v="164.43"/>
    <x v="42"/>
    <x v="241"/>
    <s v="Credit card"/>
    <n v="7.83"/>
    <n v="9.5"/>
    <s v="Feb"/>
    <x v="1"/>
    <s v="afternoon"/>
    <s v="Normal"/>
    <x v="1"/>
    <s v="Food and beverages"/>
    <x v="0"/>
    <s v="A"/>
    <s v="Good"/>
  </r>
  <r>
    <x v="597"/>
    <n v="46.66"/>
    <n v="9"/>
    <n v="20.997"/>
    <n v="440.93700000000001"/>
    <x v="21"/>
    <x v="386"/>
    <s v="Ewallet"/>
    <n v="20.997"/>
    <n v="5.3"/>
    <s v="Feb"/>
    <x v="2"/>
    <s v="evening"/>
    <s v="Normal"/>
    <x v="0"/>
    <s v="Sports and travel"/>
    <x v="1"/>
    <s v="C"/>
    <s v="Poor"/>
  </r>
  <r>
    <x v="598"/>
    <n v="36.85"/>
    <n v="5"/>
    <n v="9.2125000000000004"/>
    <n v="193.46250000000001"/>
    <x v="53"/>
    <x v="387"/>
    <s v="Cash"/>
    <n v="9.2125000000000004"/>
    <n v="9.1999999999999993"/>
    <s v="Jan"/>
    <x v="0"/>
    <s v="evening"/>
    <s v="Normal"/>
    <x v="0"/>
    <s v="Fashion accessories"/>
    <x v="1"/>
    <s v="C"/>
    <s v="Good"/>
  </r>
  <r>
    <x v="599"/>
    <n v="70.319999999999993"/>
    <n v="2"/>
    <n v="7.032"/>
    <n v="147.672"/>
    <x v="62"/>
    <x v="388"/>
    <s v="Ewallet"/>
    <n v="7.032"/>
    <n v="9.6"/>
    <s v="Mar"/>
    <x v="2"/>
    <s v="afternoon"/>
    <s v="Member"/>
    <x v="0"/>
    <s v="Home and lifestyle"/>
    <x v="0"/>
    <s v="A"/>
    <s v="Good"/>
  </r>
  <r>
    <x v="600"/>
    <n v="83.08"/>
    <n v="1"/>
    <n v="4.1539999999999999"/>
    <n v="87.233999999999995"/>
    <x v="54"/>
    <x v="361"/>
    <s v="Ewallet"/>
    <n v="4.1539999999999999"/>
    <n v="6.4"/>
    <s v="Jan"/>
    <x v="5"/>
    <s v="evening"/>
    <s v="Normal"/>
    <x v="1"/>
    <s v="Electronic accessories"/>
    <x v="1"/>
    <s v="C"/>
    <s v="Average"/>
  </r>
  <r>
    <x v="601"/>
    <n v="64.989999999999995"/>
    <n v="1"/>
    <n v="3.2494999999999998"/>
    <n v="68.239500000000007"/>
    <x v="53"/>
    <x v="389"/>
    <s v="Credit card"/>
    <n v="3.2494999999999998"/>
    <n v="4.5"/>
    <s v="Jan"/>
    <x v="0"/>
    <s v="morning"/>
    <s v="Normal"/>
    <x v="0"/>
    <s v="Fashion accessories"/>
    <x v="1"/>
    <s v="C"/>
    <s v="Poor"/>
  </r>
  <r>
    <x v="602"/>
    <n v="77.56"/>
    <n v="10"/>
    <n v="38.78"/>
    <n v="814.38"/>
    <x v="86"/>
    <x v="82"/>
    <s v="Ewallet"/>
    <n v="38.78"/>
    <n v="6.9"/>
    <s v="Mar"/>
    <x v="4"/>
    <s v="evening"/>
    <s v="Normal"/>
    <x v="1"/>
    <s v="Food and beverages"/>
    <x v="1"/>
    <s v="C"/>
    <s v="Average"/>
  </r>
  <r>
    <x v="603"/>
    <n v="54.51"/>
    <n v="6"/>
    <n v="16.353000000000002"/>
    <n v="343.41300000000001"/>
    <x v="85"/>
    <x v="376"/>
    <s v="Ewallet"/>
    <n v="16.353000000000002"/>
    <n v="7.8"/>
    <s v="Mar"/>
    <x v="2"/>
    <s v="afternoon"/>
    <s v="Normal"/>
    <x v="0"/>
    <s v="Sports and travel"/>
    <x v="2"/>
    <s v="B"/>
    <s v="Average"/>
  </r>
  <r>
    <x v="604"/>
    <n v="51.89"/>
    <n v="7"/>
    <n v="18.1615"/>
    <n v="381.39150000000001"/>
    <x v="66"/>
    <x v="390"/>
    <s v="Cash"/>
    <n v="18.1615"/>
    <n v="4.5"/>
    <s v="Jan"/>
    <x v="6"/>
    <s v="evening"/>
    <s v="Member"/>
    <x v="0"/>
    <s v="Fashion accessories"/>
    <x v="1"/>
    <s v="C"/>
    <s v="Poor"/>
  </r>
  <r>
    <x v="605"/>
    <n v="31.75"/>
    <n v="4"/>
    <n v="6.35"/>
    <n v="133.35"/>
    <x v="4"/>
    <x v="108"/>
    <s v="Cash"/>
    <n v="6.35"/>
    <n v="8.6"/>
    <s v="Feb"/>
    <x v="1"/>
    <s v="afternoon"/>
    <s v="Normal"/>
    <x v="1"/>
    <s v="Home and lifestyle"/>
    <x v="2"/>
    <s v="B"/>
    <s v="Good"/>
  </r>
  <r>
    <x v="606"/>
    <n v="53.65"/>
    <n v="7"/>
    <n v="18.7775"/>
    <n v="394.32749999999999"/>
    <x v="34"/>
    <x v="391"/>
    <s v="Ewallet"/>
    <n v="18.7775"/>
    <n v="5.2"/>
    <s v="Feb"/>
    <x v="2"/>
    <s v="afternoon"/>
    <s v="Member"/>
    <x v="0"/>
    <s v="Fashion accessories"/>
    <x v="0"/>
    <s v="A"/>
    <s v="Poor"/>
  </r>
  <r>
    <x v="607"/>
    <n v="49.79"/>
    <n v="4"/>
    <n v="9.9580000000000002"/>
    <n v="209.11799999999999"/>
    <x v="61"/>
    <x v="156"/>
    <s v="Credit card"/>
    <n v="9.9580000000000002"/>
    <n v="6.4"/>
    <s v="Mar"/>
    <x v="4"/>
    <s v="evening"/>
    <s v="Member"/>
    <x v="0"/>
    <s v="Food and beverages"/>
    <x v="1"/>
    <s v="C"/>
    <s v="Average"/>
  </r>
  <r>
    <x v="608"/>
    <n v="30.61"/>
    <n v="1"/>
    <n v="1.5305"/>
    <n v="32.140500000000003"/>
    <x v="54"/>
    <x v="22"/>
    <s v="Ewallet"/>
    <n v="1.5305"/>
    <n v="5.2"/>
    <s v="Jan"/>
    <x v="5"/>
    <s v="afternoon"/>
    <s v="Normal"/>
    <x v="1"/>
    <s v="Fashion accessories"/>
    <x v="0"/>
    <s v="A"/>
    <s v="Poor"/>
  </r>
  <r>
    <x v="609"/>
    <n v="57.89"/>
    <n v="2"/>
    <n v="5.7889999999999997"/>
    <n v="121.569"/>
    <x v="29"/>
    <x v="4"/>
    <s v="Ewallet"/>
    <n v="5.7889999999999997"/>
    <n v="8.9"/>
    <s v="Jan"/>
    <x v="4"/>
    <s v="morning"/>
    <s v="Member"/>
    <x v="1"/>
    <s v="Food and beverages"/>
    <x v="2"/>
    <s v="B"/>
    <s v="Good"/>
  </r>
  <r>
    <x v="610"/>
    <n v="28.96"/>
    <n v="1"/>
    <n v="1.448"/>
    <n v="30.408000000000001"/>
    <x v="13"/>
    <x v="392"/>
    <s v="Credit card"/>
    <n v="1.448"/>
    <n v="6.2"/>
    <s v="Feb"/>
    <x v="4"/>
    <s v="morning"/>
    <s v="Normal"/>
    <x v="0"/>
    <s v="Electronic accessories"/>
    <x v="0"/>
    <s v="A"/>
    <s v="Average"/>
  </r>
  <r>
    <x v="611"/>
    <n v="98.97"/>
    <n v="9"/>
    <n v="44.536499999999997"/>
    <n v="935.26649999999995"/>
    <x v="11"/>
    <x v="219"/>
    <s v="Cash"/>
    <n v="44.536499999999997"/>
    <n v="6.7"/>
    <s v="Mar"/>
    <x v="0"/>
    <s v="morning"/>
    <s v="Member"/>
    <x v="0"/>
    <s v="Food and beverages"/>
    <x v="1"/>
    <s v="C"/>
    <s v="Average"/>
  </r>
  <r>
    <x v="612"/>
    <n v="93.22"/>
    <n v="3"/>
    <n v="13.983000000000001"/>
    <n v="293.64299999999997"/>
    <x v="46"/>
    <x v="393"/>
    <s v="Cash"/>
    <n v="13.983000000000001"/>
    <n v="7.2"/>
    <s v="Jan"/>
    <x v="4"/>
    <s v="morning"/>
    <s v="Member"/>
    <x v="1"/>
    <s v="Fashion accessories"/>
    <x v="2"/>
    <s v="B"/>
    <s v="Average"/>
  </r>
  <r>
    <x v="613"/>
    <n v="80.930000000000007"/>
    <n v="1"/>
    <n v="4.0465"/>
    <n v="84.976500000000001"/>
    <x v="64"/>
    <x v="394"/>
    <s v="Credit card"/>
    <n v="4.0465"/>
    <n v="9"/>
    <s v="Jan"/>
    <x v="0"/>
    <s v="evening"/>
    <s v="Member"/>
    <x v="1"/>
    <s v="Sports and travel"/>
    <x v="1"/>
    <s v="C"/>
    <s v="Good"/>
  </r>
  <r>
    <x v="614"/>
    <n v="67.45"/>
    <n v="10"/>
    <n v="33.725000000000001"/>
    <n v="708.22500000000002"/>
    <x v="36"/>
    <x v="210"/>
    <s v="Ewallet"/>
    <n v="33.725000000000001"/>
    <n v="4.2"/>
    <s v="Feb"/>
    <x v="2"/>
    <s v="morning"/>
    <s v="Member"/>
    <x v="1"/>
    <s v="Food and beverages"/>
    <x v="0"/>
    <s v="A"/>
    <s v="Poor"/>
  </r>
  <r>
    <x v="615"/>
    <n v="38.72"/>
    <n v="9"/>
    <n v="17.423999999999999"/>
    <n v="365.904"/>
    <x v="80"/>
    <x v="395"/>
    <s v="Ewallet"/>
    <n v="17.423999999999999"/>
    <n v="4.2"/>
    <s v="Mar"/>
    <x v="5"/>
    <s v="afternoon"/>
    <s v="Member"/>
    <x v="0"/>
    <s v="Sports and travel"/>
    <x v="0"/>
    <s v="A"/>
    <s v="Poor"/>
  </r>
  <r>
    <x v="616"/>
    <n v="72.599999999999994"/>
    <n v="6"/>
    <n v="21.78"/>
    <n v="457.38"/>
    <x v="50"/>
    <x v="396"/>
    <s v="Cash"/>
    <n v="21.78"/>
    <n v="6.9"/>
    <s v="Jan"/>
    <x v="2"/>
    <s v="evening"/>
    <s v="Member"/>
    <x v="1"/>
    <s v="Sports and travel"/>
    <x v="2"/>
    <s v="B"/>
    <s v="Average"/>
  </r>
  <r>
    <x v="617"/>
    <n v="87.91"/>
    <n v="5"/>
    <n v="21.977499999999999"/>
    <n v="461.52749999999997"/>
    <x v="86"/>
    <x v="397"/>
    <s v="Ewallet"/>
    <n v="21.977499999999999"/>
    <n v="4.4000000000000004"/>
    <s v="Mar"/>
    <x v="4"/>
    <s v="evening"/>
    <s v="Member"/>
    <x v="1"/>
    <s v="Electronic accessories"/>
    <x v="1"/>
    <s v="C"/>
    <s v="Poor"/>
  </r>
  <r>
    <x v="618"/>
    <n v="98.53"/>
    <n v="6"/>
    <n v="29.559000000000001"/>
    <n v="620.73900000000003"/>
    <x v="54"/>
    <x v="218"/>
    <s v="Credit card"/>
    <n v="29.559000000000001"/>
    <n v="4"/>
    <s v="Jan"/>
    <x v="5"/>
    <s v="morning"/>
    <s v="Member"/>
    <x v="1"/>
    <s v="Food and beverages"/>
    <x v="0"/>
    <s v="A"/>
    <s v="Poor"/>
  </r>
  <r>
    <x v="619"/>
    <n v="43.46"/>
    <n v="6"/>
    <n v="13.038"/>
    <n v="273.798"/>
    <x v="13"/>
    <x v="84"/>
    <s v="Ewallet"/>
    <n v="13.038"/>
    <n v="8.5"/>
    <s v="Feb"/>
    <x v="4"/>
    <s v="evening"/>
    <s v="Member"/>
    <x v="0"/>
    <s v="Fashion accessories"/>
    <x v="1"/>
    <s v="C"/>
    <s v="Good"/>
  </r>
  <r>
    <x v="620"/>
    <n v="71.680000000000007"/>
    <n v="3"/>
    <n v="10.752000000000001"/>
    <n v="225.792"/>
    <x v="61"/>
    <x v="19"/>
    <s v="Credit card"/>
    <n v="10.752000000000001"/>
    <n v="9.1999999999999993"/>
    <s v="Mar"/>
    <x v="4"/>
    <s v="afternoon"/>
    <s v="Normal"/>
    <x v="0"/>
    <s v="Food and beverages"/>
    <x v="0"/>
    <s v="A"/>
    <s v="Good"/>
  </r>
  <r>
    <x v="621"/>
    <n v="91.61"/>
    <n v="1"/>
    <n v="4.5804999999999998"/>
    <n v="96.1905"/>
    <x v="80"/>
    <x v="143"/>
    <s v="Cash"/>
    <n v="4.5804999999999998"/>
    <n v="9.8000000000000007"/>
    <s v="Mar"/>
    <x v="5"/>
    <s v="evening"/>
    <s v="Member"/>
    <x v="0"/>
    <s v="Food and beverages"/>
    <x v="0"/>
    <s v="A"/>
    <s v="Good"/>
  </r>
  <r>
    <x v="622"/>
    <n v="94.59"/>
    <n v="7"/>
    <n v="33.106499999999997"/>
    <n v="695.23649999999998"/>
    <x v="29"/>
    <x v="398"/>
    <s v="Credit card"/>
    <n v="33.106499999999997"/>
    <n v="4.9000000000000004"/>
    <s v="Jan"/>
    <x v="4"/>
    <s v="afternoon"/>
    <s v="Member"/>
    <x v="0"/>
    <s v="Home and lifestyle"/>
    <x v="2"/>
    <s v="B"/>
    <s v="Poor"/>
  </r>
  <r>
    <x v="623"/>
    <n v="83.25"/>
    <n v="10"/>
    <n v="41.625"/>
    <n v="874.125"/>
    <x v="52"/>
    <x v="210"/>
    <s v="Credit card"/>
    <n v="41.625"/>
    <n v="4.4000000000000004"/>
    <s v="Jan"/>
    <x v="0"/>
    <s v="morning"/>
    <s v="Normal"/>
    <x v="0"/>
    <s v="Fashion accessories"/>
    <x v="2"/>
    <s v="B"/>
    <s v="Poor"/>
  </r>
  <r>
    <x v="624"/>
    <n v="91.35"/>
    <n v="1"/>
    <n v="4.5674999999999999"/>
    <n v="95.917500000000004"/>
    <x v="69"/>
    <x v="324"/>
    <s v="Cash"/>
    <n v="4.5674999999999999"/>
    <n v="6.8"/>
    <s v="Feb"/>
    <x v="0"/>
    <s v="afternoon"/>
    <s v="Member"/>
    <x v="1"/>
    <s v="Fashion accessories"/>
    <x v="2"/>
    <s v="B"/>
    <s v="Average"/>
  </r>
  <r>
    <x v="625"/>
    <n v="78.88"/>
    <n v="2"/>
    <n v="7.8879999999999999"/>
    <n v="165.648"/>
    <x v="53"/>
    <x v="399"/>
    <s v="Cash"/>
    <n v="7.8879999999999999"/>
    <n v="9.1"/>
    <s v="Jan"/>
    <x v="0"/>
    <s v="evening"/>
    <s v="Member"/>
    <x v="0"/>
    <s v="Food and beverages"/>
    <x v="2"/>
    <s v="B"/>
    <s v="Good"/>
  </r>
  <r>
    <x v="626"/>
    <n v="60.87"/>
    <n v="2"/>
    <n v="6.0869999999999997"/>
    <n v="127.827"/>
    <x v="11"/>
    <x v="378"/>
    <s v="Ewallet"/>
    <n v="6.0869999999999997"/>
    <n v="8.6999999999999993"/>
    <s v="Mar"/>
    <x v="0"/>
    <s v="afternoon"/>
    <s v="Normal"/>
    <x v="1"/>
    <s v="Sports and travel"/>
    <x v="0"/>
    <s v="A"/>
    <s v="Good"/>
  </r>
  <r>
    <x v="627"/>
    <n v="82.58"/>
    <n v="10"/>
    <n v="41.29"/>
    <n v="867.09"/>
    <x v="86"/>
    <x v="400"/>
    <s v="Cash"/>
    <n v="41.29"/>
    <n v="5"/>
    <s v="Mar"/>
    <x v="4"/>
    <s v="afternoon"/>
    <s v="Member"/>
    <x v="1"/>
    <s v="Health and beauty"/>
    <x v="2"/>
    <s v="B"/>
    <s v="Poor"/>
  </r>
  <r>
    <x v="628"/>
    <n v="53.3"/>
    <n v="3"/>
    <n v="7.9950000000000001"/>
    <n v="167.89500000000001"/>
    <x v="25"/>
    <x v="401"/>
    <s v="Ewallet"/>
    <n v="7.9950000000000001"/>
    <n v="7.5"/>
    <s v="Jan"/>
    <x v="1"/>
    <s v="afternoon"/>
    <s v="Member"/>
    <x v="1"/>
    <s v="Home and lifestyle"/>
    <x v="0"/>
    <s v="A"/>
    <s v="Average"/>
  </r>
  <r>
    <x v="629"/>
    <n v="12.09"/>
    <n v="1"/>
    <n v="0.60450000000000004"/>
    <n v="12.6945"/>
    <x v="53"/>
    <x v="96"/>
    <s v="Credit card"/>
    <n v="0.60450000000000004"/>
    <n v="8.1999999999999993"/>
    <s v="Jan"/>
    <x v="0"/>
    <s v="evening"/>
    <s v="Normal"/>
    <x v="0"/>
    <s v="Fashion accessories"/>
    <x v="0"/>
    <s v="A"/>
    <s v="Good"/>
  </r>
  <r>
    <x v="630"/>
    <n v="64.19"/>
    <n v="10"/>
    <n v="32.094999999999999"/>
    <n v="673.995"/>
    <x v="64"/>
    <x v="402"/>
    <s v="Credit card"/>
    <n v="32.094999999999999"/>
    <n v="6.7"/>
    <s v="Jan"/>
    <x v="0"/>
    <s v="afternoon"/>
    <s v="Normal"/>
    <x v="1"/>
    <s v="Sports and travel"/>
    <x v="0"/>
    <s v="A"/>
    <s v="Average"/>
  </r>
  <r>
    <x v="631"/>
    <n v="78.31"/>
    <n v="3"/>
    <n v="11.746499999999999"/>
    <n v="246.6765"/>
    <x v="19"/>
    <x v="382"/>
    <s v="Ewallet"/>
    <n v="11.746499999999999"/>
    <n v="5.4"/>
    <s v="Mar"/>
    <x v="6"/>
    <s v="evening"/>
    <s v="Normal"/>
    <x v="1"/>
    <s v="Electronic accessories"/>
    <x v="0"/>
    <s v="A"/>
    <s v="Poor"/>
  </r>
  <r>
    <x v="632"/>
    <n v="83.77"/>
    <n v="2"/>
    <n v="8.3770000000000007"/>
    <n v="175.917"/>
    <x v="15"/>
    <x v="200"/>
    <s v="Credit card"/>
    <n v="8.3770000000000007"/>
    <n v="7"/>
    <s v="Jan"/>
    <x v="6"/>
    <s v="morning"/>
    <s v="Member"/>
    <x v="1"/>
    <s v="Food and beverages"/>
    <x v="0"/>
    <s v="A"/>
    <s v="Average"/>
  </r>
  <r>
    <x v="633"/>
    <n v="99.7"/>
    <n v="3"/>
    <n v="14.955"/>
    <n v="314.05500000000001"/>
    <x v="79"/>
    <x v="403"/>
    <s v="Ewallet"/>
    <n v="14.955"/>
    <n v="4.7"/>
    <s v="Mar"/>
    <x v="3"/>
    <s v="morning"/>
    <s v="Normal"/>
    <x v="1"/>
    <s v="Home and lifestyle"/>
    <x v="2"/>
    <s v="B"/>
    <s v="Poor"/>
  </r>
  <r>
    <x v="634"/>
    <n v="79.91"/>
    <n v="3"/>
    <n v="11.986499999999999"/>
    <n v="251.7165"/>
    <x v="80"/>
    <x v="198"/>
    <s v="Credit card"/>
    <n v="11.986499999999999"/>
    <n v="5"/>
    <s v="Mar"/>
    <x v="5"/>
    <s v="evening"/>
    <s v="Member"/>
    <x v="1"/>
    <s v="Food and beverages"/>
    <x v="2"/>
    <s v="B"/>
    <s v="Poor"/>
  </r>
  <r>
    <x v="635"/>
    <n v="66.47"/>
    <n v="10"/>
    <n v="33.234999999999999"/>
    <n v="697.93499999999995"/>
    <x v="15"/>
    <x v="66"/>
    <s v="Credit card"/>
    <n v="33.234999999999999"/>
    <n v="5"/>
    <s v="Jan"/>
    <x v="6"/>
    <s v="afternoon"/>
    <s v="Member"/>
    <x v="1"/>
    <s v="Health and beauty"/>
    <x v="2"/>
    <s v="B"/>
    <s v="Poor"/>
  </r>
  <r>
    <x v="636"/>
    <n v="28.95"/>
    <n v="7"/>
    <n v="10.1325"/>
    <n v="212.7825"/>
    <x v="2"/>
    <x v="106"/>
    <s v="Credit card"/>
    <n v="10.1325"/>
    <n v="6"/>
    <s v="Mar"/>
    <x v="2"/>
    <s v="evening"/>
    <s v="Normal"/>
    <x v="1"/>
    <s v="Health and beauty"/>
    <x v="0"/>
    <s v="A"/>
    <s v="Average"/>
  </r>
  <r>
    <x v="637"/>
    <n v="46.2"/>
    <n v="1"/>
    <n v="2.31"/>
    <n v="48.51"/>
    <x v="35"/>
    <x v="404"/>
    <s v="Cash"/>
    <n v="2.31"/>
    <n v="6.3"/>
    <s v="Mar"/>
    <x v="6"/>
    <s v="afternoon"/>
    <s v="Normal"/>
    <x v="0"/>
    <s v="Electronic accessories"/>
    <x v="1"/>
    <s v="C"/>
    <s v="Average"/>
  </r>
  <r>
    <x v="638"/>
    <n v="17.63"/>
    <n v="5"/>
    <n v="4.4074999999999998"/>
    <n v="92.557500000000005"/>
    <x v="1"/>
    <x v="398"/>
    <s v="Cash"/>
    <n v="4.4074999999999998"/>
    <n v="8.5"/>
    <s v="Mar"/>
    <x v="1"/>
    <s v="afternoon"/>
    <s v="Member"/>
    <x v="0"/>
    <s v="Food and beverages"/>
    <x v="2"/>
    <s v="B"/>
    <s v="Good"/>
  </r>
  <r>
    <x v="639"/>
    <n v="52.42"/>
    <n v="3"/>
    <n v="7.8630000000000004"/>
    <n v="165.12299999999999"/>
    <x v="33"/>
    <x v="24"/>
    <s v="Ewallet"/>
    <n v="7.8630000000000004"/>
    <n v="7.5"/>
    <s v="Feb"/>
    <x v="5"/>
    <s v="evening"/>
    <s v="Normal"/>
    <x v="1"/>
    <s v="Fashion accessories"/>
    <x v="2"/>
    <s v="B"/>
    <s v="Average"/>
  </r>
  <r>
    <x v="640"/>
    <n v="98.79"/>
    <n v="3"/>
    <n v="14.8185"/>
    <n v="311.18849999999998"/>
    <x v="55"/>
    <x v="405"/>
    <s v="Ewallet"/>
    <n v="14.8185"/>
    <n v="6.4"/>
    <s v="Feb"/>
    <x v="0"/>
    <s v="evening"/>
    <s v="Member"/>
    <x v="0"/>
    <s v="Food and beverages"/>
    <x v="2"/>
    <s v="B"/>
    <s v="Average"/>
  </r>
  <r>
    <x v="641"/>
    <n v="88.55"/>
    <n v="8"/>
    <n v="35.42"/>
    <n v="743.82"/>
    <x v="35"/>
    <x v="406"/>
    <s v="Ewallet"/>
    <n v="35.42"/>
    <n v="4.7"/>
    <s v="Mar"/>
    <x v="6"/>
    <s v="afternoon"/>
    <s v="Member"/>
    <x v="0"/>
    <s v="Electronic accessories"/>
    <x v="1"/>
    <s v="C"/>
    <s v="Poor"/>
  </r>
  <r>
    <x v="642"/>
    <n v="55.67"/>
    <n v="2"/>
    <n v="5.5670000000000002"/>
    <n v="116.907"/>
    <x v="39"/>
    <x v="264"/>
    <s v="Ewallet"/>
    <n v="5.5670000000000002"/>
    <n v="6"/>
    <s v="Mar"/>
    <x v="5"/>
    <s v="afternoon"/>
    <s v="Member"/>
    <x v="1"/>
    <s v="Electronic accessories"/>
    <x v="2"/>
    <s v="B"/>
    <s v="Average"/>
  </r>
  <r>
    <x v="643"/>
    <n v="72.52"/>
    <n v="8"/>
    <n v="29.007999999999999"/>
    <n v="609.16800000000001"/>
    <x v="73"/>
    <x v="206"/>
    <s v="Credit card"/>
    <n v="29.007999999999999"/>
    <n v="4"/>
    <s v="Mar"/>
    <x v="0"/>
    <s v="evening"/>
    <s v="Member"/>
    <x v="0"/>
    <s v="Food and beverages"/>
    <x v="1"/>
    <s v="C"/>
    <s v="Poor"/>
  </r>
  <r>
    <x v="644"/>
    <n v="12.05"/>
    <n v="5"/>
    <n v="3.0125000000000002"/>
    <n v="63.262500000000003"/>
    <x v="69"/>
    <x v="183"/>
    <s v="Ewallet"/>
    <n v="3.0125000000000002"/>
    <n v="5.5"/>
    <s v="Feb"/>
    <x v="0"/>
    <s v="afternoon"/>
    <s v="Member"/>
    <x v="1"/>
    <s v="Electronic accessories"/>
    <x v="1"/>
    <s v="C"/>
    <s v="Poor"/>
  </r>
  <r>
    <x v="645"/>
    <n v="19.36"/>
    <n v="9"/>
    <n v="8.7119999999999997"/>
    <n v="182.952"/>
    <x v="68"/>
    <x v="362"/>
    <s v="Ewallet"/>
    <n v="8.7119999999999997"/>
    <n v="8.6999999999999993"/>
    <s v="Jan"/>
    <x v="1"/>
    <s v="evening"/>
    <s v="Member"/>
    <x v="1"/>
    <s v="Home and lifestyle"/>
    <x v="0"/>
    <s v="A"/>
    <s v="Good"/>
  </r>
  <r>
    <x v="646"/>
    <n v="70.209999999999994"/>
    <n v="6"/>
    <n v="21.062999999999999"/>
    <n v="442.32299999999998"/>
    <x v="73"/>
    <x v="407"/>
    <s v="Cash"/>
    <n v="21.062999999999999"/>
    <n v="7.4"/>
    <s v="Mar"/>
    <x v="0"/>
    <s v="afternoon"/>
    <s v="Normal"/>
    <x v="1"/>
    <s v="Health and beauty"/>
    <x v="1"/>
    <s v="C"/>
    <s v="Average"/>
  </r>
  <r>
    <x v="647"/>
    <n v="33.630000000000003"/>
    <n v="1"/>
    <n v="1.6815"/>
    <n v="35.311500000000002"/>
    <x v="80"/>
    <x v="374"/>
    <s v="Cash"/>
    <n v="1.6815"/>
    <n v="5.6"/>
    <s v="Mar"/>
    <x v="5"/>
    <s v="evening"/>
    <s v="Member"/>
    <x v="1"/>
    <s v="Fashion accessories"/>
    <x v="2"/>
    <s v="B"/>
    <s v="Poor"/>
  </r>
  <r>
    <x v="648"/>
    <n v="15.49"/>
    <n v="2"/>
    <n v="1.5489999999999999"/>
    <n v="32.529000000000003"/>
    <x v="65"/>
    <x v="50"/>
    <s v="Cash"/>
    <n v="1.5489999999999999"/>
    <n v="6.3"/>
    <s v="Jan"/>
    <x v="5"/>
    <s v="afternoon"/>
    <s v="Member"/>
    <x v="0"/>
    <s v="Sports and travel"/>
    <x v="1"/>
    <s v="C"/>
    <s v="Average"/>
  </r>
  <r>
    <x v="649"/>
    <n v="24.74"/>
    <n v="10"/>
    <n v="12.37"/>
    <n v="259.77"/>
    <x v="7"/>
    <x v="95"/>
    <s v="Cash"/>
    <n v="12.37"/>
    <n v="7.1"/>
    <s v="Feb"/>
    <x v="2"/>
    <s v="evening"/>
    <s v="Normal"/>
    <x v="1"/>
    <s v="Electronic accessories"/>
    <x v="1"/>
    <s v="C"/>
    <s v="Average"/>
  </r>
  <r>
    <x v="650"/>
    <n v="75.66"/>
    <n v="5"/>
    <n v="18.914999999999999"/>
    <n v="397.21499999999997"/>
    <x v="15"/>
    <x v="282"/>
    <s v="Ewallet"/>
    <n v="18.914999999999999"/>
    <n v="7.8"/>
    <s v="Jan"/>
    <x v="6"/>
    <s v="evening"/>
    <s v="Normal"/>
    <x v="1"/>
    <s v="Electronic accessories"/>
    <x v="2"/>
    <s v="B"/>
    <s v="Average"/>
  </r>
  <r>
    <x v="651"/>
    <n v="55.81"/>
    <n v="6"/>
    <n v="16.742999999999999"/>
    <n v="351.60300000000001"/>
    <x v="49"/>
    <x v="408"/>
    <s v="Cash"/>
    <n v="16.742999999999999"/>
    <n v="9.9"/>
    <s v="Jan"/>
    <x v="6"/>
    <s v="morning"/>
    <s v="Normal"/>
    <x v="0"/>
    <s v="Health and beauty"/>
    <x v="2"/>
    <s v="B"/>
    <s v="Good"/>
  </r>
  <r>
    <x v="652"/>
    <n v="72.78"/>
    <n v="10"/>
    <n v="36.39"/>
    <n v="764.19"/>
    <x v="36"/>
    <x v="45"/>
    <s v="Cash"/>
    <n v="36.39"/>
    <n v="7.3"/>
    <s v="Feb"/>
    <x v="2"/>
    <s v="evening"/>
    <s v="Member"/>
    <x v="1"/>
    <s v="Home and lifestyle"/>
    <x v="0"/>
    <s v="A"/>
    <s v="Average"/>
  </r>
  <r>
    <x v="653"/>
    <n v="37.32"/>
    <n v="9"/>
    <n v="16.794"/>
    <n v="352.67399999999998"/>
    <x v="43"/>
    <x v="26"/>
    <s v="Ewallet"/>
    <n v="16.794"/>
    <n v="5.0999999999999996"/>
    <s v="Mar"/>
    <x v="5"/>
    <s v="afternoon"/>
    <s v="Member"/>
    <x v="1"/>
    <s v="Sports and travel"/>
    <x v="2"/>
    <s v="B"/>
    <s v="Poor"/>
  </r>
  <r>
    <x v="654"/>
    <n v="60.18"/>
    <n v="4"/>
    <n v="12.036"/>
    <n v="252.756"/>
    <x v="69"/>
    <x v="358"/>
    <s v="Credit card"/>
    <n v="12.036"/>
    <n v="9.4"/>
    <s v="Feb"/>
    <x v="0"/>
    <s v="evening"/>
    <s v="Member"/>
    <x v="1"/>
    <s v="Fashion accessories"/>
    <x v="2"/>
    <s v="B"/>
    <s v="Good"/>
  </r>
  <r>
    <x v="655"/>
    <n v="15.69"/>
    <n v="3"/>
    <n v="2.3534999999999999"/>
    <n v="49.423499999999997"/>
    <x v="86"/>
    <x v="385"/>
    <s v="Credit card"/>
    <n v="2.3534999999999999"/>
    <n v="5.8"/>
    <s v="Mar"/>
    <x v="4"/>
    <s v="afternoon"/>
    <s v="Normal"/>
    <x v="0"/>
    <s v="Electronic accessories"/>
    <x v="0"/>
    <s v="A"/>
    <s v="Poor"/>
  </r>
  <r>
    <x v="656"/>
    <n v="99.69"/>
    <n v="1"/>
    <n v="4.9844999999999997"/>
    <n v="104.67449999999999"/>
    <x v="33"/>
    <x v="81"/>
    <s v="Credit card"/>
    <n v="4.9844999999999997"/>
    <n v="8"/>
    <s v="Feb"/>
    <x v="5"/>
    <s v="morning"/>
    <s v="Normal"/>
    <x v="0"/>
    <s v="Electronic accessories"/>
    <x v="1"/>
    <s v="C"/>
    <s v="Good"/>
  </r>
  <r>
    <x v="657"/>
    <n v="88.15"/>
    <n v="3"/>
    <n v="13.2225"/>
    <n v="277.67250000000001"/>
    <x v="68"/>
    <x v="41"/>
    <s v="Ewallet"/>
    <n v="13.2225"/>
    <n v="7.9"/>
    <s v="Jan"/>
    <x v="1"/>
    <s v="morning"/>
    <s v="Member"/>
    <x v="0"/>
    <s v="Fashion accessories"/>
    <x v="0"/>
    <s v="A"/>
    <s v="Average"/>
  </r>
  <r>
    <x v="658"/>
    <n v="27.93"/>
    <n v="5"/>
    <n v="6.9824999999999999"/>
    <n v="146.63249999999999"/>
    <x v="71"/>
    <x v="74"/>
    <s v="Cash"/>
    <n v="6.9824999999999999"/>
    <n v="5.9"/>
    <s v="Jan"/>
    <x v="6"/>
    <s v="afternoon"/>
    <s v="Member"/>
    <x v="0"/>
    <s v="Sports and travel"/>
    <x v="0"/>
    <s v="A"/>
    <s v="Poor"/>
  </r>
  <r>
    <x v="659"/>
    <n v="55.45"/>
    <n v="1"/>
    <n v="2.7725"/>
    <n v="58.222499999999997"/>
    <x v="84"/>
    <x v="409"/>
    <s v="Credit card"/>
    <n v="2.7725"/>
    <n v="4.9000000000000004"/>
    <s v="Feb"/>
    <x v="6"/>
    <s v="evening"/>
    <s v="Member"/>
    <x v="1"/>
    <s v="Fashion accessories"/>
    <x v="0"/>
    <s v="A"/>
    <s v="Poor"/>
  </r>
  <r>
    <x v="660"/>
    <n v="42.97"/>
    <n v="3"/>
    <n v="6.4455"/>
    <n v="135.35550000000001"/>
    <x v="36"/>
    <x v="246"/>
    <s v="Cash"/>
    <n v="6.4455"/>
    <n v="9.3000000000000007"/>
    <s v="Feb"/>
    <x v="2"/>
    <s v="morning"/>
    <s v="Normal"/>
    <x v="0"/>
    <s v="Sports and travel"/>
    <x v="2"/>
    <s v="B"/>
    <s v="Good"/>
  </r>
  <r>
    <x v="661"/>
    <n v="17.14"/>
    <n v="7"/>
    <n v="5.9989999999999997"/>
    <n v="125.979"/>
    <x v="65"/>
    <x v="348"/>
    <s v="Credit card"/>
    <n v="5.9989999999999997"/>
    <n v="7.9"/>
    <s v="Jan"/>
    <x v="5"/>
    <s v="afternoon"/>
    <s v="Member"/>
    <x v="1"/>
    <s v="Sports and travel"/>
    <x v="1"/>
    <s v="C"/>
    <s v="Average"/>
  </r>
  <r>
    <x v="662"/>
    <n v="58.75"/>
    <n v="6"/>
    <n v="17.625"/>
    <n v="370.125"/>
    <x v="62"/>
    <x v="92"/>
    <s v="Credit card"/>
    <n v="17.625"/>
    <n v="5.9"/>
    <s v="Mar"/>
    <x v="2"/>
    <s v="evening"/>
    <s v="Member"/>
    <x v="0"/>
    <s v="Fashion accessories"/>
    <x v="2"/>
    <s v="B"/>
    <s v="Poor"/>
  </r>
  <r>
    <x v="663"/>
    <n v="87.1"/>
    <n v="10"/>
    <n v="43.55"/>
    <n v="914.55"/>
    <x v="12"/>
    <x v="410"/>
    <s v="Credit card"/>
    <n v="43.55"/>
    <n v="9.9"/>
    <s v="Feb"/>
    <x v="6"/>
    <s v="afternoon"/>
    <s v="Member"/>
    <x v="0"/>
    <s v="Food and beverages"/>
    <x v="1"/>
    <s v="C"/>
    <s v="Good"/>
  </r>
  <r>
    <x v="664"/>
    <n v="98.8"/>
    <n v="2"/>
    <n v="9.8800000000000008"/>
    <n v="207.48"/>
    <x v="81"/>
    <x v="411"/>
    <s v="Cash"/>
    <n v="9.8800000000000008"/>
    <n v="7.7"/>
    <s v="Feb"/>
    <x v="4"/>
    <s v="morning"/>
    <s v="Normal"/>
    <x v="0"/>
    <s v="Sports and travel"/>
    <x v="1"/>
    <s v="C"/>
    <s v="Average"/>
  </r>
  <r>
    <x v="665"/>
    <n v="48.63"/>
    <n v="4"/>
    <n v="9.7260000000000009"/>
    <n v="204.24600000000001"/>
    <x v="87"/>
    <x v="284"/>
    <s v="Ewallet"/>
    <n v="9.7260000000000009"/>
    <n v="7.6"/>
    <s v="Feb"/>
    <x v="3"/>
    <s v="afternoon"/>
    <s v="Normal"/>
    <x v="0"/>
    <s v="Fashion accessories"/>
    <x v="0"/>
    <s v="A"/>
    <s v="Average"/>
  </r>
  <r>
    <x v="666"/>
    <n v="57.74"/>
    <n v="3"/>
    <n v="8.6609999999999996"/>
    <n v="181.881"/>
    <x v="9"/>
    <x v="412"/>
    <s v="Ewallet"/>
    <n v="8.6609999999999996"/>
    <n v="7.7"/>
    <s v="Feb"/>
    <x v="5"/>
    <s v="afternoon"/>
    <s v="Member"/>
    <x v="1"/>
    <s v="Food and beverages"/>
    <x v="2"/>
    <s v="B"/>
    <s v="Average"/>
  </r>
  <r>
    <x v="667"/>
    <n v="17.97"/>
    <n v="4"/>
    <n v="3.5939999999999999"/>
    <n v="75.474000000000004"/>
    <x v="55"/>
    <x v="413"/>
    <s v="Ewallet"/>
    <n v="3.5939999999999999"/>
    <n v="6.4"/>
    <s v="Feb"/>
    <x v="0"/>
    <s v="evening"/>
    <s v="Normal"/>
    <x v="0"/>
    <s v="Health and beauty"/>
    <x v="2"/>
    <s v="B"/>
    <s v="Average"/>
  </r>
  <r>
    <x v="668"/>
    <n v="47.71"/>
    <n v="6"/>
    <n v="14.313000000000001"/>
    <n v="300.57299999999998"/>
    <x v="69"/>
    <x v="401"/>
    <s v="Ewallet"/>
    <n v="14.313000000000001"/>
    <n v="4.4000000000000004"/>
    <s v="Feb"/>
    <x v="0"/>
    <s v="afternoon"/>
    <s v="Member"/>
    <x v="0"/>
    <s v="Health and beauty"/>
    <x v="1"/>
    <s v="C"/>
    <s v="Poor"/>
  </r>
  <r>
    <x v="669"/>
    <n v="40.619999999999997"/>
    <n v="2"/>
    <n v="4.0620000000000003"/>
    <n v="85.302000000000007"/>
    <x v="29"/>
    <x v="175"/>
    <s v="Credit card"/>
    <n v="4.0620000000000003"/>
    <n v="4.0999999999999996"/>
    <s v="Jan"/>
    <x v="4"/>
    <s v="morning"/>
    <s v="Normal"/>
    <x v="0"/>
    <s v="Sports and travel"/>
    <x v="2"/>
    <s v="B"/>
    <s v="Poor"/>
  </r>
  <r>
    <x v="670"/>
    <n v="56.04"/>
    <n v="10"/>
    <n v="28.02"/>
    <n v="588.41999999999996"/>
    <x v="78"/>
    <x v="171"/>
    <s v="Ewallet"/>
    <n v="28.02"/>
    <n v="4.4000000000000004"/>
    <s v="Jan"/>
    <x v="3"/>
    <s v="evening"/>
    <s v="Member"/>
    <x v="1"/>
    <s v="Fashion accessories"/>
    <x v="0"/>
    <s v="A"/>
    <s v="Poor"/>
  </r>
  <r>
    <x v="671"/>
    <n v="93.4"/>
    <n v="2"/>
    <n v="9.34"/>
    <n v="196.14"/>
    <x v="73"/>
    <x v="414"/>
    <s v="Cash"/>
    <n v="9.34"/>
    <n v="5.5"/>
    <s v="Mar"/>
    <x v="0"/>
    <s v="evening"/>
    <s v="Member"/>
    <x v="1"/>
    <s v="Food and beverages"/>
    <x v="2"/>
    <s v="B"/>
    <s v="Poor"/>
  </r>
  <r>
    <x v="672"/>
    <n v="73.41"/>
    <n v="3"/>
    <n v="11.0115"/>
    <n v="231.2415"/>
    <x v="22"/>
    <x v="415"/>
    <s v="Ewallet"/>
    <n v="11.0115"/>
    <n v="4"/>
    <s v="Mar"/>
    <x v="0"/>
    <s v="afternoon"/>
    <s v="Normal"/>
    <x v="0"/>
    <s v="Health and beauty"/>
    <x v="2"/>
    <s v="B"/>
    <s v="Poor"/>
  </r>
  <r>
    <x v="673"/>
    <n v="33.64"/>
    <n v="8"/>
    <n v="13.456"/>
    <n v="282.57600000000002"/>
    <x v="42"/>
    <x v="416"/>
    <s v="Credit card"/>
    <n v="13.456"/>
    <n v="9.3000000000000007"/>
    <s v="Feb"/>
    <x v="1"/>
    <s v="evening"/>
    <s v="Normal"/>
    <x v="1"/>
    <s v="Health and beauty"/>
    <x v="1"/>
    <s v="C"/>
    <s v="Good"/>
  </r>
  <r>
    <x v="674"/>
    <n v="45.48"/>
    <n v="10"/>
    <n v="22.74"/>
    <n v="477.54"/>
    <x v="59"/>
    <x v="417"/>
    <s v="Credit card"/>
    <n v="22.74"/>
    <n v="4.8"/>
    <s v="Mar"/>
    <x v="1"/>
    <s v="morning"/>
    <s v="Normal"/>
    <x v="0"/>
    <s v="Electronic accessories"/>
    <x v="0"/>
    <s v="A"/>
    <s v="Poor"/>
  </r>
  <r>
    <x v="675"/>
    <n v="83.77"/>
    <n v="2"/>
    <n v="8.3770000000000007"/>
    <n v="175.917"/>
    <x v="7"/>
    <x v="129"/>
    <s v="Cash"/>
    <n v="8.3770000000000007"/>
    <n v="4.5999999999999996"/>
    <s v="Feb"/>
    <x v="2"/>
    <s v="evening"/>
    <s v="Member"/>
    <x v="1"/>
    <s v="Fashion accessories"/>
    <x v="2"/>
    <s v="B"/>
    <s v="Poor"/>
  </r>
  <r>
    <x v="676"/>
    <n v="64.08"/>
    <n v="7"/>
    <n v="22.428000000000001"/>
    <n v="470.988"/>
    <x v="88"/>
    <x v="418"/>
    <s v="Credit card"/>
    <n v="22.428000000000001"/>
    <n v="7.3"/>
    <s v="Feb"/>
    <x v="6"/>
    <s v="evening"/>
    <s v="Member"/>
    <x v="0"/>
    <s v="Sports and travel"/>
    <x v="2"/>
    <s v="B"/>
    <s v="Average"/>
  </r>
  <r>
    <x v="677"/>
    <n v="73.47"/>
    <n v="4"/>
    <n v="14.694000000000001"/>
    <n v="308.57400000000001"/>
    <x v="55"/>
    <x v="5"/>
    <s v="Cash"/>
    <n v="14.694000000000001"/>
    <n v="6"/>
    <s v="Feb"/>
    <x v="0"/>
    <s v="evening"/>
    <s v="Member"/>
    <x v="0"/>
    <s v="Food and beverages"/>
    <x v="0"/>
    <s v="A"/>
    <s v="Average"/>
  </r>
  <r>
    <x v="678"/>
    <n v="58.95"/>
    <n v="10"/>
    <n v="29.475000000000001"/>
    <n v="618.97500000000002"/>
    <x v="13"/>
    <x v="419"/>
    <s v="Ewallet"/>
    <n v="29.475000000000001"/>
    <n v="8.1"/>
    <s v="Feb"/>
    <x v="4"/>
    <s v="afternoon"/>
    <s v="Normal"/>
    <x v="1"/>
    <s v="Health and beauty"/>
    <x v="1"/>
    <s v="C"/>
    <s v="Good"/>
  </r>
  <r>
    <x v="679"/>
    <n v="48.5"/>
    <n v="6"/>
    <n v="14.55"/>
    <n v="305.55"/>
    <x v="83"/>
    <x v="317"/>
    <s v="Ewallet"/>
    <n v="14.55"/>
    <n v="9.4"/>
    <s v="Jan"/>
    <x v="1"/>
    <s v="afternoon"/>
    <s v="Member"/>
    <x v="1"/>
    <s v="Food and beverages"/>
    <x v="0"/>
    <s v="A"/>
    <s v="Good"/>
  </r>
  <r>
    <x v="680"/>
    <n v="39.479999999999997"/>
    <n v="1"/>
    <n v="1.974"/>
    <n v="41.454000000000001"/>
    <x v="12"/>
    <x v="213"/>
    <s v="Cash"/>
    <n v="1.974"/>
    <n v="6.5"/>
    <s v="Feb"/>
    <x v="6"/>
    <s v="evening"/>
    <s v="Member"/>
    <x v="0"/>
    <s v="Electronic accessories"/>
    <x v="2"/>
    <s v="B"/>
    <s v="Average"/>
  </r>
  <r>
    <x v="681"/>
    <n v="34.81"/>
    <n v="1"/>
    <n v="1.7404999999999999"/>
    <n v="36.5505"/>
    <x v="78"/>
    <x v="41"/>
    <s v="Credit card"/>
    <n v="1.7404999999999999"/>
    <n v="7"/>
    <s v="Jan"/>
    <x v="3"/>
    <s v="morning"/>
    <s v="Normal"/>
    <x v="0"/>
    <s v="Sports and travel"/>
    <x v="2"/>
    <s v="B"/>
    <s v="Average"/>
  </r>
  <r>
    <x v="682"/>
    <n v="49.32"/>
    <n v="6"/>
    <n v="14.795999999999999"/>
    <n v="310.71600000000001"/>
    <x v="51"/>
    <x v="190"/>
    <s v="Ewallet"/>
    <n v="14.795999999999999"/>
    <n v="7.1"/>
    <s v="Jan"/>
    <x v="5"/>
    <s v="afternoon"/>
    <s v="Normal"/>
    <x v="0"/>
    <s v="Fashion accessories"/>
    <x v="1"/>
    <s v="C"/>
    <s v="Average"/>
  </r>
  <r>
    <x v="683"/>
    <n v="21.48"/>
    <n v="2"/>
    <n v="2.1480000000000001"/>
    <n v="45.107999999999997"/>
    <x v="33"/>
    <x v="420"/>
    <s v="Ewallet"/>
    <n v="2.1480000000000001"/>
    <n v="6.6"/>
    <s v="Feb"/>
    <x v="5"/>
    <s v="afternoon"/>
    <s v="Member"/>
    <x v="1"/>
    <s v="Fashion accessories"/>
    <x v="0"/>
    <s v="A"/>
    <s v="Average"/>
  </r>
  <r>
    <x v="684"/>
    <n v="23.08"/>
    <n v="6"/>
    <n v="6.9240000000000004"/>
    <n v="145.404"/>
    <x v="46"/>
    <x v="25"/>
    <s v="Ewallet"/>
    <n v="6.9240000000000004"/>
    <n v="4.9000000000000004"/>
    <s v="Jan"/>
    <x v="4"/>
    <s v="evening"/>
    <s v="Member"/>
    <x v="0"/>
    <s v="Sports and travel"/>
    <x v="2"/>
    <s v="B"/>
    <s v="Poor"/>
  </r>
  <r>
    <x v="685"/>
    <n v="49.1"/>
    <n v="2"/>
    <n v="4.91"/>
    <n v="103.11"/>
    <x v="66"/>
    <x v="187"/>
    <s v="Credit card"/>
    <n v="4.91"/>
    <n v="6.4"/>
    <s v="Jan"/>
    <x v="6"/>
    <s v="afternoon"/>
    <s v="Member"/>
    <x v="0"/>
    <s v="Home and lifestyle"/>
    <x v="2"/>
    <s v="B"/>
    <s v="Average"/>
  </r>
  <r>
    <x v="686"/>
    <n v="64.83"/>
    <n v="2"/>
    <n v="6.4829999999999997"/>
    <n v="136.143"/>
    <x v="66"/>
    <x v="421"/>
    <s v="Credit card"/>
    <n v="6.4829999999999997"/>
    <n v="8"/>
    <s v="Jan"/>
    <x v="6"/>
    <s v="morning"/>
    <s v="Member"/>
    <x v="0"/>
    <s v="Sports and travel"/>
    <x v="2"/>
    <s v="B"/>
    <s v="Good"/>
  </r>
  <r>
    <x v="687"/>
    <n v="63.56"/>
    <n v="10"/>
    <n v="31.78"/>
    <n v="667.38"/>
    <x v="65"/>
    <x v="422"/>
    <s v="Cash"/>
    <n v="31.78"/>
    <n v="4.3"/>
    <s v="Jan"/>
    <x v="5"/>
    <s v="evening"/>
    <s v="Member"/>
    <x v="1"/>
    <s v="Home and lifestyle"/>
    <x v="0"/>
    <s v="A"/>
    <s v="Poor"/>
  </r>
  <r>
    <x v="688"/>
    <n v="72.88"/>
    <n v="2"/>
    <n v="7.2880000000000003"/>
    <n v="153.048"/>
    <x v="45"/>
    <x v="423"/>
    <s v="Cash"/>
    <n v="7.2880000000000003"/>
    <n v="6.1"/>
    <s v="Mar"/>
    <x v="5"/>
    <s v="afternoon"/>
    <s v="Member"/>
    <x v="1"/>
    <s v="Sports and travel"/>
    <x v="1"/>
    <s v="C"/>
    <s v="Average"/>
  </r>
  <r>
    <x v="689"/>
    <n v="67.099999999999994"/>
    <n v="3"/>
    <n v="10.065"/>
    <n v="211.36500000000001"/>
    <x v="42"/>
    <x v="130"/>
    <s v="Cash"/>
    <n v="10.065"/>
    <n v="7.5"/>
    <s v="Feb"/>
    <x v="1"/>
    <s v="morning"/>
    <s v="Normal"/>
    <x v="0"/>
    <s v="Food and beverages"/>
    <x v="0"/>
    <s v="A"/>
    <s v="Average"/>
  </r>
  <r>
    <x v="690"/>
    <n v="70.19"/>
    <n v="9"/>
    <n v="31.5855"/>
    <n v="663.29549999999995"/>
    <x v="25"/>
    <x v="309"/>
    <s v="Cash"/>
    <n v="31.5855"/>
    <n v="6.7"/>
    <s v="Jan"/>
    <x v="1"/>
    <s v="afternoon"/>
    <s v="Member"/>
    <x v="0"/>
    <s v="Sports and travel"/>
    <x v="1"/>
    <s v="C"/>
    <s v="Average"/>
  </r>
  <r>
    <x v="691"/>
    <n v="55.04"/>
    <n v="7"/>
    <n v="19.263999999999999"/>
    <n v="404.54399999999998"/>
    <x v="41"/>
    <x v="30"/>
    <s v="Ewallet"/>
    <n v="19.263999999999999"/>
    <n v="5.2"/>
    <s v="Mar"/>
    <x v="6"/>
    <s v="evening"/>
    <s v="Member"/>
    <x v="1"/>
    <s v="Food and beverages"/>
    <x v="1"/>
    <s v="C"/>
    <s v="Poor"/>
  </r>
  <r>
    <x v="692"/>
    <n v="48.63"/>
    <n v="10"/>
    <n v="24.315000000000001"/>
    <n v="510.61500000000001"/>
    <x v="31"/>
    <x v="104"/>
    <s v="Cash"/>
    <n v="24.315000000000001"/>
    <n v="8.8000000000000007"/>
    <s v="Mar"/>
    <x v="3"/>
    <s v="afternoon"/>
    <s v="Member"/>
    <x v="1"/>
    <s v="Health and beauty"/>
    <x v="0"/>
    <s v="A"/>
    <s v="Good"/>
  </r>
  <r>
    <x v="693"/>
    <n v="73.38"/>
    <n v="7"/>
    <n v="25.683"/>
    <n v="539.34299999999996"/>
    <x v="34"/>
    <x v="424"/>
    <s v="Cash"/>
    <n v="25.683"/>
    <n v="9.5"/>
    <s v="Feb"/>
    <x v="2"/>
    <s v="afternoon"/>
    <s v="Member"/>
    <x v="0"/>
    <s v="Fashion accessories"/>
    <x v="1"/>
    <s v="C"/>
    <s v="Good"/>
  </r>
  <r>
    <x v="694"/>
    <n v="52.6"/>
    <n v="9"/>
    <n v="23.67"/>
    <n v="497.07"/>
    <x v="65"/>
    <x v="51"/>
    <s v="Cash"/>
    <n v="23.67"/>
    <n v="7.6"/>
    <s v="Jan"/>
    <x v="5"/>
    <s v="afternoon"/>
    <s v="Normal"/>
    <x v="0"/>
    <s v="Food and beverages"/>
    <x v="1"/>
    <s v="C"/>
    <s v="Average"/>
  </r>
  <r>
    <x v="695"/>
    <n v="87.37"/>
    <n v="5"/>
    <n v="21.842500000000001"/>
    <n v="458.6925"/>
    <x v="71"/>
    <x v="425"/>
    <s v="Cash"/>
    <n v="21.842500000000001"/>
    <n v="6.6"/>
    <s v="Jan"/>
    <x v="6"/>
    <s v="evening"/>
    <s v="Member"/>
    <x v="0"/>
    <s v="Home and lifestyle"/>
    <x v="0"/>
    <s v="A"/>
    <s v="Average"/>
  </r>
  <r>
    <x v="696"/>
    <n v="27.04"/>
    <n v="4"/>
    <n v="5.4080000000000004"/>
    <n v="113.568"/>
    <x v="17"/>
    <x v="263"/>
    <s v="Ewallet"/>
    <n v="5.4080000000000004"/>
    <n v="6.9"/>
    <s v="Jan"/>
    <x v="6"/>
    <s v="evening"/>
    <s v="Member"/>
    <x v="0"/>
    <s v="Sports and travel"/>
    <x v="0"/>
    <s v="A"/>
    <s v="Average"/>
  </r>
  <r>
    <x v="697"/>
    <n v="62.19"/>
    <n v="4"/>
    <n v="12.438000000000001"/>
    <n v="261.19799999999998"/>
    <x v="47"/>
    <x v="162"/>
    <s v="Ewallet"/>
    <n v="12.438000000000001"/>
    <n v="4.3"/>
    <s v="Jan"/>
    <x v="2"/>
    <s v="evening"/>
    <s v="Normal"/>
    <x v="1"/>
    <s v="Home and lifestyle"/>
    <x v="2"/>
    <s v="B"/>
    <s v="Poor"/>
  </r>
  <r>
    <x v="698"/>
    <n v="69.58"/>
    <n v="9"/>
    <n v="31.311"/>
    <n v="657.53099999999995"/>
    <x v="88"/>
    <x v="371"/>
    <s v="Credit card"/>
    <n v="31.311"/>
    <n v="7.8"/>
    <s v="Feb"/>
    <x v="6"/>
    <s v="evening"/>
    <s v="Member"/>
    <x v="1"/>
    <s v="Electronic accessories"/>
    <x v="0"/>
    <s v="A"/>
    <s v="Average"/>
  </r>
  <r>
    <x v="699"/>
    <n v="97.5"/>
    <n v="10"/>
    <n v="48.75"/>
    <n v="1023.75"/>
    <x v="52"/>
    <x v="426"/>
    <s v="Ewallet"/>
    <n v="48.75"/>
    <n v="8"/>
    <s v="Jan"/>
    <x v="0"/>
    <s v="evening"/>
    <s v="Normal"/>
    <x v="1"/>
    <s v="Home and lifestyle"/>
    <x v="1"/>
    <s v="C"/>
    <s v="Good"/>
  </r>
  <r>
    <x v="700"/>
    <n v="60.41"/>
    <n v="8"/>
    <n v="24.164000000000001"/>
    <n v="507.44400000000002"/>
    <x v="13"/>
    <x v="384"/>
    <s v="Ewallet"/>
    <n v="24.164000000000001"/>
    <n v="9.6"/>
    <s v="Feb"/>
    <x v="4"/>
    <s v="afternoon"/>
    <s v="Normal"/>
    <x v="0"/>
    <s v="Fashion accessories"/>
    <x v="1"/>
    <s v="C"/>
    <s v="Good"/>
  </r>
  <r>
    <x v="701"/>
    <n v="32.32"/>
    <n v="3"/>
    <n v="4.8479999999999999"/>
    <n v="101.80800000000001"/>
    <x v="39"/>
    <x v="386"/>
    <s v="Credit card"/>
    <n v="4.8479999999999999"/>
    <n v="4.3"/>
    <s v="Mar"/>
    <x v="5"/>
    <s v="evening"/>
    <s v="Normal"/>
    <x v="1"/>
    <s v="Food and beverages"/>
    <x v="2"/>
    <s v="B"/>
    <s v="Poor"/>
  </r>
  <r>
    <x v="702"/>
    <n v="19.77"/>
    <n v="10"/>
    <n v="9.8849999999999998"/>
    <n v="207.58500000000001"/>
    <x v="33"/>
    <x v="427"/>
    <s v="Credit card"/>
    <n v="9.8849999999999998"/>
    <n v="5"/>
    <s v="Feb"/>
    <x v="5"/>
    <s v="evening"/>
    <s v="Member"/>
    <x v="0"/>
    <s v="Fashion accessories"/>
    <x v="2"/>
    <s v="B"/>
    <s v="Poor"/>
  </r>
  <r>
    <x v="703"/>
    <n v="80.47"/>
    <n v="9"/>
    <n v="36.211500000000001"/>
    <n v="760.44150000000002"/>
    <x v="47"/>
    <x v="428"/>
    <s v="Cash"/>
    <n v="36.211500000000001"/>
    <n v="9.1999999999999993"/>
    <s v="Jan"/>
    <x v="2"/>
    <s v="morning"/>
    <s v="Member"/>
    <x v="1"/>
    <s v="Health and beauty"/>
    <x v="2"/>
    <s v="B"/>
    <s v="Good"/>
  </r>
  <r>
    <x v="704"/>
    <n v="88.39"/>
    <n v="9"/>
    <n v="39.775500000000001"/>
    <n v="835.28549999999996"/>
    <x v="22"/>
    <x v="343"/>
    <s v="Cash"/>
    <n v="39.775500000000001"/>
    <n v="6.3"/>
    <s v="Mar"/>
    <x v="0"/>
    <s v="afternoon"/>
    <s v="Member"/>
    <x v="0"/>
    <s v="Home and lifestyle"/>
    <x v="2"/>
    <s v="B"/>
    <s v="Average"/>
  </r>
  <r>
    <x v="705"/>
    <n v="71.77"/>
    <n v="7"/>
    <n v="25.119499999999999"/>
    <n v="527.5095"/>
    <x v="14"/>
    <x v="429"/>
    <s v="Cash"/>
    <n v="25.119499999999999"/>
    <n v="8.9"/>
    <s v="Mar"/>
    <x v="1"/>
    <s v="afternoon"/>
    <s v="Normal"/>
    <x v="1"/>
    <s v="Health and beauty"/>
    <x v="2"/>
    <s v="B"/>
    <s v="Good"/>
  </r>
  <r>
    <x v="706"/>
    <n v="43"/>
    <n v="4"/>
    <n v="8.6"/>
    <n v="180.6"/>
    <x v="82"/>
    <x v="109"/>
    <s v="Ewallet"/>
    <n v="8.6"/>
    <n v="7.6"/>
    <s v="Jan"/>
    <x v="4"/>
    <s v="evening"/>
    <s v="Normal"/>
    <x v="0"/>
    <s v="Electronic accessories"/>
    <x v="2"/>
    <s v="B"/>
    <s v="Average"/>
  </r>
  <r>
    <x v="707"/>
    <n v="68.98"/>
    <n v="1"/>
    <n v="3.4489999999999998"/>
    <n v="72.429000000000002"/>
    <x v="18"/>
    <x v="430"/>
    <s v="Cash"/>
    <n v="3.4489999999999998"/>
    <n v="4.8"/>
    <s v="Jan"/>
    <x v="3"/>
    <s v="evening"/>
    <s v="Member"/>
    <x v="1"/>
    <s v="Food and beverages"/>
    <x v="1"/>
    <s v="C"/>
    <s v="Poor"/>
  </r>
  <r>
    <x v="708"/>
    <n v="15.62"/>
    <n v="8"/>
    <n v="6.2480000000000002"/>
    <n v="131.208"/>
    <x v="40"/>
    <x v="291"/>
    <s v="Ewallet"/>
    <n v="6.2480000000000002"/>
    <n v="9.1"/>
    <s v="Jan"/>
    <x v="2"/>
    <s v="evening"/>
    <s v="Normal"/>
    <x v="1"/>
    <s v="Fashion accessories"/>
    <x v="1"/>
    <s v="C"/>
    <s v="Good"/>
  </r>
  <r>
    <x v="709"/>
    <n v="25.7"/>
    <n v="3"/>
    <n v="3.855"/>
    <n v="80.954999999999998"/>
    <x v="29"/>
    <x v="422"/>
    <s v="Ewallet"/>
    <n v="3.855"/>
    <n v="6.1"/>
    <s v="Jan"/>
    <x v="4"/>
    <s v="evening"/>
    <s v="Normal"/>
    <x v="1"/>
    <s v="Sports and travel"/>
    <x v="0"/>
    <s v="A"/>
    <s v="Average"/>
  </r>
  <r>
    <x v="710"/>
    <n v="80.62"/>
    <n v="6"/>
    <n v="24.186"/>
    <n v="507.90600000000001"/>
    <x v="38"/>
    <x v="307"/>
    <s v="Cash"/>
    <n v="24.186"/>
    <n v="9.1"/>
    <s v="Feb"/>
    <x v="4"/>
    <s v="evening"/>
    <s v="Member"/>
    <x v="1"/>
    <s v="Food and beverages"/>
    <x v="0"/>
    <s v="A"/>
    <s v="Good"/>
  </r>
  <r>
    <x v="711"/>
    <n v="75.53"/>
    <n v="4"/>
    <n v="15.106"/>
    <n v="317.226"/>
    <x v="35"/>
    <x v="350"/>
    <s v="Ewallet"/>
    <n v="15.106"/>
    <n v="8.3000000000000007"/>
    <s v="Mar"/>
    <x v="6"/>
    <s v="afternoon"/>
    <s v="Member"/>
    <x v="0"/>
    <s v="Home and lifestyle"/>
    <x v="1"/>
    <s v="C"/>
    <s v="Good"/>
  </r>
  <r>
    <x v="712"/>
    <n v="77.63"/>
    <n v="9"/>
    <n v="34.933500000000002"/>
    <n v="733.60350000000005"/>
    <x v="88"/>
    <x v="431"/>
    <s v="Ewallet"/>
    <n v="34.933500000000002"/>
    <n v="7.2"/>
    <s v="Feb"/>
    <x v="6"/>
    <s v="afternoon"/>
    <s v="Normal"/>
    <x v="0"/>
    <s v="Electronic accessories"/>
    <x v="1"/>
    <s v="C"/>
    <s v="Average"/>
  </r>
  <r>
    <x v="713"/>
    <n v="13.85"/>
    <n v="9"/>
    <n v="6.2324999999999999"/>
    <n v="130.88249999999999"/>
    <x v="87"/>
    <x v="165"/>
    <s v="Ewallet"/>
    <n v="6.2324999999999999"/>
    <n v="6"/>
    <s v="Feb"/>
    <x v="3"/>
    <s v="afternoon"/>
    <s v="Normal"/>
    <x v="0"/>
    <s v="Health and beauty"/>
    <x v="1"/>
    <s v="C"/>
    <s v="Average"/>
  </r>
  <r>
    <x v="714"/>
    <n v="98.7"/>
    <n v="8"/>
    <n v="39.479999999999997"/>
    <n v="829.08"/>
    <x v="82"/>
    <x v="130"/>
    <s v="Ewallet"/>
    <n v="39.479999999999997"/>
    <n v="8.5"/>
    <s v="Jan"/>
    <x v="4"/>
    <s v="morning"/>
    <s v="Member"/>
    <x v="1"/>
    <s v="Fashion accessories"/>
    <x v="1"/>
    <s v="C"/>
    <s v="Good"/>
  </r>
  <r>
    <x v="715"/>
    <n v="35.68"/>
    <n v="5"/>
    <n v="8.92"/>
    <n v="187.32"/>
    <x v="10"/>
    <x v="333"/>
    <s v="Credit card"/>
    <n v="8.92"/>
    <n v="6.6"/>
    <s v="Feb"/>
    <x v="5"/>
    <s v="evening"/>
    <s v="Normal"/>
    <x v="0"/>
    <s v="Health and beauty"/>
    <x v="0"/>
    <s v="A"/>
    <s v="Average"/>
  </r>
  <r>
    <x v="716"/>
    <n v="71.459999999999994"/>
    <n v="7"/>
    <n v="25.010999999999999"/>
    <n v="525.23099999999999"/>
    <x v="61"/>
    <x v="432"/>
    <s v="Ewallet"/>
    <n v="25.010999999999999"/>
    <n v="4.5"/>
    <s v="Mar"/>
    <x v="4"/>
    <s v="evening"/>
    <s v="Member"/>
    <x v="0"/>
    <s v="Fashion accessories"/>
    <x v="0"/>
    <s v="A"/>
    <s v="Poor"/>
  </r>
  <r>
    <x v="717"/>
    <n v="11.94"/>
    <n v="3"/>
    <n v="1.7909999999999999"/>
    <n v="37.610999999999997"/>
    <x v="64"/>
    <x v="433"/>
    <s v="Credit card"/>
    <n v="1.7909999999999999"/>
    <n v="8.1"/>
    <s v="Jan"/>
    <x v="0"/>
    <s v="afternoon"/>
    <s v="Member"/>
    <x v="1"/>
    <s v="Electronic accessories"/>
    <x v="0"/>
    <s v="A"/>
    <s v="Good"/>
  </r>
  <r>
    <x v="718"/>
    <n v="45.38"/>
    <n v="3"/>
    <n v="6.8070000000000004"/>
    <n v="142.947"/>
    <x v="21"/>
    <x v="229"/>
    <s v="Credit card"/>
    <n v="6.8070000000000004"/>
    <n v="7.2"/>
    <s v="Feb"/>
    <x v="2"/>
    <s v="afternoon"/>
    <s v="Normal"/>
    <x v="1"/>
    <s v="Fashion accessories"/>
    <x v="0"/>
    <s v="A"/>
    <s v="Average"/>
  </r>
  <r>
    <x v="719"/>
    <n v="17.48"/>
    <n v="6"/>
    <n v="5.2439999999999998"/>
    <n v="110.124"/>
    <x v="68"/>
    <x v="278"/>
    <s v="Credit card"/>
    <n v="5.2439999999999998"/>
    <n v="6.1"/>
    <s v="Jan"/>
    <x v="1"/>
    <s v="afternoon"/>
    <s v="Member"/>
    <x v="0"/>
    <s v="Fashion accessories"/>
    <x v="2"/>
    <s v="B"/>
    <s v="Average"/>
  </r>
  <r>
    <x v="720"/>
    <n v="25.56"/>
    <n v="7"/>
    <n v="8.9459999999999997"/>
    <n v="187.86600000000001"/>
    <x v="30"/>
    <x v="434"/>
    <s v="Cash"/>
    <n v="8.9459999999999997"/>
    <n v="7.1"/>
    <s v="Feb"/>
    <x v="0"/>
    <s v="evening"/>
    <s v="Normal"/>
    <x v="0"/>
    <s v="Fashion accessories"/>
    <x v="2"/>
    <s v="B"/>
    <s v="Average"/>
  </r>
  <r>
    <x v="721"/>
    <n v="90.63"/>
    <n v="9"/>
    <n v="40.783499999999997"/>
    <n v="856.45349999999996"/>
    <x v="68"/>
    <x v="311"/>
    <s v="Cash"/>
    <n v="40.783499999999997"/>
    <n v="5.0999999999999996"/>
    <s v="Jan"/>
    <x v="1"/>
    <s v="afternoon"/>
    <s v="Member"/>
    <x v="0"/>
    <s v="Sports and travel"/>
    <x v="1"/>
    <s v="C"/>
    <s v="Poor"/>
  </r>
  <r>
    <x v="722"/>
    <n v="44.12"/>
    <n v="3"/>
    <n v="6.6180000000000003"/>
    <n v="138.97800000000001"/>
    <x v="79"/>
    <x v="286"/>
    <s v="Credit card"/>
    <n v="6.6180000000000003"/>
    <n v="7.9"/>
    <s v="Mar"/>
    <x v="3"/>
    <s v="afternoon"/>
    <s v="Normal"/>
    <x v="1"/>
    <s v="Home and lifestyle"/>
    <x v="2"/>
    <s v="B"/>
    <s v="Average"/>
  </r>
  <r>
    <x v="723"/>
    <n v="36.770000000000003"/>
    <n v="7"/>
    <n v="12.8695"/>
    <n v="270.2595"/>
    <x v="83"/>
    <x v="435"/>
    <s v="Cash"/>
    <n v="12.8695"/>
    <n v="7.4"/>
    <s v="Jan"/>
    <x v="1"/>
    <s v="evening"/>
    <s v="Member"/>
    <x v="0"/>
    <s v="Food and beverages"/>
    <x v="1"/>
    <s v="C"/>
    <s v="Average"/>
  </r>
  <r>
    <x v="724"/>
    <n v="23.34"/>
    <n v="4"/>
    <n v="4.6680000000000001"/>
    <n v="98.028000000000006"/>
    <x v="87"/>
    <x v="387"/>
    <s v="Ewallet"/>
    <n v="4.6680000000000001"/>
    <n v="7.4"/>
    <s v="Feb"/>
    <x v="3"/>
    <s v="evening"/>
    <s v="Member"/>
    <x v="1"/>
    <s v="Food and beverages"/>
    <x v="2"/>
    <s v="B"/>
    <s v="Average"/>
  </r>
  <r>
    <x v="725"/>
    <n v="28.5"/>
    <n v="8"/>
    <n v="11.4"/>
    <n v="239.4"/>
    <x v="10"/>
    <x v="436"/>
    <s v="Cash"/>
    <n v="11.4"/>
    <n v="6.6"/>
    <s v="Feb"/>
    <x v="5"/>
    <s v="afternoon"/>
    <s v="Member"/>
    <x v="0"/>
    <s v="Health and beauty"/>
    <x v="1"/>
    <s v="C"/>
    <s v="Average"/>
  </r>
  <r>
    <x v="726"/>
    <n v="55.57"/>
    <n v="3"/>
    <n v="8.3354999999999997"/>
    <n v="175.0455"/>
    <x v="66"/>
    <x v="437"/>
    <s v="Credit card"/>
    <n v="8.3354999999999997"/>
    <n v="5.9"/>
    <s v="Jan"/>
    <x v="6"/>
    <s v="morning"/>
    <s v="Member"/>
    <x v="1"/>
    <s v="Home and lifestyle"/>
    <x v="1"/>
    <s v="C"/>
    <s v="Poor"/>
  </r>
  <r>
    <x v="727"/>
    <n v="69.739999999999995"/>
    <n v="10"/>
    <n v="34.869999999999997"/>
    <n v="732.27"/>
    <x v="19"/>
    <x v="438"/>
    <s v="Credit card"/>
    <n v="34.869999999999997"/>
    <n v="8.9"/>
    <s v="Mar"/>
    <x v="6"/>
    <s v="evening"/>
    <s v="Normal"/>
    <x v="1"/>
    <s v="Sports and travel"/>
    <x v="2"/>
    <s v="B"/>
    <s v="Good"/>
  </r>
  <r>
    <x v="728"/>
    <n v="97.26"/>
    <n v="4"/>
    <n v="19.452000000000002"/>
    <n v="408.49200000000002"/>
    <x v="32"/>
    <x v="439"/>
    <s v="Ewallet"/>
    <n v="19.452000000000002"/>
    <n v="6.8"/>
    <s v="Mar"/>
    <x v="0"/>
    <s v="afternoon"/>
    <s v="Normal"/>
    <x v="1"/>
    <s v="Fashion accessories"/>
    <x v="1"/>
    <s v="C"/>
    <s v="Average"/>
  </r>
  <r>
    <x v="729"/>
    <n v="52.18"/>
    <n v="7"/>
    <n v="18.263000000000002"/>
    <n v="383.52300000000002"/>
    <x v="11"/>
    <x v="200"/>
    <s v="Cash"/>
    <n v="18.263000000000002"/>
    <n v="9.3000000000000007"/>
    <s v="Mar"/>
    <x v="0"/>
    <s v="morning"/>
    <s v="Member"/>
    <x v="0"/>
    <s v="Home and lifestyle"/>
    <x v="2"/>
    <s v="B"/>
    <s v="Good"/>
  </r>
  <r>
    <x v="730"/>
    <n v="22.32"/>
    <n v="4"/>
    <n v="4.4640000000000004"/>
    <n v="93.744"/>
    <x v="59"/>
    <x v="293"/>
    <s v="Credit card"/>
    <n v="4.4640000000000004"/>
    <n v="4.4000000000000004"/>
    <s v="Mar"/>
    <x v="1"/>
    <s v="evening"/>
    <s v="Member"/>
    <x v="0"/>
    <s v="Fashion accessories"/>
    <x v="0"/>
    <s v="A"/>
    <s v="Poor"/>
  </r>
  <r>
    <x v="731"/>
    <n v="56"/>
    <n v="3"/>
    <n v="8.4"/>
    <n v="176.4"/>
    <x v="38"/>
    <x v="295"/>
    <s v="Ewallet"/>
    <n v="8.4"/>
    <n v="4.8"/>
    <s v="Feb"/>
    <x v="4"/>
    <s v="evening"/>
    <s v="Normal"/>
    <x v="1"/>
    <s v="Health and beauty"/>
    <x v="0"/>
    <s v="A"/>
    <s v="Poor"/>
  </r>
  <r>
    <x v="732"/>
    <n v="19.7"/>
    <n v="1"/>
    <n v="0.98499999999999999"/>
    <n v="20.684999999999999"/>
    <x v="4"/>
    <x v="411"/>
    <s v="Ewallet"/>
    <n v="0.98499999999999999"/>
    <n v="9.5"/>
    <s v="Feb"/>
    <x v="1"/>
    <s v="morning"/>
    <s v="Member"/>
    <x v="1"/>
    <s v="Fashion accessories"/>
    <x v="0"/>
    <s v="A"/>
    <s v="Good"/>
  </r>
  <r>
    <x v="733"/>
    <n v="75.88"/>
    <n v="7"/>
    <n v="26.558"/>
    <n v="557.71799999999996"/>
    <x v="46"/>
    <x v="440"/>
    <s v="Ewallet"/>
    <n v="26.558"/>
    <n v="8.9"/>
    <s v="Jan"/>
    <x v="4"/>
    <s v="morning"/>
    <s v="Normal"/>
    <x v="1"/>
    <s v="Electronic accessories"/>
    <x v="2"/>
    <s v="B"/>
    <s v="Good"/>
  </r>
  <r>
    <x v="734"/>
    <n v="53.72"/>
    <n v="1"/>
    <n v="2.6859999999999999"/>
    <n v="56.405999999999999"/>
    <x v="59"/>
    <x v="356"/>
    <s v="Ewallet"/>
    <n v="2.6859999999999999"/>
    <n v="6.4"/>
    <s v="Mar"/>
    <x v="1"/>
    <s v="evening"/>
    <s v="Member"/>
    <x v="1"/>
    <s v="Food and beverages"/>
    <x v="2"/>
    <s v="B"/>
    <s v="Average"/>
  </r>
  <r>
    <x v="735"/>
    <n v="81.95"/>
    <n v="10"/>
    <n v="40.975000000000001"/>
    <n v="860.47500000000002"/>
    <x v="24"/>
    <x v="441"/>
    <s v="Credit card"/>
    <n v="40.975000000000001"/>
    <n v="6"/>
    <s v="Mar"/>
    <x v="2"/>
    <s v="afternoon"/>
    <s v="Member"/>
    <x v="1"/>
    <s v="Health and beauty"/>
    <x v="1"/>
    <s v="C"/>
    <s v="Average"/>
  </r>
  <r>
    <x v="736"/>
    <n v="81.2"/>
    <n v="7"/>
    <n v="28.42"/>
    <n v="596.82000000000005"/>
    <x v="28"/>
    <x v="273"/>
    <s v="Credit card"/>
    <n v="28.42"/>
    <n v="8.1"/>
    <s v="Mar"/>
    <x v="0"/>
    <s v="afternoon"/>
    <s v="Member"/>
    <x v="0"/>
    <s v="Home and lifestyle"/>
    <x v="1"/>
    <s v="C"/>
    <s v="Good"/>
  </r>
  <r>
    <x v="737"/>
    <n v="58.76"/>
    <n v="10"/>
    <n v="29.38"/>
    <n v="616.98"/>
    <x v="71"/>
    <x v="442"/>
    <s v="Ewallet"/>
    <n v="29.38"/>
    <n v="9"/>
    <s v="Jan"/>
    <x v="6"/>
    <s v="afternoon"/>
    <s v="Normal"/>
    <x v="1"/>
    <s v="Electronic accessories"/>
    <x v="1"/>
    <s v="C"/>
    <s v="Good"/>
  </r>
  <r>
    <x v="738"/>
    <n v="91.56"/>
    <n v="8"/>
    <n v="36.624000000000002"/>
    <n v="769.10400000000004"/>
    <x v="52"/>
    <x v="282"/>
    <s v="Ewallet"/>
    <n v="36.624000000000002"/>
    <n v="6"/>
    <s v="Jan"/>
    <x v="0"/>
    <s v="evening"/>
    <s v="Member"/>
    <x v="1"/>
    <s v="Electronic accessories"/>
    <x v="2"/>
    <s v="B"/>
    <s v="Average"/>
  </r>
  <r>
    <x v="739"/>
    <n v="93.96"/>
    <n v="9"/>
    <n v="42.281999999999996"/>
    <n v="887.92200000000003"/>
    <x v="80"/>
    <x v="102"/>
    <s v="Cash"/>
    <n v="42.281999999999996"/>
    <n v="9.8000000000000007"/>
    <s v="Mar"/>
    <x v="5"/>
    <s v="morning"/>
    <s v="Normal"/>
    <x v="1"/>
    <s v="Home and lifestyle"/>
    <x v="0"/>
    <s v="A"/>
    <s v="Good"/>
  </r>
  <r>
    <x v="740"/>
    <n v="55.61"/>
    <n v="7"/>
    <n v="19.4635"/>
    <n v="408.73349999999999"/>
    <x v="28"/>
    <x v="443"/>
    <s v="Cash"/>
    <n v="19.4635"/>
    <n v="8.5"/>
    <s v="Mar"/>
    <x v="0"/>
    <s v="afternoon"/>
    <s v="Normal"/>
    <x v="1"/>
    <s v="Home and lifestyle"/>
    <x v="1"/>
    <s v="C"/>
    <s v="Good"/>
  </r>
  <r>
    <x v="741"/>
    <n v="84.83"/>
    <n v="1"/>
    <n v="4.2415000000000003"/>
    <n v="89.0715"/>
    <x v="78"/>
    <x v="444"/>
    <s v="Ewallet"/>
    <n v="4.2415000000000003"/>
    <n v="8.8000000000000007"/>
    <s v="Jan"/>
    <x v="3"/>
    <s v="afternoon"/>
    <s v="Normal"/>
    <x v="1"/>
    <s v="Food and beverages"/>
    <x v="1"/>
    <s v="C"/>
    <s v="Good"/>
  </r>
  <r>
    <x v="742"/>
    <n v="71.63"/>
    <n v="2"/>
    <n v="7.1630000000000003"/>
    <n v="150.423"/>
    <x v="12"/>
    <x v="375"/>
    <s v="Ewallet"/>
    <n v="7.1630000000000003"/>
    <n v="8.8000000000000007"/>
    <s v="Feb"/>
    <x v="6"/>
    <s v="afternoon"/>
    <s v="Member"/>
    <x v="0"/>
    <s v="Sports and travel"/>
    <x v="0"/>
    <s v="A"/>
    <s v="Good"/>
  </r>
  <r>
    <x v="743"/>
    <n v="37.69"/>
    <n v="2"/>
    <n v="3.7690000000000001"/>
    <n v="79.149000000000001"/>
    <x v="9"/>
    <x v="406"/>
    <s v="Ewallet"/>
    <n v="3.7690000000000001"/>
    <n v="9.5"/>
    <s v="Feb"/>
    <x v="5"/>
    <s v="afternoon"/>
    <s v="Member"/>
    <x v="1"/>
    <s v="Home and lifestyle"/>
    <x v="0"/>
    <s v="A"/>
    <s v="Good"/>
  </r>
  <r>
    <x v="744"/>
    <n v="31.67"/>
    <n v="8"/>
    <n v="12.667999999999999"/>
    <n v="266.02800000000002"/>
    <x v="56"/>
    <x v="15"/>
    <s v="Credit card"/>
    <n v="12.667999999999999"/>
    <n v="5.6"/>
    <s v="Jan"/>
    <x v="5"/>
    <s v="evening"/>
    <s v="Member"/>
    <x v="0"/>
    <s v="Sports and travel"/>
    <x v="1"/>
    <s v="C"/>
    <s v="Poor"/>
  </r>
  <r>
    <x v="745"/>
    <n v="38.42"/>
    <n v="1"/>
    <n v="1.921"/>
    <n v="40.341000000000001"/>
    <x v="30"/>
    <x v="445"/>
    <s v="Cash"/>
    <n v="1.921"/>
    <n v="8.6"/>
    <s v="Feb"/>
    <x v="0"/>
    <s v="evening"/>
    <s v="Member"/>
    <x v="0"/>
    <s v="Food and beverages"/>
    <x v="1"/>
    <s v="C"/>
    <s v="Good"/>
  </r>
  <r>
    <x v="746"/>
    <n v="65.23"/>
    <n v="10"/>
    <n v="32.615000000000002"/>
    <n v="684.91499999999996"/>
    <x v="66"/>
    <x v="312"/>
    <s v="Credit card"/>
    <n v="32.615000000000002"/>
    <n v="5.2"/>
    <s v="Jan"/>
    <x v="6"/>
    <s v="evening"/>
    <s v="Member"/>
    <x v="1"/>
    <s v="Fashion accessories"/>
    <x v="2"/>
    <s v="B"/>
    <s v="Poor"/>
  </r>
  <r>
    <x v="747"/>
    <n v="10.53"/>
    <n v="5"/>
    <n v="2.6324999999999998"/>
    <n v="55.282499999999999"/>
    <x v="74"/>
    <x v="140"/>
    <s v="Credit card"/>
    <n v="2.6324999999999998"/>
    <n v="5.8"/>
    <s v="Jan"/>
    <x v="5"/>
    <s v="afternoon"/>
    <s v="Member"/>
    <x v="0"/>
    <s v="Home and lifestyle"/>
    <x v="1"/>
    <s v="C"/>
    <s v="Poor"/>
  </r>
  <r>
    <x v="748"/>
    <n v="12.29"/>
    <n v="9"/>
    <n v="5.5305"/>
    <n v="116.1405"/>
    <x v="58"/>
    <x v="198"/>
    <s v="Credit card"/>
    <n v="5.5305"/>
    <n v="8"/>
    <s v="Mar"/>
    <x v="6"/>
    <s v="evening"/>
    <s v="Member"/>
    <x v="0"/>
    <s v="Home and lifestyle"/>
    <x v="2"/>
    <s v="B"/>
    <s v="Good"/>
  </r>
  <r>
    <x v="749"/>
    <n v="81.23"/>
    <n v="7"/>
    <n v="28.430499999999999"/>
    <n v="597.04049999999995"/>
    <x v="15"/>
    <x v="446"/>
    <s v="Cash"/>
    <n v="28.430499999999999"/>
    <n v="9"/>
    <s v="Jan"/>
    <x v="6"/>
    <s v="evening"/>
    <s v="Member"/>
    <x v="1"/>
    <s v="Health and beauty"/>
    <x v="1"/>
    <s v="C"/>
    <s v="Good"/>
  </r>
  <r>
    <x v="750"/>
    <n v="22.32"/>
    <n v="4"/>
    <n v="4.4640000000000004"/>
    <n v="93.744"/>
    <x v="86"/>
    <x v="447"/>
    <s v="Ewallet"/>
    <n v="4.4640000000000004"/>
    <n v="4.0999999999999996"/>
    <s v="Mar"/>
    <x v="4"/>
    <s v="morning"/>
    <s v="Member"/>
    <x v="0"/>
    <s v="Fashion accessories"/>
    <x v="2"/>
    <s v="B"/>
    <s v="Poor"/>
  </r>
  <r>
    <x v="751"/>
    <n v="27.28"/>
    <n v="5"/>
    <n v="6.82"/>
    <n v="143.22"/>
    <x v="36"/>
    <x v="359"/>
    <s v="Credit card"/>
    <n v="6.82"/>
    <n v="8.6"/>
    <s v="Feb"/>
    <x v="2"/>
    <s v="morning"/>
    <s v="Normal"/>
    <x v="0"/>
    <s v="Food and beverages"/>
    <x v="0"/>
    <s v="A"/>
    <s v="Good"/>
  </r>
  <r>
    <x v="752"/>
    <n v="17.420000000000002"/>
    <n v="10"/>
    <n v="8.7100000000000009"/>
    <n v="182.91"/>
    <x v="70"/>
    <x v="448"/>
    <s v="Ewallet"/>
    <n v="8.7100000000000009"/>
    <n v="7"/>
    <s v="Feb"/>
    <x v="1"/>
    <s v="afternoon"/>
    <s v="Member"/>
    <x v="0"/>
    <s v="Electronic accessories"/>
    <x v="0"/>
    <s v="A"/>
    <s v="Average"/>
  </r>
  <r>
    <x v="753"/>
    <n v="73.28"/>
    <n v="5"/>
    <n v="18.32"/>
    <n v="384.72"/>
    <x v="46"/>
    <x v="184"/>
    <s v="Ewallet"/>
    <n v="18.32"/>
    <n v="8.4"/>
    <s v="Jan"/>
    <x v="4"/>
    <s v="afternoon"/>
    <s v="Normal"/>
    <x v="1"/>
    <s v="Home and lifestyle"/>
    <x v="2"/>
    <s v="B"/>
    <s v="Good"/>
  </r>
  <r>
    <x v="754"/>
    <n v="84.87"/>
    <n v="3"/>
    <n v="12.730499999999999"/>
    <n v="267.34050000000002"/>
    <x v="25"/>
    <x v="5"/>
    <s v="Ewallet"/>
    <n v="12.730499999999999"/>
    <n v="7.4"/>
    <s v="Jan"/>
    <x v="1"/>
    <s v="evening"/>
    <s v="Member"/>
    <x v="0"/>
    <s v="Fashion accessories"/>
    <x v="1"/>
    <s v="C"/>
    <s v="Average"/>
  </r>
  <r>
    <x v="755"/>
    <n v="97.29"/>
    <n v="8"/>
    <n v="38.915999999999997"/>
    <n v="817.23599999999999"/>
    <x v="11"/>
    <x v="118"/>
    <s v="Credit card"/>
    <n v="38.915999999999997"/>
    <n v="6.2"/>
    <s v="Mar"/>
    <x v="0"/>
    <s v="afternoon"/>
    <s v="Normal"/>
    <x v="0"/>
    <s v="Fashion accessories"/>
    <x v="0"/>
    <s v="A"/>
    <s v="Average"/>
  </r>
  <r>
    <x v="756"/>
    <n v="35.74"/>
    <n v="8"/>
    <n v="14.295999999999999"/>
    <n v="300.21600000000001"/>
    <x v="21"/>
    <x v="311"/>
    <s v="Ewallet"/>
    <n v="14.295999999999999"/>
    <n v="4.9000000000000004"/>
    <s v="Feb"/>
    <x v="2"/>
    <s v="afternoon"/>
    <s v="Member"/>
    <x v="0"/>
    <s v="Electronic accessories"/>
    <x v="2"/>
    <s v="B"/>
    <s v="Poor"/>
  </r>
  <r>
    <x v="757"/>
    <n v="96.52"/>
    <n v="6"/>
    <n v="28.956"/>
    <n v="608.07600000000002"/>
    <x v="83"/>
    <x v="408"/>
    <s v="Cash"/>
    <n v="28.956"/>
    <n v="4.5"/>
    <s v="Jan"/>
    <x v="1"/>
    <s v="morning"/>
    <s v="Normal"/>
    <x v="0"/>
    <s v="Home and lifestyle"/>
    <x v="0"/>
    <s v="A"/>
    <s v="Poor"/>
  </r>
  <r>
    <x v="758"/>
    <n v="18.850000000000001"/>
    <n v="10"/>
    <n v="9.4250000000000007"/>
    <n v="197.92500000000001"/>
    <x v="33"/>
    <x v="202"/>
    <s v="Ewallet"/>
    <n v="9.4250000000000007"/>
    <n v="5.6"/>
    <s v="Feb"/>
    <x v="5"/>
    <s v="evening"/>
    <s v="Member"/>
    <x v="1"/>
    <s v="Food and beverages"/>
    <x v="0"/>
    <s v="A"/>
    <s v="Poor"/>
  </r>
  <r>
    <x v="759"/>
    <n v="55.39"/>
    <n v="4"/>
    <n v="11.077999999999999"/>
    <n v="232.63800000000001"/>
    <x v="5"/>
    <x v="332"/>
    <s v="Ewallet"/>
    <n v="11.077999999999999"/>
    <n v="8"/>
    <s v="Mar"/>
    <x v="3"/>
    <s v="afternoon"/>
    <s v="Normal"/>
    <x v="0"/>
    <s v="Food and beverages"/>
    <x v="0"/>
    <s v="A"/>
    <s v="Good"/>
  </r>
  <r>
    <x v="760"/>
    <n v="77.2"/>
    <n v="10"/>
    <n v="38.6"/>
    <n v="810.6"/>
    <x v="48"/>
    <x v="440"/>
    <s v="Credit card"/>
    <n v="38.6"/>
    <n v="5.6"/>
    <s v="Feb"/>
    <x v="3"/>
    <s v="morning"/>
    <s v="Member"/>
    <x v="0"/>
    <s v="Food and beverages"/>
    <x v="2"/>
    <s v="B"/>
    <s v="Poor"/>
  </r>
  <r>
    <x v="761"/>
    <n v="72.13"/>
    <n v="10"/>
    <n v="36.064999999999998"/>
    <n v="757.36500000000001"/>
    <x v="82"/>
    <x v="290"/>
    <s v="Credit card"/>
    <n v="36.064999999999998"/>
    <n v="4.2"/>
    <s v="Jan"/>
    <x v="4"/>
    <s v="afternoon"/>
    <s v="Normal"/>
    <x v="1"/>
    <s v="Electronic accessories"/>
    <x v="2"/>
    <s v="B"/>
    <s v="Poor"/>
  </r>
  <r>
    <x v="762"/>
    <n v="63.88"/>
    <n v="8"/>
    <n v="25.552"/>
    <n v="536.59199999999998"/>
    <x v="40"/>
    <x v="449"/>
    <s v="Ewallet"/>
    <n v="25.552"/>
    <n v="9.9"/>
    <s v="Jan"/>
    <x v="2"/>
    <s v="evening"/>
    <s v="Member"/>
    <x v="0"/>
    <s v="Fashion accessories"/>
    <x v="0"/>
    <s v="A"/>
    <s v="Good"/>
  </r>
  <r>
    <x v="763"/>
    <n v="10.69"/>
    <n v="5"/>
    <n v="2.6724999999999999"/>
    <n v="56.122500000000002"/>
    <x v="58"/>
    <x v="383"/>
    <s v="Ewallet"/>
    <n v="2.6724999999999999"/>
    <n v="7.6"/>
    <s v="Mar"/>
    <x v="6"/>
    <s v="morning"/>
    <s v="Member"/>
    <x v="0"/>
    <s v="Health and beauty"/>
    <x v="0"/>
    <s v="A"/>
    <s v="Average"/>
  </r>
  <r>
    <x v="764"/>
    <n v="55.5"/>
    <n v="4"/>
    <n v="11.1"/>
    <n v="233.1"/>
    <x v="40"/>
    <x v="74"/>
    <s v="Credit card"/>
    <n v="11.1"/>
    <n v="6.6"/>
    <s v="Jan"/>
    <x v="2"/>
    <s v="afternoon"/>
    <s v="Member"/>
    <x v="1"/>
    <s v="Health and beauty"/>
    <x v="0"/>
    <s v="A"/>
    <s v="Average"/>
  </r>
  <r>
    <x v="765"/>
    <n v="95.46"/>
    <n v="8"/>
    <n v="38.183999999999997"/>
    <n v="801.86400000000003"/>
    <x v="19"/>
    <x v="138"/>
    <s v="Ewallet"/>
    <n v="38.183999999999997"/>
    <n v="4.7"/>
    <s v="Mar"/>
    <x v="6"/>
    <s v="evening"/>
    <s v="Normal"/>
    <x v="0"/>
    <s v="Home and lifestyle"/>
    <x v="2"/>
    <s v="B"/>
    <s v="Poor"/>
  </r>
  <r>
    <x v="766"/>
    <n v="76.06"/>
    <n v="3"/>
    <n v="11.409000000000001"/>
    <n v="239.589"/>
    <x v="0"/>
    <x v="450"/>
    <s v="Credit card"/>
    <n v="11.409000000000001"/>
    <n v="9.8000000000000007"/>
    <s v="Jan"/>
    <x v="0"/>
    <s v="evening"/>
    <s v="Normal"/>
    <x v="0"/>
    <s v="Fashion accessories"/>
    <x v="1"/>
    <s v="C"/>
    <s v="Good"/>
  </r>
  <r>
    <x v="767"/>
    <n v="13.69"/>
    <n v="6"/>
    <n v="4.1070000000000002"/>
    <n v="86.247"/>
    <x v="77"/>
    <x v="451"/>
    <s v="Cash"/>
    <n v="4.1070000000000002"/>
    <n v="6.3"/>
    <s v="Feb"/>
    <x v="5"/>
    <s v="afternoon"/>
    <s v="Normal"/>
    <x v="1"/>
    <s v="Sports and travel"/>
    <x v="2"/>
    <s v="B"/>
    <s v="Average"/>
  </r>
  <r>
    <x v="768"/>
    <n v="95.64"/>
    <n v="4"/>
    <n v="19.128"/>
    <n v="401.68799999999999"/>
    <x v="32"/>
    <x v="370"/>
    <s v="Cash"/>
    <n v="19.128"/>
    <n v="7.9"/>
    <s v="Mar"/>
    <x v="0"/>
    <s v="evening"/>
    <s v="Normal"/>
    <x v="0"/>
    <s v="Electronic accessories"/>
    <x v="2"/>
    <s v="B"/>
    <s v="Average"/>
  </r>
  <r>
    <x v="769"/>
    <n v="11.43"/>
    <n v="6"/>
    <n v="3.4289999999999998"/>
    <n v="72.009"/>
    <x v="15"/>
    <x v="45"/>
    <s v="Cash"/>
    <n v="3.4289999999999998"/>
    <n v="7.7"/>
    <s v="Jan"/>
    <x v="6"/>
    <s v="evening"/>
    <s v="Normal"/>
    <x v="0"/>
    <s v="Home and lifestyle"/>
    <x v="0"/>
    <s v="A"/>
    <s v="Average"/>
  </r>
  <r>
    <x v="770"/>
    <n v="95.54"/>
    <n v="4"/>
    <n v="19.108000000000001"/>
    <n v="401.26799999999997"/>
    <x v="84"/>
    <x v="452"/>
    <s v="Ewallet"/>
    <n v="19.108000000000001"/>
    <n v="4.5"/>
    <s v="Feb"/>
    <x v="6"/>
    <s v="morning"/>
    <s v="Member"/>
    <x v="0"/>
    <s v="Sports and travel"/>
    <x v="2"/>
    <s v="B"/>
    <s v="Poor"/>
  </r>
  <r>
    <x v="771"/>
    <n v="85.87"/>
    <n v="7"/>
    <n v="30.054500000000001"/>
    <n v="631.14449999999999"/>
    <x v="33"/>
    <x v="54"/>
    <s v="Credit card"/>
    <n v="30.054500000000001"/>
    <n v="8"/>
    <s v="Feb"/>
    <x v="5"/>
    <s v="evening"/>
    <s v="Member"/>
    <x v="0"/>
    <s v="Health and beauty"/>
    <x v="1"/>
    <s v="C"/>
    <s v="Good"/>
  </r>
  <r>
    <x v="772"/>
    <n v="67.989999999999995"/>
    <n v="7"/>
    <n v="23.796500000000002"/>
    <n v="499.72649999999999"/>
    <x v="21"/>
    <x v="453"/>
    <s v="Ewallet"/>
    <n v="23.796500000000002"/>
    <n v="5.7"/>
    <s v="Feb"/>
    <x v="2"/>
    <s v="evening"/>
    <s v="Member"/>
    <x v="0"/>
    <s v="Sports and travel"/>
    <x v="1"/>
    <s v="C"/>
    <s v="Poor"/>
  </r>
  <r>
    <x v="773"/>
    <n v="52.42"/>
    <n v="1"/>
    <n v="2.621"/>
    <n v="55.040999999999997"/>
    <x v="10"/>
    <x v="417"/>
    <s v="Credit card"/>
    <n v="2.621"/>
    <n v="6.3"/>
    <s v="Feb"/>
    <x v="5"/>
    <s v="morning"/>
    <s v="Normal"/>
    <x v="0"/>
    <s v="Food and beverages"/>
    <x v="1"/>
    <s v="C"/>
    <s v="Average"/>
  </r>
  <r>
    <x v="774"/>
    <n v="65.650000000000006"/>
    <n v="2"/>
    <n v="6.5650000000000004"/>
    <n v="137.86500000000001"/>
    <x v="29"/>
    <x v="252"/>
    <s v="Cash"/>
    <n v="6.5650000000000004"/>
    <n v="6"/>
    <s v="Jan"/>
    <x v="4"/>
    <s v="evening"/>
    <s v="Member"/>
    <x v="1"/>
    <s v="Food and beverages"/>
    <x v="1"/>
    <s v="C"/>
    <s v="Average"/>
  </r>
  <r>
    <x v="775"/>
    <n v="28.86"/>
    <n v="5"/>
    <n v="7.2149999999999999"/>
    <n v="151.51499999999999"/>
    <x v="49"/>
    <x v="182"/>
    <s v="Credit card"/>
    <n v="7.2149999999999999"/>
    <n v="8"/>
    <s v="Jan"/>
    <x v="6"/>
    <s v="evening"/>
    <s v="Normal"/>
    <x v="0"/>
    <s v="Food and beverages"/>
    <x v="2"/>
    <s v="B"/>
    <s v="Good"/>
  </r>
  <r>
    <x v="776"/>
    <n v="65.31"/>
    <n v="7"/>
    <n v="22.858499999999999"/>
    <n v="480.02850000000001"/>
    <x v="19"/>
    <x v="454"/>
    <s v="Credit card"/>
    <n v="22.858499999999999"/>
    <n v="4.2"/>
    <s v="Mar"/>
    <x v="6"/>
    <s v="evening"/>
    <s v="Member"/>
    <x v="1"/>
    <s v="Health and beauty"/>
    <x v="1"/>
    <s v="C"/>
    <s v="Poor"/>
  </r>
  <r>
    <x v="777"/>
    <n v="93.38"/>
    <n v="1"/>
    <n v="4.6689999999999996"/>
    <n v="98.049000000000007"/>
    <x v="75"/>
    <x v="270"/>
    <s v="Cash"/>
    <n v="4.6689999999999996"/>
    <n v="9.6"/>
    <s v="Jan"/>
    <x v="4"/>
    <s v="afternoon"/>
    <s v="Normal"/>
    <x v="1"/>
    <s v="Sports and travel"/>
    <x v="2"/>
    <s v="B"/>
    <s v="Good"/>
  </r>
  <r>
    <x v="778"/>
    <n v="25.25"/>
    <n v="5"/>
    <n v="6.3125"/>
    <n v="132.5625"/>
    <x v="80"/>
    <x v="455"/>
    <s v="Cash"/>
    <n v="6.3125"/>
    <n v="6.1"/>
    <s v="Mar"/>
    <x v="5"/>
    <s v="evening"/>
    <s v="Member"/>
    <x v="1"/>
    <s v="Sports and travel"/>
    <x v="1"/>
    <s v="C"/>
    <s v="Average"/>
  </r>
  <r>
    <x v="779"/>
    <n v="87.87"/>
    <n v="9"/>
    <n v="39.541499999999999"/>
    <n v="830.37149999999997"/>
    <x v="82"/>
    <x v="456"/>
    <s v="Ewallet"/>
    <n v="39.541499999999999"/>
    <n v="5.6"/>
    <s v="Jan"/>
    <x v="4"/>
    <s v="evening"/>
    <s v="Member"/>
    <x v="1"/>
    <s v="Electronic accessories"/>
    <x v="2"/>
    <s v="B"/>
    <s v="Poor"/>
  </r>
  <r>
    <x v="780"/>
    <n v="21.8"/>
    <n v="8"/>
    <n v="8.7200000000000006"/>
    <n v="183.12"/>
    <x v="88"/>
    <x v="225"/>
    <s v="Cash"/>
    <n v="8.7200000000000006"/>
    <n v="8.3000000000000007"/>
    <s v="Feb"/>
    <x v="6"/>
    <s v="evening"/>
    <s v="Normal"/>
    <x v="1"/>
    <s v="Health and beauty"/>
    <x v="1"/>
    <s v="C"/>
    <s v="Good"/>
  </r>
  <r>
    <x v="781"/>
    <n v="94.76"/>
    <n v="4"/>
    <n v="18.952000000000002"/>
    <n v="397.99200000000002"/>
    <x v="48"/>
    <x v="432"/>
    <s v="Ewallet"/>
    <n v="18.952000000000002"/>
    <n v="7.8"/>
    <s v="Feb"/>
    <x v="3"/>
    <s v="evening"/>
    <s v="Normal"/>
    <x v="0"/>
    <s v="Sports and travel"/>
    <x v="0"/>
    <s v="A"/>
    <s v="Average"/>
  </r>
  <r>
    <x v="782"/>
    <n v="30.62"/>
    <n v="1"/>
    <n v="1.5309999999999999"/>
    <n v="32.151000000000003"/>
    <x v="63"/>
    <x v="341"/>
    <s v="Credit card"/>
    <n v="1.5309999999999999"/>
    <n v="4.0999999999999996"/>
    <s v="Feb"/>
    <x v="6"/>
    <s v="afternoon"/>
    <s v="Member"/>
    <x v="0"/>
    <s v="Fashion accessories"/>
    <x v="0"/>
    <s v="A"/>
    <s v="Poor"/>
  </r>
  <r>
    <x v="783"/>
    <n v="44.01"/>
    <n v="8"/>
    <n v="17.603999999999999"/>
    <n v="369.68400000000003"/>
    <x v="2"/>
    <x v="24"/>
    <s v="Cash"/>
    <n v="17.603999999999999"/>
    <n v="8.8000000000000007"/>
    <s v="Mar"/>
    <x v="2"/>
    <s v="evening"/>
    <s v="Normal"/>
    <x v="0"/>
    <s v="Home and lifestyle"/>
    <x v="1"/>
    <s v="C"/>
    <s v="Good"/>
  </r>
  <r>
    <x v="784"/>
    <n v="10.16"/>
    <n v="5"/>
    <n v="2.54"/>
    <n v="53.34"/>
    <x v="7"/>
    <x v="0"/>
    <s v="Ewallet"/>
    <n v="2.54"/>
    <n v="4.0999999999999996"/>
    <s v="Feb"/>
    <x v="2"/>
    <s v="afternoon"/>
    <s v="Member"/>
    <x v="0"/>
    <s v="Health and beauty"/>
    <x v="1"/>
    <s v="C"/>
    <s v="Poor"/>
  </r>
  <r>
    <x v="785"/>
    <n v="74.58"/>
    <n v="7"/>
    <n v="26.103000000000002"/>
    <n v="548.16300000000001"/>
    <x v="87"/>
    <x v="457"/>
    <s v="Credit card"/>
    <n v="26.103000000000002"/>
    <n v="9"/>
    <s v="Feb"/>
    <x v="3"/>
    <s v="evening"/>
    <s v="Normal"/>
    <x v="1"/>
    <s v="Electronic accessories"/>
    <x v="0"/>
    <s v="A"/>
    <s v="Good"/>
  </r>
  <r>
    <x v="786"/>
    <n v="71.89"/>
    <n v="8"/>
    <n v="28.756"/>
    <n v="603.87599999999998"/>
    <x v="88"/>
    <x v="458"/>
    <s v="Ewallet"/>
    <n v="28.756"/>
    <n v="5.5"/>
    <s v="Feb"/>
    <x v="6"/>
    <s v="morning"/>
    <s v="Normal"/>
    <x v="1"/>
    <s v="Electronic accessories"/>
    <x v="1"/>
    <s v="C"/>
    <s v="Poor"/>
  </r>
  <r>
    <x v="787"/>
    <n v="10.99"/>
    <n v="5"/>
    <n v="2.7475000000000001"/>
    <n v="57.697499999999998"/>
    <x v="54"/>
    <x v="392"/>
    <s v="Credit card"/>
    <n v="2.7475000000000001"/>
    <n v="9.3000000000000007"/>
    <s v="Jan"/>
    <x v="5"/>
    <s v="morning"/>
    <s v="Normal"/>
    <x v="0"/>
    <s v="Health and beauty"/>
    <x v="1"/>
    <s v="C"/>
    <s v="Good"/>
  </r>
  <r>
    <x v="788"/>
    <n v="60.47"/>
    <n v="3"/>
    <n v="9.0704999999999991"/>
    <n v="190.48050000000001"/>
    <x v="78"/>
    <x v="60"/>
    <s v="Credit card"/>
    <n v="9.0704999999999991"/>
    <n v="5.6"/>
    <s v="Jan"/>
    <x v="3"/>
    <s v="morning"/>
    <s v="Member"/>
    <x v="1"/>
    <s v="Health and beauty"/>
    <x v="1"/>
    <s v="C"/>
    <s v="Poor"/>
  </r>
  <r>
    <x v="789"/>
    <n v="58.91"/>
    <n v="7"/>
    <n v="20.618500000000001"/>
    <n v="432.98849999999999"/>
    <x v="29"/>
    <x v="459"/>
    <s v="Ewallet"/>
    <n v="20.618500000000001"/>
    <n v="9.6999999999999993"/>
    <s v="Jan"/>
    <x v="4"/>
    <s v="afternoon"/>
    <s v="Normal"/>
    <x v="1"/>
    <s v="Sports and travel"/>
    <x v="0"/>
    <s v="A"/>
    <s v="Good"/>
  </r>
  <r>
    <x v="790"/>
    <n v="46.41"/>
    <n v="1"/>
    <n v="2.3205"/>
    <n v="48.730499999999999"/>
    <x v="2"/>
    <x v="460"/>
    <s v="Credit card"/>
    <n v="2.3205"/>
    <n v="4"/>
    <s v="Mar"/>
    <x v="2"/>
    <s v="evening"/>
    <s v="Normal"/>
    <x v="1"/>
    <s v="Fashion accessories"/>
    <x v="0"/>
    <s v="A"/>
    <s v="Poor"/>
  </r>
  <r>
    <x v="791"/>
    <n v="68.55"/>
    <n v="4"/>
    <n v="13.71"/>
    <n v="287.91000000000003"/>
    <x v="42"/>
    <x v="277"/>
    <s v="Credit card"/>
    <n v="13.71"/>
    <n v="9.1999999999999993"/>
    <s v="Feb"/>
    <x v="1"/>
    <s v="evening"/>
    <s v="Member"/>
    <x v="1"/>
    <s v="Health and beauty"/>
    <x v="1"/>
    <s v="C"/>
    <s v="Good"/>
  </r>
  <r>
    <x v="792"/>
    <n v="97.37"/>
    <n v="10"/>
    <n v="48.685000000000002"/>
    <n v="1022.385"/>
    <x v="15"/>
    <x v="128"/>
    <s v="Credit card"/>
    <n v="48.685000000000002"/>
    <n v="4.9000000000000004"/>
    <s v="Jan"/>
    <x v="6"/>
    <s v="afternoon"/>
    <s v="Normal"/>
    <x v="0"/>
    <s v="Home and lifestyle"/>
    <x v="2"/>
    <s v="B"/>
    <s v="Poor"/>
  </r>
  <r>
    <x v="793"/>
    <n v="92.6"/>
    <n v="7"/>
    <n v="32.409999999999997"/>
    <n v="680.61"/>
    <x v="33"/>
    <x v="299"/>
    <s v="Credit card"/>
    <n v="32.409999999999997"/>
    <n v="9.3000000000000007"/>
    <s v="Feb"/>
    <x v="5"/>
    <s v="afternoon"/>
    <s v="Member"/>
    <x v="1"/>
    <s v="Electronic accessories"/>
    <x v="0"/>
    <s v="A"/>
    <s v="Good"/>
  </r>
  <r>
    <x v="794"/>
    <n v="46.61"/>
    <n v="2"/>
    <n v="4.6609999999999996"/>
    <n v="97.881"/>
    <x v="84"/>
    <x v="35"/>
    <s v="Credit card"/>
    <n v="4.6609999999999996"/>
    <n v="6.6"/>
    <s v="Feb"/>
    <x v="6"/>
    <s v="afternoon"/>
    <s v="Normal"/>
    <x v="0"/>
    <s v="Electronic accessories"/>
    <x v="0"/>
    <s v="A"/>
    <s v="Average"/>
  </r>
  <r>
    <x v="795"/>
    <n v="27.18"/>
    <n v="2"/>
    <n v="2.718"/>
    <n v="57.078000000000003"/>
    <x v="20"/>
    <x v="461"/>
    <s v="Ewallet"/>
    <n v="2.718"/>
    <n v="4.3"/>
    <s v="Mar"/>
    <x v="1"/>
    <s v="evening"/>
    <s v="Normal"/>
    <x v="1"/>
    <s v="Fashion accessories"/>
    <x v="2"/>
    <s v="B"/>
    <s v="Poor"/>
  </r>
  <r>
    <x v="796"/>
    <n v="60.87"/>
    <n v="1"/>
    <n v="3.0434999999999999"/>
    <n v="63.913499999999999"/>
    <x v="46"/>
    <x v="38"/>
    <s v="Cash"/>
    <n v="3.0434999999999999"/>
    <n v="5.5"/>
    <s v="Jan"/>
    <x v="4"/>
    <s v="afternoon"/>
    <s v="Member"/>
    <x v="0"/>
    <s v="Home and lifestyle"/>
    <x v="1"/>
    <s v="C"/>
    <s v="Poor"/>
  </r>
  <r>
    <x v="797"/>
    <n v="24.49"/>
    <n v="10"/>
    <n v="12.244999999999999"/>
    <n v="257.14499999999998"/>
    <x v="70"/>
    <x v="459"/>
    <s v="Cash"/>
    <n v="12.244999999999999"/>
    <n v="8.1"/>
    <s v="Feb"/>
    <x v="1"/>
    <s v="afternoon"/>
    <s v="Member"/>
    <x v="0"/>
    <s v="Sports and travel"/>
    <x v="0"/>
    <s v="A"/>
    <s v="Good"/>
  </r>
  <r>
    <x v="798"/>
    <n v="92.78"/>
    <n v="1"/>
    <n v="4.6390000000000002"/>
    <n v="97.418999999999997"/>
    <x v="20"/>
    <x v="155"/>
    <s v="Credit card"/>
    <n v="4.6390000000000002"/>
    <n v="9.8000000000000007"/>
    <s v="Mar"/>
    <x v="1"/>
    <s v="morning"/>
    <s v="Normal"/>
    <x v="1"/>
    <s v="Health and beauty"/>
    <x v="2"/>
    <s v="B"/>
    <s v="Good"/>
  </r>
  <r>
    <x v="799"/>
    <n v="86.69"/>
    <n v="5"/>
    <n v="21.672499999999999"/>
    <n v="455.1225"/>
    <x v="48"/>
    <x v="462"/>
    <s v="Ewallet"/>
    <n v="21.672499999999999"/>
    <n v="9.4"/>
    <s v="Feb"/>
    <x v="3"/>
    <s v="evening"/>
    <s v="Member"/>
    <x v="1"/>
    <s v="Home and lifestyle"/>
    <x v="1"/>
    <s v="C"/>
    <s v="Good"/>
  </r>
  <r>
    <x v="800"/>
    <n v="23.01"/>
    <n v="6"/>
    <n v="6.9029999999999996"/>
    <n v="144.96299999999999"/>
    <x v="52"/>
    <x v="463"/>
    <s v="Ewallet"/>
    <n v="6.9029999999999996"/>
    <n v="7.9"/>
    <s v="Jan"/>
    <x v="0"/>
    <s v="evening"/>
    <s v="Normal"/>
    <x v="1"/>
    <s v="Sports and travel"/>
    <x v="2"/>
    <s v="B"/>
    <s v="Average"/>
  </r>
  <r>
    <x v="801"/>
    <n v="30.2"/>
    <n v="8"/>
    <n v="12.08"/>
    <n v="253.68"/>
    <x v="2"/>
    <x v="171"/>
    <s v="Ewallet"/>
    <n v="12.08"/>
    <n v="5.0999999999999996"/>
    <s v="Mar"/>
    <x v="2"/>
    <s v="evening"/>
    <s v="Member"/>
    <x v="0"/>
    <s v="Electronic accessories"/>
    <x v="1"/>
    <s v="C"/>
    <s v="Poor"/>
  </r>
  <r>
    <x v="802"/>
    <n v="67.39"/>
    <n v="7"/>
    <n v="23.586500000000001"/>
    <n v="495.31650000000002"/>
    <x v="28"/>
    <x v="2"/>
    <s v="Ewallet"/>
    <n v="23.586500000000001"/>
    <n v="6.9"/>
    <s v="Mar"/>
    <x v="0"/>
    <s v="afternoon"/>
    <s v="Member"/>
    <x v="1"/>
    <s v="Fashion accessories"/>
    <x v="1"/>
    <s v="C"/>
    <s v="Average"/>
  </r>
  <r>
    <x v="803"/>
    <n v="48.96"/>
    <n v="9"/>
    <n v="22.032"/>
    <n v="462.67200000000003"/>
    <x v="31"/>
    <x v="94"/>
    <s v="Cash"/>
    <n v="22.032"/>
    <n v="8"/>
    <s v="Mar"/>
    <x v="3"/>
    <s v="morning"/>
    <s v="Member"/>
    <x v="0"/>
    <s v="Fashion accessories"/>
    <x v="0"/>
    <s v="A"/>
    <s v="Good"/>
  </r>
  <r>
    <x v="804"/>
    <n v="75.59"/>
    <n v="9"/>
    <n v="34.015500000000003"/>
    <n v="714.32550000000003"/>
    <x v="55"/>
    <x v="289"/>
    <s v="Cash"/>
    <n v="34.015500000000003"/>
    <n v="8"/>
    <s v="Feb"/>
    <x v="0"/>
    <s v="morning"/>
    <s v="Member"/>
    <x v="0"/>
    <s v="Electronic accessories"/>
    <x v="2"/>
    <s v="B"/>
    <s v="Good"/>
  </r>
  <r>
    <x v="805"/>
    <n v="77.47"/>
    <n v="4"/>
    <n v="15.494"/>
    <n v="325.37400000000002"/>
    <x v="85"/>
    <x v="345"/>
    <s v="Cash"/>
    <n v="15.494"/>
    <n v="4.2"/>
    <s v="Mar"/>
    <x v="2"/>
    <s v="evening"/>
    <s v="Normal"/>
    <x v="0"/>
    <s v="Home and lifestyle"/>
    <x v="0"/>
    <s v="A"/>
    <s v="Poor"/>
  </r>
  <r>
    <x v="806"/>
    <n v="93.18"/>
    <n v="2"/>
    <n v="9.3179999999999996"/>
    <n v="195.678"/>
    <x v="65"/>
    <x v="464"/>
    <s v="Credit card"/>
    <n v="9.3179999999999996"/>
    <n v="8.5"/>
    <s v="Jan"/>
    <x v="5"/>
    <s v="evening"/>
    <s v="Normal"/>
    <x v="0"/>
    <s v="Sports and travel"/>
    <x v="0"/>
    <s v="A"/>
    <s v="Good"/>
  </r>
  <r>
    <x v="807"/>
    <n v="50.23"/>
    <n v="4"/>
    <n v="10.045999999999999"/>
    <n v="210.96600000000001"/>
    <x v="66"/>
    <x v="465"/>
    <s v="Cash"/>
    <n v="10.045999999999999"/>
    <n v="9"/>
    <s v="Jan"/>
    <x v="6"/>
    <s v="evening"/>
    <s v="Normal"/>
    <x v="0"/>
    <s v="Electronic accessories"/>
    <x v="0"/>
    <s v="A"/>
    <s v="Good"/>
  </r>
  <r>
    <x v="808"/>
    <n v="17.75"/>
    <n v="1"/>
    <n v="0.88749999999999996"/>
    <n v="18.637499999999999"/>
    <x v="78"/>
    <x v="440"/>
    <s v="Cash"/>
    <n v="0.88749999999999996"/>
    <n v="8.6"/>
    <s v="Jan"/>
    <x v="3"/>
    <s v="morning"/>
    <s v="Normal"/>
    <x v="0"/>
    <s v="Health and beauty"/>
    <x v="2"/>
    <s v="B"/>
    <s v="Good"/>
  </r>
  <r>
    <x v="809"/>
    <n v="62.18"/>
    <n v="10"/>
    <n v="31.09"/>
    <n v="652.89"/>
    <x v="82"/>
    <x v="373"/>
    <s v="Ewallet"/>
    <n v="31.09"/>
    <n v="6"/>
    <s v="Jan"/>
    <x v="4"/>
    <s v="morning"/>
    <s v="Normal"/>
    <x v="0"/>
    <s v="Fashion accessories"/>
    <x v="1"/>
    <s v="C"/>
    <s v="Average"/>
  </r>
  <r>
    <x v="810"/>
    <n v="10.75"/>
    <n v="8"/>
    <n v="4.3"/>
    <n v="90.3"/>
    <x v="20"/>
    <x v="242"/>
    <s v="Ewallet"/>
    <n v="4.3"/>
    <n v="6.2"/>
    <s v="Mar"/>
    <x v="1"/>
    <s v="afternoon"/>
    <s v="Normal"/>
    <x v="1"/>
    <s v="Health and beauty"/>
    <x v="2"/>
    <s v="B"/>
    <s v="Average"/>
  </r>
  <r>
    <x v="811"/>
    <n v="40.26"/>
    <n v="10"/>
    <n v="20.13"/>
    <n v="422.73"/>
    <x v="7"/>
    <x v="191"/>
    <s v="Credit card"/>
    <n v="20.13"/>
    <n v="5"/>
    <s v="Feb"/>
    <x v="2"/>
    <s v="evening"/>
    <s v="Normal"/>
    <x v="0"/>
    <s v="Electronic accessories"/>
    <x v="0"/>
    <s v="A"/>
    <s v="Poor"/>
  </r>
  <r>
    <x v="812"/>
    <n v="64.97"/>
    <n v="5"/>
    <n v="16.2425"/>
    <n v="341.09249999999997"/>
    <x v="4"/>
    <x v="299"/>
    <s v="Credit card"/>
    <n v="16.2425"/>
    <n v="6.5"/>
    <s v="Feb"/>
    <x v="1"/>
    <s v="afternoon"/>
    <s v="Member"/>
    <x v="0"/>
    <s v="Sports and travel"/>
    <x v="1"/>
    <s v="C"/>
    <s v="Average"/>
  </r>
  <r>
    <x v="813"/>
    <n v="95.15"/>
    <n v="1"/>
    <n v="4.7575000000000003"/>
    <n v="99.907499999999999"/>
    <x v="23"/>
    <x v="466"/>
    <s v="Cash"/>
    <n v="4.7575000000000003"/>
    <n v="6"/>
    <s v="Mar"/>
    <x v="1"/>
    <s v="afternoon"/>
    <s v="Normal"/>
    <x v="1"/>
    <s v="Electronic accessories"/>
    <x v="0"/>
    <s v="A"/>
    <s v="Average"/>
  </r>
  <r>
    <x v="814"/>
    <n v="48.62"/>
    <n v="8"/>
    <n v="19.448"/>
    <n v="408.40800000000002"/>
    <x v="46"/>
    <x v="315"/>
    <s v="Cash"/>
    <n v="19.448"/>
    <n v="5"/>
    <s v="Jan"/>
    <x v="4"/>
    <s v="morning"/>
    <s v="Member"/>
    <x v="0"/>
    <s v="Electronic accessories"/>
    <x v="0"/>
    <s v="A"/>
    <s v="Poor"/>
  </r>
  <r>
    <x v="815"/>
    <n v="53.21"/>
    <n v="8"/>
    <n v="21.283999999999999"/>
    <n v="446.964"/>
    <x v="86"/>
    <x v="463"/>
    <s v="Ewallet"/>
    <n v="21.283999999999999"/>
    <n v="5"/>
    <s v="Mar"/>
    <x v="4"/>
    <s v="evening"/>
    <s v="Normal"/>
    <x v="0"/>
    <s v="Food and beverages"/>
    <x v="2"/>
    <s v="B"/>
    <s v="Poor"/>
  </r>
  <r>
    <x v="816"/>
    <n v="45.44"/>
    <n v="7"/>
    <n v="15.904"/>
    <n v="333.98399999999998"/>
    <x v="54"/>
    <x v="23"/>
    <s v="Cash"/>
    <n v="15.904"/>
    <n v="9.1999999999999993"/>
    <s v="Jan"/>
    <x v="5"/>
    <s v="morning"/>
    <s v="Normal"/>
    <x v="0"/>
    <s v="Fashion accessories"/>
    <x v="1"/>
    <s v="C"/>
    <s v="Good"/>
  </r>
  <r>
    <x v="817"/>
    <n v="33.880000000000003"/>
    <n v="8"/>
    <n v="13.552"/>
    <n v="284.59199999999998"/>
    <x v="64"/>
    <x v="245"/>
    <s v="Ewallet"/>
    <n v="13.552"/>
    <n v="9.6"/>
    <s v="Jan"/>
    <x v="0"/>
    <s v="evening"/>
    <s v="Normal"/>
    <x v="1"/>
    <s v="Food and beverages"/>
    <x v="0"/>
    <s v="A"/>
    <s v="Good"/>
  </r>
  <r>
    <x v="818"/>
    <n v="96.16"/>
    <n v="4"/>
    <n v="19.231999999999999"/>
    <n v="403.87200000000001"/>
    <x v="3"/>
    <x v="356"/>
    <s v="Credit card"/>
    <n v="19.231999999999999"/>
    <n v="8.4"/>
    <s v="Jan"/>
    <x v="2"/>
    <s v="evening"/>
    <s v="Member"/>
    <x v="1"/>
    <s v="Health and beauty"/>
    <x v="2"/>
    <s v="B"/>
    <s v="Good"/>
  </r>
  <r>
    <x v="819"/>
    <n v="47.16"/>
    <n v="5"/>
    <n v="11.79"/>
    <n v="247.59"/>
    <x v="36"/>
    <x v="63"/>
    <s v="Credit card"/>
    <n v="11.79"/>
    <n v="6"/>
    <s v="Feb"/>
    <x v="2"/>
    <s v="afternoon"/>
    <s v="Member"/>
    <x v="1"/>
    <s v="Food and beverages"/>
    <x v="2"/>
    <s v="B"/>
    <s v="Average"/>
  </r>
  <r>
    <x v="820"/>
    <n v="52.89"/>
    <n v="4"/>
    <n v="10.577999999999999"/>
    <n v="222.13800000000001"/>
    <x v="5"/>
    <x v="467"/>
    <s v="Ewallet"/>
    <n v="10.577999999999999"/>
    <n v="6.7"/>
    <s v="Mar"/>
    <x v="3"/>
    <s v="evening"/>
    <s v="Normal"/>
    <x v="1"/>
    <s v="Electronic accessories"/>
    <x v="2"/>
    <s v="B"/>
    <s v="Average"/>
  </r>
  <r>
    <x v="821"/>
    <n v="47.68"/>
    <n v="2"/>
    <n v="4.7679999999999998"/>
    <n v="100.128"/>
    <x v="7"/>
    <x v="468"/>
    <s v="Credit card"/>
    <n v="4.7679999999999998"/>
    <n v="4.0999999999999996"/>
    <s v="Feb"/>
    <x v="2"/>
    <s v="morning"/>
    <s v="Member"/>
    <x v="0"/>
    <s v="Home and lifestyle"/>
    <x v="0"/>
    <s v="A"/>
    <s v="Poor"/>
  </r>
  <r>
    <x v="822"/>
    <n v="10.17"/>
    <n v="1"/>
    <n v="0.50849999999999995"/>
    <n v="10.6785"/>
    <x v="13"/>
    <x v="331"/>
    <s v="Cash"/>
    <n v="0.50849999999999995"/>
    <n v="5.9"/>
    <s v="Feb"/>
    <x v="4"/>
    <s v="afternoon"/>
    <s v="Member"/>
    <x v="1"/>
    <s v="Sports and travel"/>
    <x v="1"/>
    <s v="C"/>
    <s v="Poor"/>
  </r>
  <r>
    <x v="823"/>
    <n v="68.709999999999994"/>
    <n v="3"/>
    <n v="10.3065"/>
    <n v="216.4365"/>
    <x v="31"/>
    <x v="469"/>
    <s v="Cash"/>
    <n v="10.3065"/>
    <n v="8.6999999999999993"/>
    <s v="Mar"/>
    <x v="3"/>
    <s v="morning"/>
    <s v="Normal"/>
    <x v="0"/>
    <s v="Health and beauty"/>
    <x v="0"/>
    <s v="A"/>
    <s v="Good"/>
  </r>
  <r>
    <x v="824"/>
    <n v="60.08"/>
    <n v="7"/>
    <n v="21.027999999999999"/>
    <n v="441.58800000000002"/>
    <x v="44"/>
    <x v="150"/>
    <s v="Credit card"/>
    <n v="21.027999999999999"/>
    <n v="4.5"/>
    <s v="Feb"/>
    <x v="4"/>
    <s v="morning"/>
    <s v="Member"/>
    <x v="0"/>
    <s v="Sports and travel"/>
    <x v="2"/>
    <s v="B"/>
    <s v="Poor"/>
  </r>
  <r>
    <x v="825"/>
    <n v="22.01"/>
    <n v="4"/>
    <n v="4.4020000000000001"/>
    <n v="92.441999999999993"/>
    <x v="71"/>
    <x v="470"/>
    <s v="Credit card"/>
    <n v="4.4020000000000001"/>
    <n v="6.6"/>
    <s v="Jan"/>
    <x v="6"/>
    <s v="evening"/>
    <s v="Member"/>
    <x v="0"/>
    <s v="Sports and travel"/>
    <x v="0"/>
    <s v="A"/>
    <s v="Average"/>
  </r>
  <r>
    <x v="826"/>
    <n v="72.11"/>
    <n v="9"/>
    <n v="32.4495"/>
    <n v="681.43949999999995"/>
    <x v="26"/>
    <x v="318"/>
    <s v="Credit card"/>
    <n v="32.4495"/>
    <n v="7.7"/>
    <s v="Jan"/>
    <x v="3"/>
    <s v="afternoon"/>
    <s v="Member"/>
    <x v="0"/>
    <s v="Health and beauty"/>
    <x v="2"/>
    <s v="B"/>
    <s v="Average"/>
  </r>
  <r>
    <x v="827"/>
    <n v="41.28"/>
    <n v="3"/>
    <n v="6.1920000000000002"/>
    <n v="130.03200000000001"/>
    <x v="58"/>
    <x v="78"/>
    <s v="Credit card"/>
    <n v="6.1920000000000002"/>
    <n v="8.5"/>
    <s v="Mar"/>
    <x v="6"/>
    <s v="evening"/>
    <s v="Member"/>
    <x v="1"/>
    <s v="Fashion accessories"/>
    <x v="0"/>
    <s v="A"/>
    <s v="Good"/>
  </r>
  <r>
    <x v="828"/>
    <n v="64.95"/>
    <n v="10"/>
    <n v="32.475000000000001"/>
    <n v="681.97500000000002"/>
    <x v="62"/>
    <x v="185"/>
    <s v="Cash"/>
    <n v="32.475000000000001"/>
    <n v="5.2"/>
    <s v="Mar"/>
    <x v="2"/>
    <s v="evening"/>
    <s v="Normal"/>
    <x v="1"/>
    <s v="Electronic accessories"/>
    <x v="1"/>
    <s v="C"/>
    <s v="Poor"/>
  </r>
  <r>
    <x v="829"/>
    <n v="74.22"/>
    <n v="10"/>
    <n v="37.11"/>
    <n v="779.31"/>
    <x v="17"/>
    <x v="51"/>
    <s v="Credit card"/>
    <n v="37.11"/>
    <n v="4.3"/>
    <s v="Jan"/>
    <x v="6"/>
    <s v="afternoon"/>
    <s v="Member"/>
    <x v="0"/>
    <s v="Electronic accessories"/>
    <x v="0"/>
    <s v="A"/>
    <s v="Poor"/>
  </r>
  <r>
    <x v="830"/>
    <n v="10.56"/>
    <n v="8"/>
    <n v="4.2240000000000002"/>
    <n v="88.703999999999994"/>
    <x v="46"/>
    <x v="255"/>
    <s v="Cash"/>
    <n v="4.2240000000000002"/>
    <n v="7.6"/>
    <s v="Jan"/>
    <x v="4"/>
    <s v="evening"/>
    <s v="Normal"/>
    <x v="1"/>
    <s v="Electronic accessories"/>
    <x v="0"/>
    <s v="A"/>
    <s v="Average"/>
  </r>
  <r>
    <x v="831"/>
    <n v="62.57"/>
    <n v="4"/>
    <n v="12.513999999999999"/>
    <n v="262.79399999999998"/>
    <x v="6"/>
    <x v="78"/>
    <s v="Cash"/>
    <n v="12.513999999999999"/>
    <n v="9.5"/>
    <s v="Feb"/>
    <x v="3"/>
    <s v="evening"/>
    <s v="Normal"/>
    <x v="1"/>
    <s v="Health and beauty"/>
    <x v="2"/>
    <s v="B"/>
    <s v="Good"/>
  </r>
  <r>
    <x v="832"/>
    <n v="11.85"/>
    <n v="8"/>
    <n v="4.74"/>
    <n v="99.54"/>
    <x v="51"/>
    <x v="414"/>
    <s v="Cash"/>
    <n v="4.74"/>
    <n v="4.0999999999999996"/>
    <s v="Jan"/>
    <x v="5"/>
    <s v="evening"/>
    <s v="Member"/>
    <x v="0"/>
    <s v="Sports and travel"/>
    <x v="2"/>
    <s v="B"/>
    <s v="Poor"/>
  </r>
  <r>
    <x v="833"/>
    <n v="91.3"/>
    <n v="1"/>
    <n v="4.5650000000000004"/>
    <n v="95.864999999999995"/>
    <x v="44"/>
    <x v="51"/>
    <s v="Ewallet"/>
    <n v="4.5650000000000004"/>
    <n v="9.1999999999999993"/>
    <s v="Feb"/>
    <x v="4"/>
    <s v="afternoon"/>
    <s v="Member"/>
    <x v="1"/>
    <s v="Health and beauty"/>
    <x v="0"/>
    <s v="A"/>
    <s v="Good"/>
  </r>
  <r>
    <x v="834"/>
    <n v="40.729999999999997"/>
    <n v="7"/>
    <n v="14.2555"/>
    <n v="299.3655"/>
    <x v="41"/>
    <x v="471"/>
    <s v="Ewallet"/>
    <n v="14.2555"/>
    <n v="5.4"/>
    <s v="Mar"/>
    <x v="6"/>
    <s v="morning"/>
    <s v="Member"/>
    <x v="0"/>
    <s v="Home and lifestyle"/>
    <x v="2"/>
    <s v="B"/>
    <s v="Poor"/>
  </r>
  <r>
    <x v="835"/>
    <n v="52.38"/>
    <n v="1"/>
    <n v="2.6190000000000002"/>
    <n v="54.999000000000002"/>
    <x v="58"/>
    <x v="143"/>
    <s v="Cash"/>
    <n v="2.6190000000000002"/>
    <n v="5.8"/>
    <s v="Mar"/>
    <x v="6"/>
    <s v="evening"/>
    <s v="Normal"/>
    <x v="1"/>
    <s v="Fashion accessories"/>
    <x v="0"/>
    <s v="A"/>
    <s v="Poor"/>
  </r>
  <r>
    <x v="836"/>
    <n v="38.54"/>
    <n v="5"/>
    <n v="9.6349999999999998"/>
    <n v="202.33500000000001"/>
    <x v="51"/>
    <x v="229"/>
    <s v="Ewallet"/>
    <n v="9.6349999999999998"/>
    <n v="5.6"/>
    <s v="Jan"/>
    <x v="5"/>
    <s v="afternoon"/>
    <s v="Member"/>
    <x v="1"/>
    <s v="Fashion accessories"/>
    <x v="0"/>
    <s v="A"/>
    <s v="Poor"/>
  </r>
  <r>
    <x v="837"/>
    <n v="44.63"/>
    <n v="6"/>
    <n v="13.388999999999999"/>
    <n v="281.16899999999998"/>
    <x v="56"/>
    <x v="390"/>
    <s v="Credit card"/>
    <n v="13.388999999999999"/>
    <n v="5.0999999999999996"/>
    <s v="Jan"/>
    <x v="5"/>
    <s v="evening"/>
    <s v="Normal"/>
    <x v="1"/>
    <s v="Sports and travel"/>
    <x v="2"/>
    <s v="B"/>
    <s v="Poor"/>
  </r>
  <r>
    <x v="838"/>
    <n v="55.87"/>
    <n v="10"/>
    <n v="27.934999999999999"/>
    <n v="586.63499999999999"/>
    <x v="15"/>
    <x v="66"/>
    <s v="Cash"/>
    <n v="27.934999999999999"/>
    <n v="5.8"/>
    <s v="Jan"/>
    <x v="6"/>
    <s v="afternoon"/>
    <s v="Normal"/>
    <x v="1"/>
    <s v="Electronic accessories"/>
    <x v="1"/>
    <s v="C"/>
    <s v="Poor"/>
  </r>
  <r>
    <x v="839"/>
    <n v="29.22"/>
    <n v="6"/>
    <n v="8.766"/>
    <n v="184.08600000000001"/>
    <x v="17"/>
    <x v="335"/>
    <s v="Ewallet"/>
    <n v="8.766"/>
    <n v="5"/>
    <s v="Jan"/>
    <x v="6"/>
    <s v="morning"/>
    <s v="Member"/>
    <x v="0"/>
    <s v="Sports and travel"/>
    <x v="1"/>
    <s v="C"/>
    <s v="Poor"/>
  </r>
  <r>
    <x v="840"/>
    <n v="51.94"/>
    <n v="3"/>
    <n v="7.7910000000000004"/>
    <n v="163.61099999999999"/>
    <x v="42"/>
    <x v="472"/>
    <s v="Cash"/>
    <n v="7.7910000000000004"/>
    <n v="7.9"/>
    <s v="Feb"/>
    <x v="1"/>
    <s v="afternoon"/>
    <s v="Normal"/>
    <x v="1"/>
    <s v="Fashion accessories"/>
    <x v="0"/>
    <s v="A"/>
    <s v="Average"/>
  </r>
  <r>
    <x v="841"/>
    <n v="60.3"/>
    <n v="1"/>
    <n v="3.0150000000000001"/>
    <n v="63.314999999999998"/>
    <x v="38"/>
    <x v="180"/>
    <s v="Cash"/>
    <n v="3.0150000000000001"/>
    <n v="6"/>
    <s v="Feb"/>
    <x v="4"/>
    <s v="evening"/>
    <s v="Normal"/>
    <x v="1"/>
    <s v="Electronic accessories"/>
    <x v="2"/>
    <s v="B"/>
    <s v="Average"/>
  </r>
  <r>
    <x v="842"/>
    <n v="39.47"/>
    <n v="2"/>
    <n v="3.9470000000000001"/>
    <n v="82.887"/>
    <x v="22"/>
    <x v="473"/>
    <s v="Credit card"/>
    <n v="3.9470000000000001"/>
    <n v="5"/>
    <s v="Mar"/>
    <x v="0"/>
    <s v="evening"/>
    <s v="Member"/>
    <x v="0"/>
    <s v="Sports and travel"/>
    <x v="0"/>
    <s v="A"/>
    <s v="Poor"/>
  </r>
  <r>
    <x v="843"/>
    <n v="14.87"/>
    <n v="2"/>
    <n v="1.4870000000000001"/>
    <n v="31.227"/>
    <x v="77"/>
    <x v="470"/>
    <s v="Credit card"/>
    <n v="1.4870000000000001"/>
    <n v="8.9"/>
    <s v="Feb"/>
    <x v="5"/>
    <s v="evening"/>
    <s v="Member"/>
    <x v="0"/>
    <s v="Food and beverages"/>
    <x v="1"/>
    <s v="C"/>
    <s v="Good"/>
  </r>
  <r>
    <x v="844"/>
    <n v="21.32"/>
    <n v="1"/>
    <n v="1.0660000000000001"/>
    <n v="22.385999999999999"/>
    <x v="53"/>
    <x v="31"/>
    <s v="Cash"/>
    <n v="1.0660000000000001"/>
    <n v="5.9"/>
    <s v="Jan"/>
    <x v="0"/>
    <s v="afternoon"/>
    <s v="Normal"/>
    <x v="1"/>
    <s v="Fashion accessories"/>
    <x v="0"/>
    <s v="A"/>
    <s v="Poor"/>
  </r>
  <r>
    <x v="845"/>
    <n v="93.78"/>
    <n v="3"/>
    <n v="14.067"/>
    <n v="295.40699999999998"/>
    <x v="74"/>
    <x v="102"/>
    <s v="Credit card"/>
    <n v="14.067"/>
    <n v="5.9"/>
    <s v="Jan"/>
    <x v="5"/>
    <s v="morning"/>
    <s v="Member"/>
    <x v="1"/>
    <s v="Electronic accessories"/>
    <x v="0"/>
    <s v="A"/>
    <s v="Poor"/>
  </r>
  <r>
    <x v="846"/>
    <n v="73.260000000000005"/>
    <n v="1"/>
    <n v="3.6629999999999998"/>
    <n v="76.923000000000002"/>
    <x v="3"/>
    <x v="182"/>
    <s v="Ewallet"/>
    <n v="3.6629999999999998"/>
    <n v="9.6999999999999993"/>
    <s v="Jan"/>
    <x v="2"/>
    <s v="evening"/>
    <s v="Member"/>
    <x v="1"/>
    <s v="Electronic accessories"/>
    <x v="0"/>
    <s v="A"/>
    <s v="Good"/>
  </r>
  <r>
    <x v="847"/>
    <n v="22.38"/>
    <n v="1"/>
    <n v="1.119"/>
    <n v="23.498999999999999"/>
    <x v="74"/>
    <x v="48"/>
    <s v="Credit card"/>
    <n v="1.119"/>
    <n v="8.6"/>
    <s v="Jan"/>
    <x v="5"/>
    <s v="evening"/>
    <s v="Normal"/>
    <x v="0"/>
    <s v="Sports and travel"/>
    <x v="1"/>
    <s v="C"/>
    <s v="Good"/>
  </r>
  <r>
    <x v="848"/>
    <n v="72.88"/>
    <n v="9"/>
    <n v="32.795999999999999"/>
    <n v="688.71600000000001"/>
    <x v="66"/>
    <x v="371"/>
    <s v="Cash"/>
    <n v="32.795999999999999"/>
    <n v="4"/>
    <s v="Jan"/>
    <x v="6"/>
    <s v="evening"/>
    <s v="Member"/>
    <x v="0"/>
    <s v="Food and beverages"/>
    <x v="1"/>
    <s v="C"/>
    <s v="Poor"/>
  </r>
  <r>
    <x v="849"/>
    <n v="99.1"/>
    <n v="6"/>
    <n v="29.73"/>
    <n v="624.33000000000004"/>
    <x v="64"/>
    <x v="90"/>
    <s v="Cash"/>
    <n v="29.73"/>
    <n v="4.2"/>
    <s v="Jan"/>
    <x v="0"/>
    <s v="afternoon"/>
    <s v="Normal"/>
    <x v="0"/>
    <s v="Fashion accessories"/>
    <x v="0"/>
    <s v="A"/>
    <s v="Poor"/>
  </r>
  <r>
    <x v="850"/>
    <n v="74.099999999999994"/>
    <n v="1"/>
    <n v="3.7050000000000001"/>
    <n v="77.805000000000007"/>
    <x v="25"/>
    <x v="474"/>
    <s v="Cash"/>
    <n v="3.7050000000000001"/>
    <n v="9.1999999999999993"/>
    <s v="Jan"/>
    <x v="1"/>
    <s v="morning"/>
    <s v="Normal"/>
    <x v="1"/>
    <s v="Fashion accessories"/>
    <x v="0"/>
    <s v="A"/>
    <s v="Good"/>
  </r>
  <r>
    <x v="851"/>
    <n v="98.48"/>
    <n v="2"/>
    <n v="9.8480000000000008"/>
    <n v="206.80799999999999"/>
    <x v="88"/>
    <x v="33"/>
    <s v="Ewallet"/>
    <n v="9.8480000000000008"/>
    <n v="9.1999999999999993"/>
    <s v="Feb"/>
    <x v="6"/>
    <s v="morning"/>
    <s v="Normal"/>
    <x v="0"/>
    <s v="Fashion accessories"/>
    <x v="0"/>
    <s v="A"/>
    <s v="Good"/>
  </r>
  <r>
    <x v="852"/>
    <n v="53.19"/>
    <n v="7"/>
    <n v="18.616499999999998"/>
    <n v="390.94650000000001"/>
    <x v="78"/>
    <x v="324"/>
    <s v="Ewallet"/>
    <n v="18.616499999999998"/>
    <n v="5"/>
    <s v="Jan"/>
    <x v="3"/>
    <s v="afternoon"/>
    <s v="Normal"/>
    <x v="1"/>
    <s v="Health and beauty"/>
    <x v="1"/>
    <s v="C"/>
    <s v="Poor"/>
  </r>
  <r>
    <x v="853"/>
    <n v="52.79"/>
    <n v="10"/>
    <n v="26.395"/>
    <n v="554.29499999999996"/>
    <x v="6"/>
    <x v="452"/>
    <s v="Ewallet"/>
    <n v="26.395"/>
    <n v="10"/>
    <s v="Feb"/>
    <x v="3"/>
    <s v="morning"/>
    <s v="Normal"/>
    <x v="0"/>
    <s v="Electronic accessories"/>
    <x v="2"/>
    <s v="B"/>
    <s v="Good"/>
  </r>
  <r>
    <x v="854"/>
    <n v="95.95"/>
    <n v="5"/>
    <n v="23.987500000000001"/>
    <n v="503.73750000000001"/>
    <x v="54"/>
    <x v="239"/>
    <s v="Ewallet"/>
    <n v="23.987500000000001"/>
    <n v="8.8000000000000007"/>
    <s v="Jan"/>
    <x v="5"/>
    <s v="afternoon"/>
    <s v="Member"/>
    <x v="0"/>
    <s v="Health and beauty"/>
    <x v="0"/>
    <s v="A"/>
    <s v="Good"/>
  </r>
  <r>
    <x v="855"/>
    <n v="36.51"/>
    <n v="9"/>
    <n v="16.429500000000001"/>
    <n v="345.01949999999999"/>
    <x v="69"/>
    <x v="196"/>
    <s v="Cash"/>
    <n v="16.429500000000001"/>
    <n v="4.2"/>
    <s v="Feb"/>
    <x v="0"/>
    <s v="morning"/>
    <s v="Normal"/>
    <x v="0"/>
    <s v="Fashion accessories"/>
    <x v="2"/>
    <s v="B"/>
    <s v="Poor"/>
  </r>
  <r>
    <x v="856"/>
    <n v="21.12"/>
    <n v="8"/>
    <n v="8.4480000000000004"/>
    <n v="177.40799999999999"/>
    <x v="17"/>
    <x v="475"/>
    <s v="Cash"/>
    <n v="8.4480000000000004"/>
    <n v="6.3"/>
    <s v="Jan"/>
    <x v="6"/>
    <s v="evening"/>
    <s v="Normal"/>
    <x v="1"/>
    <s v="Food and beverages"/>
    <x v="2"/>
    <s v="B"/>
    <s v="Average"/>
  </r>
  <r>
    <x v="857"/>
    <n v="28.31"/>
    <n v="4"/>
    <n v="5.6619999999999999"/>
    <n v="118.902"/>
    <x v="37"/>
    <x v="476"/>
    <s v="Cash"/>
    <n v="5.6619999999999999"/>
    <n v="8.1999999999999993"/>
    <s v="Mar"/>
    <x v="4"/>
    <s v="evening"/>
    <s v="Member"/>
    <x v="0"/>
    <s v="Home and lifestyle"/>
    <x v="0"/>
    <s v="A"/>
    <s v="Good"/>
  </r>
  <r>
    <x v="858"/>
    <n v="57.59"/>
    <n v="6"/>
    <n v="17.277000000000001"/>
    <n v="362.81700000000001"/>
    <x v="42"/>
    <x v="477"/>
    <s v="Cash"/>
    <n v="17.277000000000001"/>
    <n v="5.0999999999999996"/>
    <s v="Feb"/>
    <x v="1"/>
    <s v="afternoon"/>
    <s v="Normal"/>
    <x v="1"/>
    <s v="Health and beauty"/>
    <x v="2"/>
    <s v="B"/>
    <s v="Poor"/>
  </r>
  <r>
    <x v="859"/>
    <n v="47.63"/>
    <n v="9"/>
    <n v="21.433499999999999"/>
    <n v="450.1035"/>
    <x v="54"/>
    <x v="478"/>
    <s v="Cash"/>
    <n v="21.433499999999999"/>
    <n v="5"/>
    <s v="Jan"/>
    <x v="5"/>
    <s v="afternoon"/>
    <s v="Member"/>
    <x v="0"/>
    <s v="Food and beverages"/>
    <x v="0"/>
    <s v="A"/>
    <s v="Poor"/>
  </r>
  <r>
    <x v="860"/>
    <n v="86.27"/>
    <n v="1"/>
    <n v="4.3135000000000003"/>
    <n v="90.583500000000001"/>
    <x v="9"/>
    <x v="38"/>
    <s v="Ewallet"/>
    <n v="4.3135000000000003"/>
    <n v="7"/>
    <s v="Feb"/>
    <x v="5"/>
    <s v="afternoon"/>
    <s v="Member"/>
    <x v="0"/>
    <s v="Home and lifestyle"/>
    <x v="1"/>
    <s v="C"/>
    <s v="Average"/>
  </r>
  <r>
    <x v="861"/>
    <n v="12.76"/>
    <n v="2"/>
    <n v="1.276"/>
    <n v="26.795999999999999"/>
    <x v="66"/>
    <x v="191"/>
    <s v="Ewallet"/>
    <n v="1.276"/>
    <n v="7.8"/>
    <s v="Jan"/>
    <x v="6"/>
    <s v="evening"/>
    <s v="Member"/>
    <x v="1"/>
    <s v="Sports and travel"/>
    <x v="0"/>
    <s v="A"/>
    <s v="Average"/>
  </r>
  <r>
    <x v="862"/>
    <n v="11.28"/>
    <n v="9"/>
    <n v="5.0759999999999996"/>
    <n v="106.596"/>
    <x v="85"/>
    <x v="479"/>
    <s v="Credit card"/>
    <n v="5.0759999999999996"/>
    <n v="4.3"/>
    <s v="Mar"/>
    <x v="2"/>
    <s v="morning"/>
    <s v="Normal"/>
    <x v="0"/>
    <s v="Home and lifestyle"/>
    <x v="2"/>
    <s v="B"/>
    <s v="Poor"/>
  </r>
  <r>
    <x v="863"/>
    <n v="51.07"/>
    <n v="7"/>
    <n v="17.874500000000001"/>
    <n v="375.36450000000002"/>
    <x v="52"/>
    <x v="437"/>
    <s v="Cash"/>
    <n v="17.874500000000001"/>
    <n v="7"/>
    <s v="Jan"/>
    <x v="0"/>
    <s v="morning"/>
    <s v="Normal"/>
    <x v="0"/>
    <s v="Home and lifestyle"/>
    <x v="2"/>
    <s v="B"/>
    <s v="Average"/>
  </r>
  <r>
    <x v="864"/>
    <n v="79.59"/>
    <n v="3"/>
    <n v="11.938499999999999"/>
    <n v="250.70849999999999"/>
    <x v="66"/>
    <x v="101"/>
    <s v="Cash"/>
    <n v="11.938499999999999"/>
    <n v="6.6"/>
    <s v="Jan"/>
    <x v="6"/>
    <s v="afternoon"/>
    <s v="Member"/>
    <x v="0"/>
    <s v="Electronic accessories"/>
    <x v="0"/>
    <s v="A"/>
    <s v="Average"/>
  </r>
  <r>
    <x v="865"/>
    <n v="33.81"/>
    <n v="3"/>
    <n v="5.0715000000000003"/>
    <n v="106.50149999999999"/>
    <x v="53"/>
    <x v="480"/>
    <s v="Ewallet"/>
    <n v="5.0715000000000003"/>
    <n v="7.3"/>
    <s v="Jan"/>
    <x v="0"/>
    <s v="afternoon"/>
    <s v="Member"/>
    <x v="1"/>
    <s v="Health and beauty"/>
    <x v="1"/>
    <s v="C"/>
    <s v="Average"/>
  </r>
  <r>
    <x v="866"/>
    <n v="90.53"/>
    <n v="8"/>
    <n v="36.212000000000003"/>
    <n v="760.452"/>
    <x v="20"/>
    <x v="481"/>
    <s v="Credit card"/>
    <n v="36.212000000000003"/>
    <n v="6.5"/>
    <s v="Mar"/>
    <x v="1"/>
    <s v="afternoon"/>
    <s v="Member"/>
    <x v="1"/>
    <s v="Sports and travel"/>
    <x v="2"/>
    <s v="B"/>
    <s v="Average"/>
  </r>
  <r>
    <x v="867"/>
    <n v="62.82"/>
    <n v="2"/>
    <n v="6.282"/>
    <n v="131.922"/>
    <x v="29"/>
    <x v="482"/>
    <s v="Ewallet"/>
    <n v="6.282"/>
    <n v="4.9000000000000004"/>
    <s v="Jan"/>
    <x v="4"/>
    <s v="afternoon"/>
    <s v="Member"/>
    <x v="0"/>
    <s v="Health and beauty"/>
    <x v="1"/>
    <s v="C"/>
    <s v="Poor"/>
  </r>
  <r>
    <x v="868"/>
    <n v="24.31"/>
    <n v="3"/>
    <n v="3.6465000000000001"/>
    <n v="76.576499999999996"/>
    <x v="66"/>
    <x v="268"/>
    <s v="Credit card"/>
    <n v="3.6465000000000001"/>
    <n v="4.3"/>
    <s v="Jan"/>
    <x v="6"/>
    <s v="evening"/>
    <s v="Member"/>
    <x v="1"/>
    <s v="Food and beverages"/>
    <x v="1"/>
    <s v="C"/>
    <s v="Poor"/>
  </r>
  <r>
    <x v="869"/>
    <n v="64.59"/>
    <n v="4"/>
    <n v="12.917999999999999"/>
    <n v="271.27800000000002"/>
    <x v="47"/>
    <x v="483"/>
    <s v="Ewallet"/>
    <n v="12.917999999999999"/>
    <n v="9.3000000000000007"/>
    <s v="Jan"/>
    <x v="2"/>
    <s v="afternoon"/>
    <s v="Normal"/>
    <x v="1"/>
    <s v="Sports and travel"/>
    <x v="0"/>
    <s v="A"/>
    <s v="Good"/>
  </r>
  <r>
    <x v="870"/>
    <n v="24.82"/>
    <n v="7"/>
    <n v="8.6869999999999994"/>
    <n v="182.42699999999999"/>
    <x v="69"/>
    <x v="373"/>
    <s v="Credit card"/>
    <n v="8.6869999999999994"/>
    <n v="7.1"/>
    <s v="Feb"/>
    <x v="0"/>
    <s v="morning"/>
    <s v="Member"/>
    <x v="1"/>
    <s v="Food and beverages"/>
    <x v="0"/>
    <s v="A"/>
    <s v="Average"/>
  </r>
  <r>
    <x v="871"/>
    <n v="56.5"/>
    <n v="1"/>
    <n v="2.8250000000000002"/>
    <n v="59.325000000000003"/>
    <x v="45"/>
    <x v="484"/>
    <s v="Ewallet"/>
    <n v="2.8250000000000002"/>
    <n v="9.6"/>
    <s v="Mar"/>
    <x v="5"/>
    <s v="afternoon"/>
    <s v="Normal"/>
    <x v="1"/>
    <s v="Fashion accessories"/>
    <x v="1"/>
    <s v="C"/>
    <s v="Good"/>
  </r>
  <r>
    <x v="872"/>
    <n v="21.43"/>
    <n v="10"/>
    <n v="10.715"/>
    <n v="225.01499999999999"/>
    <x v="26"/>
    <x v="159"/>
    <s v="Cash"/>
    <n v="10.715"/>
    <n v="6.2"/>
    <s v="Jan"/>
    <x v="3"/>
    <s v="morning"/>
    <s v="Member"/>
    <x v="0"/>
    <s v="Electronic accessories"/>
    <x v="2"/>
    <s v="B"/>
    <s v="Average"/>
  </r>
  <r>
    <x v="873"/>
    <n v="89.06"/>
    <n v="6"/>
    <n v="26.718"/>
    <n v="561.07799999999997"/>
    <x v="68"/>
    <x v="111"/>
    <s v="Cash"/>
    <n v="26.718"/>
    <n v="9.9"/>
    <s v="Jan"/>
    <x v="1"/>
    <s v="evening"/>
    <s v="Member"/>
    <x v="1"/>
    <s v="Sports and travel"/>
    <x v="0"/>
    <s v="A"/>
    <s v="Good"/>
  </r>
  <r>
    <x v="874"/>
    <n v="23.29"/>
    <n v="4"/>
    <n v="4.6580000000000004"/>
    <n v="97.817999999999998"/>
    <x v="35"/>
    <x v="408"/>
    <s v="Credit card"/>
    <n v="4.6580000000000004"/>
    <n v="5.9"/>
    <s v="Mar"/>
    <x v="6"/>
    <s v="morning"/>
    <s v="Member"/>
    <x v="1"/>
    <s v="Home and lifestyle"/>
    <x v="0"/>
    <s v="A"/>
    <s v="Poor"/>
  </r>
  <r>
    <x v="875"/>
    <n v="65.260000000000005"/>
    <n v="8"/>
    <n v="26.103999999999999"/>
    <n v="548.18399999999997"/>
    <x v="20"/>
    <x v="214"/>
    <s v="Ewallet"/>
    <n v="26.103999999999999"/>
    <n v="6.3"/>
    <s v="Mar"/>
    <x v="1"/>
    <s v="afternoon"/>
    <s v="Normal"/>
    <x v="1"/>
    <s v="Home and lifestyle"/>
    <x v="1"/>
    <s v="C"/>
    <s v="Average"/>
  </r>
  <r>
    <x v="876"/>
    <n v="52.35"/>
    <n v="1"/>
    <n v="2.6175000000000002"/>
    <n v="54.967500000000001"/>
    <x v="12"/>
    <x v="438"/>
    <s v="Cash"/>
    <n v="2.6175000000000002"/>
    <n v="4"/>
    <s v="Feb"/>
    <x v="6"/>
    <s v="evening"/>
    <s v="Member"/>
    <x v="1"/>
    <s v="Fashion accessories"/>
    <x v="1"/>
    <s v="C"/>
    <s v="Poor"/>
  </r>
  <r>
    <x v="877"/>
    <n v="39.75"/>
    <n v="1"/>
    <n v="1.9875"/>
    <n v="41.737499999999997"/>
    <x v="6"/>
    <x v="99"/>
    <s v="Cash"/>
    <n v="1.9875"/>
    <n v="6.1"/>
    <s v="Feb"/>
    <x v="3"/>
    <s v="evening"/>
    <s v="Member"/>
    <x v="1"/>
    <s v="Electronic accessories"/>
    <x v="2"/>
    <s v="B"/>
    <s v="Average"/>
  </r>
  <r>
    <x v="878"/>
    <n v="90.02"/>
    <n v="8"/>
    <n v="36.008000000000003"/>
    <n v="756.16800000000001"/>
    <x v="76"/>
    <x v="394"/>
    <s v="Credit card"/>
    <n v="36.008000000000003"/>
    <n v="4.5"/>
    <s v="Mar"/>
    <x v="4"/>
    <s v="evening"/>
    <s v="Normal"/>
    <x v="0"/>
    <s v="Electronic accessories"/>
    <x v="0"/>
    <s v="A"/>
    <s v="Poor"/>
  </r>
  <r>
    <x v="879"/>
    <n v="12.1"/>
    <n v="8"/>
    <n v="4.84"/>
    <n v="101.64"/>
    <x v="64"/>
    <x v="79"/>
    <s v="Ewallet"/>
    <n v="4.84"/>
    <n v="8.6"/>
    <s v="Jan"/>
    <x v="0"/>
    <s v="morning"/>
    <s v="Member"/>
    <x v="0"/>
    <s v="Electronic accessories"/>
    <x v="2"/>
    <s v="B"/>
    <s v="Good"/>
  </r>
  <r>
    <x v="880"/>
    <n v="33.21"/>
    <n v="10"/>
    <n v="16.605"/>
    <n v="348.70499999999998"/>
    <x v="66"/>
    <x v="485"/>
    <s v="Ewallet"/>
    <n v="16.605"/>
    <n v="6"/>
    <s v="Jan"/>
    <x v="6"/>
    <s v="afternoon"/>
    <s v="Member"/>
    <x v="0"/>
    <s v="Food and beverages"/>
    <x v="2"/>
    <s v="B"/>
    <s v="Average"/>
  </r>
  <r>
    <x v="881"/>
    <n v="10.18"/>
    <n v="8"/>
    <n v="4.0720000000000001"/>
    <n v="85.512"/>
    <x v="73"/>
    <x v="423"/>
    <s v="Credit card"/>
    <n v="4.0720000000000001"/>
    <n v="9.5"/>
    <s v="Mar"/>
    <x v="0"/>
    <s v="afternoon"/>
    <s v="Member"/>
    <x v="0"/>
    <s v="Fashion accessories"/>
    <x v="1"/>
    <s v="C"/>
    <s v="Good"/>
  </r>
  <r>
    <x v="882"/>
    <n v="31.99"/>
    <n v="10"/>
    <n v="15.994999999999999"/>
    <n v="335.89499999999998"/>
    <x v="9"/>
    <x v="486"/>
    <s v="Credit card"/>
    <n v="15.994999999999999"/>
    <n v="9.9"/>
    <s v="Feb"/>
    <x v="5"/>
    <s v="afternoon"/>
    <s v="Member"/>
    <x v="1"/>
    <s v="Sports and travel"/>
    <x v="2"/>
    <s v="B"/>
    <s v="Good"/>
  </r>
  <r>
    <x v="883"/>
    <n v="34.42"/>
    <n v="6"/>
    <n v="10.326000000000001"/>
    <n v="216.846"/>
    <x v="73"/>
    <x v="47"/>
    <s v="Ewallet"/>
    <n v="10.326000000000001"/>
    <n v="7.5"/>
    <s v="Mar"/>
    <x v="0"/>
    <s v="afternoon"/>
    <s v="Member"/>
    <x v="0"/>
    <s v="Home and lifestyle"/>
    <x v="0"/>
    <s v="A"/>
    <s v="Average"/>
  </r>
  <r>
    <x v="884"/>
    <n v="83.34"/>
    <n v="2"/>
    <n v="8.3339999999999996"/>
    <n v="175.01400000000001"/>
    <x v="35"/>
    <x v="303"/>
    <s v="Cash"/>
    <n v="8.3339999999999996"/>
    <n v="7.6"/>
    <s v="Mar"/>
    <x v="6"/>
    <s v="afternoon"/>
    <s v="Member"/>
    <x v="0"/>
    <s v="Food and beverages"/>
    <x v="0"/>
    <s v="A"/>
    <s v="Average"/>
  </r>
  <r>
    <x v="885"/>
    <n v="45.58"/>
    <n v="7"/>
    <n v="15.952999999999999"/>
    <n v="335.01299999999998"/>
    <x v="50"/>
    <x v="487"/>
    <s v="Cash"/>
    <n v="15.952999999999999"/>
    <n v="5"/>
    <s v="Jan"/>
    <x v="2"/>
    <s v="morning"/>
    <s v="Normal"/>
    <x v="1"/>
    <s v="Sports and travel"/>
    <x v="0"/>
    <s v="A"/>
    <s v="Poor"/>
  </r>
  <r>
    <x v="886"/>
    <n v="87.9"/>
    <n v="1"/>
    <n v="4.3949999999999996"/>
    <n v="92.295000000000002"/>
    <x v="63"/>
    <x v="144"/>
    <s v="Ewallet"/>
    <n v="4.3949999999999996"/>
    <n v="6.7"/>
    <s v="Feb"/>
    <x v="6"/>
    <s v="evening"/>
    <s v="Member"/>
    <x v="1"/>
    <s v="Food and beverages"/>
    <x v="0"/>
    <s v="A"/>
    <s v="Average"/>
  </r>
  <r>
    <x v="887"/>
    <n v="73.47"/>
    <n v="10"/>
    <n v="36.734999999999999"/>
    <n v="771.43499999999995"/>
    <x v="28"/>
    <x v="488"/>
    <s v="Ewallet"/>
    <n v="36.734999999999999"/>
    <n v="9.5"/>
    <s v="Mar"/>
    <x v="0"/>
    <s v="afternoon"/>
    <s v="Member"/>
    <x v="0"/>
    <s v="Electronic accessories"/>
    <x v="0"/>
    <s v="A"/>
    <s v="Good"/>
  </r>
  <r>
    <x v="888"/>
    <n v="12.19"/>
    <n v="8"/>
    <n v="4.8760000000000003"/>
    <n v="102.396"/>
    <x v="45"/>
    <x v="433"/>
    <s v="Ewallet"/>
    <n v="4.8760000000000003"/>
    <n v="6.8"/>
    <s v="Mar"/>
    <x v="5"/>
    <s v="afternoon"/>
    <s v="Normal"/>
    <x v="0"/>
    <s v="Fashion accessories"/>
    <x v="1"/>
    <s v="C"/>
    <s v="Average"/>
  </r>
  <r>
    <x v="889"/>
    <n v="76.92"/>
    <n v="10"/>
    <n v="38.46"/>
    <n v="807.66"/>
    <x v="85"/>
    <x v="267"/>
    <s v="Ewallet"/>
    <n v="38.46"/>
    <n v="5.6"/>
    <s v="Mar"/>
    <x v="2"/>
    <s v="evening"/>
    <s v="Member"/>
    <x v="1"/>
    <s v="Sports and travel"/>
    <x v="0"/>
    <s v="A"/>
    <s v="Poor"/>
  </r>
  <r>
    <x v="890"/>
    <n v="83.66"/>
    <n v="5"/>
    <n v="20.914999999999999"/>
    <n v="439.21499999999997"/>
    <x v="81"/>
    <x v="306"/>
    <s v="Cash"/>
    <n v="20.914999999999999"/>
    <n v="7.2"/>
    <s v="Feb"/>
    <x v="4"/>
    <s v="morning"/>
    <s v="Normal"/>
    <x v="0"/>
    <s v="Health and beauty"/>
    <x v="1"/>
    <s v="C"/>
    <s v="Average"/>
  </r>
  <r>
    <x v="891"/>
    <n v="57.91"/>
    <n v="8"/>
    <n v="23.164000000000001"/>
    <n v="486.44400000000002"/>
    <x v="13"/>
    <x v="379"/>
    <s v="Cash"/>
    <n v="23.164000000000001"/>
    <n v="8.1"/>
    <s v="Feb"/>
    <x v="4"/>
    <s v="afternoon"/>
    <s v="Normal"/>
    <x v="0"/>
    <s v="Electronic accessories"/>
    <x v="2"/>
    <s v="B"/>
    <s v="Good"/>
  </r>
  <r>
    <x v="892"/>
    <n v="92.49"/>
    <n v="5"/>
    <n v="23.122499999999999"/>
    <n v="485.57249999999999"/>
    <x v="22"/>
    <x v="489"/>
    <s v="Credit card"/>
    <n v="23.122499999999999"/>
    <n v="8.6"/>
    <s v="Mar"/>
    <x v="0"/>
    <s v="evening"/>
    <s v="Member"/>
    <x v="0"/>
    <s v="Fashion accessories"/>
    <x v="1"/>
    <s v="C"/>
    <s v="Good"/>
  </r>
  <r>
    <x v="893"/>
    <n v="28.38"/>
    <n v="5"/>
    <n v="7.0949999999999998"/>
    <n v="148.995"/>
    <x v="43"/>
    <x v="490"/>
    <s v="Cash"/>
    <n v="7.0949999999999998"/>
    <n v="9.4"/>
    <s v="Mar"/>
    <x v="5"/>
    <s v="evening"/>
    <s v="Normal"/>
    <x v="1"/>
    <s v="Electronic accessories"/>
    <x v="2"/>
    <s v="B"/>
    <s v="Good"/>
  </r>
  <r>
    <x v="894"/>
    <n v="50.45"/>
    <n v="6"/>
    <n v="15.135"/>
    <n v="317.83499999999998"/>
    <x v="10"/>
    <x v="204"/>
    <s v="Credit card"/>
    <n v="15.135"/>
    <n v="8.9"/>
    <s v="Feb"/>
    <x v="5"/>
    <s v="afternoon"/>
    <s v="Member"/>
    <x v="1"/>
    <s v="Electronic accessories"/>
    <x v="2"/>
    <s v="B"/>
    <s v="Good"/>
  </r>
  <r>
    <x v="895"/>
    <n v="99.16"/>
    <n v="8"/>
    <n v="39.664000000000001"/>
    <n v="832.94399999999996"/>
    <x v="26"/>
    <x v="59"/>
    <s v="Credit card"/>
    <n v="39.664000000000001"/>
    <n v="4.2"/>
    <s v="Jan"/>
    <x v="3"/>
    <s v="evening"/>
    <s v="Normal"/>
    <x v="1"/>
    <s v="Health and beauty"/>
    <x v="2"/>
    <s v="B"/>
    <s v="Poor"/>
  </r>
  <r>
    <x v="896"/>
    <n v="60.74"/>
    <n v="7"/>
    <n v="21.259"/>
    <n v="446.43900000000002"/>
    <x v="68"/>
    <x v="293"/>
    <s v="Ewallet"/>
    <n v="21.259"/>
    <n v="5"/>
    <s v="Jan"/>
    <x v="1"/>
    <s v="evening"/>
    <s v="Normal"/>
    <x v="1"/>
    <s v="Fashion accessories"/>
    <x v="1"/>
    <s v="C"/>
    <s v="Poor"/>
  </r>
  <r>
    <x v="897"/>
    <n v="47.27"/>
    <n v="6"/>
    <n v="14.180999999999999"/>
    <n v="297.80099999999999"/>
    <x v="63"/>
    <x v="79"/>
    <s v="Cash"/>
    <n v="14.180999999999999"/>
    <n v="8.8000000000000007"/>
    <s v="Feb"/>
    <x v="6"/>
    <s v="morning"/>
    <s v="Member"/>
    <x v="0"/>
    <s v="Food and beverages"/>
    <x v="1"/>
    <s v="C"/>
    <s v="Good"/>
  </r>
  <r>
    <x v="898"/>
    <n v="85.6"/>
    <n v="7"/>
    <n v="29.96"/>
    <n v="629.16"/>
    <x v="22"/>
    <x v="491"/>
    <s v="Cash"/>
    <n v="29.96"/>
    <n v="5.3"/>
    <s v="Mar"/>
    <x v="0"/>
    <s v="afternoon"/>
    <s v="Member"/>
    <x v="1"/>
    <s v="Health and beauty"/>
    <x v="1"/>
    <s v="C"/>
    <s v="Poor"/>
  </r>
  <r>
    <x v="899"/>
    <n v="35.04"/>
    <n v="9"/>
    <n v="15.768000000000001"/>
    <n v="331.12799999999999"/>
    <x v="57"/>
    <x v="151"/>
    <s v="Ewallet"/>
    <n v="15.768000000000001"/>
    <n v="4.5999999999999996"/>
    <s v="Feb"/>
    <x v="0"/>
    <s v="evening"/>
    <s v="Member"/>
    <x v="1"/>
    <s v="Food and beverages"/>
    <x v="0"/>
    <s v="A"/>
    <s v="Poor"/>
  </r>
  <r>
    <x v="900"/>
    <n v="44.84"/>
    <n v="9"/>
    <n v="20.178000000000001"/>
    <n v="423.738"/>
    <x v="78"/>
    <x v="466"/>
    <s v="Credit card"/>
    <n v="20.178000000000001"/>
    <n v="7.5"/>
    <s v="Jan"/>
    <x v="3"/>
    <s v="afternoon"/>
    <s v="Member"/>
    <x v="0"/>
    <s v="Electronic accessories"/>
    <x v="1"/>
    <s v="C"/>
    <s v="Average"/>
  </r>
  <r>
    <x v="901"/>
    <n v="45.97"/>
    <n v="4"/>
    <n v="9.1940000000000008"/>
    <n v="193.07400000000001"/>
    <x v="57"/>
    <x v="110"/>
    <s v="Ewallet"/>
    <n v="9.1940000000000008"/>
    <n v="5.0999999999999996"/>
    <s v="Feb"/>
    <x v="0"/>
    <s v="afternoon"/>
    <s v="Normal"/>
    <x v="1"/>
    <s v="Home and lifestyle"/>
    <x v="2"/>
    <s v="B"/>
    <s v="Poor"/>
  </r>
  <r>
    <x v="902"/>
    <n v="27.73"/>
    <n v="5"/>
    <n v="6.9325000000000001"/>
    <n v="145.58250000000001"/>
    <x v="58"/>
    <x v="277"/>
    <s v="Credit card"/>
    <n v="6.9325000000000001"/>
    <n v="4.2"/>
    <s v="Mar"/>
    <x v="6"/>
    <s v="evening"/>
    <s v="Member"/>
    <x v="0"/>
    <s v="Health and beauty"/>
    <x v="0"/>
    <s v="A"/>
    <s v="Poor"/>
  </r>
  <r>
    <x v="903"/>
    <n v="11.53"/>
    <n v="7"/>
    <n v="4.0354999999999999"/>
    <n v="84.745500000000007"/>
    <x v="26"/>
    <x v="492"/>
    <s v="Cash"/>
    <n v="4.0354999999999999"/>
    <n v="8.1"/>
    <s v="Jan"/>
    <x v="3"/>
    <s v="evening"/>
    <s v="Normal"/>
    <x v="1"/>
    <s v="Food and beverages"/>
    <x v="0"/>
    <s v="A"/>
    <s v="Good"/>
  </r>
  <r>
    <x v="904"/>
    <n v="58.32"/>
    <n v="2"/>
    <n v="5.8319999999999999"/>
    <n v="122.47199999999999"/>
    <x v="44"/>
    <x v="179"/>
    <s v="Ewallet"/>
    <n v="5.8319999999999999"/>
    <n v="6"/>
    <s v="Feb"/>
    <x v="4"/>
    <s v="afternoon"/>
    <s v="Normal"/>
    <x v="0"/>
    <s v="Health and beauty"/>
    <x v="1"/>
    <s v="C"/>
    <s v="Average"/>
  </r>
  <r>
    <x v="905"/>
    <n v="78.38"/>
    <n v="4"/>
    <n v="15.676"/>
    <n v="329.19600000000003"/>
    <x v="62"/>
    <x v="493"/>
    <s v="Cash"/>
    <n v="15.676"/>
    <n v="7.9"/>
    <s v="Mar"/>
    <x v="2"/>
    <s v="evening"/>
    <s v="Member"/>
    <x v="0"/>
    <s v="Home and lifestyle"/>
    <x v="1"/>
    <s v="C"/>
    <s v="Average"/>
  </r>
  <r>
    <x v="906"/>
    <n v="84.61"/>
    <n v="10"/>
    <n v="42.305"/>
    <n v="888.40499999999997"/>
    <x v="57"/>
    <x v="262"/>
    <s v="Credit card"/>
    <n v="42.305"/>
    <n v="8.8000000000000007"/>
    <s v="Feb"/>
    <x v="0"/>
    <s v="evening"/>
    <s v="Normal"/>
    <x v="1"/>
    <s v="Health and beauty"/>
    <x v="1"/>
    <s v="C"/>
    <s v="Good"/>
  </r>
  <r>
    <x v="907"/>
    <n v="82.88"/>
    <n v="5"/>
    <n v="20.72"/>
    <n v="435.12"/>
    <x v="62"/>
    <x v="402"/>
    <s v="Credit card"/>
    <n v="20.72"/>
    <n v="6.6"/>
    <s v="Mar"/>
    <x v="2"/>
    <s v="afternoon"/>
    <s v="Normal"/>
    <x v="0"/>
    <s v="Health and beauty"/>
    <x v="2"/>
    <s v="B"/>
    <s v="Average"/>
  </r>
  <r>
    <x v="908"/>
    <n v="79.540000000000006"/>
    <n v="2"/>
    <n v="7.9539999999999997"/>
    <n v="167.03399999999999"/>
    <x v="39"/>
    <x v="269"/>
    <s v="Ewallet"/>
    <n v="7.9539999999999997"/>
    <n v="6.2"/>
    <s v="Mar"/>
    <x v="5"/>
    <s v="evening"/>
    <s v="Member"/>
    <x v="0"/>
    <s v="Food and beverages"/>
    <x v="0"/>
    <s v="A"/>
    <s v="Average"/>
  </r>
  <r>
    <x v="909"/>
    <n v="49.01"/>
    <n v="10"/>
    <n v="24.504999999999999"/>
    <n v="514.60500000000002"/>
    <x v="3"/>
    <x v="494"/>
    <s v="Credit card"/>
    <n v="24.504999999999999"/>
    <n v="4.2"/>
    <s v="Jan"/>
    <x v="2"/>
    <s v="morning"/>
    <s v="Normal"/>
    <x v="0"/>
    <s v="Home and lifestyle"/>
    <x v="2"/>
    <s v="B"/>
    <s v="Poor"/>
  </r>
  <r>
    <x v="910"/>
    <n v="29.15"/>
    <n v="3"/>
    <n v="4.3724999999999996"/>
    <n v="91.822500000000005"/>
    <x v="39"/>
    <x v="245"/>
    <s v="Credit card"/>
    <n v="4.3724999999999996"/>
    <n v="7.3"/>
    <s v="Mar"/>
    <x v="5"/>
    <s v="evening"/>
    <s v="Member"/>
    <x v="0"/>
    <s v="Food and beverages"/>
    <x v="2"/>
    <s v="B"/>
    <s v="Average"/>
  </r>
  <r>
    <x v="911"/>
    <n v="56.13"/>
    <n v="4"/>
    <n v="11.226000000000001"/>
    <n v="235.74600000000001"/>
    <x v="64"/>
    <x v="354"/>
    <s v="Ewallet"/>
    <n v="11.226000000000001"/>
    <n v="8.6"/>
    <s v="Jan"/>
    <x v="0"/>
    <s v="morning"/>
    <s v="Normal"/>
    <x v="0"/>
    <s v="Electronic accessories"/>
    <x v="1"/>
    <s v="C"/>
    <s v="Good"/>
  </r>
  <r>
    <x v="912"/>
    <n v="93.12"/>
    <n v="8"/>
    <n v="37.247999999999998"/>
    <n v="782.20799999999997"/>
    <x v="13"/>
    <x v="495"/>
    <s v="Cash"/>
    <n v="37.247999999999998"/>
    <n v="6.8"/>
    <s v="Feb"/>
    <x v="4"/>
    <s v="morning"/>
    <s v="Normal"/>
    <x v="0"/>
    <s v="Home and lifestyle"/>
    <x v="0"/>
    <s v="A"/>
    <s v="Average"/>
  </r>
  <r>
    <x v="913"/>
    <n v="51.34"/>
    <n v="8"/>
    <n v="20.536000000000001"/>
    <n v="431.25599999999997"/>
    <x v="82"/>
    <x v="158"/>
    <s v="Ewallet"/>
    <n v="20.536000000000001"/>
    <n v="7.6"/>
    <s v="Jan"/>
    <x v="4"/>
    <s v="morning"/>
    <s v="Member"/>
    <x v="1"/>
    <s v="Fashion accessories"/>
    <x v="0"/>
    <s v="A"/>
    <s v="Average"/>
  </r>
  <r>
    <x v="914"/>
    <n v="99.6"/>
    <n v="3"/>
    <n v="14.94"/>
    <n v="313.74"/>
    <x v="6"/>
    <x v="40"/>
    <s v="Cash"/>
    <n v="14.94"/>
    <n v="5.8"/>
    <s v="Feb"/>
    <x v="3"/>
    <s v="evening"/>
    <s v="Member"/>
    <x v="0"/>
    <s v="Food and beverages"/>
    <x v="0"/>
    <s v="A"/>
    <s v="Poor"/>
  </r>
  <r>
    <x v="915"/>
    <n v="35.49"/>
    <n v="6"/>
    <n v="10.647"/>
    <n v="223.58699999999999"/>
    <x v="30"/>
    <x v="343"/>
    <s v="Cash"/>
    <n v="10.647"/>
    <n v="4.0999999999999996"/>
    <s v="Feb"/>
    <x v="0"/>
    <s v="afternoon"/>
    <s v="Normal"/>
    <x v="0"/>
    <s v="Electronic accessories"/>
    <x v="1"/>
    <s v="C"/>
    <s v="Poor"/>
  </r>
  <r>
    <x v="916"/>
    <n v="42.85"/>
    <n v="1"/>
    <n v="2.1425000000000001"/>
    <n v="44.9925"/>
    <x v="86"/>
    <x v="29"/>
    <s v="Credit card"/>
    <n v="2.1425000000000001"/>
    <n v="9.3000000000000007"/>
    <s v="Mar"/>
    <x v="4"/>
    <s v="afternoon"/>
    <s v="Member"/>
    <x v="1"/>
    <s v="Sports and travel"/>
    <x v="1"/>
    <s v="C"/>
    <s v="Good"/>
  </r>
  <r>
    <x v="917"/>
    <n v="94.67"/>
    <n v="4"/>
    <n v="18.934000000000001"/>
    <n v="397.61399999999998"/>
    <x v="16"/>
    <x v="153"/>
    <s v="Cash"/>
    <n v="18.934000000000001"/>
    <n v="6.8"/>
    <s v="Mar"/>
    <x v="3"/>
    <s v="afternoon"/>
    <s v="Normal"/>
    <x v="0"/>
    <s v="Fashion accessories"/>
    <x v="0"/>
    <s v="A"/>
    <s v="Average"/>
  </r>
  <r>
    <x v="918"/>
    <n v="68.97"/>
    <n v="3"/>
    <n v="10.345499999999999"/>
    <n v="217.25550000000001"/>
    <x v="70"/>
    <x v="55"/>
    <s v="Ewallet"/>
    <n v="10.345499999999999"/>
    <n v="8.6999999999999993"/>
    <s v="Feb"/>
    <x v="1"/>
    <s v="morning"/>
    <s v="Normal"/>
    <x v="1"/>
    <s v="Home and lifestyle"/>
    <x v="2"/>
    <s v="B"/>
    <s v="Good"/>
  </r>
  <r>
    <x v="919"/>
    <n v="26.26"/>
    <n v="3"/>
    <n v="3.9390000000000001"/>
    <n v="82.718999999999994"/>
    <x v="22"/>
    <x v="482"/>
    <s v="Ewallet"/>
    <n v="3.9390000000000001"/>
    <n v="6.3"/>
    <s v="Mar"/>
    <x v="0"/>
    <s v="afternoon"/>
    <s v="Member"/>
    <x v="0"/>
    <s v="Electronic accessories"/>
    <x v="2"/>
    <s v="B"/>
    <s v="Average"/>
  </r>
  <r>
    <x v="920"/>
    <n v="35.79"/>
    <n v="9"/>
    <n v="16.105499999999999"/>
    <n v="338.21550000000002"/>
    <x v="24"/>
    <x v="379"/>
    <s v="Credit card"/>
    <n v="16.105499999999999"/>
    <n v="5.0999999999999996"/>
    <s v="Mar"/>
    <x v="2"/>
    <s v="afternoon"/>
    <s v="Member"/>
    <x v="0"/>
    <s v="Home and lifestyle"/>
    <x v="1"/>
    <s v="C"/>
    <s v="Poor"/>
  </r>
  <r>
    <x v="921"/>
    <n v="16.37"/>
    <n v="6"/>
    <n v="4.9109999999999996"/>
    <n v="103.131"/>
    <x v="4"/>
    <x v="496"/>
    <s v="Cash"/>
    <n v="4.9109999999999996"/>
    <n v="7"/>
    <s v="Feb"/>
    <x v="1"/>
    <s v="morning"/>
    <s v="Normal"/>
    <x v="0"/>
    <s v="Home and lifestyle"/>
    <x v="2"/>
    <s v="B"/>
    <s v="Average"/>
  </r>
  <r>
    <x v="922"/>
    <n v="12.73"/>
    <n v="2"/>
    <n v="1.2729999999999999"/>
    <n v="26.733000000000001"/>
    <x v="70"/>
    <x v="334"/>
    <s v="Credit card"/>
    <n v="1.2729999999999999"/>
    <n v="5.2"/>
    <s v="Feb"/>
    <x v="1"/>
    <s v="afternoon"/>
    <s v="Member"/>
    <x v="0"/>
    <s v="Home and lifestyle"/>
    <x v="1"/>
    <s v="C"/>
    <s v="Poor"/>
  </r>
  <r>
    <x v="923"/>
    <n v="83.14"/>
    <n v="7"/>
    <n v="29.099"/>
    <n v="611.07899999999995"/>
    <x v="8"/>
    <x v="359"/>
    <s v="Credit card"/>
    <n v="29.099"/>
    <n v="6.6"/>
    <s v="Jan"/>
    <x v="4"/>
    <s v="morning"/>
    <s v="Normal"/>
    <x v="0"/>
    <s v="Sports and travel"/>
    <x v="1"/>
    <s v="C"/>
    <s v="Average"/>
  </r>
  <r>
    <x v="924"/>
    <n v="35.22"/>
    <n v="6"/>
    <n v="10.566000000000001"/>
    <n v="221.886"/>
    <x v="86"/>
    <x v="497"/>
    <s v="Ewallet"/>
    <n v="10.566000000000001"/>
    <n v="6.5"/>
    <s v="Mar"/>
    <x v="4"/>
    <s v="afternoon"/>
    <s v="Member"/>
    <x v="0"/>
    <s v="Sports and travel"/>
    <x v="1"/>
    <s v="C"/>
    <s v="Average"/>
  </r>
  <r>
    <x v="925"/>
    <n v="13.78"/>
    <n v="4"/>
    <n v="2.7559999999999998"/>
    <n v="57.875999999999998"/>
    <x v="8"/>
    <x v="498"/>
    <s v="Ewallet"/>
    <n v="2.7559999999999998"/>
    <n v="9"/>
    <s v="Jan"/>
    <x v="4"/>
    <s v="morning"/>
    <s v="Normal"/>
    <x v="0"/>
    <s v="Electronic accessories"/>
    <x v="2"/>
    <s v="B"/>
    <s v="Good"/>
  </r>
  <r>
    <x v="926"/>
    <n v="88.31"/>
    <n v="1"/>
    <n v="4.4154999999999998"/>
    <n v="92.725499999999997"/>
    <x v="42"/>
    <x v="180"/>
    <s v="Credit card"/>
    <n v="4.4154999999999998"/>
    <n v="5.2"/>
    <s v="Feb"/>
    <x v="1"/>
    <s v="evening"/>
    <s v="Member"/>
    <x v="1"/>
    <s v="Sports and travel"/>
    <x v="2"/>
    <s v="B"/>
    <s v="Poor"/>
  </r>
  <r>
    <x v="927"/>
    <n v="39.619999999999997"/>
    <n v="9"/>
    <n v="17.829000000000001"/>
    <n v="374.40899999999999"/>
    <x v="50"/>
    <x v="297"/>
    <s v="Credit card"/>
    <n v="17.829000000000001"/>
    <n v="6.8"/>
    <s v="Jan"/>
    <x v="2"/>
    <s v="evening"/>
    <s v="Member"/>
    <x v="0"/>
    <s v="Health and beauty"/>
    <x v="0"/>
    <s v="A"/>
    <s v="Average"/>
  </r>
  <r>
    <x v="928"/>
    <n v="88.25"/>
    <n v="9"/>
    <n v="39.712499999999999"/>
    <n v="833.96249999999998"/>
    <x v="42"/>
    <x v="259"/>
    <s v="Credit card"/>
    <n v="39.712499999999999"/>
    <n v="7.6"/>
    <s v="Feb"/>
    <x v="1"/>
    <s v="evening"/>
    <s v="Normal"/>
    <x v="0"/>
    <s v="Electronic accessories"/>
    <x v="2"/>
    <s v="B"/>
    <s v="Average"/>
  </r>
  <r>
    <x v="929"/>
    <n v="25.31"/>
    <n v="2"/>
    <n v="2.5310000000000001"/>
    <n v="53.151000000000003"/>
    <x v="22"/>
    <x v="206"/>
    <s v="Ewallet"/>
    <n v="2.5310000000000001"/>
    <n v="7.2"/>
    <s v="Mar"/>
    <x v="0"/>
    <s v="evening"/>
    <s v="Normal"/>
    <x v="1"/>
    <s v="Sports and travel"/>
    <x v="2"/>
    <s v="B"/>
    <s v="Average"/>
  </r>
  <r>
    <x v="930"/>
    <n v="99.92"/>
    <n v="6"/>
    <n v="29.975999999999999"/>
    <n v="629.49599999999998"/>
    <x v="62"/>
    <x v="499"/>
    <s v="Ewallet"/>
    <n v="29.975999999999999"/>
    <n v="7.1"/>
    <s v="Mar"/>
    <x v="2"/>
    <s v="afternoon"/>
    <s v="Normal"/>
    <x v="1"/>
    <s v="Home and lifestyle"/>
    <x v="2"/>
    <s v="B"/>
    <s v="Average"/>
  </r>
  <r>
    <x v="931"/>
    <n v="83.35"/>
    <n v="2"/>
    <n v="8.3350000000000009"/>
    <n v="175.035"/>
    <x v="30"/>
    <x v="500"/>
    <s v="Credit card"/>
    <n v="8.3350000000000009"/>
    <n v="9.5"/>
    <s v="Feb"/>
    <x v="0"/>
    <s v="afternoon"/>
    <s v="Member"/>
    <x v="0"/>
    <s v="Fashion accessories"/>
    <x v="1"/>
    <s v="C"/>
    <s v="Good"/>
  </r>
  <r>
    <x v="932"/>
    <n v="74.44"/>
    <n v="10"/>
    <n v="37.22"/>
    <n v="781.62"/>
    <x v="33"/>
    <x v="335"/>
    <s v="Ewallet"/>
    <n v="37.22"/>
    <n v="5.0999999999999996"/>
    <s v="Feb"/>
    <x v="5"/>
    <s v="morning"/>
    <s v="Normal"/>
    <x v="0"/>
    <s v="Food and beverages"/>
    <x v="0"/>
    <s v="A"/>
    <s v="Poor"/>
  </r>
  <r>
    <x v="933"/>
    <n v="64.08"/>
    <n v="7"/>
    <n v="22.428000000000001"/>
    <n v="470.988"/>
    <x v="40"/>
    <x v="62"/>
    <s v="Ewallet"/>
    <n v="22.428000000000001"/>
    <n v="7.6"/>
    <s v="Jan"/>
    <x v="2"/>
    <s v="afternoon"/>
    <s v="Normal"/>
    <x v="1"/>
    <s v="Health and beauty"/>
    <x v="1"/>
    <s v="C"/>
    <s v="Average"/>
  </r>
  <r>
    <x v="934"/>
    <n v="63.15"/>
    <n v="6"/>
    <n v="18.945"/>
    <n v="397.84500000000003"/>
    <x v="75"/>
    <x v="181"/>
    <s v="Ewallet"/>
    <n v="18.945"/>
    <n v="9.8000000000000007"/>
    <s v="Jan"/>
    <x v="4"/>
    <s v="evening"/>
    <s v="Normal"/>
    <x v="0"/>
    <s v="Home and lifestyle"/>
    <x v="2"/>
    <s v="B"/>
    <s v="Good"/>
  </r>
  <r>
    <x v="935"/>
    <n v="85.72"/>
    <n v="3"/>
    <n v="12.858000000000001"/>
    <n v="270.01799999999997"/>
    <x v="46"/>
    <x v="123"/>
    <s v="Ewallet"/>
    <n v="12.858000000000001"/>
    <n v="5.0999999999999996"/>
    <s v="Jan"/>
    <x v="4"/>
    <s v="evening"/>
    <s v="Member"/>
    <x v="1"/>
    <s v="Home and lifestyle"/>
    <x v="1"/>
    <s v="C"/>
    <s v="Poor"/>
  </r>
  <r>
    <x v="936"/>
    <n v="78.89"/>
    <n v="7"/>
    <n v="27.611499999999999"/>
    <n v="579.8415"/>
    <x v="0"/>
    <x v="28"/>
    <s v="Ewallet"/>
    <n v="27.611499999999999"/>
    <n v="7.5"/>
    <s v="Jan"/>
    <x v="0"/>
    <s v="evening"/>
    <s v="Normal"/>
    <x v="0"/>
    <s v="Health and beauty"/>
    <x v="1"/>
    <s v="C"/>
    <s v="Average"/>
  </r>
  <r>
    <x v="937"/>
    <n v="89.48"/>
    <n v="5"/>
    <n v="22.37"/>
    <n v="469.77"/>
    <x v="73"/>
    <x v="392"/>
    <s v="Cash"/>
    <n v="22.37"/>
    <n v="7.4"/>
    <s v="Mar"/>
    <x v="0"/>
    <s v="morning"/>
    <s v="Normal"/>
    <x v="0"/>
    <s v="Sports and travel"/>
    <x v="0"/>
    <s v="A"/>
    <s v="Average"/>
  </r>
  <r>
    <x v="938"/>
    <n v="92.09"/>
    <n v="3"/>
    <n v="13.813499999999999"/>
    <n v="290.08350000000002"/>
    <x v="21"/>
    <x v="501"/>
    <s v="Cash"/>
    <n v="13.813499999999999"/>
    <n v="4.2"/>
    <s v="Feb"/>
    <x v="2"/>
    <s v="evening"/>
    <s v="Member"/>
    <x v="0"/>
    <s v="Health and beauty"/>
    <x v="0"/>
    <s v="A"/>
    <s v="Poor"/>
  </r>
  <r>
    <x v="939"/>
    <n v="57.29"/>
    <n v="6"/>
    <n v="17.187000000000001"/>
    <n v="360.92700000000002"/>
    <x v="76"/>
    <x v="72"/>
    <s v="Ewallet"/>
    <n v="17.187000000000001"/>
    <n v="5.9"/>
    <s v="Mar"/>
    <x v="4"/>
    <s v="evening"/>
    <s v="Normal"/>
    <x v="0"/>
    <s v="Food and beverages"/>
    <x v="1"/>
    <s v="C"/>
    <s v="Poor"/>
  </r>
  <r>
    <x v="940"/>
    <n v="66.52"/>
    <n v="4"/>
    <n v="13.304"/>
    <n v="279.38400000000001"/>
    <x v="22"/>
    <x v="92"/>
    <s v="Ewallet"/>
    <n v="13.304"/>
    <n v="6.9"/>
    <s v="Mar"/>
    <x v="0"/>
    <s v="evening"/>
    <s v="Normal"/>
    <x v="1"/>
    <s v="Food and beverages"/>
    <x v="0"/>
    <s v="A"/>
    <s v="Average"/>
  </r>
  <r>
    <x v="941"/>
    <n v="99.82"/>
    <n v="9"/>
    <n v="44.918999999999997"/>
    <n v="943.29899999999998"/>
    <x v="39"/>
    <x v="100"/>
    <s v="Cash"/>
    <n v="44.918999999999997"/>
    <n v="6.6"/>
    <s v="Mar"/>
    <x v="5"/>
    <s v="morning"/>
    <s v="Member"/>
    <x v="1"/>
    <s v="Fashion accessories"/>
    <x v="1"/>
    <s v="C"/>
    <s v="Average"/>
  </r>
  <r>
    <x v="942"/>
    <n v="45.68"/>
    <n v="10"/>
    <n v="22.84"/>
    <n v="479.64"/>
    <x v="64"/>
    <x v="171"/>
    <s v="Ewallet"/>
    <n v="22.84"/>
    <n v="5.7"/>
    <s v="Jan"/>
    <x v="0"/>
    <s v="evening"/>
    <s v="Normal"/>
    <x v="0"/>
    <s v="Home and lifestyle"/>
    <x v="0"/>
    <s v="A"/>
    <s v="Poor"/>
  </r>
  <r>
    <x v="943"/>
    <n v="50.79"/>
    <n v="5"/>
    <n v="12.6975"/>
    <n v="266.64749999999998"/>
    <x v="88"/>
    <x v="222"/>
    <s v="Credit card"/>
    <n v="12.6975"/>
    <n v="5.3"/>
    <s v="Feb"/>
    <x v="6"/>
    <s v="afternoon"/>
    <s v="Normal"/>
    <x v="1"/>
    <s v="Health and beauty"/>
    <x v="0"/>
    <s v="A"/>
    <s v="Poor"/>
  </r>
  <r>
    <x v="944"/>
    <n v="10.08"/>
    <n v="7"/>
    <n v="3.528"/>
    <n v="74.087999999999994"/>
    <x v="61"/>
    <x v="253"/>
    <s v="Cash"/>
    <n v="3.528"/>
    <n v="4.2"/>
    <s v="Mar"/>
    <x v="4"/>
    <s v="evening"/>
    <s v="Member"/>
    <x v="1"/>
    <s v="Health and beauty"/>
    <x v="0"/>
    <s v="A"/>
    <s v="Poor"/>
  </r>
  <r>
    <x v="945"/>
    <n v="93.88"/>
    <n v="7"/>
    <n v="32.857999999999997"/>
    <n v="690.01800000000003"/>
    <x v="0"/>
    <x v="159"/>
    <s v="Credit card"/>
    <n v="32.857999999999997"/>
    <n v="7.3"/>
    <s v="Jan"/>
    <x v="0"/>
    <s v="morning"/>
    <s v="Normal"/>
    <x v="0"/>
    <s v="Electronic accessories"/>
    <x v="0"/>
    <s v="A"/>
    <s v="Average"/>
  </r>
  <r>
    <x v="946"/>
    <n v="84.25"/>
    <n v="2"/>
    <n v="8.4250000000000007"/>
    <n v="176.92500000000001"/>
    <x v="58"/>
    <x v="385"/>
    <s v="Credit card"/>
    <n v="8.4250000000000007"/>
    <n v="5.3"/>
    <s v="Mar"/>
    <x v="6"/>
    <s v="afternoon"/>
    <s v="Member"/>
    <x v="1"/>
    <s v="Electronic accessories"/>
    <x v="1"/>
    <s v="C"/>
    <s v="Poor"/>
  </r>
  <r>
    <x v="947"/>
    <n v="53.78"/>
    <n v="1"/>
    <n v="2.6890000000000001"/>
    <n v="56.469000000000001"/>
    <x v="36"/>
    <x v="430"/>
    <s v="Ewallet"/>
    <n v="2.6890000000000001"/>
    <n v="4.7"/>
    <s v="Feb"/>
    <x v="2"/>
    <s v="evening"/>
    <s v="Member"/>
    <x v="1"/>
    <s v="Fashion accessories"/>
    <x v="2"/>
    <s v="B"/>
    <s v="Poor"/>
  </r>
  <r>
    <x v="948"/>
    <n v="35.81"/>
    <n v="5"/>
    <n v="8.9525000000000006"/>
    <n v="188.0025"/>
    <x v="10"/>
    <x v="114"/>
    <s v="Ewallet"/>
    <n v="8.9525000000000006"/>
    <n v="7.9"/>
    <s v="Feb"/>
    <x v="5"/>
    <s v="evening"/>
    <s v="Member"/>
    <x v="1"/>
    <s v="Home and lifestyle"/>
    <x v="1"/>
    <s v="C"/>
    <s v="Average"/>
  </r>
  <r>
    <x v="949"/>
    <n v="26.43"/>
    <n v="8"/>
    <n v="10.571999999999999"/>
    <n v="222.012"/>
    <x v="7"/>
    <x v="442"/>
    <s v="Ewallet"/>
    <n v="10.571999999999999"/>
    <n v="8.9"/>
    <s v="Feb"/>
    <x v="2"/>
    <s v="afternoon"/>
    <s v="Normal"/>
    <x v="0"/>
    <s v="Food and beverages"/>
    <x v="2"/>
    <s v="B"/>
    <s v="Good"/>
  </r>
  <r>
    <x v="950"/>
    <n v="39.909999999999997"/>
    <n v="3"/>
    <n v="5.9865000000000004"/>
    <n v="125.7165"/>
    <x v="81"/>
    <x v="343"/>
    <s v="Ewallet"/>
    <n v="5.9865000000000004"/>
    <n v="9.3000000000000007"/>
    <s v="Feb"/>
    <x v="4"/>
    <s v="afternoon"/>
    <s v="Member"/>
    <x v="1"/>
    <s v="Health and beauty"/>
    <x v="2"/>
    <s v="B"/>
    <s v="Good"/>
  </r>
  <r>
    <x v="951"/>
    <n v="21.9"/>
    <n v="3"/>
    <n v="3.2850000000000001"/>
    <n v="68.984999999999999"/>
    <x v="51"/>
    <x v="362"/>
    <s v="Ewallet"/>
    <n v="3.2850000000000001"/>
    <n v="4.7"/>
    <s v="Jan"/>
    <x v="5"/>
    <s v="evening"/>
    <s v="Member"/>
    <x v="0"/>
    <s v="Home and lifestyle"/>
    <x v="2"/>
    <s v="B"/>
    <s v="Poor"/>
  </r>
  <r>
    <x v="952"/>
    <n v="62.85"/>
    <n v="4"/>
    <n v="12.57"/>
    <n v="263.97000000000003"/>
    <x v="6"/>
    <x v="93"/>
    <s v="Ewallet"/>
    <n v="12.57"/>
    <n v="8.6999999999999993"/>
    <s v="Feb"/>
    <x v="3"/>
    <s v="afternoon"/>
    <s v="Member"/>
    <x v="0"/>
    <s v="Food and beverages"/>
    <x v="2"/>
    <s v="B"/>
    <s v="Good"/>
  </r>
  <r>
    <x v="953"/>
    <n v="21.04"/>
    <n v="4"/>
    <n v="4.2080000000000002"/>
    <n v="88.367999999999995"/>
    <x v="50"/>
    <x v="139"/>
    <s v="Cash"/>
    <n v="4.2080000000000002"/>
    <n v="7.6"/>
    <s v="Jan"/>
    <x v="2"/>
    <s v="afternoon"/>
    <s v="Member"/>
    <x v="0"/>
    <s v="Food and beverages"/>
    <x v="1"/>
    <s v="C"/>
    <s v="Average"/>
  </r>
  <r>
    <x v="954"/>
    <n v="65.91"/>
    <n v="6"/>
    <n v="19.773"/>
    <n v="415.233"/>
    <x v="57"/>
    <x v="393"/>
    <s v="Cash"/>
    <n v="19.773"/>
    <n v="5.7"/>
    <s v="Feb"/>
    <x v="0"/>
    <s v="morning"/>
    <s v="Member"/>
    <x v="1"/>
    <s v="Home and lifestyle"/>
    <x v="2"/>
    <s v="B"/>
    <s v="Poor"/>
  </r>
  <r>
    <x v="955"/>
    <n v="42.57"/>
    <n v="7"/>
    <n v="14.8995"/>
    <n v="312.8895"/>
    <x v="47"/>
    <x v="159"/>
    <s v="Cash"/>
    <n v="14.8995"/>
    <n v="6.8"/>
    <s v="Jan"/>
    <x v="2"/>
    <s v="morning"/>
    <s v="Normal"/>
    <x v="0"/>
    <s v="Fashion accessories"/>
    <x v="0"/>
    <s v="A"/>
    <s v="Average"/>
  </r>
  <r>
    <x v="956"/>
    <n v="50.49"/>
    <n v="9"/>
    <n v="22.720500000000001"/>
    <n v="477.13049999999998"/>
    <x v="8"/>
    <x v="361"/>
    <s v="Cash"/>
    <n v="22.720500000000001"/>
    <n v="5.4"/>
    <s v="Jan"/>
    <x v="4"/>
    <s v="evening"/>
    <s v="Member"/>
    <x v="1"/>
    <s v="Food and beverages"/>
    <x v="1"/>
    <s v="C"/>
    <s v="Poor"/>
  </r>
  <r>
    <x v="957"/>
    <n v="46.02"/>
    <n v="6"/>
    <n v="13.805999999999999"/>
    <n v="289.92599999999999"/>
    <x v="13"/>
    <x v="57"/>
    <s v="Cash"/>
    <n v="13.805999999999999"/>
    <n v="7.1"/>
    <s v="Feb"/>
    <x v="4"/>
    <s v="afternoon"/>
    <s v="Normal"/>
    <x v="1"/>
    <s v="Electronic accessories"/>
    <x v="2"/>
    <s v="B"/>
    <s v="Average"/>
  </r>
  <r>
    <x v="958"/>
    <n v="15.8"/>
    <n v="10"/>
    <n v="7.9"/>
    <n v="165.9"/>
    <x v="51"/>
    <x v="348"/>
    <s v="Cash"/>
    <n v="7.9"/>
    <n v="7.8"/>
    <s v="Jan"/>
    <x v="5"/>
    <s v="afternoon"/>
    <s v="Normal"/>
    <x v="0"/>
    <s v="Home and lifestyle"/>
    <x v="1"/>
    <s v="C"/>
    <s v="Average"/>
  </r>
  <r>
    <x v="959"/>
    <n v="98.66"/>
    <n v="9"/>
    <n v="44.396999999999998"/>
    <n v="932.33699999999999"/>
    <x v="88"/>
    <x v="133"/>
    <s v="Cash"/>
    <n v="44.396999999999998"/>
    <n v="8.4"/>
    <s v="Feb"/>
    <x v="6"/>
    <s v="afternoon"/>
    <s v="Member"/>
    <x v="0"/>
    <s v="Food and beverages"/>
    <x v="0"/>
    <s v="A"/>
    <s v="Good"/>
  </r>
  <r>
    <x v="960"/>
    <n v="91.98"/>
    <n v="1"/>
    <n v="4.5990000000000002"/>
    <n v="96.578999999999994"/>
    <x v="79"/>
    <x v="406"/>
    <s v="Cash"/>
    <n v="4.5990000000000002"/>
    <n v="9.8000000000000007"/>
    <s v="Mar"/>
    <x v="3"/>
    <s v="afternoon"/>
    <s v="Member"/>
    <x v="1"/>
    <s v="Fashion accessories"/>
    <x v="1"/>
    <s v="C"/>
    <s v="Good"/>
  </r>
  <r>
    <x v="961"/>
    <n v="20.89"/>
    <n v="2"/>
    <n v="2.089"/>
    <n v="43.869"/>
    <x v="63"/>
    <x v="40"/>
    <s v="Cash"/>
    <n v="2.089"/>
    <n v="9.8000000000000007"/>
    <s v="Feb"/>
    <x v="6"/>
    <s v="evening"/>
    <s v="Member"/>
    <x v="1"/>
    <s v="Electronic accessories"/>
    <x v="0"/>
    <s v="A"/>
    <s v="Good"/>
  </r>
  <r>
    <x v="962"/>
    <n v="15.5"/>
    <n v="1"/>
    <n v="0.77500000000000002"/>
    <n v="16.274999999999999"/>
    <x v="35"/>
    <x v="502"/>
    <s v="Credit card"/>
    <n v="0.77500000000000002"/>
    <n v="7.4"/>
    <s v="Mar"/>
    <x v="6"/>
    <s v="afternoon"/>
    <s v="Normal"/>
    <x v="0"/>
    <s v="Fashion accessories"/>
    <x v="0"/>
    <s v="A"/>
    <s v="Average"/>
  </r>
  <r>
    <x v="963"/>
    <n v="96.82"/>
    <n v="3"/>
    <n v="14.523"/>
    <n v="304.983"/>
    <x v="73"/>
    <x v="291"/>
    <s v="Cash"/>
    <n v="14.523"/>
    <n v="6.7"/>
    <s v="Mar"/>
    <x v="0"/>
    <s v="evening"/>
    <s v="Member"/>
    <x v="1"/>
    <s v="Electronic accessories"/>
    <x v="1"/>
    <s v="C"/>
    <s v="Average"/>
  </r>
  <r>
    <x v="964"/>
    <n v="33.33"/>
    <n v="2"/>
    <n v="3.3330000000000002"/>
    <n v="69.992999999999995"/>
    <x v="53"/>
    <x v="400"/>
    <s v="Credit card"/>
    <n v="3.3330000000000002"/>
    <n v="6.4"/>
    <s v="Jan"/>
    <x v="0"/>
    <s v="afternoon"/>
    <s v="Normal"/>
    <x v="1"/>
    <s v="Food and beverages"/>
    <x v="2"/>
    <s v="B"/>
    <s v="Average"/>
  </r>
  <r>
    <x v="965"/>
    <n v="38.270000000000003"/>
    <n v="2"/>
    <n v="3.827"/>
    <n v="80.367000000000004"/>
    <x v="22"/>
    <x v="503"/>
    <s v="Credit card"/>
    <n v="3.827"/>
    <n v="5.8"/>
    <s v="Mar"/>
    <x v="0"/>
    <s v="evening"/>
    <s v="Normal"/>
    <x v="0"/>
    <s v="Electronic accessories"/>
    <x v="2"/>
    <s v="B"/>
    <s v="Poor"/>
  </r>
  <r>
    <x v="966"/>
    <n v="33.299999999999997"/>
    <n v="9"/>
    <n v="14.984999999999999"/>
    <n v="314.685"/>
    <x v="31"/>
    <x v="398"/>
    <s v="Ewallet"/>
    <n v="14.984999999999999"/>
    <n v="7.2"/>
    <s v="Mar"/>
    <x v="3"/>
    <s v="afternoon"/>
    <s v="Normal"/>
    <x v="0"/>
    <s v="Home and lifestyle"/>
    <x v="0"/>
    <s v="A"/>
    <s v="Average"/>
  </r>
  <r>
    <x v="967"/>
    <n v="81.010000000000005"/>
    <n v="3"/>
    <n v="12.1515"/>
    <n v="255.1815"/>
    <x v="50"/>
    <x v="197"/>
    <s v="Credit card"/>
    <n v="12.1515"/>
    <n v="9.3000000000000007"/>
    <s v="Jan"/>
    <x v="2"/>
    <s v="afternoon"/>
    <s v="Member"/>
    <x v="1"/>
    <s v="Home and lifestyle"/>
    <x v="0"/>
    <s v="A"/>
    <s v="Good"/>
  </r>
  <r>
    <x v="968"/>
    <n v="15.8"/>
    <n v="3"/>
    <n v="2.37"/>
    <n v="49.77"/>
    <x v="5"/>
    <x v="454"/>
    <s v="Cash"/>
    <n v="2.37"/>
    <n v="9.5"/>
    <s v="Mar"/>
    <x v="3"/>
    <s v="evening"/>
    <s v="Normal"/>
    <x v="0"/>
    <s v="Health and beauty"/>
    <x v="0"/>
    <s v="A"/>
    <s v="Good"/>
  </r>
  <r>
    <x v="969"/>
    <n v="34.49"/>
    <n v="5"/>
    <n v="8.6225000000000005"/>
    <n v="181.07249999999999"/>
    <x v="16"/>
    <x v="143"/>
    <s v="Credit card"/>
    <n v="8.6225000000000005"/>
    <n v="9"/>
    <s v="Mar"/>
    <x v="3"/>
    <s v="evening"/>
    <s v="Member"/>
    <x v="0"/>
    <s v="Electronic accessories"/>
    <x v="2"/>
    <s v="B"/>
    <s v="Good"/>
  </r>
  <r>
    <x v="970"/>
    <n v="84.63"/>
    <n v="10"/>
    <n v="42.314999999999998"/>
    <n v="888.61500000000001"/>
    <x v="17"/>
    <x v="150"/>
    <s v="Credit card"/>
    <n v="42.314999999999998"/>
    <n v="9"/>
    <s v="Jan"/>
    <x v="6"/>
    <s v="morning"/>
    <s v="Member"/>
    <x v="0"/>
    <s v="Food and beverages"/>
    <x v="2"/>
    <s v="B"/>
    <s v="Good"/>
  </r>
  <r>
    <x v="971"/>
    <n v="36.909999999999997"/>
    <n v="7"/>
    <n v="12.9185"/>
    <n v="271.2885"/>
    <x v="34"/>
    <x v="477"/>
    <s v="Ewallet"/>
    <n v="12.9185"/>
    <n v="6.7"/>
    <s v="Feb"/>
    <x v="2"/>
    <s v="afternoon"/>
    <s v="Member"/>
    <x v="1"/>
    <s v="Home and lifestyle"/>
    <x v="2"/>
    <s v="B"/>
    <s v="Average"/>
  </r>
  <r>
    <x v="972"/>
    <n v="87.08"/>
    <n v="7"/>
    <n v="30.478000000000002"/>
    <n v="640.03800000000001"/>
    <x v="53"/>
    <x v="504"/>
    <s v="Cash"/>
    <n v="30.478000000000002"/>
    <n v="5.5"/>
    <s v="Jan"/>
    <x v="0"/>
    <s v="afternoon"/>
    <s v="Normal"/>
    <x v="1"/>
    <s v="Electronic accessories"/>
    <x v="2"/>
    <s v="B"/>
    <s v="Poor"/>
  </r>
  <r>
    <x v="973"/>
    <n v="80.08"/>
    <n v="3"/>
    <n v="12.012"/>
    <n v="252.25200000000001"/>
    <x v="48"/>
    <x v="406"/>
    <s v="Cash"/>
    <n v="12.012"/>
    <n v="5.4"/>
    <s v="Feb"/>
    <x v="3"/>
    <s v="afternoon"/>
    <s v="Normal"/>
    <x v="1"/>
    <s v="Home and lifestyle"/>
    <x v="0"/>
    <s v="A"/>
    <s v="Poor"/>
  </r>
  <r>
    <x v="974"/>
    <n v="86.13"/>
    <n v="2"/>
    <n v="8.6129999999999995"/>
    <n v="180.87299999999999"/>
    <x v="13"/>
    <x v="422"/>
    <s v="Cash"/>
    <n v="8.6129999999999995"/>
    <n v="8.1999999999999993"/>
    <s v="Feb"/>
    <x v="4"/>
    <s v="evening"/>
    <s v="Normal"/>
    <x v="1"/>
    <s v="Fashion accessories"/>
    <x v="1"/>
    <s v="C"/>
    <s v="Good"/>
  </r>
  <r>
    <x v="975"/>
    <n v="49.92"/>
    <n v="2"/>
    <n v="4.992"/>
    <n v="104.83199999999999"/>
    <x v="43"/>
    <x v="479"/>
    <s v="Credit card"/>
    <n v="4.992"/>
    <n v="7"/>
    <s v="Mar"/>
    <x v="5"/>
    <s v="morning"/>
    <s v="Member"/>
    <x v="1"/>
    <s v="Fashion accessories"/>
    <x v="2"/>
    <s v="B"/>
    <s v="Average"/>
  </r>
  <r>
    <x v="976"/>
    <n v="74.66"/>
    <n v="4"/>
    <n v="14.932"/>
    <n v="313.572"/>
    <x v="31"/>
    <x v="17"/>
    <s v="Cash"/>
    <n v="14.932"/>
    <n v="8.5"/>
    <s v="Mar"/>
    <x v="3"/>
    <s v="morning"/>
    <s v="Normal"/>
    <x v="0"/>
    <s v="Food and beverages"/>
    <x v="0"/>
    <s v="A"/>
    <s v="Good"/>
  </r>
  <r>
    <x v="977"/>
    <n v="26.6"/>
    <n v="6"/>
    <n v="7.98"/>
    <n v="167.58"/>
    <x v="84"/>
    <x v="50"/>
    <s v="Ewallet"/>
    <n v="7.98"/>
    <n v="4.9000000000000004"/>
    <s v="Feb"/>
    <x v="6"/>
    <s v="afternoon"/>
    <s v="Member"/>
    <x v="1"/>
    <s v="Food and beverages"/>
    <x v="2"/>
    <s v="B"/>
    <s v="Poor"/>
  </r>
  <r>
    <x v="978"/>
    <n v="25.45"/>
    <n v="1"/>
    <n v="1.2725"/>
    <n v="26.7225"/>
    <x v="24"/>
    <x v="397"/>
    <s v="Credit card"/>
    <n v="1.2725"/>
    <n v="5.0999999999999996"/>
    <s v="Mar"/>
    <x v="2"/>
    <s v="evening"/>
    <s v="Normal"/>
    <x v="0"/>
    <s v="Electronic accessories"/>
    <x v="2"/>
    <s v="B"/>
    <s v="Poor"/>
  </r>
  <r>
    <x v="979"/>
    <n v="67.77"/>
    <n v="1"/>
    <n v="3.3885000000000001"/>
    <n v="71.158500000000004"/>
    <x v="87"/>
    <x v="413"/>
    <s v="Credit card"/>
    <n v="3.3885000000000001"/>
    <n v="6.5"/>
    <s v="Feb"/>
    <x v="3"/>
    <s v="evening"/>
    <s v="Normal"/>
    <x v="0"/>
    <s v="Food and beverages"/>
    <x v="2"/>
    <s v="B"/>
    <s v="Average"/>
  </r>
  <r>
    <x v="980"/>
    <n v="59.59"/>
    <n v="4"/>
    <n v="11.917999999999999"/>
    <n v="250.27799999999999"/>
    <x v="64"/>
    <x v="69"/>
    <s v="Cash"/>
    <n v="11.917999999999999"/>
    <n v="9.8000000000000007"/>
    <s v="Jan"/>
    <x v="0"/>
    <s v="afternoon"/>
    <s v="Member"/>
    <x v="1"/>
    <s v="Food and beverages"/>
    <x v="1"/>
    <s v="C"/>
    <s v="Good"/>
  </r>
  <r>
    <x v="981"/>
    <n v="58.15"/>
    <n v="4"/>
    <n v="11.63"/>
    <n v="244.23"/>
    <x v="54"/>
    <x v="292"/>
    <s v="Cash"/>
    <n v="11.63"/>
    <n v="8.4"/>
    <s v="Jan"/>
    <x v="5"/>
    <s v="evening"/>
    <s v="Normal"/>
    <x v="1"/>
    <s v="Health and beauty"/>
    <x v="0"/>
    <s v="A"/>
    <s v="Good"/>
  </r>
  <r>
    <x v="982"/>
    <n v="97.48"/>
    <n v="9"/>
    <n v="43.866"/>
    <n v="921.18600000000004"/>
    <x v="86"/>
    <x v="401"/>
    <s v="Ewallet"/>
    <n v="43.866"/>
    <n v="7.4"/>
    <s v="Mar"/>
    <x v="4"/>
    <s v="afternoon"/>
    <s v="Member"/>
    <x v="0"/>
    <s v="Sports and travel"/>
    <x v="0"/>
    <s v="A"/>
    <s v="Average"/>
  </r>
  <r>
    <x v="983"/>
    <n v="99.96"/>
    <n v="7"/>
    <n v="34.985999999999997"/>
    <n v="734.70600000000002"/>
    <x v="54"/>
    <x v="373"/>
    <s v="Cash"/>
    <n v="34.985999999999997"/>
    <n v="6.1"/>
    <s v="Jan"/>
    <x v="5"/>
    <s v="morning"/>
    <s v="Normal"/>
    <x v="1"/>
    <s v="Health and beauty"/>
    <x v="1"/>
    <s v="C"/>
    <s v="Average"/>
  </r>
  <r>
    <x v="984"/>
    <n v="96.37"/>
    <n v="7"/>
    <n v="33.729500000000002"/>
    <n v="708.31949999999995"/>
    <x v="51"/>
    <x v="335"/>
    <s v="Cash"/>
    <n v="33.729500000000002"/>
    <n v="6"/>
    <s v="Jan"/>
    <x v="5"/>
    <s v="morning"/>
    <s v="Normal"/>
    <x v="1"/>
    <s v="Electronic accessories"/>
    <x v="1"/>
    <s v="C"/>
    <s v="Average"/>
  </r>
  <r>
    <x v="985"/>
    <n v="63.71"/>
    <n v="5"/>
    <n v="15.9275"/>
    <n v="334.47750000000002"/>
    <x v="13"/>
    <x v="171"/>
    <s v="Ewallet"/>
    <n v="15.9275"/>
    <n v="8.5"/>
    <s v="Feb"/>
    <x v="4"/>
    <s v="evening"/>
    <s v="Normal"/>
    <x v="0"/>
    <s v="Fashion accessories"/>
    <x v="2"/>
    <s v="B"/>
    <s v="Good"/>
  </r>
  <r>
    <x v="986"/>
    <n v="14.76"/>
    <n v="2"/>
    <n v="1.476"/>
    <n v="30.995999999999999"/>
    <x v="67"/>
    <x v="51"/>
    <s v="Ewallet"/>
    <n v="1.476"/>
    <n v="4.3"/>
    <s v="Feb"/>
    <x v="3"/>
    <s v="afternoon"/>
    <s v="Normal"/>
    <x v="0"/>
    <s v="Health and beauty"/>
    <x v="2"/>
    <s v="B"/>
    <s v="Poor"/>
  </r>
  <r>
    <x v="987"/>
    <n v="62"/>
    <n v="8"/>
    <n v="24.8"/>
    <n v="520.79999999999995"/>
    <x v="75"/>
    <x v="168"/>
    <s v="Credit card"/>
    <n v="24.8"/>
    <n v="6.2"/>
    <s v="Jan"/>
    <x v="4"/>
    <s v="evening"/>
    <s v="Member"/>
    <x v="1"/>
    <s v="Health and beauty"/>
    <x v="2"/>
    <s v="B"/>
    <s v="Average"/>
  </r>
  <r>
    <x v="988"/>
    <n v="82.34"/>
    <n v="10"/>
    <n v="41.17"/>
    <n v="864.57"/>
    <x v="14"/>
    <x v="505"/>
    <s v="Ewallet"/>
    <n v="41.17"/>
    <n v="4.3"/>
    <s v="Mar"/>
    <x v="1"/>
    <s v="evening"/>
    <s v="Member"/>
    <x v="1"/>
    <s v="Electronic accessories"/>
    <x v="1"/>
    <s v="C"/>
    <s v="Poor"/>
  </r>
  <r>
    <x v="989"/>
    <n v="75.37"/>
    <n v="8"/>
    <n v="30.148"/>
    <n v="633.10799999999995"/>
    <x v="26"/>
    <x v="52"/>
    <s v="Credit card"/>
    <n v="30.148"/>
    <n v="8.4"/>
    <s v="Jan"/>
    <x v="3"/>
    <s v="afternoon"/>
    <s v="Member"/>
    <x v="1"/>
    <s v="Health and beauty"/>
    <x v="2"/>
    <s v="B"/>
    <s v="Good"/>
  </r>
  <r>
    <x v="990"/>
    <n v="56.56"/>
    <n v="5"/>
    <n v="14.14"/>
    <n v="296.94"/>
    <x v="23"/>
    <x v="216"/>
    <s v="Credit card"/>
    <n v="14.14"/>
    <n v="4.5"/>
    <s v="Mar"/>
    <x v="1"/>
    <s v="evening"/>
    <s v="Normal"/>
    <x v="0"/>
    <s v="Food and beverages"/>
    <x v="0"/>
    <s v="A"/>
    <s v="Poor"/>
  </r>
  <r>
    <x v="991"/>
    <n v="76.599999999999994"/>
    <n v="10"/>
    <n v="38.299999999999997"/>
    <n v="804.3"/>
    <x v="46"/>
    <x v="397"/>
    <s v="Ewallet"/>
    <n v="38.299999999999997"/>
    <n v="6"/>
    <s v="Jan"/>
    <x v="4"/>
    <s v="evening"/>
    <s v="Normal"/>
    <x v="0"/>
    <s v="Sports and travel"/>
    <x v="2"/>
    <s v="B"/>
    <s v="Average"/>
  </r>
  <r>
    <x v="992"/>
    <n v="58.03"/>
    <n v="2"/>
    <n v="5.8029999999999999"/>
    <n v="121.863"/>
    <x v="24"/>
    <x v="351"/>
    <s v="Ewallet"/>
    <n v="5.8029999999999999"/>
    <n v="8.8000000000000007"/>
    <s v="Mar"/>
    <x v="2"/>
    <s v="evening"/>
    <s v="Normal"/>
    <x v="1"/>
    <s v="Electronic accessories"/>
    <x v="0"/>
    <s v="A"/>
    <s v="Good"/>
  </r>
  <r>
    <x v="993"/>
    <n v="17.489999999999998"/>
    <n v="10"/>
    <n v="8.7449999999999992"/>
    <n v="183.64500000000001"/>
    <x v="70"/>
    <x v="476"/>
    <s v="Ewallet"/>
    <n v="8.7449999999999992"/>
    <n v="6.6"/>
    <s v="Feb"/>
    <x v="1"/>
    <s v="evening"/>
    <s v="Normal"/>
    <x v="1"/>
    <s v="Fashion accessories"/>
    <x v="2"/>
    <s v="B"/>
    <s v="Average"/>
  </r>
  <r>
    <x v="994"/>
    <n v="60.95"/>
    <n v="1"/>
    <n v="3.0474999999999999"/>
    <n v="63.997500000000002"/>
    <x v="67"/>
    <x v="335"/>
    <s v="Ewallet"/>
    <n v="3.0474999999999999"/>
    <n v="5.9"/>
    <s v="Feb"/>
    <x v="3"/>
    <s v="morning"/>
    <s v="Member"/>
    <x v="0"/>
    <s v="Electronic accessories"/>
    <x v="1"/>
    <s v="C"/>
    <s v="Poor"/>
  </r>
  <r>
    <x v="995"/>
    <n v="40.35"/>
    <n v="1"/>
    <n v="2.0175000000000001"/>
    <n v="42.3675"/>
    <x v="71"/>
    <x v="190"/>
    <s v="Ewallet"/>
    <n v="2.0175000000000001"/>
    <n v="6.2"/>
    <s v="Jan"/>
    <x v="6"/>
    <s v="afternoon"/>
    <s v="Normal"/>
    <x v="1"/>
    <s v="Health and beauty"/>
    <x v="1"/>
    <s v="C"/>
    <s v="Average"/>
  </r>
  <r>
    <x v="996"/>
    <n v="97.38"/>
    <n v="10"/>
    <n v="48.69"/>
    <n v="1022.49"/>
    <x v="22"/>
    <x v="361"/>
    <s v="Ewallet"/>
    <n v="48.69"/>
    <n v="4.4000000000000004"/>
    <s v="Mar"/>
    <x v="0"/>
    <s v="evening"/>
    <s v="Normal"/>
    <x v="0"/>
    <s v="Home and lifestyle"/>
    <x v="2"/>
    <s v="B"/>
    <s v="Poor"/>
  </r>
  <r>
    <x v="997"/>
    <n v="31.84"/>
    <n v="1"/>
    <n v="1.5920000000000001"/>
    <n v="33.432000000000002"/>
    <x v="57"/>
    <x v="93"/>
    <s v="Cash"/>
    <n v="1.5920000000000001"/>
    <n v="7.7"/>
    <s v="Feb"/>
    <x v="0"/>
    <s v="afternoon"/>
    <s v="Member"/>
    <x v="1"/>
    <s v="Food and beverages"/>
    <x v="0"/>
    <s v="A"/>
    <s v="Average"/>
  </r>
  <r>
    <x v="998"/>
    <n v="65.819999999999993"/>
    <n v="1"/>
    <n v="3.2909999999999999"/>
    <n v="69.111000000000004"/>
    <x v="70"/>
    <x v="439"/>
    <s v="Cash"/>
    <n v="3.2909999999999999"/>
    <n v="4.0999999999999996"/>
    <s v="Feb"/>
    <x v="1"/>
    <s v="afternoon"/>
    <s v="Normal"/>
    <x v="1"/>
    <s v="Home and lifestyle"/>
    <x v="0"/>
    <s v="A"/>
    <s v="Poor"/>
  </r>
  <r>
    <x v="999"/>
    <n v="88.34"/>
    <n v="7"/>
    <n v="30.919"/>
    <n v="649.29899999999998"/>
    <x v="67"/>
    <x v="360"/>
    <s v="Cash"/>
    <n v="30.919"/>
    <n v="6.6"/>
    <s v="Feb"/>
    <x v="3"/>
    <s v="afternoon"/>
    <s v="Member"/>
    <x v="0"/>
    <s v="Fashion accessories"/>
    <x v="0"/>
    <s v="A"/>
    <s v="Average"/>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2"/>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e v="#N/A"/>
    <x v="3"/>
    <e v="#N/A"/>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s v="Jan"/>
    <x v="0"/>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e v="#N/A"/>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r>
    <x v="1000"/>
    <m/>
    <m/>
    <m/>
    <m/>
    <x v="89"/>
    <x v="506"/>
    <m/>
    <m/>
    <m/>
    <m/>
    <x v="7"/>
    <s v="morning"/>
    <m/>
    <x v="3"/>
    <m/>
    <x v="4"/>
    <m/>
    <m/>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n v="74.69"/>
    <n v="7"/>
    <n v="26.141500000000001"/>
    <n v="548.97149999999999"/>
    <x v="0"/>
    <x v="0"/>
    <s v="Ewallet"/>
    <n v="26.141500000000001"/>
    <n v="9.1"/>
    <x v="0"/>
    <x v="0"/>
    <x v="0"/>
    <x v="0"/>
    <x v="0"/>
    <x v="0"/>
    <x v="0"/>
    <x v="0"/>
    <s v="Good"/>
  </r>
  <r>
    <x v="1"/>
    <n v="15.28"/>
    <n v="5"/>
    <n v="3.82"/>
    <n v="80.22"/>
    <x v="1"/>
    <x v="1"/>
    <s v="Cash"/>
    <n v="3.82"/>
    <n v="9.6"/>
    <x v="1"/>
    <x v="1"/>
    <x v="1"/>
    <x v="1"/>
    <x v="0"/>
    <x v="1"/>
    <x v="1"/>
    <x v="1"/>
    <s v="Good"/>
  </r>
  <r>
    <x v="2"/>
    <n v="46.33"/>
    <n v="7"/>
    <n v="16.215499999999999"/>
    <n v="340.52550000000002"/>
    <x v="2"/>
    <x v="2"/>
    <s v="Credit card"/>
    <n v="16.215499999999999"/>
    <n v="7.4"/>
    <x v="1"/>
    <x v="2"/>
    <x v="0"/>
    <x v="1"/>
    <x v="1"/>
    <x v="2"/>
    <x v="0"/>
    <x v="0"/>
    <s v="Average"/>
  </r>
  <r>
    <x v="3"/>
    <n v="58.22"/>
    <n v="8"/>
    <n v="23.288"/>
    <n v="489.048"/>
    <x v="3"/>
    <x v="3"/>
    <s v="Ewallet"/>
    <n v="23.288"/>
    <n v="8.4"/>
    <x v="0"/>
    <x v="2"/>
    <x v="2"/>
    <x v="0"/>
    <x v="1"/>
    <x v="0"/>
    <x v="0"/>
    <x v="0"/>
    <s v="Good"/>
  </r>
  <r>
    <x v="4"/>
    <n v="86.31"/>
    <n v="7"/>
    <n v="30.208500000000001"/>
    <n v="634.37850000000003"/>
    <x v="4"/>
    <x v="4"/>
    <s v="Ewallet"/>
    <n v="30.208500000000001"/>
    <n v="5.3"/>
    <x v="2"/>
    <x v="1"/>
    <x v="1"/>
    <x v="1"/>
    <x v="1"/>
    <x v="3"/>
    <x v="0"/>
    <x v="0"/>
    <s v="Poor"/>
  </r>
  <r>
    <x v="5"/>
    <n v="85.39"/>
    <n v="7"/>
    <n v="29.886500000000002"/>
    <n v="627.61649999999997"/>
    <x v="5"/>
    <x v="5"/>
    <s v="Ewallet"/>
    <n v="29.886500000000002"/>
    <n v="4.0999999999999996"/>
    <x v="1"/>
    <x v="3"/>
    <x v="2"/>
    <x v="1"/>
    <x v="1"/>
    <x v="1"/>
    <x v="1"/>
    <x v="1"/>
    <s v="Poor"/>
  </r>
  <r>
    <x v="6"/>
    <n v="68.84"/>
    <n v="6"/>
    <n v="20.652000000000001"/>
    <n v="433.69200000000001"/>
    <x v="6"/>
    <x v="6"/>
    <s v="Ewallet"/>
    <n v="20.652000000000001"/>
    <n v="5.8"/>
    <x v="2"/>
    <x v="3"/>
    <x v="0"/>
    <x v="0"/>
    <x v="0"/>
    <x v="1"/>
    <x v="0"/>
    <x v="0"/>
    <s v="Poor"/>
  </r>
  <r>
    <x v="7"/>
    <n v="73.56"/>
    <n v="10"/>
    <n v="36.78"/>
    <n v="772.38"/>
    <x v="7"/>
    <x v="7"/>
    <s v="Ewallet"/>
    <n v="36.78"/>
    <n v="8"/>
    <x v="2"/>
    <x v="2"/>
    <x v="1"/>
    <x v="1"/>
    <x v="0"/>
    <x v="2"/>
    <x v="1"/>
    <x v="1"/>
    <s v="Good"/>
  </r>
  <r>
    <x v="8"/>
    <n v="36.26"/>
    <n v="2"/>
    <n v="3.6259999999999999"/>
    <n v="76.146000000000001"/>
    <x v="8"/>
    <x v="8"/>
    <s v="Credit card"/>
    <n v="3.6259999999999999"/>
    <n v="7.2"/>
    <x v="0"/>
    <x v="4"/>
    <x v="2"/>
    <x v="0"/>
    <x v="0"/>
    <x v="0"/>
    <x v="0"/>
    <x v="0"/>
    <s v="Average"/>
  </r>
  <r>
    <x v="9"/>
    <n v="54.84"/>
    <n v="3"/>
    <n v="8.2260000000000009"/>
    <n v="172.74600000000001"/>
    <x v="9"/>
    <x v="9"/>
    <s v="Credit card"/>
    <n v="8.2260000000000009"/>
    <n v="5.9"/>
    <x v="2"/>
    <x v="5"/>
    <x v="0"/>
    <x v="0"/>
    <x v="0"/>
    <x v="4"/>
    <x v="2"/>
    <x v="2"/>
    <s v="Poor"/>
  </r>
  <r>
    <x v="10"/>
    <n v="14.48"/>
    <n v="4"/>
    <n v="2.8959999999999999"/>
    <n v="60.816000000000003"/>
    <x v="10"/>
    <x v="10"/>
    <s v="Ewallet"/>
    <n v="2.8959999999999999"/>
    <n v="4.5"/>
    <x v="2"/>
    <x v="5"/>
    <x v="2"/>
    <x v="0"/>
    <x v="0"/>
    <x v="5"/>
    <x v="2"/>
    <x v="2"/>
    <s v="Poor"/>
  </r>
  <r>
    <x v="11"/>
    <n v="25.51"/>
    <n v="4"/>
    <n v="5.1020000000000003"/>
    <n v="107.142"/>
    <x v="11"/>
    <x v="11"/>
    <s v="Cash"/>
    <n v="5.1020000000000003"/>
    <n v="6.8"/>
    <x v="1"/>
    <x v="0"/>
    <x v="2"/>
    <x v="0"/>
    <x v="1"/>
    <x v="1"/>
    <x v="2"/>
    <x v="2"/>
    <s v="Average"/>
  </r>
  <r>
    <x v="12"/>
    <n v="46.95"/>
    <n v="5"/>
    <n v="11.737500000000001"/>
    <n v="246.48750000000001"/>
    <x v="12"/>
    <x v="12"/>
    <s v="Ewallet"/>
    <n v="11.737500000000001"/>
    <n v="7.1"/>
    <x v="2"/>
    <x v="6"/>
    <x v="1"/>
    <x v="1"/>
    <x v="0"/>
    <x v="1"/>
    <x v="0"/>
    <x v="0"/>
    <s v="Average"/>
  </r>
  <r>
    <x v="13"/>
    <n v="43.19"/>
    <n v="10"/>
    <n v="21.594999999999999"/>
    <n v="453.495"/>
    <x v="13"/>
    <x v="13"/>
    <s v="Ewallet"/>
    <n v="21.594999999999999"/>
    <n v="8.1999999999999993"/>
    <x v="2"/>
    <x v="4"/>
    <x v="2"/>
    <x v="1"/>
    <x v="1"/>
    <x v="4"/>
    <x v="0"/>
    <x v="0"/>
    <s v="Good"/>
  </r>
  <r>
    <x v="14"/>
    <n v="71.38"/>
    <n v="10"/>
    <n v="35.69"/>
    <n v="749.49"/>
    <x v="14"/>
    <x v="14"/>
    <s v="Cash"/>
    <n v="35.69"/>
    <n v="5.7"/>
    <x v="1"/>
    <x v="1"/>
    <x v="2"/>
    <x v="1"/>
    <x v="0"/>
    <x v="0"/>
    <x v="0"/>
    <x v="0"/>
    <s v="Poor"/>
  </r>
  <r>
    <x v="15"/>
    <n v="93.72"/>
    <n v="6"/>
    <n v="28.116"/>
    <n v="590.43600000000004"/>
    <x v="15"/>
    <x v="15"/>
    <s v="Cash"/>
    <n v="28.116"/>
    <n v="4.5"/>
    <x v="0"/>
    <x v="6"/>
    <x v="2"/>
    <x v="0"/>
    <x v="0"/>
    <x v="3"/>
    <x v="2"/>
    <x v="2"/>
    <s v="Poor"/>
  </r>
  <r>
    <x v="16"/>
    <n v="68.930000000000007"/>
    <n v="7"/>
    <n v="24.125499999999999"/>
    <n v="506.63549999999998"/>
    <x v="16"/>
    <x v="16"/>
    <s v="Credit card"/>
    <n v="24.125499999999999"/>
    <n v="4.5999999999999996"/>
    <x v="1"/>
    <x v="3"/>
    <x v="1"/>
    <x v="0"/>
    <x v="0"/>
    <x v="0"/>
    <x v="0"/>
    <x v="0"/>
    <s v="Poor"/>
  </r>
  <r>
    <x v="17"/>
    <n v="72.61"/>
    <n v="6"/>
    <n v="21.783000000000001"/>
    <n v="457.44299999999998"/>
    <x v="17"/>
    <x v="17"/>
    <s v="Credit card"/>
    <n v="21.783000000000001"/>
    <n v="6.9"/>
    <x v="0"/>
    <x v="6"/>
    <x v="1"/>
    <x v="1"/>
    <x v="1"/>
    <x v="3"/>
    <x v="0"/>
    <x v="0"/>
    <s v="Average"/>
  </r>
  <r>
    <x v="18"/>
    <n v="54.67"/>
    <n v="3"/>
    <n v="8.2004999999999999"/>
    <n v="172.2105"/>
    <x v="18"/>
    <x v="18"/>
    <s v="Credit card"/>
    <n v="8.2004999999999999"/>
    <n v="8.6"/>
    <x v="0"/>
    <x v="3"/>
    <x v="2"/>
    <x v="1"/>
    <x v="1"/>
    <x v="4"/>
    <x v="0"/>
    <x v="0"/>
    <s v="Good"/>
  </r>
  <r>
    <x v="19"/>
    <n v="40.299999999999997"/>
    <n v="2"/>
    <n v="4.03"/>
    <n v="84.63"/>
    <x v="16"/>
    <x v="19"/>
    <s v="Ewallet"/>
    <n v="4.03"/>
    <n v="4.4000000000000004"/>
    <x v="1"/>
    <x v="3"/>
    <x v="0"/>
    <x v="1"/>
    <x v="0"/>
    <x v="2"/>
    <x v="2"/>
    <x v="2"/>
    <s v="Poor"/>
  </r>
  <r>
    <x v="20"/>
    <n v="86.04"/>
    <n v="5"/>
    <n v="21.51"/>
    <n v="451.71"/>
    <x v="6"/>
    <x v="20"/>
    <s v="Ewallet"/>
    <n v="21.51"/>
    <n v="4.8"/>
    <x v="2"/>
    <x v="3"/>
    <x v="1"/>
    <x v="0"/>
    <x v="1"/>
    <x v="1"/>
    <x v="1"/>
    <x v="1"/>
    <s v="Poor"/>
  </r>
  <r>
    <x v="21"/>
    <n v="87.98"/>
    <n v="3"/>
    <n v="13.196999999999999"/>
    <n v="277.137"/>
    <x v="19"/>
    <x v="21"/>
    <s v="Ewallet"/>
    <n v="13.196999999999999"/>
    <n v="5.0999999999999996"/>
    <x v="1"/>
    <x v="6"/>
    <x v="1"/>
    <x v="1"/>
    <x v="1"/>
    <x v="0"/>
    <x v="2"/>
    <x v="2"/>
    <s v="Poor"/>
  </r>
  <r>
    <x v="22"/>
    <n v="33.200000000000003"/>
    <n v="2"/>
    <n v="3.32"/>
    <n v="69.72"/>
    <x v="20"/>
    <x v="22"/>
    <s v="Credit card"/>
    <n v="3.32"/>
    <n v="4.4000000000000004"/>
    <x v="1"/>
    <x v="1"/>
    <x v="0"/>
    <x v="1"/>
    <x v="1"/>
    <x v="2"/>
    <x v="2"/>
    <x v="2"/>
    <s v="Poor"/>
  </r>
  <r>
    <x v="23"/>
    <n v="34.56"/>
    <n v="5"/>
    <n v="8.64"/>
    <n v="181.44"/>
    <x v="21"/>
    <x v="23"/>
    <s v="Ewallet"/>
    <n v="8.64"/>
    <n v="9.9"/>
    <x v="2"/>
    <x v="2"/>
    <x v="1"/>
    <x v="1"/>
    <x v="1"/>
    <x v="1"/>
    <x v="0"/>
    <x v="0"/>
    <s v="Good"/>
  </r>
  <r>
    <x v="24"/>
    <n v="88.63"/>
    <n v="3"/>
    <n v="13.294499999999999"/>
    <n v="279.18450000000001"/>
    <x v="22"/>
    <x v="24"/>
    <s v="Ewallet"/>
    <n v="13.294499999999999"/>
    <n v="6"/>
    <x v="1"/>
    <x v="0"/>
    <x v="2"/>
    <x v="0"/>
    <x v="1"/>
    <x v="3"/>
    <x v="0"/>
    <x v="0"/>
    <s v="Average"/>
  </r>
  <r>
    <x v="25"/>
    <n v="52.59"/>
    <n v="8"/>
    <n v="21.036000000000001"/>
    <n v="441.75599999999997"/>
    <x v="23"/>
    <x v="25"/>
    <s v="Credit card"/>
    <n v="21.036000000000001"/>
    <n v="8.5"/>
    <x v="1"/>
    <x v="1"/>
    <x v="2"/>
    <x v="0"/>
    <x v="0"/>
    <x v="2"/>
    <x v="0"/>
    <x v="0"/>
    <s v="Good"/>
  </r>
  <r>
    <x v="26"/>
    <n v="33.520000000000003"/>
    <n v="1"/>
    <n v="1.6759999999999999"/>
    <n v="35.195999999999998"/>
    <x v="4"/>
    <x v="26"/>
    <s v="Cash"/>
    <n v="1.6759999999999999"/>
    <n v="6.7"/>
    <x v="2"/>
    <x v="1"/>
    <x v="0"/>
    <x v="1"/>
    <x v="1"/>
    <x v="5"/>
    <x v="2"/>
    <x v="2"/>
    <s v="Average"/>
  </r>
  <r>
    <x v="27"/>
    <n v="87.67"/>
    <n v="2"/>
    <n v="8.7669999999999995"/>
    <n v="184.107"/>
    <x v="24"/>
    <x v="27"/>
    <s v="Credit card"/>
    <n v="8.7669999999999995"/>
    <n v="7.7"/>
    <x v="1"/>
    <x v="2"/>
    <x v="0"/>
    <x v="1"/>
    <x v="0"/>
    <x v="5"/>
    <x v="0"/>
    <x v="0"/>
    <s v="Average"/>
  </r>
  <r>
    <x v="28"/>
    <n v="88.36"/>
    <n v="5"/>
    <n v="22.09"/>
    <n v="463.89"/>
    <x v="25"/>
    <x v="28"/>
    <s v="Cash"/>
    <n v="22.09"/>
    <n v="9.6"/>
    <x v="0"/>
    <x v="1"/>
    <x v="2"/>
    <x v="1"/>
    <x v="0"/>
    <x v="4"/>
    <x v="2"/>
    <x v="2"/>
    <s v="Good"/>
  </r>
  <r>
    <x v="29"/>
    <n v="24.89"/>
    <n v="9"/>
    <n v="11.2005"/>
    <n v="235.2105"/>
    <x v="20"/>
    <x v="29"/>
    <s v="Cash"/>
    <n v="11.2005"/>
    <n v="7.4"/>
    <x v="1"/>
    <x v="1"/>
    <x v="0"/>
    <x v="1"/>
    <x v="1"/>
    <x v="0"/>
    <x v="0"/>
    <x v="0"/>
    <s v="Average"/>
  </r>
  <r>
    <x v="30"/>
    <n v="94.13"/>
    <n v="5"/>
    <n v="23.532499999999999"/>
    <n v="494.1825"/>
    <x v="6"/>
    <x v="30"/>
    <s v="Credit card"/>
    <n v="23.532499999999999"/>
    <n v="4.8"/>
    <x v="2"/>
    <x v="3"/>
    <x v="2"/>
    <x v="1"/>
    <x v="1"/>
    <x v="5"/>
    <x v="2"/>
    <x v="2"/>
    <s v="Poor"/>
  </r>
  <r>
    <x v="31"/>
    <n v="78.069999999999993"/>
    <n v="9"/>
    <n v="35.131500000000003"/>
    <n v="737.76149999999996"/>
    <x v="26"/>
    <x v="31"/>
    <s v="Cash"/>
    <n v="35.131500000000003"/>
    <n v="4.5"/>
    <x v="0"/>
    <x v="3"/>
    <x v="0"/>
    <x v="0"/>
    <x v="1"/>
    <x v="3"/>
    <x v="2"/>
    <x v="2"/>
    <s v="Poor"/>
  </r>
  <r>
    <x v="32"/>
    <n v="83.78"/>
    <n v="8"/>
    <n v="33.512"/>
    <n v="703.75199999999995"/>
    <x v="8"/>
    <x v="32"/>
    <s v="Cash"/>
    <n v="33.512"/>
    <n v="5.0999999999999996"/>
    <x v="0"/>
    <x v="4"/>
    <x v="0"/>
    <x v="1"/>
    <x v="1"/>
    <x v="3"/>
    <x v="2"/>
    <x v="2"/>
    <s v="Poor"/>
  </r>
  <r>
    <x v="33"/>
    <n v="96.58"/>
    <n v="2"/>
    <n v="9.6579999999999995"/>
    <n v="202.81800000000001"/>
    <x v="20"/>
    <x v="33"/>
    <s v="Credit card"/>
    <n v="9.6579999999999995"/>
    <n v="5.0999999999999996"/>
    <x v="1"/>
    <x v="1"/>
    <x v="1"/>
    <x v="1"/>
    <x v="1"/>
    <x v="0"/>
    <x v="0"/>
    <x v="0"/>
    <s v="Poor"/>
  </r>
  <r>
    <x v="34"/>
    <n v="99.42"/>
    <n v="4"/>
    <n v="19.884"/>
    <n v="417.56400000000002"/>
    <x v="10"/>
    <x v="34"/>
    <s v="Ewallet"/>
    <n v="19.884"/>
    <n v="7.5"/>
    <x v="2"/>
    <x v="5"/>
    <x v="1"/>
    <x v="0"/>
    <x v="0"/>
    <x v="4"/>
    <x v="1"/>
    <x v="1"/>
    <s v="Average"/>
  </r>
  <r>
    <x v="35"/>
    <n v="68.12"/>
    <n v="1"/>
    <n v="3.4060000000000001"/>
    <n v="71.525999999999996"/>
    <x v="27"/>
    <x v="35"/>
    <s v="Ewallet"/>
    <n v="3.4060000000000001"/>
    <n v="6.8"/>
    <x v="0"/>
    <x v="3"/>
    <x v="0"/>
    <x v="0"/>
    <x v="0"/>
    <x v="3"/>
    <x v="1"/>
    <x v="1"/>
    <s v="Average"/>
  </r>
  <r>
    <x v="36"/>
    <n v="62.62"/>
    <n v="5"/>
    <n v="15.654999999999999"/>
    <n v="328.755"/>
    <x v="24"/>
    <x v="36"/>
    <s v="Ewallet"/>
    <n v="15.654999999999999"/>
    <n v="7"/>
    <x v="1"/>
    <x v="2"/>
    <x v="2"/>
    <x v="0"/>
    <x v="1"/>
    <x v="3"/>
    <x v="0"/>
    <x v="0"/>
    <s v="Average"/>
  </r>
  <r>
    <x v="37"/>
    <n v="60.88"/>
    <n v="9"/>
    <n v="27.396000000000001"/>
    <n v="575.31600000000003"/>
    <x v="15"/>
    <x v="37"/>
    <s v="Ewallet"/>
    <n v="27.396000000000001"/>
    <n v="4.7"/>
    <x v="0"/>
    <x v="6"/>
    <x v="2"/>
    <x v="1"/>
    <x v="0"/>
    <x v="1"/>
    <x v="0"/>
    <x v="0"/>
    <s v="Poor"/>
  </r>
  <r>
    <x v="38"/>
    <n v="54.92"/>
    <n v="8"/>
    <n v="21.968"/>
    <n v="461.32799999999997"/>
    <x v="28"/>
    <x v="38"/>
    <s v="Ewallet"/>
    <n v="21.968"/>
    <n v="7.6"/>
    <x v="1"/>
    <x v="0"/>
    <x v="0"/>
    <x v="1"/>
    <x v="0"/>
    <x v="0"/>
    <x v="1"/>
    <x v="1"/>
    <s v="Average"/>
  </r>
  <r>
    <x v="39"/>
    <n v="30.12"/>
    <n v="8"/>
    <n v="12.048"/>
    <n v="253.00800000000001"/>
    <x v="2"/>
    <x v="39"/>
    <s v="Cash"/>
    <n v="12.048"/>
    <n v="7.7"/>
    <x v="1"/>
    <x v="2"/>
    <x v="0"/>
    <x v="0"/>
    <x v="1"/>
    <x v="2"/>
    <x v="2"/>
    <x v="2"/>
    <s v="Average"/>
  </r>
  <r>
    <x v="40"/>
    <n v="86.72"/>
    <n v="1"/>
    <n v="4.3360000000000003"/>
    <n v="91.055999999999997"/>
    <x v="29"/>
    <x v="40"/>
    <s v="Ewallet"/>
    <n v="4.3360000000000003"/>
    <n v="7.9"/>
    <x v="0"/>
    <x v="4"/>
    <x v="2"/>
    <x v="0"/>
    <x v="0"/>
    <x v="2"/>
    <x v="2"/>
    <x v="2"/>
    <s v="Average"/>
  </r>
  <r>
    <x v="41"/>
    <n v="56.11"/>
    <n v="2"/>
    <n v="5.6109999999999998"/>
    <n v="117.831"/>
    <x v="30"/>
    <x v="41"/>
    <s v="Cash"/>
    <n v="5.6109999999999998"/>
    <n v="6.3"/>
    <x v="2"/>
    <x v="0"/>
    <x v="1"/>
    <x v="0"/>
    <x v="1"/>
    <x v="2"/>
    <x v="1"/>
    <x v="1"/>
    <s v="Average"/>
  </r>
  <r>
    <x v="42"/>
    <n v="69.12"/>
    <n v="6"/>
    <n v="20.736000000000001"/>
    <n v="435.45600000000002"/>
    <x v="4"/>
    <x v="42"/>
    <s v="Cash"/>
    <n v="20.736000000000001"/>
    <n v="5.6"/>
    <x v="2"/>
    <x v="1"/>
    <x v="0"/>
    <x v="0"/>
    <x v="0"/>
    <x v="3"/>
    <x v="2"/>
    <x v="2"/>
    <s v="Poor"/>
  </r>
  <r>
    <x v="43"/>
    <n v="98.7"/>
    <n v="8"/>
    <n v="39.479999999999997"/>
    <n v="829.08"/>
    <x v="31"/>
    <x v="43"/>
    <s v="Cash"/>
    <n v="39.479999999999997"/>
    <n v="7.6"/>
    <x v="1"/>
    <x v="3"/>
    <x v="2"/>
    <x v="0"/>
    <x v="0"/>
    <x v="4"/>
    <x v="1"/>
    <x v="1"/>
    <s v="Average"/>
  </r>
  <r>
    <x v="44"/>
    <n v="15.37"/>
    <n v="2"/>
    <n v="1.5369999999999999"/>
    <n v="32.277000000000001"/>
    <x v="32"/>
    <x v="44"/>
    <s v="Cash"/>
    <n v="1.5369999999999999"/>
    <n v="7.2"/>
    <x v="1"/>
    <x v="0"/>
    <x v="2"/>
    <x v="0"/>
    <x v="1"/>
    <x v="0"/>
    <x v="1"/>
    <x v="1"/>
    <s v="Average"/>
  </r>
  <r>
    <x v="45"/>
    <n v="93.96"/>
    <n v="4"/>
    <n v="18.792000000000002"/>
    <n v="394.63200000000001"/>
    <x v="11"/>
    <x v="18"/>
    <s v="Cash"/>
    <n v="18.792000000000002"/>
    <n v="9.5"/>
    <x v="1"/>
    <x v="0"/>
    <x v="2"/>
    <x v="0"/>
    <x v="0"/>
    <x v="1"/>
    <x v="2"/>
    <x v="2"/>
    <s v="Good"/>
  </r>
  <r>
    <x v="46"/>
    <n v="56.69"/>
    <n v="9"/>
    <n v="25.5105"/>
    <n v="535.72050000000002"/>
    <x v="33"/>
    <x v="45"/>
    <s v="Credit card"/>
    <n v="25.5105"/>
    <n v="8.4"/>
    <x v="2"/>
    <x v="5"/>
    <x v="2"/>
    <x v="0"/>
    <x v="1"/>
    <x v="0"/>
    <x v="2"/>
    <x v="2"/>
    <s v="Good"/>
  </r>
  <r>
    <x v="47"/>
    <n v="20.010000000000002"/>
    <n v="9"/>
    <n v="9.0045000000000002"/>
    <n v="189.09450000000001"/>
    <x v="10"/>
    <x v="46"/>
    <s v="Ewallet"/>
    <n v="9.0045000000000002"/>
    <n v="4.0999999999999996"/>
    <x v="2"/>
    <x v="5"/>
    <x v="0"/>
    <x v="0"/>
    <x v="0"/>
    <x v="4"/>
    <x v="2"/>
    <x v="2"/>
    <s v="Poor"/>
  </r>
  <r>
    <x v="48"/>
    <n v="18.93"/>
    <n v="6"/>
    <n v="5.6790000000000003"/>
    <n v="119.259"/>
    <x v="34"/>
    <x v="47"/>
    <s v="Credit card"/>
    <n v="5.6790000000000003"/>
    <n v="8.1"/>
    <x v="2"/>
    <x v="2"/>
    <x v="0"/>
    <x v="0"/>
    <x v="1"/>
    <x v="1"/>
    <x v="2"/>
    <x v="2"/>
    <s v="Good"/>
  </r>
  <r>
    <x v="49"/>
    <n v="82.63"/>
    <n v="10"/>
    <n v="41.314999999999998"/>
    <n v="867.61500000000001"/>
    <x v="35"/>
    <x v="48"/>
    <s v="Ewallet"/>
    <n v="41.314999999999998"/>
    <n v="7.9"/>
    <x v="1"/>
    <x v="6"/>
    <x v="2"/>
    <x v="0"/>
    <x v="0"/>
    <x v="5"/>
    <x v="1"/>
    <x v="1"/>
    <s v="Average"/>
  </r>
  <r>
    <x v="50"/>
    <n v="91.4"/>
    <n v="7"/>
    <n v="31.99"/>
    <n v="671.79"/>
    <x v="36"/>
    <x v="49"/>
    <s v="Cash"/>
    <n v="31.99"/>
    <n v="9.5"/>
    <x v="2"/>
    <x v="2"/>
    <x v="1"/>
    <x v="0"/>
    <x v="1"/>
    <x v="4"/>
    <x v="1"/>
    <x v="1"/>
    <s v="Good"/>
  </r>
  <r>
    <x v="51"/>
    <n v="44.59"/>
    <n v="5"/>
    <n v="11.147500000000001"/>
    <n v="234.0975"/>
    <x v="34"/>
    <x v="50"/>
    <s v="Cash"/>
    <n v="11.147500000000001"/>
    <n v="8.5"/>
    <x v="2"/>
    <x v="2"/>
    <x v="0"/>
    <x v="0"/>
    <x v="0"/>
    <x v="4"/>
    <x v="0"/>
    <x v="0"/>
    <s v="Good"/>
  </r>
  <r>
    <x v="52"/>
    <n v="17.87"/>
    <n v="4"/>
    <n v="3.5739999999999998"/>
    <n v="75.054000000000002"/>
    <x v="23"/>
    <x v="51"/>
    <s v="Ewallet"/>
    <n v="3.5739999999999998"/>
    <n v="6.5"/>
    <x v="1"/>
    <x v="1"/>
    <x v="0"/>
    <x v="0"/>
    <x v="0"/>
    <x v="5"/>
    <x v="2"/>
    <x v="2"/>
    <s v="Average"/>
  </r>
  <r>
    <x v="53"/>
    <n v="15.43"/>
    <n v="1"/>
    <n v="0.77149999999999996"/>
    <n v="16.201499999999999"/>
    <x v="25"/>
    <x v="52"/>
    <s v="Credit card"/>
    <n v="0.77149999999999996"/>
    <n v="6.1"/>
    <x v="0"/>
    <x v="1"/>
    <x v="0"/>
    <x v="0"/>
    <x v="1"/>
    <x v="5"/>
    <x v="1"/>
    <x v="1"/>
    <s v="Average"/>
  </r>
  <r>
    <x v="54"/>
    <n v="16.16"/>
    <n v="2"/>
    <n v="1.6160000000000001"/>
    <n v="33.936"/>
    <x v="37"/>
    <x v="53"/>
    <s v="Ewallet"/>
    <n v="1.6160000000000001"/>
    <n v="6.5"/>
    <x v="1"/>
    <x v="4"/>
    <x v="1"/>
    <x v="1"/>
    <x v="1"/>
    <x v="2"/>
    <x v="2"/>
    <x v="2"/>
    <s v="Average"/>
  </r>
  <r>
    <x v="55"/>
    <n v="85.98"/>
    <n v="8"/>
    <n v="34.392000000000003"/>
    <n v="722.23199999999997"/>
    <x v="38"/>
    <x v="54"/>
    <s v="Cash"/>
    <n v="34.392000000000003"/>
    <n v="8.1999999999999993"/>
    <x v="2"/>
    <x v="4"/>
    <x v="2"/>
    <x v="1"/>
    <x v="0"/>
    <x v="1"/>
    <x v="1"/>
    <x v="1"/>
    <s v="Good"/>
  </r>
  <r>
    <x v="56"/>
    <n v="44.34"/>
    <n v="2"/>
    <n v="4.4340000000000002"/>
    <n v="93.114000000000004"/>
    <x v="39"/>
    <x v="55"/>
    <s v="Cash"/>
    <n v="4.4340000000000002"/>
    <n v="5.8"/>
    <x v="1"/>
    <x v="5"/>
    <x v="1"/>
    <x v="0"/>
    <x v="1"/>
    <x v="2"/>
    <x v="0"/>
    <x v="0"/>
    <s v="Poor"/>
  </r>
  <r>
    <x v="57"/>
    <n v="89.6"/>
    <n v="8"/>
    <n v="35.840000000000003"/>
    <n v="752.64"/>
    <x v="13"/>
    <x v="56"/>
    <s v="Ewallet"/>
    <n v="35.840000000000003"/>
    <n v="6.6"/>
    <x v="2"/>
    <x v="4"/>
    <x v="1"/>
    <x v="1"/>
    <x v="1"/>
    <x v="0"/>
    <x v="0"/>
    <x v="0"/>
    <s v="Average"/>
  </r>
  <r>
    <x v="58"/>
    <n v="72.349999999999994"/>
    <n v="10"/>
    <n v="36.174999999999997"/>
    <n v="759.67499999999995"/>
    <x v="40"/>
    <x v="57"/>
    <s v="Cash"/>
    <n v="36.174999999999997"/>
    <n v="5.4"/>
    <x v="0"/>
    <x v="2"/>
    <x v="0"/>
    <x v="0"/>
    <x v="0"/>
    <x v="2"/>
    <x v="0"/>
    <x v="0"/>
    <s v="Poor"/>
  </r>
  <r>
    <x v="59"/>
    <n v="30.61"/>
    <n v="6"/>
    <n v="9.1829999999999998"/>
    <n v="192.84299999999999"/>
    <x v="41"/>
    <x v="58"/>
    <s v="Cash"/>
    <n v="9.1829999999999998"/>
    <n v="9.3000000000000007"/>
    <x v="1"/>
    <x v="6"/>
    <x v="2"/>
    <x v="1"/>
    <x v="1"/>
    <x v="1"/>
    <x v="1"/>
    <x v="1"/>
    <s v="Good"/>
  </r>
  <r>
    <x v="60"/>
    <n v="24.74"/>
    <n v="3"/>
    <n v="3.7109999999999999"/>
    <n v="77.930999999999997"/>
    <x v="42"/>
    <x v="59"/>
    <s v="Credit card"/>
    <n v="3.7109999999999999"/>
    <n v="10"/>
    <x v="2"/>
    <x v="1"/>
    <x v="2"/>
    <x v="0"/>
    <x v="0"/>
    <x v="3"/>
    <x v="1"/>
    <x v="1"/>
    <s v="Good"/>
  </r>
  <r>
    <x v="61"/>
    <n v="55.73"/>
    <n v="6"/>
    <n v="16.719000000000001"/>
    <n v="351.09899999999999"/>
    <x v="7"/>
    <x v="60"/>
    <s v="Ewallet"/>
    <n v="16.719000000000001"/>
    <n v="7"/>
    <x v="2"/>
    <x v="2"/>
    <x v="1"/>
    <x v="1"/>
    <x v="1"/>
    <x v="2"/>
    <x v="1"/>
    <x v="1"/>
    <s v="Average"/>
  </r>
  <r>
    <x v="62"/>
    <n v="55.07"/>
    <n v="9"/>
    <n v="24.781500000000001"/>
    <n v="520.41150000000005"/>
    <x v="36"/>
    <x v="61"/>
    <s v="Ewallet"/>
    <n v="24.781500000000001"/>
    <n v="10"/>
    <x v="2"/>
    <x v="2"/>
    <x v="0"/>
    <x v="0"/>
    <x v="0"/>
    <x v="3"/>
    <x v="2"/>
    <x v="2"/>
    <s v="Good"/>
  </r>
  <r>
    <x v="63"/>
    <n v="15.81"/>
    <n v="10"/>
    <n v="7.9050000000000002"/>
    <n v="166.005"/>
    <x v="43"/>
    <x v="62"/>
    <s v="Credit card"/>
    <n v="7.9050000000000002"/>
    <n v="8.6"/>
    <x v="1"/>
    <x v="5"/>
    <x v="0"/>
    <x v="0"/>
    <x v="1"/>
    <x v="3"/>
    <x v="0"/>
    <x v="0"/>
    <s v="Good"/>
  </r>
  <r>
    <x v="64"/>
    <n v="75.739999999999995"/>
    <n v="4"/>
    <n v="15.148"/>
    <n v="318.108"/>
    <x v="44"/>
    <x v="63"/>
    <s v="Cash"/>
    <n v="15.148"/>
    <n v="7.6"/>
    <x v="2"/>
    <x v="4"/>
    <x v="0"/>
    <x v="0"/>
    <x v="1"/>
    <x v="0"/>
    <x v="2"/>
    <x v="2"/>
    <s v="Average"/>
  </r>
  <r>
    <x v="65"/>
    <n v="15.87"/>
    <n v="10"/>
    <n v="7.9349999999999996"/>
    <n v="166.63499999999999"/>
    <x v="45"/>
    <x v="64"/>
    <s v="Cash"/>
    <n v="7.9349999999999996"/>
    <n v="5.8"/>
    <x v="1"/>
    <x v="5"/>
    <x v="2"/>
    <x v="0"/>
    <x v="1"/>
    <x v="0"/>
    <x v="0"/>
    <x v="0"/>
    <s v="Poor"/>
  </r>
  <r>
    <x v="66"/>
    <n v="33.47"/>
    <n v="2"/>
    <n v="3.347"/>
    <n v="70.287000000000006"/>
    <x v="34"/>
    <x v="65"/>
    <s v="Ewallet"/>
    <n v="3.347"/>
    <n v="6.7"/>
    <x v="2"/>
    <x v="2"/>
    <x v="0"/>
    <x v="1"/>
    <x v="0"/>
    <x v="0"/>
    <x v="1"/>
    <x v="1"/>
    <s v="Average"/>
  </r>
  <r>
    <x v="67"/>
    <n v="97.61"/>
    <n v="6"/>
    <n v="29.283000000000001"/>
    <n v="614.94299999999998"/>
    <x v="27"/>
    <x v="66"/>
    <s v="Ewallet"/>
    <n v="29.283000000000001"/>
    <n v="9.9"/>
    <x v="0"/>
    <x v="3"/>
    <x v="0"/>
    <x v="0"/>
    <x v="0"/>
    <x v="5"/>
    <x v="2"/>
    <x v="2"/>
    <s v="Good"/>
  </r>
  <r>
    <x v="68"/>
    <n v="78.77"/>
    <n v="10"/>
    <n v="39.384999999999998"/>
    <n v="827.08500000000004"/>
    <x v="46"/>
    <x v="67"/>
    <s v="Cash"/>
    <n v="39.384999999999998"/>
    <n v="6.4"/>
    <x v="0"/>
    <x v="4"/>
    <x v="1"/>
    <x v="1"/>
    <x v="1"/>
    <x v="3"/>
    <x v="0"/>
    <x v="0"/>
    <s v="Average"/>
  </r>
  <r>
    <x v="69"/>
    <n v="18.329999999999998"/>
    <n v="1"/>
    <n v="0.91649999999999998"/>
    <n v="19.246500000000001"/>
    <x v="30"/>
    <x v="68"/>
    <s v="Cash"/>
    <n v="0.91649999999999998"/>
    <n v="4.3"/>
    <x v="2"/>
    <x v="0"/>
    <x v="2"/>
    <x v="0"/>
    <x v="0"/>
    <x v="0"/>
    <x v="0"/>
    <x v="0"/>
    <s v="Poor"/>
  </r>
  <r>
    <x v="70"/>
    <n v="89.48"/>
    <n v="10"/>
    <n v="44.74"/>
    <n v="939.54"/>
    <x v="47"/>
    <x v="69"/>
    <s v="Credit card"/>
    <n v="44.74"/>
    <n v="9.6"/>
    <x v="0"/>
    <x v="2"/>
    <x v="0"/>
    <x v="1"/>
    <x v="1"/>
    <x v="4"/>
    <x v="1"/>
    <x v="1"/>
    <s v="Good"/>
  </r>
  <r>
    <x v="71"/>
    <n v="62.12"/>
    <n v="10"/>
    <n v="31.06"/>
    <n v="652.26"/>
    <x v="48"/>
    <x v="15"/>
    <s v="Cash"/>
    <n v="31.06"/>
    <n v="5.9"/>
    <x v="2"/>
    <x v="3"/>
    <x v="2"/>
    <x v="1"/>
    <x v="1"/>
    <x v="5"/>
    <x v="1"/>
    <x v="1"/>
    <s v="Poor"/>
  </r>
  <r>
    <x v="72"/>
    <n v="48.52"/>
    <n v="3"/>
    <n v="7.2779999999999996"/>
    <n v="152.83799999999999"/>
    <x v="19"/>
    <x v="70"/>
    <s v="Ewallet"/>
    <n v="7.2779999999999996"/>
    <n v="4"/>
    <x v="1"/>
    <x v="6"/>
    <x v="2"/>
    <x v="0"/>
    <x v="0"/>
    <x v="4"/>
    <x v="2"/>
    <x v="2"/>
    <s v="Poor"/>
  </r>
  <r>
    <x v="73"/>
    <n v="75.91"/>
    <n v="6"/>
    <n v="22.773"/>
    <n v="478.233"/>
    <x v="11"/>
    <x v="71"/>
    <s v="Cash"/>
    <n v="22.773"/>
    <n v="8.6999999999999993"/>
    <x v="1"/>
    <x v="0"/>
    <x v="2"/>
    <x v="1"/>
    <x v="0"/>
    <x v="1"/>
    <x v="1"/>
    <x v="1"/>
    <s v="Good"/>
  </r>
  <r>
    <x v="74"/>
    <n v="74.67"/>
    <n v="9"/>
    <n v="33.601500000000001"/>
    <n v="705.63149999999996"/>
    <x v="49"/>
    <x v="60"/>
    <s v="Ewallet"/>
    <n v="33.601500000000001"/>
    <n v="9.4"/>
    <x v="0"/>
    <x v="6"/>
    <x v="1"/>
    <x v="1"/>
    <x v="1"/>
    <x v="2"/>
    <x v="0"/>
    <x v="0"/>
    <s v="Good"/>
  </r>
  <r>
    <x v="75"/>
    <n v="41.65"/>
    <n v="10"/>
    <n v="20.824999999999999"/>
    <n v="437.32499999999999"/>
    <x v="50"/>
    <x v="72"/>
    <s v="Credit card"/>
    <n v="20.824999999999999"/>
    <n v="5.4"/>
    <x v="0"/>
    <x v="2"/>
    <x v="2"/>
    <x v="1"/>
    <x v="0"/>
    <x v="1"/>
    <x v="1"/>
    <x v="1"/>
    <s v="Poor"/>
  </r>
  <r>
    <x v="76"/>
    <n v="49.04"/>
    <n v="9"/>
    <n v="22.068000000000001"/>
    <n v="463.428"/>
    <x v="51"/>
    <x v="73"/>
    <s v="Credit card"/>
    <n v="22.068000000000001"/>
    <n v="8.6"/>
    <x v="0"/>
    <x v="5"/>
    <x v="0"/>
    <x v="0"/>
    <x v="1"/>
    <x v="5"/>
    <x v="1"/>
    <x v="1"/>
    <s v="Good"/>
  </r>
  <r>
    <x v="77"/>
    <n v="20.010000000000002"/>
    <n v="9"/>
    <n v="9.0045000000000002"/>
    <n v="189.09450000000001"/>
    <x v="52"/>
    <x v="74"/>
    <s v="Credit card"/>
    <n v="9.0045000000000002"/>
    <n v="5.7"/>
    <x v="0"/>
    <x v="0"/>
    <x v="0"/>
    <x v="0"/>
    <x v="0"/>
    <x v="5"/>
    <x v="0"/>
    <x v="0"/>
    <s v="Poor"/>
  </r>
  <r>
    <x v="78"/>
    <n v="78.31"/>
    <n v="10"/>
    <n v="39.155000000000001"/>
    <n v="822.255"/>
    <x v="19"/>
    <x v="75"/>
    <s v="Ewallet"/>
    <n v="39.155000000000001"/>
    <n v="6.6"/>
    <x v="1"/>
    <x v="6"/>
    <x v="2"/>
    <x v="0"/>
    <x v="0"/>
    <x v="4"/>
    <x v="1"/>
    <x v="1"/>
    <s v="Average"/>
  </r>
  <r>
    <x v="79"/>
    <n v="20.38"/>
    <n v="5"/>
    <n v="5.0949999999999998"/>
    <n v="106.995"/>
    <x v="49"/>
    <x v="76"/>
    <s v="Cash"/>
    <n v="5.0949999999999998"/>
    <n v="6"/>
    <x v="0"/>
    <x v="6"/>
    <x v="2"/>
    <x v="1"/>
    <x v="0"/>
    <x v="0"/>
    <x v="1"/>
    <x v="1"/>
    <s v="Average"/>
  </r>
  <r>
    <x v="80"/>
    <n v="99.19"/>
    <n v="6"/>
    <n v="29.757000000000001"/>
    <n v="624.89700000000005"/>
    <x v="18"/>
    <x v="51"/>
    <s v="Credit card"/>
    <n v="29.757000000000001"/>
    <n v="5.5"/>
    <x v="0"/>
    <x v="3"/>
    <x v="0"/>
    <x v="1"/>
    <x v="0"/>
    <x v="0"/>
    <x v="1"/>
    <x v="1"/>
    <s v="Poor"/>
  </r>
  <r>
    <x v="81"/>
    <n v="96.68"/>
    <n v="3"/>
    <n v="14.502000000000001"/>
    <n v="304.54199999999997"/>
    <x v="53"/>
    <x v="77"/>
    <s v="Ewallet"/>
    <n v="14.502000000000001"/>
    <n v="6.4"/>
    <x v="0"/>
    <x v="0"/>
    <x v="2"/>
    <x v="1"/>
    <x v="0"/>
    <x v="4"/>
    <x v="2"/>
    <x v="2"/>
    <s v="Average"/>
  </r>
  <r>
    <x v="82"/>
    <n v="19.25"/>
    <n v="8"/>
    <n v="7.7"/>
    <n v="161.69999999999999"/>
    <x v="54"/>
    <x v="78"/>
    <s v="Ewallet"/>
    <n v="7.7"/>
    <n v="6.6"/>
    <x v="0"/>
    <x v="5"/>
    <x v="2"/>
    <x v="1"/>
    <x v="1"/>
    <x v="4"/>
    <x v="1"/>
    <x v="1"/>
    <s v="Average"/>
  </r>
  <r>
    <x v="83"/>
    <n v="80.36"/>
    <n v="4"/>
    <n v="16.071999999999999"/>
    <n v="337.512"/>
    <x v="55"/>
    <x v="40"/>
    <s v="Credit card"/>
    <n v="16.071999999999999"/>
    <n v="8.3000000000000007"/>
    <x v="2"/>
    <x v="0"/>
    <x v="2"/>
    <x v="0"/>
    <x v="0"/>
    <x v="4"/>
    <x v="1"/>
    <x v="1"/>
    <s v="Good"/>
  </r>
  <r>
    <x v="84"/>
    <n v="48.91"/>
    <n v="5"/>
    <n v="12.227499999999999"/>
    <n v="256.77749999999997"/>
    <x v="11"/>
    <x v="79"/>
    <s v="Cash"/>
    <n v="12.227499999999999"/>
    <n v="6.6"/>
    <x v="1"/>
    <x v="0"/>
    <x v="1"/>
    <x v="0"/>
    <x v="1"/>
    <x v="3"/>
    <x v="1"/>
    <x v="1"/>
    <s v="Average"/>
  </r>
  <r>
    <x v="85"/>
    <n v="83.06"/>
    <n v="7"/>
    <n v="29.071000000000002"/>
    <n v="610.49099999999999"/>
    <x v="19"/>
    <x v="80"/>
    <s v="Ewallet"/>
    <n v="29.071000000000002"/>
    <n v="4"/>
    <x v="1"/>
    <x v="6"/>
    <x v="0"/>
    <x v="1"/>
    <x v="0"/>
    <x v="3"/>
    <x v="1"/>
    <x v="1"/>
    <s v="Poor"/>
  </r>
  <r>
    <x v="86"/>
    <n v="76.52"/>
    <n v="5"/>
    <n v="19.13"/>
    <n v="401.73"/>
    <x v="5"/>
    <x v="81"/>
    <s v="Cash"/>
    <n v="19.13"/>
    <n v="9.9"/>
    <x v="1"/>
    <x v="3"/>
    <x v="1"/>
    <x v="1"/>
    <x v="1"/>
    <x v="5"/>
    <x v="1"/>
    <x v="1"/>
    <s v="Good"/>
  </r>
  <r>
    <x v="87"/>
    <n v="49.38"/>
    <n v="7"/>
    <n v="17.283000000000001"/>
    <n v="362.94299999999998"/>
    <x v="39"/>
    <x v="82"/>
    <s v="Credit card"/>
    <n v="17.283000000000001"/>
    <n v="7.3"/>
    <x v="1"/>
    <x v="5"/>
    <x v="2"/>
    <x v="0"/>
    <x v="1"/>
    <x v="4"/>
    <x v="0"/>
    <x v="0"/>
    <s v="Average"/>
  </r>
  <r>
    <x v="88"/>
    <n v="42.47"/>
    <n v="1"/>
    <n v="2.1234999999999999"/>
    <n v="44.593499999999999"/>
    <x v="56"/>
    <x v="83"/>
    <s v="Cash"/>
    <n v="2.1234999999999999"/>
    <n v="5.7"/>
    <x v="0"/>
    <x v="5"/>
    <x v="2"/>
    <x v="1"/>
    <x v="1"/>
    <x v="3"/>
    <x v="0"/>
    <x v="0"/>
    <s v="Poor"/>
  </r>
  <r>
    <x v="89"/>
    <n v="76.989999999999995"/>
    <n v="6"/>
    <n v="23.097000000000001"/>
    <n v="485.03699999999998"/>
    <x v="33"/>
    <x v="84"/>
    <s v="Cash"/>
    <n v="23.097000000000001"/>
    <n v="6.1"/>
    <x v="2"/>
    <x v="5"/>
    <x v="2"/>
    <x v="1"/>
    <x v="0"/>
    <x v="0"/>
    <x v="2"/>
    <x v="2"/>
    <s v="Average"/>
  </r>
  <r>
    <x v="90"/>
    <n v="47.38"/>
    <n v="4"/>
    <n v="9.4760000000000009"/>
    <n v="198.99600000000001"/>
    <x v="54"/>
    <x v="12"/>
    <s v="Cash"/>
    <n v="9.4760000000000009"/>
    <n v="7.1"/>
    <x v="0"/>
    <x v="5"/>
    <x v="1"/>
    <x v="0"/>
    <x v="0"/>
    <x v="2"/>
    <x v="1"/>
    <x v="1"/>
    <s v="Average"/>
  </r>
  <r>
    <x v="91"/>
    <n v="44.86"/>
    <n v="10"/>
    <n v="22.43"/>
    <n v="471.03"/>
    <x v="53"/>
    <x v="85"/>
    <s v="Ewallet"/>
    <n v="22.43"/>
    <n v="8.1999999999999993"/>
    <x v="0"/>
    <x v="0"/>
    <x v="2"/>
    <x v="1"/>
    <x v="0"/>
    <x v="3"/>
    <x v="1"/>
    <x v="1"/>
    <s v="Good"/>
  </r>
  <r>
    <x v="92"/>
    <n v="21.98"/>
    <n v="7"/>
    <n v="7.6929999999999996"/>
    <n v="161.553"/>
    <x v="8"/>
    <x v="86"/>
    <s v="Ewallet"/>
    <n v="7.6929999999999996"/>
    <n v="5.0999999999999996"/>
    <x v="0"/>
    <x v="4"/>
    <x v="2"/>
    <x v="0"/>
    <x v="0"/>
    <x v="3"/>
    <x v="0"/>
    <x v="0"/>
    <s v="Poor"/>
  </r>
  <r>
    <x v="93"/>
    <n v="64.36"/>
    <n v="9"/>
    <n v="28.962"/>
    <n v="608.202"/>
    <x v="41"/>
    <x v="87"/>
    <s v="Credit card"/>
    <n v="28.962"/>
    <n v="8.6"/>
    <x v="1"/>
    <x v="6"/>
    <x v="0"/>
    <x v="0"/>
    <x v="1"/>
    <x v="0"/>
    <x v="2"/>
    <x v="2"/>
    <s v="Good"/>
  </r>
  <r>
    <x v="94"/>
    <n v="89.75"/>
    <n v="1"/>
    <n v="4.4874999999999998"/>
    <n v="94.237499999999997"/>
    <x v="10"/>
    <x v="88"/>
    <s v="Credit card"/>
    <n v="4.4874999999999998"/>
    <n v="6.6"/>
    <x v="2"/>
    <x v="5"/>
    <x v="2"/>
    <x v="1"/>
    <x v="1"/>
    <x v="0"/>
    <x v="1"/>
    <x v="1"/>
    <s v="Average"/>
  </r>
  <r>
    <x v="95"/>
    <n v="97.16"/>
    <n v="1"/>
    <n v="4.8579999999999997"/>
    <n v="102.018"/>
    <x v="1"/>
    <x v="89"/>
    <s v="Ewallet"/>
    <n v="4.8579999999999997"/>
    <n v="7.2"/>
    <x v="1"/>
    <x v="1"/>
    <x v="2"/>
    <x v="1"/>
    <x v="1"/>
    <x v="1"/>
    <x v="0"/>
    <x v="0"/>
    <s v="Average"/>
  </r>
  <r>
    <x v="96"/>
    <n v="87.87"/>
    <n v="10"/>
    <n v="43.935000000000002"/>
    <n v="922.63499999999999"/>
    <x v="14"/>
    <x v="12"/>
    <s v="Ewallet"/>
    <n v="43.935000000000002"/>
    <n v="5.0999999999999996"/>
    <x v="1"/>
    <x v="1"/>
    <x v="1"/>
    <x v="1"/>
    <x v="1"/>
    <x v="0"/>
    <x v="2"/>
    <x v="2"/>
    <s v="Poor"/>
  </r>
  <r>
    <x v="97"/>
    <n v="12.45"/>
    <n v="6"/>
    <n v="3.7349999999999999"/>
    <n v="78.435000000000002"/>
    <x v="57"/>
    <x v="90"/>
    <s v="Cash"/>
    <n v="3.7349999999999999"/>
    <n v="4.0999999999999996"/>
    <x v="2"/>
    <x v="0"/>
    <x v="0"/>
    <x v="1"/>
    <x v="0"/>
    <x v="1"/>
    <x v="1"/>
    <x v="1"/>
    <s v="Poor"/>
  </r>
  <r>
    <x v="98"/>
    <n v="52.75"/>
    <n v="3"/>
    <n v="7.9124999999999996"/>
    <n v="166.16249999999999"/>
    <x v="28"/>
    <x v="91"/>
    <s v="Ewallet"/>
    <n v="7.9124999999999996"/>
    <n v="9.3000000000000007"/>
    <x v="1"/>
    <x v="0"/>
    <x v="1"/>
    <x v="1"/>
    <x v="1"/>
    <x v="4"/>
    <x v="0"/>
    <x v="0"/>
    <s v="Good"/>
  </r>
  <r>
    <x v="99"/>
    <n v="82.7"/>
    <n v="6"/>
    <n v="24.81"/>
    <n v="521.01"/>
    <x v="19"/>
    <x v="92"/>
    <s v="Cash"/>
    <n v="24.81"/>
    <n v="7.4"/>
    <x v="1"/>
    <x v="6"/>
    <x v="2"/>
    <x v="1"/>
    <x v="1"/>
    <x v="2"/>
    <x v="2"/>
    <x v="2"/>
    <s v="Average"/>
  </r>
  <r>
    <x v="100"/>
    <n v="48.71"/>
    <n v="1"/>
    <n v="2.4355000000000002"/>
    <n v="51.145499999999998"/>
    <x v="58"/>
    <x v="25"/>
    <s v="Cash"/>
    <n v="2.4355000000000002"/>
    <n v="4.0999999999999996"/>
    <x v="1"/>
    <x v="6"/>
    <x v="2"/>
    <x v="0"/>
    <x v="1"/>
    <x v="5"/>
    <x v="1"/>
    <x v="1"/>
    <s v="Poor"/>
  </r>
  <r>
    <x v="101"/>
    <n v="78.55"/>
    <n v="9"/>
    <n v="35.347499999999997"/>
    <n v="742.29750000000001"/>
    <x v="59"/>
    <x v="93"/>
    <s v="Cash"/>
    <n v="35.347499999999997"/>
    <n v="7.2"/>
    <x v="1"/>
    <x v="1"/>
    <x v="0"/>
    <x v="1"/>
    <x v="1"/>
    <x v="5"/>
    <x v="1"/>
    <x v="1"/>
    <s v="Average"/>
  </r>
  <r>
    <x v="102"/>
    <n v="23.07"/>
    <n v="9"/>
    <n v="10.381500000000001"/>
    <n v="218.01150000000001"/>
    <x v="60"/>
    <x v="94"/>
    <s v="Cash"/>
    <n v="10.381500000000001"/>
    <n v="4.9000000000000004"/>
    <x v="2"/>
    <x v="1"/>
    <x v="1"/>
    <x v="1"/>
    <x v="0"/>
    <x v="1"/>
    <x v="1"/>
    <x v="1"/>
    <s v="Poor"/>
  </r>
  <r>
    <x v="103"/>
    <n v="58.26"/>
    <n v="6"/>
    <n v="17.478000000000002"/>
    <n v="367.03800000000001"/>
    <x v="61"/>
    <x v="95"/>
    <s v="Cash"/>
    <n v="17.478000000000002"/>
    <n v="9.9"/>
    <x v="1"/>
    <x v="4"/>
    <x v="2"/>
    <x v="1"/>
    <x v="1"/>
    <x v="4"/>
    <x v="0"/>
    <x v="0"/>
    <s v="Good"/>
  </r>
  <r>
    <x v="104"/>
    <n v="30.35"/>
    <n v="7"/>
    <n v="10.6225"/>
    <n v="223.07249999999999"/>
    <x v="35"/>
    <x v="96"/>
    <s v="Cash"/>
    <n v="10.6225"/>
    <n v="8"/>
    <x v="1"/>
    <x v="6"/>
    <x v="2"/>
    <x v="1"/>
    <x v="1"/>
    <x v="0"/>
    <x v="2"/>
    <x v="2"/>
    <s v="Good"/>
  </r>
  <r>
    <x v="105"/>
    <n v="88.67"/>
    <n v="10"/>
    <n v="44.335000000000001"/>
    <n v="931.03499999999997"/>
    <x v="52"/>
    <x v="97"/>
    <s v="Ewallet"/>
    <n v="44.335000000000001"/>
    <n v="7.3"/>
    <x v="0"/>
    <x v="0"/>
    <x v="0"/>
    <x v="0"/>
    <x v="1"/>
    <x v="1"/>
    <x v="0"/>
    <x v="0"/>
    <s v="Average"/>
  </r>
  <r>
    <x v="106"/>
    <n v="27.38"/>
    <n v="6"/>
    <n v="8.2140000000000004"/>
    <n v="172.494"/>
    <x v="0"/>
    <x v="98"/>
    <s v="Credit card"/>
    <n v="8.2140000000000004"/>
    <n v="7.9"/>
    <x v="0"/>
    <x v="0"/>
    <x v="2"/>
    <x v="1"/>
    <x v="1"/>
    <x v="5"/>
    <x v="1"/>
    <x v="1"/>
    <s v="Average"/>
  </r>
  <r>
    <x v="107"/>
    <n v="62.13"/>
    <n v="6"/>
    <n v="18.638999999999999"/>
    <n v="391.41899999999998"/>
    <x v="23"/>
    <x v="99"/>
    <s v="Cash"/>
    <n v="18.638999999999999"/>
    <n v="7.4"/>
    <x v="1"/>
    <x v="1"/>
    <x v="2"/>
    <x v="1"/>
    <x v="1"/>
    <x v="3"/>
    <x v="0"/>
    <x v="0"/>
    <s v="Average"/>
  </r>
  <r>
    <x v="108"/>
    <n v="33.979999999999997"/>
    <n v="9"/>
    <n v="15.291"/>
    <n v="321.11099999999999"/>
    <x v="62"/>
    <x v="100"/>
    <s v="Cash"/>
    <n v="15.291"/>
    <n v="4.2"/>
    <x v="1"/>
    <x v="2"/>
    <x v="1"/>
    <x v="1"/>
    <x v="0"/>
    <x v="4"/>
    <x v="1"/>
    <x v="1"/>
    <s v="Poor"/>
  </r>
  <r>
    <x v="109"/>
    <n v="81.97"/>
    <n v="10"/>
    <n v="40.984999999999999"/>
    <n v="860.68499999999995"/>
    <x v="2"/>
    <x v="101"/>
    <s v="Cash"/>
    <n v="40.984999999999999"/>
    <n v="9.1999999999999993"/>
    <x v="1"/>
    <x v="2"/>
    <x v="0"/>
    <x v="0"/>
    <x v="1"/>
    <x v="1"/>
    <x v="1"/>
    <x v="1"/>
    <s v="Good"/>
  </r>
  <r>
    <x v="110"/>
    <n v="16.489999999999998"/>
    <n v="2"/>
    <n v="1.649"/>
    <n v="34.628999999999998"/>
    <x v="63"/>
    <x v="102"/>
    <s v="Ewallet"/>
    <n v="1.649"/>
    <n v="4.5999999999999996"/>
    <x v="2"/>
    <x v="6"/>
    <x v="1"/>
    <x v="0"/>
    <x v="0"/>
    <x v="3"/>
    <x v="2"/>
    <x v="2"/>
    <s v="Poor"/>
  </r>
  <r>
    <x v="111"/>
    <n v="98.21"/>
    <n v="3"/>
    <n v="14.7315"/>
    <n v="309.36149999999998"/>
    <x v="63"/>
    <x v="103"/>
    <s v="Credit card"/>
    <n v="14.7315"/>
    <n v="7.8"/>
    <x v="2"/>
    <x v="6"/>
    <x v="1"/>
    <x v="0"/>
    <x v="0"/>
    <x v="0"/>
    <x v="1"/>
    <x v="1"/>
    <s v="Average"/>
  </r>
  <r>
    <x v="112"/>
    <n v="72.84"/>
    <n v="7"/>
    <n v="25.494"/>
    <n v="535.37400000000002"/>
    <x v="42"/>
    <x v="104"/>
    <s v="Cash"/>
    <n v="25.494"/>
    <n v="8.4"/>
    <x v="2"/>
    <x v="1"/>
    <x v="0"/>
    <x v="1"/>
    <x v="0"/>
    <x v="5"/>
    <x v="2"/>
    <x v="2"/>
    <s v="Good"/>
  </r>
  <r>
    <x v="113"/>
    <n v="58.07"/>
    <n v="9"/>
    <n v="26.131499999999999"/>
    <n v="548.76149999999996"/>
    <x v="64"/>
    <x v="105"/>
    <s v="Ewallet"/>
    <n v="26.131499999999999"/>
    <n v="4.3"/>
    <x v="0"/>
    <x v="0"/>
    <x v="2"/>
    <x v="0"/>
    <x v="1"/>
    <x v="2"/>
    <x v="0"/>
    <x v="0"/>
    <s v="Poor"/>
  </r>
  <r>
    <x v="114"/>
    <n v="80.790000000000006"/>
    <n v="9"/>
    <n v="36.355499999999999"/>
    <n v="763.46550000000002"/>
    <x v="60"/>
    <x v="106"/>
    <s v="Credit card"/>
    <n v="36.355499999999999"/>
    <n v="9.5"/>
    <x v="2"/>
    <x v="1"/>
    <x v="2"/>
    <x v="0"/>
    <x v="0"/>
    <x v="2"/>
    <x v="1"/>
    <x v="1"/>
    <s v="Good"/>
  </r>
  <r>
    <x v="115"/>
    <n v="27.02"/>
    <n v="3"/>
    <n v="4.0529999999999999"/>
    <n v="85.113"/>
    <x v="22"/>
    <x v="39"/>
    <s v="Credit card"/>
    <n v="4.0529999999999999"/>
    <n v="7.1"/>
    <x v="1"/>
    <x v="0"/>
    <x v="0"/>
    <x v="1"/>
    <x v="0"/>
    <x v="5"/>
    <x v="1"/>
    <x v="1"/>
    <s v="Average"/>
  </r>
  <r>
    <x v="116"/>
    <n v="21.94"/>
    <n v="5"/>
    <n v="5.4850000000000003"/>
    <n v="115.185"/>
    <x v="19"/>
    <x v="107"/>
    <s v="Ewallet"/>
    <n v="5.4850000000000003"/>
    <n v="5.3"/>
    <x v="1"/>
    <x v="6"/>
    <x v="0"/>
    <x v="0"/>
    <x v="1"/>
    <x v="5"/>
    <x v="2"/>
    <x v="2"/>
    <s v="Poor"/>
  </r>
  <r>
    <x v="117"/>
    <n v="51.36"/>
    <n v="1"/>
    <n v="2.5680000000000001"/>
    <n v="53.927999999999997"/>
    <x v="65"/>
    <x v="108"/>
    <s v="Ewallet"/>
    <n v="2.5680000000000001"/>
    <n v="5.2"/>
    <x v="0"/>
    <x v="5"/>
    <x v="0"/>
    <x v="0"/>
    <x v="1"/>
    <x v="5"/>
    <x v="2"/>
    <x v="2"/>
    <s v="Poor"/>
  </r>
  <r>
    <x v="118"/>
    <n v="10.96"/>
    <n v="10"/>
    <n v="5.48"/>
    <n v="115.08"/>
    <x v="30"/>
    <x v="109"/>
    <s v="Ewallet"/>
    <n v="5.48"/>
    <n v="6"/>
    <x v="2"/>
    <x v="0"/>
    <x v="2"/>
    <x v="1"/>
    <x v="0"/>
    <x v="4"/>
    <x v="0"/>
    <x v="0"/>
    <s v="Average"/>
  </r>
  <r>
    <x v="119"/>
    <n v="53.44"/>
    <n v="2"/>
    <n v="5.3440000000000003"/>
    <n v="112.224"/>
    <x v="40"/>
    <x v="89"/>
    <s v="Ewallet"/>
    <n v="5.3440000000000003"/>
    <n v="4.0999999999999996"/>
    <x v="0"/>
    <x v="2"/>
    <x v="2"/>
    <x v="1"/>
    <x v="1"/>
    <x v="2"/>
    <x v="2"/>
    <x v="2"/>
    <s v="Poor"/>
  </r>
  <r>
    <x v="120"/>
    <n v="99.56"/>
    <n v="8"/>
    <n v="39.823999999999998"/>
    <n v="836.30399999999997"/>
    <x v="44"/>
    <x v="11"/>
    <s v="Credit card"/>
    <n v="39.823999999999998"/>
    <n v="5.2"/>
    <x v="2"/>
    <x v="4"/>
    <x v="2"/>
    <x v="1"/>
    <x v="0"/>
    <x v="1"/>
    <x v="0"/>
    <x v="0"/>
    <s v="Poor"/>
  </r>
  <r>
    <x v="121"/>
    <n v="57.12"/>
    <n v="7"/>
    <n v="19.992000000000001"/>
    <n v="419.83199999999999"/>
    <x v="52"/>
    <x v="110"/>
    <s v="Credit card"/>
    <n v="19.992000000000001"/>
    <n v="6.5"/>
    <x v="0"/>
    <x v="0"/>
    <x v="0"/>
    <x v="0"/>
    <x v="1"/>
    <x v="3"/>
    <x v="1"/>
    <x v="1"/>
    <s v="Average"/>
  </r>
  <r>
    <x v="122"/>
    <n v="99.96"/>
    <n v="9"/>
    <n v="44.981999999999999"/>
    <n v="944.62199999999996"/>
    <x v="11"/>
    <x v="111"/>
    <s v="Credit card"/>
    <n v="44.981999999999999"/>
    <n v="4.2"/>
    <x v="1"/>
    <x v="0"/>
    <x v="2"/>
    <x v="0"/>
    <x v="1"/>
    <x v="3"/>
    <x v="2"/>
    <x v="2"/>
    <s v="Poor"/>
  </r>
  <r>
    <x v="123"/>
    <n v="63.91"/>
    <n v="8"/>
    <n v="25.564"/>
    <n v="536.84400000000005"/>
    <x v="45"/>
    <x v="112"/>
    <s v="Credit card"/>
    <n v="25.564"/>
    <n v="4.5999999999999996"/>
    <x v="1"/>
    <x v="5"/>
    <x v="2"/>
    <x v="0"/>
    <x v="1"/>
    <x v="2"/>
    <x v="1"/>
    <x v="1"/>
    <s v="Poor"/>
  </r>
  <r>
    <x v="124"/>
    <n v="56.47"/>
    <n v="8"/>
    <n v="22.588000000000001"/>
    <n v="474.34800000000001"/>
    <x v="11"/>
    <x v="113"/>
    <s v="Ewallet"/>
    <n v="22.588000000000001"/>
    <n v="7.3"/>
    <x v="1"/>
    <x v="0"/>
    <x v="0"/>
    <x v="0"/>
    <x v="0"/>
    <x v="5"/>
    <x v="2"/>
    <x v="2"/>
    <s v="Average"/>
  </r>
  <r>
    <x v="125"/>
    <n v="93.69"/>
    <n v="7"/>
    <n v="32.791499999999999"/>
    <n v="688.62149999999997"/>
    <x v="24"/>
    <x v="114"/>
    <s v="Credit card"/>
    <n v="32.791499999999999"/>
    <n v="4.5"/>
    <x v="1"/>
    <x v="2"/>
    <x v="2"/>
    <x v="1"/>
    <x v="0"/>
    <x v="2"/>
    <x v="0"/>
    <x v="0"/>
    <s v="Poor"/>
  </r>
  <r>
    <x v="126"/>
    <n v="32.25"/>
    <n v="5"/>
    <n v="8.0625"/>
    <n v="169.3125"/>
    <x v="3"/>
    <x v="115"/>
    <s v="Cash"/>
    <n v="8.0625"/>
    <n v="9"/>
    <x v="0"/>
    <x v="2"/>
    <x v="0"/>
    <x v="1"/>
    <x v="0"/>
    <x v="3"/>
    <x v="0"/>
    <x v="0"/>
    <s v="Good"/>
  </r>
  <r>
    <x v="127"/>
    <n v="31.73"/>
    <n v="9"/>
    <n v="14.278499999999999"/>
    <n v="299.8485"/>
    <x v="66"/>
    <x v="116"/>
    <s v="Credit card"/>
    <n v="14.278499999999999"/>
    <n v="5.9"/>
    <x v="0"/>
    <x v="6"/>
    <x v="2"/>
    <x v="1"/>
    <x v="0"/>
    <x v="5"/>
    <x v="1"/>
    <x v="1"/>
    <s v="Poor"/>
  </r>
  <r>
    <x v="128"/>
    <n v="68.540000000000006"/>
    <n v="8"/>
    <n v="27.416"/>
    <n v="575.73599999999999"/>
    <x v="66"/>
    <x v="117"/>
    <s v="Ewallet"/>
    <n v="27.416"/>
    <n v="8.5"/>
    <x v="0"/>
    <x v="6"/>
    <x v="0"/>
    <x v="0"/>
    <x v="0"/>
    <x v="4"/>
    <x v="1"/>
    <x v="1"/>
    <s v="Good"/>
  </r>
  <r>
    <x v="129"/>
    <n v="90.28"/>
    <n v="9"/>
    <n v="40.625999999999998"/>
    <n v="853.14599999999996"/>
    <x v="4"/>
    <x v="23"/>
    <s v="Ewallet"/>
    <n v="40.625999999999998"/>
    <n v="7.2"/>
    <x v="2"/>
    <x v="1"/>
    <x v="1"/>
    <x v="1"/>
    <x v="0"/>
    <x v="3"/>
    <x v="2"/>
    <x v="2"/>
    <s v="Average"/>
  </r>
  <r>
    <x v="130"/>
    <n v="39.619999999999997"/>
    <n v="7"/>
    <n v="13.867000000000001"/>
    <n v="291.20699999999999"/>
    <x v="25"/>
    <x v="118"/>
    <s v="Cash"/>
    <n v="13.867000000000001"/>
    <n v="7.5"/>
    <x v="0"/>
    <x v="1"/>
    <x v="0"/>
    <x v="1"/>
    <x v="0"/>
    <x v="5"/>
    <x v="2"/>
    <x v="2"/>
    <s v="Average"/>
  </r>
  <r>
    <x v="131"/>
    <n v="92.13"/>
    <n v="6"/>
    <n v="27.638999999999999"/>
    <n v="580.41899999999998"/>
    <x v="43"/>
    <x v="119"/>
    <s v="Cash"/>
    <n v="27.638999999999999"/>
    <n v="8.3000000000000007"/>
    <x v="1"/>
    <x v="5"/>
    <x v="2"/>
    <x v="0"/>
    <x v="0"/>
    <x v="3"/>
    <x v="0"/>
    <x v="0"/>
    <s v="Good"/>
  </r>
  <r>
    <x v="132"/>
    <n v="34.840000000000003"/>
    <n v="4"/>
    <n v="6.968"/>
    <n v="146.328"/>
    <x v="34"/>
    <x v="120"/>
    <s v="Cash"/>
    <n v="6.968"/>
    <n v="7.4"/>
    <x v="2"/>
    <x v="2"/>
    <x v="2"/>
    <x v="1"/>
    <x v="0"/>
    <x v="3"/>
    <x v="2"/>
    <x v="2"/>
    <s v="Average"/>
  </r>
  <r>
    <x v="133"/>
    <n v="87.45"/>
    <n v="6"/>
    <n v="26.234999999999999"/>
    <n v="550.93499999999995"/>
    <x v="21"/>
    <x v="121"/>
    <s v="Credit card"/>
    <n v="26.234999999999999"/>
    <n v="8.8000000000000007"/>
    <x v="2"/>
    <x v="2"/>
    <x v="0"/>
    <x v="0"/>
    <x v="1"/>
    <x v="1"/>
    <x v="2"/>
    <x v="2"/>
    <s v="Good"/>
  </r>
  <r>
    <x v="134"/>
    <n v="81.3"/>
    <n v="6"/>
    <n v="24.39"/>
    <n v="512.19000000000005"/>
    <x v="1"/>
    <x v="122"/>
    <s v="Ewallet"/>
    <n v="24.39"/>
    <n v="5.3"/>
    <x v="1"/>
    <x v="1"/>
    <x v="2"/>
    <x v="1"/>
    <x v="0"/>
    <x v="0"/>
    <x v="1"/>
    <x v="1"/>
    <s v="Poor"/>
  </r>
  <r>
    <x v="135"/>
    <n v="90.22"/>
    <n v="3"/>
    <n v="13.532999999999999"/>
    <n v="284.19299999999998"/>
    <x v="67"/>
    <x v="30"/>
    <s v="Cash"/>
    <n v="13.532999999999999"/>
    <n v="6.2"/>
    <x v="2"/>
    <x v="3"/>
    <x v="2"/>
    <x v="1"/>
    <x v="1"/>
    <x v="5"/>
    <x v="1"/>
    <x v="1"/>
    <s v="Average"/>
  </r>
  <r>
    <x v="136"/>
    <n v="26.31"/>
    <n v="5"/>
    <n v="6.5774999999999997"/>
    <n v="138.1275"/>
    <x v="68"/>
    <x v="123"/>
    <s v="Credit card"/>
    <n v="6.5774999999999997"/>
    <n v="8.8000000000000007"/>
    <x v="0"/>
    <x v="1"/>
    <x v="2"/>
    <x v="1"/>
    <x v="0"/>
    <x v="1"/>
    <x v="0"/>
    <x v="0"/>
    <s v="Good"/>
  </r>
  <r>
    <x v="137"/>
    <n v="34.42"/>
    <n v="6"/>
    <n v="10.326000000000001"/>
    <n v="216.846"/>
    <x v="67"/>
    <x v="124"/>
    <s v="Cash"/>
    <n v="10.326000000000001"/>
    <n v="9.8000000000000007"/>
    <x v="2"/>
    <x v="3"/>
    <x v="0"/>
    <x v="0"/>
    <x v="0"/>
    <x v="2"/>
    <x v="0"/>
    <x v="0"/>
    <s v="Good"/>
  </r>
  <r>
    <x v="138"/>
    <n v="51.91"/>
    <n v="10"/>
    <n v="25.954999999999998"/>
    <n v="545.05499999999995"/>
    <x v="69"/>
    <x v="125"/>
    <s v="Cash"/>
    <n v="25.954999999999998"/>
    <n v="8.1999999999999993"/>
    <x v="2"/>
    <x v="0"/>
    <x v="0"/>
    <x v="1"/>
    <x v="1"/>
    <x v="3"/>
    <x v="2"/>
    <x v="2"/>
    <s v="Good"/>
  </r>
  <r>
    <x v="139"/>
    <n v="72.5"/>
    <n v="8"/>
    <n v="29"/>
    <n v="609"/>
    <x v="32"/>
    <x v="126"/>
    <s v="Ewallet"/>
    <n v="29"/>
    <n v="9.1999999999999993"/>
    <x v="1"/>
    <x v="0"/>
    <x v="2"/>
    <x v="1"/>
    <x v="1"/>
    <x v="3"/>
    <x v="0"/>
    <x v="0"/>
    <s v="Good"/>
  </r>
  <r>
    <x v="140"/>
    <n v="89.8"/>
    <n v="10"/>
    <n v="44.9"/>
    <n v="942.9"/>
    <x v="54"/>
    <x v="127"/>
    <s v="Credit card"/>
    <n v="44.9"/>
    <n v="5.4"/>
    <x v="0"/>
    <x v="5"/>
    <x v="0"/>
    <x v="0"/>
    <x v="0"/>
    <x v="3"/>
    <x v="1"/>
    <x v="1"/>
    <s v="Poor"/>
  </r>
  <r>
    <x v="141"/>
    <n v="90.5"/>
    <n v="10"/>
    <n v="45.25"/>
    <n v="950.25"/>
    <x v="25"/>
    <x v="128"/>
    <s v="Cash"/>
    <n v="45.25"/>
    <n v="8.1"/>
    <x v="0"/>
    <x v="1"/>
    <x v="0"/>
    <x v="0"/>
    <x v="1"/>
    <x v="0"/>
    <x v="1"/>
    <x v="1"/>
    <s v="Good"/>
  </r>
  <r>
    <x v="142"/>
    <n v="68.599999999999994"/>
    <n v="10"/>
    <n v="34.299999999999997"/>
    <n v="720.3"/>
    <x v="63"/>
    <x v="129"/>
    <s v="Cash"/>
    <n v="34.299999999999997"/>
    <n v="9.1"/>
    <x v="2"/>
    <x v="6"/>
    <x v="2"/>
    <x v="0"/>
    <x v="0"/>
    <x v="0"/>
    <x v="1"/>
    <x v="1"/>
    <s v="Good"/>
  </r>
  <r>
    <x v="143"/>
    <n v="30.41"/>
    <n v="1"/>
    <n v="1.5205"/>
    <n v="31.930499999999999"/>
    <x v="70"/>
    <x v="130"/>
    <s v="Credit card"/>
    <n v="1.5205"/>
    <n v="8.4"/>
    <x v="2"/>
    <x v="1"/>
    <x v="1"/>
    <x v="0"/>
    <x v="0"/>
    <x v="4"/>
    <x v="1"/>
    <x v="1"/>
    <s v="Good"/>
  </r>
  <r>
    <x v="144"/>
    <n v="77.95"/>
    <n v="6"/>
    <n v="23.385000000000002"/>
    <n v="491.08499999999998"/>
    <x v="18"/>
    <x v="131"/>
    <s v="Ewallet"/>
    <n v="23.385000000000002"/>
    <n v="8"/>
    <x v="0"/>
    <x v="3"/>
    <x v="2"/>
    <x v="1"/>
    <x v="0"/>
    <x v="2"/>
    <x v="0"/>
    <x v="0"/>
    <s v="Good"/>
  </r>
  <r>
    <x v="145"/>
    <n v="46.26"/>
    <n v="6"/>
    <n v="13.878"/>
    <n v="291.43799999999999"/>
    <x v="1"/>
    <x v="132"/>
    <s v="Credit card"/>
    <n v="13.878"/>
    <n v="9.5"/>
    <x v="1"/>
    <x v="1"/>
    <x v="2"/>
    <x v="1"/>
    <x v="0"/>
    <x v="0"/>
    <x v="1"/>
    <x v="1"/>
    <s v="Good"/>
  </r>
  <r>
    <x v="146"/>
    <n v="30.14"/>
    <n v="10"/>
    <n v="15.07"/>
    <n v="316.47000000000003"/>
    <x v="34"/>
    <x v="35"/>
    <s v="Ewallet"/>
    <n v="15.07"/>
    <n v="9.1999999999999993"/>
    <x v="2"/>
    <x v="2"/>
    <x v="0"/>
    <x v="0"/>
    <x v="0"/>
    <x v="5"/>
    <x v="0"/>
    <x v="0"/>
    <s v="Good"/>
  </r>
  <r>
    <x v="147"/>
    <n v="66.14"/>
    <n v="4"/>
    <n v="13.228"/>
    <n v="277.78800000000001"/>
    <x v="35"/>
    <x v="69"/>
    <s v="Credit card"/>
    <n v="13.228"/>
    <n v="5.6"/>
    <x v="1"/>
    <x v="6"/>
    <x v="0"/>
    <x v="1"/>
    <x v="1"/>
    <x v="0"/>
    <x v="1"/>
    <x v="1"/>
    <s v="Poor"/>
  </r>
  <r>
    <x v="148"/>
    <n v="71.86"/>
    <n v="8"/>
    <n v="28.744"/>
    <n v="603.62400000000002"/>
    <x v="43"/>
    <x v="133"/>
    <s v="Credit card"/>
    <n v="28.744"/>
    <n v="6.2"/>
    <x v="1"/>
    <x v="5"/>
    <x v="0"/>
    <x v="0"/>
    <x v="1"/>
    <x v="2"/>
    <x v="2"/>
    <x v="2"/>
    <s v="Average"/>
  </r>
  <r>
    <x v="149"/>
    <n v="32.46"/>
    <n v="8"/>
    <n v="12.984"/>
    <n v="272.66399999999999"/>
    <x v="39"/>
    <x v="128"/>
    <s v="Credit card"/>
    <n v="12.984"/>
    <n v="4.9000000000000004"/>
    <x v="1"/>
    <x v="5"/>
    <x v="0"/>
    <x v="1"/>
    <x v="1"/>
    <x v="0"/>
    <x v="0"/>
    <x v="0"/>
    <s v="Poor"/>
  </r>
  <r>
    <x v="150"/>
    <n v="91.54"/>
    <n v="4"/>
    <n v="18.308"/>
    <n v="384.46800000000002"/>
    <x v="28"/>
    <x v="25"/>
    <s v="Credit card"/>
    <n v="18.308"/>
    <n v="4.8"/>
    <x v="1"/>
    <x v="0"/>
    <x v="2"/>
    <x v="0"/>
    <x v="0"/>
    <x v="5"/>
    <x v="2"/>
    <x v="2"/>
    <s v="Poor"/>
  </r>
  <r>
    <x v="151"/>
    <n v="34.56"/>
    <n v="7"/>
    <n v="12.096"/>
    <n v="254.01599999999999"/>
    <x v="16"/>
    <x v="134"/>
    <s v="Credit card"/>
    <n v="12.096"/>
    <n v="7.3"/>
    <x v="1"/>
    <x v="3"/>
    <x v="2"/>
    <x v="0"/>
    <x v="1"/>
    <x v="3"/>
    <x v="1"/>
    <x v="1"/>
    <s v="Average"/>
  </r>
  <r>
    <x v="152"/>
    <n v="83.24"/>
    <n v="9"/>
    <n v="37.457999999999998"/>
    <n v="786.61800000000005"/>
    <x v="71"/>
    <x v="135"/>
    <s v="Credit card"/>
    <n v="37.457999999999998"/>
    <n v="7.4"/>
    <x v="0"/>
    <x v="6"/>
    <x v="1"/>
    <x v="1"/>
    <x v="1"/>
    <x v="5"/>
    <x v="0"/>
    <x v="0"/>
    <s v="Average"/>
  </r>
  <r>
    <x v="153"/>
    <n v="16.48"/>
    <n v="6"/>
    <n v="4.944"/>
    <n v="103.824"/>
    <x v="13"/>
    <x v="136"/>
    <s v="Ewallet"/>
    <n v="4.944"/>
    <n v="9.9"/>
    <x v="2"/>
    <x v="4"/>
    <x v="2"/>
    <x v="1"/>
    <x v="0"/>
    <x v="4"/>
    <x v="1"/>
    <x v="1"/>
    <s v="Good"/>
  </r>
  <r>
    <x v="154"/>
    <n v="80.97"/>
    <n v="8"/>
    <n v="32.387999999999998"/>
    <n v="680.14800000000002"/>
    <x v="26"/>
    <x v="137"/>
    <s v="Cash"/>
    <n v="32.387999999999998"/>
    <n v="9.3000000000000007"/>
    <x v="0"/>
    <x v="3"/>
    <x v="0"/>
    <x v="1"/>
    <x v="0"/>
    <x v="3"/>
    <x v="1"/>
    <x v="1"/>
    <s v="Good"/>
  </r>
  <r>
    <x v="155"/>
    <n v="92.29"/>
    <n v="5"/>
    <n v="23.072500000000002"/>
    <n v="484.52249999999998"/>
    <x v="9"/>
    <x v="57"/>
    <s v="Credit card"/>
    <n v="23.072500000000002"/>
    <n v="9"/>
    <x v="2"/>
    <x v="5"/>
    <x v="0"/>
    <x v="0"/>
    <x v="1"/>
    <x v="4"/>
    <x v="0"/>
    <x v="0"/>
    <s v="Good"/>
  </r>
  <r>
    <x v="156"/>
    <n v="72.17"/>
    <n v="1"/>
    <n v="3.6084999999999998"/>
    <n v="75.778499999999994"/>
    <x v="72"/>
    <x v="138"/>
    <s v="Cash"/>
    <n v="3.6084999999999998"/>
    <n v="6.1"/>
    <x v="0"/>
    <x v="1"/>
    <x v="2"/>
    <x v="0"/>
    <x v="1"/>
    <x v="1"/>
    <x v="2"/>
    <x v="2"/>
    <s v="Average"/>
  </r>
  <r>
    <x v="157"/>
    <n v="50.28"/>
    <n v="5"/>
    <n v="12.57"/>
    <n v="263.97000000000003"/>
    <x v="37"/>
    <x v="139"/>
    <s v="Ewallet"/>
    <n v="12.57"/>
    <n v="9.6999999999999993"/>
    <x v="1"/>
    <x v="4"/>
    <x v="0"/>
    <x v="1"/>
    <x v="1"/>
    <x v="2"/>
    <x v="2"/>
    <x v="2"/>
    <s v="Good"/>
  </r>
  <r>
    <x v="158"/>
    <n v="97.22"/>
    <n v="9"/>
    <n v="43.749000000000002"/>
    <n v="918.72900000000004"/>
    <x v="73"/>
    <x v="140"/>
    <s v="Ewallet"/>
    <n v="43.749000000000002"/>
    <n v="6"/>
    <x v="1"/>
    <x v="0"/>
    <x v="0"/>
    <x v="0"/>
    <x v="1"/>
    <x v="0"/>
    <x v="2"/>
    <x v="2"/>
    <s v="Average"/>
  </r>
  <r>
    <x v="159"/>
    <n v="93.39"/>
    <n v="6"/>
    <n v="28.016999999999999"/>
    <n v="588.35699999999997"/>
    <x v="39"/>
    <x v="141"/>
    <s v="Ewallet"/>
    <n v="28.016999999999999"/>
    <n v="10"/>
    <x v="1"/>
    <x v="5"/>
    <x v="2"/>
    <x v="1"/>
    <x v="1"/>
    <x v="3"/>
    <x v="2"/>
    <x v="2"/>
    <s v="Good"/>
  </r>
  <r>
    <x v="160"/>
    <n v="43.18"/>
    <n v="8"/>
    <n v="17.271999999999998"/>
    <n v="362.71199999999999"/>
    <x v="64"/>
    <x v="30"/>
    <s v="Credit card"/>
    <n v="17.271999999999998"/>
    <n v="8.3000000000000007"/>
    <x v="0"/>
    <x v="0"/>
    <x v="2"/>
    <x v="1"/>
    <x v="0"/>
    <x v="4"/>
    <x v="1"/>
    <x v="1"/>
    <s v="Good"/>
  </r>
  <r>
    <x v="161"/>
    <n v="63.69"/>
    <n v="1"/>
    <n v="3.1844999999999999"/>
    <n v="66.874499999999998"/>
    <x v="6"/>
    <x v="142"/>
    <s v="Cash"/>
    <n v="3.1844999999999999"/>
    <n v="6"/>
    <x v="2"/>
    <x v="3"/>
    <x v="2"/>
    <x v="1"/>
    <x v="1"/>
    <x v="3"/>
    <x v="0"/>
    <x v="0"/>
    <s v="Average"/>
  </r>
  <r>
    <x v="162"/>
    <n v="45.79"/>
    <n v="7"/>
    <n v="16.026499999999999"/>
    <n v="336.55650000000003"/>
    <x v="45"/>
    <x v="143"/>
    <s v="Credit card"/>
    <n v="16.026499999999999"/>
    <n v="7"/>
    <x v="1"/>
    <x v="5"/>
    <x v="2"/>
    <x v="1"/>
    <x v="1"/>
    <x v="4"/>
    <x v="0"/>
    <x v="0"/>
    <s v="Average"/>
  </r>
  <r>
    <x v="163"/>
    <n v="76.400000000000006"/>
    <n v="2"/>
    <n v="7.64"/>
    <n v="160.44"/>
    <x v="74"/>
    <x v="144"/>
    <s v="Ewallet"/>
    <n v="7.64"/>
    <n v="6.5"/>
    <x v="0"/>
    <x v="5"/>
    <x v="2"/>
    <x v="1"/>
    <x v="1"/>
    <x v="3"/>
    <x v="1"/>
    <x v="1"/>
    <s v="Average"/>
  </r>
  <r>
    <x v="164"/>
    <n v="39.9"/>
    <n v="10"/>
    <n v="19.95"/>
    <n v="418.95"/>
    <x v="9"/>
    <x v="145"/>
    <s v="Credit card"/>
    <n v="19.95"/>
    <n v="5.9"/>
    <x v="2"/>
    <x v="5"/>
    <x v="0"/>
    <x v="1"/>
    <x v="1"/>
    <x v="4"/>
    <x v="2"/>
    <x v="2"/>
    <s v="Poor"/>
  </r>
  <r>
    <x v="165"/>
    <n v="42.57"/>
    <n v="8"/>
    <n v="17.027999999999999"/>
    <n v="357.58800000000002"/>
    <x v="6"/>
    <x v="146"/>
    <s v="Ewallet"/>
    <n v="17.027999999999999"/>
    <n v="5.6"/>
    <x v="2"/>
    <x v="3"/>
    <x v="0"/>
    <x v="0"/>
    <x v="1"/>
    <x v="0"/>
    <x v="2"/>
    <x v="2"/>
    <s v="Poor"/>
  </r>
  <r>
    <x v="166"/>
    <n v="95.58"/>
    <n v="10"/>
    <n v="47.79"/>
    <n v="1003.59"/>
    <x v="65"/>
    <x v="147"/>
    <s v="Cash"/>
    <n v="47.79"/>
    <n v="4.8"/>
    <x v="0"/>
    <x v="5"/>
    <x v="0"/>
    <x v="1"/>
    <x v="1"/>
    <x v="2"/>
    <x v="1"/>
    <x v="1"/>
    <s v="Poor"/>
  </r>
  <r>
    <x v="167"/>
    <n v="98.98"/>
    <n v="10"/>
    <n v="49.49"/>
    <n v="1039.29"/>
    <x v="4"/>
    <x v="148"/>
    <s v="Credit card"/>
    <n v="49.49"/>
    <n v="8.6999999999999993"/>
    <x v="2"/>
    <x v="1"/>
    <x v="2"/>
    <x v="1"/>
    <x v="1"/>
    <x v="5"/>
    <x v="0"/>
    <x v="0"/>
    <s v="Good"/>
  </r>
  <r>
    <x v="168"/>
    <n v="51.28"/>
    <n v="6"/>
    <n v="15.384"/>
    <n v="323.06400000000002"/>
    <x v="64"/>
    <x v="149"/>
    <s v="Cash"/>
    <n v="15.384"/>
    <n v="6.5"/>
    <x v="0"/>
    <x v="0"/>
    <x v="2"/>
    <x v="1"/>
    <x v="1"/>
    <x v="4"/>
    <x v="0"/>
    <x v="0"/>
    <s v="Average"/>
  </r>
  <r>
    <x v="169"/>
    <n v="69.52"/>
    <n v="7"/>
    <n v="24.332000000000001"/>
    <n v="510.97199999999998"/>
    <x v="60"/>
    <x v="50"/>
    <s v="Credit card"/>
    <n v="24.332000000000001"/>
    <n v="8.5"/>
    <x v="2"/>
    <x v="1"/>
    <x v="0"/>
    <x v="0"/>
    <x v="1"/>
    <x v="3"/>
    <x v="0"/>
    <x v="0"/>
    <s v="Good"/>
  </r>
  <r>
    <x v="170"/>
    <n v="70.010000000000005"/>
    <n v="5"/>
    <n v="17.502500000000001"/>
    <n v="367.55250000000001"/>
    <x v="75"/>
    <x v="150"/>
    <s v="Ewallet"/>
    <n v="17.502500000000001"/>
    <n v="5.5"/>
    <x v="0"/>
    <x v="4"/>
    <x v="1"/>
    <x v="1"/>
    <x v="1"/>
    <x v="0"/>
    <x v="0"/>
    <x v="0"/>
    <s v="Poor"/>
  </r>
  <r>
    <x v="171"/>
    <n v="80.05"/>
    <n v="5"/>
    <n v="20.012499999999999"/>
    <n v="420.26249999999999"/>
    <x v="53"/>
    <x v="47"/>
    <s v="Credit card"/>
    <n v="20.012499999999999"/>
    <n v="9.4"/>
    <x v="0"/>
    <x v="0"/>
    <x v="0"/>
    <x v="0"/>
    <x v="1"/>
    <x v="4"/>
    <x v="2"/>
    <x v="2"/>
    <s v="Good"/>
  </r>
  <r>
    <x v="172"/>
    <n v="20.85"/>
    <n v="8"/>
    <n v="8.34"/>
    <n v="175.14"/>
    <x v="2"/>
    <x v="151"/>
    <s v="Cash"/>
    <n v="8.34"/>
    <n v="6.3"/>
    <x v="1"/>
    <x v="2"/>
    <x v="2"/>
    <x v="1"/>
    <x v="1"/>
    <x v="1"/>
    <x v="1"/>
    <x v="1"/>
    <s v="Average"/>
  </r>
  <r>
    <x v="173"/>
    <n v="52.89"/>
    <n v="6"/>
    <n v="15.867000000000001"/>
    <n v="333.20699999999999"/>
    <x v="64"/>
    <x v="152"/>
    <s v="Credit card"/>
    <n v="15.867000000000001"/>
    <n v="9.8000000000000007"/>
    <x v="0"/>
    <x v="0"/>
    <x v="2"/>
    <x v="0"/>
    <x v="1"/>
    <x v="1"/>
    <x v="2"/>
    <x v="2"/>
    <s v="Good"/>
  </r>
  <r>
    <x v="174"/>
    <n v="19.79"/>
    <n v="8"/>
    <n v="7.9160000000000004"/>
    <n v="166.23599999999999"/>
    <x v="68"/>
    <x v="153"/>
    <s v="Ewallet"/>
    <n v="7.9160000000000004"/>
    <n v="8.6999999999999993"/>
    <x v="0"/>
    <x v="1"/>
    <x v="0"/>
    <x v="1"/>
    <x v="1"/>
    <x v="4"/>
    <x v="2"/>
    <x v="2"/>
    <s v="Good"/>
  </r>
  <r>
    <x v="175"/>
    <n v="33.840000000000003"/>
    <n v="9"/>
    <n v="15.228"/>
    <n v="319.78800000000001"/>
    <x v="76"/>
    <x v="142"/>
    <s v="Ewallet"/>
    <n v="15.228"/>
    <n v="8.8000000000000007"/>
    <x v="1"/>
    <x v="4"/>
    <x v="2"/>
    <x v="0"/>
    <x v="1"/>
    <x v="2"/>
    <x v="0"/>
    <x v="0"/>
    <s v="Good"/>
  </r>
  <r>
    <x v="176"/>
    <n v="22.17"/>
    <n v="8"/>
    <n v="8.8680000000000003"/>
    <n v="186.22800000000001"/>
    <x v="2"/>
    <x v="154"/>
    <s v="Credit card"/>
    <n v="8.8680000000000003"/>
    <n v="9.6"/>
    <x v="1"/>
    <x v="2"/>
    <x v="2"/>
    <x v="0"/>
    <x v="1"/>
    <x v="4"/>
    <x v="0"/>
    <x v="0"/>
    <s v="Good"/>
  </r>
  <r>
    <x v="177"/>
    <n v="22.51"/>
    <n v="7"/>
    <n v="7.8784999999999998"/>
    <n v="165.4485"/>
    <x v="77"/>
    <x v="155"/>
    <s v="Credit card"/>
    <n v="7.8784999999999998"/>
    <n v="4.8"/>
    <x v="2"/>
    <x v="5"/>
    <x v="1"/>
    <x v="1"/>
    <x v="0"/>
    <x v="5"/>
    <x v="1"/>
    <x v="1"/>
    <s v="Poor"/>
  </r>
  <r>
    <x v="178"/>
    <n v="73.88"/>
    <n v="6"/>
    <n v="22.164000000000001"/>
    <n v="465.44400000000002"/>
    <x v="28"/>
    <x v="156"/>
    <s v="Ewallet"/>
    <n v="22.164000000000001"/>
    <n v="4.4000000000000004"/>
    <x v="1"/>
    <x v="0"/>
    <x v="2"/>
    <x v="1"/>
    <x v="1"/>
    <x v="4"/>
    <x v="0"/>
    <x v="0"/>
    <s v="Poor"/>
  </r>
  <r>
    <x v="179"/>
    <n v="86.8"/>
    <n v="3"/>
    <n v="13.02"/>
    <n v="273.42"/>
    <x v="26"/>
    <x v="157"/>
    <s v="Ewallet"/>
    <n v="13.02"/>
    <n v="9.9"/>
    <x v="0"/>
    <x v="3"/>
    <x v="2"/>
    <x v="0"/>
    <x v="1"/>
    <x v="0"/>
    <x v="1"/>
    <x v="1"/>
    <s v="Good"/>
  </r>
  <r>
    <x v="180"/>
    <n v="64.260000000000005"/>
    <n v="7"/>
    <n v="22.491"/>
    <n v="472.31099999999998"/>
    <x v="57"/>
    <x v="158"/>
    <s v="Cash"/>
    <n v="22.491"/>
    <n v="5.7"/>
    <x v="2"/>
    <x v="0"/>
    <x v="1"/>
    <x v="1"/>
    <x v="1"/>
    <x v="5"/>
    <x v="1"/>
    <x v="1"/>
    <s v="Poor"/>
  </r>
  <r>
    <x v="181"/>
    <n v="38.47"/>
    <n v="8"/>
    <n v="15.388"/>
    <n v="323.14800000000002"/>
    <x v="54"/>
    <x v="159"/>
    <s v="Cash"/>
    <n v="15.388"/>
    <n v="7.7"/>
    <x v="0"/>
    <x v="5"/>
    <x v="1"/>
    <x v="0"/>
    <x v="1"/>
    <x v="4"/>
    <x v="1"/>
    <x v="1"/>
    <s v="Average"/>
  </r>
  <r>
    <x v="182"/>
    <n v="15.5"/>
    <n v="10"/>
    <n v="7.75"/>
    <n v="162.75"/>
    <x v="28"/>
    <x v="60"/>
    <s v="Ewallet"/>
    <n v="7.75"/>
    <n v="8"/>
    <x v="1"/>
    <x v="0"/>
    <x v="1"/>
    <x v="0"/>
    <x v="1"/>
    <x v="3"/>
    <x v="0"/>
    <x v="0"/>
    <s v="Good"/>
  </r>
  <r>
    <x v="183"/>
    <n v="34.31"/>
    <n v="8"/>
    <n v="13.724"/>
    <n v="288.20400000000001"/>
    <x v="25"/>
    <x v="160"/>
    <s v="Ewallet"/>
    <n v="13.724"/>
    <n v="5.7"/>
    <x v="0"/>
    <x v="1"/>
    <x v="0"/>
    <x v="1"/>
    <x v="1"/>
    <x v="0"/>
    <x v="1"/>
    <x v="1"/>
    <s v="Poor"/>
  </r>
  <r>
    <x v="184"/>
    <n v="12.34"/>
    <n v="7"/>
    <n v="4.319"/>
    <n v="90.698999999999998"/>
    <x v="31"/>
    <x v="161"/>
    <s v="Credit card"/>
    <n v="4.319"/>
    <n v="6.7"/>
    <x v="1"/>
    <x v="3"/>
    <x v="1"/>
    <x v="1"/>
    <x v="0"/>
    <x v="3"/>
    <x v="0"/>
    <x v="0"/>
    <s v="Average"/>
  </r>
  <r>
    <x v="185"/>
    <n v="18.079999999999998"/>
    <n v="3"/>
    <n v="2.7120000000000002"/>
    <n v="56.951999999999998"/>
    <x v="19"/>
    <x v="162"/>
    <s v="Ewallet"/>
    <n v="2.7120000000000002"/>
    <n v="8"/>
    <x v="1"/>
    <x v="6"/>
    <x v="2"/>
    <x v="0"/>
    <x v="1"/>
    <x v="4"/>
    <x v="2"/>
    <x v="2"/>
    <s v="Good"/>
  </r>
  <r>
    <x v="186"/>
    <n v="94.49"/>
    <n v="8"/>
    <n v="37.795999999999999"/>
    <n v="793.71600000000001"/>
    <x v="2"/>
    <x v="163"/>
    <s v="Ewallet"/>
    <n v="37.795999999999999"/>
    <n v="7.5"/>
    <x v="1"/>
    <x v="2"/>
    <x v="2"/>
    <x v="0"/>
    <x v="0"/>
    <x v="2"/>
    <x v="2"/>
    <x v="2"/>
    <s v="Average"/>
  </r>
  <r>
    <x v="187"/>
    <n v="46.47"/>
    <n v="4"/>
    <n v="9.2940000000000005"/>
    <n v="195.17400000000001"/>
    <x v="4"/>
    <x v="164"/>
    <s v="Cash"/>
    <n v="9.2940000000000005"/>
    <n v="7"/>
    <x v="2"/>
    <x v="1"/>
    <x v="1"/>
    <x v="0"/>
    <x v="1"/>
    <x v="2"/>
    <x v="2"/>
    <x v="2"/>
    <s v="Average"/>
  </r>
  <r>
    <x v="188"/>
    <n v="74.069999999999993"/>
    <n v="1"/>
    <n v="3.7035"/>
    <n v="77.773499999999999"/>
    <x v="34"/>
    <x v="165"/>
    <s v="Ewallet"/>
    <n v="3.7035"/>
    <n v="9.9"/>
    <x v="2"/>
    <x v="2"/>
    <x v="0"/>
    <x v="1"/>
    <x v="1"/>
    <x v="2"/>
    <x v="0"/>
    <x v="0"/>
    <s v="Good"/>
  </r>
  <r>
    <x v="189"/>
    <n v="69.81"/>
    <n v="4"/>
    <n v="13.962"/>
    <n v="293.202"/>
    <x v="26"/>
    <x v="166"/>
    <s v="Credit card"/>
    <n v="13.962"/>
    <n v="5.9"/>
    <x v="0"/>
    <x v="3"/>
    <x v="2"/>
    <x v="1"/>
    <x v="0"/>
    <x v="2"/>
    <x v="1"/>
    <x v="1"/>
    <s v="Poor"/>
  </r>
  <r>
    <x v="190"/>
    <n v="77.040000000000006"/>
    <n v="3"/>
    <n v="11.555999999999999"/>
    <n v="242.67599999999999"/>
    <x v="48"/>
    <x v="17"/>
    <s v="Credit card"/>
    <n v="11.555999999999999"/>
    <n v="7.2"/>
    <x v="2"/>
    <x v="3"/>
    <x v="1"/>
    <x v="1"/>
    <x v="0"/>
    <x v="2"/>
    <x v="2"/>
    <x v="2"/>
    <s v="Average"/>
  </r>
  <r>
    <x v="191"/>
    <n v="73.52"/>
    <n v="2"/>
    <n v="7.3520000000000003"/>
    <n v="154.392"/>
    <x v="15"/>
    <x v="167"/>
    <s v="Ewallet"/>
    <n v="7.3520000000000003"/>
    <n v="4.5999999999999996"/>
    <x v="0"/>
    <x v="6"/>
    <x v="0"/>
    <x v="1"/>
    <x v="0"/>
    <x v="5"/>
    <x v="2"/>
    <x v="2"/>
    <s v="Poor"/>
  </r>
  <r>
    <x v="192"/>
    <n v="87.8"/>
    <n v="9"/>
    <n v="39.51"/>
    <n v="829.71"/>
    <x v="32"/>
    <x v="168"/>
    <s v="Cash"/>
    <n v="39.51"/>
    <n v="9.1999999999999993"/>
    <x v="1"/>
    <x v="0"/>
    <x v="2"/>
    <x v="1"/>
    <x v="0"/>
    <x v="4"/>
    <x v="1"/>
    <x v="1"/>
    <s v="Good"/>
  </r>
  <r>
    <x v="193"/>
    <n v="25.55"/>
    <n v="4"/>
    <n v="5.1100000000000003"/>
    <n v="107.31"/>
    <x v="53"/>
    <x v="169"/>
    <s v="Ewallet"/>
    <n v="5.1100000000000003"/>
    <n v="5.7"/>
    <x v="0"/>
    <x v="0"/>
    <x v="2"/>
    <x v="1"/>
    <x v="1"/>
    <x v="2"/>
    <x v="2"/>
    <x v="2"/>
    <s v="Poor"/>
  </r>
  <r>
    <x v="194"/>
    <n v="32.71"/>
    <n v="5"/>
    <n v="8.1775000000000002"/>
    <n v="171.72749999999999"/>
    <x v="35"/>
    <x v="170"/>
    <s v="Credit card"/>
    <n v="8.1775000000000002"/>
    <n v="9.9"/>
    <x v="1"/>
    <x v="6"/>
    <x v="1"/>
    <x v="1"/>
    <x v="1"/>
    <x v="1"/>
    <x v="0"/>
    <x v="0"/>
    <s v="Good"/>
  </r>
  <r>
    <x v="195"/>
    <n v="74.290000000000006"/>
    <n v="1"/>
    <n v="3.7145000000000001"/>
    <n v="78.004499999999993"/>
    <x v="50"/>
    <x v="171"/>
    <s v="Cash"/>
    <n v="3.7145000000000001"/>
    <n v="5"/>
    <x v="0"/>
    <x v="2"/>
    <x v="2"/>
    <x v="0"/>
    <x v="0"/>
    <x v="5"/>
    <x v="1"/>
    <x v="1"/>
    <s v="Poor"/>
  </r>
  <r>
    <x v="196"/>
    <n v="43.7"/>
    <n v="2"/>
    <n v="4.37"/>
    <n v="91.77"/>
    <x v="58"/>
    <x v="172"/>
    <s v="Cash"/>
    <n v="4.37"/>
    <n v="4.9000000000000004"/>
    <x v="1"/>
    <x v="6"/>
    <x v="2"/>
    <x v="0"/>
    <x v="1"/>
    <x v="0"/>
    <x v="1"/>
    <x v="1"/>
    <s v="Poor"/>
  </r>
  <r>
    <x v="197"/>
    <n v="25.29"/>
    <n v="1"/>
    <n v="1.2645"/>
    <n v="26.554500000000001"/>
    <x v="28"/>
    <x v="173"/>
    <s v="Ewallet"/>
    <n v="1.2645"/>
    <n v="6.1"/>
    <x v="1"/>
    <x v="0"/>
    <x v="1"/>
    <x v="1"/>
    <x v="0"/>
    <x v="2"/>
    <x v="0"/>
    <x v="0"/>
    <s v="Average"/>
  </r>
  <r>
    <x v="198"/>
    <n v="41.5"/>
    <n v="4"/>
    <n v="8.3000000000000007"/>
    <n v="174.3"/>
    <x v="41"/>
    <x v="174"/>
    <s v="Credit card"/>
    <n v="8.3000000000000007"/>
    <n v="8.1999999999999993"/>
    <x v="1"/>
    <x v="6"/>
    <x v="2"/>
    <x v="1"/>
    <x v="1"/>
    <x v="0"/>
    <x v="1"/>
    <x v="1"/>
    <s v="Good"/>
  </r>
  <r>
    <x v="199"/>
    <n v="71.39"/>
    <n v="5"/>
    <n v="17.8475"/>
    <n v="374.79750000000001"/>
    <x v="21"/>
    <x v="129"/>
    <s v="Credit card"/>
    <n v="17.8475"/>
    <n v="5.5"/>
    <x v="2"/>
    <x v="2"/>
    <x v="2"/>
    <x v="0"/>
    <x v="0"/>
    <x v="4"/>
    <x v="1"/>
    <x v="1"/>
    <s v="Poor"/>
  </r>
  <r>
    <x v="200"/>
    <n v="19.149999999999999"/>
    <n v="6"/>
    <n v="5.7450000000000001"/>
    <n v="120.645"/>
    <x v="71"/>
    <x v="175"/>
    <s v="Credit card"/>
    <n v="5.7450000000000001"/>
    <n v="6.8"/>
    <x v="0"/>
    <x v="6"/>
    <x v="1"/>
    <x v="0"/>
    <x v="0"/>
    <x v="3"/>
    <x v="1"/>
    <x v="1"/>
    <s v="Average"/>
  </r>
  <r>
    <x v="201"/>
    <n v="57.49"/>
    <n v="4"/>
    <n v="11.497999999999999"/>
    <n v="241.458"/>
    <x v="20"/>
    <x v="176"/>
    <s v="Cash"/>
    <n v="11.497999999999999"/>
    <n v="6.6"/>
    <x v="1"/>
    <x v="1"/>
    <x v="1"/>
    <x v="0"/>
    <x v="0"/>
    <x v="1"/>
    <x v="2"/>
    <x v="2"/>
    <s v="Average"/>
  </r>
  <r>
    <x v="202"/>
    <n v="61.41"/>
    <n v="7"/>
    <n v="21.493500000000001"/>
    <n v="451.36349999999999"/>
    <x v="78"/>
    <x v="177"/>
    <s v="Cash"/>
    <n v="21.493500000000001"/>
    <n v="9.8000000000000007"/>
    <x v="0"/>
    <x v="3"/>
    <x v="1"/>
    <x v="1"/>
    <x v="1"/>
    <x v="1"/>
    <x v="1"/>
    <x v="1"/>
    <s v="Good"/>
  </r>
  <r>
    <x v="203"/>
    <n v="25.9"/>
    <n v="10"/>
    <n v="12.95"/>
    <n v="271.95"/>
    <x v="10"/>
    <x v="178"/>
    <s v="Ewallet"/>
    <n v="12.95"/>
    <n v="8.6999999999999993"/>
    <x v="2"/>
    <x v="5"/>
    <x v="0"/>
    <x v="0"/>
    <x v="1"/>
    <x v="0"/>
    <x v="2"/>
    <x v="2"/>
    <s v="Good"/>
  </r>
  <r>
    <x v="204"/>
    <n v="17.77"/>
    <n v="5"/>
    <n v="4.4424999999999999"/>
    <n v="93.292500000000004"/>
    <x v="42"/>
    <x v="179"/>
    <s v="Credit card"/>
    <n v="4.4424999999999999"/>
    <n v="5.4"/>
    <x v="2"/>
    <x v="1"/>
    <x v="0"/>
    <x v="0"/>
    <x v="1"/>
    <x v="2"/>
    <x v="2"/>
    <x v="2"/>
    <s v="Poor"/>
  </r>
  <r>
    <x v="205"/>
    <n v="23.03"/>
    <n v="9"/>
    <n v="10.3635"/>
    <n v="217.6335"/>
    <x v="75"/>
    <x v="110"/>
    <s v="Ewallet"/>
    <n v="10.3635"/>
    <n v="7.9"/>
    <x v="0"/>
    <x v="4"/>
    <x v="0"/>
    <x v="1"/>
    <x v="0"/>
    <x v="0"/>
    <x v="0"/>
    <x v="0"/>
    <s v="Average"/>
  </r>
  <r>
    <x v="206"/>
    <n v="66.650000000000006"/>
    <n v="9"/>
    <n v="29.9925"/>
    <n v="629.84249999999997"/>
    <x v="72"/>
    <x v="96"/>
    <s v="Credit card"/>
    <n v="29.9925"/>
    <n v="9.6999999999999993"/>
    <x v="0"/>
    <x v="1"/>
    <x v="2"/>
    <x v="0"/>
    <x v="0"/>
    <x v="1"/>
    <x v="1"/>
    <x v="1"/>
    <s v="Good"/>
  </r>
  <r>
    <x v="207"/>
    <n v="28.53"/>
    <n v="10"/>
    <n v="14.265000000000001"/>
    <n v="299.565"/>
    <x v="79"/>
    <x v="180"/>
    <s v="Ewallet"/>
    <n v="14.265000000000001"/>
    <n v="7.8"/>
    <x v="1"/>
    <x v="3"/>
    <x v="2"/>
    <x v="0"/>
    <x v="0"/>
    <x v="2"/>
    <x v="1"/>
    <x v="1"/>
    <s v="Average"/>
  </r>
  <r>
    <x v="208"/>
    <n v="30.37"/>
    <n v="3"/>
    <n v="4.5555000000000003"/>
    <n v="95.665499999999994"/>
    <x v="61"/>
    <x v="167"/>
    <s v="Ewallet"/>
    <n v="4.5555000000000003"/>
    <n v="5.0999999999999996"/>
    <x v="1"/>
    <x v="4"/>
    <x v="0"/>
    <x v="1"/>
    <x v="0"/>
    <x v="5"/>
    <x v="2"/>
    <x v="2"/>
    <s v="Poor"/>
  </r>
  <r>
    <x v="209"/>
    <n v="99.73"/>
    <n v="9"/>
    <n v="44.878500000000003"/>
    <n v="942.44849999999997"/>
    <x v="22"/>
    <x v="144"/>
    <s v="Credit card"/>
    <n v="44.878500000000003"/>
    <n v="6.5"/>
    <x v="1"/>
    <x v="0"/>
    <x v="2"/>
    <x v="1"/>
    <x v="0"/>
    <x v="1"/>
    <x v="2"/>
    <x v="2"/>
    <s v="Average"/>
  </r>
  <r>
    <x v="210"/>
    <n v="26.23"/>
    <n v="9"/>
    <n v="11.8035"/>
    <n v="247.87350000000001"/>
    <x v="25"/>
    <x v="181"/>
    <s v="Ewallet"/>
    <n v="11.8035"/>
    <n v="5.9"/>
    <x v="0"/>
    <x v="1"/>
    <x v="2"/>
    <x v="1"/>
    <x v="1"/>
    <x v="1"/>
    <x v="0"/>
    <x v="0"/>
    <s v="Poor"/>
  </r>
  <r>
    <x v="211"/>
    <n v="93.26"/>
    <n v="9"/>
    <n v="41.966999999999999"/>
    <n v="881.30700000000002"/>
    <x v="65"/>
    <x v="182"/>
    <s v="Cash"/>
    <n v="41.966999999999999"/>
    <n v="8.8000000000000007"/>
    <x v="0"/>
    <x v="5"/>
    <x v="2"/>
    <x v="1"/>
    <x v="0"/>
    <x v="4"/>
    <x v="1"/>
    <x v="1"/>
    <s v="Good"/>
  </r>
  <r>
    <x v="212"/>
    <n v="92.36"/>
    <n v="5"/>
    <n v="23.09"/>
    <n v="484.89"/>
    <x v="80"/>
    <x v="151"/>
    <s v="Ewallet"/>
    <n v="23.09"/>
    <n v="4.9000000000000004"/>
    <x v="1"/>
    <x v="5"/>
    <x v="2"/>
    <x v="1"/>
    <x v="1"/>
    <x v="2"/>
    <x v="2"/>
    <x v="2"/>
    <s v="Poor"/>
  </r>
  <r>
    <x v="213"/>
    <n v="46.42"/>
    <n v="3"/>
    <n v="6.9630000000000001"/>
    <n v="146.22300000000001"/>
    <x v="72"/>
    <x v="38"/>
    <s v="Credit card"/>
    <n v="6.9630000000000001"/>
    <n v="4.4000000000000004"/>
    <x v="0"/>
    <x v="1"/>
    <x v="0"/>
    <x v="1"/>
    <x v="1"/>
    <x v="3"/>
    <x v="2"/>
    <x v="2"/>
    <s v="Poor"/>
  </r>
  <r>
    <x v="214"/>
    <n v="29.61"/>
    <n v="7"/>
    <n v="10.3635"/>
    <n v="217.6335"/>
    <x v="16"/>
    <x v="183"/>
    <s v="Cash"/>
    <n v="10.3635"/>
    <n v="6.5"/>
    <x v="1"/>
    <x v="3"/>
    <x v="0"/>
    <x v="0"/>
    <x v="0"/>
    <x v="3"/>
    <x v="2"/>
    <x v="2"/>
    <s v="Average"/>
  </r>
  <r>
    <x v="215"/>
    <n v="18.28"/>
    <n v="1"/>
    <n v="0.91400000000000003"/>
    <n v="19.193999999999999"/>
    <x v="23"/>
    <x v="184"/>
    <s v="Credit card"/>
    <n v="0.91400000000000003"/>
    <n v="8.3000000000000007"/>
    <x v="1"/>
    <x v="1"/>
    <x v="0"/>
    <x v="1"/>
    <x v="1"/>
    <x v="2"/>
    <x v="0"/>
    <x v="0"/>
    <s v="Good"/>
  </r>
  <r>
    <x v="216"/>
    <n v="24.77"/>
    <n v="5"/>
    <n v="6.1924999999999999"/>
    <n v="130.04249999999999"/>
    <x v="62"/>
    <x v="185"/>
    <s v="Cash"/>
    <n v="6.1924999999999999"/>
    <n v="8.5"/>
    <x v="1"/>
    <x v="2"/>
    <x v="2"/>
    <x v="1"/>
    <x v="0"/>
    <x v="3"/>
    <x v="2"/>
    <x v="2"/>
    <s v="Good"/>
  </r>
  <r>
    <x v="217"/>
    <n v="94.64"/>
    <n v="3"/>
    <n v="14.196"/>
    <n v="298.11599999999999"/>
    <x v="81"/>
    <x v="186"/>
    <s v="Cash"/>
    <n v="14.196"/>
    <n v="5.5"/>
    <x v="2"/>
    <x v="4"/>
    <x v="2"/>
    <x v="0"/>
    <x v="0"/>
    <x v="1"/>
    <x v="0"/>
    <x v="0"/>
    <s v="Poor"/>
  </r>
  <r>
    <x v="218"/>
    <n v="94.87"/>
    <n v="8"/>
    <n v="37.948"/>
    <n v="796.90800000000002"/>
    <x v="12"/>
    <x v="187"/>
    <s v="Ewallet"/>
    <n v="37.948"/>
    <n v="8.6999999999999993"/>
    <x v="2"/>
    <x v="6"/>
    <x v="0"/>
    <x v="1"/>
    <x v="1"/>
    <x v="5"/>
    <x v="2"/>
    <x v="2"/>
    <s v="Good"/>
  </r>
  <r>
    <x v="219"/>
    <n v="57.34"/>
    <n v="3"/>
    <n v="8.6010000000000009"/>
    <n v="180.62100000000001"/>
    <x v="24"/>
    <x v="188"/>
    <s v="Credit card"/>
    <n v="8.6010000000000009"/>
    <n v="7.9"/>
    <x v="1"/>
    <x v="2"/>
    <x v="2"/>
    <x v="1"/>
    <x v="0"/>
    <x v="4"/>
    <x v="2"/>
    <x v="2"/>
    <s v="Average"/>
  </r>
  <r>
    <x v="220"/>
    <n v="45.35"/>
    <n v="6"/>
    <n v="13.605"/>
    <n v="285.70499999999998"/>
    <x v="82"/>
    <x v="189"/>
    <s v="Ewallet"/>
    <n v="13.605"/>
    <n v="6.1"/>
    <x v="0"/>
    <x v="4"/>
    <x v="0"/>
    <x v="1"/>
    <x v="1"/>
    <x v="1"/>
    <x v="2"/>
    <x v="2"/>
    <s v="Average"/>
  </r>
  <r>
    <x v="221"/>
    <n v="62.08"/>
    <n v="7"/>
    <n v="21.728000000000002"/>
    <n v="456.28800000000001"/>
    <x v="43"/>
    <x v="190"/>
    <s v="Ewallet"/>
    <n v="21.728000000000002"/>
    <n v="5.4"/>
    <x v="1"/>
    <x v="5"/>
    <x v="0"/>
    <x v="1"/>
    <x v="1"/>
    <x v="4"/>
    <x v="2"/>
    <x v="2"/>
    <s v="Poor"/>
  </r>
  <r>
    <x v="222"/>
    <n v="11.81"/>
    <n v="5"/>
    <n v="2.9525000000000001"/>
    <n v="62.002499999999998"/>
    <x v="21"/>
    <x v="191"/>
    <s v="Cash"/>
    <n v="2.9525000000000001"/>
    <n v="9.4"/>
    <x v="2"/>
    <x v="2"/>
    <x v="2"/>
    <x v="1"/>
    <x v="1"/>
    <x v="1"/>
    <x v="1"/>
    <x v="1"/>
    <s v="Good"/>
  </r>
  <r>
    <x v="223"/>
    <n v="12.54"/>
    <n v="1"/>
    <n v="0.627"/>
    <n v="13.167"/>
    <x v="81"/>
    <x v="192"/>
    <s v="Cash"/>
    <n v="0.627"/>
    <n v="8.1999999999999993"/>
    <x v="2"/>
    <x v="4"/>
    <x v="0"/>
    <x v="0"/>
    <x v="0"/>
    <x v="5"/>
    <x v="1"/>
    <x v="1"/>
    <s v="Good"/>
  </r>
  <r>
    <x v="224"/>
    <n v="43.25"/>
    <n v="2"/>
    <n v="4.3250000000000002"/>
    <n v="90.825000000000003"/>
    <x v="80"/>
    <x v="193"/>
    <s v="Cash"/>
    <n v="4.3250000000000002"/>
    <n v="6.2"/>
    <x v="1"/>
    <x v="5"/>
    <x v="0"/>
    <x v="1"/>
    <x v="1"/>
    <x v="4"/>
    <x v="0"/>
    <x v="0"/>
    <s v="Average"/>
  </r>
  <r>
    <x v="225"/>
    <n v="87.16"/>
    <n v="2"/>
    <n v="8.7159999999999993"/>
    <n v="183.036"/>
    <x v="83"/>
    <x v="194"/>
    <s v="Credit card"/>
    <n v="8.7159999999999993"/>
    <n v="9.6999999999999993"/>
    <x v="0"/>
    <x v="1"/>
    <x v="0"/>
    <x v="0"/>
    <x v="0"/>
    <x v="3"/>
    <x v="1"/>
    <x v="1"/>
    <s v="Good"/>
  </r>
  <r>
    <x v="226"/>
    <n v="69.37"/>
    <n v="9"/>
    <n v="31.2165"/>
    <n v="655.54650000000004"/>
    <x v="53"/>
    <x v="195"/>
    <s v="Ewallet"/>
    <n v="31.2165"/>
    <n v="4"/>
    <x v="0"/>
    <x v="0"/>
    <x v="2"/>
    <x v="0"/>
    <x v="1"/>
    <x v="0"/>
    <x v="2"/>
    <x v="2"/>
    <s v="Poor"/>
  </r>
  <r>
    <x v="227"/>
    <n v="37.06"/>
    <n v="4"/>
    <n v="7.4119999999999999"/>
    <n v="155.65199999999999"/>
    <x v="82"/>
    <x v="75"/>
    <s v="Ewallet"/>
    <n v="7.4119999999999999"/>
    <n v="9.6999999999999993"/>
    <x v="0"/>
    <x v="4"/>
    <x v="2"/>
    <x v="0"/>
    <x v="1"/>
    <x v="1"/>
    <x v="1"/>
    <x v="1"/>
    <s v="Good"/>
  </r>
  <r>
    <x v="228"/>
    <n v="90.7"/>
    <n v="6"/>
    <n v="27.21"/>
    <n v="571.41"/>
    <x v="84"/>
    <x v="196"/>
    <s v="Cash"/>
    <n v="27.21"/>
    <n v="5.3"/>
    <x v="2"/>
    <x v="6"/>
    <x v="1"/>
    <x v="0"/>
    <x v="0"/>
    <x v="1"/>
    <x v="2"/>
    <x v="2"/>
    <s v="Poor"/>
  </r>
  <r>
    <x v="229"/>
    <n v="63.42"/>
    <n v="8"/>
    <n v="25.367999999999999"/>
    <n v="532.72799999999995"/>
    <x v="16"/>
    <x v="197"/>
    <s v="Ewallet"/>
    <n v="25.367999999999999"/>
    <n v="7.4"/>
    <x v="1"/>
    <x v="3"/>
    <x v="0"/>
    <x v="1"/>
    <x v="0"/>
    <x v="2"/>
    <x v="0"/>
    <x v="0"/>
    <s v="Average"/>
  </r>
  <r>
    <x v="230"/>
    <n v="81.37"/>
    <n v="2"/>
    <n v="8.1370000000000005"/>
    <n v="170.87700000000001"/>
    <x v="53"/>
    <x v="198"/>
    <s v="Cash"/>
    <n v="8.1370000000000005"/>
    <n v="6.5"/>
    <x v="0"/>
    <x v="0"/>
    <x v="2"/>
    <x v="1"/>
    <x v="0"/>
    <x v="5"/>
    <x v="2"/>
    <x v="2"/>
    <s v="Average"/>
  </r>
  <r>
    <x v="231"/>
    <n v="10.59"/>
    <n v="3"/>
    <n v="1.5885"/>
    <n v="33.358499999999999"/>
    <x v="41"/>
    <x v="199"/>
    <s v="Credit card"/>
    <n v="1.5885"/>
    <n v="8.6999999999999993"/>
    <x v="1"/>
    <x v="6"/>
    <x v="0"/>
    <x v="0"/>
    <x v="0"/>
    <x v="1"/>
    <x v="2"/>
    <x v="2"/>
    <s v="Good"/>
  </r>
  <r>
    <x v="232"/>
    <n v="84.09"/>
    <n v="9"/>
    <n v="37.840499999999999"/>
    <n v="794.65049999999997"/>
    <x v="48"/>
    <x v="200"/>
    <s v="Cash"/>
    <n v="37.840499999999999"/>
    <n v="8"/>
    <x v="2"/>
    <x v="3"/>
    <x v="1"/>
    <x v="1"/>
    <x v="0"/>
    <x v="0"/>
    <x v="2"/>
    <x v="2"/>
    <s v="Good"/>
  </r>
  <r>
    <x v="233"/>
    <n v="73.819999999999993"/>
    <n v="4"/>
    <n v="14.763999999999999"/>
    <n v="310.04399999999998"/>
    <x v="81"/>
    <x v="201"/>
    <s v="Cash"/>
    <n v="14.763999999999999"/>
    <n v="6.7"/>
    <x v="2"/>
    <x v="4"/>
    <x v="2"/>
    <x v="0"/>
    <x v="1"/>
    <x v="5"/>
    <x v="2"/>
    <x v="2"/>
    <s v="Average"/>
  </r>
  <r>
    <x v="234"/>
    <n v="51.94"/>
    <n v="10"/>
    <n v="25.97"/>
    <n v="545.37"/>
    <x v="11"/>
    <x v="202"/>
    <s v="Ewallet"/>
    <n v="25.97"/>
    <n v="6.5"/>
    <x v="1"/>
    <x v="0"/>
    <x v="2"/>
    <x v="0"/>
    <x v="1"/>
    <x v="0"/>
    <x v="0"/>
    <x v="0"/>
    <s v="Average"/>
  </r>
  <r>
    <x v="235"/>
    <n v="93.14"/>
    <n v="2"/>
    <n v="9.3140000000000001"/>
    <n v="195.59399999999999"/>
    <x v="40"/>
    <x v="203"/>
    <s v="Ewallet"/>
    <n v="9.3140000000000001"/>
    <n v="4.0999999999999996"/>
    <x v="0"/>
    <x v="2"/>
    <x v="2"/>
    <x v="1"/>
    <x v="0"/>
    <x v="3"/>
    <x v="0"/>
    <x v="0"/>
    <s v="Poor"/>
  </r>
  <r>
    <x v="236"/>
    <n v="17.41"/>
    <n v="5"/>
    <n v="4.3525"/>
    <n v="91.402500000000003"/>
    <x v="26"/>
    <x v="204"/>
    <s v="Credit card"/>
    <n v="4.3525"/>
    <n v="4.9000000000000004"/>
    <x v="0"/>
    <x v="3"/>
    <x v="0"/>
    <x v="1"/>
    <x v="1"/>
    <x v="0"/>
    <x v="1"/>
    <x v="1"/>
    <s v="Poor"/>
  </r>
  <r>
    <x v="237"/>
    <n v="44.22"/>
    <n v="5"/>
    <n v="11.055"/>
    <n v="232.155"/>
    <x v="19"/>
    <x v="205"/>
    <s v="Credit card"/>
    <n v="11.055"/>
    <n v="8.6"/>
    <x v="1"/>
    <x v="6"/>
    <x v="2"/>
    <x v="0"/>
    <x v="0"/>
    <x v="5"/>
    <x v="1"/>
    <x v="1"/>
    <s v="Good"/>
  </r>
  <r>
    <x v="238"/>
    <n v="13.22"/>
    <n v="5"/>
    <n v="3.3050000000000002"/>
    <n v="69.405000000000001"/>
    <x v="22"/>
    <x v="206"/>
    <s v="Cash"/>
    <n v="3.3050000000000002"/>
    <n v="4.3"/>
    <x v="1"/>
    <x v="0"/>
    <x v="2"/>
    <x v="0"/>
    <x v="0"/>
    <x v="1"/>
    <x v="2"/>
    <x v="2"/>
    <s v="Poor"/>
  </r>
  <r>
    <x v="239"/>
    <n v="89.69"/>
    <n v="1"/>
    <n v="4.4844999999999997"/>
    <n v="94.174499999999995"/>
    <x v="83"/>
    <x v="207"/>
    <s v="Ewallet"/>
    <n v="4.4844999999999997"/>
    <n v="4.9000000000000004"/>
    <x v="0"/>
    <x v="1"/>
    <x v="1"/>
    <x v="1"/>
    <x v="1"/>
    <x v="5"/>
    <x v="0"/>
    <x v="0"/>
    <s v="Poor"/>
  </r>
  <r>
    <x v="240"/>
    <n v="24.94"/>
    <n v="9"/>
    <n v="11.223000000000001"/>
    <n v="235.68299999999999"/>
    <x v="83"/>
    <x v="208"/>
    <s v="Credit card"/>
    <n v="11.223000000000001"/>
    <n v="5.6"/>
    <x v="0"/>
    <x v="1"/>
    <x v="2"/>
    <x v="1"/>
    <x v="1"/>
    <x v="4"/>
    <x v="0"/>
    <x v="0"/>
    <s v="Poor"/>
  </r>
  <r>
    <x v="241"/>
    <n v="59.77"/>
    <n v="2"/>
    <n v="5.9770000000000003"/>
    <n v="125.517"/>
    <x v="16"/>
    <x v="209"/>
    <s v="Credit card"/>
    <n v="5.9770000000000003"/>
    <n v="5.8"/>
    <x v="1"/>
    <x v="3"/>
    <x v="0"/>
    <x v="1"/>
    <x v="1"/>
    <x v="0"/>
    <x v="0"/>
    <x v="0"/>
    <s v="Poor"/>
  </r>
  <r>
    <x v="242"/>
    <n v="93.2"/>
    <n v="2"/>
    <n v="9.32"/>
    <n v="195.72"/>
    <x v="38"/>
    <x v="78"/>
    <s v="Credit card"/>
    <n v="9.32"/>
    <n v="6"/>
    <x v="2"/>
    <x v="4"/>
    <x v="2"/>
    <x v="0"/>
    <x v="1"/>
    <x v="5"/>
    <x v="1"/>
    <x v="1"/>
    <s v="Average"/>
  </r>
  <r>
    <x v="243"/>
    <n v="62.65"/>
    <n v="4"/>
    <n v="12.53"/>
    <n v="263.13"/>
    <x v="0"/>
    <x v="210"/>
    <s v="Cash"/>
    <n v="12.53"/>
    <n v="4.2"/>
    <x v="0"/>
    <x v="0"/>
    <x v="1"/>
    <x v="0"/>
    <x v="1"/>
    <x v="2"/>
    <x v="0"/>
    <x v="0"/>
    <s v="Poor"/>
  </r>
  <r>
    <x v="244"/>
    <n v="93.87"/>
    <n v="8"/>
    <n v="37.548000000000002"/>
    <n v="788.50800000000004"/>
    <x v="30"/>
    <x v="211"/>
    <s v="Credit card"/>
    <n v="37.548000000000002"/>
    <n v="8.3000000000000007"/>
    <x v="2"/>
    <x v="0"/>
    <x v="2"/>
    <x v="1"/>
    <x v="1"/>
    <x v="2"/>
    <x v="2"/>
    <x v="2"/>
    <s v="Good"/>
  </r>
  <r>
    <x v="245"/>
    <n v="47.59"/>
    <n v="8"/>
    <n v="19.036000000000001"/>
    <n v="399.75599999999997"/>
    <x v="17"/>
    <x v="212"/>
    <s v="Cash"/>
    <n v="19.036000000000001"/>
    <n v="5.7"/>
    <x v="0"/>
    <x v="6"/>
    <x v="0"/>
    <x v="0"/>
    <x v="1"/>
    <x v="2"/>
    <x v="0"/>
    <x v="0"/>
    <s v="Poor"/>
  </r>
  <r>
    <x v="246"/>
    <n v="81.400000000000006"/>
    <n v="3"/>
    <n v="12.21"/>
    <n v="256.41000000000003"/>
    <x v="57"/>
    <x v="213"/>
    <s v="Cash"/>
    <n v="12.21"/>
    <n v="4.8"/>
    <x v="2"/>
    <x v="0"/>
    <x v="2"/>
    <x v="0"/>
    <x v="0"/>
    <x v="1"/>
    <x v="2"/>
    <x v="2"/>
    <s v="Poor"/>
  </r>
  <r>
    <x v="247"/>
    <n v="17.940000000000001"/>
    <n v="5"/>
    <n v="4.4850000000000003"/>
    <n v="94.185000000000002"/>
    <x v="54"/>
    <x v="214"/>
    <s v="Ewallet"/>
    <n v="4.4850000000000003"/>
    <n v="6.8"/>
    <x v="0"/>
    <x v="5"/>
    <x v="0"/>
    <x v="0"/>
    <x v="1"/>
    <x v="5"/>
    <x v="0"/>
    <x v="0"/>
    <s v="Average"/>
  </r>
  <r>
    <x v="248"/>
    <n v="77.72"/>
    <n v="4"/>
    <n v="15.544"/>
    <n v="326.42399999999998"/>
    <x v="27"/>
    <x v="215"/>
    <s v="Credit card"/>
    <n v="15.544"/>
    <n v="8.8000000000000007"/>
    <x v="0"/>
    <x v="3"/>
    <x v="2"/>
    <x v="0"/>
    <x v="1"/>
    <x v="1"/>
    <x v="0"/>
    <x v="0"/>
    <s v="Good"/>
  </r>
  <r>
    <x v="249"/>
    <n v="73.06"/>
    <n v="7"/>
    <n v="25.571000000000002"/>
    <n v="536.99099999999999"/>
    <x v="78"/>
    <x v="216"/>
    <s v="Credit card"/>
    <n v="25.571000000000002"/>
    <n v="4.2"/>
    <x v="0"/>
    <x v="3"/>
    <x v="2"/>
    <x v="1"/>
    <x v="1"/>
    <x v="4"/>
    <x v="2"/>
    <x v="2"/>
    <s v="Poor"/>
  </r>
  <r>
    <x v="250"/>
    <n v="46.55"/>
    <n v="9"/>
    <n v="20.947500000000002"/>
    <n v="439.89749999999998"/>
    <x v="30"/>
    <x v="217"/>
    <s v="Ewallet"/>
    <n v="20.947500000000002"/>
    <n v="6.4"/>
    <x v="2"/>
    <x v="0"/>
    <x v="0"/>
    <x v="0"/>
    <x v="1"/>
    <x v="4"/>
    <x v="2"/>
    <x v="2"/>
    <s v="Average"/>
  </r>
  <r>
    <x v="251"/>
    <n v="35.19"/>
    <n v="10"/>
    <n v="17.594999999999999"/>
    <n v="369.495"/>
    <x v="85"/>
    <x v="216"/>
    <s v="Credit card"/>
    <n v="17.594999999999999"/>
    <n v="8.4"/>
    <x v="1"/>
    <x v="2"/>
    <x v="2"/>
    <x v="0"/>
    <x v="1"/>
    <x v="5"/>
    <x v="1"/>
    <x v="1"/>
    <s v="Good"/>
  </r>
  <r>
    <x v="252"/>
    <n v="14.39"/>
    <n v="2"/>
    <n v="1.4390000000000001"/>
    <n v="30.219000000000001"/>
    <x v="22"/>
    <x v="143"/>
    <s v="Credit card"/>
    <n v="1.4390000000000001"/>
    <n v="7.2"/>
    <x v="1"/>
    <x v="0"/>
    <x v="2"/>
    <x v="1"/>
    <x v="0"/>
    <x v="3"/>
    <x v="1"/>
    <x v="1"/>
    <s v="Average"/>
  </r>
  <r>
    <x v="253"/>
    <n v="23.75"/>
    <n v="4"/>
    <n v="4.75"/>
    <n v="99.75"/>
    <x v="32"/>
    <x v="218"/>
    <s v="Cash"/>
    <n v="4.75"/>
    <n v="5.2"/>
    <x v="1"/>
    <x v="0"/>
    <x v="1"/>
    <x v="1"/>
    <x v="1"/>
    <x v="2"/>
    <x v="0"/>
    <x v="0"/>
    <s v="Poor"/>
  </r>
  <r>
    <x v="254"/>
    <n v="58.9"/>
    <n v="8"/>
    <n v="23.56"/>
    <n v="494.76"/>
    <x v="47"/>
    <x v="219"/>
    <s v="Cash"/>
    <n v="23.56"/>
    <n v="8.9"/>
    <x v="0"/>
    <x v="2"/>
    <x v="1"/>
    <x v="0"/>
    <x v="1"/>
    <x v="2"/>
    <x v="0"/>
    <x v="0"/>
    <s v="Good"/>
  </r>
  <r>
    <x v="255"/>
    <n v="32.619999999999997"/>
    <n v="4"/>
    <n v="6.524"/>
    <n v="137.00399999999999"/>
    <x v="71"/>
    <x v="146"/>
    <s v="Cash"/>
    <n v="6.524"/>
    <n v="9"/>
    <x v="0"/>
    <x v="6"/>
    <x v="0"/>
    <x v="0"/>
    <x v="1"/>
    <x v="5"/>
    <x v="2"/>
    <x v="2"/>
    <s v="Good"/>
  </r>
  <r>
    <x v="256"/>
    <n v="66.349999999999994"/>
    <n v="1"/>
    <n v="3.3174999999999999"/>
    <n v="69.667500000000004"/>
    <x v="82"/>
    <x v="220"/>
    <s v="Credit card"/>
    <n v="3.3174999999999999"/>
    <n v="9.6999999999999993"/>
    <x v="0"/>
    <x v="4"/>
    <x v="1"/>
    <x v="0"/>
    <x v="1"/>
    <x v="1"/>
    <x v="0"/>
    <x v="0"/>
    <s v="Good"/>
  </r>
  <r>
    <x v="257"/>
    <n v="25.91"/>
    <n v="6"/>
    <n v="7.7729999999999997"/>
    <n v="163.233"/>
    <x v="63"/>
    <x v="91"/>
    <s v="Ewallet"/>
    <n v="7.7729999999999997"/>
    <n v="8.6999999999999993"/>
    <x v="2"/>
    <x v="6"/>
    <x v="1"/>
    <x v="0"/>
    <x v="1"/>
    <x v="2"/>
    <x v="0"/>
    <x v="0"/>
    <s v="Good"/>
  </r>
  <r>
    <x v="258"/>
    <n v="32.25"/>
    <n v="4"/>
    <n v="6.45"/>
    <n v="135.44999999999999"/>
    <x v="77"/>
    <x v="192"/>
    <s v="Ewallet"/>
    <n v="6.45"/>
    <n v="6.5"/>
    <x v="2"/>
    <x v="5"/>
    <x v="0"/>
    <x v="0"/>
    <x v="1"/>
    <x v="1"/>
    <x v="0"/>
    <x v="0"/>
    <s v="Average"/>
  </r>
  <r>
    <x v="259"/>
    <n v="65.94"/>
    <n v="4"/>
    <n v="13.188000000000001"/>
    <n v="276.94799999999998"/>
    <x v="13"/>
    <x v="137"/>
    <s v="Credit card"/>
    <n v="13.188000000000001"/>
    <n v="6.9"/>
    <x v="2"/>
    <x v="4"/>
    <x v="0"/>
    <x v="0"/>
    <x v="1"/>
    <x v="1"/>
    <x v="1"/>
    <x v="1"/>
    <s v="Average"/>
  </r>
  <r>
    <x v="260"/>
    <n v="75.06"/>
    <n v="9"/>
    <n v="33.777000000000001"/>
    <n v="709.31700000000001"/>
    <x v="35"/>
    <x v="221"/>
    <s v="Ewallet"/>
    <n v="33.777000000000001"/>
    <n v="6.2"/>
    <x v="1"/>
    <x v="6"/>
    <x v="0"/>
    <x v="1"/>
    <x v="0"/>
    <x v="1"/>
    <x v="0"/>
    <x v="0"/>
    <s v="Average"/>
  </r>
  <r>
    <x v="261"/>
    <n v="16.45"/>
    <n v="4"/>
    <n v="3.29"/>
    <n v="69.09"/>
    <x v="37"/>
    <x v="222"/>
    <s v="Ewallet"/>
    <n v="3.29"/>
    <n v="5.6"/>
    <x v="1"/>
    <x v="4"/>
    <x v="0"/>
    <x v="1"/>
    <x v="0"/>
    <x v="5"/>
    <x v="1"/>
    <x v="1"/>
    <s v="Poor"/>
  </r>
  <r>
    <x v="262"/>
    <n v="38.299999999999997"/>
    <n v="4"/>
    <n v="7.66"/>
    <n v="160.86000000000001"/>
    <x v="45"/>
    <x v="223"/>
    <s v="Cash"/>
    <n v="7.66"/>
    <n v="5.7"/>
    <x v="1"/>
    <x v="5"/>
    <x v="2"/>
    <x v="0"/>
    <x v="0"/>
    <x v="5"/>
    <x v="2"/>
    <x v="2"/>
    <s v="Poor"/>
  </r>
  <r>
    <x v="263"/>
    <n v="22.24"/>
    <n v="10"/>
    <n v="11.12"/>
    <n v="233.52"/>
    <x v="57"/>
    <x v="224"/>
    <s v="Cash"/>
    <n v="11.12"/>
    <n v="4.2"/>
    <x v="2"/>
    <x v="0"/>
    <x v="1"/>
    <x v="0"/>
    <x v="0"/>
    <x v="3"/>
    <x v="0"/>
    <x v="0"/>
    <s v="Poor"/>
  </r>
  <r>
    <x v="264"/>
    <n v="54.45"/>
    <n v="1"/>
    <n v="2.7225000000000001"/>
    <n v="57.172499999999999"/>
    <x v="84"/>
    <x v="225"/>
    <s v="Ewallet"/>
    <n v="2.7225000000000001"/>
    <n v="7.9"/>
    <x v="2"/>
    <x v="6"/>
    <x v="2"/>
    <x v="1"/>
    <x v="1"/>
    <x v="3"/>
    <x v="2"/>
    <x v="2"/>
    <s v="Average"/>
  </r>
  <r>
    <x v="265"/>
    <n v="98.4"/>
    <n v="7"/>
    <n v="34.44"/>
    <n v="723.24"/>
    <x v="41"/>
    <x v="31"/>
    <s v="Credit card"/>
    <n v="34.44"/>
    <n v="8.6999999999999993"/>
    <x v="1"/>
    <x v="6"/>
    <x v="0"/>
    <x v="0"/>
    <x v="0"/>
    <x v="3"/>
    <x v="0"/>
    <x v="0"/>
    <s v="Good"/>
  </r>
  <r>
    <x v="266"/>
    <n v="35.47"/>
    <n v="4"/>
    <n v="7.0940000000000003"/>
    <n v="148.97399999999999"/>
    <x v="86"/>
    <x v="226"/>
    <s v="Credit card"/>
    <n v="7.0940000000000003"/>
    <n v="6.9"/>
    <x v="1"/>
    <x v="4"/>
    <x v="2"/>
    <x v="1"/>
    <x v="1"/>
    <x v="2"/>
    <x v="1"/>
    <x v="1"/>
    <s v="Average"/>
  </r>
  <r>
    <x v="267"/>
    <n v="74.599999999999994"/>
    <n v="10"/>
    <n v="37.299999999999997"/>
    <n v="783.3"/>
    <x v="66"/>
    <x v="227"/>
    <s v="Cash"/>
    <n v="37.299999999999997"/>
    <n v="9.5"/>
    <x v="0"/>
    <x v="6"/>
    <x v="2"/>
    <x v="0"/>
    <x v="0"/>
    <x v="4"/>
    <x v="2"/>
    <x v="2"/>
    <s v="Good"/>
  </r>
  <r>
    <x v="268"/>
    <n v="70.739999999999995"/>
    <n v="4"/>
    <n v="14.148"/>
    <n v="297.108"/>
    <x v="0"/>
    <x v="228"/>
    <s v="Credit card"/>
    <n v="14.148"/>
    <n v="4.4000000000000004"/>
    <x v="0"/>
    <x v="0"/>
    <x v="2"/>
    <x v="0"/>
    <x v="1"/>
    <x v="2"/>
    <x v="0"/>
    <x v="0"/>
    <s v="Poor"/>
  </r>
  <r>
    <x v="269"/>
    <n v="35.54"/>
    <n v="10"/>
    <n v="17.77"/>
    <n v="373.17"/>
    <x v="72"/>
    <x v="229"/>
    <s v="Ewallet"/>
    <n v="17.77"/>
    <n v="7"/>
    <x v="0"/>
    <x v="1"/>
    <x v="0"/>
    <x v="0"/>
    <x v="0"/>
    <x v="2"/>
    <x v="0"/>
    <x v="0"/>
    <s v="Average"/>
  </r>
  <r>
    <x v="270"/>
    <n v="67.430000000000007"/>
    <n v="5"/>
    <n v="16.857500000000002"/>
    <n v="354.00749999999999"/>
    <x v="43"/>
    <x v="230"/>
    <s v="Ewallet"/>
    <n v="16.857500000000002"/>
    <n v="6.3"/>
    <x v="1"/>
    <x v="5"/>
    <x v="2"/>
    <x v="1"/>
    <x v="0"/>
    <x v="3"/>
    <x v="2"/>
    <x v="2"/>
    <s v="Average"/>
  </r>
  <r>
    <x v="271"/>
    <n v="21.12"/>
    <n v="2"/>
    <n v="2.1120000000000001"/>
    <n v="44.351999999999997"/>
    <x v="75"/>
    <x v="151"/>
    <s v="Cash"/>
    <n v="2.1120000000000001"/>
    <n v="9.6999999999999993"/>
    <x v="0"/>
    <x v="4"/>
    <x v="2"/>
    <x v="0"/>
    <x v="0"/>
    <x v="0"/>
    <x v="1"/>
    <x v="1"/>
    <s v="Good"/>
  </r>
  <r>
    <x v="272"/>
    <n v="21.54"/>
    <n v="9"/>
    <n v="9.6929999999999996"/>
    <n v="203.553"/>
    <x v="27"/>
    <x v="231"/>
    <s v="Credit card"/>
    <n v="9.6929999999999996"/>
    <n v="8.8000000000000007"/>
    <x v="0"/>
    <x v="3"/>
    <x v="1"/>
    <x v="0"/>
    <x v="0"/>
    <x v="2"/>
    <x v="0"/>
    <x v="0"/>
    <s v="Good"/>
  </r>
  <r>
    <x v="273"/>
    <n v="12.03"/>
    <n v="2"/>
    <n v="1.2030000000000001"/>
    <n v="25.263000000000002"/>
    <x v="3"/>
    <x v="232"/>
    <s v="Cash"/>
    <n v="1.2030000000000001"/>
    <n v="5.0999999999999996"/>
    <x v="0"/>
    <x v="2"/>
    <x v="0"/>
    <x v="1"/>
    <x v="0"/>
    <x v="2"/>
    <x v="0"/>
    <x v="0"/>
    <s v="Poor"/>
  </r>
  <r>
    <x v="274"/>
    <n v="99.71"/>
    <n v="6"/>
    <n v="29.913"/>
    <n v="628.173"/>
    <x v="84"/>
    <x v="233"/>
    <s v="Ewallet"/>
    <n v="29.913"/>
    <n v="7.9"/>
    <x v="2"/>
    <x v="6"/>
    <x v="2"/>
    <x v="1"/>
    <x v="0"/>
    <x v="0"/>
    <x v="2"/>
    <x v="2"/>
    <s v="Average"/>
  </r>
  <r>
    <x v="275"/>
    <n v="47.97"/>
    <n v="7"/>
    <n v="16.7895"/>
    <n v="352.5795"/>
    <x v="27"/>
    <x v="234"/>
    <s v="Cash"/>
    <n v="16.7895"/>
    <n v="6.2"/>
    <x v="0"/>
    <x v="3"/>
    <x v="2"/>
    <x v="1"/>
    <x v="1"/>
    <x v="5"/>
    <x v="2"/>
    <x v="2"/>
    <s v="Average"/>
  </r>
  <r>
    <x v="276"/>
    <n v="21.82"/>
    <n v="10"/>
    <n v="10.91"/>
    <n v="229.11"/>
    <x v="27"/>
    <x v="24"/>
    <s v="Cash"/>
    <n v="10.91"/>
    <n v="7.1"/>
    <x v="0"/>
    <x v="3"/>
    <x v="2"/>
    <x v="0"/>
    <x v="0"/>
    <x v="2"/>
    <x v="1"/>
    <x v="1"/>
    <s v="Average"/>
  </r>
  <r>
    <x v="277"/>
    <n v="95.42"/>
    <n v="4"/>
    <n v="19.084"/>
    <n v="400.76400000000001"/>
    <x v="30"/>
    <x v="2"/>
    <s v="Ewallet"/>
    <n v="19.084"/>
    <n v="6.4"/>
    <x v="2"/>
    <x v="0"/>
    <x v="0"/>
    <x v="1"/>
    <x v="0"/>
    <x v="5"/>
    <x v="1"/>
    <x v="1"/>
    <s v="Average"/>
  </r>
  <r>
    <x v="278"/>
    <n v="70.989999999999995"/>
    <n v="10"/>
    <n v="35.494999999999997"/>
    <n v="745.39499999999998"/>
    <x v="80"/>
    <x v="235"/>
    <s v="Cash"/>
    <n v="35.494999999999997"/>
    <n v="5.7"/>
    <x v="1"/>
    <x v="5"/>
    <x v="2"/>
    <x v="0"/>
    <x v="1"/>
    <x v="5"/>
    <x v="1"/>
    <x v="1"/>
    <s v="Poor"/>
  </r>
  <r>
    <x v="279"/>
    <n v="44.02"/>
    <n v="10"/>
    <n v="22.01"/>
    <n v="462.21"/>
    <x v="80"/>
    <x v="129"/>
    <s v="Credit card"/>
    <n v="22.01"/>
    <n v="9.6"/>
    <x v="1"/>
    <x v="5"/>
    <x v="2"/>
    <x v="0"/>
    <x v="1"/>
    <x v="3"/>
    <x v="0"/>
    <x v="0"/>
    <s v="Good"/>
  </r>
  <r>
    <x v="280"/>
    <n v="69.959999999999994"/>
    <n v="8"/>
    <n v="27.984000000000002"/>
    <n v="587.66399999999999"/>
    <x v="42"/>
    <x v="154"/>
    <s v="Credit card"/>
    <n v="27.984000000000002"/>
    <n v="6.4"/>
    <x v="2"/>
    <x v="1"/>
    <x v="2"/>
    <x v="1"/>
    <x v="0"/>
    <x v="2"/>
    <x v="0"/>
    <x v="0"/>
    <s v="Average"/>
  </r>
  <r>
    <x v="281"/>
    <n v="37"/>
    <n v="1"/>
    <n v="1.85"/>
    <n v="38.85"/>
    <x v="43"/>
    <x v="236"/>
    <s v="Credit card"/>
    <n v="1.85"/>
    <n v="7.9"/>
    <x v="1"/>
    <x v="5"/>
    <x v="0"/>
    <x v="1"/>
    <x v="1"/>
    <x v="2"/>
    <x v="1"/>
    <x v="1"/>
    <s v="Average"/>
  </r>
  <r>
    <x v="282"/>
    <n v="15.34"/>
    <n v="1"/>
    <n v="0.76700000000000002"/>
    <n v="16.106999999999999"/>
    <x v="47"/>
    <x v="237"/>
    <s v="Cash"/>
    <n v="0.76700000000000002"/>
    <n v="6.5"/>
    <x v="0"/>
    <x v="2"/>
    <x v="1"/>
    <x v="1"/>
    <x v="0"/>
    <x v="3"/>
    <x v="0"/>
    <x v="0"/>
    <s v="Average"/>
  </r>
  <r>
    <x v="283"/>
    <n v="99.83"/>
    <n v="6"/>
    <n v="29.949000000000002"/>
    <n v="628.92899999999997"/>
    <x v="31"/>
    <x v="238"/>
    <s v="Ewallet"/>
    <n v="29.949000000000002"/>
    <n v="8.5"/>
    <x v="1"/>
    <x v="3"/>
    <x v="0"/>
    <x v="0"/>
    <x v="1"/>
    <x v="0"/>
    <x v="0"/>
    <x v="0"/>
    <s v="Good"/>
  </r>
  <r>
    <x v="284"/>
    <n v="47.67"/>
    <n v="4"/>
    <n v="9.5340000000000007"/>
    <n v="200.214"/>
    <x v="41"/>
    <x v="239"/>
    <s v="Cash"/>
    <n v="9.5340000000000007"/>
    <n v="9.1"/>
    <x v="1"/>
    <x v="6"/>
    <x v="0"/>
    <x v="0"/>
    <x v="0"/>
    <x v="0"/>
    <x v="0"/>
    <x v="0"/>
    <s v="Good"/>
  </r>
  <r>
    <x v="285"/>
    <n v="66.680000000000007"/>
    <n v="5"/>
    <n v="16.670000000000002"/>
    <n v="350.07"/>
    <x v="9"/>
    <x v="240"/>
    <s v="Cash"/>
    <n v="16.670000000000002"/>
    <n v="7.6"/>
    <x v="2"/>
    <x v="5"/>
    <x v="2"/>
    <x v="1"/>
    <x v="1"/>
    <x v="0"/>
    <x v="2"/>
    <x v="2"/>
    <s v="Average"/>
  </r>
  <r>
    <x v="286"/>
    <n v="74.86"/>
    <n v="1"/>
    <n v="3.7429999999999999"/>
    <n v="78.602999999999994"/>
    <x v="62"/>
    <x v="32"/>
    <s v="Cash"/>
    <n v="3.7429999999999999"/>
    <n v="6.9"/>
    <x v="1"/>
    <x v="2"/>
    <x v="0"/>
    <x v="0"/>
    <x v="1"/>
    <x v="2"/>
    <x v="1"/>
    <x v="1"/>
    <s v="Average"/>
  </r>
  <r>
    <x v="287"/>
    <n v="23.75"/>
    <n v="9"/>
    <n v="10.6875"/>
    <n v="224.4375"/>
    <x v="82"/>
    <x v="110"/>
    <s v="Cash"/>
    <n v="10.6875"/>
    <n v="9.5"/>
    <x v="0"/>
    <x v="4"/>
    <x v="0"/>
    <x v="1"/>
    <x v="0"/>
    <x v="3"/>
    <x v="1"/>
    <x v="1"/>
    <s v="Good"/>
  </r>
  <r>
    <x v="288"/>
    <n v="48.51"/>
    <n v="7"/>
    <n v="16.9785"/>
    <n v="356.54849999999999"/>
    <x v="25"/>
    <x v="241"/>
    <s v="Credit card"/>
    <n v="16.9785"/>
    <n v="5.2"/>
    <x v="0"/>
    <x v="1"/>
    <x v="0"/>
    <x v="1"/>
    <x v="0"/>
    <x v="4"/>
    <x v="2"/>
    <x v="2"/>
    <s v="Poor"/>
  </r>
  <r>
    <x v="289"/>
    <n v="94.88"/>
    <n v="7"/>
    <n v="33.207999999999998"/>
    <n v="697.36800000000005"/>
    <x v="36"/>
    <x v="242"/>
    <s v="Cash"/>
    <n v="33.207999999999998"/>
    <n v="4.2"/>
    <x v="2"/>
    <x v="2"/>
    <x v="0"/>
    <x v="0"/>
    <x v="0"/>
    <x v="2"/>
    <x v="0"/>
    <x v="0"/>
    <s v="Poor"/>
  </r>
  <r>
    <x v="290"/>
    <n v="40.299999999999997"/>
    <n v="10"/>
    <n v="20.149999999999999"/>
    <n v="423.15"/>
    <x v="46"/>
    <x v="243"/>
    <s v="Credit card"/>
    <n v="20.149999999999999"/>
    <n v="7"/>
    <x v="0"/>
    <x v="4"/>
    <x v="2"/>
    <x v="0"/>
    <x v="1"/>
    <x v="1"/>
    <x v="2"/>
    <x v="2"/>
    <s v="Average"/>
  </r>
  <r>
    <x v="291"/>
    <n v="27.85"/>
    <n v="7"/>
    <n v="9.7475000000000005"/>
    <n v="204.69749999999999"/>
    <x v="86"/>
    <x v="244"/>
    <s v="Ewallet"/>
    <n v="9.7475000000000005"/>
    <n v="6"/>
    <x v="1"/>
    <x v="4"/>
    <x v="2"/>
    <x v="1"/>
    <x v="1"/>
    <x v="1"/>
    <x v="1"/>
    <x v="1"/>
    <s v="Average"/>
  </r>
  <r>
    <x v="292"/>
    <n v="62.48"/>
    <n v="1"/>
    <n v="3.1240000000000001"/>
    <n v="65.603999999999999"/>
    <x v="67"/>
    <x v="245"/>
    <s v="Cash"/>
    <n v="3.1240000000000001"/>
    <n v="4.7"/>
    <x v="2"/>
    <x v="3"/>
    <x v="2"/>
    <x v="0"/>
    <x v="0"/>
    <x v="1"/>
    <x v="0"/>
    <x v="0"/>
    <s v="Poor"/>
  </r>
  <r>
    <x v="293"/>
    <n v="36.36"/>
    <n v="2"/>
    <n v="3.6360000000000001"/>
    <n v="76.355999999999995"/>
    <x v="18"/>
    <x v="158"/>
    <s v="Cash"/>
    <n v="3.6360000000000001"/>
    <n v="7.1"/>
    <x v="0"/>
    <x v="3"/>
    <x v="1"/>
    <x v="0"/>
    <x v="0"/>
    <x v="4"/>
    <x v="0"/>
    <x v="0"/>
    <s v="Average"/>
  </r>
  <r>
    <x v="294"/>
    <n v="18.11"/>
    <n v="10"/>
    <n v="9.0549999999999997"/>
    <n v="190.155"/>
    <x v="45"/>
    <x v="246"/>
    <s v="Ewallet"/>
    <n v="9.0549999999999997"/>
    <n v="5.9"/>
    <x v="1"/>
    <x v="5"/>
    <x v="1"/>
    <x v="1"/>
    <x v="1"/>
    <x v="0"/>
    <x v="2"/>
    <x v="2"/>
    <s v="Poor"/>
  </r>
  <r>
    <x v="295"/>
    <n v="51.92"/>
    <n v="5"/>
    <n v="12.98"/>
    <n v="272.58"/>
    <x v="2"/>
    <x v="247"/>
    <s v="Cash"/>
    <n v="12.98"/>
    <n v="7.5"/>
    <x v="1"/>
    <x v="2"/>
    <x v="0"/>
    <x v="0"/>
    <x v="0"/>
    <x v="1"/>
    <x v="1"/>
    <x v="1"/>
    <s v="Average"/>
  </r>
  <r>
    <x v="296"/>
    <n v="28.84"/>
    <n v="4"/>
    <n v="5.7679999999999998"/>
    <n v="121.128"/>
    <x v="14"/>
    <x v="248"/>
    <s v="Cash"/>
    <n v="5.7679999999999998"/>
    <n v="6.4"/>
    <x v="1"/>
    <x v="1"/>
    <x v="0"/>
    <x v="1"/>
    <x v="1"/>
    <x v="1"/>
    <x v="1"/>
    <x v="1"/>
    <s v="Average"/>
  </r>
  <r>
    <x v="297"/>
    <n v="78.38"/>
    <n v="6"/>
    <n v="23.513999999999999"/>
    <n v="493.79399999999998"/>
    <x v="8"/>
    <x v="249"/>
    <s v="Ewallet"/>
    <n v="23.513999999999999"/>
    <n v="5.8"/>
    <x v="0"/>
    <x v="4"/>
    <x v="0"/>
    <x v="0"/>
    <x v="1"/>
    <x v="2"/>
    <x v="0"/>
    <x v="0"/>
    <s v="Poor"/>
  </r>
  <r>
    <x v="298"/>
    <n v="60.01"/>
    <n v="4"/>
    <n v="12.002000000000001"/>
    <n v="252.042"/>
    <x v="25"/>
    <x v="250"/>
    <s v="Cash"/>
    <n v="12.002000000000001"/>
    <n v="4.5"/>
    <x v="0"/>
    <x v="1"/>
    <x v="0"/>
    <x v="0"/>
    <x v="1"/>
    <x v="2"/>
    <x v="0"/>
    <x v="0"/>
    <s v="Poor"/>
  </r>
  <r>
    <x v="299"/>
    <n v="88.61"/>
    <n v="1"/>
    <n v="4.4305000000000003"/>
    <n v="93.040499999999994"/>
    <x v="64"/>
    <x v="251"/>
    <s v="Cash"/>
    <n v="4.4305000000000003"/>
    <n v="7.7"/>
    <x v="0"/>
    <x v="0"/>
    <x v="1"/>
    <x v="0"/>
    <x v="0"/>
    <x v="2"/>
    <x v="1"/>
    <x v="1"/>
    <s v="Average"/>
  </r>
  <r>
    <x v="300"/>
    <n v="99.82"/>
    <n v="2"/>
    <n v="9.9819999999999993"/>
    <n v="209.62200000000001"/>
    <x v="56"/>
    <x v="203"/>
    <s v="Credit card"/>
    <n v="9.9819999999999993"/>
    <n v="6.7"/>
    <x v="0"/>
    <x v="5"/>
    <x v="2"/>
    <x v="1"/>
    <x v="1"/>
    <x v="5"/>
    <x v="1"/>
    <x v="1"/>
    <s v="Average"/>
  </r>
  <r>
    <x v="301"/>
    <n v="39.01"/>
    <n v="1"/>
    <n v="1.9504999999999999"/>
    <n v="40.960500000000003"/>
    <x v="41"/>
    <x v="252"/>
    <s v="Credit card"/>
    <n v="1.9504999999999999"/>
    <n v="4.7"/>
    <x v="1"/>
    <x v="6"/>
    <x v="2"/>
    <x v="0"/>
    <x v="1"/>
    <x v="0"/>
    <x v="2"/>
    <x v="2"/>
    <s v="Poor"/>
  </r>
  <r>
    <x v="302"/>
    <n v="48.61"/>
    <n v="1"/>
    <n v="2.4304999999999999"/>
    <n v="51.040500000000002"/>
    <x v="6"/>
    <x v="26"/>
    <s v="Cash"/>
    <n v="2.4304999999999999"/>
    <n v="4.4000000000000004"/>
    <x v="2"/>
    <x v="3"/>
    <x v="0"/>
    <x v="1"/>
    <x v="1"/>
    <x v="4"/>
    <x v="1"/>
    <x v="1"/>
    <s v="Poor"/>
  </r>
  <r>
    <x v="303"/>
    <n v="51.19"/>
    <n v="4"/>
    <n v="10.238"/>
    <n v="214.99799999999999"/>
    <x v="79"/>
    <x v="8"/>
    <s v="Credit card"/>
    <n v="10.238"/>
    <n v="4.7"/>
    <x v="1"/>
    <x v="3"/>
    <x v="2"/>
    <x v="1"/>
    <x v="0"/>
    <x v="1"/>
    <x v="0"/>
    <x v="0"/>
    <s v="Poor"/>
  </r>
  <r>
    <x v="304"/>
    <n v="14.96"/>
    <n v="8"/>
    <n v="5.984"/>
    <n v="125.664"/>
    <x v="55"/>
    <x v="107"/>
    <s v="Cash"/>
    <n v="5.984"/>
    <n v="8.6"/>
    <x v="2"/>
    <x v="0"/>
    <x v="0"/>
    <x v="1"/>
    <x v="0"/>
    <x v="1"/>
    <x v="2"/>
    <x v="2"/>
    <s v="Good"/>
  </r>
  <r>
    <x v="305"/>
    <n v="72.2"/>
    <n v="7"/>
    <n v="25.27"/>
    <n v="530.66999999999996"/>
    <x v="58"/>
    <x v="253"/>
    <s v="Ewallet"/>
    <n v="25.27"/>
    <n v="4.3"/>
    <x v="1"/>
    <x v="6"/>
    <x v="2"/>
    <x v="0"/>
    <x v="1"/>
    <x v="1"/>
    <x v="0"/>
    <x v="0"/>
    <s v="Poor"/>
  </r>
  <r>
    <x v="306"/>
    <n v="40.229999999999997"/>
    <n v="7"/>
    <n v="14.080500000000001"/>
    <n v="295.69049999999999"/>
    <x v="73"/>
    <x v="93"/>
    <s v="Cash"/>
    <n v="14.080500000000001"/>
    <n v="9.6"/>
    <x v="1"/>
    <x v="0"/>
    <x v="0"/>
    <x v="1"/>
    <x v="0"/>
    <x v="3"/>
    <x v="0"/>
    <x v="0"/>
    <s v="Good"/>
  </r>
  <r>
    <x v="307"/>
    <n v="88.79"/>
    <n v="8"/>
    <n v="35.515999999999998"/>
    <n v="745.83600000000001"/>
    <x v="21"/>
    <x v="254"/>
    <s v="Cash"/>
    <n v="35.515999999999998"/>
    <n v="4.0999999999999996"/>
    <x v="2"/>
    <x v="2"/>
    <x v="2"/>
    <x v="0"/>
    <x v="0"/>
    <x v="2"/>
    <x v="0"/>
    <x v="0"/>
    <s v="Poor"/>
  </r>
  <r>
    <x v="308"/>
    <n v="26.48"/>
    <n v="3"/>
    <n v="3.972"/>
    <n v="83.412000000000006"/>
    <x v="76"/>
    <x v="21"/>
    <s v="Ewallet"/>
    <n v="3.972"/>
    <n v="4.7"/>
    <x v="1"/>
    <x v="4"/>
    <x v="1"/>
    <x v="0"/>
    <x v="0"/>
    <x v="1"/>
    <x v="0"/>
    <x v="0"/>
    <s v="Poor"/>
  </r>
  <r>
    <x v="309"/>
    <n v="81.91"/>
    <n v="2"/>
    <n v="8.1910000000000007"/>
    <n v="172.011"/>
    <x v="19"/>
    <x v="255"/>
    <s v="Cash"/>
    <n v="8.1910000000000007"/>
    <n v="7.8"/>
    <x v="1"/>
    <x v="6"/>
    <x v="2"/>
    <x v="1"/>
    <x v="0"/>
    <x v="5"/>
    <x v="0"/>
    <x v="0"/>
    <s v="Average"/>
  </r>
  <r>
    <x v="310"/>
    <n v="79.930000000000007"/>
    <n v="6"/>
    <n v="23.978999999999999"/>
    <n v="503.55900000000003"/>
    <x v="82"/>
    <x v="214"/>
    <s v="Cash"/>
    <n v="23.978999999999999"/>
    <n v="5.5"/>
    <x v="0"/>
    <x v="4"/>
    <x v="0"/>
    <x v="0"/>
    <x v="1"/>
    <x v="3"/>
    <x v="2"/>
    <x v="2"/>
    <s v="Poor"/>
  </r>
  <r>
    <x v="311"/>
    <n v="69.33"/>
    <n v="2"/>
    <n v="6.9329999999999998"/>
    <n v="145.59299999999999"/>
    <x v="63"/>
    <x v="256"/>
    <s v="Ewallet"/>
    <n v="6.9329999999999998"/>
    <n v="9.6999999999999993"/>
    <x v="2"/>
    <x v="6"/>
    <x v="2"/>
    <x v="0"/>
    <x v="1"/>
    <x v="5"/>
    <x v="1"/>
    <x v="1"/>
    <s v="Good"/>
  </r>
  <r>
    <x v="312"/>
    <n v="14.23"/>
    <n v="5"/>
    <n v="3.5575000000000001"/>
    <n v="74.707499999999996"/>
    <x v="60"/>
    <x v="257"/>
    <s v="Credit card"/>
    <n v="3.5575000000000001"/>
    <n v="4.4000000000000004"/>
    <x v="2"/>
    <x v="1"/>
    <x v="1"/>
    <x v="0"/>
    <x v="0"/>
    <x v="4"/>
    <x v="0"/>
    <x v="0"/>
    <s v="Poor"/>
  </r>
  <r>
    <x v="313"/>
    <n v="15.55"/>
    <n v="9"/>
    <n v="6.9974999999999996"/>
    <n v="146.94749999999999"/>
    <x v="37"/>
    <x v="258"/>
    <s v="Cash"/>
    <n v="6.9974999999999996"/>
    <n v="5"/>
    <x v="1"/>
    <x v="4"/>
    <x v="0"/>
    <x v="0"/>
    <x v="0"/>
    <x v="0"/>
    <x v="0"/>
    <x v="0"/>
    <s v="Poor"/>
  </r>
  <r>
    <x v="314"/>
    <n v="78.13"/>
    <n v="10"/>
    <n v="39.064999999999998"/>
    <n v="820.36500000000001"/>
    <x v="34"/>
    <x v="259"/>
    <s v="Cash"/>
    <n v="39.064999999999998"/>
    <n v="4.4000000000000004"/>
    <x v="2"/>
    <x v="2"/>
    <x v="2"/>
    <x v="0"/>
    <x v="0"/>
    <x v="1"/>
    <x v="1"/>
    <x v="1"/>
    <s v="Poor"/>
  </r>
  <r>
    <x v="315"/>
    <n v="99.37"/>
    <n v="2"/>
    <n v="9.9369999999999994"/>
    <n v="208.67699999999999"/>
    <x v="44"/>
    <x v="260"/>
    <s v="Cash"/>
    <n v="9.9369999999999994"/>
    <n v="5.2"/>
    <x v="2"/>
    <x v="4"/>
    <x v="2"/>
    <x v="0"/>
    <x v="1"/>
    <x v="4"/>
    <x v="1"/>
    <x v="1"/>
    <s v="Poor"/>
  </r>
  <r>
    <x v="316"/>
    <n v="21.08"/>
    <n v="3"/>
    <n v="3.1619999999999999"/>
    <n v="66.402000000000001"/>
    <x v="57"/>
    <x v="12"/>
    <s v="Cash"/>
    <n v="3.1619999999999999"/>
    <n v="7.3"/>
    <x v="2"/>
    <x v="0"/>
    <x v="1"/>
    <x v="0"/>
    <x v="0"/>
    <x v="4"/>
    <x v="1"/>
    <x v="1"/>
    <s v="Average"/>
  </r>
  <r>
    <x v="317"/>
    <n v="74.790000000000006"/>
    <n v="5"/>
    <n v="18.697500000000002"/>
    <n v="392.64749999999998"/>
    <x v="8"/>
    <x v="261"/>
    <s v="Cash"/>
    <n v="18.697500000000002"/>
    <n v="4.9000000000000004"/>
    <x v="0"/>
    <x v="4"/>
    <x v="1"/>
    <x v="0"/>
    <x v="1"/>
    <x v="1"/>
    <x v="1"/>
    <x v="1"/>
    <s v="Poor"/>
  </r>
  <r>
    <x v="318"/>
    <n v="29.67"/>
    <n v="7"/>
    <n v="10.384499999999999"/>
    <n v="218.0745"/>
    <x v="16"/>
    <x v="262"/>
    <s v="Credit card"/>
    <n v="10.384499999999999"/>
    <n v="8.1"/>
    <x v="1"/>
    <x v="3"/>
    <x v="2"/>
    <x v="0"/>
    <x v="0"/>
    <x v="0"/>
    <x v="1"/>
    <x v="1"/>
    <s v="Good"/>
  </r>
  <r>
    <x v="319"/>
    <n v="44.07"/>
    <n v="4"/>
    <n v="8.8140000000000001"/>
    <n v="185.09399999999999"/>
    <x v="67"/>
    <x v="235"/>
    <s v="Ewallet"/>
    <n v="8.8140000000000001"/>
    <n v="8.4"/>
    <x v="2"/>
    <x v="3"/>
    <x v="2"/>
    <x v="0"/>
    <x v="1"/>
    <x v="0"/>
    <x v="1"/>
    <x v="1"/>
    <s v="Good"/>
  </r>
  <r>
    <x v="320"/>
    <n v="22.93"/>
    <n v="9"/>
    <n v="10.3185"/>
    <n v="216.6885"/>
    <x v="84"/>
    <x v="263"/>
    <s v="Cash"/>
    <n v="10.3185"/>
    <n v="5.5"/>
    <x v="2"/>
    <x v="6"/>
    <x v="2"/>
    <x v="1"/>
    <x v="0"/>
    <x v="4"/>
    <x v="1"/>
    <x v="1"/>
    <s v="Poor"/>
  </r>
  <r>
    <x v="321"/>
    <n v="39.42"/>
    <n v="1"/>
    <n v="1.9710000000000001"/>
    <n v="41.390999999999998"/>
    <x v="68"/>
    <x v="264"/>
    <s v="Cash"/>
    <n v="1.9710000000000001"/>
    <n v="8.4"/>
    <x v="0"/>
    <x v="1"/>
    <x v="0"/>
    <x v="1"/>
    <x v="0"/>
    <x v="0"/>
    <x v="1"/>
    <x v="1"/>
    <s v="Good"/>
  </r>
  <r>
    <x v="322"/>
    <n v="15.26"/>
    <n v="6"/>
    <n v="4.5780000000000003"/>
    <n v="96.138000000000005"/>
    <x v="42"/>
    <x v="172"/>
    <s v="Ewallet"/>
    <n v="4.5780000000000003"/>
    <n v="9.8000000000000007"/>
    <x v="2"/>
    <x v="1"/>
    <x v="2"/>
    <x v="1"/>
    <x v="1"/>
    <x v="0"/>
    <x v="0"/>
    <x v="0"/>
    <s v="Good"/>
  </r>
  <r>
    <x v="323"/>
    <n v="61.77"/>
    <n v="5"/>
    <n v="15.442500000000001"/>
    <n v="324.29250000000002"/>
    <x v="1"/>
    <x v="265"/>
    <s v="Cash"/>
    <n v="15.442500000000001"/>
    <n v="6.7"/>
    <x v="1"/>
    <x v="1"/>
    <x v="0"/>
    <x v="1"/>
    <x v="0"/>
    <x v="5"/>
    <x v="0"/>
    <x v="0"/>
    <s v="Average"/>
  </r>
  <r>
    <x v="324"/>
    <n v="21.52"/>
    <n v="6"/>
    <n v="6.4560000000000004"/>
    <n v="135.57599999999999"/>
    <x v="29"/>
    <x v="266"/>
    <s v="Credit card"/>
    <n v="6.4560000000000004"/>
    <n v="9.4"/>
    <x v="0"/>
    <x v="4"/>
    <x v="0"/>
    <x v="1"/>
    <x v="1"/>
    <x v="2"/>
    <x v="0"/>
    <x v="0"/>
    <s v="Good"/>
  </r>
  <r>
    <x v="325"/>
    <n v="97.74"/>
    <n v="4"/>
    <n v="19.547999999999998"/>
    <n v="410.50799999999998"/>
    <x v="41"/>
    <x v="267"/>
    <s v="Ewallet"/>
    <n v="19.547999999999998"/>
    <n v="6.4"/>
    <x v="1"/>
    <x v="6"/>
    <x v="2"/>
    <x v="1"/>
    <x v="1"/>
    <x v="3"/>
    <x v="2"/>
    <x v="2"/>
    <s v="Average"/>
  </r>
  <r>
    <x v="326"/>
    <n v="99.78"/>
    <n v="5"/>
    <n v="24.945"/>
    <n v="523.84500000000003"/>
    <x v="11"/>
    <x v="268"/>
    <s v="Cash"/>
    <n v="24.945"/>
    <n v="5.4"/>
    <x v="1"/>
    <x v="0"/>
    <x v="2"/>
    <x v="0"/>
    <x v="1"/>
    <x v="4"/>
    <x v="0"/>
    <x v="0"/>
    <s v="Poor"/>
  </r>
  <r>
    <x v="327"/>
    <n v="94.26"/>
    <n v="4"/>
    <n v="18.852"/>
    <n v="395.892"/>
    <x v="41"/>
    <x v="269"/>
    <s v="Cash"/>
    <n v="18.852"/>
    <n v="8.6"/>
    <x v="1"/>
    <x v="6"/>
    <x v="2"/>
    <x v="0"/>
    <x v="1"/>
    <x v="4"/>
    <x v="1"/>
    <x v="1"/>
    <s v="Good"/>
  </r>
  <r>
    <x v="328"/>
    <n v="51.13"/>
    <n v="4"/>
    <n v="10.226000000000001"/>
    <n v="214.74600000000001"/>
    <x v="25"/>
    <x v="41"/>
    <s v="Credit card"/>
    <n v="10.226000000000001"/>
    <n v="4"/>
    <x v="0"/>
    <x v="1"/>
    <x v="1"/>
    <x v="0"/>
    <x v="1"/>
    <x v="0"/>
    <x v="2"/>
    <x v="2"/>
    <s v="Poor"/>
  </r>
  <r>
    <x v="329"/>
    <n v="36.36"/>
    <n v="4"/>
    <n v="7.2720000000000002"/>
    <n v="152.71199999999999"/>
    <x v="5"/>
    <x v="270"/>
    <s v="Cash"/>
    <n v="7.2720000000000002"/>
    <n v="7.6"/>
    <x v="1"/>
    <x v="3"/>
    <x v="0"/>
    <x v="0"/>
    <x v="1"/>
    <x v="1"/>
    <x v="0"/>
    <x v="0"/>
    <s v="Average"/>
  </r>
  <r>
    <x v="330"/>
    <n v="22.02"/>
    <n v="9"/>
    <n v="9.9090000000000007"/>
    <n v="208.089"/>
    <x v="13"/>
    <x v="271"/>
    <s v="Cash"/>
    <n v="9.9090000000000007"/>
    <n v="6.8"/>
    <x v="2"/>
    <x v="4"/>
    <x v="2"/>
    <x v="1"/>
    <x v="1"/>
    <x v="2"/>
    <x v="2"/>
    <x v="2"/>
    <s v="Average"/>
  </r>
  <r>
    <x v="331"/>
    <n v="32.9"/>
    <n v="3"/>
    <n v="4.9349999999999996"/>
    <n v="103.63500000000001"/>
    <x v="21"/>
    <x v="272"/>
    <s v="Credit card"/>
    <n v="4.9349999999999996"/>
    <n v="9.1"/>
    <x v="2"/>
    <x v="2"/>
    <x v="2"/>
    <x v="1"/>
    <x v="1"/>
    <x v="4"/>
    <x v="0"/>
    <x v="0"/>
    <s v="Good"/>
  </r>
  <r>
    <x v="332"/>
    <n v="77.02"/>
    <n v="5"/>
    <n v="19.254999999999999"/>
    <n v="404.35500000000002"/>
    <x v="36"/>
    <x v="273"/>
    <s v="Cash"/>
    <n v="19.254999999999999"/>
    <n v="5.5"/>
    <x v="2"/>
    <x v="2"/>
    <x v="0"/>
    <x v="1"/>
    <x v="1"/>
    <x v="5"/>
    <x v="0"/>
    <x v="0"/>
    <s v="Poor"/>
  </r>
  <r>
    <x v="333"/>
    <n v="23.48"/>
    <n v="2"/>
    <n v="2.3479999999999999"/>
    <n v="49.308"/>
    <x v="86"/>
    <x v="274"/>
    <s v="Credit card"/>
    <n v="2.3479999999999999"/>
    <n v="7.9"/>
    <x v="1"/>
    <x v="4"/>
    <x v="1"/>
    <x v="0"/>
    <x v="1"/>
    <x v="4"/>
    <x v="0"/>
    <x v="0"/>
    <s v="Average"/>
  </r>
  <r>
    <x v="334"/>
    <n v="14.7"/>
    <n v="5"/>
    <n v="3.6749999999999998"/>
    <n v="77.174999999999997"/>
    <x v="62"/>
    <x v="128"/>
    <s v="Ewallet"/>
    <n v="3.6749999999999998"/>
    <n v="8.5"/>
    <x v="1"/>
    <x v="2"/>
    <x v="0"/>
    <x v="0"/>
    <x v="1"/>
    <x v="3"/>
    <x v="1"/>
    <x v="1"/>
    <s v="Good"/>
  </r>
  <r>
    <x v="335"/>
    <n v="28.45"/>
    <n v="5"/>
    <n v="7.1124999999999998"/>
    <n v="149.36250000000001"/>
    <x v="76"/>
    <x v="79"/>
    <s v="Credit card"/>
    <n v="7.1124999999999998"/>
    <n v="9.1"/>
    <x v="1"/>
    <x v="4"/>
    <x v="1"/>
    <x v="0"/>
    <x v="0"/>
    <x v="1"/>
    <x v="0"/>
    <x v="0"/>
    <s v="Good"/>
  </r>
  <r>
    <x v="336"/>
    <n v="76.400000000000006"/>
    <n v="9"/>
    <n v="34.380000000000003"/>
    <n v="721.98"/>
    <x v="35"/>
    <x v="275"/>
    <s v="Ewallet"/>
    <n v="34.380000000000003"/>
    <n v="7.5"/>
    <x v="1"/>
    <x v="6"/>
    <x v="0"/>
    <x v="1"/>
    <x v="1"/>
    <x v="5"/>
    <x v="0"/>
    <x v="0"/>
    <s v="Average"/>
  </r>
  <r>
    <x v="337"/>
    <n v="57.95"/>
    <n v="6"/>
    <n v="17.385000000000002"/>
    <n v="365.08499999999998"/>
    <x v="7"/>
    <x v="276"/>
    <s v="Cash"/>
    <n v="17.385000000000002"/>
    <n v="5.2"/>
    <x v="2"/>
    <x v="2"/>
    <x v="0"/>
    <x v="1"/>
    <x v="0"/>
    <x v="3"/>
    <x v="2"/>
    <x v="2"/>
    <s v="Poor"/>
  </r>
  <r>
    <x v="338"/>
    <n v="47.65"/>
    <n v="3"/>
    <n v="7.1475"/>
    <n v="150.0975"/>
    <x v="61"/>
    <x v="187"/>
    <s v="Credit card"/>
    <n v="7.1475"/>
    <n v="9.5"/>
    <x v="1"/>
    <x v="4"/>
    <x v="0"/>
    <x v="1"/>
    <x v="0"/>
    <x v="1"/>
    <x v="1"/>
    <x v="1"/>
    <s v="Good"/>
  </r>
  <r>
    <x v="339"/>
    <n v="42.82"/>
    <n v="9"/>
    <n v="19.268999999999998"/>
    <n v="404.649"/>
    <x v="63"/>
    <x v="108"/>
    <s v="Credit card"/>
    <n v="19.268999999999998"/>
    <n v="8.9"/>
    <x v="2"/>
    <x v="6"/>
    <x v="0"/>
    <x v="0"/>
    <x v="0"/>
    <x v="4"/>
    <x v="2"/>
    <x v="2"/>
    <s v="Good"/>
  </r>
  <r>
    <x v="340"/>
    <n v="48.09"/>
    <n v="3"/>
    <n v="7.2134999999999998"/>
    <n v="151.48349999999999"/>
    <x v="34"/>
    <x v="136"/>
    <s v="Credit card"/>
    <n v="7.2134999999999998"/>
    <n v="7.8"/>
    <x v="2"/>
    <x v="2"/>
    <x v="2"/>
    <x v="0"/>
    <x v="1"/>
    <x v="1"/>
    <x v="2"/>
    <x v="2"/>
    <s v="Average"/>
  </r>
  <r>
    <x v="341"/>
    <n v="55.97"/>
    <n v="7"/>
    <n v="19.589500000000001"/>
    <n v="411.37950000000001"/>
    <x v="19"/>
    <x v="216"/>
    <s v="Ewallet"/>
    <n v="19.589500000000001"/>
    <n v="8.9"/>
    <x v="1"/>
    <x v="6"/>
    <x v="2"/>
    <x v="0"/>
    <x v="0"/>
    <x v="0"/>
    <x v="2"/>
    <x v="2"/>
    <s v="Good"/>
  </r>
  <r>
    <x v="342"/>
    <n v="76.900000000000006"/>
    <n v="7"/>
    <n v="26.914999999999999"/>
    <n v="565.21500000000003"/>
    <x v="42"/>
    <x v="277"/>
    <s v="Cash"/>
    <n v="26.914999999999999"/>
    <n v="7.7"/>
    <x v="2"/>
    <x v="1"/>
    <x v="2"/>
    <x v="0"/>
    <x v="0"/>
    <x v="0"/>
    <x v="2"/>
    <x v="2"/>
    <s v="Average"/>
  </r>
  <r>
    <x v="343"/>
    <n v="97.03"/>
    <n v="5"/>
    <n v="24.2575"/>
    <n v="509.40750000000003"/>
    <x v="74"/>
    <x v="75"/>
    <s v="Ewallet"/>
    <n v="24.2575"/>
    <n v="9.3000000000000007"/>
    <x v="0"/>
    <x v="5"/>
    <x v="2"/>
    <x v="1"/>
    <x v="0"/>
    <x v="4"/>
    <x v="1"/>
    <x v="1"/>
    <s v="Good"/>
  </r>
  <r>
    <x v="344"/>
    <n v="44.65"/>
    <n v="3"/>
    <n v="6.6974999999999998"/>
    <n v="140.64750000000001"/>
    <x v="44"/>
    <x v="278"/>
    <s v="Cash"/>
    <n v="6.6974999999999998"/>
    <n v="6.2"/>
    <x v="2"/>
    <x v="4"/>
    <x v="0"/>
    <x v="1"/>
    <x v="1"/>
    <x v="3"/>
    <x v="0"/>
    <x v="0"/>
    <s v="Average"/>
  </r>
  <r>
    <x v="345"/>
    <n v="77.930000000000007"/>
    <n v="9"/>
    <n v="35.0685"/>
    <n v="736.43849999999998"/>
    <x v="33"/>
    <x v="279"/>
    <s v="Ewallet"/>
    <n v="35.0685"/>
    <n v="7.6"/>
    <x v="2"/>
    <x v="5"/>
    <x v="2"/>
    <x v="1"/>
    <x v="0"/>
    <x v="5"/>
    <x v="0"/>
    <x v="0"/>
    <s v="Average"/>
  </r>
  <r>
    <x v="346"/>
    <n v="71.95"/>
    <n v="1"/>
    <n v="3.5975000000000001"/>
    <n v="75.547499999999999"/>
    <x v="87"/>
    <x v="280"/>
    <s v="Cash"/>
    <n v="3.5975000000000001"/>
    <n v="7.3"/>
    <x v="2"/>
    <x v="3"/>
    <x v="0"/>
    <x v="0"/>
    <x v="1"/>
    <x v="1"/>
    <x v="0"/>
    <x v="0"/>
    <s v="Average"/>
  </r>
  <r>
    <x v="347"/>
    <n v="89.25"/>
    <n v="8"/>
    <n v="35.700000000000003"/>
    <n v="749.7"/>
    <x v="40"/>
    <x v="173"/>
    <s v="Cash"/>
    <n v="35.700000000000003"/>
    <n v="4.7"/>
    <x v="0"/>
    <x v="2"/>
    <x v="1"/>
    <x v="0"/>
    <x v="0"/>
    <x v="2"/>
    <x v="1"/>
    <x v="1"/>
    <s v="Poor"/>
  </r>
  <r>
    <x v="348"/>
    <n v="26.02"/>
    <n v="7"/>
    <n v="9.1069999999999993"/>
    <n v="191.24700000000001"/>
    <x v="61"/>
    <x v="180"/>
    <s v="Cash"/>
    <n v="9.1069999999999993"/>
    <n v="5.0999999999999996"/>
    <x v="1"/>
    <x v="4"/>
    <x v="2"/>
    <x v="1"/>
    <x v="1"/>
    <x v="1"/>
    <x v="0"/>
    <x v="0"/>
    <s v="Poor"/>
  </r>
  <r>
    <x v="349"/>
    <n v="13.5"/>
    <n v="10"/>
    <n v="6.75"/>
    <n v="141.75"/>
    <x v="33"/>
    <x v="281"/>
    <s v="Credit card"/>
    <n v="6.75"/>
    <n v="4.8"/>
    <x v="2"/>
    <x v="5"/>
    <x v="1"/>
    <x v="1"/>
    <x v="0"/>
    <x v="0"/>
    <x v="2"/>
    <x v="2"/>
    <s v="Poor"/>
  </r>
  <r>
    <x v="350"/>
    <n v="99.3"/>
    <n v="10"/>
    <n v="49.65"/>
    <n v="1042.6500000000001"/>
    <x v="42"/>
    <x v="222"/>
    <s v="Credit card"/>
    <n v="49.65"/>
    <n v="6.6"/>
    <x v="2"/>
    <x v="1"/>
    <x v="0"/>
    <x v="0"/>
    <x v="0"/>
    <x v="5"/>
    <x v="1"/>
    <x v="1"/>
    <s v="Average"/>
  </r>
  <r>
    <x v="351"/>
    <n v="51.69"/>
    <n v="7"/>
    <n v="18.0915"/>
    <n v="379.92149999999998"/>
    <x v="53"/>
    <x v="282"/>
    <s v="Cash"/>
    <n v="18.0915"/>
    <n v="5.5"/>
    <x v="0"/>
    <x v="0"/>
    <x v="2"/>
    <x v="1"/>
    <x v="1"/>
    <x v="1"/>
    <x v="0"/>
    <x v="0"/>
    <s v="Poor"/>
  </r>
  <r>
    <x v="352"/>
    <n v="54.73"/>
    <n v="7"/>
    <n v="19.1555"/>
    <n v="402.26549999999997"/>
    <x v="86"/>
    <x v="283"/>
    <s v="Credit card"/>
    <n v="19.1555"/>
    <n v="8.5"/>
    <x v="1"/>
    <x v="4"/>
    <x v="2"/>
    <x v="0"/>
    <x v="0"/>
    <x v="5"/>
    <x v="2"/>
    <x v="2"/>
    <s v="Good"/>
  </r>
  <r>
    <x v="353"/>
    <n v="27"/>
    <n v="9"/>
    <n v="12.15"/>
    <n v="255.15"/>
    <x v="22"/>
    <x v="249"/>
    <s v="Cash"/>
    <n v="12.15"/>
    <n v="4.8"/>
    <x v="1"/>
    <x v="0"/>
    <x v="0"/>
    <x v="0"/>
    <x v="1"/>
    <x v="2"/>
    <x v="2"/>
    <x v="2"/>
    <s v="Poor"/>
  </r>
  <r>
    <x v="354"/>
    <n v="30.24"/>
    <n v="1"/>
    <n v="1.512"/>
    <n v="31.751999999999999"/>
    <x v="31"/>
    <x v="284"/>
    <s v="Cash"/>
    <n v="1.512"/>
    <n v="8.4"/>
    <x v="1"/>
    <x v="3"/>
    <x v="0"/>
    <x v="1"/>
    <x v="0"/>
    <x v="1"/>
    <x v="1"/>
    <x v="1"/>
    <s v="Good"/>
  </r>
  <r>
    <x v="355"/>
    <n v="89.14"/>
    <n v="4"/>
    <n v="17.827999999999999"/>
    <n v="374.38799999999998"/>
    <x v="27"/>
    <x v="22"/>
    <s v="Credit card"/>
    <n v="17.827999999999999"/>
    <n v="7.8"/>
    <x v="0"/>
    <x v="3"/>
    <x v="0"/>
    <x v="0"/>
    <x v="0"/>
    <x v="4"/>
    <x v="2"/>
    <x v="2"/>
    <s v="Average"/>
  </r>
  <r>
    <x v="356"/>
    <n v="37.549999999999997"/>
    <n v="10"/>
    <n v="18.774999999999999"/>
    <n v="394.27499999999998"/>
    <x v="1"/>
    <x v="285"/>
    <s v="Credit card"/>
    <n v="18.774999999999999"/>
    <n v="9.3000000000000007"/>
    <x v="1"/>
    <x v="1"/>
    <x v="2"/>
    <x v="1"/>
    <x v="0"/>
    <x v="5"/>
    <x v="1"/>
    <x v="1"/>
    <s v="Good"/>
  </r>
  <r>
    <x v="357"/>
    <n v="95.44"/>
    <n v="10"/>
    <n v="47.72"/>
    <n v="1002.12"/>
    <x v="51"/>
    <x v="286"/>
    <s v="Cash"/>
    <n v="47.72"/>
    <n v="5.2"/>
    <x v="0"/>
    <x v="5"/>
    <x v="0"/>
    <x v="1"/>
    <x v="0"/>
    <x v="3"/>
    <x v="1"/>
    <x v="1"/>
    <s v="Poor"/>
  </r>
  <r>
    <x v="358"/>
    <n v="27.5"/>
    <n v="3"/>
    <n v="4.125"/>
    <n v="86.625"/>
    <x v="59"/>
    <x v="287"/>
    <s v="Ewallet"/>
    <n v="4.125"/>
    <n v="6.5"/>
    <x v="1"/>
    <x v="1"/>
    <x v="0"/>
    <x v="1"/>
    <x v="1"/>
    <x v="1"/>
    <x v="2"/>
    <x v="2"/>
    <s v="Average"/>
  </r>
  <r>
    <x v="359"/>
    <n v="74.97"/>
    <n v="1"/>
    <n v="3.7484999999999999"/>
    <n v="78.718500000000006"/>
    <x v="32"/>
    <x v="288"/>
    <s v="Cash"/>
    <n v="3.7484999999999999"/>
    <n v="5.6"/>
    <x v="1"/>
    <x v="0"/>
    <x v="2"/>
    <x v="1"/>
    <x v="1"/>
    <x v="3"/>
    <x v="2"/>
    <x v="2"/>
    <s v="Poor"/>
  </r>
  <r>
    <x v="360"/>
    <n v="80.959999999999994"/>
    <n v="8"/>
    <n v="32.384"/>
    <n v="680.06399999999996"/>
    <x v="21"/>
    <x v="289"/>
    <s v="Credit card"/>
    <n v="32.384"/>
    <n v="7.4"/>
    <x v="2"/>
    <x v="2"/>
    <x v="1"/>
    <x v="0"/>
    <x v="1"/>
    <x v="4"/>
    <x v="0"/>
    <x v="0"/>
    <s v="Average"/>
  </r>
  <r>
    <x v="361"/>
    <n v="94.47"/>
    <n v="8"/>
    <n v="37.787999999999997"/>
    <n v="793.548"/>
    <x v="33"/>
    <x v="290"/>
    <s v="Cash"/>
    <n v="37.787999999999997"/>
    <n v="9.1"/>
    <x v="2"/>
    <x v="5"/>
    <x v="0"/>
    <x v="1"/>
    <x v="0"/>
    <x v="4"/>
    <x v="1"/>
    <x v="1"/>
    <s v="Good"/>
  </r>
  <r>
    <x v="362"/>
    <n v="99.79"/>
    <n v="2"/>
    <n v="9.9789999999999992"/>
    <n v="209.559"/>
    <x v="37"/>
    <x v="291"/>
    <s v="Ewallet"/>
    <n v="9.9789999999999992"/>
    <n v="8"/>
    <x v="1"/>
    <x v="4"/>
    <x v="2"/>
    <x v="1"/>
    <x v="1"/>
    <x v="4"/>
    <x v="1"/>
    <x v="1"/>
    <s v="Good"/>
  </r>
  <r>
    <x v="363"/>
    <n v="73.22"/>
    <n v="6"/>
    <n v="21.966000000000001"/>
    <n v="461.286"/>
    <x v="18"/>
    <x v="292"/>
    <s v="Cash"/>
    <n v="21.966000000000001"/>
    <n v="7.2"/>
    <x v="0"/>
    <x v="3"/>
    <x v="2"/>
    <x v="1"/>
    <x v="1"/>
    <x v="2"/>
    <x v="0"/>
    <x v="0"/>
    <s v="Average"/>
  </r>
  <r>
    <x v="364"/>
    <n v="41.24"/>
    <n v="4"/>
    <n v="8.2479999999999993"/>
    <n v="173.208"/>
    <x v="88"/>
    <x v="293"/>
    <s v="Cash"/>
    <n v="8.2479999999999993"/>
    <n v="7.1"/>
    <x v="2"/>
    <x v="6"/>
    <x v="2"/>
    <x v="1"/>
    <x v="0"/>
    <x v="4"/>
    <x v="1"/>
    <x v="1"/>
    <s v="Average"/>
  </r>
  <r>
    <x v="365"/>
    <n v="81.680000000000007"/>
    <n v="4"/>
    <n v="16.335999999999999"/>
    <n v="343.05599999999998"/>
    <x v="47"/>
    <x v="294"/>
    <s v="Cash"/>
    <n v="16.335999999999999"/>
    <n v="9.1"/>
    <x v="0"/>
    <x v="2"/>
    <x v="0"/>
    <x v="1"/>
    <x v="0"/>
    <x v="5"/>
    <x v="1"/>
    <x v="1"/>
    <s v="Good"/>
  </r>
  <r>
    <x v="366"/>
    <n v="51.32"/>
    <n v="9"/>
    <n v="23.094000000000001"/>
    <n v="484.97399999999999"/>
    <x v="86"/>
    <x v="295"/>
    <s v="Cash"/>
    <n v="23.094000000000001"/>
    <n v="5.6"/>
    <x v="1"/>
    <x v="4"/>
    <x v="2"/>
    <x v="1"/>
    <x v="0"/>
    <x v="1"/>
    <x v="1"/>
    <x v="1"/>
    <s v="Poor"/>
  </r>
  <r>
    <x v="367"/>
    <n v="65.94"/>
    <n v="4"/>
    <n v="13.188000000000001"/>
    <n v="276.94799999999998"/>
    <x v="62"/>
    <x v="1"/>
    <s v="Cash"/>
    <n v="13.188000000000001"/>
    <n v="6"/>
    <x v="1"/>
    <x v="2"/>
    <x v="1"/>
    <x v="0"/>
    <x v="1"/>
    <x v="2"/>
    <x v="0"/>
    <x v="0"/>
    <s v="Average"/>
  </r>
  <r>
    <x v="368"/>
    <n v="14.36"/>
    <n v="10"/>
    <n v="7.18"/>
    <n v="150.78"/>
    <x v="3"/>
    <x v="296"/>
    <s v="Cash"/>
    <n v="7.18"/>
    <n v="5.4"/>
    <x v="0"/>
    <x v="2"/>
    <x v="0"/>
    <x v="1"/>
    <x v="0"/>
    <x v="3"/>
    <x v="1"/>
    <x v="1"/>
    <s v="Poor"/>
  </r>
  <r>
    <x v="369"/>
    <n v="21.5"/>
    <n v="9"/>
    <n v="9.6750000000000007"/>
    <n v="203.17500000000001"/>
    <x v="43"/>
    <x v="69"/>
    <s v="Credit card"/>
    <n v="9.6750000000000007"/>
    <n v="7.8"/>
    <x v="1"/>
    <x v="5"/>
    <x v="0"/>
    <x v="0"/>
    <x v="1"/>
    <x v="1"/>
    <x v="0"/>
    <x v="0"/>
    <s v="Average"/>
  </r>
  <r>
    <x v="370"/>
    <n v="26.26"/>
    <n v="7"/>
    <n v="9.1910000000000007"/>
    <n v="193.011"/>
    <x v="30"/>
    <x v="138"/>
    <s v="Cash"/>
    <n v="9.1910000000000007"/>
    <n v="9.9"/>
    <x v="2"/>
    <x v="0"/>
    <x v="2"/>
    <x v="0"/>
    <x v="0"/>
    <x v="1"/>
    <x v="2"/>
    <x v="2"/>
    <s v="Good"/>
  </r>
  <r>
    <x v="371"/>
    <n v="60.96"/>
    <n v="2"/>
    <n v="6.0960000000000001"/>
    <n v="128.01599999999999"/>
    <x v="25"/>
    <x v="30"/>
    <s v="Credit card"/>
    <n v="6.0960000000000001"/>
    <n v="4.9000000000000004"/>
    <x v="0"/>
    <x v="1"/>
    <x v="2"/>
    <x v="1"/>
    <x v="0"/>
    <x v="5"/>
    <x v="2"/>
    <x v="2"/>
    <s v="Poor"/>
  </r>
  <r>
    <x v="372"/>
    <n v="70.11"/>
    <n v="6"/>
    <n v="21.033000000000001"/>
    <n v="441.69299999999998"/>
    <x v="86"/>
    <x v="297"/>
    <s v="Ewallet"/>
    <n v="21.033000000000001"/>
    <n v="5.2"/>
    <x v="1"/>
    <x v="4"/>
    <x v="2"/>
    <x v="1"/>
    <x v="0"/>
    <x v="2"/>
    <x v="1"/>
    <x v="1"/>
    <s v="Poor"/>
  </r>
  <r>
    <x v="373"/>
    <n v="42.08"/>
    <n v="6"/>
    <n v="12.624000000000001"/>
    <n v="265.10399999999998"/>
    <x v="71"/>
    <x v="298"/>
    <s v="Cash"/>
    <n v="12.624000000000001"/>
    <n v="8.9"/>
    <x v="0"/>
    <x v="6"/>
    <x v="0"/>
    <x v="1"/>
    <x v="1"/>
    <x v="5"/>
    <x v="1"/>
    <x v="1"/>
    <s v="Good"/>
  </r>
  <r>
    <x v="374"/>
    <n v="67.09"/>
    <n v="5"/>
    <n v="16.772500000000001"/>
    <n v="352.22250000000003"/>
    <x v="75"/>
    <x v="157"/>
    <s v="Credit card"/>
    <n v="16.772500000000001"/>
    <n v="9.1"/>
    <x v="0"/>
    <x v="4"/>
    <x v="2"/>
    <x v="1"/>
    <x v="0"/>
    <x v="2"/>
    <x v="0"/>
    <x v="0"/>
    <s v="Good"/>
  </r>
  <r>
    <x v="375"/>
    <n v="96.7"/>
    <n v="5"/>
    <n v="24.175000000000001"/>
    <n v="507.67500000000001"/>
    <x v="78"/>
    <x v="299"/>
    <s v="Ewallet"/>
    <n v="24.175000000000001"/>
    <n v="7"/>
    <x v="0"/>
    <x v="3"/>
    <x v="0"/>
    <x v="0"/>
    <x v="0"/>
    <x v="5"/>
    <x v="0"/>
    <x v="0"/>
    <s v="Average"/>
  </r>
  <r>
    <x v="376"/>
    <n v="35.380000000000003"/>
    <n v="9"/>
    <n v="15.920999999999999"/>
    <n v="334.34100000000001"/>
    <x v="0"/>
    <x v="300"/>
    <s v="Credit card"/>
    <n v="15.920999999999999"/>
    <n v="9.6"/>
    <x v="0"/>
    <x v="0"/>
    <x v="2"/>
    <x v="0"/>
    <x v="0"/>
    <x v="2"/>
    <x v="2"/>
    <x v="2"/>
    <s v="Good"/>
  </r>
  <r>
    <x v="377"/>
    <n v="95.49"/>
    <n v="7"/>
    <n v="33.421500000000002"/>
    <n v="701.85149999999999"/>
    <x v="70"/>
    <x v="70"/>
    <s v="Ewallet"/>
    <n v="33.421500000000002"/>
    <n v="8.6999999999999993"/>
    <x v="2"/>
    <x v="1"/>
    <x v="2"/>
    <x v="1"/>
    <x v="1"/>
    <x v="3"/>
    <x v="1"/>
    <x v="1"/>
    <s v="Good"/>
  </r>
  <r>
    <x v="378"/>
    <n v="96.98"/>
    <n v="4"/>
    <n v="19.396000000000001"/>
    <n v="407.31599999999997"/>
    <x v="10"/>
    <x v="244"/>
    <s v="Ewallet"/>
    <n v="19.396000000000001"/>
    <n v="9.4"/>
    <x v="2"/>
    <x v="5"/>
    <x v="2"/>
    <x v="0"/>
    <x v="1"/>
    <x v="5"/>
    <x v="1"/>
    <x v="1"/>
    <s v="Good"/>
  </r>
  <r>
    <x v="379"/>
    <n v="23.65"/>
    <n v="4"/>
    <n v="4.7300000000000004"/>
    <n v="99.33"/>
    <x v="74"/>
    <x v="147"/>
    <s v="Credit card"/>
    <n v="4.7300000000000004"/>
    <n v="4"/>
    <x v="0"/>
    <x v="5"/>
    <x v="0"/>
    <x v="1"/>
    <x v="0"/>
    <x v="1"/>
    <x v="2"/>
    <x v="2"/>
    <s v="Poor"/>
  </r>
  <r>
    <x v="380"/>
    <n v="82.33"/>
    <n v="4"/>
    <n v="16.466000000000001"/>
    <n v="345.786"/>
    <x v="83"/>
    <x v="4"/>
    <s v="Credit card"/>
    <n v="16.466000000000001"/>
    <n v="7.5"/>
    <x v="0"/>
    <x v="1"/>
    <x v="1"/>
    <x v="0"/>
    <x v="1"/>
    <x v="3"/>
    <x v="0"/>
    <x v="0"/>
    <s v="Average"/>
  </r>
  <r>
    <x v="381"/>
    <n v="26.61"/>
    <n v="2"/>
    <n v="2.661"/>
    <n v="55.881"/>
    <x v="35"/>
    <x v="63"/>
    <s v="Cash"/>
    <n v="2.661"/>
    <n v="4.2"/>
    <x v="1"/>
    <x v="6"/>
    <x v="0"/>
    <x v="1"/>
    <x v="0"/>
    <x v="1"/>
    <x v="1"/>
    <x v="1"/>
    <s v="Poor"/>
  </r>
  <r>
    <x v="382"/>
    <n v="99.69"/>
    <n v="5"/>
    <n v="24.922499999999999"/>
    <n v="523.37249999999995"/>
    <x v="78"/>
    <x v="87"/>
    <s v="Cash"/>
    <n v="24.922499999999999"/>
    <n v="9.9"/>
    <x v="0"/>
    <x v="3"/>
    <x v="0"/>
    <x v="1"/>
    <x v="0"/>
    <x v="4"/>
    <x v="2"/>
    <x v="2"/>
    <s v="Good"/>
  </r>
  <r>
    <x v="383"/>
    <n v="74.89"/>
    <n v="4"/>
    <n v="14.978"/>
    <n v="314.53800000000001"/>
    <x v="59"/>
    <x v="301"/>
    <s v="Ewallet"/>
    <n v="14.978"/>
    <n v="4.2"/>
    <x v="1"/>
    <x v="1"/>
    <x v="0"/>
    <x v="0"/>
    <x v="0"/>
    <x v="4"/>
    <x v="1"/>
    <x v="1"/>
    <s v="Poor"/>
  </r>
  <r>
    <x v="384"/>
    <n v="40.94"/>
    <n v="5"/>
    <n v="10.234999999999999"/>
    <n v="214.935"/>
    <x v="47"/>
    <x v="139"/>
    <s v="Ewallet"/>
    <n v="10.234999999999999"/>
    <n v="9.9"/>
    <x v="0"/>
    <x v="2"/>
    <x v="0"/>
    <x v="1"/>
    <x v="0"/>
    <x v="4"/>
    <x v="0"/>
    <x v="0"/>
    <s v="Good"/>
  </r>
  <r>
    <x v="385"/>
    <n v="75.819999999999993"/>
    <n v="1"/>
    <n v="3.7909999999999999"/>
    <n v="79.611000000000004"/>
    <x v="82"/>
    <x v="302"/>
    <s v="Cash"/>
    <n v="3.7909999999999999"/>
    <n v="5.8"/>
    <x v="0"/>
    <x v="4"/>
    <x v="0"/>
    <x v="0"/>
    <x v="1"/>
    <x v="3"/>
    <x v="2"/>
    <x v="2"/>
    <s v="Poor"/>
  </r>
  <r>
    <x v="386"/>
    <n v="46.77"/>
    <n v="6"/>
    <n v="14.031000000000001"/>
    <n v="294.65100000000001"/>
    <x v="16"/>
    <x v="303"/>
    <s v="Cash"/>
    <n v="14.031000000000001"/>
    <n v="6"/>
    <x v="1"/>
    <x v="3"/>
    <x v="0"/>
    <x v="1"/>
    <x v="1"/>
    <x v="4"/>
    <x v="1"/>
    <x v="1"/>
    <s v="Average"/>
  </r>
  <r>
    <x v="387"/>
    <n v="32.32"/>
    <n v="10"/>
    <n v="16.16"/>
    <n v="339.36"/>
    <x v="9"/>
    <x v="208"/>
    <s v="Credit card"/>
    <n v="16.16"/>
    <n v="10"/>
    <x v="2"/>
    <x v="5"/>
    <x v="2"/>
    <x v="1"/>
    <x v="0"/>
    <x v="0"/>
    <x v="0"/>
    <x v="0"/>
    <s v="Good"/>
  </r>
  <r>
    <x v="388"/>
    <n v="54.07"/>
    <n v="9"/>
    <n v="24.331499999999998"/>
    <n v="510.9615"/>
    <x v="3"/>
    <x v="304"/>
    <s v="Ewallet"/>
    <n v="24.331499999999998"/>
    <n v="9.5"/>
    <x v="0"/>
    <x v="2"/>
    <x v="0"/>
    <x v="0"/>
    <x v="0"/>
    <x v="5"/>
    <x v="1"/>
    <x v="1"/>
    <s v="Good"/>
  </r>
  <r>
    <x v="389"/>
    <n v="18.22"/>
    <n v="7"/>
    <n v="6.3769999999999998"/>
    <n v="133.917"/>
    <x v="24"/>
    <x v="214"/>
    <s v="Credit card"/>
    <n v="6.3769999999999998"/>
    <n v="6.6"/>
    <x v="1"/>
    <x v="2"/>
    <x v="0"/>
    <x v="1"/>
    <x v="1"/>
    <x v="4"/>
    <x v="2"/>
    <x v="2"/>
    <s v="Average"/>
  </r>
  <r>
    <x v="390"/>
    <n v="80.48"/>
    <n v="3"/>
    <n v="12.071999999999999"/>
    <n v="253.512"/>
    <x v="42"/>
    <x v="305"/>
    <s v="Cash"/>
    <n v="12.071999999999999"/>
    <n v="8.1"/>
    <x v="2"/>
    <x v="1"/>
    <x v="0"/>
    <x v="0"/>
    <x v="0"/>
    <x v="5"/>
    <x v="1"/>
    <x v="1"/>
    <s v="Good"/>
  </r>
  <r>
    <x v="391"/>
    <n v="37.950000000000003"/>
    <n v="10"/>
    <n v="18.975000000000001"/>
    <n v="398.47500000000002"/>
    <x v="53"/>
    <x v="178"/>
    <s v="Cash"/>
    <n v="18.975000000000001"/>
    <n v="9.6999999999999993"/>
    <x v="0"/>
    <x v="0"/>
    <x v="0"/>
    <x v="1"/>
    <x v="0"/>
    <x v="5"/>
    <x v="2"/>
    <x v="2"/>
    <s v="Good"/>
  </r>
  <r>
    <x v="392"/>
    <n v="76.819999999999993"/>
    <n v="1"/>
    <n v="3.8410000000000002"/>
    <n v="80.661000000000001"/>
    <x v="77"/>
    <x v="185"/>
    <s v="Ewallet"/>
    <n v="3.8410000000000002"/>
    <n v="7.2"/>
    <x v="2"/>
    <x v="5"/>
    <x v="2"/>
    <x v="0"/>
    <x v="1"/>
    <x v="1"/>
    <x v="0"/>
    <x v="0"/>
    <s v="Average"/>
  </r>
  <r>
    <x v="393"/>
    <n v="52.26"/>
    <n v="10"/>
    <n v="26.13"/>
    <n v="548.73"/>
    <x v="11"/>
    <x v="47"/>
    <s v="Credit card"/>
    <n v="26.13"/>
    <n v="6.2"/>
    <x v="1"/>
    <x v="0"/>
    <x v="0"/>
    <x v="0"/>
    <x v="0"/>
    <x v="3"/>
    <x v="0"/>
    <x v="0"/>
    <s v="Average"/>
  </r>
  <r>
    <x v="394"/>
    <n v="79.739999999999995"/>
    <n v="1"/>
    <n v="3.9870000000000001"/>
    <n v="83.727000000000004"/>
    <x v="43"/>
    <x v="130"/>
    <s v="Ewallet"/>
    <n v="3.9870000000000001"/>
    <n v="7.3"/>
    <x v="1"/>
    <x v="5"/>
    <x v="1"/>
    <x v="1"/>
    <x v="0"/>
    <x v="0"/>
    <x v="0"/>
    <x v="0"/>
    <s v="Average"/>
  </r>
  <r>
    <x v="395"/>
    <n v="77.5"/>
    <n v="5"/>
    <n v="19.375"/>
    <n v="406.875"/>
    <x v="46"/>
    <x v="58"/>
    <s v="Ewallet"/>
    <n v="19.375"/>
    <n v="4.3"/>
    <x v="0"/>
    <x v="4"/>
    <x v="2"/>
    <x v="1"/>
    <x v="0"/>
    <x v="0"/>
    <x v="0"/>
    <x v="0"/>
    <s v="Poor"/>
  </r>
  <r>
    <x v="396"/>
    <n v="54.27"/>
    <n v="5"/>
    <n v="13.567500000000001"/>
    <n v="284.91750000000002"/>
    <x v="45"/>
    <x v="249"/>
    <s v="Ewallet"/>
    <n v="13.567500000000001"/>
    <n v="4.5999999999999996"/>
    <x v="1"/>
    <x v="5"/>
    <x v="0"/>
    <x v="1"/>
    <x v="0"/>
    <x v="4"/>
    <x v="0"/>
    <x v="0"/>
    <s v="Poor"/>
  </r>
  <r>
    <x v="397"/>
    <n v="13.59"/>
    <n v="9"/>
    <n v="6.1154999999999999"/>
    <n v="128.4255"/>
    <x v="20"/>
    <x v="306"/>
    <s v="Cash"/>
    <n v="6.1154999999999999"/>
    <n v="5.8"/>
    <x v="1"/>
    <x v="1"/>
    <x v="1"/>
    <x v="1"/>
    <x v="1"/>
    <x v="2"/>
    <x v="2"/>
    <x v="2"/>
    <s v="Poor"/>
  </r>
  <r>
    <x v="398"/>
    <n v="41.06"/>
    <n v="6"/>
    <n v="12.318"/>
    <n v="258.678"/>
    <x v="19"/>
    <x v="241"/>
    <s v="Credit card"/>
    <n v="12.318"/>
    <n v="8.3000000000000007"/>
    <x v="1"/>
    <x v="6"/>
    <x v="0"/>
    <x v="0"/>
    <x v="0"/>
    <x v="0"/>
    <x v="2"/>
    <x v="2"/>
    <s v="Good"/>
  </r>
  <r>
    <x v="399"/>
    <n v="19.239999999999998"/>
    <n v="9"/>
    <n v="8.6579999999999995"/>
    <n v="181.81800000000001"/>
    <x v="31"/>
    <x v="235"/>
    <s v="Cash"/>
    <n v="8.6579999999999995"/>
    <n v="8"/>
    <x v="1"/>
    <x v="3"/>
    <x v="2"/>
    <x v="0"/>
    <x v="1"/>
    <x v="1"/>
    <x v="2"/>
    <x v="2"/>
    <s v="Good"/>
  </r>
  <r>
    <x v="400"/>
    <n v="39.43"/>
    <n v="6"/>
    <n v="11.829000000000001"/>
    <n v="248.40899999999999"/>
    <x v="5"/>
    <x v="307"/>
    <s v="Credit card"/>
    <n v="11.829000000000001"/>
    <n v="9.4"/>
    <x v="1"/>
    <x v="3"/>
    <x v="2"/>
    <x v="1"/>
    <x v="0"/>
    <x v="4"/>
    <x v="1"/>
    <x v="1"/>
    <s v="Good"/>
  </r>
  <r>
    <x v="401"/>
    <n v="46.22"/>
    <n v="4"/>
    <n v="9.2439999999999998"/>
    <n v="194.124"/>
    <x v="41"/>
    <x v="308"/>
    <s v="Credit card"/>
    <n v="9.2439999999999998"/>
    <n v="6.2"/>
    <x v="1"/>
    <x v="6"/>
    <x v="2"/>
    <x v="1"/>
    <x v="1"/>
    <x v="2"/>
    <x v="1"/>
    <x v="1"/>
    <s v="Average"/>
  </r>
  <r>
    <x v="402"/>
    <n v="13.98"/>
    <n v="1"/>
    <n v="0.69899999999999995"/>
    <n v="14.679"/>
    <x v="87"/>
    <x v="309"/>
    <s v="Ewallet"/>
    <n v="0.69899999999999995"/>
    <n v="9.8000000000000007"/>
    <x v="2"/>
    <x v="3"/>
    <x v="0"/>
    <x v="0"/>
    <x v="1"/>
    <x v="2"/>
    <x v="1"/>
    <x v="1"/>
    <s v="Good"/>
  </r>
  <r>
    <x v="403"/>
    <n v="39.75"/>
    <n v="5"/>
    <n v="9.9375"/>
    <n v="208.6875"/>
    <x v="70"/>
    <x v="100"/>
    <s v="Ewallet"/>
    <n v="9.9375"/>
    <n v="9.6"/>
    <x v="2"/>
    <x v="1"/>
    <x v="1"/>
    <x v="1"/>
    <x v="0"/>
    <x v="5"/>
    <x v="2"/>
    <x v="2"/>
    <s v="Good"/>
  </r>
  <r>
    <x v="404"/>
    <n v="97.79"/>
    <n v="7"/>
    <n v="34.226500000000001"/>
    <n v="718.75649999999996"/>
    <x v="69"/>
    <x v="310"/>
    <s v="Ewallet"/>
    <n v="34.226500000000001"/>
    <n v="4.9000000000000004"/>
    <x v="2"/>
    <x v="0"/>
    <x v="2"/>
    <x v="0"/>
    <x v="0"/>
    <x v="5"/>
    <x v="1"/>
    <x v="1"/>
    <s v="Poor"/>
  </r>
  <r>
    <x v="405"/>
    <n v="67.260000000000005"/>
    <n v="4"/>
    <n v="13.452"/>
    <n v="282.49200000000002"/>
    <x v="64"/>
    <x v="311"/>
    <s v="Credit card"/>
    <n v="13.452"/>
    <n v="8"/>
    <x v="0"/>
    <x v="0"/>
    <x v="0"/>
    <x v="0"/>
    <x v="1"/>
    <x v="3"/>
    <x v="0"/>
    <x v="0"/>
    <s v="Good"/>
  </r>
  <r>
    <x v="406"/>
    <n v="13.79"/>
    <n v="5"/>
    <n v="3.4474999999999998"/>
    <n v="72.397499999999994"/>
    <x v="83"/>
    <x v="312"/>
    <s v="Credit card"/>
    <n v="3.4474999999999998"/>
    <n v="7.8"/>
    <x v="0"/>
    <x v="1"/>
    <x v="2"/>
    <x v="1"/>
    <x v="1"/>
    <x v="4"/>
    <x v="0"/>
    <x v="0"/>
    <s v="Average"/>
  </r>
  <r>
    <x v="407"/>
    <n v="68.709999999999994"/>
    <n v="4"/>
    <n v="13.742000000000001"/>
    <n v="288.58199999999999"/>
    <x v="72"/>
    <x v="54"/>
    <s v="Cash"/>
    <n v="13.742000000000001"/>
    <n v="4.0999999999999996"/>
    <x v="0"/>
    <x v="1"/>
    <x v="2"/>
    <x v="0"/>
    <x v="0"/>
    <x v="5"/>
    <x v="2"/>
    <x v="2"/>
    <s v="Poor"/>
  </r>
  <r>
    <x v="408"/>
    <n v="56.53"/>
    <n v="4"/>
    <n v="11.305999999999999"/>
    <n v="237.42599999999999"/>
    <x v="31"/>
    <x v="28"/>
    <s v="Ewallet"/>
    <n v="11.305999999999999"/>
    <n v="5.5"/>
    <x v="1"/>
    <x v="3"/>
    <x v="2"/>
    <x v="1"/>
    <x v="0"/>
    <x v="2"/>
    <x v="0"/>
    <x v="0"/>
    <s v="Poor"/>
  </r>
  <r>
    <x v="409"/>
    <n v="23.82"/>
    <n v="5"/>
    <n v="5.9550000000000001"/>
    <n v="125.05500000000001"/>
    <x v="26"/>
    <x v="225"/>
    <s v="Ewallet"/>
    <n v="5.9550000000000001"/>
    <n v="5.4"/>
    <x v="0"/>
    <x v="3"/>
    <x v="2"/>
    <x v="1"/>
    <x v="0"/>
    <x v="5"/>
    <x v="1"/>
    <x v="1"/>
    <s v="Poor"/>
  </r>
  <r>
    <x v="410"/>
    <n v="34.21"/>
    <n v="10"/>
    <n v="17.105"/>
    <n v="359.20499999999998"/>
    <x v="56"/>
    <x v="127"/>
    <s v="Cash"/>
    <n v="17.105"/>
    <n v="5.0999999999999996"/>
    <x v="0"/>
    <x v="5"/>
    <x v="0"/>
    <x v="1"/>
    <x v="0"/>
    <x v="0"/>
    <x v="2"/>
    <x v="2"/>
    <s v="Poor"/>
  </r>
  <r>
    <x v="411"/>
    <n v="21.87"/>
    <n v="2"/>
    <n v="2.1869999999999998"/>
    <n v="45.927"/>
    <x v="25"/>
    <x v="194"/>
    <s v="Ewallet"/>
    <n v="2.1869999999999998"/>
    <n v="6.9"/>
    <x v="0"/>
    <x v="1"/>
    <x v="0"/>
    <x v="1"/>
    <x v="1"/>
    <x v="3"/>
    <x v="2"/>
    <x v="2"/>
    <s v="Average"/>
  </r>
  <r>
    <x v="412"/>
    <n v="20.97"/>
    <n v="5"/>
    <n v="5.2424999999999997"/>
    <n v="110.0925"/>
    <x v="72"/>
    <x v="265"/>
    <s v="Cash"/>
    <n v="5.2424999999999997"/>
    <n v="7.8"/>
    <x v="0"/>
    <x v="1"/>
    <x v="0"/>
    <x v="0"/>
    <x v="1"/>
    <x v="0"/>
    <x v="0"/>
    <x v="0"/>
    <s v="Average"/>
  </r>
  <r>
    <x v="413"/>
    <n v="25.84"/>
    <n v="3"/>
    <n v="3.8759999999999999"/>
    <n v="81.396000000000001"/>
    <x v="24"/>
    <x v="313"/>
    <s v="Ewallet"/>
    <n v="3.8759999999999999"/>
    <n v="6.6"/>
    <x v="1"/>
    <x v="2"/>
    <x v="2"/>
    <x v="1"/>
    <x v="1"/>
    <x v="3"/>
    <x v="0"/>
    <x v="0"/>
    <s v="Average"/>
  </r>
  <r>
    <x v="414"/>
    <n v="50.93"/>
    <n v="8"/>
    <n v="20.372"/>
    <n v="427.81200000000001"/>
    <x v="23"/>
    <x v="314"/>
    <s v="Ewallet"/>
    <n v="20.372"/>
    <n v="9.1999999999999993"/>
    <x v="1"/>
    <x v="1"/>
    <x v="2"/>
    <x v="1"/>
    <x v="1"/>
    <x v="2"/>
    <x v="0"/>
    <x v="0"/>
    <s v="Good"/>
  </r>
  <r>
    <x v="415"/>
    <n v="96.11"/>
    <n v="1"/>
    <n v="4.8055000000000003"/>
    <n v="100.91549999999999"/>
    <x v="25"/>
    <x v="235"/>
    <s v="Ewallet"/>
    <n v="4.8055000000000003"/>
    <n v="7.8"/>
    <x v="0"/>
    <x v="1"/>
    <x v="2"/>
    <x v="1"/>
    <x v="1"/>
    <x v="0"/>
    <x v="2"/>
    <x v="2"/>
    <s v="Average"/>
  </r>
  <r>
    <x v="416"/>
    <n v="45.38"/>
    <n v="4"/>
    <n v="9.0760000000000005"/>
    <n v="190.596"/>
    <x v="66"/>
    <x v="128"/>
    <s v="Credit card"/>
    <n v="9.0760000000000005"/>
    <n v="8.6999999999999993"/>
    <x v="0"/>
    <x v="6"/>
    <x v="0"/>
    <x v="1"/>
    <x v="0"/>
    <x v="2"/>
    <x v="1"/>
    <x v="1"/>
    <s v="Good"/>
  </r>
  <r>
    <x v="417"/>
    <n v="81.510000000000005"/>
    <n v="1"/>
    <n v="4.0754999999999999"/>
    <n v="85.585499999999996"/>
    <x v="49"/>
    <x v="315"/>
    <s v="Ewallet"/>
    <n v="4.0754999999999999"/>
    <n v="9.1999999999999993"/>
    <x v="0"/>
    <x v="6"/>
    <x v="1"/>
    <x v="0"/>
    <x v="0"/>
    <x v="0"/>
    <x v="1"/>
    <x v="1"/>
    <s v="Good"/>
  </r>
  <r>
    <x v="418"/>
    <n v="57.22"/>
    <n v="2"/>
    <n v="5.7220000000000004"/>
    <n v="120.16200000000001"/>
    <x v="52"/>
    <x v="316"/>
    <s v="Ewallet"/>
    <n v="5.7220000000000004"/>
    <n v="8.3000000000000007"/>
    <x v="0"/>
    <x v="0"/>
    <x v="2"/>
    <x v="1"/>
    <x v="0"/>
    <x v="0"/>
    <x v="2"/>
    <x v="2"/>
    <s v="Good"/>
  </r>
  <r>
    <x v="419"/>
    <n v="25.22"/>
    <n v="7"/>
    <n v="8.827"/>
    <n v="185.36699999999999"/>
    <x v="87"/>
    <x v="81"/>
    <s v="Cash"/>
    <n v="8.827"/>
    <n v="8.1999999999999993"/>
    <x v="2"/>
    <x v="3"/>
    <x v="1"/>
    <x v="0"/>
    <x v="0"/>
    <x v="1"/>
    <x v="0"/>
    <x v="0"/>
    <s v="Good"/>
  </r>
  <r>
    <x v="420"/>
    <n v="38.6"/>
    <n v="3"/>
    <n v="5.79"/>
    <n v="121.59"/>
    <x v="61"/>
    <x v="317"/>
    <s v="Ewallet"/>
    <n v="5.79"/>
    <n v="7.5"/>
    <x v="1"/>
    <x v="4"/>
    <x v="0"/>
    <x v="0"/>
    <x v="0"/>
    <x v="4"/>
    <x v="1"/>
    <x v="1"/>
    <s v="Average"/>
  </r>
  <r>
    <x v="421"/>
    <n v="84.05"/>
    <n v="3"/>
    <n v="12.6075"/>
    <n v="264.75749999999999"/>
    <x v="54"/>
    <x v="236"/>
    <s v="Cash"/>
    <n v="12.6075"/>
    <n v="9.8000000000000007"/>
    <x v="0"/>
    <x v="5"/>
    <x v="0"/>
    <x v="1"/>
    <x v="0"/>
    <x v="1"/>
    <x v="1"/>
    <x v="1"/>
    <s v="Good"/>
  </r>
  <r>
    <x v="422"/>
    <n v="97.21"/>
    <n v="10"/>
    <n v="48.604999999999997"/>
    <n v="1020.705"/>
    <x v="4"/>
    <x v="127"/>
    <s v="Credit card"/>
    <n v="48.604999999999997"/>
    <n v="8.6999999999999993"/>
    <x v="2"/>
    <x v="1"/>
    <x v="0"/>
    <x v="0"/>
    <x v="0"/>
    <x v="5"/>
    <x v="1"/>
    <x v="1"/>
    <s v="Good"/>
  </r>
  <r>
    <x v="423"/>
    <n v="25.42"/>
    <n v="8"/>
    <n v="10.167999999999999"/>
    <n v="213.52799999999999"/>
    <x v="35"/>
    <x v="144"/>
    <s v="Credit card"/>
    <n v="10.167999999999999"/>
    <n v="6.7"/>
    <x v="1"/>
    <x v="6"/>
    <x v="2"/>
    <x v="0"/>
    <x v="1"/>
    <x v="5"/>
    <x v="2"/>
    <x v="2"/>
    <s v="Average"/>
  </r>
  <r>
    <x v="424"/>
    <n v="16.28"/>
    <n v="1"/>
    <n v="0.81399999999999995"/>
    <n v="17.094000000000001"/>
    <x v="11"/>
    <x v="29"/>
    <s v="Cash"/>
    <n v="0.81399999999999995"/>
    <n v="5"/>
    <x v="1"/>
    <x v="0"/>
    <x v="0"/>
    <x v="1"/>
    <x v="1"/>
    <x v="5"/>
    <x v="1"/>
    <x v="1"/>
    <s v="Poor"/>
  </r>
  <r>
    <x v="425"/>
    <n v="40.61"/>
    <n v="9"/>
    <n v="18.2745"/>
    <n v="383.7645"/>
    <x v="56"/>
    <x v="61"/>
    <s v="Cash"/>
    <n v="18.2745"/>
    <n v="7"/>
    <x v="0"/>
    <x v="5"/>
    <x v="0"/>
    <x v="0"/>
    <x v="1"/>
    <x v="5"/>
    <x v="2"/>
    <x v="2"/>
    <s v="Average"/>
  </r>
  <r>
    <x v="426"/>
    <n v="53.17"/>
    <n v="7"/>
    <n v="18.609500000000001"/>
    <n v="390.79950000000002"/>
    <x v="18"/>
    <x v="240"/>
    <s v="Cash"/>
    <n v="18.609500000000001"/>
    <n v="8.9"/>
    <x v="0"/>
    <x v="3"/>
    <x v="2"/>
    <x v="0"/>
    <x v="1"/>
    <x v="0"/>
    <x v="0"/>
    <x v="0"/>
    <s v="Good"/>
  </r>
  <r>
    <x v="427"/>
    <n v="20.87"/>
    <n v="3"/>
    <n v="3.1305000000000001"/>
    <n v="65.740499999999997"/>
    <x v="80"/>
    <x v="318"/>
    <s v="Credit card"/>
    <n v="3.1305000000000001"/>
    <n v="8"/>
    <x v="1"/>
    <x v="5"/>
    <x v="0"/>
    <x v="0"/>
    <x v="0"/>
    <x v="4"/>
    <x v="2"/>
    <x v="2"/>
    <s v="Good"/>
  </r>
  <r>
    <x v="428"/>
    <n v="67.27"/>
    <n v="5"/>
    <n v="16.817499999999999"/>
    <n v="353.16750000000002"/>
    <x v="33"/>
    <x v="272"/>
    <s v="Cash"/>
    <n v="16.817499999999999"/>
    <n v="6.9"/>
    <x v="2"/>
    <x v="5"/>
    <x v="2"/>
    <x v="1"/>
    <x v="1"/>
    <x v="3"/>
    <x v="2"/>
    <x v="2"/>
    <s v="Average"/>
  </r>
  <r>
    <x v="429"/>
    <n v="90.65"/>
    <n v="10"/>
    <n v="45.325000000000003"/>
    <n v="951.82500000000005"/>
    <x v="1"/>
    <x v="164"/>
    <s v="Ewallet"/>
    <n v="45.325000000000003"/>
    <n v="7.3"/>
    <x v="1"/>
    <x v="1"/>
    <x v="1"/>
    <x v="0"/>
    <x v="0"/>
    <x v="2"/>
    <x v="0"/>
    <x v="0"/>
    <s v="Average"/>
  </r>
  <r>
    <x v="430"/>
    <n v="69.08"/>
    <n v="2"/>
    <n v="6.9080000000000004"/>
    <n v="145.06800000000001"/>
    <x v="82"/>
    <x v="28"/>
    <s v="Credit card"/>
    <n v="6.9080000000000004"/>
    <n v="6.9"/>
    <x v="0"/>
    <x v="4"/>
    <x v="2"/>
    <x v="1"/>
    <x v="1"/>
    <x v="5"/>
    <x v="2"/>
    <x v="2"/>
    <s v="Average"/>
  </r>
  <r>
    <x v="431"/>
    <n v="43.27"/>
    <n v="2"/>
    <n v="4.327"/>
    <n v="90.867000000000004"/>
    <x v="1"/>
    <x v="319"/>
    <s v="Ewallet"/>
    <n v="4.327"/>
    <n v="5.7"/>
    <x v="1"/>
    <x v="1"/>
    <x v="2"/>
    <x v="1"/>
    <x v="1"/>
    <x v="4"/>
    <x v="1"/>
    <x v="1"/>
    <s v="Poor"/>
  </r>
  <r>
    <x v="432"/>
    <n v="23.46"/>
    <n v="6"/>
    <n v="7.0380000000000003"/>
    <n v="147.798"/>
    <x v="50"/>
    <x v="195"/>
    <s v="Ewallet"/>
    <n v="7.0380000000000003"/>
    <n v="6.4"/>
    <x v="0"/>
    <x v="2"/>
    <x v="2"/>
    <x v="1"/>
    <x v="0"/>
    <x v="1"/>
    <x v="0"/>
    <x v="0"/>
    <s v="Average"/>
  </r>
  <r>
    <x v="433"/>
    <n v="95.54"/>
    <n v="7"/>
    <n v="33.439"/>
    <n v="702.21900000000005"/>
    <x v="11"/>
    <x v="6"/>
    <s v="Credit card"/>
    <n v="33.439"/>
    <n v="9.6"/>
    <x v="1"/>
    <x v="0"/>
    <x v="0"/>
    <x v="1"/>
    <x v="1"/>
    <x v="5"/>
    <x v="2"/>
    <x v="2"/>
    <s v="Good"/>
  </r>
  <r>
    <x v="434"/>
    <n v="47.44"/>
    <n v="1"/>
    <n v="2.3719999999999999"/>
    <n v="49.811999999999998"/>
    <x v="70"/>
    <x v="96"/>
    <s v="Credit card"/>
    <n v="2.3719999999999999"/>
    <n v="6.8"/>
    <x v="2"/>
    <x v="1"/>
    <x v="2"/>
    <x v="1"/>
    <x v="0"/>
    <x v="5"/>
    <x v="2"/>
    <x v="2"/>
    <s v="Average"/>
  </r>
  <r>
    <x v="435"/>
    <n v="99.24"/>
    <n v="9"/>
    <n v="44.658000000000001"/>
    <n v="937.81799999999998"/>
    <x v="35"/>
    <x v="268"/>
    <s v="Ewallet"/>
    <n v="44.658000000000001"/>
    <n v="9"/>
    <x v="1"/>
    <x v="6"/>
    <x v="2"/>
    <x v="1"/>
    <x v="1"/>
    <x v="3"/>
    <x v="1"/>
    <x v="1"/>
    <s v="Good"/>
  </r>
  <r>
    <x v="436"/>
    <n v="82.93"/>
    <n v="4"/>
    <n v="16.585999999999999"/>
    <n v="348.30599999999998"/>
    <x v="40"/>
    <x v="320"/>
    <s v="Ewallet"/>
    <n v="16.585999999999999"/>
    <n v="9.6"/>
    <x v="0"/>
    <x v="2"/>
    <x v="2"/>
    <x v="0"/>
    <x v="1"/>
    <x v="3"/>
    <x v="1"/>
    <x v="1"/>
    <s v="Good"/>
  </r>
  <r>
    <x v="437"/>
    <n v="33.99"/>
    <n v="6"/>
    <n v="10.196999999999999"/>
    <n v="214.137"/>
    <x v="1"/>
    <x v="321"/>
    <s v="Credit card"/>
    <n v="10.196999999999999"/>
    <n v="7.7"/>
    <x v="1"/>
    <x v="1"/>
    <x v="0"/>
    <x v="1"/>
    <x v="1"/>
    <x v="2"/>
    <x v="0"/>
    <x v="0"/>
    <s v="Average"/>
  </r>
  <r>
    <x v="438"/>
    <n v="17.04"/>
    <n v="4"/>
    <n v="3.4079999999999999"/>
    <n v="71.567999999999998"/>
    <x v="1"/>
    <x v="322"/>
    <s v="Ewallet"/>
    <n v="3.4079999999999999"/>
    <n v="7"/>
    <x v="1"/>
    <x v="1"/>
    <x v="2"/>
    <x v="0"/>
    <x v="1"/>
    <x v="4"/>
    <x v="1"/>
    <x v="1"/>
    <s v="Average"/>
  </r>
  <r>
    <x v="439"/>
    <n v="40.86"/>
    <n v="8"/>
    <n v="16.344000000000001"/>
    <n v="343.22399999999999"/>
    <x v="13"/>
    <x v="242"/>
    <s v="Credit card"/>
    <n v="16.344000000000001"/>
    <n v="6.5"/>
    <x v="2"/>
    <x v="4"/>
    <x v="0"/>
    <x v="1"/>
    <x v="0"/>
    <x v="1"/>
    <x v="1"/>
    <x v="1"/>
    <s v="Average"/>
  </r>
  <r>
    <x v="440"/>
    <n v="17.440000000000001"/>
    <n v="5"/>
    <n v="4.3600000000000003"/>
    <n v="91.56"/>
    <x v="15"/>
    <x v="126"/>
    <s v="Cash"/>
    <n v="4.3600000000000003"/>
    <n v="8.1"/>
    <x v="0"/>
    <x v="6"/>
    <x v="2"/>
    <x v="0"/>
    <x v="1"/>
    <x v="4"/>
    <x v="1"/>
    <x v="1"/>
    <s v="Good"/>
  </r>
  <r>
    <x v="441"/>
    <n v="88.43"/>
    <n v="8"/>
    <n v="35.372"/>
    <n v="742.81200000000001"/>
    <x v="23"/>
    <x v="323"/>
    <s v="Credit card"/>
    <n v="35.372"/>
    <n v="4.3"/>
    <x v="1"/>
    <x v="1"/>
    <x v="2"/>
    <x v="0"/>
    <x v="0"/>
    <x v="3"/>
    <x v="2"/>
    <x v="2"/>
    <s v="Poor"/>
  </r>
  <r>
    <x v="442"/>
    <n v="89.21"/>
    <n v="9"/>
    <n v="40.144500000000001"/>
    <n v="843.03449999999998"/>
    <x v="15"/>
    <x v="324"/>
    <s v="Credit card"/>
    <n v="40.144500000000001"/>
    <n v="6.5"/>
    <x v="0"/>
    <x v="6"/>
    <x v="0"/>
    <x v="0"/>
    <x v="0"/>
    <x v="2"/>
    <x v="0"/>
    <x v="0"/>
    <s v="Average"/>
  </r>
  <r>
    <x v="443"/>
    <n v="12.78"/>
    <n v="1"/>
    <n v="0.63900000000000001"/>
    <n v="13.419"/>
    <x v="66"/>
    <x v="325"/>
    <s v="Ewallet"/>
    <n v="0.63900000000000001"/>
    <n v="9.5"/>
    <x v="0"/>
    <x v="6"/>
    <x v="0"/>
    <x v="1"/>
    <x v="1"/>
    <x v="5"/>
    <x v="1"/>
    <x v="1"/>
    <s v="Good"/>
  </r>
  <r>
    <x v="444"/>
    <n v="19.100000000000001"/>
    <n v="7"/>
    <n v="6.6849999999999996"/>
    <n v="140.38499999999999"/>
    <x v="15"/>
    <x v="100"/>
    <s v="Cash"/>
    <n v="6.6849999999999996"/>
    <n v="9.6999999999999993"/>
    <x v="0"/>
    <x v="6"/>
    <x v="1"/>
    <x v="1"/>
    <x v="0"/>
    <x v="3"/>
    <x v="0"/>
    <x v="0"/>
    <s v="Good"/>
  </r>
  <r>
    <x v="445"/>
    <n v="19.149999999999999"/>
    <n v="1"/>
    <n v="0.95750000000000002"/>
    <n v="20.107500000000002"/>
    <x v="26"/>
    <x v="326"/>
    <s v="Credit card"/>
    <n v="0.95750000000000002"/>
    <n v="9.5"/>
    <x v="0"/>
    <x v="3"/>
    <x v="2"/>
    <x v="0"/>
    <x v="0"/>
    <x v="0"/>
    <x v="2"/>
    <x v="2"/>
    <s v="Good"/>
  </r>
  <r>
    <x v="446"/>
    <n v="27.66"/>
    <n v="10"/>
    <n v="13.83"/>
    <n v="290.43"/>
    <x v="44"/>
    <x v="55"/>
    <s v="Credit card"/>
    <n v="13.83"/>
    <n v="8.9"/>
    <x v="2"/>
    <x v="4"/>
    <x v="1"/>
    <x v="0"/>
    <x v="1"/>
    <x v="4"/>
    <x v="1"/>
    <x v="1"/>
    <s v="Good"/>
  </r>
  <r>
    <x v="447"/>
    <n v="45.74"/>
    <n v="3"/>
    <n v="6.8609999999999998"/>
    <n v="144.08099999999999"/>
    <x v="24"/>
    <x v="180"/>
    <s v="Credit card"/>
    <n v="6.8609999999999998"/>
    <n v="6.5"/>
    <x v="1"/>
    <x v="2"/>
    <x v="2"/>
    <x v="1"/>
    <x v="1"/>
    <x v="5"/>
    <x v="1"/>
    <x v="1"/>
    <s v="Average"/>
  </r>
  <r>
    <x v="448"/>
    <n v="27.07"/>
    <n v="1"/>
    <n v="1.3534999999999999"/>
    <n v="28.423500000000001"/>
    <x v="52"/>
    <x v="105"/>
    <s v="Credit card"/>
    <n v="1.3534999999999999"/>
    <n v="5.3"/>
    <x v="0"/>
    <x v="0"/>
    <x v="2"/>
    <x v="0"/>
    <x v="0"/>
    <x v="0"/>
    <x v="2"/>
    <x v="2"/>
    <s v="Poor"/>
  </r>
  <r>
    <x v="449"/>
    <n v="39.119999999999997"/>
    <n v="1"/>
    <n v="1.956"/>
    <n v="41.076000000000001"/>
    <x v="58"/>
    <x v="327"/>
    <s v="Credit card"/>
    <n v="1.956"/>
    <n v="9.6"/>
    <x v="1"/>
    <x v="6"/>
    <x v="1"/>
    <x v="0"/>
    <x v="0"/>
    <x v="3"/>
    <x v="2"/>
    <x v="2"/>
    <s v="Good"/>
  </r>
  <r>
    <x v="450"/>
    <n v="74.709999999999994"/>
    <n v="6"/>
    <n v="22.413"/>
    <n v="470.673"/>
    <x v="17"/>
    <x v="312"/>
    <s v="Cash"/>
    <n v="22.413"/>
    <n v="6.7"/>
    <x v="0"/>
    <x v="6"/>
    <x v="2"/>
    <x v="1"/>
    <x v="0"/>
    <x v="1"/>
    <x v="2"/>
    <x v="2"/>
    <s v="Average"/>
  </r>
  <r>
    <x v="451"/>
    <n v="22.01"/>
    <n v="6"/>
    <n v="6.6029999999999998"/>
    <n v="138.66300000000001"/>
    <x v="56"/>
    <x v="68"/>
    <s v="Cash"/>
    <n v="6.6029999999999998"/>
    <n v="7.6"/>
    <x v="0"/>
    <x v="5"/>
    <x v="2"/>
    <x v="1"/>
    <x v="1"/>
    <x v="1"/>
    <x v="2"/>
    <x v="2"/>
    <s v="Average"/>
  </r>
  <r>
    <x v="452"/>
    <n v="63.61"/>
    <n v="5"/>
    <n v="15.9025"/>
    <n v="333.95249999999999"/>
    <x v="32"/>
    <x v="31"/>
    <s v="Ewallet"/>
    <n v="15.9025"/>
    <n v="4.8"/>
    <x v="1"/>
    <x v="0"/>
    <x v="0"/>
    <x v="1"/>
    <x v="0"/>
    <x v="4"/>
    <x v="0"/>
    <x v="0"/>
    <s v="Poor"/>
  </r>
  <r>
    <x v="453"/>
    <n v="25"/>
    <n v="1"/>
    <n v="1.25"/>
    <n v="26.25"/>
    <x v="2"/>
    <x v="328"/>
    <s v="Ewallet"/>
    <n v="1.25"/>
    <n v="5.5"/>
    <x v="1"/>
    <x v="2"/>
    <x v="0"/>
    <x v="1"/>
    <x v="1"/>
    <x v="0"/>
    <x v="0"/>
    <x v="0"/>
    <s v="Poor"/>
  </r>
  <r>
    <x v="454"/>
    <n v="20.77"/>
    <n v="4"/>
    <n v="4.1539999999999999"/>
    <n v="87.233999999999995"/>
    <x v="82"/>
    <x v="329"/>
    <s v="Cash"/>
    <n v="4.1539999999999999"/>
    <n v="4.7"/>
    <x v="0"/>
    <x v="4"/>
    <x v="0"/>
    <x v="0"/>
    <x v="1"/>
    <x v="1"/>
    <x v="0"/>
    <x v="0"/>
    <s v="Poor"/>
  </r>
  <r>
    <x v="455"/>
    <n v="29.56"/>
    <n v="5"/>
    <n v="7.39"/>
    <n v="155.19"/>
    <x v="77"/>
    <x v="330"/>
    <s v="Cash"/>
    <n v="7.39"/>
    <n v="6.9"/>
    <x v="2"/>
    <x v="5"/>
    <x v="2"/>
    <x v="0"/>
    <x v="0"/>
    <x v="5"/>
    <x v="2"/>
    <x v="2"/>
    <s v="Average"/>
  </r>
  <r>
    <x v="456"/>
    <n v="77.400000000000006"/>
    <n v="9"/>
    <n v="34.83"/>
    <n v="731.43"/>
    <x v="42"/>
    <x v="331"/>
    <s v="Credit card"/>
    <n v="34.83"/>
    <n v="4.5"/>
    <x v="2"/>
    <x v="1"/>
    <x v="0"/>
    <x v="0"/>
    <x v="0"/>
    <x v="4"/>
    <x v="2"/>
    <x v="2"/>
    <s v="Poor"/>
  </r>
  <r>
    <x v="457"/>
    <n v="79.39"/>
    <n v="10"/>
    <n v="39.695"/>
    <n v="833.59500000000003"/>
    <x v="13"/>
    <x v="181"/>
    <s v="Cash"/>
    <n v="39.695"/>
    <n v="6.2"/>
    <x v="2"/>
    <x v="4"/>
    <x v="2"/>
    <x v="1"/>
    <x v="1"/>
    <x v="1"/>
    <x v="2"/>
    <x v="2"/>
    <s v="Average"/>
  </r>
  <r>
    <x v="458"/>
    <n v="46.57"/>
    <n v="10"/>
    <n v="23.285"/>
    <n v="488.98500000000001"/>
    <x v="3"/>
    <x v="139"/>
    <s v="Cash"/>
    <n v="23.285"/>
    <n v="7.6"/>
    <x v="0"/>
    <x v="2"/>
    <x v="0"/>
    <x v="0"/>
    <x v="0"/>
    <x v="1"/>
    <x v="1"/>
    <x v="1"/>
    <s v="Average"/>
  </r>
  <r>
    <x v="459"/>
    <n v="35.89"/>
    <n v="1"/>
    <n v="1.7945"/>
    <n v="37.6845"/>
    <x v="55"/>
    <x v="233"/>
    <s v="Credit card"/>
    <n v="1.7945"/>
    <n v="7.9"/>
    <x v="2"/>
    <x v="0"/>
    <x v="2"/>
    <x v="1"/>
    <x v="1"/>
    <x v="4"/>
    <x v="1"/>
    <x v="1"/>
    <s v="Average"/>
  </r>
  <r>
    <x v="460"/>
    <n v="40.520000000000003"/>
    <n v="5"/>
    <n v="10.130000000000001"/>
    <n v="212.73"/>
    <x v="36"/>
    <x v="332"/>
    <s v="Cash"/>
    <n v="10.130000000000001"/>
    <n v="4.5"/>
    <x v="2"/>
    <x v="2"/>
    <x v="0"/>
    <x v="1"/>
    <x v="1"/>
    <x v="4"/>
    <x v="1"/>
    <x v="1"/>
    <s v="Poor"/>
  </r>
  <r>
    <x v="461"/>
    <n v="73.05"/>
    <n v="10"/>
    <n v="36.524999999999999"/>
    <n v="767.02499999999998"/>
    <x v="2"/>
    <x v="298"/>
    <s v="Credit card"/>
    <n v="36.524999999999999"/>
    <n v="8.6999999999999993"/>
    <x v="1"/>
    <x v="2"/>
    <x v="0"/>
    <x v="0"/>
    <x v="0"/>
    <x v="4"/>
    <x v="2"/>
    <x v="2"/>
    <s v="Good"/>
  </r>
  <r>
    <x v="462"/>
    <n v="73.95"/>
    <n v="4"/>
    <n v="14.79"/>
    <n v="310.58999999999997"/>
    <x v="36"/>
    <x v="177"/>
    <s v="Cash"/>
    <n v="14.79"/>
    <n v="6.1"/>
    <x v="2"/>
    <x v="2"/>
    <x v="1"/>
    <x v="1"/>
    <x v="0"/>
    <x v="3"/>
    <x v="1"/>
    <x v="1"/>
    <s v="Average"/>
  </r>
  <r>
    <x v="463"/>
    <n v="22.62"/>
    <n v="1"/>
    <n v="1.131"/>
    <n v="23.751000000000001"/>
    <x v="85"/>
    <x v="262"/>
    <s v="Cash"/>
    <n v="1.131"/>
    <n v="6.4"/>
    <x v="1"/>
    <x v="2"/>
    <x v="2"/>
    <x v="0"/>
    <x v="0"/>
    <x v="4"/>
    <x v="1"/>
    <x v="1"/>
    <s v="Average"/>
  </r>
  <r>
    <x v="464"/>
    <n v="51.34"/>
    <n v="5"/>
    <n v="12.835000000000001"/>
    <n v="269.53500000000003"/>
    <x v="61"/>
    <x v="26"/>
    <s v="Credit card"/>
    <n v="12.835000000000001"/>
    <n v="9.1"/>
    <x v="1"/>
    <x v="4"/>
    <x v="0"/>
    <x v="0"/>
    <x v="1"/>
    <x v="4"/>
    <x v="0"/>
    <x v="0"/>
    <s v="Good"/>
  </r>
  <r>
    <x v="465"/>
    <n v="54.55"/>
    <n v="10"/>
    <n v="27.274999999999999"/>
    <n v="572.77499999999998"/>
    <x v="22"/>
    <x v="218"/>
    <s v="Credit card"/>
    <n v="27.274999999999999"/>
    <n v="7.1"/>
    <x v="1"/>
    <x v="0"/>
    <x v="1"/>
    <x v="0"/>
    <x v="0"/>
    <x v="3"/>
    <x v="1"/>
    <x v="1"/>
    <s v="Average"/>
  </r>
  <r>
    <x v="466"/>
    <n v="37.15"/>
    <n v="7"/>
    <n v="13.0025"/>
    <n v="273.05250000000001"/>
    <x v="4"/>
    <x v="258"/>
    <s v="Credit card"/>
    <n v="13.0025"/>
    <n v="7.7"/>
    <x v="2"/>
    <x v="1"/>
    <x v="0"/>
    <x v="0"/>
    <x v="0"/>
    <x v="0"/>
    <x v="1"/>
    <x v="1"/>
    <s v="Average"/>
  </r>
  <r>
    <x v="467"/>
    <n v="37.020000000000003"/>
    <n v="6"/>
    <n v="11.106"/>
    <n v="233.226"/>
    <x v="23"/>
    <x v="333"/>
    <s v="Cash"/>
    <n v="11.106"/>
    <n v="4.5"/>
    <x v="1"/>
    <x v="1"/>
    <x v="2"/>
    <x v="1"/>
    <x v="1"/>
    <x v="3"/>
    <x v="2"/>
    <x v="2"/>
    <s v="Poor"/>
  </r>
  <r>
    <x v="468"/>
    <n v="21.58"/>
    <n v="1"/>
    <n v="1.079"/>
    <n v="22.658999999999999"/>
    <x v="57"/>
    <x v="177"/>
    <s v="Ewallet"/>
    <n v="1.079"/>
    <n v="7.2"/>
    <x v="2"/>
    <x v="0"/>
    <x v="1"/>
    <x v="1"/>
    <x v="1"/>
    <x v="4"/>
    <x v="1"/>
    <x v="1"/>
    <s v="Average"/>
  </r>
  <r>
    <x v="469"/>
    <n v="98.84"/>
    <n v="1"/>
    <n v="4.9420000000000002"/>
    <n v="103.782"/>
    <x v="42"/>
    <x v="274"/>
    <s v="Cash"/>
    <n v="4.9420000000000002"/>
    <n v="8.4"/>
    <x v="2"/>
    <x v="1"/>
    <x v="1"/>
    <x v="0"/>
    <x v="0"/>
    <x v="1"/>
    <x v="1"/>
    <x v="1"/>
    <s v="Good"/>
  </r>
  <r>
    <x v="470"/>
    <n v="83.77"/>
    <n v="6"/>
    <n v="25.131"/>
    <n v="527.75099999999998"/>
    <x v="54"/>
    <x v="334"/>
    <s v="Ewallet"/>
    <n v="25.131"/>
    <n v="5.4"/>
    <x v="0"/>
    <x v="5"/>
    <x v="0"/>
    <x v="0"/>
    <x v="0"/>
    <x v="2"/>
    <x v="1"/>
    <x v="1"/>
    <s v="Poor"/>
  </r>
  <r>
    <x v="471"/>
    <n v="40.049999999999997"/>
    <n v="4"/>
    <n v="8.01"/>
    <n v="168.21"/>
    <x v="25"/>
    <x v="335"/>
    <s v="Cash"/>
    <n v="8.01"/>
    <n v="9.6999999999999993"/>
    <x v="0"/>
    <x v="1"/>
    <x v="1"/>
    <x v="0"/>
    <x v="0"/>
    <x v="3"/>
    <x v="0"/>
    <x v="0"/>
    <s v="Good"/>
  </r>
  <r>
    <x v="472"/>
    <n v="43.13"/>
    <n v="10"/>
    <n v="21.565000000000001"/>
    <n v="452.86500000000001"/>
    <x v="30"/>
    <x v="201"/>
    <s v="Credit card"/>
    <n v="21.565000000000001"/>
    <n v="5.5"/>
    <x v="2"/>
    <x v="0"/>
    <x v="2"/>
    <x v="0"/>
    <x v="1"/>
    <x v="5"/>
    <x v="0"/>
    <x v="0"/>
    <s v="Poor"/>
  </r>
  <r>
    <x v="473"/>
    <n v="72.569999999999993"/>
    <n v="8"/>
    <n v="29.027999999999999"/>
    <n v="609.58799999999997"/>
    <x v="73"/>
    <x v="326"/>
    <s v="Cash"/>
    <n v="29.027999999999999"/>
    <n v="4.5999999999999996"/>
    <x v="1"/>
    <x v="0"/>
    <x v="2"/>
    <x v="0"/>
    <x v="1"/>
    <x v="0"/>
    <x v="2"/>
    <x v="2"/>
    <s v="Poor"/>
  </r>
  <r>
    <x v="474"/>
    <n v="64.44"/>
    <n v="5"/>
    <n v="16.11"/>
    <n v="338.31"/>
    <x v="73"/>
    <x v="72"/>
    <s v="Cash"/>
    <n v="16.11"/>
    <n v="6.6"/>
    <x v="1"/>
    <x v="0"/>
    <x v="2"/>
    <x v="0"/>
    <x v="0"/>
    <x v="1"/>
    <x v="0"/>
    <x v="0"/>
    <s v="Average"/>
  </r>
  <r>
    <x v="475"/>
    <n v="65.180000000000007"/>
    <n v="3"/>
    <n v="9.7769999999999992"/>
    <n v="205.31700000000001"/>
    <x v="6"/>
    <x v="82"/>
    <s v="Credit card"/>
    <n v="9.7769999999999992"/>
    <n v="6.3"/>
    <x v="2"/>
    <x v="3"/>
    <x v="2"/>
    <x v="1"/>
    <x v="1"/>
    <x v="0"/>
    <x v="0"/>
    <x v="0"/>
    <s v="Average"/>
  </r>
  <r>
    <x v="476"/>
    <n v="33.26"/>
    <n v="5"/>
    <n v="8.3149999999999995"/>
    <n v="174.61500000000001"/>
    <x v="79"/>
    <x v="279"/>
    <s v="Credit card"/>
    <n v="8.3149999999999995"/>
    <n v="4.2"/>
    <x v="1"/>
    <x v="3"/>
    <x v="2"/>
    <x v="1"/>
    <x v="0"/>
    <x v="3"/>
    <x v="0"/>
    <x v="0"/>
    <s v="Poor"/>
  </r>
  <r>
    <x v="477"/>
    <n v="84.07"/>
    <n v="4"/>
    <n v="16.814"/>
    <n v="353.09399999999999"/>
    <x v="37"/>
    <x v="336"/>
    <s v="Ewallet"/>
    <n v="16.814"/>
    <n v="4.4000000000000004"/>
    <x v="1"/>
    <x v="4"/>
    <x v="2"/>
    <x v="1"/>
    <x v="1"/>
    <x v="1"/>
    <x v="1"/>
    <x v="1"/>
    <s v="Poor"/>
  </r>
  <r>
    <x v="478"/>
    <n v="34.369999999999997"/>
    <n v="10"/>
    <n v="17.184999999999999"/>
    <n v="360.88499999999999"/>
    <x v="32"/>
    <x v="41"/>
    <s v="Ewallet"/>
    <n v="17.184999999999999"/>
    <n v="6.7"/>
    <x v="1"/>
    <x v="0"/>
    <x v="1"/>
    <x v="1"/>
    <x v="1"/>
    <x v="3"/>
    <x v="2"/>
    <x v="2"/>
    <s v="Average"/>
  </r>
  <r>
    <x v="479"/>
    <n v="38.6"/>
    <n v="1"/>
    <n v="1.93"/>
    <n v="40.53"/>
    <x v="71"/>
    <x v="55"/>
    <s v="Ewallet"/>
    <n v="1.93"/>
    <n v="6.7"/>
    <x v="0"/>
    <x v="6"/>
    <x v="1"/>
    <x v="1"/>
    <x v="1"/>
    <x v="1"/>
    <x v="0"/>
    <x v="0"/>
    <s v="Average"/>
  </r>
  <r>
    <x v="480"/>
    <n v="65.97"/>
    <n v="8"/>
    <n v="26.388000000000002"/>
    <n v="554.14800000000002"/>
    <x v="30"/>
    <x v="245"/>
    <s v="Cash"/>
    <n v="26.388000000000002"/>
    <n v="8.4"/>
    <x v="2"/>
    <x v="0"/>
    <x v="2"/>
    <x v="1"/>
    <x v="1"/>
    <x v="4"/>
    <x v="1"/>
    <x v="1"/>
    <s v="Good"/>
  </r>
  <r>
    <x v="481"/>
    <n v="32.799999999999997"/>
    <n v="10"/>
    <n v="16.399999999999999"/>
    <n v="344.4"/>
    <x v="42"/>
    <x v="294"/>
    <s v="Cash"/>
    <n v="16.399999999999999"/>
    <n v="6.2"/>
    <x v="2"/>
    <x v="1"/>
    <x v="0"/>
    <x v="1"/>
    <x v="0"/>
    <x v="1"/>
    <x v="1"/>
    <x v="1"/>
    <s v="Average"/>
  </r>
  <r>
    <x v="482"/>
    <n v="37.14"/>
    <n v="5"/>
    <n v="9.2850000000000001"/>
    <n v="194.98500000000001"/>
    <x v="66"/>
    <x v="137"/>
    <s v="Ewallet"/>
    <n v="9.2850000000000001"/>
    <n v="5"/>
    <x v="0"/>
    <x v="6"/>
    <x v="0"/>
    <x v="1"/>
    <x v="1"/>
    <x v="3"/>
    <x v="0"/>
    <x v="0"/>
    <s v="Poor"/>
  </r>
  <r>
    <x v="483"/>
    <n v="60.38"/>
    <n v="10"/>
    <n v="30.19"/>
    <n v="633.99"/>
    <x v="12"/>
    <x v="15"/>
    <s v="Cash"/>
    <n v="30.19"/>
    <n v="6"/>
    <x v="2"/>
    <x v="6"/>
    <x v="2"/>
    <x v="0"/>
    <x v="1"/>
    <x v="2"/>
    <x v="2"/>
    <x v="2"/>
    <s v="Average"/>
  </r>
  <r>
    <x v="484"/>
    <n v="36.979999999999997"/>
    <n v="10"/>
    <n v="18.489999999999998"/>
    <n v="388.29"/>
    <x v="17"/>
    <x v="28"/>
    <s v="Credit card"/>
    <n v="18.489999999999998"/>
    <n v="7"/>
    <x v="0"/>
    <x v="6"/>
    <x v="2"/>
    <x v="0"/>
    <x v="0"/>
    <x v="3"/>
    <x v="1"/>
    <x v="1"/>
    <s v="Average"/>
  </r>
  <r>
    <x v="485"/>
    <n v="49.49"/>
    <n v="4"/>
    <n v="9.8979999999999997"/>
    <n v="207.858"/>
    <x v="76"/>
    <x v="337"/>
    <s v="Ewallet"/>
    <n v="9.8979999999999997"/>
    <n v="6.6"/>
    <x v="1"/>
    <x v="4"/>
    <x v="0"/>
    <x v="0"/>
    <x v="0"/>
    <x v="3"/>
    <x v="2"/>
    <x v="2"/>
    <s v="Average"/>
  </r>
  <r>
    <x v="486"/>
    <n v="41.09"/>
    <n v="10"/>
    <n v="20.545000000000002"/>
    <n v="431.44499999999999"/>
    <x v="38"/>
    <x v="51"/>
    <s v="Cash"/>
    <n v="20.545000000000002"/>
    <n v="7.3"/>
    <x v="2"/>
    <x v="4"/>
    <x v="0"/>
    <x v="1"/>
    <x v="0"/>
    <x v="5"/>
    <x v="2"/>
    <x v="2"/>
    <s v="Average"/>
  </r>
  <r>
    <x v="487"/>
    <n v="37.15"/>
    <n v="4"/>
    <n v="7.43"/>
    <n v="156.03"/>
    <x v="28"/>
    <x v="188"/>
    <s v="Ewallet"/>
    <n v="7.43"/>
    <n v="8.3000000000000007"/>
    <x v="1"/>
    <x v="0"/>
    <x v="2"/>
    <x v="1"/>
    <x v="1"/>
    <x v="5"/>
    <x v="0"/>
    <x v="0"/>
    <s v="Good"/>
  </r>
  <r>
    <x v="488"/>
    <n v="22.96"/>
    <n v="1"/>
    <n v="1.1479999999999999"/>
    <n v="24.108000000000001"/>
    <x v="74"/>
    <x v="338"/>
    <s v="Cash"/>
    <n v="1.1479999999999999"/>
    <n v="4.3"/>
    <x v="0"/>
    <x v="5"/>
    <x v="2"/>
    <x v="1"/>
    <x v="1"/>
    <x v="2"/>
    <x v="1"/>
    <x v="1"/>
    <s v="Poor"/>
  </r>
  <r>
    <x v="489"/>
    <n v="77.680000000000007"/>
    <n v="9"/>
    <n v="34.956000000000003"/>
    <n v="734.07600000000002"/>
    <x v="87"/>
    <x v="265"/>
    <s v="Ewallet"/>
    <n v="34.956000000000003"/>
    <n v="9.8000000000000007"/>
    <x v="2"/>
    <x v="3"/>
    <x v="0"/>
    <x v="0"/>
    <x v="0"/>
    <x v="2"/>
    <x v="2"/>
    <x v="2"/>
    <s v="Good"/>
  </r>
  <r>
    <x v="490"/>
    <n v="34.700000000000003"/>
    <n v="2"/>
    <n v="3.47"/>
    <n v="72.87"/>
    <x v="45"/>
    <x v="28"/>
    <s v="Ewallet"/>
    <n v="3.47"/>
    <n v="8.1999999999999993"/>
    <x v="1"/>
    <x v="5"/>
    <x v="2"/>
    <x v="1"/>
    <x v="0"/>
    <x v="5"/>
    <x v="2"/>
    <x v="2"/>
    <s v="Good"/>
  </r>
  <r>
    <x v="491"/>
    <n v="19.66"/>
    <n v="10"/>
    <n v="9.83"/>
    <n v="206.43"/>
    <x v="20"/>
    <x v="339"/>
    <s v="Credit card"/>
    <n v="9.83"/>
    <n v="7.2"/>
    <x v="1"/>
    <x v="1"/>
    <x v="2"/>
    <x v="0"/>
    <x v="0"/>
    <x v="5"/>
    <x v="0"/>
    <x v="0"/>
    <s v="Average"/>
  </r>
  <r>
    <x v="492"/>
    <n v="25.32"/>
    <n v="8"/>
    <n v="10.128"/>
    <n v="212.68799999999999"/>
    <x v="19"/>
    <x v="181"/>
    <s v="Ewallet"/>
    <n v="10.128"/>
    <n v="8.6999999999999993"/>
    <x v="1"/>
    <x v="6"/>
    <x v="2"/>
    <x v="0"/>
    <x v="0"/>
    <x v="0"/>
    <x v="2"/>
    <x v="2"/>
    <s v="Good"/>
  </r>
  <r>
    <x v="493"/>
    <n v="12.12"/>
    <n v="10"/>
    <n v="6.06"/>
    <n v="127.26"/>
    <x v="19"/>
    <x v="189"/>
    <s v="Credit card"/>
    <n v="6.06"/>
    <n v="8.4"/>
    <x v="1"/>
    <x v="6"/>
    <x v="0"/>
    <x v="0"/>
    <x v="0"/>
    <x v="2"/>
    <x v="1"/>
    <x v="1"/>
    <s v="Good"/>
  </r>
  <r>
    <x v="494"/>
    <n v="99.89"/>
    <n v="2"/>
    <n v="9.9890000000000008"/>
    <n v="209.76900000000001"/>
    <x v="84"/>
    <x v="340"/>
    <s v="Ewallet"/>
    <n v="9.9890000000000008"/>
    <n v="7.1"/>
    <x v="2"/>
    <x v="6"/>
    <x v="1"/>
    <x v="1"/>
    <x v="1"/>
    <x v="5"/>
    <x v="2"/>
    <x v="2"/>
    <s v="Average"/>
  </r>
  <r>
    <x v="495"/>
    <n v="75.92"/>
    <n v="8"/>
    <n v="30.367999999999999"/>
    <n v="637.72799999999995"/>
    <x v="80"/>
    <x v="341"/>
    <s v="Cash"/>
    <n v="30.367999999999999"/>
    <n v="5.5"/>
    <x v="1"/>
    <x v="5"/>
    <x v="0"/>
    <x v="1"/>
    <x v="1"/>
    <x v="3"/>
    <x v="2"/>
    <x v="2"/>
    <s v="Poor"/>
  </r>
  <r>
    <x v="496"/>
    <n v="63.22"/>
    <n v="2"/>
    <n v="6.3220000000000001"/>
    <n v="132.762"/>
    <x v="17"/>
    <x v="232"/>
    <s v="Cash"/>
    <n v="6.3220000000000001"/>
    <n v="8.5"/>
    <x v="0"/>
    <x v="6"/>
    <x v="0"/>
    <x v="1"/>
    <x v="0"/>
    <x v="1"/>
    <x v="1"/>
    <x v="1"/>
    <s v="Good"/>
  </r>
  <r>
    <x v="497"/>
    <n v="90.24"/>
    <n v="6"/>
    <n v="27.071999999999999"/>
    <n v="568.51199999999994"/>
    <x v="3"/>
    <x v="342"/>
    <s v="Cash"/>
    <n v="27.071999999999999"/>
    <n v="6.2"/>
    <x v="0"/>
    <x v="2"/>
    <x v="1"/>
    <x v="1"/>
    <x v="0"/>
    <x v="4"/>
    <x v="1"/>
    <x v="1"/>
    <s v="Average"/>
  </r>
  <r>
    <x v="498"/>
    <n v="98.13"/>
    <n v="1"/>
    <n v="4.9065000000000003"/>
    <n v="103.0365"/>
    <x v="18"/>
    <x v="24"/>
    <s v="Cash"/>
    <n v="4.9065000000000003"/>
    <n v="8.9"/>
    <x v="0"/>
    <x v="3"/>
    <x v="2"/>
    <x v="0"/>
    <x v="0"/>
    <x v="3"/>
    <x v="2"/>
    <x v="2"/>
    <s v="Good"/>
  </r>
  <r>
    <x v="499"/>
    <n v="51.52"/>
    <n v="8"/>
    <n v="20.608000000000001"/>
    <n v="432.76799999999997"/>
    <x v="30"/>
    <x v="46"/>
    <s v="Cash"/>
    <n v="20.608000000000001"/>
    <n v="9.6"/>
    <x v="2"/>
    <x v="0"/>
    <x v="0"/>
    <x v="0"/>
    <x v="0"/>
    <x v="3"/>
    <x v="0"/>
    <x v="0"/>
    <s v="Good"/>
  </r>
  <r>
    <x v="500"/>
    <n v="73.97"/>
    <n v="1"/>
    <n v="3.6985000000000001"/>
    <n v="77.668499999999995"/>
    <x v="36"/>
    <x v="183"/>
    <s v="Credit card"/>
    <n v="3.6985000000000001"/>
    <n v="5.4"/>
    <x v="2"/>
    <x v="2"/>
    <x v="0"/>
    <x v="0"/>
    <x v="1"/>
    <x v="3"/>
    <x v="2"/>
    <x v="2"/>
    <s v="Poor"/>
  </r>
  <r>
    <x v="501"/>
    <n v="31.9"/>
    <n v="1"/>
    <n v="1.595"/>
    <n v="33.494999999999997"/>
    <x v="0"/>
    <x v="343"/>
    <s v="Ewallet"/>
    <n v="1.595"/>
    <n v="9.1"/>
    <x v="0"/>
    <x v="0"/>
    <x v="0"/>
    <x v="0"/>
    <x v="0"/>
    <x v="5"/>
    <x v="1"/>
    <x v="1"/>
    <s v="Good"/>
  </r>
  <r>
    <x v="502"/>
    <n v="69.400000000000006"/>
    <n v="2"/>
    <n v="6.94"/>
    <n v="145.74"/>
    <x v="3"/>
    <x v="28"/>
    <s v="Ewallet"/>
    <n v="6.94"/>
    <n v="9"/>
    <x v="0"/>
    <x v="2"/>
    <x v="2"/>
    <x v="1"/>
    <x v="1"/>
    <x v="2"/>
    <x v="1"/>
    <x v="1"/>
    <s v="Good"/>
  </r>
  <r>
    <x v="503"/>
    <n v="93.31"/>
    <n v="2"/>
    <n v="9.3309999999999995"/>
    <n v="195.95099999999999"/>
    <x v="5"/>
    <x v="344"/>
    <s v="Cash"/>
    <n v="9.3309999999999995"/>
    <n v="6.3"/>
    <x v="1"/>
    <x v="3"/>
    <x v="2"/>
    <x v="1"/>
    <x v="0"/>
    <x v="3"/>
    <x v="2"/>
    <x v="2"/>
    <s v="Average"/>
  </r>
  <r>
    <x v="504"/>
    <n v="88.45"/>
    <n v="1"/>
    <n v="4.4225000000000003"/>
    <n v="92.872500000000002"/>
    <x v="6"/>
    <x v="345"/>
    <s v="Credit card"/>
    <n v="4.4225000000000003"/>
    <n v="9.5"/>
    <x v="2"/>
    <x v="3"/>
    <x v="2"/>
    <x v="1"/>
    <x v="1"/>
    <x v="3"/>
    <x v="2"/>
    <x v="2"/>
    <s v="Good"/>
  </r>
  <r>
    <x v="505"/>
    <n v="24.18"/>
    <n v="8"/>
    <n v="9.6720000000000006"/>
    <n v="203.11199999999999"/>
    <x v="26"/>
    <x v="98"/>
    <s v="Ewallet"/>
    <n v="9.6720000000000006"/>
    <n v="9.8000000000000007"/>
    <x v="0"/>
    <x v="3"/>
    <x v="2"/>
    <x v="0"/>
    <x v="1"/>
    <x v="1"/>
    <x v="0"/>
    <x v="0"/>
    <s v="Good"/>
  </r>
  <r>
    <x v="506"/>
    <n v="48.5"/>
    <n v="3"/>
    <n v="7.2750000000000004"/>
    <n v="152.77500000000001"/>
    <x v="66"/>
    <x v="165"/>
    <s v="Cash"/>
    <n v="7.2750000000000004"/>
    <n v="6.7"/>
    <x v="0"/>
    <x v="6"/>
    <x v="0"/>
    <x v="0"/>
    <x v="0"/>
    <x v="3"/>
    <x v="2"/>
    <x v="2"/>
    <s v="Average"/>
  </r>
  <r>
    <x v="507"/>
    <n v="84.05"/>
    <n v="6"/>
    <n v="25.215"/>
    <n v="529.51499999999999"/>
    <x v="71"/>
    <x v="346"/>
    <s v="Credit card"/>
    <n v="25.215"/>
    <n v="7.7"/>
    <x v="0"/>
    <x v="6"/>
    <x v="1"/>
    <x v="1"/>
    <x v="0"/>
    <x v="4"/>
    <x v="2"/>
    <x v="2"/>
    <s v="Average"/>
  </r>
  <r>
    <x v="508"/>
    <n v="61.29"/>
    <n v="5"/>
    <n v="15.3225"/>
    <n v="321.77249999999998"/>
    <x v="14"/>
    <x v="296"/>
    <s v="Cash"/>
    <n v="15.3225"/>
    <n v="7"/>
    <x v="1"/>
    <x v="1"/>
    <x v="0"/>
    <x v="0"/>
    <x v="1"/>
    <x v="0"/>
    <x v="2"/>
    <x v="2"/>
    <s v="Average"/>
  </r>
  <r>
    <x v="509"/>
    <n v="15.95"/>
    <n v="6"/>
    <n v="4.7850000000000001"/>
    <n v="100.485"/>
    <x v="57"/>
    <x v="8"/>
    <s v="Credit card"/>
    <n v="4.7850000000000001"/>
    <n v="5.0999999999999996"/>
    <x v="2"/>
    <x v="0"/>
    <x v="2"/>
    <x v="0"/>
    <x v="0"/>
    <x v="2"/>
    <x v="1"/>
    <x v="1"/>
    <s v="Poor"/>
  </r>
  <r>
    <x v="510"/>
    <n v="90.74"/>
    <n v="7"/>
    <n v="31.759"/>
    <n v="666.93899999999996"/>
    <x v="65"/>
    <x v="172"/>
    <s v="Credit card"/>
    <n v="31.759"/>
    <n v="6.2"/>
    <x v="0"/>
    <x v="5"/>
    <x v="2"/>
    <x v="0"/>
    <x v="0"/>
    <x v="3"/>
    <x v="2"/>
    <x v="2"/>
    <s v="Average"/>
  </r>
  <r>
    <x v="511"/>
    <n v="42.91"/>
    <n v="5"/>
    <n v="10.727499999999999"/>
    <n v="225.2775"/>
    <x v="0"/>
    <x v="260"/>
    <s v="Ewallet"/>
    <n v="10.727499999999999"/>
    <n v="6.1"/>
    <x v="0"/>
    <x v="0"/>
    <x v="2"/>
    <x v="1"/>
    <x v="0"/>
    <x v="2"/>
    <x v="0"/>
    <x v="0"/>
    <s v="Average"/>
  </r>
  <r>
    <x v="512"/>
    <n v="54.28"/>
    <n v="7"/>
    <n v="18.998000000000001"/>
    <n v="398.95800000000003"/>
    <x v="3"/>
    <x v="347"/>
    <s v="Ewallet"/>
    <n v="18.998000000000001"/>
    <n v="9.3000000000000007"/>
    <x v="0"/>
    <x v="2"/>
    <x v="2"/>
    <x v="1"/>
    <x v="0"/>
    <x v="5"/>
    <x v="0"/>
    <x v="0"/>
    <s v="Good"/>
  </r>
  <r>
    <x v="513"/>
    <n v="99.55"/>
    <n v="7"/>
    <n v="34.842500000000001"/>
    <n v="731.6925"/>
    <x v="86"/>
    <x v="348"/>
    <s v="Cash"/>
    <n v="34.842500000000001"/>
    <n v="7.6"/>
    <x v="1"/>
    <x v="4"/>
    <x v="0"/>
    <x v="1"/>
    <x v="1"/>
    <x v="1"/>
    <x v="0"/>
    <x v="0"/>
    <s v="Average"/>
  </r>
  <r>
    <x v="514"/>
    <n v="58.39"/>
    <n v="7"/>
    <n v="20.436499999999999"/>
    <n v="429.16649999999998"/>
    <x v="55"/>
    <x v="349"/>
    <s v="Credit card"/>
    <n v="20.436499999999999"/>
    <n v="8.1999999999999993"/>
    <x v="2"/>
    <x v="0"/>
    <x v="2"/>
    <x v="0"/>
    <x v="1"/>
    <x v="3"/>
    <x v="1"/>
    <x v="1"/>
    <s v="Good"/>
  </r>
  <r>
    <x v="515"/>
    <n v="51.47"/>
    <n v="1"/>
    <n v="2.5735000000000001"/>
    <n v="54.043500000000002"/>
    <x v="79"/>
    <x v="350"/>
    <s v="Ewallet"/>
    <n v="2.5735000000000001"/>
    <n v="8.5"/>
    <x v="1"/>
    <x v="3"/>
    <x v="0"/>
    <x v="0"/>
    <x v="0"/>
    <x v="5"/>
    <x v="1"/>
    <x v="1"/>
    <s v="Good"/>
  </r>
  <r>
    <x v="516"/>
    <n v="54.86"/>
    <n v="5"/>
    <n v="13.715"/>
    <n v="288.01499999999999"/>
    <x v="14"/>
    <x v="13"/>
    <s v="Ewallet"/>
    <n v="13.715"/>
    <n v="9.8000000000000007"/>
    <x v="1"/>
    <x v="1"/>
    <x v="2"/>
    <x v="0"/>
    <x v="1"/>
    <x v="0"/>
    <x v="2"/>
    <x v="2"/>
    <s v="Good"/>
  </r>
  <r>
    <x v="517"/>
    <n v="39.39"/>
    <n v="5"/>
    <n v="9.8475000000000001"/>
    <n v="206.79750000000001"/>
    <x v="49"/>
    <x v="351"/>
    <s v="Credit card"/>
    <n v="9.8475000000000001"/>
    <n v="8.6999999999999993"/>
    <x v="0"/>
    <x v="6"/>
    <x v="2"/>
    <x v="0"/>
    <x v="1"/>
    <x v="2"/>
    <x v="1"/>
    <x v="1"/>
    <s v="Good"/>
  </r>
  <r>
    <x v="518"/>
    <n v="34.729999999999997"/>
    <n v="2"/>
    <n v="3.4729999999999999"/>
    <n v="72.933000000000007"/>
    <x v="59"/>
    <x v="92"/>
    <s v="Ewallet"/>
    <n v="3.4729999999999999"/>
    <n v="9.6999999999999993"/>
    <x v="1"/>
    <x v="1"/>
    <x v="2"/>
    <x v="1"/>
    <x v="1"/>
    <x v="2"/>
    <x v="0"/>
    <x v="0"/>
    <s v="Good"/>
  </r>
  <r>
    <x v="519"/>
    <n v="71.92"/>
    <n v="5"/>
    <n v="17.98"/>
    <n v="377.58"/>
    <x v="29"/>
    <x v="184"/>
    <s v="Credit card"/>
    <n v="17.98"/>
    <n v="4.3"/>
    <x v="0"/>
    <x v="4"/>
    <x v="0"/>
    <x v="0"/>
    <x v="1"/>
    <x v="3"/>
    <x v="1"/>
    <x v="1"/>
    <s v="Poor"/>
  </r>
  <r>
    <x v="520"/>
    <n v="45.71"/>
    <n v="3"/>
    <n v="6.8564999999999996"/>
    <n v="143.98650000000001"/>
    <x v="58"/>
    <x v="352"/>
    <s v="Credit card"/>
    <n v="6.8564999999999996"/>
    <n v="7.7"/>
    <x v="1"/>
    <x v="6"/>
    <x v="1"/>
    <x v="1"/>
    <x v="0"/>
    <x v="1"/>
    <x v="2"/>
    <x v="2"/>
    <s v="Average"/>
  </r>
  <r>
    <x v="521"/>
    <n v="83.17"/>
    <n v="6"/>
    <n v="24.951000000000001"/>
    <n v="523.971"/>
    <x v="80"/>
    <x v="219"/>
    <s v="Cash"/>
    <n v="24.951000000000001"/>
    <n v="7.3"/>
    <x v="1"/>
    <x v="5"/>
    <x v="1"/>
    <x v="0"/>
    <x v="0"/>
    <x v="2"/>
    <x v="1"/>
    <x v="1"/>
    <s v="Average"/>
  </r>
  <r>
    <x v="522"/>
    <n v="37.44"/>
    <n v="6"/>
    <n v="11.231999999999999"/>
    <n v="235.87200000000001"/>
    <x v="10"/>
    <x v="353"/>
    <s v="Credit card"/>
    <n v="11.231999999999999"/>
    <n v="5.9"/>
    <x v="2"/>
    <x v="5"/>
    <x v="0"/>
    <x v="0"/>
    <x v="0"/>
    <x v="2"/>
    <x v="0"/>
    <x v="0"/>
    <s v="Poor"/>
  </r>
  <r>
    <x v="523"/>
    <n v="62.87"/>
    <n v="2"/>
    <n v="6.2869999999999999"/>
    <n v="132.02699999999999"/>
    <x v="17"/>
    <x v="354"/>
    <s v="Cash"/>
    <n v="6.2869999999999999"/>
    <n v="5"/>
    <x v="0"/>
    <x v="6"/>
    <x v="1"/>
    <x v="1"/>
    <x v="1"/>
    <x v="0"/>
    <x v="1"/>
    <x v="1"/>
    <s v="Poor"/>
  </r>
  <r>
    <x v="524"/>
    <n v="81.709999999999994"/>
    <n v="6"/>
    <n v="24.513000000000002"/>
    <n v="514.77300000000002"/>
    <x v="3"/>
    <x v="6"/>
    <s v="Credit card"/>
    <n v="24.513000000000002"/>
    <n v="8"/>
    <x v="0"/>
    <x v="2"/>
    <x v="0"/>
    <x v="1"/>
    <x v="1"/>
    <x v="4"/>
    <x v="0"/>
    <x v="0"/>
    <s v="Good"/>
  </r>
  <r>
    <x v="525"/>
    <n v="91.41"/>
    <n v="5"/>
    <n v="22.852499999999999"/>
    <n v="479.90249999999997"/>
    <x v="6"/>
    <x v="355"/>
    <s v="Ewallet"/>
    <n v="22.852499999999999"/>
    <n v="7.1"/>
    <x v="2"/>
    <x v="3"/>
    <x v="2"/>
    <x v="0"/>
    <x v="0"/>
    <x v="3"/>
    <x v="0"/>
    <x v="0"/>
    <s v="Average"/>
  </r>
  <r>
    <x v="526"/>
    <n v="39.21"/>
    <n v="4"/>
    <n v="7.8419999999999996"/>
    <n v="164.68199999999999"/>
    <x v="65"/>
    <x v="356"/>
    <s v="Credit card"/>
    <n v="7.8419999999999996"/>
    <n v="9"/>
    <x v="0"/>
    <x v="5"/>
    <x v="2"/>
    <x v="1"/>
    <x v="1"/>
    <x v="5"/>
    <x v="2"/>
    <x v="2"/>
    <s v="Good"/>
  </r>
  <r>
    <x v="527"/>
    <n v="59.86"/>
    <n v="2"/>
    <n v="5.9859999999999998"/>
    <n v="125.706"/>
    <x v="50"/>
    <x v="304"/>
    <s v="Ewallet"/>
    <n v="5.9859999999999998"/>
    <n v="6.7"/>
    <x v="0"/>
    <x v="2"/>
    <x v="0"/>
    <x v="0"/>
    <x v="1"/>
    <x v="5"/>
    <x v="2"/>
    <x v="2"/>
    <s v="Average"/>
  </r>
  <r>
    <x v="528"/>
    <n v="54.36"/>
    <n v="10"/>
    <n v="27.18"/>
    <n v="570.78"/>
    <x v="13"/>
    <x v="56"/>
    <s v="Credit card"/>
    <n v="27.18"/>
    <n v="6.1"/>
    <x v="2"/>
    <x v="4"/>
    <x v="1"/>
    <x v="0"/>
    <x v="0"/>
    <x v="4"/>
    <x v="2"/>
    <x v="2"/>
    <s v="Average"/>
  </r>
  <r>
    <x v="529"/>
    <n v="98.09"/>
    <n v="9"/>
    <n v="44.140500000000003"/>
    <n v="926.95050000000003"/>
    <x v="21"/>
    <x v="357"/>
    <s v="Cash"/>
    <n v="44.140500000000003"/>
    <n v="9.3000000000000007"/>
    <x v="2"/>
    <x v="2"/>
    <x v="2"/>
    <x v="1"/>
    <x v="1"/>
    <x v="3"/>
    <x v="0"/>
    <x v="0"/>
    <s v="Good"/>
  </r>
  <r>
    <x v="530"/>
    <n v="25.43"/>
    <n v="6"/>
    <n v="7.6289999999999996"/>
    <n v="160.209"/>
    <x v="12"/>
    <x v="54"/>
    <s v="Ewallet"/>
    <n v="7.6289999999999996"/>
    <n v="7"/>
    <x v="2"/>
    <x v="6"/>
    <x v="2"/>
    <x v="1"/>
    <x v="1"/>
    <x v="0"/>
    <x v="0"/>
    <x v="0"/>
    <s v="Average"/>
  </r>
  <r>
    <x v="531"/>
    <n v="86.68"/>
    <n v="8"/>
    <n v="34.671999999999997"/>
    <n v="728.11199999999997"/>
    <x v="46"/>
    <x v="358"/>
    <s v="Credit card"/>
    <n v="34.671999999999997"/>
    <n v="7.2"/>
    <x v="0"/>
    <x v="4"/>
    <x v="2"/>
    <x v="0"/>
    <x v="1"/>
    <x v="5"/>
    <x v="0"/>
    <x v="0"/>
    <s v="Average"/>
  </r>
  <r>
    <x v="532"/>
    <n v="22.95"/>
    <n v="10"/>
    <n v="11.475"/>
    <n v="240.97499999999999"/>
    <x v="10"/>
    <x v="25"/>
    <s v="Ewallet"/>
    <n v="11.475"/>
    <n v="8.1999999999999993"/>
    <x v="2"/>
    <x v="5"/>
    <x v="2"/>
    <x v="1"/>
    <x v="1"/>
    <x v="1"/>
    <x v="2"/>
    <x v="2"/>
    <s v="Good"/>
  </r>
  <r>
    <x v="533"/>
    <n v="16.309999999999999"/>
    <n v="9"/>
    <n v="7.3395000000000001"/>
    <n v="154.12950000000001"/>
    <x v="58"/>
    <x v="359"/>
    <s v="Ewallet"/>
    <n v="7.3395000000000001"/>
    <n v="8.4"/>
    <x v="1"/>
    <x v="6"/>
    <x v="1"/>
    <x v="1"/>
    <x v="0"/>
    <x v="4"/>
    <x v="1"/>
    <x v="1"/>
    <s v="Good"/>
  </r>
  <r>
    <x v="534"/>
    <n v="28.32"/>
    <n v="5"/>
    <n v="7.08"/>
    <n v="148.68"/>
    <x v="16"/>
    <x v="360"/>
    <s v="Ewallet"/>
    <n v="7.08"/>
    <n v="6.2"/>
    <x v="1"/>
    <x v="3"/>
    <x v="0"/>
    <x v="1"/>
    <x v="0"/>
    <x v="2"/>
    <x v="0"/>
    <x v="0"/>
    <s v="Average"/>
  </r>
  <r>
    <x v="535"/>
    <n v="16.670000000000002"/>
    <n v="7"/>
    <n v="5.8345000000000002"/>
    <n v="122.5245"/>
    <x v="13"/>
    <x v="150"/>
    <s v="Ewallet"/>
    <n v="5.8345000000000002"/>
    <n v="7.4"/>
    <x v="2"/>
    <x v="4"/>
    <x v="1"/>
    <x v="1"/>
    <x v="1"/>
    <x v="2"/>
    <x v="1"/>
    <x v="1"/>
    <s v="Average"/>
  </r>
  <r>
    <x v="536"/>
    <n v="73.959999999999994"/>
    <n v="1"/>
    <n v="3.698"/>
    <n v="77.658000000000001"/>
    <x v="0"/>
    <x v="102"/>
    <s v="Credit card"/>
    <n v="3.698"/>
    <n v="5"/>
    <x v="0"/>
    <x v="0"/>
    <x v="1"/>
    <x v="0"/>
    <x v="0"/>
    <x v="5"/>
    <x v="2"/>
    <x v="2"/>
    <s v="Poor"/>
  </r>
  <r>
    <x v="537"/>
    <n v="97.94"/>
    <n v="1"/>
    <n v="4.8970000000000002"/>
    <n v="102.837"/>
    <x v="37"/>
    <x v="231"/>
    <s v="Ewallet"/>
    <n v="4.8970000000000002"/>
    <n v="6.9"/>
    <x v="1"/>
    <x v="4"/>
    <x v="1"/>
    <x v="1"/>
    <x v="1"/>
    <x v="2"/>
    <x v="0"/>
    <x v="0"/>
    <s v="Average"/>
  </r>
  <r>
    <x v="538"/>
    <n v="73.05"/>
    <n v="4"/>
    <n v="14.61"/>
    <n v="306.81"/>
    <x v="6"/>
    <x v="361"/>
    <s v="Credit card"/>
    <n v="14.61"/>
    <n v="4.9000000000000004"/>
    <x v="2"/>
    <x v="3"/>
    <x v="2"/>
    <x v="1"/>
    <x v="0"/>
    <x v="5"/>
    <x v="0"/>
    <x v="0"/>
    <s v="Poor"/>
  </r>
  <r>
    <x v="539"/>
    <n v="87.48"/>
    <n v="6"/>
    <n v="26.244"/>
    <n v="551.12400000000002"/>
    <x v="60"/>
    <x v="362"/>
    <s v="Ewallet"/>
    <n v="26.244"/>
    <n v="5.0999999999999996"/>
    <x v="2"/>
    <x v="1"/>
    <x v="2"/>
    <x v="0"/>
    <x v="0"/>
    <x v="4"/>
    <x v="1"/>
    <x v="1"/>
    <s v="Poor"/>
  </r>
  <r>
    <x v="540"/>
    <n v="30.68"/>
    <n v="3"/>
    <n v="4.6020000000000003"/>
    <n v="96.641999999999996"/>
    <x v="49"/>
    <x v="224"/>
    <s v="Ewallet"/>
    <n v="4.6020000000000003"/>
    <n v="9.1"/>
    <x v="0"/>
    <x v="6"/>
    <x v="1"/>
    <x v="1"/>
    <x v="1"/>
    <x v="2"/>
    <x v="0"/>
    <x v="0"/>
    <s v="Good"/>
  </r>
  <r>
    <x v="541"/>
    <n v="75.88"/>
    <n v="1"/>
    <n v="3.794"/>
    <n v="79.674000000000007"/>
    <x v="75"/>
    <x v="363"/>
    <s v="Credit card"/>
    <n v="3.794"/>
    <n v="7.1"/>
    <x v="0"/>
    <x v="4"/>
    <x v="1"/>
    <x v="0"/>
    <x v="1"/>
    <x v="0"/>
    <x v="1"/>
    <x v="1"/>
    <s v="Average"/>
  </r>
  <r>
    <x v="542"/>
    <n v="20.18"/>
    <n v="4"/>
    <n v="4.0359999999999996"/>
    <n v="84.756"/>
    <x v="77"/>
    <x v="280"/>
    <s v="Credit card"/>
    <n v="4.0359999999999996"/>
    <n v="5"/>
    <x v="2"/>
    <x v="5"/>
    <x v="0"/>
    <x v="0"/>
    <x v="0"/>
    <x v="3"/>
    <x v="2"/>
    <x v="2"/>
    <s v="Poor"/>
  </r>
  <r>
    <x v="543"/>
    <n v="18.77"/>
    <n v="6"/>
    <n v="5.6310000000000002"/>
    <n v="118.251"/>
    <x v="26"/>
    <x v="122"/>
    <s v="Credit card"/>
    <n v="5.6310000000000002"/>
    <n v="5.5"/>
    <x v="0"/>
    <x v="3"/>
    <x v="2"/>
    <x v="0"/>
    <x v="1"/>
    <x v="1"/>
    <x v="1"/>
    <x v="1"/>
    <s v="Poor"/>
  </r>
  <r>
    <x v="544"/>
    <n v="71.2"/>
    <n v="1"/>
    <n v="3.56"/>
    <n v="74.760000000000005"/>
    <x v="0"/>
    <x v="364"/>
    <s v="Credit card"/>
    <n v="3.56"/>
    <n v="9.1999999999999993"/>
    <x v="0"/>
    <x v="0"/>
    <x v="2"/>
    <x v="1"/>
    <x v="0"/>
    <x v="4"/>
    <x v="2"/>
    <x v="2"/>
    <s v="Good"/>
  </r>
  <r>
    <x v="545"/>
    <n v="38.81"/>
    <n v="4"/>
    <n v="7.7619999999999996"/>
    <n v="163.00200000000001"/>
    <x v="35"/>
    <x v="61"/>
    <s v="Ewallet"/>
    <n v="7.7619999999999996"/>
    <n v="4.9000000000000004"/>
    <x v="1"/>
    <x v="6"/>
    <x v="0"/>
    <x v="0"/>
    <x v="1"/>
    <x v="2"/>
    <x v="2"/>
    <x v="2"/>
    <s v="Poor"/>
  </r>
  <r>
    <x v="546"/>
    <n v="29.42"/>
    <n v="10"/>
    <n v="14.71"/>
    <n v="308.91000000000003"/>
    <x v="52"/>
    <x v="293"/>
    <s v="Ewallet"/>
    <n v="14.71"/>
    <n v="8.9"/>
    <x v="0"/>
    <x v="0"/>
    <x v="2"/>
    <x v="1"/>
    <x v="0"/>
    <x v="5"/>
    <x v="0"/>
    <x v="0"/>
    <s v="Good"/>
  </r>
  <r>
    <x v="547"/>
    <n v="60.95"/>
    <n v="9"/>
    <n v="27.427499999999998"/>
    <n v="575.97749999999996"/>
    <x v="27"/>
    <x v="365"/>
    <s v="Credit card"/>
    <n v="27.427499999999998"/>
    <n v="6"/>
    <x v="0"/>
    <x v="3"/>
    <x v="0"/>
    <x v="1"/>
    <x v="1"/>
    <x v="3"/>
    <x v="0"/>
    <x v="0"/>
    <s v="Average"/>
  </r>
  <r>
    <x v="548"/>
    <n v="51.54"/>
    <n v="5"/>
    <n v="12.885"/>
    <n v="270.58499999999998"/>
    <x v="53"/>
    <x v="366"/>
    <s v="Cash"/>
    <n v="12.885"/>
    <n v="4.2"/>
    <x v="0"/>
    <x v="0"/>
    <x v="2"/>
    <x v="1"/>
    <x v="0"/>
    <x v="3"/>
    <x v="2"/>
    <x v="2"/>
    <s v="Poor"/>
  </r>
  <r>
    <x v="549"/>
    <n v="66.06"/>
    <n v="6"/>
    <n v="19.818000000000001"/>
    <n v="416.178"/>
    <x v="54"/>
    <x v="367"/>
    <s v="Cash"/>
    <n v="19.818000000000001"/>
    <n v="7.3"/>
    <x v="0"/>
    <x v="5"/>
    <x v="1"/>
    <x v="1"/>
    <x v="0"/>
    <x v="1"/>
    <x v="0"/>
    <x v="0"/>
    <s v="Average"/>
  </r>
  <r>
    <x v="550"/>
    <n v="57.27"/>
    <n v="3"/>
    <n v="8.5905000000000005"/>
    <n v="180.40049999999999"/>
    <x v="57"/>
    <x v="106"/>
    <s v="Ewallet"/>
    <n v="8.5905000000000005"/>
    <n v="6.5"/>
    <x v="2"/>
    <x v="0"/>
    <x v="2"/>
    <x v="1"/>
    <x v="1"/>
    <x v="5"/>
    <x v="2"/>
    <x v="2"/>
    <s v="Average"/>
  </r>
  <r>
    <x v="551"/>
    <n v="54.31"/>
    <n v="9"/>
    <n v="24.439499999999999"/>
    <n v="513.22950000000003"/>
    <x v="70"/>
    <x v="368"/>
    <s v="Cash"/>
    <n v="24.439499999999999"/>
    <n v="8.9"/>
    <x v="2"/>
    <x v="1"/>
    <x v="1"/>
    <x v="1"/>
    <x v="0"/>
    <x v="5"/>
    <x v="2"/>
    <x v="2"/>
    <s v="Good"/>
  </r>
  <r>
    <x v="552"/>
    <n v="58.24"/>
    <n v="9"/>
    <n v="26.207999999999998"/>
    <n v="550.36800000000005"/>
    <x v="63"/>
    <x v="369"/>
    <s v="Cash"/>
    <n v="26.207999999999998"/>
    <n v="9.6999999999999993"/>
    <x v="2"/>
    <x v="6"/>
    <x v="0"/>
    <x v="1"/>
    <x v="0"/>
    <x v="0"/>
    <x v="2"/>
    <x v="2"/>
    <s v="Good"/>
  </r>
  <r>
    <x v="553"/>
    <n v="22.21"/>
    <n v="6"/>
    <n v="6.6630000000000003"/>
    <n v="139.923"/>
    <x v="37"/>
    <x v="81"/>
    <s v="Credit card"/>
    <n v="6.6630000000000003"/>
    <n v="8.6"/>
    <x v="1"/>
    <x v="4"/>
    <x v="1"/>
    <x v="1"/>
    <x v="1"/>
    <x v="1"/>
    <x v="1"/>
    <x v="1"/>
    <s v="Good"/>
  </r>
  <r>
    <x v="554"/>
    <n v="19.32"/>
    <n v="7"/>
    <n v="6.7619999999999996"/>
    <n v="142.00200000000001"/>
    <x v="5"/>
    <x v="370"/>
    <s v="Cash"/>
    <n v="6.7619999999999996"/>
    <n v="6.9"/>
    <x v="1"/>
    <x v="3"/>
    <x v="2"/>
    <x v="0"/>
    <x v="1"/>
    <x v="1"/>
    <x v="0"/>
    <x v="0"/>
    <s v="Average"/>
  </r>
  <r>
    <x v="555"/>
    <n v="37.479999999999997"/>
    <n v="3"/>
    <n v="5.6219999999999999"/>
    <n v="118.062"/>
    <x v="40"/>
    <x v="286"/>
    <s v="Credit card"/>
    <n v="5.6219999999999999"/>
    <n v="7.7"/>
    <x v="0"/>
    <x v="2"/>
    <x v="0"/>
    <x v="1"/>
    <x v="1"/>
    <x v="2"/>
    <x v="2"/>
    <x v="2"/>
    <s v="Average"/>
  </r>
  <r>
    <x v="556"/>
    <n v="72.040000000000006"/>
    <n v="2"/>
    <n v="7.2039999999999997"/>
    <n v="151.28399999999999"/>
    <x v="87"/>
    <x v="371"/>
    <s v="Cash"/>
    <n v="7.2039999999999997"/>
    <n v="9.5"/>
    <x v="2"/>
    <x v="3"/>
    <x v="2"/>
    <x v="0"/>
    <x v="0"/>
    <x v="5"/>
    <x v="2"/>
    <x v="2"/>
    <s v="Good"/>
  </r>
  <r>
    <x v="557"/>
    <n v="98.52"/>
    <n v="10"/>
    <n v="49.26"/>
    <n v="1034.46"/>
    <x v="74"/>
    <x v="169"/>
    <s v="Ewallet"/>
    <n v="49.26"/>
    <n v="4.5"/>
    <x v="0"/>
    <x v="5"/>
    <x v="2"/>
    <x v="0"/>
    <x v="0"/>
    <x v="4"/>
    <x v="1"/>
    <x v="1"/>
    <s v="Poor"/>
  </r>
  <r>
    <x v="558"/>
    <n v="41.66"/>
    <n v="6"/>
    <n v="12.497999999999999"/>
    <n v="262.45800000000003"/>
    <x v="56"/>
    <x v="145"/>
    <s v="Ewallet"/>
    <n v="12.497999999999999"/>
    <n v="5.6"/>
    <x v="0"/>
    <x v="5"/>
    <x v="0"/>
    <x v="0"/>
    <x v="1"/>
    <x v="4"/>
    <x v="0"/>
    <x v="0"/>
    <s v="Poor"/>
  </r>
  <r>
    <x v="559"/>
    <n v="72.42"/>
    <n v="3"/>
    <n v="10.863"/>
    <n v="228.12299999999999"/>
    <x v="14"/>
    <x v="336"/>
    <s v="Ewallet"/>
    <n v="10.863"/>
    <n v="8.1999999999999993"/>
    <x v="1"/>
    <x v="1"/>
    <x v="2"/>
    <x v="0"/>
    <x v="0"/>
    <x v="2"/>
    <x v="0"/>
    <x v="0"/>
    <s v="Good"/>
  </r>
  <r>
    <x v="560"/>
    <n v="21.58"/>
    <n v="9"/>
    <n v="9.7110000000000003"/>
    <n v="203.93100000000001"/>
    <x v="86"/>
    <x v="372"/>
    <s v="Cash"/>
    <n v="9.7110000000000003"/>
    <n v="7.3"/>
    <x v="1"/>
    <x v="4"/>
    <x v="0"/>
    <x v="1"/>
    <x v="1"/>
    <x v="1"/>
    <x v="2"/>
    <x v="2"/>
    <s v="Average"/>
  </r>
  <r>
    <x v="561"/>
    <n v="89.2"/>
    <n v="10"/>
    <n v="44.6"/>
    <n v="936.6"/>
    <x v="48"/>
    <x v="324"/>
    <s v="Credit card"/>
    <n v="44.6"/>
    <n v="4.4000000000000004"/>
    <x v="2"/>
    <x v="3"/>
    <x v="0"/>
    <x v="1"/>
    <x v="1"/>
    <x v="4"/>
    <x v="1"/>
    <x v="1"/>
    <s v="Poor"/>
  </r>
  <r>
    <x v="562"/>
    <n v="42.42"/>
    <n v="8"/>
    <n v="16.968"/>
    <n v="356.32799999999997"/>
    <x v="74"/>
    <x v="139"/>
    <s v="Ewallet"/>
    <n v="16.968"/>
    <n v="5.7"/>
    <x v="0"/>
    <x v="5"/>
    <x v="0"/>
    <x v="1"/>
    <x v="0"/>
    <x v="1"/>
    <x v="2"/>
    <x v="2"/>
    <s v="Poor"/>
  </r>
  <r>
    <x v="563"/>
    <n v="74.510000000000005"/>
    <n v="6"/>
    <n v="22.353000000000002"/>
    <n v="469.41300000000001"/>
    <x v="80"/>
    <x v="264"/>
    <s v="Ewallet"/>
    <n v="22.353000000000002"/>
    <n v="5"/>
    <x v="1"/>
    <x v="5"/>
    <x v="0"/>
    <x v="0"/>
    <x v="1"/>
    <x v="1"/>
    <x v="0"/>
    <x v="0"/>
    <s v="Poor"/>
  </r>
  <r>
    <x v="564"/>
    <n v="99.25"/>
    <n v="2"/>
    <n v="9.9250000000000007"/>
    <n v="208.42500000000001"/>
    <x v="80"/>
    <x v="276"/>
    <s v="Cash"/>
    <n v="9.9250000000000007"/>
    <n v="9"/>
    <x v="1"/>
    <x v="5"/>
    <x v="0"/>
    <x v="1"/>
    <x v="1"/>
    <x v="5"/>
    <x v="2"/>
    <x v="2"/>
    <s v="Good"/>
  </r>
  <r>
    <x v="565"/>
    <n v="81.209999999999994"/>
    <n v="10"/>
    <n v="40.604999999999997"/>
    <n v="852.70500000000004"/>
    <x v="29"/>
    <x v="39"/>
    <s v="Credit card"/>
    <n v="40.604999999999997"/>
    <n v="6.3"/>
    <x v="0"/>
    <x v="4"/>
    <x v="0"/>
    <x v="1"/>
    <x v="0"/>
    <x v="4"/>
    <x v="0"/>
    <x v="0"/>
    <s v="Average"/>
  </r>
  <r>
    <x v="566"/>
    <n v="49.33"/>
    <n v="10"/>
    <n v="24.664999999999999"/>
    <n v="517.96500000000003"/>
    <x v="36"/>
    <x v="64"/>
    <s v="Credit card"/>
    <n v="24.664999999999999"/>
    <n v="9.4"/>
    <x v="2"/>
    <x v="2"/>
    <x v="2"/>
    <x v="1"/>
    <x v="0"/>
    <x v="3"/>
    <x v="1"/>
    <x v="1"/>
    <s v="Good"/>
  </r>
  <r>
    <x v="567"/>
    <n v="65.739999999999995"/>
    <n v="9"/>
    <n v="29.582999999999998"/>
    <n v="621.24300000000005"/>
    <x v="17"/>
    <x v="353"/>
    <s v="Cash"/>
    <n v="29.582999999999998"/>
    <n v="7.7"/>
    <x v="0"/>
    <x v="6"/>
    <x v="0"/>
    <x v="1"/>
    <x v="0"/>
    <x v="5"/>
    <x v="0"/>
    <x v="0"/>
    <s v="Average"/>
  </r>
  <r>
    <x v="568"/>
    <n v="79.86"/>
    <n v="7"/>
    <n v="27.951000000000001"/>
    <n v="586.971"/>
    <x v="8"/>
    <x v="373"/>
    <s v="Credit card"/>
    <n v="27.951000000000001"/>
    <n v="5.5"/>
    <x v="0"/>
    <x v="4"/>
    <x v="1"/>
    <x v="1"/>
    <x v="0"/>
    <x v="5"/>
    <x v="2"/>
    <x v="2"/>
    <s v="Poor"/>
  </r>
  <r>
    <x v="569"/>
    <n v="73.98"/>
    <n v="7"/>
    <n v="25.893000000000001"/>
    <n v="543.75300000000004"/>
    <x v="22"/>
    <x v="86"/>
    <s v="Ewallet"/>
    <n v="25.893000000000001"/>
    <n v="4.0999999999999996"/>
    <x v="1"/>
    <x v="0"/>
    <x v="2"/>
    <x v="1"/>
    <x v="0"/>
    <x v="3"/>
    <x v="1"/>
    <x v="1"/>
    <s v="Poor"/>
  </r>
  <r>
    <x v="570"/>
    <n v="82.04"/>
    <n v="5"/>
    <n v="20.51"/>
    <n v="430.71"/>
    <x v="6"/>
    <x v="361"/>
    <s v="Credit card"/>
    <n v="20.51"/>
    <n v="7.6"/>
    <x v="2"/>
    <x v="3"/>
    <x v="2"/>
    <x v="0"/>
    <x v="0"/>
    <x v="2"/>
    <x v="2"/>
    <x v="2"/>
    <s v="Average"/>
  </r>
  <r>
    <x v="571"/>
    <n v="26.67"/>
    <n v="10"/>
    <n v="13.335000000000001"/>
    <n v="280.03500000000003"/>
    <x v="71"/>
    <x v="340"/>
    <s v="Cash"/>
    <n v="13.335000000000001"/>
    <n v="8.6"/>
    <x v="0"/>
    <x v="6"/>
    <x v="1"/>
    <x v="0"/>
    <x v="1"/>
    <x v="3"/>
    <x v="2"/>
    <x v="2"/>
    <s v="Good"/>
  </r>
  <r>
    <x v="572"/>
    <n v="10.130000000000001"/>
    <n v="7"/>
    <n v="3.5455000000000001"/>
    <n v="74.455500000000001"/>
    <x v="24"/>
    <x v="323"/>
    <s v="Ewallet"/>
    <n v="3.5455000000000001"/>
    <n v="8.3000000000000007"/>
    <x v="1"/>
    <x v="2"/>
    <x v="2"/>
    <x v="0"/>
    <x v="1"/>
    <x v="4"/>
    <x v="0"/>
    <x v="0"/>
    <s v="Good"/>
  </r>
  <r>
    <x v="573"/>
    <n v="72.39"/>
    <n v="2"/>
    <n v="7.2389999999999999"/>
    <n v="152.01900000000001"/>
    <x v="50"/>
    <x v="374"/>
    <s v="Credit card"/>
    <n v="7.2389999999999999"/>
    <n v="8.1"/>
    <x v="0"/>
    <x v="2"/>
    <x v="2"/>
    <x v="1"/>
    <x v="1"/>
    <x v="4"/>
    <x v="2"/>
    <x v="2"/>
    <s v="Good"/>
  </r>
  <r>
    <x v="574"/>
    <n v="85.91"/>
    <n v="5"/>
    <n v="21.477499999999999"/>
    <n v="451.02749999999997"/>
    <x v="23"/>
    <x v="375"/>
    <s v="Credit card"/>
    <n v="21.477499999999999"/>
    <n v="8.6"/>
    <x v="1"/>
    <x v="1"/>
    <x v="0"/>
    <x v="1"/>
    <x v="1"/>
    <x v="3"/>
    <x v="0"/>
    <x v="0"/>
    <s v="Good"/>
  </r>
  <r>
    <x v="575"/>
    <n v="81.31"/>
    <n v="7"/>
    <n v="28.458500000000001"/>
    <n v="597.62850000000003"/>
    <x v="59"/>
    <x v="349"/>
    <s v="Ewallet"/>
    <n v="28.458500000000001"/>
    <n v="6.3"/>
    <x v="1"/>
    <x v="1"/>
    <x v="2"/>
    <x v="0"/>
    <x v="1"/>
    <x v="5"/>
    <x v="2"/>
    <x v="2"/>
    <s v="Average"/>
  </r>
  <r>
    <x v="576"/>
    <n v="60.3"/>
    <n v="4"/>
    <n v="12.06"/>
    <n v="253.26"/>
    <x v="9"/>
    <x v="362"/>
    <s v="Cash"/>
    <n v="12.06"/>
    <n v="5.8"/>
    <x v="2"/>
    <x v="5"/>
    <x v="2"/>
    <x v="1"/>
    <x v="1"/>
    <x v="4"/>
    <x v="2"/>
    <x v="2"/>
    <s v="Poor"/>
  </r>
  <r>
    <x v="577"/>
    <n v="31.77"/>
    <n v="4"/>
    <n v="6.3540000000000001"/>
    <n v="133.434"/>
    <x v="78"/>
    <x v="140"/>
    <s v="Ewallet"/>
    <n v="6.3540000000000001"/>
    <n v="6.2"/>
    <x v="0"/>
    <x v="3"/>
    <x v="0"/>
    <x v="1"/>
    <x v="1"/>
    <x v="4"/>
    <x v="1"/>
    <x v="1"/>
    <s v="Average"/>
  </r>
  <r>
    <x v="578"/>
    <n v="64.27"/>
    <n v="4"/>
    <n v="12.853999999999999"/>
    <n v="269.93400000000003"/>
    <x v="58"/>
    <x v="376"/>
    <s v="Cash"/>
    <n v="12.853999999999999"/>
    <n v="7.7"/>
    <x v="1"/>
    <x v="6"/>
    <x v="0"/>
    <x v="1"/>
    <x v="0"/>
    <x v="0"/>
    <x v="0"/>
    <x v="0"/>
    <s v="Average"/>
  </r>
  <r>
    <x v="579"/>
    <n v="69.510000000000005"/>
    <n v="2"/>
    <n v="6.9509999999999996"/>
    <n v="145.971"/>
    <x v="59"/>
    <x v="377"/>
    <s v="Ewallet"/>
    <n v="6.9509999999999996"/>
    <n v="8.1"/>
    <x v="1"/>
    <x v="1"/>
    <x v="0"/>
    <x v="1"/>
    <x v="1"/>
    <x v="0"/>
    <x v="2"/>
    <x v="2"/>
    <s v="Good"/>
  </r>
  <r>
    <x v="580"/>
    <n v="27.22"/>
    <n v="3"/>
    <n v="4.0830000000000002"/>
    <n v="85.742999999999995"/>
    <x v="27"/>
    <x v="378"/>
    <s v="Cash"/>
    <n v="4.0830000000000002"/>
    <n v="7.3"/>
    <x v="0"/>
    <x v="3"/>
    <x v="0"/>
    <x v="1"/>
    <x v="1"/>
    <x v="4"/>
    <x v="1"/>
    <x v="1"/>
    <s v="Average"/>
  </r>
  <r>
    <x v="581"/>
    <n v="77.680000000000007"/>
    <n v="4"/>
    <n v="15.536"/>
    <n v="326.25599999999997"/>
    <x v="60"/>
    <x v="85"/>
    <s v="Cash"/>
    <n v="15.536"/>
    <n v="8.4"/>
    <x v="2"/>
    <x v="1"/>
    <x v="2"/>
    <x v="0"/>
    <x v="0"/>
    <x v="0"/>
    <x v="0"/>
    <x v="0"/>
    <s v="Good"/>
  </r>
  <r>
    <x v="582"/>
    <n v="92.98"/>
    <n v="2"/>
    <n v="9.298"/>
    <n v="195.25800000000001"/>
    <x v="77"/>
    <x v="379"/>
    <s v="Credit card"/>
    <n v="9.298"/>
    <n v="8"/>
    <x v="2"/>
    <x v="5"/>
    <x v="0"/>
    <x v="0"/>
    <x v="0"/>
    <x v="5"/>
    <x v="1"/>
    <x v="1"/>
    <s v="Good"/>
  </r>
  <r>
    <x v="583"/>
    <n v="18.079999999999998"/>
    <n v="4"/>
    <n v="3.6160000000000001"/>
    <n v="75.936000000000007"/>
    <x v="78"/>
    <x v="172"/>
    <s v="Credit card"/>
    <n v="3.6160000000000001"/>
    <n v="9.5"/>
    <x v="0"/>
    <x v="3"/>
    <x v="2"/>
    <x v="0"/>
    <x v="0"/>
    <x v="5"/>
    <x v="2"/>
    <x v="2"/>
    <s v="Good"/>
  </r>
  <r>
    <x v="584"/>
    <n v="63.06"/>
    <n v="3"/>
    <n v="9.4589999999999996"/>
    <n v="198.63900000000001"/>
    <x v="64"/>
    <x v="380"/>
    <s v="Ewallet"/>
    <n v="9.4589999999999996"/>
    <n v="7"/>
    <x v="0"/>
    <x v="0"/>
    <x v="0"/>
    <x v="1"/>
    <x v="1"/>
    <x v="3"/>
    <x v="2"/>
    <x v="2"/>
    <s v="Average"/>
  </r>
  <r>
    <x v="585"/>
    <n v="51.71"/>
    <n v="4"/>
    <n v="10.342000000000001"/>
    <n v="217.18199999999999"/>
    <x v="11"/>
    <x v="318"/>
    <s v="Credit card"/>
    <n v="10.342000000000001"/>
    <n v="9.8000000000000007"/>
    <x v="1"/>
    <x v="0"/>
    <x v="0"/>
    <x v="1"/>
    <x v="1"/>
    <x v="0"/>
    <x v="0"/>
    <x v="0"/>
    <s v="Good"/>
  </r>
  <r>
    <x v="586"/>
    <n v="52.34"/>
    <n v="3"/>
    <n v="7.851"/>
    <n v="164.87100000000001"/>
    <x v="39"/>
    <x v="381"/>
    <s v="Cash"/>
    <n v="7.851"/>
    <n v="9.1999999999999993"/>
    <x v="1"/>
    <x v="5"/>
    <x v="0"/>
    <x v="1"/>
    <x v="0"/>
    <x v="4"/>
    <x v="0"/>
    <x v="0"/>
    <s v="Good"/>
  </r>
  <r>
    <x v="587"/>
    <n v="43.06"/>
    <n v="5"/>
    <n v="10.765000000000001"/>
    <n v="226.065"/>
    <x v="87"/>
    <x v="382"/>
    <s v="Ewallet"/>
    <n v="10.765000000000001"/>
    <n v="7.7"/>
    <x v="2"/>
    <x v="3"/>
    <x v="2"/>
    <x v="1"/>
    <x v="0"/>
    <x v="3"/>
    <x v="0"/>
    <x v="0"/>
    <s v="Average"/>
  </r>
  <r>
    <x v="588"/>
    <n v="59.61"/>
    <n v="10"/>
    <n v="29.805"/>
    <n v="625.90499999999997"/>
    <x v="86"/>
    <x v="383"/>
    <s v="Cash"/>
    <n v="29.805"/>
    <n v="5.3"/>
    <x v="1"/>
    <x v="4"/>
    <x v="1"/>
    <x v="1"/>
    <x v="1"/>
    <x v="5"/>
    <x v="1"/>
    <x v="1"/>
    <s v="Poor"/>
  </r>
  <r>
    <x v="589"/>
    <n v="14.62"/>
    <n v="5"/>
    <n v="3.6549999999999998"/>
    <n v="76.754999999999995"/>
    <x v="31"/>
    <x v="384"/>
    <s v="Cash"/>
    <n v="3.6549999999999998"/>
    <n v="4.4000000000000004"/>
    <x v="1"/>
    <x v="3"/>
    <x v="0"/>
    <x v="1"/>
    <x v="1"/>
    <x v="0"/>
    <x v="0"/>
    <x v="0"/>
    <s v="Poor"/>
  </r>
  <r>
    <x v="590"/>
    <n v="46.53"/>
    <n v="6"/>
    <n v="13.959"/>
    <n v="293.13900000000001"/>
    <x v="2"/>
    <x v="200"/>
    <s v="Credit card"/>
    <n v="13.959"/>
    <n v="4.3"/>
    <x v="1"/>
    <x v="2"/>
    <x v="1"/>
    <x v="0"/>
    <x v="1"/>
    <x v="0"/>
    <x v="1"/>
    <x v="1"/>
    <s v="Poor"/>
  </r>
  <r>
    <x v="591"/>
    <n v="24.24"/>
    <n v="7"/>
    <n v="8.484"/>
    <n v="178.16399999999999"/>
    <x v="3"/>
    <x v="180"/>
    <s v="Ewallet"/>
    <n v="8.484"/>
    <n v="9.4"/>
    <x v="0"/>
    <x v="2"/>
    <x v="2"/>
    <x v="0"/>
    <x v="0"/>
    <x v="2"/>
    <x v="1"/>
    <x v="1"/>
    <s v="Good"/>
  </r>
  <r>
    <x v="592"/>
    <n v="45.58"/>
    <n v="1"/>
    <n v="2.2789999999999999"/>
    <n v="47.859000000000002"/>
    <x v="13"/>
    <x v="385"/>
    <s v="Cash"/>
    <n v="2.2789999999999999"/>
    <n v="9.8000000000000007"/>
    <x v="2"/>
    <x v="4"/>
    <x v="0"/>
    <x v="0"/>
    <x v="0"/>
    <x v="3"/>
    <x v="0"/>
    <x v="0"/>
    <s v="Good"/>
  </r>
  <r>
    <x v="593"/>
    <n v="75.2"/>
    <n v="3"/>
    <n v="11.28"/>
    <n v="236.88"/>
    <x v="63"/>
    <x v="159"/>
    <s v="Ewallet"/>
    <n v="11.28"/>
    <n v="4.8"/>
    <x v="2"/>
    <x v="6"/>
    <x v="1"/>
    <x v="0"/>
    <x v="0"/>
    <x v="3"/>
    <x v="0"/>
    <x v="0"/>
    <s v="Poor"/>
  </r>
  <r>
    <x v="594"/>
    <n v="96.8"/>
    <n v="3"/>
    <n v="14.52"/>
    <n v="304.92"/>
    <x v="20"/>
    <x v="137"/>
    <s v="Cash"/>
    <n v="14.52"/>
    <n v="5.3"/>
    <x v="1"/>
    <x v="1"/>
    <x v="0"/>
    <x v="0"/>
    <x v="1"/>
    <x v="3"/>
    <x v="2"/>
    <x v="2"/>
    <s v="Poor"/>
  </r>
  <r>
    <x v="595"/>
    <n v="14.82"/>
    <n v="3"/>
    <n v="2.2229999999999999"/>
    <n v="46.683"/>
    <x v="59"/>
    <x v="170"/>
    <s v="Credit card"/>
    <n v="2.2229999999999999"/>
    <n v="8.6999999999999993"/>
    <x v="1"/>
    <x v="1"/>
    <x v="1"/>
    <x v="1"/>
    <x v="1"/>
    <x v="0"/>
    <x v="2"/>
    <x v="2"/>
    <s v="Good"/>
  </r>
  <r>
    <x v="596"/>
    <n v="52.2"/>
    <n v="3"/>
    <n v="7.83"/>
    <n v="164.43"/>
    <x v="42"/>
    <x v="241"/>
    <s v="Credit card"/>
    <n v="7.83"/>
    <n v="9.5"/>
    <x v="2"/>
    <x v="1"/>
    <x v="0"/>
    <x v="1"/>
    <x v="1"/>
    <x v="4"/>
    <x v="0"/>
    <x v="0"/>
    <s v="Good"/>
  </r>
  <r>
    <x v="597"/>
    <n v="46.66"/>
    <n v="9"/>
    <n v="20.997"/>
    <n v="440.93700000000001"/>
    <x v="21"/>
    <x v="386"/>
    <s v="Ewallet"/>
    <n v="20.997"/>
    <n v="5.3"/>
    <x v="2"/>
    <x v="2"/>
    <x v="2"/>
    <x v="1"/>
    <x v="0"/>
    <x v="3"/>
    <x v="1"/>
    <x v="1"/>
    <s v="Poor"/>
  </r>
  <r>
    <x v="598"/>
    <n v="36.85"/>
    <n v="5"/>
    <n v="9.2125000000000004"/>
    <n v="193.46250000000001"/>
    <x v="53"/>
    <x v="387"/>
    <s v="Cash"/>
    <n v="9.2125000000000004"/>
    <n v="9.1999999999999993"/>
    <x v="0"/>
    <x v="0"/>
    <x v="2"/>
    <x v="1"/>
    <x v="0"/>
    <x v="5"/>
    <x v="1"/>
    <x v="1"/>
    <s v="Good"/>
  </r>
  <r>
    <x v="599"/>
    <n v="70.319999999999993"/>
    <n v="2"/>
    <n v="7.032"/>
    <n v="147.672"/>
    <x v="62"/>
    <x v="388"/>
    <s v="Ewallet"/>
    <n v="7.032"/>
    <n v="9.6"/>
    <x v="1"/>
    <x v="2"/>
    <x v="0"/>
    <x v="0"/>
    <x v="0"/>
    <x v="2"/>
    <x v="0"/>
    <x v="0"/>
    <s v="Good"/>
  </r>
  <r>
    <x v="600"/>
    <n v="83.08"/>
    <n v="1"/>
    <n v="4.1539999999999999"/>
    <n v="87.233999999999995"/>
    <x v="54"/>
    <x v="361"/>
    <s v="Ewallet"/>
    <n v="4.1539999999999999"/>
    <n v="6.4"/>
    <x v="0"/>
    <x v="5"/>
    <x v="2"/>
    <x v="1"/>
    <x v="1"/>
    <x v="1"/>
    <x v="1"/>
    <x v="1"/>
    <s v="Average"/>
  </r>
  <r>
    <x v="601"/>
    <n v="64.989999999999995"/>
    <n v="1"/>
    <n v="3.2494999999999998"/>
    <n v="68.239500000000007"/>
    <x v="53"/>
    <x v="389"/>
    <s v="Credit card"/>
    <n v="3.2494999999999998"/>
    <n v="4.5"/>
    <x v="0"/>
    <x v="0"/>
    <x v="1"/>
    <x v="1"/>
    <x v="0"/>
    <x v="5"/>
    <x v="1"/>
    <x v="1"/>
    <s v="Poor"/>
  </r>
  <r>
    <x v="602"/>
    <n v="77.56"/>
    <n v="10"/>
    <n v="38.78"/>
    <n v="814.38"/>
    <x v="86"/>
    <x v="82"/>
    <s v="Ewallet"/>
    <n v="38.78"/>
    <n v="6.9"/>
    <x v="1"/>
    <x v="4"/>
    <x v="2"/>
    <x v="1"/>
    <x v="1"/>
    <x v="4"/>
    <x v="1"/>
    <x v="1"/>
    <s v="Average"/>
  </r>
  <r>
    <x v="603"/>
    <n v="54.51"/>
    <n v="6"/>
    <n v="16.353000000000002"/>
    <n v="343.41300000000001"/>
    <x v="85"/>
    <x v="376"/>
    <s v="Ewallet"/>
    <n v="16.353000000000002"/>
    <n v="7.8"/>
    <x v="1"/>
    <x v="2"/>
    <x v="0"/>
    <x v="1"/>
    <x v="0"/>
    <x v="3"/>
    <x v="2"/>
    <x v="2"/>
    <s v="Average"/>
  </r>
  <r>
    <x v="604"/>
    <n v="51.89"/>
    <n v="7"/>
    <n v="18.1615"/>
    <n v="381.39150000000001"/>
    <x v="66"/>
    <x v="390"/>
    <s v="Cash"/>
    <n v="18.1615"/>
    <n v="4.5"/>
    <x v="0"/>
    <x v="6"/>
    <x v="2"/>
    <x v="0"/>
    <x v="0"/>
    <x v="5"/>
    <x v="1"/>
    <x v="1"/>
    <s v="Poor"/>
  </r>
  <r>
    <x v="605"/>
    <n v="31.75"/>
    <n v="4"/>
    <n v="6.35"/>
    <n v="133.35"/>
    <x v="4"/>
    <x v="108"/>
    <s v="Cash"/>
    <n v="6.35"/>
    <n v="8.6"/>
    <x v="2"/>
    <x v="1"/>
    <x v="0"/>
    <x v="1"/>
    <x v="1"/>
    <x v="2"/>
    <x v="2"/>
    <x v="2"/>
    <s v="Good"/>
  </r>
  <r>
    <x v="606"/>
    <n v="53.65"/>
    <n v="7"/>
    <n v="18.7775"/>
    <n v="394.32749999999999"/>
    <x v="34"/>
    <x v="391"/>
    <s v="Ewallet"/>
    <n v="18.7775"/>
    <n v="5.2"/>
    <x v="2"/>
    <x v="2"/>
    <x v="0"/>
    <x v="0"/>
    <x v="0"/>
    <x v="5"/>
    <x v="0"/>
    <x v="0"/>
    <s v="Poor"/>
  </r>
  <r>
    <x v="607"/>
    <n v="49.79"/>
    <n v="4"/>
    <n v="9.9580000000000002"/>
    <n v="209.11799999999999"/>
    <x v="61"/>
    <x v="156"/>
    <s v="Credit card"/>
    <n v="9.9580000000000002"/>
    <n v="6.4"/>
    <x v="1"/>
    <x v="4"/>
    <x v="2"/>
    <x v="0"/>
    <x v="0"/>
    <x v="4"/>
    <x v="1"/>
    <x v="1"/>
    <s v="Average"/>
  </r>
  <r>
    <x v="608"/>
    <n v="30.61"/>
    <n v="1"/>
    <n v="1.5305"/>
    <n v="32.140500000000003"/>
    <x v="54"/>
    <x v="22"/>
    <s v="Ewallet"/>
    <n v="1.5305"/>
    <n v="5.2"/>
    <x v="0"/>
    <x v="5"/>
    <x v="0"/>
    <x v="1"/>
    <x v="1"/>
    <x v="5"/>
    <x v="0"/>
    <x v="0"/>
    <s v="Poor"/>
  </r>
  <r>
    <x v="609"/>
    <n v="57.89"/>
    <n v="2"/>
    <n v="5.7889999999999997"/>
    <n v="121.569"/>
    <x v="29"/>
    <x v="4"/>
    <s v="Ewallet"/>
    <n v="5.7889999999999997"/>
    <n v="8.9"/>
    <x v="0"/>
    <x v="4"/>
    <x v="1"/>
    <x v="0"/>
    <x v="1"/>
    <x v="4"/>
    <x v="2"/>
    <x v="2"/>
    <s v="Good"/>
  </r>
  <r>
    <x v="610"/>
    <n v="28.96"/>
    <n v="1"/>
    <n v="1.448"/>
    <n v="30.408000000000001"/>
    <x v="13"/>
    <x v="392"/>
    <s v="Credit card"/>
    <n v="1.448"/>
    <n v="6.2"/>
    <x v="2"/>
    <x v="4"/>
    <x v="1"/>
    <x v="1"/>
    <x v="0"/>
    <x v="1"/>
    <x v="0"/>
    <x v="0"/>
    <s v="Average"/>
  </r>
  <r>
    <x v="611"/>
    <n v="98.97"/>
    <n v="9"/>
    <n v="44.536499999999997"/>
    <n v="935.26649999999995"/>
    <x v="11"/>
    <x v="219"/>
    <s v="Cash"/>
    <n v="44.536499999999997"/>
    <n v="6.7"/>
    <x v="1"/>
    <x v="0"/>
    <x v="1"/>
    <x v="0"/>
    <x v="0"/>
    <x v="4"/>
    <x v="1"/>
    <x v="1"/>
    <s v="Average"/>
  </r>
  <r>
    <x v="612"/>
    <n v="93.22"/>
    <n v="3"/>
    <n v="13.983000000000001"/>
    <n v="293.64299999999997"/>
    <x v="46"/>
    <x v="393"/>
    <s v="Cash"/>
    <n v="13.983000000000001"/>
    <n v="7.2"/>
    <x v="0"/>
    <x v="4"/>
    <x v="1"/>
    <x v="0"/>
    <x v="1"/>
    <x v="5"/>
    <x v="2"/>
    <x v="2"/>
    <s v="Average"/>
  </r>
  <r>
    <x v="613"/>
    <n v="80.930000000000007"/>
    <n v="1"/>
    <n v="4.0465"/>
    <n v="84.976500000000001"/>
    <x v="64"/>
    <x v="394"/>
    <s v="Credit card"/>
    <n v="4.0465"/>
    <n v="9"/>
    <x v="0"/>
    <x v="0"/>
    <x v="2"/>
    <x v="0"/>
    <x v="1"/>
    <x v="3"/>
    <x v="1"/>
    <x v="1"/>
    <s v="Good"/>
  </r>
  <r>
    <x v="614"/>
    <n v="67.45"/>
    <n v="10"/>
    <n v="33.725000000000001"/>
    <n v="708.22500000000002"/>
    <x v="36"/>
    <x v="210"/>
    <s v="Ewallet"/>
    <n v="33.725000000000001"/>
    <n v="4.2"/>
    <x v="2"/>
    <x v="2"/>
    <x v="1"/>
    <x v="0"/>
    <x v="1"/>
    <x v="4"/>
    <x v="0"/>
    <x v="0"/>
    <s v="Poor"/>
  </r>
  <r>
    <x v="615"/>
    <n v="38.72"/>
    <n v="9"/>
    <n v="17.423999999999999"/>
    <n v="365.904"/>
    <x v="80"/>
    <x v="395"/>
    <s v="Ewallet"/>
    <n v="17.423999999999999"/>
    <n v="4.2"/>
    <x v="1"/>
    <x v="5"/>
    <x v="0"/>
    <x v="0"/>
    <x v="0"/>
    <x v="3"/>
    <x v="0"/>
    <x v="0"/>
    <s v="Poor"/>
  </r>
  <r>
    <x v="616"/>
    <n v="72.599999999999994"/>
    <n v="6"/>
    <n v="21.78"/>
    <n v="457.38"/>
    <x v="50"/>
    <x v="396"/>
    <s v="Cash"/>
    <n v="21.78"/>
    <n v="6.9"/>
    <x v="0"/>
    <x v="2"/>
    <x v="2"/>
    <x v="0"/>
    <x v="1"/>
    <x v="3"/>
    <x v="2"/>
    <x v="2"/>
    <s v="Average"/>
  </r>
  <r>
    <x v="617"/>
    <n v="87.91"/>
    <n v="5"/>
    <n v="21.977499999999999"/>
    <n v="461.52749999999997"/>
    <x v="86"/>
    <x v="397"/>
    <s v="Ewallet"/>
    <n v="21.977499999999999"/>
    <n v="4.4000000000000004"/>
    <x v="1"/>
    <x v="4"/>
    <x v="2"/>
    <x v="0"/>
    <x v="1"/>
    <x v="1"/>
    <x v="1"/>
    <x v="1"/>
    <s v="Poor"/>
  </r>
  <r>
    <x v="618"/>
    <n v="98.53"/>
    <n v="6"/>
    <n v="29.559000000000001"/>
    <n v="620.73900000000003"/>
    <x v="54"/>
    <x v="218"/>
    <s v="Credit card"/>
    <n v="29.559000000000001"/>
    <n v="4"/>
    <x v="0"/>
    <x v="5"/>
    <x v="1"/>
    <x v="0"/>
    <x v="1"/>
    <x v="4"/>
    <x v="0"/>
    <x v="0"/>
    <s v="Poor"/>
  </r>
  <r>
    <x v="619"/>
    <n v="43.46"/>
    <n v="6"/>
    <n v="13.038"/>
    <n v="273.798"/>
    <x v="13"/>
    <x v="84"/>
    <s v="Ewallet"/>
    <n v="13.038"/>
    <n v="8.5"/>
    <x v="2"/>
    <x v="4"/>
    <x v="2"/>
    <x v="0"/>
    <x v="0"/>
    <x v="5"/>
    <x v="1"/>
    <x v="1"/>
    <s v="Good"/>
  </r>
  <r>
    <x v="620"/>
    <n v="71.680000000000007"/>
    <n v="3"/>
    <n v="10.752000000000001"/>
    <n v="225.792"/>
    <x v="61"/>
    <x v="19"/>
    <s v="Credit card"/>
    <n v="10.752000000000001"/>
    <n v="9.1999999999999993"/>
    <x v="1"/>
    <x v="4"/>
    <x v="0"/>
    <x v="1"/>
    <x v="0"/>
    <x v="4"/>
    <x v="0"/>
    <x v="0"/>
    <s v="Good"/>
  </r>
  <r>
    <x v="621"/>
    <n v="91.61"/>
    <n v="1"/>
    <n v="4.5804999999999998"/>
    <n v="96.1905"/>
    <x v="80"/>
    <x v="143"/>
    <s v="Cash"/>
    <n v="4.5804999999999998"/>
    <n v="9.8000000000000007"/>
    <x v="1"/>
    <x v="5"/>
    <x v="2"/>
    <x v="0"/>
    <x v="0"/>
    <x v="4"/>
    <x v="0"/>
    <x v="0"/>
    <s v="Good"/>
  </r>
  <r>
    <x v="622"/>
    <n v="94.59"/>
    <n v="7"/>
    <n v="33.106499999999997"/>
    <n v="695.23649999999998"/>
    <x v="29"/>
    <x v="398"/>
    <s v="Credit card"/>
    <n v="33.106499999999997"/>
    <n v="4.9000000000000004"/>
    <x v="0"/>
    <x v="4"/>
    <x v="0"/>
    <x v="0"/>
    <x v="0"/>
    <x v="2"/>
    <x v="2"/>
    <x v="2"/>
    <s v="Poor"/>
  </r>
  <r>
    <x v="623"/>
    <n v="83.25"/>
    <n v="10"/>
    <n v="41.625"/>
    <n v="874.125"/>
    <x v="52"/>
    <x v="210"/>
    <s v="Credit card"/>
    <n v="41.625"/>
    <n v="4.4000000000000004"/>
    <x v="0"/>
    <x v="0"/>
    <x v="1"/>
    <x v="1"/>
    <x v="0"/>
    <x v="5"/>
    <x v="2"/>
    <x v="2"/>
    <s v="Poor"/>
  </r>
  <r>
    <x v="624"/>
    <n v="91.35"/>
    <n v="1"/>
    <n v="4.5674999999999999"/>
    <n v="95.917500000000004"/>
    <x v="69"/>
    <x v="324"/>
    <s v="Cash"/>
    <n v="4.5674999999999999"/>
    <n v="6.8"/>
    <x v="2"/>
    <x v="0"/>
    <x v="0"/>
    <x v="0"/>
    <x v="1"/>
    <x v="5"/>
    <x v="2"/>
    <x v="2"/>
    <s v="Average"/>
  </r>
  <r>
    <x v="625"/>
    <n v="78.88"/>
    <n v="2"/>
    <n v="7.8879999999999999"/>
    <n v="165.648"/>
    <x v="53"/>
    <x v="399"/>
    <s v="Cash"/>
    <n v="7.8879999999999999"/>
    <n v="9.1"/>
    <x v="0"/>
    <x v="0"/>
    <x v="2"/>
    <x v="0"/>
    <x v="0"/>
    <x v="4"/>
    <x v="2"/>
    <x v="2"/>
    <s v="Good"/>
  </r>
  <r>
    <x v="626"/>
    <n v="60.87"/>
    <n v="2"/>
    <n v="6.0869999999999997"/>
    <n v="127.827"/>
    <x v="11"/>
    <x v="378"/>
    <s v="Ewallet"/>
    <n v="6.0869999999999997"/>
    <n v="8.6999999999999993"/>
    <x v="1"/>
    <x v="0"/>
    <x v="0"/>
    <x v="1"/>
    <x v="1"/>
    <x v="3"/>
    <x v="0"/>
    <x v="0"/>
    <s v="Good"/>
  </r>
  <r>
    <x v="627"/>
    <n v="82.58"/>
    <n v="10"/>
    <n v="41.29"/>
    <n v="867.09"/>
    <x v="86"/>
    <x v="400"/>
    <s v="Cash"/>
    <n v="41.29"/>
    <n v="5"/>
    <x v="1"/>
    <x v="4"/>
    <x v="0"/>
    <x v="0"/>
    <x v="1"/>
    <x v="0"/>
    <x v="2"/>
    <x v="2"/>
    <s v="Poor"/>
  </r>
  <r>
    <x v="628"/>
    <n v="53.3"/>
    <n v="3"/>
    <n v="7.9950000000000001"/>
    <n v="167.89500000000001"/>
    <x v="25"/>
    <x v="401"/>
    <s v="Ewallet"/>
    <n v="7.9950000000000001"/>
    <n v="7.5"/>
    <x v="0"/>
    <x v="1"/>
    <x v="0"/>
    <x v="0"/>
    <x v="1"/>
    <x v="2"/>
    <x v="0"/>
    <x v="0"/>
    <s v="Average"/>
  </r>
  <r>
    <x v="629"/>
    <n v="12.09"/>
    <n v="1"/>
    <n v="0.60450000000000004"/>
    <n v="12.6945"/>
    <x v="53"/>
    <x v="96"/>
    <s v="Credit card"/>
    <n v="0.60450000000000004"/>
    <n v="8.1999999999999993"/>
    <x v="0"/>
    <x v="0"/>
    <x v="2"/>
    <x v="1"/>
    <x v="0"/>
    <x v="5"/>
    <x v="0"/>
    <x v="0"/>
    <s v="Good"/>
  </r>
  <r>
    <x v="630"/>
    <n v="64.19"/>
    <n v="10"/>
    <n v="32.094999999999999"/>
    <n v="673.995"/>
    <x v="64"/>
    <x v="402"/>
    <s v="Credit card"/>
    <n v="32.094999999999999"/>
    <n v="6.7"/>
    <x v="0"/>
    <x v="0"/>
    <x v="0"/>
    <x v="1"/>
    <x v="1"/>
    <x v="3"/>
    <x v="0"/>
    <x v="0"/>
    <s v="Average"/>
  </r>
  <r>
    <x v="631"/>
    <n v="78.31"/>
    <n v="3"/>
    <n v="11.746499999999999"/>
    <n v="246.6765"/>
    <x v="19"/>
    <x v="382"/>
    <s v="Ewallet"/>
    <n v="11.746499999999999"/>
    <n v="5.4"/>
    <x v="1"/>
    <x v="6"/>
    <x v="2"/>
    <x v="1"/>
    <x v="1"/>
    <x v="1"/>
    <x v="0"/>
    <x v="0"/>
    <s v="Poor"/>
  </r>
  <r>
    <x v="632"/>
    <n v="83.77"/>
    <n v="2"/>
    <n v="8.3770000000000007"/>
    <n v="175.917"/>
    <x v="15"/>
    <x v="200"/>
    <s v="Credit card"/>
    <n v="8.3770000000000007"/>
    <n v="7"/>
    <x v="0"/>
    <x v="6"/>
    <x v="1"/>
    <x v="0"/>
    <x v="1"/>
    <x v="4"/>
    <x v="0"/>
    <x v="0"/>
    <s v="Average"/>
  </r>
  <r>
    <x v="633"/>
    <n v="99.7"/>
    <n v="3"/>
    <n v="14.955"/>
    <n v="314.05500000000001"/>
    <x v="79"/>
    <x v="403"/>
    <s v="Ewallet"/>
    <n v="14.955"/>
    <n v="4.7"/>
    <x v="1"/>
    <x v="3"/>
    <x v="1"/>
    <x v="1"/>
    <x v="1"/>
    <x v="2"/>
    <x v="2"/>
    <x v="2"/>
    <s v="Poor"/>
  </r>
  <r>
    <x v="634"/>
    <n v="79.91"/>
    <n v="3"/>
    <n v="11.986499999999999"/>
    <n v="251.7165"/>
    <x v="80"/>
    <x v="198"/>
    <s v="Credit card"/>
    <n v="11.986499999999999"/>
    <n v="5"/>
    <x v="1"/>
    <x v="5"/>
    <x v="2"/>
    <x v="0"/>
    <x v="1"/>
    <x v="4"/>
    <x v="2"/>
    <x v="2"/>
    <s v="Poor"/>
  </r>
  <r>
    <x v="635"/>
    <n v="66.47"/>
    <n v="10"/>
    <n v="33.234999999999999"/>
    <n v="697.93499999999995"/>
    <x v="15"/>
    <x v="66"/>
    <s v="Credit card"/>
    <n v="33.234999999999999"/>
    <n v="5"/>
    <x v="0"/>
    <x v="6"/>
    <x v="0"/>
    <x v="0"/>
    <x v="1"/>
    <x v="0"/>
    <x v="2"/>
    <x v="2"/>
    <s v="Poor"/>
  </r>
  <r>
    <x v="636"/>
    <n v="28.95"/>
    <n v="7"/>
    <n v="10.1325"/>
    <n v="212.7825"/>
    <x v="2"/>
    <x v="106"/>
    <s v="Credit card"/>
    <n v="10.1325"/>
    <n v="6"/>
    <x v="1"/>
    <x v="2"/>
    <x v="2"/>
    <x v="1"/>
    <x v="1"/>
    <x v="0"/>
    <x v="0"/>
    <x v="0"/>
    <s v="Average"/>
  </r>
  <r>
    <x v="637"/>
    <n v="46.2"/>
    <n v="1"/>
    <n v="2.31"/>
    <n v="48.51"/>
    <x v="35"/>
    <x v="404"/>
    <s v="Cash"/>
    <n v="2.31"/>
    <n v="6.3"/>
    <x v="1"/>
    <x v="6"/>
    <x v="0"/>
    <x v="1"/>
    <x v="0"/>
    <x v="1"/>
    <x v="1"/>
    <x v="1"/>
    <s v="Average"/>
  </r>
  <r>
    <x v="638"/>
    <n v="17.63"/>
    <n v="5"/>
    <n v="4.4074999999999998"/>
    <n v="92.557500000000005"/>
    <x v="1"/>
    <x v="398"/>
    <s v="Cash"/>
    <n v="4.4074999999999998"/>
    <n v="8.5"/>
    <x v="1"/>
    <x v="1"/>
    <x v="0"/>
    <x v="0"/>
    <x v="0"/>
    <x v="4"/>
    <x v="2"/>
    <x v="2"/>
    <s v="Good"/>
  </r>
  <r>
    <x v="639"/>
    <n v="52.42"/>
    <n v="3"/>
    <n v="7.8630000000000004"/>
    <n v="165.12299999999999"/>
    <x v="33"/>
    <x v="24"/>
    <s v="Ewallet"/>
    <n v="7.8630000000000004"/>
    <n v="7.5"/>
    <x v="2"/>
    <x v="5"/>
    <x v="2"/>
    <x v="1"/>
    <x v="1"/>
    <x v="5"/>
    <x v="2"/>
    <x v="2"/>
    <s v="Average"/>
  </r>
  <r>
    <x v="640"/>
    <n v="98.79"/>
    <n v="3"/>
    <n v="14.8185"/>
    <n v="311.18849999999998"/>
    <x v="55"/>
    <x v="405"/>
    <s v="Ewallet"/>
    <n v="14.8185"/>
    <n v="6.4"/>
    <x v="2"/>
    <x v="0"/>
    <x v="2"/>
    <x v="0"/>
    <x v="0"/>
    <x v="4"/>
    <x v="2"/>
    <x v="2"/>
    <s v="Average"/>
  </r>
  <r>
    <x v="641"/>
    <n v="88.55"/>
    <n v="8"/>
    <n v="35.42"/>
    <n v="743.82"/>
    <x v="35"/>
    <x v="406"/>
    <s v="Ewallet"/>
    <n v="35.42"/>
    <n v="4.7"/>
    <x v="1"/>
    <x v="6"/>
    <x v="0"/>
    <x v="0"/>
    <x v="0"/>
    <x v="1"/>
    <x v="1"/>
    <x v="1"/>
    <s v="Poor"/>
  </r>
  <r>
    <x v="642"/>
    <n v="55.67"/>
    <n v="2"/>
    <n v="5.5670000000000002"/>
    <n v="116.907"/>
    <x v="39"/>
    <x v="264"/>
    <s v="Ewallet"/>
    <n v="5.5670000000000002"/>
    <n v="6"/>
    <x v="1"/>
    <x v="5"/>
    <x v="0"/>
    <x v="0"/>
    <x v="1"/>
    <x v="1"/>
    <x v="2"/>
    <x v="2"/>
    <s v="Average"/>
  </r>
  <r>
    <x v="643"/>
    <n v="72.52"/>
    <n v="8"/>
    <n v="29.007999999999999"/>
    <n v="609.16800000000001"/>
    <x v="73"/>
    <x v="206"/>
    <s v="Credit card"/>
    <n v="29.007999999999999"/>
    <n v="4"/>
    <x v="1"/>
    <x v="0"/>
    <x v="2"/>
    <x v="0"/>
    <x v="0"/>
    <x v="4"/>
    <x v="1"/>
    <x v="1"/>
    <s v="Poor"/>
  </r>
  <r>
    <x v="644"/>
    <n v="12.05"/>
    <n v="5"/>
    <n v="3.0125000000000002"/>
    <n v="63.262500000000003"/>
    <x v="69"/>
    <x v="183"/>
    <s v="Ewallet"/>
    <n v="3.0125000000000002"/>
    <n v="5.5"/>
    <x v="2"/>
    <x v="0"/>
    <x v="0"/>
    <x v="0"/>
    <x v="1"/>
    <x v="1"/>
    <x v="1"/>
    <x v="1"/>
    <s v="Poor"/>
  </r>
  <r>
    <x v="645"/>
    <n v="19.36"/>
    <n v="9"/>
    <n v="8.7119999999999997"/>
    <n v="182.952"/>
    <x v="68"/>
    <x v="362"/>
    <s v="Ewallet"/>
    <n v="8.7119999999999997"/>
    <n v="8.6999999999999993"/>
    <x v="0"/>
    <x v="1"/>
    <x v="2"/>
    <x v="0"/>
    <x v="1"/>
    <x v="2"/>
    <x v="0"/>
    <x v="0"/>
    <s v="Good"/>
  </r>
  <r>
    <x v="646"/>
    <n v="70.209999999999994"/>
    <n v="6"/>
    <n v="21.062999999999999"/>
    <n v="442.32299999999998"/>
    <x v="73"/>
    <x v="407"/>
    <s v="Cash"/>
    <n v="21.062999999999999"/>
    <n v="7.4"/>
    <x v="1"/>
    <x v="0"/>
    <x v="0"/>
    <x v="1"/>
    <x v="1"/>
    <x v="0"/>
    <x v="1"/>
    <x v="1"/>
    <s v="Average"/>
  </r>
  <r>
    <x v="647"/>
    <n v="33.630000000000003"/>
    <n v="1"/>
    <n v="1.6815"/>
    <n v="35.311500000000002"/>
    <x v="80"/>
    <x v="374"/>
    <s v="Cash"/>
    <n v="1.6815"/>
    <n v="5.6"/>
    <x v="1"/>
    <x v="5"/>
    <x v="2"/>
    <x v="0"/>
    <x v="1"/>
    <x v="5"/>
    <x v="2"/>
    <x v="2"/>
    <s v="Poor"/>
  </r>
  <r>
    <x v="648"/>
    <n v="15.49"/>
    <n v="2"/>
    <n v="1.5489999999999999"/>
    <n v="32.529000000000003"/>
    <x v="65"/>
    <x v="50"/>
    <s v="Cash"/>
    <n v="1.5489999999999999"/>
    <n v="6.3"/>
    <x v="0"/>
    <x v="5"/>
    <x v="0"/>
    <x v="0"/>
    <x v="0"/>
    <x v="3"/>
    <x v="1"/>
    <x v="1"/>
    <s v="Average"/>
  </r>
  <r>
    <x v="649"/>
    <n v="24.74"/>
    <n v="10"/>
    <n v="12.37"/>
    <n v="259.77"/>
    <x v="7"/>
    <x v="95"/>
    <s v="Cash"/>
    <n v="12.37"/>
    <n v="7.1"/>
    <x v="2"/>
    <x v="2"/>
    <x v="2"/>
    <x v="1"/>
    <x v="1"/>
    <x v="1"/>
    <x v="1"/>
    <x v="1"/>
    <s v="Average"/>
  </r>
  <r>
    <x v="650"/>
    <n v="75.66"/>
    <n v="5"/>
    <n v="18.914999999999999"/>
    <n v="397.21499999999997"/>
    <x v="15"/>
    <x v="282"/>
    <s v="Ewallet"/>
    <n v="18.914999999999999"/>
    <n v="7.8"/>
    <x v="0"/>
    <x v="6"/>
    <x v="2"/>
    <x v="1"/>
    <x v="1"/>
    <x v="1"/>
    <x v="2"/>
    <x v="2"/>
    <s v="Average"/>
  </r>
  <r>
    <x v="651"/>
    <n v="55.81"/>
    <n v="6"/>
    <n v="16.742999999999999"/>
    <n v="351.60300000000001"/>
    <x v="49"/>
    <x v="408"/>
    <s v="Cash"/>
    <n v="16.742999999999999"/>
    <n v="9.9"/>
    <x v="0"/>
    <x v="6"/>
    <x v="1"/>
    <x v="1"/>
    <x v="0"/>
    <x v="0"/>
    <x v="2"/>
    <x v="2"/>
    <s v="Good"/>
  </r>
  <r>
    <x v="652"/>
    <n v="72.78"/>
    <n v="10"/>
    <n v="36.39"/>
    <n v="764.19"/>
    <x v="36"/>
    <x v="45"/>
    <s v="Cash"/>
    <n v="36.39"/>
    <n v="7.3"/>
    <x v="2"/>
    <x v="2"/>
    <x v="2"/>
    <x v="0"/>
    <x v="1"/>
    <x v="2"/>
    <x v="0"/>
    <x v="0"/>
    <s v="Average"/>
  </r>
  <r>
    <x v="653"/>
    <n v="37.32"/>
    <n v="9"/>
    <n v="16.794"/>
    <n v="352.67399999999998"/>
    <x v="43"/>
    <x v="26"/>
    <s v="Ewallet"/>
    <n v="16.794"/>
    <n v="5.0999999999999996"/>
    <x v="1"/>
    <x v="5"/>
    <x v="0"/>
    <x v="0"/>
    <x v="1"/>
    <x v="3"/>
    <x v="2"/>
    <x v="2"/>
    <s v="Poor"/>
  </r>
  <r>
    <x v="654"/>
    <n v="60.18"/>
    <n v="4"/>
    <n v="12.036"/>
    <n v="252.756"/>
    <x v="69"/>
    <x v="358"/>
    <s v="Credit card"/>
    <n v="12.036"/>
    <n v="9.4"/>
    <x v="2"/>
    <x v="0"/>
    <x v="2"/>
    <x v="0"/>
    <x v="1"/>
    <x v="5"/>
    <x v="2"/>
    <x v="2"/>
    <s v="Good"/>
  </r>
  <r>
    <x v="655"/>
    <n v="15.69"/>
    <n v="3"/>
    <n v="2.3534999999999999"/>
    <n v="49.423499999999997"/>
    <x v="86"/>
    <x v="385"/>
    <s v="Credit card"/>
    <n v="2.3534999999999999"/>
    <n v="5.8"/>
    <x v="1"/>
    <x v="4"/>
    <x v="0"/>
    <x v="1"/>
    <x v="0"/>
    <x v="1"/>
    <x v="0"/>
    <x v="0"/>
    <s v="Poor"/>
  </r>
  <r>
    <x v="656"/>
    <n v="99.69"/>
    <n v="1"/>
    <n v="4.9844999999999997"/>
    <n v="104.67449999999999"/>
    <x v="33"/>
    <x v="81"/>
    <s v="Credit card"/>
    <n v="4.9844999999999997"/>
    <n v="8"/>
    <x v="2"/>
    <x v="5"/>
    <x v="1"/>
    <x v="1"/>
    <x v="0"/>
    <x v="1"/>
    <x v="1"/>
    <x v="1"/>
    <s v="Good"/>
  </r>
  <r>
    <x v="657"/>
    <n v="88.15"/>
    <n v="3"/>
    <n v="13.2225"/>
    <n v="277.67250000000001"/>
    <x v="68"/>
    <x v="41"/>
    <s v="Ewallet"/>
    <n v="13.2225"/>
    <n v="7.9"/>
    <x v="0"/>
    <x v="1"/>
    <x v="1"/>
    <x v="0"/>
    <x v="0"/>
    <x v="5"/>
    <x v="0"/>
    <x v="0"/>
    <s v="Average"/>
  </r>
  <r>
    <x v="658"/>
    <n v="27.93"/>
    <n v="5"/>
    <n v="6.9824999999999999"/>
    <n v="146.63249999999999"/>
    <x v="71"/>
    <x v="74"/>
    <s v="Cash"/>
    <n v="6.9824999999999999"/>
    <n v="5.9"/>
    <x v="0"/>
    <x v="6"/>
    <x v="0"/>
    <x v="0"/>
    <x v="0"/>
    <x v="3"/>
    <x v="0"/>
    <x v="0"/>
    <s v="Poor"/>
  </r>
  <r>
    <x v="659"/>
    <n v="55.45"/>
    <n v="1"/>
    <n v="2.7725"/>
    <n v="58.222499999999997"/>
    <x v="84"/>
    <x v="409"/>
    <s v="Credit card"/>
    <n v="2.7725"/>
    <n v="4.9000000000000004"/>
    <x v="2"/>
    <x v="6"/>
    <x v="2"/>
    <x v="0"/>
    <x v="1"/>
    <x v="5"/>
    <x v="0"/>
    <x v="0"/>
    <s v="Poor"/>
  </r>
  <r>
    <x v="660"/>
    <n v="42.97"/>
    <n v="3"/>
    <n v="6.4455"/>
    <n v="135.35550000000001"/>
    <x v="36"/>
    <x v="246"/>
    <s v="Cash"/>
    <n v="6.4455"/>
    <n v="9.3000000000000007"/>
    <x v="2"/>
    <x v="2"/>
    <x v="1"/>
    <x v="1"/>
    <x v="0"/>
    <x v="3"/>
    <x v="2"/>
    <x v="2"/>
    <s v="Good"/>
  </r>
  <r>
    <x v="661"/>
    <n v="17.14"/>
    <n v="7"/>
    <n v="5.9989999999999997"/>
    <n v="125.979"/>
    <x v="65"/>
    <x v="348"/>
    <s v="Credit card"/>
    <n v="5.9989999999999997"/>
    <n v="7.9"/>
    <x v="0"/>
    <x v="5"/>
    <x v="0"/>
    <x v="0"/>
    <x v="1"/>
    <x v="3"/>
    <x v="1"/>
    <x v="1"/>
    <s v="Average"/>
  </r>
  <r>
    <x v="662"/>
    <n v="58.75"/>
    <n v="6"/>
    <n v="17.625"/>
    <n v="370.125"/>
    <x v="62"/>
    <x v="92"/>
    <s v="Credit card"/>
    <n v="17.625"/>
    <n v="5.9"/>
    <x v="1"/>
    <x v="2"/>
    <x v="2"/>
    <x v="0"/>
    <x v="0"/>
    <x v="5"/>
    <x v="2"/>
    <x v="2"/>
    <s v="Poor"/>
  </r>
  <r>
    <x v="663"/>
    <n v="87.1"/>
    <n v="10"/>
    <n v="43.55"/>
    <n v="914.55"/>
    <x v="12"/>
    <x v="410"/>
    <s v="Credit card"/>
    <n v="43.55"/>
    <n v="9.9"/>
    <x v="2"/>
    <x v="6"/>
    <x v="0"/>
    <x v="0"/>
    <x v="0"/>
    <x v="4"/>
    <x v="1"/>
    <x v="1"/>
    <s v="Good"/>
  </r>
  <r>
    <x v="664"/>
    <n v="98.8"/>
    <n v="2"/>
    <n v="9.8800000000000008"/>
    <n v="207.48"/>
    <x v="81"/>
    <x v="411"/>
    <s v="Cash"/>
    <n v="9.8800000000000008"/>
    <n v="7.7"/>
    <x v="2"/>
    <x v="4"/>
    <x v="1"/>
    <x v="1"/>
    <x v="0"/>
    <x v="3"/>
    <x v="1"/>
    <x v="1"/>
    <s v="Average"/>
  </r>
  <r>
    <x v="665"/>
    <n v="48.63"/>
    <n v="4"/>
    <n v="9.7260000000000009"/>
    <n v="204.24600000000001"/>
    <x v="87"/>
    <x v="284"/>
    <s v="Ewallet"/>
    <n v="9.7260000000000009"/>
    <n v="7.6"/>
    <x v="2"/>
    <x v="3"/>
    <x v="0"/>
    <x v="1"/>
    <x v="0"/>
    <x v="5"/>
    <x v="0"/>
    <x v="0"/>
    <s v="Average"/>
  </r>
  <r>
    <x v="666"/>
    <n v="57.74"/>
    <n v="3"/>
    <n v="8.6609999999999996"/>
    <n v="181.881"/>
    <x v="9"/>
    <x v="412"/>
    <s v="Ewallet"/>
    <n v="8.6609999999999996"/>
    <n v="7.7"/>
    <x v="2"/>
    <x v="5"/>
    <x v="0"/>
    <x v="0"/>
    <x v="1"/>
    <x v="4"/>
    <x v="2"/>
    <x v="2"/>
    <s v="Average"/>
  </r>
  <r>
    <x v="667"/>
    <n v="17.97"/>
    <n v="4"/>
    <n v="3.5939999999999999"/>
    <n v="75.474000000000004"/>
    <x v="55"/>
    <x v="413"/>
    <s v="Ewallet"/>
    <n v="3.5939999999999999"/>
    <n v="6.4"/>
    <x v="2"/>
    <x v="0"/>
    <x v="2"/>
    <x v="1"/>
    <x v="0"/>
    <x v="0"/>
    <x v="2"/>
    <x v="2"/>
    <s v="Average"/>
  </r>
  <r>
    <x v="668"/>
    <n v="47.71"/>
    <n v="6"/>
    <n v="14.313000000000001"/>
    <n v="300.57299999999998"/>
    <x v="69"/>
    <x v="401"/>
    <s v="Ewallet"/>
    <n v="14.313000000000001"/>
    <n v="4.4000000000000004"/>
    <x v="2"/>
    <x v="0"/>
    <x v="0"/>
    <x v="0"/>
    <x v="0"/>
    <x v="0"/>
    <x v="1"/>
    <x v="1"/>
    <s v="Poor"/>
  </r>
  <r>
    <x v="669"/>
    <n v="40.619999999999997"/>
    <n v="2"/>
    <n v="4.0620000000000003"/>
    <n v="85.302000000000007"/>
    <x v="29"/>
    <x v="175"/>
    <s v="Credit card"/>
    <n v="4.0620000000000003"/>
    <n v="4.0999999999999996"/>
    <x v="0"/>
    <x v="4"/>
    <x v="1"/>
    <x v="1"/>
    <x v="0"/>
    <x v="3"/>
    <x v="2"/>
    <x v="2"/>
    <s v="Poor"/>
  </r>
  <r>
    <x v="670"/>
    <n v="56.04"/>
    <n v="10"/>
    <n v="28.02"/>
    <n v="588.41999999999996"/>
    <x v="78"/>
    <x v="171"/>
    <s v="Ewallet"/>
    <n v="28.02"/>
    <n v="4.4000000000000004"/>
    <x v="0"/>
    <x v="3"/>
    <x v="2"/>
    <x v="0"/>
    <x v="1"/>
    <x v="5"/>
    <x v="0"/>
    <x v="0"/>
    <s v="Poor"/>
  </r>
  <r>
    <x v="671"/>
    <n v="93.4"/>
    <n v="2"/>
    <n v="9.34"/>
    <n v="196.14"/>
    <x v="73"/>
    <x v="414"/>
    <s v="Cash"/>
    <n v="9.34"/>
    <n v="5.5"/>
    <x v="1"/>
    <x v="0"/>
    <x v="2"/>
    <x v="0"/>
    <x v="1"/>
    <x v="4"/>
    <x v="2"/>
    <x v="2"/>
    <s v="Poor"/>
  </r>
  <r>
    <x v="672"/>
    <n v="73.41"/>
    <n v="3"/>
    <n v="11.0115"/>
    <n v="231.2415"/>
    <x v="22"/>
    <x v="415"/>
    <s v="Ewallet"/>
    <n v="11.0115"/>
    <n v="4"/>
    <x v="1"/>
    <x v="0"/>
    <x v="0"/>
    <x v="1"/>
    <x v="0"/>
    <x v="0"/>
    <x v="2"/>
    <x v="2"/>
    <s v="Poor"/>
  </r>
  <r>
    <x v="673"/>
    <n v="33.64"/>
    <n v="8"/>
    <n v="13.456"/>
    <n v="282.57600000000002"/>
    <x v="42"/>
    <x v="416"/>
    <s v="Credit card"/>
    <n v="13.456"/>
    <n v="9.3000000000000007"/>
    <x v="2"/>
    <x v="1"/>
    <x v="2"/>
    <x v="1"/>
    <x v="1"/>
    <x v="0"/>
    <x v="1"/>
    <x v="1"/>
    <s v="Good"/>
  </r>
  <r>
    <x v="674"/>
    <n v="45.48"/>
    <n v="10"/>
    <n v="22.74"/>
    <n v="477.54"/>
    <x v="59"/>
    <x v="417"/>
    <s v="Credit card"/>
    <n v="22.74"/>
    <n v="4.8"/>
    <x v="1"/>
    <x v="1"/>
    <x v="1"/>
    <x v="1"/>
    <x v="0"/>
    <x v="1"/>
    <x v="0"/>
    <x v="0"/>
    <s v="Poor"/>
  </r>
  <r>
    <x v="675"/>
    <n v="83.77"/>
    <n v="2"/>
    <n v="8.3770000000000007"/>
    <n v="175.917"/>
    <x v="7"/>
    <x v="129"/>
    <s v="Cash"/>
    <n v="8.3770000000000007"/>
    <n v="4.5999999999999996"/>
    <x v="2"/>
    <x v="2"/>
    <x v="2"/>
    <x v="0"/>
    <x v="1"/>
    <x v="5"/>
    <x v="2"/>
    <x v="2"/>
    <s v="Poor"/>
  </r>
  <r>
    <x v="676"/>
    <n v="64.08"/>
    <n v="7"/>
    <n v="22.428000000000001"/>
    <n v="470.988"/>
    <x v="88"/>
    <x v="418"/>
    <s v="Credit card"/>
    <n v="22.428000000000001"/>
    <n v="7.3"/>
    <x v="2"/>
    <x v="6"/>
    <x v="2"/>
    <x v="0"/>
    <x v="0"/>
    <x v="3"/>
    <x v="2"/>
    <x v="2"/>
    <s v="Average"/>
  </r>
  <r>
    <x v="677"/>
    <n v="73.47"/>
    <n v="4"/>
    <n v="14.694000000000001"/>
    <n v="308.57400000000001"/>
    <x v="55"/>
    <x v="5"/>
    <s v="Cash"/>
    <n v="14.694000000000001"/>
    <n v="6"/>
    <x v="2"/>
    <x v="0"/>
    <x v="2"/>
    <x v="0"/>
    <x v="0"/>
    <x v="4"/>
    <x v="0"/>
    <x v="0"/>
    <s v="Average"/>
  </r>
  <r>
    <x v="678"/>
    <n v="58.95"/>
    <n v="10"/>
    <n v="29.475000000000001"/>
    <n v="618.97500000000002"/>
    <x v="13"/>
    <x v="419"/>
    <s v="Ewallet"/>
    <n v="29.475000000000001"/>
    <n v="8.1"/>
    <x v="2"/>
    <x v="4"/>
    <x v="0"/>
    <x v="1"/>
    <x v="1"/>
    <x v="0"/>
    <x v="1"/>
    <x v="1"/>
    <s v="Good"/>
  </r>
  <r>
    <x v="679"/>
    <n v="48.5"/>
    <n v="6"/>
    <n v="14.55"/>
    <n v="305.55"/>
    <x v="83"/>
    <x v="317"/>
    <s v="Ewallet"/>
    <n v="14.55"/>
    <n v="9.4"/>
    <x v="0"/>
    <x v="1"/>
    <x v="0"/>
    <x v="0"/>
    <x v="1"/>
    <x v="4"/>
    <x v="0"/>
    <x v="0"/>
    <s v="Good"/>
  </r>
  <r>
    <x v="680"/>
    <n v="39.479999999999997"/>
    <n v="1"/>
    <n v="1.974"/>
    <n v="41.454000000000001"/>
    <x v="12"/>
    <x v="213"/>
    <s v="Cash"/>
    <n v="1.974"/>
    <n v="6.5"/>
    <x v="2"/>
    <x v="6"/>
    <x v="2"/>
    <x v="0"/>
    <x v="0"/>
    <x v="1"/>
    <x v="2"/>
    <x v="2"/>
    <s v="Average"/>
  </r>
  <r>
    <x v="681"/>
    <n v="34.81"/>
    <n v="1"/>
    <n v="1.7404999999999999"/>
    <n v="36.5505"/>
    <x v="78"/>
    <x v="41"/>
    <s v="Credit card"/>
    <n v="1.7404999999999999"/>
    <n v="7"/>
    <x v="0"/>
    <x v="3"/>
    <x v="1"/>
    <x v="1"/>
    <x v="0"/>
    <x v="3"/>
    <x v="2"/>
    <x v="2"/>
    <s v="Average"/>
  </r>
  <r>
    <x v="682"/>
    <n v="49.32"/>
    <n v="6"/>
    <n v="14.795999999999999"/>
    <n v="310.71600000000001"/>
    <x v="51"/>
    <x v="190"/>
    <s v="Ewallet"/>
    <n v="14.795999999999999"/>
    <n v="7.1"/>
    <x v="0"/>
    <x v="5"/>
    <x v="0"/>
    <x v="1"/>
    <x v="0"/>
    <x v="5"/>
    <x v="1"/>
    <x v="1"/>
    <s v="Average"/>
  </r>
  <r>
    <x v="683"/>
    <n v="21.48"/>
    <n v="2"/>
    <n v="2.1480000000000001"/>
    <n v="45.107999999999997"/>
    <x v="33"/>
    <x v="420"/>
    <s v="Ewallet"/>
    <n v="2.1480000000000001"/>
    <n v="6.6"/>
    <x v="2"/>
    <x v="5"/>
    <x v="0"/>
    <x v="0"/>
    <x v="1"/>
    <x v="5"/>
    <x v="0"/>
    <x v="0"/>
    <s v="Average"/>
  </r>
  <r>
    <x v="684"/>
    <n v="23.08"/>
    <n v="6"/>
    <n v="6.9240000000000004"/>
    <n v="145.404"/>
    <x v="46"/>
    <x v="25"/>
    <s v="Ewallet"/>
    <n v="6.9240000000000004"/>
    <n v="4.9000000000000004"/>
    <x v="0"/>
    <x v="4"/>
    <x v="2"/>
    <x v="0"/>
    <x v="0"/>
    <x v="3"/>
    <x v="2"/>
    <x v="2"/>
    <s v="Poor"/>
  </r>
  <r>
    <x v="685"/>
    <n v="49.1"/>
    <n v="2"/>
    <n v="4.91"/>
    <n v="103.11"/>
    <x v="66"/>
    <x v="187"/>
    <s v="Credit card"/>
    <n v="4.91"/>
    <n v="6.4"/>
    <x v="0"/>
    <x v="6"/>
    <x v="0"/>
    <x v="0"/>
    <x v="0"/>
    <x v="2"/>
    <x v="2"/>
    <x v="2"/>
    <s v="Average"/>
  </r>
  <r>
    <x v="686"/>
    <n v="64.83"/>
    <n v="2"/>
    <n v="6.4829999999999997"/>
    <n v="136.143"/>
    <x v="66"/>
    <x v="421"/>
    <s v="Credit card"/>
    <n v="6.4829999999999997"/>
    <n v="8"/>
    <x v="0"/>
    <x v="6"/>
    <x v="1"/>
    <x v="0"/>
    <x v="0"/>
    <x v="3"/>
    <x v="2"/>
    <x v="2"/>
    <s v="Good"/>
  </r>
  <r>
    <x v="687"/>
    <n v="63.56"/>
    <n v="10"/>
    <n v="31.78"/>
    <n v="667.38"/>
    <x v="65"/>
    <x v="422"/>
    <s v="Cash"/>
    <n v="31.78"/>
    <n v="4.3"/>
    <x v="0"/>
    <x v="5"/>
    <x v="2"/>
    <x v="0"/>
    <x v="1"/>
    <x v="2"/>
    <x v="0"/>
    <x v="0"/>
    <s v="Poor"/>
  </r>
  <r>
    <x v="688"/>
    <n v="72.88"/>
    <n v="2"/>
    <n v="7.2880000000000003"/>
    <n v="153.048"/>
    <x v="45"/>
    <x v="423"/>
    <s v="Cash"/>
    <n v="7.2880000000000003"/>
    <n v="6.1"/>
    <x v="1"/>
    <x v="5"/>
    <x v="0"/>
    <x v="0"/>
    <x v="1"/>
    <x v="3"/>
    <x v="1"/>
    <x v="1"/>
    <s v="Average"/>
  </r>
  <r>
    <x v="689"/>
    <n v="67.099999999999994"/>
    <n v="3"/>
    <n v="10.065"/>
    <n v="211.36500000000001"/>
    <x v="42"/>
    <x v="130"/>
    <s v="Cash"/>
    <n v="10.065"/>
    <n v="7.5"/>
    <x v="2"/>
    <x v="1"/>
    <x v="1"/>
    <x v="1"/>
    <x v="0"/>
    <x v="4"/>
    <x v="0"/>
    <x v="0"/>
    <s v="Average"/>
  </r>
  <r>
    <x v="690"/>
    <n v="70.19"/>
    <n v="9"/>
    <n v="31.5855"/>
    <n v="663.29549999999995"/>
    <x v="25"/>
    <x v="309"/>
    <s v="Cash"/>
    <n v="31.5855"/>
    <n v="6.7"/>
    <x v="0"/>
    <x v="1"/>
    <x v="0"/>
    <x v="0"/>
    <x v="0"/>
    <x v="3"/>
    <x v="1"/>
    <x v="1"/>
    <s v="Average"/>
  </r>
  <r>
    <x v="691"/>
    <n v="55.04"/>
    <n v="7"/>
    <n v="19.263999999999999"/>
    <n v="404.54399999999998"/>
    <x v="41"/>
    <x v="30"/>
    <s v="Ewallet"/>
    <n v="19.263999999999999"/>
    <n v="5.2"/>
    <x v="1"/>
    <x v="6"/>
    <x v="2"/>
    <x v="0"/>
    <x v="1"/>
    <x v="4"/>
    <x v="1"/>
    <x v="1"/>
    <s v="Poor"/>
  </r>
  <r>
    <x v="692"/>
    <n v="48.63"/>
    <n v="10"/>
    <n v="24.315000000000001"/>
    <n v="510.61500000000001"/>
    <x v="31"/>
    <x v="104"/>
    <s v="Cash"/>
    <n v="24.315000000000001"/>
    <n v="8.8000000000000007"/>
    <x v="1"/>
    <x v="3"/>
    <x v="0"/>
    <x v="0"/>
    <x v="1"/>
    <x v="0"/>
    <x v="0"/>
    <x v="0"/>
    <s v="Good"/>
  </r>
  <r>
    <x v="693"/>
    <n v="73.38"/>
    <n v="7"/>
    <n v="25.683"/>
    <n v="539.34299999999996"/>
    <x v="34"/>
    <x v="424"/>
    <s v="Cash"/>
    <n v="25.683"/>
    <n v="9.5"/>
    <x v="2"/>
    <x v="2"/>
    <x v="0"/>
    <x v="0"/>
    <x v="0"/>
    <x v="5"/>
    <x v="1"/>
    <x v="1"/>
    <s v="Good"/>
  </r>
  <r>
    <x v="694"/>
    <n v="52.6"/>
    <n v="9"/>
    <n v="23.67"/>
    <n v="497.07"/>
    <x v="65"/>
    <x v="51"/>
    <s v="Cash"/>
    <n v="23.67"/>
    <n v="7.6"/>
    <x v="0"/>
    <x v="5"/>
    <x v="0"/>
    <x v="1"/>
    <x v="0"/>
    <x v="4"/>
    <x v="1"/>
    <x v="1"/>
    <s v="Average"/>
  </r>
  <r>
    <x v="695"/>
    <n v="87.37"/>
    <n v="5"/>
    <n v="21.842500000000001"/>
    <n v="458.6925"/>
    <x v="71"/>
    <x v="425"/>
    <s v="Cash"/>
    <n v="21.842500000000001"/>
    <n v="6.6"/>
    <x v="0"/>
    <x v="6"/>
    <x v="2"/>
    <x v="0"/>
    <x v="0"/>
    <x v="2"/>
    <x v="0"/>
    <x v="0"/>
    <s v="Average"/>
  </r>
  <r>
    <x v="696"/>
    <n v="27.04"/>
    <n v="4"/>
    <n v="5.4080000000000004"/>
    <n v="113.568"/>
    <x v="17"/>
    <x v="263"/>
    <s v="Ewallet"/>
    <n v="5.4080000000000004"/>
    <n v="6.9"/>
    <x v="0"/>
    <x v="6"/>
    <x v="2"/>
    <x v="0"/>
    <x v="0"/>
    <x v="3"/>
    <x v="0"/>
    <x v="0"/>
    <s v="Average"/>
  </r>
  <r>
    <x v="697"/>
    <n v="62.19"/>
    <n v="4"/>
    <n v="12.438000000000001"/>
    <n v="261.19799999999998"/>
    <x v="47"/>
    <x v="162"/>
    <s v="Ewallet"/>
    <n v="12.438000000000001"/>
    <n v="4.3"/>
    <x v="0"/>
    <x v="2"/>
    <x v="2"/>
    <x v="1"/>
    <x v="1"/>
    <x v="2"/>
    <x v="2"/>
    <x v="2"/>
    <s v="Poor"/>
  </r>
  <r>
    <x v="698"/>
    <n v="69.58"/>
    <n v="9"/>
    <n v="31.311"/>
    <n v="657.53099999999995"/>
    <x v="88"/>
    <x v="371"/>
    <s v="Credit card"/>
    <n v="31.311"/>
    <n v="7.8"/>
    <x v="2"/>
    <x v="6"/>
    <x v="2"/>
    <x v="0"/>
    <x v="1"/>
    <x v="1"/>
    <x v="0"/>
    <x v="0"/>
    <s v="Average"/>
  </r>
  <r>
    <x v="699"/>
    <n v="97.5"/>
    <n v="10"/>
    <n v="48.75"/>
    <n v="1023.75"/>
    <x v="52"/>
    <x v="426"/>
    <s v="Ewallet"/>
    <n v="48.75"/>
    <n v="8"/>
    <x v="0"/>
    <x v="0"/>
    <x v="2"/>
    <x v="1"/>
    <x v="1"/>
    <x v="2"/>
    <x v="1"/>
    <x v="1"/>
    <s v="Good"/>
  </r>
  <r>
    <x v="700"/>
    <n v="60.41"/>
    <n v="8"/>
    <n v="24.164000000000001"/>
    <n v="507.44400000000002"/>
    <x v="13"/>
    <x v="384"/>
    <s v="Ewallet"/>
    <n v="24.164000000000001"/>
    <n v="9.6"/>
    <x v="2"/>
    <x v="4"/>
    <x v="0"/>
    <x v="1"/>
    <x v="0"/>
    <x v="5"/>
    <x v="1"/>
    <x v="1"/>
    <s v="Good"/>
  </r>
  <r>
    <x v="701"/>
    <n v="32.32"/>
    <n v="3"/>
    <n v="4.8479999999999999"/>
    <n v="101.80800000000001"/>
    <x v="39"/>
    <x v="386"/>
    <s v="Credit card"/>
    <n v="4.8479999999999999"/>
    <n v="4.3"/>
    <x v="1"/>
    <x v="5"/>
    <x v="2"/>
    <x v="1"/>
    <x v="1"/>
    <x v="4"/>
    <x v="2"/>
    <x v="2"/>
    <s v="Poor"/>
  </r>
  <r>
    <x v="702"/>
    <n v="19.77"/>
    <n v="10"/>
    <n v="9.8849999999999998"/>
    <n v="207.58500000000001"/>
    <x v="33"/>
    <x v="427"/>
    <s v="Credit card"/>
    <n v="9.8849999999999998"/>
    <n v="5"/>
    <x v="2"/>
    <x v="5"/>
    <x v="2"/>
    <x v="0"/>
    <x v="0"/>
    <x v="5"/>
    <x v="2"/>
    <x v="2"/>
    <s v="Poor"/>
  </r>
  <r>
    <x v="703"/>
    <n v="80.47"/>
    <n v="9"/>
    <n v="36.211500000000001"/>
    <n v="760.44150000000002"/>
    <x v="47"/>
    <x v="428"/>
    <s v="Cash"/>
    <n v="36.211500000000001"/>
    <n v="9.1999999999999993"/>
    <x v="0"/>
    <x v="2"/>
    <x v="1"/>
    <x v="0"/>
    <x v="1"/>
    <x v="0"/>
    <x v="2"/>
    <x v="2"/>
    <s v="Good"/>
  </r>
  <r>
    <x v="704"/>
    <n v="88.39"/>
    <n v="9"/>
    <n v="39.775500000000001"/>
    <n v="835.28549999999996"/>
    <x v="22"/>
    <x v="343"/>
    <s v="Cash"/>
    <n v="39.775500000000001"/>
    <n v="6.3"/>
    <x v="1"/>
    <x v="0"/>
    <x v="0"/>
    <x v="0"/>
    <x v="0"/>
    <x v="2"/>
    <x v="2"/>
    <x v="2"/>
    <s v="Average"/>
  </r>
  <r>
    <x v="705"/>
    <n v="71.77"/>
    <n v="7"/>
    <n v="25.119499999999999"/>
    <n v="527.5095"/>
    <x v="14"/>
    <x v="429"/>
    <s v="Cash"/>
    <n v="25.119499999999999"/>
    <n v="8.9"/>
    <x v="1"/>
    <x v="1"/>
    <x v="0"/>
    <x v="1"/>
    <x v="1"/>
    <x v="0"/>
    <x v="2"/>
    <x v="2"/>
    <s v="Good"/>
  </r>
  <r>
    <x v="706"/>
    <n v="43"/>
    <n v="4"/>
    <n v="8.6"/>
    <n v="180.6"/>
    <x v="82"/>
    <x v="109"/>
    <s v="Ewallet"/>
    <n v="8.6"/>
    <n v="7.6"/>
    <x v="0"/>
    <x v="4"/>
    <x v="2"/>
    <x v="1"/>
    <x v="0"/>
    <x v="1"/>
    <x v="2"/>
    <x v="2"/>
    <s v="Average"/>
  </r>
  <r>
    <x v="707"/>
    <n v="68.98"/>
    <n v="1"/>
    <n v="3.4489999999999998"/>
    <n v="72.429000000000002"/>
    <x v="18"/>
    <x v="430"/>
    <s v="Cash"/>
    <n v="3.4489999999999998"/>
    <n v="4.8"/>
    <x v="0"/>
    <x v="3"/>
    <x v="2"/>
    <x v="0"/>
    <x v="1"/>
    <x v="4"/>
    <x v="1"/>
    <x v="1"/>
    <s v="Poor"/>
  </r>
  <r>
    <x v="708"/>
    <n v="15.62"/>
    <n v="8"/>
    <n v="6.2480000000000002"/>
    <n v="131.208"/>
    <x v="40"/>
    <x v="291"/>
    <s v="Ewallet"/>
    <n v="6.2480000000000002"/>
    <n v="9.1"/>
    <x v="0"/>
    <x v="2"/>
    <x v="2"/>
    <x v="1"/>
    <x v="1"/>
    <x v="5"/>
    <x v="1"/>
    <x v="1"/>
    <s v="Good"/>
  </r>
  <r>
    <x v="709"/>
    <n v="25.7"/>
    <n v="3"/>
    <n v="3.855"/>
    <n v="80.954999999999998"/>
    <x v="29"/>
    <x v="422"/>
    <s v="Ewallet"/>
    <n v="3.855"/>
    <n v="6.1"/>
    <x v="0"/>
    <x v="4"/>
    <x v="2"/>
    <x v="1"/>
    <x v="1"/>
    <x v="3"/>
    <x v="0"/>
    <x v="0"/>
    <s v="Average"/>
  </r>
  <r>
    <x v="710"/>
    <n v="80.62"/>
    <n v="6"/>
    <n v="24.186"/>
    <n v="507.90600000000001"/>
    <x v="38"/>
    <x v="307"/>
    <s v="Cash"/>
    <n v="24.186"/>
    <n v="9.1"/>
    <x v="2"/>
    <x v="4"/>
    <x v="2"/>
    <x v="0"/>
    <x v="1"/>
    <x v="4"/>
    <x v="0"/>
    <x v="0"/>
    <s v="Good"/>
  </r>
  <r>
    <x v="711"/>
    <n v="75.53"/>
    <n v="4"/>
    <n v="15.106"/>
    <n v="317.226"/>
    <x v="35"/>
    <x v="350"/>
    <s v="Ewallet"/>
    <n v="15.106"/>
    <n v="8.3000000000000007"/>
    <x v="1"/>
    <x v="6"/>
    <x v="0"/>
    <x v="0"/>
    <x v="0"/>
    <x v="2"/>
    <x v="1"/>
    <x v="1"/>
    <s v="Good"/>
  </r>
  <r>
    <x v="712"/>
    <n v="77.63"/>
    <n v="9"/>
    <n v="34.933500000000002"/>
    <n v="733.60350000000005"/>
    <x v="88"/>
    <x v="431"/>
    <s v="Ewallet"/>
    <n v="34.933500000000002"/>
    <n v="7.2"/>
    <x v="2"/>
    <x v="6"/>
    <x v="0"/>
    <x v="1"/>
    <x v="0"/>
    <x v="1"/>
    <x v="1"/>
    <x v="1"/>
    <s v="Average"/>
  </r>
  <r>
    <x v="713"/>
    <n v="13.85"/>
    <n v="9"/>
    <n v="6.2324999999999999"/>
    <n v="130.88249999999999"/>
    <x v="87"/>
    <x v="165"/>
    <s v="Ewallet"/>
    <n v="6.2324999999999999"/>
    <n v="6"/>
    <x v="2"/>
    <x v="3"/>
    <x v="0"/>
    <x v="1"/>
    <x v="0"/>
    <x v="0"/>
    <x v="1"/>
    <x v="1"/>
    <s v="Average"/>
  </r>
  <r>
    <x v="714"/>
    <n v="98.7"/>
    <n v="8"/>
    <n v="39.479999999999997"/>
    <n v="829.08"/>
    <x v="82"/>
    <x v="130"/>
    <s v="Ewallet"/>
    <n v="39.479999999999997"/>
    <n v="8.5"/>
    <x v="0"/>
    <x v="4"/>
    <x v="1"/>
    <x v="0"/>
    <x v="1"/>
    <x v="5"/>
    <x v="1"/>
    <x v="1"/>
    <s v="Good"/>
  </r>
  <r>
    <x v="715"/>
    <n v="35.68"/>
    <n v="5"/>
    <n v="8.92"/>
    <n v="187.32"/>
    <x v="10"/>
    <x v="333"/>
    <s v="Credit card"/>
    <n v="8.92"/>
    <n v="6.6"/>
    <x v="2"/>
    <x v="5"/>
    <x v="2"/>
    <x v="1"/>
    <x v="0"/>
    <x v="0"/>
    <x v="0"/>
    <x v="0"/>
    <s v="Average"/>
  </r>
  <r>
    <x v="716"/>
    <n v="71.459999999999994"/>
    <n v="7"/>
    <n v="25.010999999999999"/>
    <n v="525.23099999999999"/>
    <x v="61"/>
    <x v="432"/>
    <s v="Ewallet"/>
    <n v="25.010999999999999"/>
    <n v="4.5"/>
    <x v="1"/>
    <x v="4"/>
    <x v="2"/>
    <x v="0"/>
    <x v="0"/>
    <x v="5"/>
    <x v="0"/>
    <x v="0"/>
    <s v="Poor"/>
  </r>
  <r>
    <x v="717"/>
    <n v="11.94"/>
    <n v="3"/>
    <n v="1.7909999999999999"/>
    <n v="37.610999999999997"/>
    <x v="64"/>
    <x v="433"/>
    <s v="Credit card"/>
    <n v="1.7909999999999999"/>
    <n v="8.1"/>
    <x v="0"/>
    <x v="0"/>
    <x v="0"/>
    <x v="0"/>
    <x v="1"/>
    <x v="1"/>
    <x v="0"/>
    <x v="0"/>
    <s v="Good"/>
  </r>
  <r>
    <x v="718"/>
    <n v="45.38"/>
    <n v="3"/>
    <n v="6.8070000000000004"/>
    <n v="142.947"/>
    <x v="21"/>
    <x v="229"/>
    <s v="Credit card"/>
    <n v="6.8070000000000004"/>
    <n v="7.2"/>
    <x v="2"/>
    <x v="2"/>
    <x v="0"/>
    <x v="1"/>
    <x v="1"/>
    <x v="5"/>
    <x v="0"/>
    <x v="0"/>
    <s v="Average"/>
  </r>
  <r>
    <x v="719"/>
    <n v="17.48"/>
    <n v="6"/>
    <n v="5.2439999999999998"/>
    <n v="110.124"/>
    <x v="68"/>
    <x v="278"/>
    <s v="Credit card"/>
    <n v="5.2439999999999998"/>
    <n v="6.1"/>
    <x v="0"/>
    <x v="1"/>
    <x v="0"/>
    <x v="0"/>
    <x v="0"/>
    <x v="5"/>
    <x v="2"/>
    <x v="2"/>
    <s v="Average"/>
  </r>
  <r>
    <x v="720"/>
    <n v="25.56"/>
    <n v="7"/>
    <n v="8.9459999999999997"/>
    <n v="187.86600000000001"/>
    <x v="30"/>
    <x v="434"/>
    <s v="Cash"/>
    <n v="8.9459999999999997"/>
    <n v="7.1"/>
    <x v="2"/>
    <x v="0"/>
    <x v="2"/>
    <x v="1"/>
    <x v="0"/>
    <x v="5"/>
    <x v="2"/>
    <x v="2"/>
    <s v="Average"/>
  </r>
  <r>
    <x v="721"/>
    <n v="90.63"/>
    <n v="9"/>
    <n v="40.783499999999997"/>
    <n v="856.45349999999996"/>
    <x v="68"/>
    <x v="311"/>
    <s v="Cash"/>
    <n v="40.783499999999997"/>
    <n v="5.0999999999999996"/>
    <x v="0"/>
    <x v="1"/>
    <x v="0"/>
    <x v="0"/>
    <x v="0"/>
    <x v="3"/>
    <x v="1"/>
    <x v="1"/>
    <s v="Poor"/>
  </r>
  <r>
    <x v="722"/>
    <n v="44.12"/>
    <n v="3"/>
    <n v="6.6180000000000003"/>
    <n v="138.97800000000001"/>
    <x v="79"/>
    <x v="286"/>
    <s v="Credit card"/>
    <n v="6.6180000000000003"/>
    <n v="7.9"/>
    <x v="1"/>
    <x v="3"/>
    <x v="0"/>
    <x v="1"/>
    <x v="1"/>
    <x v="2"/>
    <x v="2"/>
    <x v="2"/>
    <s v="Average"/>
  </r>
  <r>
    <x v="723"/>
    <n v="36.770000000000003"/>
    <n v="7"/>
    <n v="12.8695"/>
    <n v="270.2595"/>
    <x v="83"/>
    <x v="435"/>
    <s v="Cash"/>
    <n v="12.8695"/>
    <n v="7.4"/>
    <x v="0"/>
    <x v="1"/>
    <x v="2"/>
    <x v="0"/>
    <x v="0"/>
    <x v="4"/>
    <x v="1"/>
    <x v="1"/>
    <s v="Average"/>
  </r>
  <r>
    <x v="724"/>
    <n v="23.34"/>
    <n v="4"/>
    <n v="4.6680000000000001"/>
    <n v="98.028000000000006"/>
    <x v="87"/>
    <x v="387"/>
    <s v="Ewallet"/>
    <n v="4.6680000000000001"/>
    <n v="7.4"/>
    <x v="2"/>
    <x v="3"/>
    <x v="2"/>
    <x v="0"/>
    <x v="1"/>
    <x v="4"/>
    <x v="2"/>
    <x v="2"/>
    <s v="Average"/>
  </r>
  <r>
    <x v="725"/>
    <n v="28.5"/>
    <n v="8"/>
    <n v="11.4"/>
    <n v="239.4"/>
    <x v="10"/>
    <x v="436"/>
    <s v="Cash"/>
    <n v="11.4"/>
    <n v="6.6"/>
    <x v="2"/>
    <x v="5"/>
    <x v="0"/>
    <x v="0"/>
    <x v="0"/>
    <x v="0"/>
    <x v="1"/>
    <x v="1"/>
    <s v="Average"/>
  </r>
  <r>
    <x v="726"/>
    <n v="55.57"/>
    <n v="3"/>
    <n v="8.3354999999999997"/>
    <n v="175.0455"/>
    <x v="66"/>
    <x v="437"/>
    <s v="Credit card"/>
    <n v="8.3354999999999997"/>
    <n v="5.9"/>
    <x v="0"/>
    <x v="6"/>
    <x v="1"/>
    <x v="0"/>
    <x v="1"/>
    <x v="2"/>
    <x v="1"/>
    <x v="1"/>
    <s v="Poor"/>
  </r>
  <r>
    <x v="727"/>
    <n v="69.739999999999995"/>
    <n v="10"/>
    <n v="34.869999999999997"/>
    <n v="732.27"/>
    <x v="19"/>
    <x v="438"/>
    <s v="Credit card"/>
    <n v="34.869999999999997"/>
    <n v="8.9"/>
    <x v="1"/>
    <x v="6"/>
    <x v="2"/>
    <x v="1"/>
    <x v="1"/>
    <x v="3"/>
    <x v="2"/>
    <x v="2"/>
    <s v="Good"/>
  </r>
  <r>
    <x v="728"/>
    <n v="97.26"/>
    <n v="4"/>
    <n v="19.452000000000002"/>
    <n v="408.49200000000002"/>
    <x v="32"/>
    <x v="439"/>
    <s v="Ewallet"/>
    <n v="19.452000000000002"/>
    <n v="6.8"/>
    <x v="1"/>
    <x v="0"/>
    <x v="0"/>
    <x v="1"/>
    <x v="1"/>
    <x v="5"/>
    <x v="1"/>
    <x v="1"/>
    <s v="Average"/>
  </r>
  <r>
    <x v="729"/>
    <n v="52.18"/>
    <n v="7"/>
    <n v="18.263000000000002"/>
    <n v="383.52300000000002"/>
    <x v="11"/>
    <x v="200"/>
    <s v="Cash"/>
    <n v="18.263000000000002"/>
    <n v="9.3000000000000007"/>
    <x v="1"/>
    <x v="0"/>
    <x v="1"/>
    <x v="0"/>
    <x v="0"/>
    <x v="2"/>
    <x v="2"/>
    <x v="2"/>
    <s v="Good"/>
  </r>
  <r>
    <x v="730"/>
    <n v="22.32"/>
    <n v="4"/>
    <n v="4.4640000000000004"/>
    <n v="93.744"/>
    <x v="59"/>
    <x v="293"/>
    <s v="Credit card"/>
    <n v="4.4640000000000004"/>
    <n v="4.4000000000000004"/>
    <x v="1"/>
    <x v="1"/>
    <x v="2"/>
    <x v="0"/>
    <x v="0"/>
    <x v="5"/>
    <x v="0"/>
    <x v="0"/>
    <s v="Poor"/>
  </r>
  <r>
    <x v="731"/>
    <n v="56"/>
    <n v="3"/>
    <n v="8.4"/>
    <n v="176.4"/>
    <x v="38"/>
    <x v="295"/>
    <s v="Ewallet"/>
    <n v="8.4"/>
    <n v="4.8"/>
    <x v="2"/>
    <x v="4"/>
    <x v="2"/>
    <x v="1"/>
    <x v="1"/>
    <x v="0"/>
    <x v="0"/>
    <x v="0"/>
    <s v="Poor"/>
  </r>
  <r>
    <x v="732"/>
    <n v="19.7"/>
    <n v="1"/>
    <n v="0.98499999999999999"/>
    <n v="20.684999999999999"/>
    <x v="4"/>
    <x v="411"/>
    <s v="Ewallet"/>
    <n v="0.98499999999999999"/>
    <n v="9.5"/>
    <x v="2"/>
    <x v="1"/>
    <x v="1"/>
    <x v="0"/>
    <x v="1"/>
    <x v="5"/>
    <x v="0"/>
    <x v="0"/>
    <s v="Good"/>
  </r>
  <r>
    <x v="733"/>
    <n v="75.88"/>
    <n v="7"/>
    <n v="26.558"/>
    <n v="557.71799999999996"/>
    <x v="46"/>
    <x v="440"/>
    <s v="Ewallet"/>
    <n v="26.558"/>
    <n v="8.9"/>
    <x v="0"/>
    <x v="4"/>
    <x v="1"/>
    <x v="1"/>
    <x v="1"/>
    <x v="1"/>
    <x v="2"/>
    <x v="2"/>
    <s v="Good"/>
  </r>
  <r>
    <x v="734"/>
    <n v="53.72"/>
    <n v="1"/>
    <n v="2.6859999999999999"/>
    <n v="56.405999999999999"/>
    <x v="59"/>
    <x v="356"/>
    <s v="Ewallet"/>
    <n v="2.6859999999999999"/>
    <n v="6.4"/>
    <x v="1"/>
    <x v="1"/>
    <x v="2"/>
    <x v="0"/>
    <x v="1"/>
    <x v="4"/>
    <x v="2"/>
    <x v="2"/>
    <s v="Average"/>
  </r>
  <r>
    <x v="735"/>
    <n v="81.95"/>
    <n v="10"/>
    <n v="40.975000000000001"/>
    <n v="860.47500000000002"/>
    <x v="24"/>
    <x v="441"/>
    <s v="Credit card"/>
    <n v="40.975000000000001"/>
    <n v="6"/>
    <x v="1"/>
    <x v="2"/>
    <x v="0"/>
    <x v="0"/>
    <x v="1"/>
    <x v="0"/>
    <x v="1"/>
    <x v="1"/>
    <s v="Average"/>
  </r>
  <r>
    <x v="736"/>
    <n v="81.2"/>
    <n v="7"/>
    <n v="28.42"/>
    <n v="596.82000000000005"/>
    <x v="28"/>
    <x v="273"/>
    <s v="Credit card"/>
    <n v="28.42"/>
    <n v="8.1"/>
    <x v="1"/>
    <x v="0"/>
    <x v="0"/>
    <x v="0"/>
    <x v="0"/>
    <x v="2"/>
    <x v="1"/>
    <x v="1"/>
    <s v="Good"/>
  </r>
  <r>
    <x v="737"/>
    <n v="58.76"/>
    <n v="10"/>
    <n v="29.38"/>
    <n v="616.98"/>
    <x v="71"/>
    <x v="442"/>
    <s v="Ewallet"/>
    <n v="29.38"/>
    <n v="9"/>
    <x v="0"/>
    <x v="6"/>
    <x v="0"/>
    <x v="1"/>
    <x v="1"/>
    <x v="1"/>
    <x v="1"/>
    <x v="1"/>
    <s v="Good"/>
  </r>
  <r>
    <x v="738"/>
    <n v="91.56"/>
    <n v="8"/>
    <n v="36.624000000000002"/>
    <n v="769.10400000000004"/>
    <x v="52"/>
    <x v="282"/>
    <s v="Ewallet"/>
    <n v="36.624000000000002"/>
    <n v="6"/>
    <x v="0"/>
    <x v="0"/>
    <x v="2"/>
    <x v="0"/>
    <x v="1"/>
    <x v="1"/>
    <x v="2"/>
    <x v="2"/>
    <s v="Average"/>
  </r>
  <r>
    <x v="739"/>
    <n v="93.96"/>
    <n v="9"/>
    <n v="42.281999999999996"/>
    <n v="887.92200000000003"/>
    <x v="80"/>
    <x v="102"/>
    <s v="Cash"/>
    <n v="42.281999999999996"/>
    <n v="9.8000000000000007"/>
    <x v="1"/>
    <x v="5"/>
    <x v="1"/>
    <x v="1"/>
    <x v="1"/>
    <x v="2"/>
    <x v="0"/>
    <x v="0"/>
    <s v="Good"/>
  </r>
  <r>
    <x v="740"/>
    <n v="55.61"/>
    <n v="7"/>
    <n v="19.4635"/>
    <n v="408.73349999999999"/>
    <x v="28"/>
    <x v="443"/>
    <s v="Cash"/>
    <n v="19.4635"/>
    <n v="8.5"/>
    <x v="1"/>
    <x v="0"/>
    <x v="0"/>
    <x v="1"/>
    <x v="1"/>
    <x v="2"/>
    <x v="1"/>
    <x v="1"/>
    <s v="Good"/>
  </r>
  <r>
    <x v="741"/>
    <n v="84.83"/>
    <n v="1"/>
    <n v="4.2415000000000003"/>
    <n v="89.0715"/>
    <x v="78"/>
    <x v="444"/>
    <s v="Ewallet"/>
    <n v="4.2415000000000003"/>
    <n v="8.8000000000000007"/>
    <x v="0"/>
    <x v="3"/>
    <x v="0"/>
    <x v="1"/>
    <x v="1"/>
    <x v="4"/>
    <x v="1"/>
    <x v="1"/>
    <s v="Good"/>
  </r>
  <r>
    <x v="742"/>
    <n v="71.63"/>
    <n v="2"/>
    <n v="7.1630000000000003"/>
    <n v="150.423"/>
    <x v="12"/>
    <x v="375"/>
    <s v="Ewallet"/>
    <n v="7.1630000000000003"/>
    <n v="8.8000000000000007"/>
    <x v="2"/>
    <x v="6"/>
    <x v="0"/>
    <x v="0"/>
    <x v="0"/>
    <x v="3"/>
    <x v="0"/>
    <x v="0"/>
    <s v="Good"/>
  </r>
  <r>
    <x v="743"/>
    <n v="37.69"/>
    <n v="2"/>
    <n v="3.7690000000000001"/>
    <n v="79.149000000000001"/>
    <x v="9"/>
    <x v="406"/>
    <s v="Ewallet"/>
    <n v="3.7690000000000001"/>
    <n v="9.5"/>
    <x v="2"/>
    <x v="5"/>
    <x v="0"/>
    <x v="0"/>
    <x v="1"/>
    <x v="2"/>
    <x v="0"/>
    <x v="0"/>
    <s v="Good"/>
  </r>
  <r>
    <x v="744"/>
    <n v="31.67"/>
    <n v="8"/>
    <n v="12.667999999999999"/>
    <n v="266.02800000000002"/>
    <x v="56"/>
    <x v="15"/>
    <s v="Credit card"/>
    <n v="12.667999999999999"/>
    <n v="5.6"/>
    <x v="0"/>
    <x v="5"/>
    <x v="2"/>
    <x v="0"/>
    <x v="0"/>
    <x v="3"/>
    <x v="1"/>
    <x v="1"/>
    <s v="Poor"/>
  </r>
  <r>
    <x v="745"/>
    <n v="38.42"/>
    <n v="1"/>
    <n v="1.921"/>
    <n v="40.341000000000001"/>
    <x v="30"/>
    <x v="445"/>
    <s v="Cash"/>
    <n v="1.921"/>
    <n v="8.6"/>
    <x v="2"/>
    <x v="0"/>
    <x v="2"/>
    <x v="0"/>
    <x v="0"/>
    <x v="4"/>
    <x v="1"/>
    <x v="1"/>
    <s v="Good"/>
  </r>
  <r>
    <x v="746"/>
    <n v="65.23"/>
    <n v="10"/>
    <n v="32.615000000000002"/>
    <n v="684.91499999999996"/>
    <x v="66"/>
    <x v="312"/>
    <s v="Credit card"/>
    <n v="32.615000000000002"/>
    <n v="5.2"/>
    <x v="0"/>
    <x v="6"/>
    <x v="2"/>
    <x v="0"/>
    <x v="1"/>
    <x v="5"/>
    <x v="2"/>
    <x v="2"/>
    <s v="Poor"/>
  </r>
  <r>
    <x v="747"/>
    <n v="10.53"/>
    <n v="5"/>
    <n v="2.6324999999999998"/>
    <n v="55.282499999999999"/>
    <x v="74"/>
    <x v="140"/>
    <s v="Credit card"/>
    <n v="2.6324999999999998"/>
    <n v="5.8"/>
    <x v="0"/>
    <x v="5"/>
    <x v="0"/>
    <x v="0"/>
    <x v="0"/>
    <x v="2"/>
    <x v="1"/>
    <x v="1"/>
    <s v="Poor"/>
  </r>
  <r>
    <x v="748"/>
    <n v="12.29"/>
    <n v="9"/>
    <n v="5.5305"/>
    <n v="116.1405"/>
    <x v="58"/>
    <x v="198"/>
    <s v="Credit card"/>
    <n v="5.5305"/>
    <n v="8"/>
    <x v="1"/>
    <x v="6"/>
    <x v="2"/>
    <x v="0"/>
    <x v="0"/>
    <x v="2"/>
    <x v="2"/>
    <x v="2"/>
    <s v="Good"/>
  </r>
  <r>
    <x v="749"/>
    <n v="81.23"/>
    <n v="7"/>
    <n v="28.430499999999999"/>
    <n v="597.04049999999995"/>
    <x v="15"/>
    <x v="446"/>
    <s v="Cash"/>
    <n v="28.430499999999999"/>
    <n v="9"/>
    <x v="0"/>
    <x v="6"/>
    <x v="2"/>
    <x v="0"/>
    <x v="1"/>
    <x v="0"/>
    <x v="1"/>
    <x v="1"/>
    <s v="Good"/>
  </r>
  <r>
    <x v="750"/>
    <n v="22.32"/>
    <n v="4"/>
    <n v="4.4640000000000004"/>
    <n v="93.744"/>
    <x v="86"/>
    <x v="447"/>
    <s v="Ewallet"/>
    <n v="4.4640000000000004"/>
    <n v="4.0999999999999996"/>
    <x v="1"/>
    <x v="4"/>
    <x v="1"/>
    <x v="0"/>
    <x v="0"/>
    <x v="5"/>
    <x v="2"/>
    <x v="2"/>
    <s v="Poor"/>
  </r>
  <r>
    <x v="751"/>
    <n v="27.28"/>
    <n v="5"/>
    <n v="6.82"/>
    <n v="143.22"/>
    <x v="36"/>
    <x v="359"/>
    <s v="Credit card"/>
    <n v="6.82"/>
    <n v="8.6"/>
    <x v="2"/>
    <x v="2"/>
    <x v="1"/>
    <x v="1"/>
    <x v="0"/>
    <x v="4"/>
    <x v="0"/>
    <x v="0"/>
    <s v="Good"/>
  </r>
  <r>
    <x v="752"/>
    <n v="17.420000000000002"/>
    <n v="10"/>
    <n v="8.7100000000000009"/>
    <n v="182.91"/>
    <x v="70"/>
    <x v="448"/>
    <s v="Ewallet"/>
    <n v="8.7100000000000009"/>
    <n v="7"/>
    <x v="2"/>
    <x v="1"/>
    <x v="0"/>
    <x v="0"/>
    <x v="0"/>
    <x v="1"/>
    <x v="0"/>
    <x v="0"/>
    <s v="Average"/>
  </r>
  <r>
    <x v="753"/>
    <n v="73.28"/>
    <n v="5"/>
    <n v="18.32"/>
    <n v="384.72"/>
    <x v="46"/>
    <x v="184"/>
    <s v="Ewallet"/>
    <n v="18.32"/>
    <n v="8.4"/>
    <x v="0"/>
    <x v="4"/>
    <x v="0"/>
    <x v="1"/>
    <x v="1"/>
    <x v="2"/>
    <x v="2"/>
    <x v="2"/>
    <s v="Good"/>
  </r>
  <r>
    <x v="754"/>
    <n v="84.87"/>
    <n v="3"/>
    <n v="12.730499999999999"/>
    <n v="267.34050000000002"/>
    <x v="25"/>
    <x v="5"/>
    <s v="Ewallet"/>
    <n v="12.730499999999999"/>
    <n v="7.4"/>
    <x v="0"/>
    <x v="1"/>
    <x v="2"/>
    <x v="0"/>
    <x v="0"/>
    <x v="5"/>
    <x v="1"/>
    <x v="1"/>
    <s v="Average"/>
  </r>
  <r>
    <x v="755"/>
    <n v="97.29"/>
    <n v="8"/>
    <n v="38.915999999999997"/>
    <n v="817.23599999999999"/>
    <x v="11"/>
    <x v="118"/>
    <s v="Credit card"/>
    <n v="38.915999999999997"/>
    <n v="6.2"/>
    <x v="1"/>
    <x v="0"/>
    <x v="0"/>
    <x v="1"/>
    <x v="0"/>
    <x v="5"/>
    <x v="0"/>
    <x v="0"/>
    <s v="Average"/>
  </r>
  <r>
    <x v="756"/>
    <n v="35.74"/>
    <n v="8"/>
    <n v="14.295999999999999"/>
    <n v="300.21600000000001"/>
    <x v="21"/>
    <x v="311"/>
    <s v="Ewallet"/>
    <n v="14.295999999999999"/>
    <n v="4.9000000000000004"/>
    <x v="2"/>
    <x v="2"/>
    <x v="0"/>
    <x v="0"/>
    <x v="0"/>
    <x v="1"/>
    <x v="2"/>
    <x v="2"/>
    <s v="Poor"/>
  </r>
  <r>
    <x v="757"/>
    <n v="96.52"/>
    <n v="6"/>
    <n v="28.956"/>
    <n v="608.07600000000002"/>
    <x v="83"/>
    <x v="408"/>
    <s v="Cash"/>
    <n v="28.956"/>
    <n v="4.5"/>
    <x v="0"/>
    <x v="1"/>
    <x v="1"/>
    <x v="1"/>
    <x v="0"/>
    <x v="2"/>
    <x v="0"/>
    <x v="0"/>
    <s v="Poor"/>
  </r>
  <r>
    <x v="758"/>
    <n v="18.850000000000001"/>
    <n v="10"/>
    <n v="9.4250000000000007"/>
    <n v="197.92500000000001"/>
    <x v="33"/>
    <x v="202"/>
    <s v="Ewallet"/>
    <n v="9.4250000000000007"/>
    <n v="5.6"/>
    <x v="2"/>
    <x v="5"/>
    <x v="2"/>
    <x v="0"/>
    <x v="1"/>
    <x v="4"/>
    <x v="0"/>
    <x v="0"/>
    <s v="Poor"/>
  </r>
  <r>
    <x v="759"/>
    <n v="55.39"/>
    <n v="4"/>
    <n v="11.077999999999999"/>
    <n v="232.63800000000001"/>
    <x v="5"/>
    <x v="332"/>
    <s v="Ewallet"/>
    <n v="11.077999999999999"/>
    <n v="8"/>
    <x v="1"/>
    <x v="3"/>
    <x v="0"/>
    <x v="1"/>
    <x v="0"/>
    <x v="4"/>
    <x v="0"/>
    <x v="0"/>
    <s v="Good"/>
  </r>
  <r>
    <x v="760"/>
    <n v="77.2"/>
    <n v="10"/>
    <n v="38.6"/>
    <n v="810.6"/>
    <x v="48"/>
    <x v="440"/>
    <s v="Credit card"/>
    <n v="38.6"/>
    <n v="5.6"/>
    <x v="2"/>
    <x v="3"/>
    <x v="1"/>
    <x v="0"/>
    <x v="0"/>
    <x v="4"/>
    <x v="2"/>
    <x v="2"/>
    <s v="Poor"/>
  </r>
  <r>
    <x v="761"/>
    <n v="72.13"/>
    <n v="10"/>
    <n v="36.064999999999998"/>
    <n v="757.36500000000001"/>
    <x v="82"/>
    <x v="290"/>
    <s v="Credit card"/>
    <n v="36.064999999999998"/>
    <n v="4.2"/>
    <x v="0"/>
    <x v="4"/>
    <x v="0"/>
    <x v="1"/>
    <x v="1"/>
    <x v="1"/>
    <x v="2"/>
    <x v="2"/>
    <s v="Poor"/>
  </r>
  <r>
    <x v="762"/>
    <n v="63.88"/>
    <n v="8"/>
    <n v="25.552"/>
    <n v="536.59199999999998"/>
    <x v="40"/>
    <x v="449"/>
    <s v="Ewallet"/>
    <n v="25.552"/>
    <n v="9.9"/>
    <x v="0"/>
    <x v="2"/>
    <x v="2"/>
    <x v="0"/>
    <x v="0"/>
    <x v="5"/>
    <x v="0"/>
    <x v="0"/>
    <s v="Good"/>
  </r>
  <r>
    <x v="763"/>
    <n v="10.69"/>
    <n v="5"/>
    <n v="2.6724999999999999"/>
    <n v="56.122500000000002"/>
    <x v="58"/>
    <x v="383"/>
    <s v="Ewallet"/>
    <n v="2.6724999999999999"/>
    <n v="7.6"/>
    <x v="1"/>
    <x v="6"/>
    <x v="1"/>
    <x v="0"/>
    <x v="0"/>
    <x v="0"/>
    <x v="0"/>
    <x v="0"/>
    <s v="Average"/>
  </r>
  <r>
    <x v="764"/>
    <n v="55.5"/>
    <n v="4"/>
    <n v="11.1"/>
    <n v="233.1"/>
    <x v="40"/>
    <x v="74"/>
    <s v="Credit card"/>
    <n v="11.1"/>
    <n v="6.6"/>
    <x v="0"/>
    <x v="2"/>
    <x v="0"/>
    <x v="0"/>
    <x v="1"/>
    <x v="0"/>
    <x v="0"/>
    <x v="0"/>
    <s v="Average"/>
  </r>
  <r>
    <x v="765"/>
    <n v="95.46"/>
    <n v="8"/>
    <n v="38.183999999999997"/>
    <n v="801.86400000000003"/>
    <x v="19"/>
    <x v="138"/>
    <s v="Ewallet"/>
    <n v="38.183999999999997"/>
    <n v="4.7"/>
    <x v="1"/>
    <x v="6"/>
    <x v="2"/>
    <x v="1"/>
    <x v="0"/>
    <x v="2"/>
    <x v="2"/>
    <x v="2"/>
    <s v="Poor"/>
  </r>
  <r>
    <x v="766"/>
    <n v="76.06"/>
    <n v="3"/>
    <n v="11.409000000000001"/>
    <n v="239.589"/>
    <x v="0"/>
    <x v="450"/>
    <s v="Credit card"/>
    <n v="11.409000000000001"/>
    <n v="9.8000000000000007"/>
    <x v="0"/>
    <x v="0"/>
    <x v="2"/>
    <x v="1"/>
    <x v="0"/>
    <x v="5"/>
    <x v="1"/>
    <x v="1"/>
    <s v="Good"/>
  </r>
  <r>
    <x v="767"/>
    <n v="13.69"/>
    <n v="6"/>
    <n v="4.1070000000000002"/>
    <n v="86.247"/>
    <x v="77"/>
    <x v="451"/>
    <s v="Cash"/>
    <n v="4.1070000000000002"/>
    <n v="6.3"/>
    <x v="2"/>
    <x v="5"/>
    <x v="0"/>
    <x v="1"/>
    <x v="1"/>
    <x v="3"/>
    <x v="2"/>
    <x v="2"/>
    <s v="Average"/>
  </r>
  <r>
    <x v="768"/>
    <n v="95.64"/>
    <n v="4"/>
    <n v="19.128"/>
    <n v="401.68799999999999"/>
    <x v="32"/>
    <x v="370"/>
    <s v="Cash"/>
    <n v="19.128"/>
    <n v="7.9"/>
    <x v="1"/>
    <x v="0"/>
    <x v="2"/>
    <x v="1"/>
    <x v="0"/>
    <x v="1"/>
    <x v="2"/>
    <x v="2"/>
    <s v="Average"/>
  </r>
  <r>
    <x v="769"/>
    <n v="11.43"/>
    <n v="6"/>
    <n v="3.4289999999999998"/>
    <n v="72.009"/>
    <x v="15"/>
    <x v="45"/>
    <s v="Cash"/>
    <n v="3.4289999999999998"/>
    <n v="7.7"/>
    <x v="0"/>
    <x v="6"/>
    <x v="2"/>
    <x v="1"/>
    <x v="0"/>
    <x v="2"/>
    <x v="0"/>
    <x v="0"/>
    <s v="Average"/>
  </r>
  <r>
    <x v="770"/>
    <n v="95.54"/>
    <n v="4"/>
    <n v="19.108000000000001"/>
    <n v="401.26799999999997"/>
    <x v="84"/>
    <x v="452"/>
    <s v="Ewallet"/>
    <n v="19.108000000000001"/>
    <n v="4.5"/>
    <x v="2"/>
    <x v="6"/>
    <x v="1"/>
    <x v="0"/>
    <x v="0"/>
    <x v="3"/>
    <x v="2"/>
    <x v="2"/>
    <s v="Poor"/>
  </r>
  <r>
    <x v="771"/>
    <n v="85.87"/>
    <n v="7"/>
    <n v="30.054500000000001"/>
    <n v="631.14449999999999"/>
    <x v="33"/>
    <x v="54"/>
    <s v="Credit card"/>
    <n v="30.054500000000001"/>
    <n v="8"/>
    <x v="2"/>
    <x v="5"/>
    <x v="2"/>
    <x v="0"/>
    <x v="0"/>
    <x v="0"/>
    <x v="1"/>
    <x v="1"/>
    <s v="Good"/>
  </r>
  <r>
    <x v="772"/>
    <n v="67.989999999999995"/>
    <n v="7"/>
    <n v="23.796500000000002"/>
    <n v="499.72649999999999"/>
    <x v="21"/>
    <x v="453"/>
    <s v="Ewallet"/>
    <n v="23.796500000000002"/>
    <n v="5.7"/>
    <x v="2"/>
    <x v="2"/>
    <x v="2"/>
    <x v="0"/>
    <x v="0"/>
    <x v="3"/>
    <x v="1"/>
    <x v="1"/>
    <s v="Poor"/>
  </r>
  <r>
    <x v="773"/>
    <n v="52.42"/>
    <n v="1"/>
    <n v="2.621"/>
    <n v="55.040999999999997"/>
    <x v="10"/>
    <x v="417"/>
    <s v="Credit card"/>
    <n v="2.621"/>
    <n v="6.3"/>
    <x v="2"/>
    <x v="5"/>
    <x v="1"/>
    <x v="1"/>
    <x v="0"/>
    <x v="4"/>
    <x v="1"/>
    <x v="1"/>
    <s v="Average"/>
  </r>
  <r>
    <x v="774"/>
    <n v="65.650000000000006"/>
    <n v="2"/>
    <n v="6.5650000000000004"/>
    <n v="137.86500000000001"/>
    <x v="29"/>
    <x v="252"/>
    <s v="Cash"/>
    <n v="6.5650000000000004"/>
    <n v="6"/>
    <x v="0"/>
    <x v="4"/>
    <x v="2"/>
    <x v="0"/>
    <x v="1"/>
    <x v="4"/>
    <x v="1"/>
    <x v="1"/>
    <s v="Average"/>
  </r>
  <r>
    <x v="775"/>
    <n v="28.86"/>
    <n v="5"/>
    <n v="7.2149999999999999"/>
    <n v="151.51499999999999"/>
    <x v="49"/>
    <x v="182"/>
    <s v="Credit card"/>
    <n v="7.2149999999999999"/>
    <n v="8"/>
    <x v="0"/>
    <x v="6"/>
    <x v="2"/>
    <x v="1"/>
    <x v="0"/>
    <x v="4"/>
    <x v="2"/>
    <x v="2"/>
    <s v="Good"/>
  </r>
  <r>
    <x v="776"/>
    <n v="65.31"/>
    <n v="7"/>
    <n v="22.858499999999999"/>
    <n v="480.02850000000001"/>
    <x v="19"/>
    <x v="454"/>
    <s v="Credit card"/>
    <n v="22.858499999999999"/>
    <n v="4.2"/>
    <x v="1"/>
    <x v="6"/>
    <x v="2"/>
    <x v="0"/>
    <x v="1"/>
    <x v="0"/>
    <x v="1"/>
    <x v="1"/>
    <s v="Poor"/>
  </r>
  <r>
    <x v="777"/>
    <n v="93.38"/>
    <n v="1"/>
    <n v="4.6689999999999996"/>
    <n v="98.049000000000007"/>
    <x v="75"/>
    <x v="270"/>
    <s v="Cash"/>
    <n v="4.6689999999999996"/>
    <n v="9.6"/>
    <x v="0"/>
    <x v="4"/>
    <x v="0"/>
    <x v="1"/>
    <x v="1"/>
    <x v="3"/>
    <x v="2"/>
    <x v="2"/>
    <s v="Good"/>
  </r>
  <r>
    <x v="778"/>
    <n v="25.25"/>
    <n v="5"/>
    <n v="6.3125"/>
    <n v="132.5625"/>
    <x v="80"/>
    <x v="455"/>
    <s v="Cash"/>
    <n v="6.3125"/>
    <n v="6.1"/>
    <x v="1"/>
    <x v="5"/>
    <x v="2"/>
    <x v="0"/>
    <x v="1"/>
    <x v="3"/>
    <x v="1"/>
    <x v="1"/>
    <s v="Average"/>
  </r>
  <r>
    <x v="779"/>
    <n v="87.87"/>
    <n v="9"/>
    <n v="39.541499999999999"/>
    <n v="830.37149999999997"/>
    <x v="82"/>
    <x v="456"/>
    <s v="Ewallet"/>
    <n v="39.541499999999999"/>
    <n v="5.6"/>
    <x v="0"/>
    <x v="4"/>
    <x v="2"/>
    <x v="0"/>
    <x v="1"/>
    <x v="1"/>
    <x v="2"/>
    <x v="2"/>
    <s v="Poor"/>
  </r>
  <r>
    <x v="780"/>
    <n v="21.8"/>
    <n v="8"/>
    <n v="8.7200000000000006"/>
    <n v="183.12"/>
    <x v="88"/>
    <x v="225"/>
    <s v="Cash"/>
    <n v="8.7200000000000006"/>
    <n v="8.3000000000000007"/>
    <x v="2"/>
    <x v="6"/>
    <x v="2"/>
    <x v="1"/>
    <x v="1"/>
    <x v="0"/>
    <x v="1"/>
    <x v="1"/>
    <s v="Good"/>
  </r>
  <r>
    <x v="781"/>
    <n v="94.76"/>
    <n v="4"/>
    <n v="18.952000000000002"/>
    <n v="397.99200000000002"/>
    <x v="48"/>
    <x v="432"/>
    <s v="Ewallet"/>
    <n v="18.952000000000002"/>
    <n v="7.8"/>
    <x v="2"/>
    <x v="3"/>
    <x v="2"/>
    <x v="1"/>
    <x v="0"/>
    <x v="3"/>
    <x v="0"/>
    <x v="0"/>
    <s v="Average"/>
  </r>
  <r>
    <x v="782"/>
    <n v="30.62"/>
    <n v="1"/>
    <n v="1.5309999999999999"/>
    <n v="32.151000000000003"/>
    <x v="63"/>
    <x v="341"/>
    <s v="Credit card"/>
    <n v="1.5309999999999999"/>
    <n v="4.0999999999999996"/>
    <x v="2"/>
    <x v="6"/>
    <x v="0"/>
    <x v="0"/>
    <x v="0"/>
    <x v="5"/>
    <x v="0"/>
    <x v="0"/>
    <s v="Poor"/>
  </r>
  <r>
    <x v="783"/>
    <n v="44.01"/>
    <n v="8"/>
    <n v="17.603999999999999"/>
    <n v="369.68400000000003"/>
    <x v="2"/>
    <x v="24"/>
    <s v="Cash"/>
    <n v="17.603999999999999"/>
    <n v="8.8000000000000007"/>
    <x v="1"/>
    <x v="2"/>
    <x v="2"/>
    <x v="1"/>
    <x v="0"/>
    <x v="2"/>
    <x v="1"/>
    <x v="1"/>
    <s v="Good"/>
  </r>
  <r>
    <x v="784"/>
    <n v="10.16"/>
    <n v="5"/>
    <n v="2.54"/>
    <n v="53.34"/>
    <x v="7"/>
    <x v="0"/>
    <s v="Ewallet"/>
    <n v="2.54"/>
    <n v="4.0999999999999996"/>
    <x v="2"/>
    <x v="2"/>
    <x v="0"/>
    <x v="0"/>
    <x v="0"/>
    <x v="0"/>
    <x v="1"/>
    <x v="1"/>
    <s v="Poor"/>
  </r>
  <r>
    <x v="785"/>
    <n v="74.58"/>
    <n v="7"/>
    <n v="26.103000000000002"/>
    <n v="548.16300000000001"/>
    <x v="87"/>
    <x v="457"/>
    <s v="Credit card"/>
    <n v="26.103000000000002"/>
    <n v="9"/>
    <x v="2"/>
    <x v="3"/>
    <x v="2"/>
    <x v="1"/>
    <x v="1"/>
    <x v="1"/>
    <x v="0"/>
    <x v="0"/>
    <s v="Good"/>
  </r>
  <r>
    <x v="786"/>
    <n v="71.89"/>
    <n v="8"/>
    <n v="28.756"/>
    <n v="603.87599999999998"/>
    <x v="88"/>
    <x v="458"/>
    <s v="Ewallet"/>
    <n v="28.756"/>
    <n v="5.5"/>
    <x v="2"/>
    <x v="6"/>
    <x v="1"/>
    <x v="1"/>
    <x v="1"/>
    <x v="1"/>
    <x v="1"/>
    <x v="1"/>
    <s v="Poor"/>
  </r>
  <r>
    <x v="787"/>
    <n v="10.99"/>
    <n v="5"/>
    <n v="2.7475000000000001"/>
    <n v="57.697499999999998"/>
    <x v="54"/>
    <x v="392"/>
    <s v="Credit card"/>
    <n v="2.7475000000000001"/>
    <n v="9.3000000000000007"/>
    <x v="0"/>
    <x v="5"/>
    <x v="1"/>
    <x v="1"/>
    <x v="0"/>
    <x v="0"/>
    <x v="1"/>
    <x v="1"/>
    <s v="Good"/>
  </r>
  <r>
    <x v="788"/>
    <n v="60.47"/>
    <n v="3"/>
    <n v="9.0704999999999991"/>
    <n v="190.48050000000001"/>
    <x v="78"/>
    <x v="60"/>
    <s v="Credit card"/>
    <n v="9.0704999999999991"/>
    <n v="5.6"/>
    <x v="0"/>
    <x v="3"/>
    <x v="1"/>
    <x v="0"/>
    <x v="1"/>
    <x v="0"/>
    <x v="1"/>
    <x v="1"/>
    <s v="Poor"/>
  </r>
  <r>
    <x v="789"/>
    <n v="58.91"/>
    <n v="7"/>
    <n v="20.618500000000001"/>
    <n v="432.98849999999999"/>
    <x v="29"/>
    <x v="459"/>
    <s v="Ewallet"/>
    <n v="20.618500000000001"/>
    <n v="9.6999999999999993"/>
    <x v="0"/>
    <x v="4"/>
    <x v="0"/>
    <x v="1"/>
    <x v="1"/>
    <x v="3"/>
    <x v="0"/>
    <x v="0"/>
    <s v="Good"/>
  </r>
  <r>
    <x v="790"/>
    <n v="46.41"/>
    <n v="1"/>
    <n v="2.3205"/>
    <n v="48.730499999999999"/>
    <x v="2"/>
    <x v="460"/>
    <s v="Credit card"/>
    <n v="2.3205"/>
    <n v="4"/>
    <x v="1"/>
    <x v="2"/>
    <x v="2"/>
    <x v="1"/>
    <x v="1"/>
    <x v="5"/>
    <x v="0"/>
    <x v="0"/>
    <s v="Poor"/>
  </r>
  <r>
    <x v="791"/>
    <n v="68.55"/>
    <n v="4"/>
    <n v="13.71"/>
    <n v="287.91000000000003"/>
    <x v="42"/>
    <x v="277"/>
    <s v="Credit card"/>
    <n v="13.71"/>
    <n v="9.1999999999999993"/>
    <x v="2"/>
    <x v="1"/>
    <x v="2"/>
    <x v="0"/>
    <x v="1"/>
    <x v="0"/>
    <x v="1"/>
    <x v="1"/>
    <s v="Good"/>
  </r>
  <r>
    <x v="792"/>
    <n v="97.37"/>
    <n v="10"/>
    <n v="48.685000000000002"/>
    <n v="1022.385"/>
    <x v="15"/>
    <x v="128"/>
    <s v="Credit card"/>
    <n v="48.685000000000002"/>
    <n v="4.9000000000000004"/>
    <x v="0"/>
    <x v="6"/>
    <x v="0"/>
    <x v="1"/>
    <x v="0"/>
    <x v="2"/>
    <x v="2"/>
    <x v="2"/>
    <s v="Poor"/>
  </r>
  <r>
    <x v="793"/>
    <n v="92.6"/>
    <n v="7"/>
    <n v="32.409999999999997"/>
    <n v="680.61"/>
    <x v="33"/>
    <x v="299"/>
    <s v="Credit card"/>
    <n v="32.409999999999997"/>
    <n v="9.3000000000000007"/>
    <x v="2"/>
    <x v="5"/>
    <x v="0"/>
    <x v="0"/>
    <x v="1"/>
    <x v="1"/>
    <x v="0"/>
    <x v="0"/>
    <s v="Good"/>
  </r>
  <r>
    <x v="794"/>
    <n v="46.61"/>
    <n v="2"/>
    <n v="4.6609999999999996"/>
    <n v="97.881"/>
    <x v="84"/>
    <x v="35"/>
    <s v="Credit card"/>
    <n v="4.6609999999999996"/>
    <n v="6.6"/>
    <x v="2"/>
    <x v="6"/>
    <x v="0"/>
    <x v="1"/>
    <x v="0"/>
    <x v="1"/>
    <x v="0"/>
    <x v="0"/>
    <s v="Average"/>
  </r>
  <r>
    <x v="795"/>
    <n v="27.18"/>
    <n v="2"/>
    <n v="2.718"/>
    <n v="57.078000000000003"/>
    <x v="20"/>
    <x v="461"/>
    <s v="Ewallet"/>
    <n v="2.718"/>
    <n v="4.3"/>
    <x v="1"/>
    <x v="1"/>
    <x v="2"/>
    <x v="1"/>
    <x v="1"/>
    <x v="5"/>
    <x v="2"/>
    <x v="2"/>
    <s v="Poor"/>
  </r>
  <r>
    <x v="796"/>
    <n v="60.87"/>
    <n v="1"/>
    <n v="3.0434999999999999"/>
    <n v="63.913499999999999"/>
    <x v="46"/>
    <x v="38"/>
    <s v="Cash"/>
    <n v="3.0434999999999999"/>
    <n v="5.5"/>
    <x v="0"/>
    <x v="4"/>
    <x v="0"/>
    <x v="0"/>
    <x v="0"/>
    <x v="2"/>
    <x v="1"/>
    <x v="1"/>
    <s v="Poor"/>
  </r>
  <r>
    <x v="797"/>
    <n v="24.49"/>
    <n v="10"/>
    <n v="12.244999999999999"/>
    <n v="257.14499999999998"/>
    <x v="70"/>
    <x v="459"/>
    <s v="Cash"/>
    <n v="12.244999999999999"/>
    <n v="8.1"/>
    <x v="2"/>
    <x v="1"/>
    <x v="0"/>
    <x v="0"/>
    <x v="0"/>
    <x v="3"/>
    <x v="0"/>
    <x v="0"/>
    <s v="Good"/>
  </r>
  <r>
    <x v="798"/>
    <n v="92.78"/>
    <n v="1"/>
    <n v="4.6390000000000002"/>
    <n v="97.418999999999997"/>
    <x v="20"/>
    <x v="155"/>
    <s v="Credit card"/>
    <n v="4.6390000000000002"/>
    <n v="9.8000000000000007"/>
    <x v="1"/>
    <x v="1"/>
    <x v="1"/>
    <x v="1"/>
    <x v="1"/>
    <x v="0"/>
    <x v="2"/>
    <x v="2"/>
    <s v="Good"/>
  </r>
  <r>
    <x v="799"/>
    <n v="86.69"/>
    <n v="5"/>
    <n v="21.672499999999999"/>
    <n v="455.1225"/>
    <x v="48"/>
    <x v="462"/>
    <s v="Ewallet"/>
    <n v="21.672499999999999"/>
    <n v="9.4"/>
    <x v="2"/>
    <x v="3"/>
    <x v="2"/>
    <x v="0"/>
    <x v="1"/>
    <x v="2"/>
    <x v="1"/>
    <x v="1"/>
    <s v="Good"/>
  </r>
  <r>
    <x v="800"/>
    <n v="23.01"/>
    <n v="6"/>
    <n v="6.9029999999999996"/>
    <n v="144.96299999999999"/>
    <x v="52"/>
    <x v="463"/>
    <s v="Ewallet"/>
    <n v="6.9029999999999996"/>
    <n v="7.9"/>
    <x v="0"/>
    <x v="0"/>
    <x v="2"/>
    <x v="1"/>
    <x v="1"/>
    <x v="3"/>
    <x v="2"/>
    <x v="2"/>
    <s v="Average"/>
  </r>
  <r>
    <x v="801"/>
    <n v="30.2"/>
    <n v="8"/>
    <n v="12.08"/>
    <n v="253.68"/>
    <x v="2"/>
    <x v="171"/>
    <s v="Ewallet"/>
    <n v="12.08"/>
    <n v="5.0999999999999996"/>
    <x v="1"/>
    <x v="2"/>
    <x v="2"/>
    <x v="0"/>
    <x v="0"/>
    <x v="1"/>
    <x v="1"/>
    <x v="1"/>
    <s v="Poor"/>
  </r>
  <r>
    <x v="802"/>
    <n v="67.39"/>
    <n v="7"/>
    <n v="23.586500000000001"/>
    <n v="495.31650000000002"/>
    <x v="28"/>
    <x v="2"/>
    <s v="Ewallet"/>
    <n v="23.586500000000001"/>
    <n v="6.9"/>
    <x v="1"/>
    <x v="0"/>
    <x v="0"/>
    <x v="0"/>
    <x v="1"/>
    <x v="5"/>
    <x v="1"/>
    <x v="1"/>
    <s v="Average"/>
  </r>
  <r>
    <x v="803"/>
    <n v="48.96"/>
    <n v="9"/>
    <n v="22.032"/>
    <n v="462.67200000000003"/>
    <x v="31"/>
    <x v="94"/>
    <s v="Cash"/>
    <n v="22.032"/>
    <n v="8"/>
    <x v="1"/>
    <x v="3"/>
    <x v="1"/>
    <x v="0"/>
    <x v="0"/>
    <x v="5"/>
    <x v="0"/>
    <x v="0"/>
    <s v="Good"/>
  </r>
  <r>
    <x v="804"/>
    <n v="75.59"/>
    <n v="9"/>
    <n v="34.015500000000003"/>
    <n v="714.32550000000003"/>
    <x v="55"/>
    <x v="289"/>
    <s v="Cash"/>
    <n v="34.015500000000003"/>
    <n v="8"/>
    <x v="2"/>
    <x v="0"/>
    <x v="1"/>
    <x v="0"/>
    <x v="0"/>
    <x v="1"/>
    <x v="2"/>
    <x v="2"/>
    <s v="Good"/>
  </r>
  <r>
    <x v="805"/>
    <n v="77.47"/>
    <n v="4"/>
    <n v="15.494"/>
    <n v="325.37400000000002"/>
    <x v="85"/>
    <x v="345"/>
    <s v="Cash"/>
    <n v="15.494"/>
    <n v="4.2"/>
    <x v="1"/>
    <x v="2"/>
    <x v="2"/>
    <x v="1"/>
    <x v="0"/>
    <x v="2"/>
    <x v="0"/>
    <x v="0"/>
    <s v="Poor"/>
  </r>
  <r>
    <x v="806"/>
    <n v="93.18"/>
    <n v="2"/>
    <n v="9.3179999999999996"/>
    <n v="195.678"/>
    <x v="65"/>
    <x v="464"/>
    <s v="Credit card"/>
    <n v="9.3179999999999996"/>
    <n v="8.5"/>
    <x v="0"/>
    <x v="5"/>
    <x v="2"/>
    <x v="1"/>
    <x v="0"/>
    <x v="3"/>
    <x v="0"/>
    <x v="0"/>
    <s v="Good"/>
  </r>
  <r>
    <x v="807"/>
    <n v="50.23"/>
    <n v="4"/>
    <n v="10.045999999999999"/>
    <n v="210.96600000000001"/>
    <x v="66"/>
    <x v="465"/>
    <s v="Cash"/>
    <n v="10.045999999999999"/>
    <n v="9"/>
    <x v="0"/>
    <x v="6"/>
    <x v="2"/>
    <x v="1"/>
    <x v="0"/>
    <x v="1"/>
    <x v="0"/>
    <x v="0"/>
    <s v="Good"/>
  </r>
  <r>
    <x v="808"/>
    <n v="17.75"/>
    <n v="1"/>
    <n v="0.88749999999999996"/>
    <n v="18.637499999999999"/>
    <x v="78"/>
    <x v="440"/>
    <s v="Cash"/>
    <n v="0.88749999999999996"/>
    <n v="8.6"/>
    <x v="0"/>
    <x v="3"/>
    <x v="1"/>
    <x v="1"/>
    <x v="0"/>
    <x v="0"/>
    <x v="2"/>
    <x v="2"/>
    <s v="Good"/>
  </r>
  <r>
    <x v="809"/>
    <n v="62.18"/>
    <n v="10"/>
    <n v="31.09"/>
    <n v="652.89"/>
    <x v="82"/>
    <x v="373"/>
    <s v="Ewallet"/>
    <n v="31.09"/>
    <n v="6"/>
    <x v="0"/>
    <x v="4"/>
    <x v="1"/>
    <x v="1"/>
    <x v="0"/>
    <x v="5"/>
    <x v="1"/>
    <x v="1"/>
    <s v="Average"/>
  </r>
  <r>
    <x v="810"/>
    <n v="10.75"/>
    <n v="8"/>
    <n v="4.3"/>
    <n v="90.3"/>
    <x v="20"/>
    <x v="242"/>
    <s v="Ewallet"/>
    <n v="4.3"/>
    <n v="6.2"/>
    <x v="1"/>
    <x v="1"/>
    <x v="0"/>
    <x v="1"/>
    <x v="1"/>
    <x v="0"/>
    <x v="2"/>
    <x v="2"/>
    <s v="Average"/>
  </r>
  <r>
    <x v="811"/>
    <n v="40.26"/>
    <n v="10"/>
    <n v="20.13"/>
    <n v="422.73"/>
    <x v="7"/>
    <x v="191"/>
    <s v="Credit card"/>
    <n v="20.13"/>
    <n v="5"/>
    <x v="2"/>
    <x v="2"/>
    <x v="2"/>
    <x v="1"/>
    <x v="0"/>
    <x v="1"/>
    <x v="0"/>
    <x v="0"/>
    <s v="Poor"/>
  </r>
  <r>
    <x v="812"/>
    <n v="64.97"/>
    <n v="5"/>
    <n v="16.2425"/>
    <n v="341.09249999999997"/>
    <x v="4"/>
    <x v="299"/>
    <s v="Credit card"/>
    <n v="16.2425"/>
    <n v="6.5"/>
    <x v="2"/>
    <x v="1"/>
    <x v="0"/>
    <x v="0"/>
    <x v="0"/>
    <x v="3"/>
    <x v="1"/>
    <x v="1"/>
    <s v="Average"/>
  </r>
  <r>
    <x v="813"/>
    <n v="95.15"/>
    <n v="1"/>
    <n v="4.7575000000000003"/>
    <n v="99.907499999999999"/>
    <x v="23"/>
    <x v="466"/>
    <s v="Cash"/>
    <n v="4.7575000000000003"/>
    <n v="6"/>
    <x v="1"/>
    <x v="1"/>
    <x v="0"/>
    <x v="1"/>
    <x v="1"/>
    <x v="1"/>
    <x v="0"/>
    <x v="0"/>
    <s v="Average"/>
  </r>
  <r>
    <x v="814"/>
    <n v="48.62"/>
    <n v="8"/>
    <n v="19.448"/>
    <n v="408.40800000000002"/>
    <x v="46"/>
    <x v="315"/>
    <s v="Cash"/>
    <n v="19.448"/>
    <n v="5"/>
    <x v="0"/>
    <x v="4"/>
    <x v="1"/>
    <x v="0"/>
    <x v="0"/>
    <x v="1"/>
    <x v="0"/>
    <x v="0"/>
    <s v="Poor"/>
  </r>
  <r>
    <x v="815"/>
    <n v="53.21"/>
    <n v="8"/>
    <n v="21.283999999999999"/>
    <n v="446.964"/>
    <x v="86"/>
    <x v="463"/>
    <s v="Ewallet"/>
    <n v="21.283999999999999"/>
    <n v="5"/>
    <x v="1"/>
    <x v="4"/>
    <x v="2"/>
    <x v="1"/>
    <x v="0"/>
    <x v="4"/>
    <x v="2"/>
    <x v="2"/>
    <s v="Poor"/>
  </r>
  <r>
    <x v="816"/>
    <n v="45.44"/>
    <n v="7"/>
    <n v="15.904"/>
    <n v="333.98399999999998"/>
    <x v="54"/>
    <x v="23"/>
    <s v="Cash"/>
    <n v="15.904"/>
    <n v="9.1999999999999993"/>
    <x v="0"/>
    <x v="5"/>
    <x v="1"/>
    <x v="1"/>
    <x v="0"/>
    <x v="5"/>
    <x v="1"/>
    <x v="1"/>
    <s v="Good"/>
  </r>
  <r>
    <x v="817"/>
    <n v="33.880000000000003"/>
    <n v="8"/>
    <n v="13.552"/>
    <n v="284.59199999999998"/>
    <x v="64"/>
    <x v="245"/>
    <s v="Ewallet"/>
    <n v="13.552"/>
    <n v="9.6"/>
    <x v="0"/>
    <x v="0"/>
    <x v="2"/>
    <x v="1"/>
    <x v="1"/>
    <x v="4"/>
    <x v="0"/>
    <x v="0"/>
    <s v="Good"/>
  </r>
  <r>
    <x v="818"/>
    <n v="96.16"/>
    <n v="4"/>
    <n v="19.231999999999999"/>
    <n v="403.87200000000001"/>
    <x v="3"/>
    <x v="356"/>
    <s v="Credit card"/>
    <n v="19.231999999999999"/>
    <n v="8.4"/>
    <x v="0"/>
    <x v="2"/>
    <x v="2"/>
    <x v="0"/>
    <x v="1"/>
    <x v="0"/>
    <x v="2"/>
    <x v="2"/>
    <s v="Good"/>
  </r>
  <r>
    <x v="819"/>
    <n v="47.16"/>
    <n v="5"/>
    <n v="11.79"/>
    <n v="247.59"/>
    <x v="36"/>
    <x v="63"/>
    <s v="Credit card"/>
    <n v="11.79"/>
    <n v="6"/>
    <x v="2"/>
    <x v="2"/>
    <x v="0"/>
    <x v="0"/>
    <x v="1"/>
    <x v="4"/>
    <x v="2"/>
    <x v="2"/>
    <s v="Average"/>
  </r>
  <r>
    <x v="820"/>
    <n v="52.89"/>
    <n v="4"/>
    <n v="10.577999999999999"/>
    <n v="222.13800000000001"/>
    <x v="5"/>
    <x v="467"/>
    <s v="Ewallet"/>
    <n v="10.577999999999999"/>
    <n v="6.7"/>
    <x v="1"/>
    <x v="3"/>
    <x v="2"/>
    <x v="1"/>
    <x v="1"/>
    <x v="1"/>
    <x v="2"/>
    <x v="2"/>
    <s v="Average"/>
  </r>
  <r>
    <x v="821"/>
    <n v="47.68"/>
    <n v="2"/>
    <n v="4.7679999999999998"/>
    <n v="100.128"/>
    <x v="7"/>
    <x v="468"/>
    <s v="Credit card"/>
    <n v="4.7679999999999998"/>
    <n v="4.0999999999999996"/>
    <x v="2"/>
    <x v="2"/>
    <x v="1"/>
    <x v="0"/>
    <x v="0"/>
    <x v="2"/>
    <x v="0"/>
    <x v="0"/>
    <s v="Poor"/>
  </r>
  <r>
    <x v="822"/>
    <n v="10.17"/>
    <n v="1"/>
    <n v="0.50849999999999995"/>
    <n v="10.6785"/>
    <x v="13"/>
    <x v="331"/>
    <s v="Cash"/>
    <n v="0.50849999999999995"/>
    <n v="5.9"/>
    <x v="2"/>
    <x v="4"/>
    <x v="0"/>
    <x v="0"/>
    <x v="1"/>
    <x v="3"/>
    <x v="1"/>
    <x v="1"/>
    <s v="Poor"/>
  </r>
  <r>
    <x v="823"/>
    <n v="68.709999999999994"/>
    <n v="3"/>
    <n v="10.3065"/>
    <n v="216.4365"/>
    <x v="31"/>
    <x v="469"/>
    <s v="Cash"/>
    <n v="10.3065"/>
    <n v="8.6999999999999993"/>
    <x v="1"/>
    <x v="3"/>
    <x v="1"/>
    <x v="1"/>
    <x v="0"/>
    <x v="0"/>
    <x v="0"/>
    <x v="0"/>
    <s v="Good"/>
  </r>
  <r>
    <x v="824"/>
    <n v="60.08"/>
    <n v="7"/>
    <n v="21.027999999999999"/>
    <n v="441.58800000000002"/>
    <x v="44"/>
    <x v="150"/>
    <s v="Credit card"/>
    <n v="21.027999999999999"/>
    <n v="4.5"/>
    <x v="2"/>
    <x v="4"/>
    <x v="1"/>
    <x v="0"/>
    <x v="0"/>
    <x v="3"/>
    <x v="2"/>
    <x v="2"/>
    <s v="Poor"/>
  </r>
  <r>
    <x v="825"/>
    <n v="22.01"/>
    <n v="4"/>
    <n v="4.4020000000000001"/>
    <n v="92.441999999999993"/>
    <x v="71"/>
    <x v="470"/>
    <s v="Credit card"/>
    <n v="4.4020000000000001"/>
    <n v="6.6"/>
    <x v="0"/>
    <x v="6"/>
    <x v="2"/>
    <x v="0"/>
    <x v="0"/>
    <x v="3"/>
    <x v="0"/>
    <x v="0"/>
    <s v="Average"/>
  </r>
  <r>
    <x v="826"/>
    <n v="72.11"/>
    <n v="9"/>
    <n v="32.4495"/>
    <n v="681.43949999999995"/>
    <x v="26"/>
    <x v="318"/>
    <s v="Credit card"/>
    <n v="32.4495"/>
    <n v="7.7"/>
    <x v="0"/>
    <x v="3"/>
    <x v="0"/>
    <x v="0"/>
    <x v="0"/>
    <x v="0"/>
    <x v="2"/>
    <x v="2"/>
    <s v="Average"/>
  </r>
  <r>
    <x v="827"/>
    <n v="41.28"/>
    <n v="3"/>
    <n v="6.1920000000000002"/>
    <n v="130.03200000000001"/>
    <x v="58"/>
    <x v="78"/>
    <s v="Credit card"/>
    <n v="6.1920000000000002"/>
    <n v="8.5"/>
    <x v="1"/>
    <x v="6"/>
    <x v="2"/>
    <x v="0"/>
    <x v="1"/>
    <x v="5"/>
    <x v="0"/>
    <x v="0"/>
    <s v="Good"/>
  </r>
  <r>
    <x v="828"/>
    <n v="64.95"/>
    <n v="10"/>
    <n v="32.475000000000001"/>
    <n v="681.97500000000002"/>
    <x v="62"/>
    <x v="185"/>
    <s v="Cash"/>
    <n v="32.475000000000001"/>
    <n v="5.2"/>
    <x v="1"/>
    <x v="2"/>
    <x v="2"/>
    <x v="1"/>
    <x v="1"/>
    <x v="1"/>
    <x v="1"/>
    <x v="1"/>
    <s v="Poor"/>
  </r>
  <r>
    <x v="829"/>
    <n v="74.22"/>
    <n v="10"/>
    <n v="37.11"/>
    <n v="779.31"/>
    <x v="17"/>
    <x v="51"/>
    <s v="Credit card"/>
    <n v="37.11"/>
    <n v="4.3"/>
    <x v="0"/>
    <x v="6"/>
    <x v="0"/>
    <x v="0"/>
    <x v="0"/>
    <x v="1"/>
    <x v="0"/>
    <x v="0"/>
    <s v="Poor"/>
  </r>
  <r>
    <x v="830"/>
    <n v="10.56"/>
    <n v="8"/>
    <n v="4.2240000000000002"/>
    <n v="88.703999999999994"/>
    <x v="46"/>
    <x v="255"/>
    <s v="Cash"/>
    <n v="4.2240000000000002"/>
    <n v="7.6"/>
    <x v="0"/>
    <x v="4"/>
    <x v="2"/>
    <x v="1"/>
    <x v="1"/>
    <x v="1"/>
    <x v="0"/>
    <x v="0"/>
    <s v="Average"/>
  </r>
  <r>
    <x v="831"/>
    <n v="62.57"/>
    <n v="4"/>
    <n v="12.513999999999999"/>
    <n v="262.79399999999998"/>
    <x v="6"/>
    <x v="78"/>
    <s v="Cash"/>
    <n v="12.513999999999999"/>
    <n v="9.5"/>
    <x v="2"/>
    <x v="3"/>
    <x v="2"/>
    <x v="1"/>
    <x v="1"/>
    <x v="0"/>
    <x v="2"/>
    <x v="2"/>
    <s v="Good"/>
  </r>
  <r>
    <x v="832"/>
    <n v="11.85"/>
    <n v="8"/>
    <n v="4.74"/>
    <n v="99.54"/>
    <x v="51"/>
    <x v="414"/>
    <s v="Cash"/>
    <n v="4.74"/>
    <n v="4.0999999999999996"/>
    <x v="0"/>
    <x v="5"/>
    <x v="2"/>
    <x v="0"/>
    <x v="0"/>
    <x v="3"/>
    <x v="2"/>
    <x v="2"/>
    <s v="Poor"/>
  </r>
  <r>
    <x v="833"/>
    <n v="91.3"/>
    <n v="1"/>
    <n v="4.5650000000000004"/>
    <n v="95.864999999999995"/>
    <x v="44"/>
    <x v="51"/>
    <s v="Ewallet"/>
    <n v="4.5650000000000004"/>
    <n v="9.1999999999999993"/>
    <x v="2"/>
    <x v="4"/>
    <x v="0"/>
    <x v="0"/>
    <x v="1"/>
    <x v="0"/>
    <x v="0"/>
    <x v="0"/>
    <s v="Good"/>
  </r>
  <r>
    <x v="834"/>
    <n v="40.729999999999997"/>
    <n v="7"/>
    <n v="14.2555"/>
    <n v="299.3655"/>
    <x v="41"/>
    <x v="471"/>
    <s v="Ewallet"/>
    <n v="14.2555"/>
    <n v="5.4"/>
    <x v="1"/>
    <x v="6"/>
    <x v="1"/>
    <x v="0"/>
    <x v="0"/>
    <x v="2"/>
    <x v="2"/>
    <x v="2"/>
    <s v="Poor"/>
  </r>
  <r>
    <x v="835"/>
    <n v="52.38"/>
    <n v="1"/>
    <n v="2.6190000000000002"/>
    <n v="54.999000000000002"/>
    <x v="58"/>
    <x v="143"/>
    <s v="Cash"/>
    <n v="2.6190000000000002"/>
    <n v="5.8"/>
    <x v="1"/>
    <x v="6"/>
    <x v="2"/>
    <x v="1"/>
    <x v="1"/>
    <x v="5"/>
    <x v="0"/>
    <x v="0"/>
    <s v="Poor"/>
  </r>
  <r>
    <x v="836"/>
    <n v="38.54"/>
    <n v="5"/>
    <n v="9.6349999999999998"/>
    <n v="202.33500000000001"/>
    <x v="51"/>
    <x v="229"/>
    <s v="Ewallet"/>
    <n v="9.6349999999999998"/>
    <n v="5.6"/>
    <x v="0"/>
    <x v="5"/>
    <x v="0"/>
    <x v="0"/>
    <x v="1"/>
    <x v="5"/>
    <x v="0"/>
    <x v="0"/>
    <s v="Poor"/>
  </r>
  <r>
    <x v="837"/>
    <n v="44.63"/>
    <n v="6"/>
    <n v="13.388999999999999"/>
    <n v="281.16899999999998"/>
    <x v="56"/>
    <x v="390"/>
    <s v="Credit card"/>
    <n v="13.388999999999999"/>
    <n v="5.0999999999999996"/>
    <x v="0"/>
    <x v="5"/>
    <x v="2"/>
    <x v="1"/>
    <x v="1"/>
    <x v="3"/>
    <x v="2"/>
    <x v="2"/>
    <s v="Poor"/>
  </r>
  <r>
    <x v="838"/>
    <n v="55.87"/>
    <n v="10"/>
    <n v="27.934999999999999"/>
    <n v="586.63499999999999"/>
    <x v="15"/>
    <x v="66"/>
    <s v="Cash"/>
    <n v="27.934999999999999"/>
    <n v="5.8"/>
    <x v="0"/>
    <x v="6"/>
    <x v="0"/>
    <x v="1"/>
    <x v="1"/>
    <x v="1"/>
    <x v="1"/>
    <x v="1"/>
    <s v="Poor"/>
  </r>
  <r>
    <x v="839"/>
    <n v="29.22"/>
    <n v="6"/>
    <n v="8.766"/>
    <n v="184.08600000000001"/>
    <x v="17"/>
    <x v="335"/>
    <s v="Ewallet"/>
    <n v="8.766"/>
    <n v="5"/>
    <x v="0"/>
    <x v="6"/>
    <x v="1"/>
    <x v="0"/>
    <x v="0"/>
    <x v="3"/>
    <x v="1"/>
    <x v="1"/>
    <s v="Poor"/>
  </r>
  <r>
    <x v="840"/>
    <n v="51.94"/>
    <n v="3"/>
    <n v="7.7910000000000004"/>
    <n v="163.61099999999999"/>
    <x v="42"/>
    <x v="472"/>
    <s v="Cash"/>
    <n v="7.7910000000000004"/>
    <n v="7.9"/>
    <x v="2"/>
    <x v="1"/>
    <x v="0"/>
    <x v="1"/>
    <x v="1"/>
    <x v="5"/>
    <x v="0"/>
    <x v="0"/>
    <s v="Average"/>
  </r>
  <r>
    <x v="841"/>
    <n v="60.3"/>
    <n v="1"/>
    <n v="3.0150000000000001"/>
    <n v="63.314999999999998"/>
    <x v="38"/>
    <x v="180"/>
    <s v="Cash"/>
    <n v="3.0150000000000001"/>
    <n v="6"/>
    <x v="2"/>
    <x v="4"/>
    <x v="2"/>
    <x v="1"/>
    <x v="1"/>
    <x v="1"/>
    <x v="2"/>
    <x v="2"/>
    <s v="Average"/>
  </r>
  <r>
    <x v="842"/>
    <n v="39.47"/>
    <n v="2"/>
    <n v="3.9470000000000001"/>
    <n v="82.887"/>
    <x v="22"/>
    <x v="473"/>
    <s v="Credit card"/>
    <n v="3.9470000000000001"/>
    <n v="5"/>
    <x v="1"/>
    <x v="0"/>
    <x v="2"/>
    <x v="0"/>
    <x v="0"/>
    <x v="3"/>
    <x v="0"/>
    <x v="0"/>
    <s v="Poor"/>
  </r>
  <r>
    <x v="843"/>
    <n v="14.87"/>
    <n v="2"/>
    <n v="1.4870000000000001"/>
    <n v="31.227"/>
    <x v="77"/>
    <x v="470"/>
    <s v="Credit card"/>
    <n v="1.4870000000000001"/>
    <n v="8.9"/>
    <x v="2"/>
    <x v="5"/>
    <x v="2"/>
    <x v="0"/>
    <x v="0"/>
    <x v="4"/>
    <x v="1"/>
    <x v="1"/>
    <s v="Good"/>
  </r>
  <r>
    <x v="844"/>
    <n v="21.32"/>
    <n v="1"/>
    <n v="1.0660000000000001"/>
    <n v="22.385999999999999"/>
    <x v="53"/>
    <x v="31"/>
    <s v="Cash"/>
    <n v="1.0660000000000001"/>
    <n v="5.9"/>
    <x v="0"/>
    <x v="0"/>
    <x v="0"/>
    <x v="1"/>
    <x v="1"/>
    <x v="5"/>
    <x v="0"/>
    <x v="0"/>
    <s v="Poor"/>
  </r>
  <r>
    <x v="845"/>
    <n v="93.78"/>
    <n v="3"/>
    <n v="14.067"/>
    <n v="295.40699999999998"/>
    <x v="74"/>
    <x v="102"/>
    <s v="Credit card"/>
    <n v="14.067"/>
    <n v="5.9"/>
    <x v="0"/>
    <x v="5"/>
    <x v="1"/>
    <x v="0"/>
    <x v="1"/>
    <x v="1"/>
    <x v="0"/>
    <x v="0"/>
    <s v="Poor"/>
  </r>
  <r>
    <x v="846"/>
    <n v="73.260000000000005"/>
    <n v="1"/>
    <n v="3.6629999999999998"/>
    <n v="76.923000000000002"/>
    <x v="3"/>
    <x v="182"/>
    <s v="Ewallet"/>
    <n v="3.6629999999999998"/>
    <n v="9.6999999999999993"/>
    <x v="0"/>
    <x v="2"/>
    <x v="2"/>
    <x v="0"/>
    <x v="1"/>
    <x v="1"/>
    <x v="0"/>
    <x v="0"/>
    <s v="Good"/>
  </r>
  <r>
    <x v="847"/>
    <n v="22.38"/>
    <n v="1"/>
    <n v="1.119"/>
    <n v="23.498999999999999"/>
    <x v="74"/>
    <x v="48"/>
    <s v="Credit card"/>
    <n v="1.119"/>
    <n v="8.6"/>
    <x v="0"/>
    <x v="5"/>
    <x v="2"/>
    <x v="1"/>
    <x v="0"/>
    <x v="3"/>
    <x v="1"/>
    <x v="1"/>
    <s v="Good"/>
  </r>
  <r>
    <x v="848"/>
    <n v="72.88"/>
    <n v="9"/>
    <n v="32.795999999999999"/>
    <n v="688.71600000000001"/>
    <x v="66"/>
    <x v="371"/>
    <s v="Cash"/>
    <n v="32.795999999999999"/>
    <n v="4"/>
    <x v="0"/>
    <x v="6"/>
    <x v="2"/>
    <x v="0"/>
    <x v="0"/>
    <x v="4"/>
    <x v="1"/>
    <x v="1"/>
    <s v="Poor"/>
  </r>
  <r>
    <x v="849"/>
    <n v="99.1"/>
    <n v="6"/>
    <n v="29.73"/>
    <n v="624.33000000000004"/>
    <x v="64"/>
    <x v="90"/>
    <s v="Cash"/>
    <n v="29.73"/>
    <n v="4.2"/>
    <x v="0"/>
    <x v="0"/>
    <x v="0"/>
    <x v="1"/>
    <x v="0"/>
    <x v="5"/>
    <x v="0"/>
    <x v="0"/>
    <s v="Poor"/>
  </r>
  <r>
    <x v="850"/>
    <n v="74.099999999999994"/>
    <n v="1"/>
    <n v="3.7050000000000001"/>
    <n v="77.805000000000007"/>
    <x v="25"/>
    <x v="474"/>
    <s v="Cash"/>
    <n v="3.7050000000000001"/>
    <n v="9.1999999999999993"/>
    <x v="0"/>
    <x v="1"/>
    <x v="1"/>
    <x v="1"/>
    <x v="1"/>
    <x v="5"/>
    <x v="0"/>
    <x v="0"/>
    <s v="Good"/>
  </r>
  <r>
    <x v="851"/>
    <n v="98.48"/>
    <n v="2"/>
    <n v="9.8480000000000008"/>
    <n v="206.80799999999999"/>
    <x v="88"/>
    <x v="33"/>
    <s v="Ewallet"/>
    <n v="9.8480000000000008"/>
    <n v="9.1999999999999993"/>
    <x v="2"/>
    <x v="6"/>
    <x v="1"/>
    <x v="1"/>
    <x v="0"/>
    <x v="5"/>
    <x v="0"/>
    <x v="0"/>
    <s v="Good"/>
  </r>
  <r>
    <x v="852"/>
    <n v="53.19"/>
    <n v="7"/>
    <n v="18.616499999999998"/>
    <n v="390.94650000000001"/>
    <x v="78"/>
    <x v="324"/>
    <s v="Ewallet"/>
    <n v="18.616499999999998"/>
    <n v="5"/>
    <x v="0"/>
    <x v="3"/>
    <x v="0"/>
    <x v="1"/>
    <x v="1"/>
    <x v="0"/>
    <x v="1"/>
    <x v="1"/>
    <s v="Poor"/>
  </r>
  <r>
    <x v="853"/>
    <n v="52.79"/>
    <n v="10"/>
    <n v="26.395"/>
    <n v="554.29499999999996"/>
    <x v="6"/>
    <x v="452"/>
    <s v="Ewallet"/>
    <n v="26.395"/>
    <n v="10"/>
    <x v="2"/>
    <x v="3"/>
    <x v="1"/>
    <x v="1"/>
    <x v="0"/>
    <x v="1"/>
    <x v="2"/>
    <x v="2"/>
    <s v="Good"/>
  </r>
  <r>
    <x v="854"/>
    <n v="95.95"/>
    <n v="5"/>
    <n v="23.987500000000001"/>
    <n v="503.73750000000001"/>
    <x v="54"/>
    <x v="239"/>
    <s v="Ewallet"/>
    <n v="23.987500000000001"/>
    <n v="8.8000000000000007"/>
    <x v="0"/>
    <x v="5"/>
    <x v="0"/>
    <x v="0"/>
    <x v="0"/>
    <x v="0"/>
    <x v="0"/>
    <x v="0"/>
    <s v="Good"/>
  </r>
  <r>
    <x v="855"/>
    <n v="36.51"/>
    <n v="9"/>
    <n v="16.429500000000001"/>
    <n v="345.01949999999999"/>
    <x v="69"/>
    <x v="196"/>
    <s v="Cash"/>
    <n v="16.429500000000001"/>
    <n v="4.2"/>
    <x v="2"/>
    <x v="0"/>
    <x v="1"/>
    <x v="1"/>
    <x v="0"/>
    <x v="5"/>
    <x v="2"/>
    <x v="2"/>
    <s v="Poor"/>
  </r>
  <r>
    <x v="856"/>
    <n v="21.12"/>
    <n v="8"/>
    <n v="8.4480000000000004"/>
    <n v="177.40799999999999"/>
    <x v="17"/>
    <x v="475"/>
    <s v="Cash"/>
    <n v="8.4480000000000004"/>
    <n v="6.3"/>
    <x v="0"/>
    <x v="6"/>
    <x v="2"/>
    <x v="1"/>
    <x v="1"/>
    <x v="4"/>
    <x v="2"/>
    <x v="2"/>
    <s v="Average"/>
  </r>
  <r>
    <x v="857"/>
    <n v="28.31"/>
    <n v="4"/>
    <n v="5.6619999999999999"/>
    <n v="118.902"/>
    <x v="37"/>
    <x v="476"/>
    <s v="Cash"/>
    <n v="5.6619999999999999"/>
    <n v="8.1999999999999993"/>
    <x v="1"/>
    <x v="4"/>
    <x v="2"/>
    <x v="0"/>
    <x v="0"/>
    <x v="2"/>
    <x v="0"/>
    <x v="0"/>
    <s v="Good"/>
  </r>
  <r>
    <x v="858"/>
    <n v="57.59"/>
    <n v="6"/>
    <n v="17.277000000000001"/>
    <n v="362.81700000000001"/>
    <x v="42"/>
    <x v="477"/>
    <s v="Cash"/>
    <n v="17.277000000000001"/>
    <n v="5.0999999999999996"/>
    <x v="2"/>
    <x v="1"/>
    <x v="0"/>
    <x v="1"/>
    <x v="1"/>
    <x v="0"/>
    <x v="2"/>
    <x v="2"/>
    <s v="Poor"/>
  </r>
  <r>
    <x v="859"/>
    <n v="47.63"/>
    <n v="9"/>
    <n v="21.433499999999999"/>
    <n v="450.1035"/>
    <x v="54"/>
    <x v="478"/>
    <s v="Cash"/>
    <n v="21.433499999999999"/>
    <n v="5"/>
    <x v="0"/>
    <x v="5"/>
    <x v="0"/>
    <x v="0"/>
    <x v="0"/>
    <x v="4"/>
    <x v="0"/>
    <x v="0"/>
    <s v="Poor"/>
  </r>
  <r>
    <x v="860"/>
    <n v="86.27"/>
    <n v="1"/>
    <n v="4.3135000000000003"/>
    <n v="90.583500000000001"/>
    <x v="9"/>
    <x v="38"/>
    <s v="Ewallet"/>
    <n v="4.3135000000000003"/>
    <n v="7"/>
    <x v="2"/>
    <x v="5"/>
    <x v="0"/>
    <x v="0"/>
    <x v="0"/>
    <x v="2"/>
    <x v="1"/>
    <x v="1"/>
    <s v="Average"/>
  </r>
  <r>
    <x v="861"/>
    <n v="12.76"/>
    <n v="2"/>
    <n v="1.276"/>
    <n v="26.795999999999999"/>
    <x v="66"/>
    <x v="191"/>
    <s v="Ewallet"/>
    <n v="1.276"/>
    <n v="7.8"/>
    <x v="0"/>
    <x v="6"/>
    <x v="2"/>
    <x v="0"/>
    <x v="1"/>
    <x v="3"/>
    <x v="0"/>
    <x v="0"/>
    <s v="Average"/>
  </r>
  <r>
    <x v="862"/>
    <n v="11.28"/>
    <n v="9"/>
    <n v="5.0759999999999996"/>
    <n v="106.596"/>
    <x v="85"/>
    <x v="479"/>
    <s v="Credit card"/>
    <n v="5.0759999999999996"/>
    <n v="4.3"/>
    <x v="1"/>
    <x v="2"/>
    <x v="1"/>
    <x v="1"/>
    <x v="0"/>
    <x v="2"/>
    <x v="2"/>
    <x v="2"/>
    <s v="Poor"/>
  </r>
  <r>
    <x v="863"/>
    <n v="51.07"/>
    <n v="7"/>
    <n v="17.874500000000001"/>
    <n v="375.36450000000002"/>
    <x v="52"/>
    <x v="437"/>
    <s v="Cash"/>
    <n v="17.874500000000001"/>
    <n v="7"/>
    <x v="0"/>
    <x v="0"/>
    <x v="1"/>
    <x v="1"/>
    <x v="0"/>
    <x v="2"/>
    <x v="2"/>
    <x v="2"/>
    <s v="Average"/>
  </r>
  <r>
    <x v="864"/>
    <n v="79.59"/>
    <n v="3"/>
    <n v="11.938499999999999"/>
    <n v="250.70849999999999"/>
    <x v="66"/>
    <x v="101"/>
    <s v="Cash"/>
    <n v="11.938499999999999"/>
    <n v="6.6"/>
    <x v="0"/>
    <x v="6"/>
    <x v="0"/>
    <x v="0"/>
    <x v="0"/>
    <x v="1"/>
    <x v="0"/>
    <x v="0"/>
    <s v="Average"/>
  </r>
  <r>
    <x v="865"/>
    <n v="33.81"/>
    <n v="3"/>
    <n v="5.0715000000000003"/>
    <n v="106.50149999999999"/>
    <x v="53"/>
    <x v="480"/>
    <s v="Ewallet"/>
    <n v="5.0715000000000003"/>
    <n v="7.3"/>
    <x v="0"/>
    <x v="0"/>
    <x v="0"/>
    <x v="0"/>
    <x v="1"/>
    <x v="0"/>
    <x v="1"/>
    <x v="1"/>
    <s v="Average"/>
  </r>
  <r>
    <x v="866"/>
    <n v="90.53"/>
    <n v="8"/>
    <n v="36.212000000000003"/>
    <n v="760.452"/>
    <x v="20"/>
    <x v="481"/>
    <s v="Credit card"/>
    <n v="36.212000000000003"/>
    <n v="6.5"/>
    <x v="1"/>
    <x v="1"/>
    <x v="0"/>
    <x v="0"/>
    <x v="1"/>
    <x v="3"/>
    <x v="2"/>
    <x v="2"/>
    <s v="Average"/>
  </r>
  <r>
    <x v="867"/>
    <n v="62.82"/>
    <n v="2"/>
    <n v="6.282"/>
    <n v="131.922"/>
    <x v="29"/>
    <x v="482"/>
    <s v="Ewallet"/>
    <n v="6.282"/>
    <n v="4.9000000000000004"/>
    <x v="0"/>
    <x v="4"/>
    <x v="0"/>
    <x v="0"/>
    <x v="0"/>
    <x v="0"/>
    <x v="1"/>
    <x v="1"/>
    <s v="Poor"/>
  </r>
  <r>
    <x v="868"/>
    <n v="24.31"/>
    <n v="3"/>
    <n v="3.6465000000000001"/>
    <n v="76.576499999999996"/>
    <x v="66"/>
    <x v="268"/>
    <s v="Credit card"/>
    <n v="3.6465000000000001"/>
    <n v="4.3"/>
    <x v="0"/>
    <x v="6"/>
    <x v="2"/>
    <x v="0"/>
    <x v="1"/>
    <x v="4"/>
    <x v="1"/>
    <x v="1"/>
    <s v="Poor"/>
  </r>
  <r>
    <x v="869"/>
    <n v="64.59"/>
    <n v="4"/>
    <n v="12.917999999999999"/>
    <n v="271.27800000000002"/>
    <x v="47"/>
    <x v="483"/>
    <s v="Ewallet"/>
    <n v="12.917999999999999"/>
    <n v="9.3000000000000007"/>
    <x v="0"/>
    <x v="2"/>
    <x v="0"/>
    <x v="1"/>
    <x v="1"/>
    <x v="3"/>
    <x v="0"/>
    <x v="0"/>
    <s v="Good"/>
  </r>
  <r>
    <x v="870"/>
    <n v="24.82"/>
    <n v="7"/>
    <n v="8.6869999999999994"/>
    <n v="182.42699999999999"/>
    <x v="69"/>
    <x v="373"/>
    <s v="Credit card"/>
    <n v="8.6869999999999994"/>
    <n v="7.1"/>
    <x v="2"/>
    <x v="0"/>
    <x v="1"/>
    <x v="0"/>
    <x v="1"/>
    <x v="4"/>
    <x v="0"/>
    <x v="0"/>
    <s v="Average"/>
  </r>
  <r>
    <x v="871"/>
    <n v="56.5"/>
    <n v="1"/>
    <n v="2.8250000000000002"/>
    <n v="59.325000000000003"/>
    <x v="45"/>
    <x v="484"/>
    <s v="Ewallet"/>
    <n v="2.8250000000000002"/>
    <n v="9.6"/>
    <x v="1"/>
    <x v="5"/>
    <x v="0"/>
    <x v="1"/>
    <x v="1"/>
    <x v="5"/>
    <x v="1"/>
    <x v="1"/>
    <s v="Good"/>
  </r>
  <r>
    <x v="872"/>
    <n v="21.43"/>
    <n v="10"/>
    <n v="10.715"/>
    <n v="225.01499999999999"/>
    <x v="26"/>
    <x v="159"/>
    <s v="Cash"/>
    <n v="10.715"/>
    <n v="6.2"/>
    <x v="0"/>
    <x v="3"/>
    <x v="1"/>
    <x v="0"/>
    <x v="0"/>
    <x v="1"/>
    <x v="2"/>
    <x v="2"/>
    <s v="Average"/>
  </r>
  <r>
    <x v="873"/>
    <n v="89.06"/>
    <n v="6"/>
    <n v="26.718"/>
    <n v="561.07799999999997"/>
    <x v="68"/>
    <x v="111"/>
    <s v="Cash"/>
    <n v="26.718"/>
    <n v="9.9"/>
    <x v="0"/>
    <x v="1"/>
    <x v="2"/>
    <x v="0"/>
    <x v="1"/>
    <x v="3"/>
    <x v="0"/>
    <x v="0"/>
    <s v="Good"/>
  </r>
  <r>
    <x v="874"/>
    <n v="23.29"/>
    <n v="4"/>
    <n v="4.6580000000000004"/>
    <n v="97.817999999999998"/>
    <x v="35"/>
    <x v="408"/>
    <s v="Credit card"/>
    <n v="4.6580000000000004"/>
    <n v="5.9"/>
    <x v="1"/>
    <x v="6"/>
    <x v="1"/>
    <x v="0"/>
    <x v="1"/>
    <x v="2"/>
    <x v="0"/>
    <x v="0"/>
    <s v="Poor"/>
  </r>
  <r>
    <x v="875"/>
    <n v="65.260000000000005"/>
    <n v="8"/>
    <n v="26.103999999999999"/>
    <n v="548.18399999999997"/>
    <x v="20"/>
    <x v="214"/>
    <s v="Ewallet"/>
    <n v="26.103999999999999"/>
    <n v="6.3"/>
    <x v="1"/>
    <x v="1"/>
    <x v="0"/>
    <x v="1"/>
    <x v="1"/>
    <x v="2"/>
    <x v="1"/>
    <x v="1"/>
    <s v="Average"/>
  </r>
  <r>
    <x v="876"/>
    <n v="52.35"/>
    <n v="1"/>
    <n v="2.6175000000000002"/>
    <n v="54.967500000000001"/>
    <x v="12"/>
    <x v="438"/>
    <s v="Cash"/>
    <n v="2.6175000000000002"/>
    <n v="4"/>
    <x v="2"/>
    <x v="6"/>
    <x v="2"/>
    <x v="0"/>
    <x v="1"/>
    <x v="5"/>
    <x v="1"/>
    <x v="1"/>
    <s v="Poor"/>
  </r>
  <r>
    <x v="877"/>
    <n v="39.75"/>
    <n v="1"/>
    <n v="1.9875"/>
    <n v="41.737499999999997"/>
    <x v="6"/>
    <x v="99"/>
    <s v="Cash"/>
    <n v="1.9875"/>
    <n v="6.1"/>
    <x v="2"/>
    <x v="3"/>
    <x v="2"/>
    <x v="0"/>
    <x v="1"/>
    <x v="1"/>
    <x v="2"/>
    <x v="2"/>
    <s v="Average"/>
  </r>
  <r>
    <x v="878"/>
    <n v="90.02"/>
    <n v="8"/>
    <n v="36.008000000000003"/>
    <n v="756.16800000000001"/>
    <x v="76"/>
    <x v="394"/>
    <s v="Credit card"/>
    <n v="36.008000000000003"/>
    <n v="4.5"/>
    <x v="1"/>
    <x v="4"/>
    <x v="2"/>
    <x v="1"/>
    <x v="0"/>
    <x v="1"/>
    <x v="0"/>
    <x v="0"/>
    <s v="Poor"/>
  </r>
  <r>
    <x v="879"/>
    <n v="12.1"/>
    <n v="8"/>
    <n v="4.84"/>
    <n v="101.64"/>
    <x v="64"/>
    <x v="79"/>
    <s v="Ewallet"/>
    <n v="4.84"/>
    <n v="8.6"/>
    <x v="0"/>
    <x v="0"/>
    <x v="1"/>
    <x v="0"/>
    <x v="0"/>
    <x v="1"/>
    <x v="2"/>
    <x v="2"/>
    <s v="Good"/>
  </r>
  <r>
    <x v="880"/>
    <n v="33.21"/>
    <n v="10"/>
    <n v="16.605"/>
    <n v="348.70499999999998"/>
    <x v="66"/>
    <x v="485"/>
    <s v="Ewallet"/>
    <n v="16.605"/>
    <n v="6"/>
    <x v="0"/>
    <x v="6"/>
    <x v="0"/>
    <x v="0"/>
    <x v="0"/>
    <x v="4"/>
    <x v="2"/>
    <x v="2"/>
    <s v="Average"/>
  </r>
  <r>
    <x v="881"/>
    <n v="10.18"/>
    <n v="8"/>
    <n v="4.0720000000000001"/>
    <n v="85.512"/>
    <x v="73"/>
    <x v="423"/>
    <s v="Credit card"/>
    <n v="4.0720000000000001"/>
    <n v="9.5"/>
    <x v="1"/>
    <x v="0"/>
    <x v="0"/>
    <x v="0"/>
    <x v="0"/>
    <x v="5"/>
    <x v="1"/>
    <x v="1"/>
    <s v="Good"/>
  </r>
  <r>
    <x v="882"/>
    <n v="31.99"/>
    <n v="10"/>
    <n v="15.994999999999999"/>
    <n v="335.89499999999998"/>
    <x v="9"/>
    <x v="486"/>
    <s v="Credit card"/>
    <n v="15.994999999999999"/>
    <n v="9.9"/>
    <x v="2"/>
    <x v="5"/>
    <x v="0"/>
    <x v="0"/>
    <x v="1"/>
    <x v="3"/>
    <x v="2"/>
    <x v="2"/>
    <s v="Good"/>
  </r>
  <r>
    <x v="883"/>
    <n v="34.42"/>
    <n v="6"/>
    <n v="10.326000000000001"/>
    <n v="216.846"/>
    <x v="73"/>
    <x v="47"/>
    <s v="Ewallet"/>
    <n v="10.326000000000001"/>
    <n v="7.5"/>
    <x v="1"/>
    <x v="0"/>
    <x v="0"/>
    <x v="0"/>
    <x v="0"/>
    <x v="2"/>
    <x v="0"/>
    <x v="0"/>
    <s v="Average"/>
  </r>
  <r>
    <x v="884"/>
    <n v="83.34"/>
    <n v="2"/>
    <n v="8.3339999999999996"/>
    <n v="175.01400000000001"/>
    <x v="35"/>
    <x v="303"/>
    <s v="Cash"/>
    <n v="8.3339999999999996"/>
    <n v="7.6"/>
    <x v="1"/>
    <x v="6"/>
    <x v="0"/>
    <x v="0"/>
    <x v="0"/>
    <x v="4"/>
    <x v="0"/>
    <x v="0"/>
    <s v="Average"/>
  </r>
  <r>
    <x v="885"/>
    <n v="45.58"/>
    <n v="7"/>
    <n v="15.952999999999999"/>
    <n v="335.01299999999998"/>
    <x v="50"/>
    <x v="487"/>
    <s v="Cash"/>
    <n v="15.952999999999999"/>
    <n v="5"/>
    <x v="0"/>
    <x v="2"/>
    <x v="1"/>
    <x v="1"/>
    <x v="1"/>
    <x v="3"/>
    <x v="0"/>
    <x v="0"/>
    <s v="Poor"/>
  </r>
  <r>
    <x v="886"/>
    <n v="87.9"/>
    <n v="1"/>
    <n v="4.3949999999999996"/>
    <n v="92.295000000000002"/>
    <x v="63"/>
    <x v="144"/>
    <s v="Ewallet"/>
    <n v="4.3949999999999996"/>
    <n v="6.7"/>
    <x v="2"/>
    <x v="6"/>
    <x v="2"/>
    <x v="0"/>
    <x v="1"/>
    <x v="4"/>
    <x v="0"/>
    <x v="0"/>
    <s v="Average"/>
  </r>
  <r>
    <x v="887"/>
    <n v="73.47"/>
    <n v="10"/>
    <n v="36.734999999999999"/>
    <n v="771.43499999999995"/>
    <x v="28"/>
    <x v="488"/>
    <s v="Ewallet"/>
    <n v="36.734999999999999"/>
    <n v="9.5"/>
    <x v="1"/>
    <x v="0"/>
    <x v="0"/>
    <x v="0"/>
    <x v="0"/>
    <x v="1"/>
    <x v="0"/>
    <x v="0"/>
    <s v="Good"/>
  </r>
  <r>
    <x v="888"/>
    <n v="12.19"/>
    <n v="8"/>
    <n v="4.8760000000000003"/>
    <n v="102.396"/>
    <x v="45"/>
    <x v="433"/>
    <s v="Ewallet"/>
    <n v="4.8760000000000003"/>
    <n v="6.8"/>
    <x v="1"/>
    <x v="5"/>
    <x v="0"/>
    <x v="1"/>
    <x v="0"/>
    <x v="5"/>
    <x v="1"/>
    <x v="1"/>
    <s v="Average"/>
  </r>
  <r>
    <x v="889"/>
    <n v="76.92"/>
    <n v="10"/>
    <n v="38.46"/>
    <n v="807.66"/>
    <x v="85"/>
    <x v="267"/>
    <s v="Ewallet"/>
    <n v="38.46"/>
    <n v="5.6"/>
    <x v="1"/>
    <x v="2"/>
    <x v="2"/>
    <x v="0"/>
    <x v="1"/>
    <x v="3"/>
    <x v="0"/>
    <x v="0"/>
    <s v="Poor"/>
  </r>
  <r>
    <x v="890"/>
    <n v="83.66"/>
    <n v="5"/>
    <n v="20.914999999999999"/>
    <n v="439.21499999999997"/>
    <x v="81"/>
    <x v="306"/>
    <s v="Cash"/>
    <n v="20.914999999999999"/>
    <n v="7.2"/>
    <x v="2"/>
    <x v="4"/>
    <x v="1"/>
    <x v="1"/>
    <x v="0"/>
    <x v="0"/>
    <x v="1"/>
    <x v="1"/>
    <s v="Average"/>
  </r>
  <r>
    <x v="891"/>
    <n v="57.91"/>
    <n v="8"/>
    <n v="23.164000000000001"/>
    <n v="486.44400000000002"/>
    <x v="13"/>
    <x v="379"/>
    <s v="Cash"/>
    <n v="23.164000000000001"/>
    <n v="8.1"/>
    <x v="2"/>
    <x v="4"/>
    <x v="0"/>
    <x v="1"/>
    <x v="0"/>
    <x v="1"/>
    <x v="2"/>
    <x v="2"/>
    <s v="Good"/>
  </r>
  <r>
    <x v="892"/>
    <n v="92.49"/>
    <n v="5"/>
    <n v="23.122499999999999"/>
    <n v="485.57249999999999"/>
    <x v="22"/>
    <x v="489"/>
    <s v="Credit card"/>
    <n v="23.122499999999999"/>
    <n v="8.6"/>
    <x v="1"/>
    <x v="0"/>
    <x v="2"/>
    <x v="0"/>
    <x v="0"/>
    <x v="5"/>
    <x v="1"/>
    <x v="1"/>
    <s v="Good"/>
  </r>
  <r>
    <x v="893"/>
    <n v="28.38"/>
    <n v="5"/>
    <n v="7.0949999999999998"/>
    <n v="148.995"/>
    <x v="43"/>
    <x v="490"/>
    <s v="Cash"/>
    <n v="7.0949999999999998"/>
    <n v="9.4"/>
    <x v="1"/>
    <x v="5"/>
    <x v="2"/>
    <x v="1"/>
    <x v="1"/>
    <x v="1"/>
    <x v="2"/>
    <x v="2"/>
    <s v="Good"/>
  </r>
  <r>
    <x v="894"/>
    <n v="50.45"/>
    <n v="6"/>
    <n v="15.135"/>
    <n v="317.83499999999998"/>
    <x v="10"/>
    <x v="204"/>
    <s v="Credit card"/>
    <n v="15.135"/>
    <n v="8.9"/>
    <x v="2"/>
    <x v="5"/>
    <x v="0"/>
    <x v="0"/>
    <x v="1"/>
    <x v="1"/>
    <x v="2"/>
    <x v="2"/>
    <s v="Good"/>
  </r>
  <r>
    <x v="895"/>
    <n v="99.16"/>
    <n v="8"/>
    <n v="39.664000000000001"/>
    <n v="832.94399999999996"/>
    <x v="26"/>
    <x v="59"/>
    <s v="Credit card"/>
    <n v="39.664000000000001"/>
    <n v="4.2"/>
    <x v="0"/>
    <x v="3"/>
    <x v="2"/>
    <x v="1"/>
    <x v="1"/>
    <x v="0"/>
    <x v="2"/>
    <x v="2"/>
    <s v="Poor"/>
  </r>
  <r>
    <x v="896"/>
    <n v="60.74"/>
    <n v="7"/>
    <n v="21.259"/>
    <n v="446.43900000000002"/>
    <x v="68"/>
    <x v="293"/>
    <s v="Ewallet"/>
    <n v="21.259"/>
    <n v="5"/>
    <x v="0"/>
    <x v="1"/>
    <x v="2"/>
    <x v="1"/>
    <x v="1"/>
    <x v="5"/>
    <x v="1"/>
    <x v="1"/>
    <s v="Poor"/>
  </r>
  <r>
    <x v="897"/>
    <n v="47.27"/>
    <n v="6"/>
    <n v="14.180999999999999"/>
    <n v="297.80099999999999"/>
    <x v="63"/>
    <x v="79"/>
    <s v="Cash"/>
    <n v="14.180999999999999"/>
    <n v="8.8000000000000007"/>
    <x v="2"/>
    <x v="6"/>
    <x v="1"/>
    <x v="0"/>
    <x v="0"/>
    <x v="4"/>
    <x v="1"/>
    <x v="1"/>
    <s v="Good"/>
  </r>
  <r>
    <x v="898"/>
    <n v="85.6"/>
    <n v="7"/>
    <n v="29.96"/>
    <n v="629.16"/>
    <x v="22"/>
    <x v="491"/>
    <s v="Cash"/>
    <n v="29.96"/>
    <n v="5.3"/>
    <x v="1"/>
    <x v="0"/>
    <x v="0"/>
    <x v="0"/>
    <x v="1"/>
    <x v="0"/>
    <x v="1"/>
    <x v="1"/>
    <s v="Poor"/>
  </r>
  <r>
    <x v="899"/>
    <n v="35.04"/>
    <n v="9"/>
    <n v="15.768000000000001"/>
    <n v="331.12799999999999"/>
    <x v="57"/>
    <x v="151"/>
    <s v="Ewallet"/>
    <n v="15.768000000000001"/>
    <n v="4.5999999999999996"/>
    <x v="2"/>
    <x v="0"/>
    <x v="2"/>
    <x v="0"/>
    <x v="1"/>
    <x v="4"/>
    <x v="0"/>
    <x v="0"/>
    <s v="Poor"/>
  </r>
  <r>
    <x v="900"/>
    <n v="44.84"/>
    <n v="9"/>
    <n v="20.178000000000001"/>
    <n v="423.738"/>
    <x v="78"/>
    <x v="466"/>
    <s v="Credit card"/>
    <n v="20.178000000000001"/>
    <n v="7.5"/>
    <x v="0"/>
    <x v="3"/>
    <x v="0"/>
    <x v="0"/>
    <x v="0"/>
    <x v="1"/>
    <x v="1"/>
    <x v="1"/>
    <s v="Average"/>
  </r>
  <r>
    <x v="901"/>
    <n v="45.97"/>
    <n v="4"/>
    <n v="9.1940000000000008"/>
    <n v="193.07400000000001"/>
    <x v="57"/>
    <x v="110"/>
    <s v="Ewallet"/>
    <n v="9.1940000000000008"/>
    <n v="5.0999999999999996"/>
    <x v="2"/>
    <x v="0"/>
    <x v="0"/>
    <x v="1"/>
    <x v="1"/>
    <x v="2"/>
    <x v="2"/>
    <x v="2"/>
    <s v="Poor"/>
  </r>
  <r>
    <x v="902"/>
    <n v="27.73"/>
    <n v="5"/>
    <n v="6.9325000000000001"/>
    <n v="145.58250000000001"/>
    <x v="58"/>
    <x v="277"/>
    <s v="Credit card"/>
    <n v="6.9325000000000001"/>
    <n v="4.2"/>
    <x v="1"/>
    <x v="6"/>
    <x v="2"/>
    <x v="0"/>
    <x v="0"/>
    <x v="0"/>
    <x v="0"/>
    <x v="0"/>
    <s v="Poor"/>
  </r>
  <r>
    <x v="903"/>
    <n v="11.53"/>
    <n v="7"/>
    <n v="4.0354999999999999"/>
    <n v="84.745500000000007"/>
    <x v="26"/>
    <x v="492"/>
    <s v="Cash"/>
    <n v="4.0354999999999999"/>
    <n v="8.1"/>
    <x v="0"/>
    <x v="3"/>
    <x v="2"/>
    <x v="1"/>
    <x v="1"/>
    <x v="4"/>
    <x v="0"/>
    <x v="0"/>
    <s v="Good"/>
  </r>
  <r>
    <x v="904"/>
    <n v="58.32"/>
    <n v="2"/>
    <n v="5.8319999999999999"/>
    <n v="122.47199999999999"/>
    <x v="44"/>
    <x v="179"/>
    <s v="Ewallet"/>
    <n v="5.8319999999999999"/>
    <n v="6"/>
    <x v="2"/>
    <x v="4"/>
    <x v="0"/>
    <x v="1"/>
    <x v="0"/>
    <x v="0"/>
    <x v="1"/>
    <x v="1"/>
    <s v="Average"/>
  </r>
  <r>
    <x v="905"/>
    <n v="78.38"/>
    <n v="4"/>
    <n v="15.676"/>
    <n v="329.19600000000003"/>
    <x v="62"/>
    <x v="493"/>
    <s v="Cash"/>
    <n v="15.676"/>
    <n v="7.9"/>
    <x v="1"/>
    <x v="2"/>
    <x v="2"/>
    <x v="0"/>
    <x v="0"/>
    <x v="2"/>
    <x v="1"/>
    <x v="1"/>
    <s v="Average"/>
  </r>
  <r>
    <x v="906"/>
    <n v="84.61"/>
    <n v="10"/>
    <n v="42.305"/>
    <n v="888.40499999999997"/>
    <x v="57"/>
    <x v="262"/>
    <s v="Credit card"/>
    <n v="42.305"/>
    <n v="8.8000000000000007"/>
    <x v="2"/>
    <x v="0"/>
    <x v="2"/>
    <x v="1"/>
    <x v="1"/>
    <x v="0"/>
    <x v="1"/>
    <x v="1"/>
    <s v="Good"/>
  </r>
  <r>
    <x v="907"/>
    <n v="82.88"/>
    <n v="5"/>
    <n v="20.72"/>
    <n v="435.12"/>
    <x v="62"/>
    <x v="402"/>
    <s v="Credit card"/>
    <n v="20.72"/>
    <n v="6.6"/>
    <x v="1"/>
    <x v="2"/>
    <x v="0"/>
    <x v="1"/>
    <x v="0"/>
    <x v="0"/>
    <x v="2"/>
    <x v="2"/>
    <s v="Average"/>
  </r>
  <r>
    <x v="908"/>
    <n v="79.540000000000006"/>
    <n v="2"/>
    <n v="7.9539999999999997"/>
    <n v="167.03399999999999"/>
    <x v="39"/>
    <x v="269"/>
    <s v="Ewallet"/>
    <n v="7.9539999999999997"/>
    <n v="6.2"/>
    <x v="1"/>
    <x v="5"/>
    <x v="2"/>
    <x v="0"/>
    <x v="0"/>
    <x v="4"/>
    <x v="0"/>
    <x v="0"/>
    <s v="Average"/>
  </r>
  <r>
    <x v="909"/>
    <n v="49.01"/>
    <n v="10"/>
    <n v="24.504999999999999"/>
    <n v="514.60500000000002"/>
    <x v="3"/>
    <x v="494"/>
    <s v="Credit card"/>
    <n v="24.504999999999999"/>
    <n v="4.2"/>
    <x v="0"/>
    <x v="2"/>
    <x v="1"/>
    <x v="1"/>
    <x v="0"/>
    <x v="2"/>
    <x v="2"/>
    <x v="2"/>
    <s v="Poor"/>
  </r>
  <r>
    <x v="910"/>
    <n v="29.15"/>
    <n v="3"/>
    <n v="4.3724999999999996"/>
    <n v="91.822500000000005"/>
    <x v="39"/>
    <x v="245"/>
    <s v="Credit card"/>
    <n v="4.3724999999999996"/>
    <n v="7.3"/>
    <x v="1"/>
    <x v="5"/>
    <x v="2"/>
    <x v="0"/>
    <x v="0"/>
    <x v="4"/>
    <x v="2"/>
    <x v="2"/>
    <s v="Average"/>
  </r>
  <r>
    <x v="911"/>
    <n v="56.13"/>
    <n v="4"/>
    <n v="11.226000000000001"/>
    <n v="235.74600000000001"/>
    <x v="64"/>
    <x v="354"/>
    <s v="Ewallet"/>
    <n v="11.226000000000001"/>
    <n v="8.6"/>
    <x v="0"/>
    <x v="0"/>
    <x v="1"/>
    <x v="1"/>
    <x v="0"/>
    <x v="1"/>
    <x v="1"/>
    <x v="1"/>
    <s v="Good"/>
  </r>
  <r>
    <x v="912"/>
    <n v="93.12"/>
    <n v="8"/>
    <n v="37.247999999999998"/>
    <n v="782.20799999999997"/>
    <x v="13"/>
    <x v="495"/>
    <s v="Cash"/>
    <n v="37.247999999999998"/>
    <n v="6.8"/>
    <x v="2"/>
    <x v="4"/>
    <x v="1"/>
    <x v="1"/>
    <x v="0"/>
    <x v="2"/>
    <x v="0"/>
    <x v="0"/>
    <s v="Average"/>
  </r>
  <r>
    <x v="913"/>
    <n v="51.34"/>
    <n v="8"/>
    <n v="20.536000000000001"/>
    <n v="431.25599999999997"/>
    <x v="82"/>
    <x v="158"/>
    <s v="Ewallet"/>
    <n v="20.536000000000001"/>
    <n v="7.6"/>
    <x v="0"/>
    <x v="4"/>
    <x v="1"/>
    <x v="0"/>
    <x v="1"/>
    <x v="5"/>
    <x v="0"/>
    <x v="0"/>
    <s v="Average"/>
  </r>
  <r>
    <x v="914"/>
    <n v="99.6"/>
    <n v="3"/>
    <n v="14.94"/>
    <n v="313.74"/>
    <x v="6"/>
    <x v="40"/>
    <s v="Cash"/>
    <n v="14.94"/>
    <n v="5.8"/>
    <x v="2"/>
    <x v="3"/>
    <x v="2"/>
    <x v="0"/>
    <x v="0"/>
    <x v="4"/>
    <x v="0"/>
    <x v="0"/>
    <s v="Poor"/>
  </r>
  <r>
    <x v="915"/>
    <n v="35.49"/>
    <n v="6"/>
    <n v="10.647"/>
    <n v="223.58699999999999"/>
    <x v="30"/>
    <x v="343"/>
    <s v="Cash"/>
    <n v="10.647"/>
    <n v="4.0999999999999996"/>
    <x v="2"/>
    <x v="0"/>
    <x v="0"/>
    <x v="1"/>
    <x v="0"/>
    <x v="1"/>
    <x v="1"/>
    <x v="1"/>
    <s v="Poor"/>
  </r>
  <r>
    <x v="916"/>
    <n v="42.85"/>
    <n v="1"/>
    <n v="2.1425000000000001"/>
    <n v="44.9925"/>
    <x v="86"/>
    <x v="29"/>
    <s v="Credit card"/>
    <n v="2.1425000000000001"/>
    <n v="9.3000000000000007"/>
    <x v="1"/>
    <x v="4"/>
    <x v="0"/>
    <x v="0"/>
    <x v="1"/>
    <x v="3"/>
    <x v="1"/>
    <x v="1"/>
    <s v="Good"/>
  </r>
  <r>
    <x v="917"/>
    <n v="94.67"/>
    <n v="4"/>
    <n v="18.934000000000001"/>
    <n v="397.61399999999998"/>
    <x v="16"/>
    <x v="153"/>
    <s v="Cash"/>
    <n v="18.934000000000001"/>
    <n v="6.8"/>
    <x v="1"/>
    <x v="3"/>
    <x v="0"/>
    <x v="1"/>
    <x v="0"/>
    <x v="5"/>
    <x v="0"/>
    <x v="0"/>
    <s v="Average"/>
  </r>
  <r>
    <x v="918"/>
    <n v="68.97"/>
    <n v="3"/>
    <n v="10.345499999999999"/>
    <n v="217.25550000000001"/>
    <x v="70"/>
    <x v="55"/>
    <s v="Ewallet"/>
    <n v="10.345499999999999"/>
    <n v="8.6999999999999993"/>
    <x v="2"/>
    <x v="1"/>
    <x v="1"/>
    <x v="1"/>
    <x v="1"/>
    <x v="2"/>
    <x v="2"/>
    <x v="2"/>
    <s v="Good"/>
  </r>
  <r>
    <x v="919"/>
    <n v="26.26"/>
    <n v="3"/>
    <n v="3.9390000000000001"/>
    <n v="82.718999999999994"/>
    <x v="22"/>
    <x v="482"/>
    <s v="Ewallet"/>
    <n v="3.9390000000000001"/>
    <n v="6.3"/>
    <x v="1"/>
    <x v="0"/>
    <x v="0"/>
    <x v="0"/>
    <x v="0"/>
    <x v="1"/>
    <x v="2"/>
    <x v="2"/>
    <s v="Average"/>
  </r>
  <r>
    <x v="920"/>
    <n v="35.79"/>
    <n v="9"/>
    <n v="16.105499999999999"/>
    <n v="338.21550000000002"/>
    <x v="24"/>
    <x v="379"/>
    <s v="Credit card"/>
    <n v="16.105499999999999"/>
    <n v="5.0999999999999996"/>
    <x v="1"/>
    <x v="2"/>
    <x v="0"/>
    <x v="0"/>
    <x v="0"/>
    <x v="2"/>
    <x v="1"/>
    <x v="1"/>
    <s v="Poor"/>
  </r>
  <r>
    <x v="921"/>
    <n v="16.37"/>
    <n v="6"/>
    <n v="4.9109999999999996"/>
    <n v="103.131"/>
    <x v="4"/>
    <x v="496"/>
    <s v="Cash"/>
    <n v="4.9109999999999996"/>
    <n v="7"/>
    <x v="2"/>
    <x v="1"/>
    <x v="1"/>
    <x v="1"/>
    <x v="0"/>
    <x v="2"/>
    <x v="2"/>
    <x v="2"/>
    <s v="Average"/>
  </r>
  <r>
    <x v="922"/>
    <n v="12.73"/>
    <n v="2"/>
    <n v="1.2729999999999999"/>
    <n v="26.733000000000001"/>
    <x v="70"/>
    <x v="334"/>
    <s v="Credit card"/>
    <n v="1.2729999999999999"/>
    <n v="5.2"/>
    <x v="2"/>
    <x v="1"/>
    <x v="0"/>
    <x v="0"/>
    <x v="0"/>
    <x v="2"/>
    <x v="1"/>
    <x v="1"/>
    <s v="Poor"/>
  </r>
  <r>
    <x v="923"/>
    <n v="83.14"/>
    <n v="7"/>
    <n v="29.099"/>
    <n v="611.07899999999995"/>
    <x v="8"/>
    <x v="359"/>
    <s v="Credit card"/>
    <n v="29.099"/>
    <n v="6.6"/>
    <x v="0"/>
    <x v="4"/>
    <x v="1"/>
    <x v="1"/>
    <x v="0"/>
    <x v="3"/>
    <x v="1"/>
    <x v="1"/>
    <s v="Average"/>
  </r>
  <r>
    <x v="924"/>
    <n v="35.22"/>
    <n v="6"/>
    <n v="10.566000000000001"/>
    <n v="221.886"/>
    <x v="86"/>
    <x v="497"/>
    <s v="Ewallet"/>
    <n v="10.566000000000001"/>
    <n v="6.5"/>
    <x v="1"/>
    <x v="4"/>
    <x v="0"/>
    <x v="0"/>
    <x v="0"/>
    <x v="3"/>
    <x v="1"/>
    <x v="1"/>
    <s v="Average"/>
  </r>
  <r>
    <x v="925"/>
    <n v="13.78"/>
    <n v="4"/>
    <n v="2.7559999999999998"/>
    <n v="57.875999999999998"/>
    <x v="8"/>
    <x v="498"/>
    <s v="Ewallet"/>
    <n v="2.7559999999999998"/>
    <n v="9"/>
    <x v="0"/>
    <x v="4"/>
    <x v="1"/>
    <x v="1"/>
    <x v="0"/>
    <x v="1"/>
    <x v="2"/>
    <x v="2"/>
    <s v="Good"/>
  </r>
  <r>
    <x v="926"/>
    <n v="88.31"/>
    <n v="1"/>
    <n v="4.4154999999999998"/>
    <n v="92.725499999999997"/>
    <x v="42"/>
    <x v="180"/>
    <s v="Credit card"/>
    <n v="4.4154999999999998"/>
    <n v="5.2"/>
    <x v="2"/>
    <x v="1"/>
    <x v="2"/>
    <x v="0"/>
    <x v="1"/>
    <x v="3"/>
    <x v="2"/>
    <x v="2"/>
    <s v="Poor"/>
  </r>
  <r>
    <x v="927"/>
    <n v="39.619999999999997"/>
    <n v="9"/>
    <n v="17.829000000000001"/>
    <n v="374.40899999999999"/>
    <x v="50"/>
    <x v="297"/>
    <s v="Credit card"/>
    <n v="17.829000000000001"/>
    <n v="6.8"/>
    <x v="0"/>
    <x v="2"/>
    <x v="2"/>
    <x v="0"/>
    <x v="0"/>
    <x v="0"/>
    <x v="0"/>
    <x v="0"/>
    <s v="Average"/>
  </r>
  <r>
    <x v="928"/>
    <n v="88.25"/>
    <n v="9"/>
    <n v="39.712499999999999"/>
    <n v="833.96249999999998"/>
    <x v="42"/>
    <x v="259"/>
    <s v="Credit card"/>
    <n v="39.712499999999999"/>
    <n v="7.6"/>
    <x v="2"/>
    <x v="1"/>
    <x v="2"/>
    <x v="1"/>
    <x v="0"/>
    <x v="1"/>
    <x v="2"/>
    <x v="2"/>
    <s v="Average"/>
  </r>
  <r>
    <x v="929"/>
    <n v="25.31"/>
    <n v="2"/>
    <n v="2.5310000000000001"/>
    <n v="53.151000000000003"/>
    <x v="22"/>
    <x v="206"/>
    <s v="Ewallet"/>
    <n v="2.5310000000000001"/>
    <n v="7.2"/>
    <x v="1"/>
    <x v="0"/>
    <x v="2"/>
    <x v="1"/>
    <x v="1"/>
    <x v="3"/>
    <x v="2"/>
    <x v="2"/>
    <s v="Average"/>
  </r>
  <r>
    <x v="930"/>
    <n v="99.92"/>
    <n v="6"/>
    <n v="29.975999999999999"/>
    <n v="629.49599999999998"/>
    <x v="62"/>
    <x v="499"/>
    <s v="Ewallet"/>
    <n v="29.975999999999999"/>
    <n v="7.1"/>
    <x v="1"/>
    <x v="2"/>
    <x v="0"/>
    <x v="1"/>
    <x v="1"/>
    <x v="2"/>
    <x v="2"/>
    <x v="2"/>
    <s v="Average"/>
  </r>
  <r>
    <x v="931"/>
    <n v="83.35"/>
    <n v="2"/>
    <n v="8.3350000000000009"/>
    <n v="175.035"/>
    <x v="30"/>
    <x v="500"/>
    <s v="Credit card"/>
    <n v="8.3350000000000009"/>
    <n v="9.5"/>
    <x v="2"/>
    <x v="0"/>
    <x v="0"/>
    <x v="0"/>
    <x v="0"/>
    <x v="5"/>
    <x v="1"/>
    <x v="1"/>
    <s v="Good"/>
  </r>
  <r>
    <x v="932"/>
    <n v="74.44"/>
    <n v="10"/>
    <n v="37.22"/>
    <n v="781.62"/>
    <x v="33"/>
    <x v="335"/>
    <s v="Ewallet"/>
    <n v="37.22"/>
    <n v="5.0999999999999996"/>
    <x v="2"/>
    <x v="5"/>
    <x v="1"/>
    <x v="1"/>
    <x v="0"/>
    <x v="4"/>
    <x v="0"/>
    <x v="0"/>
    <s v="Poor"/>
  </r>
  <r>
    <x v="933"/>
    <n v="64.08"/>
    <n v="7"/>
    <n v="22.428000000000001"/>
    <n v="470.988"/>
    <x v="40"/>
    <x v="62"/>
    <s v="Ewallet"/>
    <n v="22.428000000000001"/>
    <n v="7.6"/>
    <x v="0"/>
    <x v="2"/>
    <x v="0"/>
    <x v="1"/>
    <x v="1"/>
    <x v="0"/>
    <x v="1"/>
    <x v="1"/>
    <s v="Average"/>
  </r>
  <r>
    <x v="934"/>
    <n v="63.15"/>
    <n v="6"/>
    <n v="18.945"/>
    <n v="397.84500000000003"/>
    <x v="75"/>
    <x v="181"/>
    <s v="Ewallet"/>
    <n v="18.945"/>
    <n v="9.8000000000000007"/>
    <x v="0"/>
    <x v="4"/>
    <x v="2"/>
    <x v="1"/>
    <x v="0"/>
    <x v="2"/>
    <x v="2"/>
    <x v="2"/>
    <s v="Good"/>
  </r>
  <r>
    <x v="935"/>
    <n v="85.72"/>
    <n v="3"/>
    <n v="12.858000000000001"/>
    <n v="270.01799999999997"/>
    <x v="46"/>
    <x v="123"/>
    <s v="Ewallet"/>
    <n v="12.858000000000001"/>
    <n v="5.0999999999999996"/>
    <x v="0"/>
    <x v="4"/>
    <x v="2"/>
    <x v="0"/>
    <x v="1"/>
    <x v="2"/>
    <x v="1"/>
    <x v="1"/>
    <s v="Poor"/>
  </r>
  <r>
    <x v="936"/>
    <n v="78.89"/>
    <n v="7"/>
    <n v="27.611499999999999"/>
    <n v="579.8415"/>
    <x v="0"/>
    <x v="28"/>
    <s v="Ewallet"/>
    <n v="27.611499999999999"/>
    <n v="7.5"/>
    <x v="0"/>
    <x v="0"/>
    <x v="2"/>
    <x v="1"/>
    <x v="0"/>
    <x v="0"/>
    <x v="1"/>
    <x v="1"/>
    <s v="Average"/>
  </r>
  <r>
    <x v="937"/>
    <n v="89.48"/>
    <n v="5"/>
    <n v="22.37"/>
    <n v="469.77"/>
    <x v="73"/>
    <x v="392"/>
    <s v="Cash"/>
    <n v="22.37"/>
    <n v="7.4"/>
    <x v="1"/>
    <x v="0"/>
    <x v="1"/>
    <x v="1"/>
    <x v="0"/>
    <x v="3"/>
    <x v="0"/>
    <x v="0"/>
    <s v="Average"/>
  </r>
  <r>
    <x v="938"/>
    <n v="92.09"/>
    <n v="3"/>
    <n v="13.813499999999999"/>
    <n v="290.08350000000002"/>
    <x v="21"/>
    <x v="501"/>
    <s v="Cash"/>
    <n v="13.813499999999999"/>
    <n v="4.2"/>
    <x v="2"/>
    <x v="2"/>
    <x v="2"/>
    <x v="0"/>
    <x v="0"/>
    <x v="0"/>
    <x v="0"/>
    <x v="0"/>
    <s v="Poor"/>
  </r>
  <r>
    <x v="939"/>
    <n v="57.29"/>
    <n v="6"/>
    <n v="17.187000000000001"/>
    <n v="360.92700000000002"/>
    <x v="76"/>
    <x v="72"/>
    <s v="Ewallet"/>
    <n v="17.187000000000001"/>
    <n v="5.9"/>
    <x v="1"/>
    <x v="4"/>
    <x v="2"/>
    <x v="1"/>
    <x v="0"/>
    <x v="4"/>
    <x v="1"/>
    <x v="1"/>
    <s v="Poor"/>
  </r>
  <r>
    <x v="940"/>
    <n v="66.52"/>
    <n v="4"/>
    <n v="13.304"/>
    <n v="279.38400000000001"/>
    <x v="22"/>
    <x v="92"/>
    <s v="Ewallet"/>
    <n v="13.304"/>
    <n v="6.9"/>
    <x v="1"/>
    <x v="0"/>
    <x v="2"/>
    <x v="1"/>
    <x v="1"/>
    <x v="4"/>
    <x v="0"/>
    <x v="0"/>
    <s v="Average"/>
  </r>
  <r>
    <x v="941"/>
    <n v="99.82"/>
    <n v="9"/>
    <n v="44.918999999999997"/>
    <n v="943.29899999999998"/>
    <x v="39"/>
    <x v="100"/>
    <s v="Cash"/>
    <n v="44.918999999999997"/>
    <n v="6.6"/>
    <x v="1"/>
    <x v="5"/>
    <x v="1"/>
    <x v="0"/>
    <x v="1"/>
    <x v="5"/>
    <x v="1"/>
    <x v="1"/>
    <s v="Average"/>
  </r>
  <r>
    <x v="942"/>
    <n v="45.68"/>
    <n v="10"/>
    <n v="22.84"/>
    <n v="479.64"/>
    <x v="64"/>
    <x v="171"/>
    <s v="Ewallet"/>
    <n v="22.84"/>
    <n v="5.7"/>
    <x v="0"/>
    <x v="0"/>
    <x v="2"/>
    <x v="1"/>
    <x v="0"/>
    <x v="2"/>
    <x v="0"/>
    <x v="0"/>
    <s v="Poor"/>
  </r>
  <r>
    <x v="943"/>
    <n v="50.79"/>
    <n v="5"/>
    <n v="12.6975"/>
    <n v="266.64749999999998"/>
    <x v="88"/>
    <x v="222"/>
    <s v="Credit card"/>
    <n v="12.6975"/>
    <n v="5.3"/>
    <x v="2"/>
    <x v="6"/>
    <x v="0"/>
    <x v="1"/>
    <x v="1"/>
    <x v="0"/>
    <x v="0"/>
    <x v="0"/>
    <s v="Poor"/>
  </r>
  <r>
    <x v="944"/>
    <n v="10.08"/>
    <n v="7"/>
    <n v="3.528"/>
    <n v="74.087999999999994"/>
    <x v="61"/>
    <x v="253"/>
    <s v="Cash"/>
    <n v="3.528"/>
    <n v="4.2"/>
    <x v="1"/>
    <x v="4"/>
    <x v="2"/>
    <x v="0"/>
    <x v="1"/>
    <x v="0"/>
    <x v="0"/>
    <x v="0"/>
    <s v="Poor"/>
  </r>
  <r>
    <x v="945"/>
    <n v="93.88"/>
    <n v="7"/>
    <n v="32.857999999999997"/>
    <n v="690.01800000000003"/>
    <x v="0"/>
    <x v="159"/>
    <s v="Credit card"/>
    <n v="32.857999999999997"/>
    <n v="7.3"/>
    <x v="0"/>
    <x v="0"/>
    <x v="1"/>
    <x v="1"/>
    <x v="0"/>
    <x v="1"/>
    <x v="0"/>
    <x v="0"/>
    <s v="Average"/>
  </r>
  <r>
    <x v="946"/>
    <n v="84.25"/>
    <n v="2"/>
    <n v="8.4250000000000007"/>
    <n v="176.92500000000001"/>
    <x v="58"/>
    <x v="385"/>
    <s v="Credit card"/>
    <n v="8.4250000000000007"/>
    <n v="5.3"/>
    <x v="1"/>
    <x v="6"/>
    <x v="0"/>
    <x v="0"/>
    <x v="1"/>
    <x v="1"/>
    <x v="1"/>
    <x v="1"/>
    <s v="Poor"/>
  </r>
  <r>
    <x v="947"/>
    <n v="53.78"/>
    <n v="1"/>
    <n v="2.6890000000000001"/>
    <n v="56.469000000000001"/>
    <x v="36"/>
    <x v="430"/>
    <s v="Ewallet"/>
    <n v="2.6890000000000001"/>
    <n v="4.7"/>
    <x v="2"/>
    <x v="2"/>
    <x v="2"/>
    <x v="0"/>
    <x v="1"/>
    <x v="5"/>
    <x v="2"/>
    <x v="2"/>
    <s v="Poor"/>
  </r>
  <r>
    <x v="948"/>
    <n v="35.81"/>
    <n v="5"/>
    <n v="8.9525000000000006"/>
    <n v="188.0025"/>
    <x v="10"/>
    <x v="114"/>
    <s v="Ewallet"/>
    <n v="8.9525000000000006"/>
    <n v="7.9"/>
    <x v="2"/>
    <x v="5"/>
    <x v="2"/>
    <x v="0"/>
    <x v="1"/>
    <x v="2"/>
    <x v="1"/>
    <x v="1"/>
    <s v="Average"/>
  </r>
  <r>
    <x v="949"/>
    <n v="26.43"/>
    <n v="8"/>
    <n v="10.571999999999999"/>
    <n v="222.012"/>
    <x v="7"/>
    <x v="442"/>
    <s v="Ewallet"/>
    <n v="10.571999999999999"/>
    <n v="8.9"/>
    <x v="2"/>
    <x v="2"/>
    <x v="0"/>
    <x v="1"/>
    <x v="0"/>
    <x v="4"/>
    <x v="2"/>
    <x v="2"/>
    <s v="Good"/>
  </r>
  <r>
    <x v="950"/>
    <n v="39.909999999999997"/>
    <n v="3"/>
    <n v="5.9865000000000004"/>
    <n v="125.7165"/>
    <x v="81"/>
    <x v="343"/>
    <s v="Ewallet"/>
    <n v="5.9865000000000004"/>
    <n v="9.3000000000000007"/>
    <x v="2"/>
    <x v="4"/>
    <x v="0"/>
    <x v="0"/>
    <x v="1"/>
    <x v="0"/>
    <x v="2"/>
    <x v="2"/>
    <s v="Good"/>
  </r>
  <r>
    <x v="951"/>
    <n v="21.9"/>
    <n v="3"/>
    <n v="3.2850000000000001"/>
    <n v="68.984999999999999"/>
    <x v="51"/>
    <x v="362"/>
    <s v="Ewallet"/>
    <n v="3.2850000000000001"/>
    <n v="4.7"/>
    <x v="0"/>
    <x v="5"/>
    <x v="2"/>
    <x v="0"/>
    <x v="0"/>
    <x v="2"/>
    <x v="2"/>
    <x v="2"/>
    <s v="Poor"/>
  </r>
  <r>
    <x v="952"/>
    <n v="62.85"/>
    <n v="4"/>
    <n v="12.57"/>
    <n v="263.97000000000003"/>
    <x v="6"/>
    <x v="93"/>
    <s v="Ewallet"/>
    <n v="12.57"/>
    <n v="8.6999999999999993"/>
    <x v="2"/>
    <x v="3"/>
    <x v="0"/>
    <x v="0"/>
    <x v="0"/>
    <x v="4"/>
    <x v="2"/>
    <x v="2"/>
    <s v="Good"/>
  </r>
  <r>
    <x v="953"/>
    <n v="21.04"/>
    <n v="4"/>
    <n v="4.2080000000000002"/>
    <n v="88.367999999999995"/>
    <x v="50"/>
    <x v="139"/>
    <s v="Cash"/>
    <n v="4.2080000000000002"/>
    <n v="7.6"/>
    <x v="0"/>
    <x v="2"/>
    <x v="0"/>
    <x v="0"/>
    <x v="0"/>
    <x v="4"/>
    <x v="1"/>
    <x v="1"/>
    <s v="Average"/>
  </r>
  <r>
    <x v="954"/>
    <n v="65.91"/>
    <n v="6"/>
    <n v="19.773"/>
    <n v="415.233"/>
    <x v="57"/>
    <x v="393"/>
    <s v="Cash"/>
    <n v="19.773"/>
    <n v="5.7"/>
    <x v="2"/>
    <x v="0"/>
    <x v="1"/>
    <x v="0"/>
    <x v="1"/>
    <x v="2"/>
    <x v="2"/>
    <x v="2"/>
    <s v="Poor"/>
  </r>
  <r>
    <x v="955"/>
    <n v="42.57"/>
    <n v="7"/>
    <n v="14.8995"/>
    <n v="312.8895"/>
    <x v="47"/>
    <x v="159"/>
    <s v="Cash"/>
    <n v="14.8995"/>
    <n v="6.8"/>
    <x v="0"/>
    <x v="2"/>
    <x v="1"/>
    <x v="1"/>
    <x v="0"/>
    <x v="5"/>
    <x v="0"/>
    <x v="0"/>
    <s v="Average"/>
  </r>
  <r>
    <x v="956"/>
    <n v="50.49"/>
    <n v="9"/>
    <n v="22.720500000000001"/>
    <n v="477.13049999999998"/>
    <x v="8"/>
    <x v="361"/>
    <s v="Cash"/>
    <n v="22.720500000000001"/>
    <n v="5.4"/>
    <x v="0"/>
    <x v="4"/>
    <x v="2"/>
    <x v="0"/>
    <x v="1"/>
    <x v="4"/>
    <x v="1"/>
    <x v="1"/>
    <s v="Poor"/>
  </r>
  <r>
    <x v="957"/>
    <n v="46.02"/>
    <n v="6"/>
    <n v="13.805999999999999"/>
    <n v="289.92599999999999"/>
    <x v="13"/>
    <x v="57"/>
    <s v="Cash"/>
    <n v="13.805999999999999"/>
    <n v="7.1"/>
    <x v="2"/>
    <x v="4"/>
    <x v="0"/>
    <x v="1"/>
    <x v="1"/>
    <x v="1"/>
    <x v="2"/>
    <x v="2"/>
    <s v="Average"/>
  </r>
  <r>
    <x v="958"/>
    <n v="15.8"/>
    <n v="10"/>
    <n v="7.9"/>
    <n v="165.9"/>
    <x v="51"/>
    <x v="348"/>
    <s v="Cash"/>
    <n v="7.9"/>
    <n v="7.8"/>
    <x v="0"/>
    <x v="5"/>
    <x v="0"/>
    <x v="1"/>
    <x v="0"/>
    <x v="2"/>
    <x v="1"/>
    <x v="1"/>
    <s v="Average"/>
  </r>
  <r>
    <x v="959"/>
    <n v="98.66"/>
    <n v="9"/>
    <n v="44.396999999999998"/>
    <n v="932.33699999999999"/>
    <x v="88"/>
    <x v="133"/>
    <s v="Cash"/>
    <n v="44.396999999999998"/>
    <n v="8.4"/>
    <x v="2"/>
    <x v="6"/>
    <x v="0"/>
    <x v="0"/>
    <x v="0"/>
    <x v="4"/>
    <x v="0"/>
    <x v="0"/>
    <s v="Good"/>
  </r>
  <r>
    <x v="960"/>
    <n v="91.98"/>
    <n v="1"/>
    <n v="4.5990000000000002"/>
    <n v="96.578999999999994"/>
    <x v="79"/>
    <x v="406"/>
    <s v="Cash"/>
    <n v="4.5990000000000002"/>
    <n v="9.8000000000000007"/>
    <x v="1"/>
    <x v="3"/>
    <x v="0"/>
    <x v="0"/>
    <x v="1"/>
    <x v="5"/>
    <x v="1"/>
    <x v="1"/>
    <s v="Good"/>
  </r>
  <r>
    <x v="961"/>
    <n v="20.89"/>
    <n v="2"/>
    <n v="2.089"/>
    <n v="43.869"/>
    <x v="63"/>
    <x v="40"/>
    <s v="Cash"/>
    <n v="2.089"/>
    <n v="9.8000000000000007"/>
    <x v="2"/>
    <x v="6"/>
    <x v="2"/>
    <x v="0"/>
    <x v="1"/>
    <x v="1"/>
    <x v="0"/>
    <x v="0"/>
    <s v="Good"/>
  </r>
  <r>
    <x v="962"/>
    <n v="15.5"/>
    <n v="1"/>
    <n v="0.77500000000000002"/>
    <n v="16.274999999999999"/>
    <x v="35"/>
    <x v="502"/>
    <s v="Credit card"/>
    <n v="0.77500000000000002"/>
    <n v="7.4"/>
    <x v="1"/>
    <x v="6"/>
    <x v="0"/>
    <x v="1"/>
    <x v="0"/>
    <x v="5"/>
    <x v="0"/>
    <x v="0"/>
    <s v="Average"/>
  </r>
  <r>
    <x v="963"/>
    <n v="96.82"/>
    <n v="3"/>
    <n v="14.523"/>
    <n v="304.983"/>
    <x v="73"/>
    <x v="291"/>
    <s v="Cash"/>
    <n v="14.523"/>
    <n v="6.7"/>
    <x v="1"/>
    <x v="0"/>
    <x v="2"/>
    <x v="0"/>
    <x v="1"/>
    <x v="1"/>
    <x v="1"/>
    <x v="1"/>
    <s v="Average"/>
  </r>
  <r>
    <x v="964"/>
    <n v="33.33"/>
    <n v="2"/>
    <n v="3.3330000000000002"/>
    <n v="69.992999999999995"/>
    <x v="53"/>
    <x v="400"/>
    <s v="Credit card"/>
    <n v="3.3330000000000002"/>
    <n v="6.4"/>
    <x v="0"/>
    <x v="0"/>
    <x v="0"/>
    <x v="1"/>
    <x v="1"/>
    <x v="4"/>
    <x v="2"/>
    <x v="2"/>
    <s v="Average"/>
  </r>
  <r>
    <x v="965"/>
    <n v="38.270000000000003"/>
    <n v="2"/>
    <n v="3.827"/>
    <n v="80.367000000000004"/>
    <x v="22"/>
    <x v="503"/>
    <s v="Credit card"/>
    <n v="3.827"/>
    <n v="5.8"/>
    <x v="1"/>
    <x v="0"/>
    <x v="2"/>
    <x v="1"/>
    <x v="0"/>
    <x v="1"/>
    <x v="2"/>
    <x v="2"/>
    <s v="Poor"/>
  </r>
  <r>
    <x v="966"/>
    <n v="33.299999999999997"/>
    <n v="9"/>
    <n v="14.984999999999999"/>
    <n v="314.685"/>
    <x v="31"/>
    <x v="398"/>
    <s v="Ewallet"/>
    <n v="14.984999999999999"/>
    <n v="7.2"/>
    <x v="1"/>
    <x v="3"/>
    <x v="0"/>
    <x v="1"/>
    <x v="0"/>
    <x v="2"/>
    <x v="0"/>
    <x v="0"/>
    <s v="Average"/>
  </r>
  <r>
    <x v="967"/>
    <n v="81.010000000000005"/>
    <n v="3"/>
    <n v="12.1515"/>
    <n v="255.1815"/>
    <x v="50"/>
    <x v="197"/>
    <s v="Credit card"/>
    <n v="12.1515"/>
    <n v="9.3000000000000007"/>
    <x v="0"/>
    <x v="2"/>
    <x v="0"/>
    <x v="0"/>
    <x v="1"/>
    <x v="2"/>
    <x v="0"/>
    <x v="0"/>
    <s v="Good"/>
  </r>
  <r>
    <x v="968"/>
    <n v="15.8"/>
    <n v="3"/>
    <n v="2.37"/>
    <n v="49.77"/>
    <x v="5"/>
    <x v="454"/>
    <s v="Cash"/>
    <n v="2.37"/>
    <n v="9.5"/>
    <x v="1"/>
    <x v="3"/>
    <x v="2"/>
    <x v="1"/>
    <x v="0"/>
    <x v="0"/>
    <x v="0"/>
    <x v="0"/>
    <s v="Good"/>
  </r>
  <r>
    <x v="969"/>
    <n v="34.49"/>
    <n v="5"/>
    <n v="8.6225000000000005"/>
    <n v="181.07249999999999"/>
    <x v="16"/>
    <x v="143"/>
    <s v="Credit card"/>
    <n v="8.6225000000000005"/>
    <n v="9"/>
    <x v="1"/>
    <x v="3"/>
    <x v="2"/>
    <x v="0"/>
    <x v="0"/>
    <x v="1"/>
    <x v="2"/>
    <x v="2"/>
    <s v="Good"/>
  </r>
  <r>
    <x v="970"/>
    <n v="84.63"/>
    <n v="10"/>
    <n v="42.314999999999998"/>
    <n v="888.61500000000001"/>
    <x v="17"/>
    <x v="150"/>
    <s v="Credit card"/>
    <n v="42.314999999999998"/>
    <n v="9"/>
    <x v="0"/>
    <x v="6"/>
    <x v="1"/>
    <x v="0"/>
    <x v="0"/>
    <x v="4"/>
    <x v="2"/>
    <x v="2"/>
    <s v="Good"/>
  </r>
  <r>
    <x v="971"/>
    <n v="36.909999999999997"/>
    <n v="7"/>
    <n v="12.9185"/>
    <n v="271.2885"/>
    <x v="34"/>
    <x v="477"/>
    <s v="Ewallet"/>
    <n v="12.9185"/>
    <n v="6.7"/>
    <x v="2"/>
    <x v="2"/>
    <x v="0"/>
    <x v="0"/>
    <x v="1"/>
    <x v="2"/>
    <x v="2"/>
    <x v="2"/>
    <s v="Average"/>
  </r>
  <r>
    <x v="972"/>
    <n v="87.08"/>
    <n v="7"/>
    <n v="30.478000000000002"/>
    <n v="640.03800000000001"/>
    <x v="53"/>
    <x v="504"/>
    <s v="Cash"/>
    <n v="30.478000000000002"/>
    <n v="5.5"/>
    <x v="0"/>
    <x v="0"/>
    <x v="0"/>
    <x v="1"/>
    <x v="1"/>
    <x v="1"/>
    <x v="2"/>
    <x v="2"/>
    <s v="Poor"/>
  </r>
  <r>
    <x v="973"/>
    <n v="80.08"/>
    <n v="3"/>
    <n v="12.012"/>
    <n v="252.25200000000001"/>
    <x v="48"/>
    <x v="406"/>
    <s v="Cash"/>
    <n v="12.012"/>
    <n v="5.4"/>
    <x v="2"/>
    <x v="3"/>
    <x v="0"/>
    <x v="1"/>
    <x v="1"/>
    <x v="2"/>
    <x v="0"/>
    <x v="0"/>
    <s v="Poor"/>
  </r>
  <r>
    <x v="974"/>
    <n v="86.13"/>
    <n v="2"/>
    <n v="8.6129999999999995"/>
    <n v="180.87299999999999"/>
    <x v="13"/>
    <x v="422"/>
    <s v="Cash"/>
    <n v="8.6129999999999995"/>
    <n v="8.1999999999999993"/>
    <x v="2"/>
    <x v="4"/>
    <x v="2"/>
    <x v="1"/>
    <x v="1"/>
    <x v="5"/>
    <x v="1"/>
    <x v="1"/>
    <s v="Good"/>
  </r>
  <r>
    <x v="975"/>
    <n v="49.92"/>
    <n v="2"/>
    <n v="4.992"/>
    <n v="104.83199999999999"/>
    <x v="43"/>
    <x v="479"/>
    <s v="Credit card"/>
    <n v="4.992"/>
    <n v="7"/>
    <x v="1"/>
    <x v="5"/>
    <x v="1"/>
    <x v="0"/>
    <x v="1"/>
    <x v="5"/>
    <x v="2"/>
    <x v="2"/>
    <s v="Average"/>
  </r>
  <r>
    <x v="976"/>
    <n v="74.66"/>
    <n v="4"/>
    <n v="14.932"/>
    <n v="313.572"/>
    <x v="31"/>
    <x v="17"/>
    <s v="Cash"/>
    <n v="14.932"/>
    <n v="8.5"/>
    <x v="1"/>
    <x v="3"/>
    <x v="1"/>
    <x v="1"/>
    <x v="0"/>
    <x v="4"/>
    <x v="0"/>
    <x v="0"/>
    <s v="Good"/>
  </r>
  <r>
    <x v="977"/>
    <n v="26.6"/>
    <n v="6"/>
    <n v="7.98"/>
    <n v="167.58"/>
    <x v="84"/>
    <x v="50"/>
    <s v="Ewallet"/>
    <n v="7.98"/>
    <n v="4.9000000000000004"/>
    <x v="2"/>
    <x v="6"/>
    <x v="0"/>
    <x v="0"/>
    <x v="1"/>
    <x v="4"/>
    <x v="2"/>
    <x v="2"/>
    <s v="Poor"/>
  </r>
  <r>
    <x v="978"/>
    <n v="25.45"/>
    <n v="1"/>
    <n v="1.2725"/>
    <n v="26.7225"/>
    <x v="24"/>
    <x v="397"/>
    <s v="Credit card"/>
    <n v="1.2725"/>
    <n v="5.0999999999999996"/>
    <x v="1"/>
    <x v="2"/>
    <x v="2"/>
    <x v="1"/>
    <x v="0"/>
    <x v="1"/>
    <x v="2"/>
    <x v="2"/>
    <s v="Poor"/>
  </r>
  <r>
    <x v="979"/>
    <n v="67.77"/>
    <n v="1"/>
    <n v="3.3885000000000001"/>
    <n v="71.158500000000004"/>
    <x v="87"/>
    <x v="413"/>
    <s v="Credit card"/>
    <n v="3.3885000000000001"/>
    <n v="6.5"/>
    <x v="2"/>
    <x v="3"/>
    <x v="2"/>
    <x v="1"/>
    <x v="0"/>
    <x v="4"/>
    <x v="2"/>
    <x v="2"/>
    <s v="Average"/>
  </r>
  <r>
    <x v="980"/>
    <n v="59.59"/>
    <n v="4"/>
    <n v="11.917999999999999"/>
    <n v="250.27799999999999"/>
    <x v="64"/>
    <x v="69"/>
    <s v="Cash"/>
    <n v="11.917999999999999"/>
    <n v="9.8000000000000007"/>
    <x v="0"/>
    <x v="0"/>
    <x v="0"/>
    <x v="0"/>
    <x v="1"/>
    <x v="4"/>
    <x v="1"/>
    <x v="1"/>
    <s v="Good"/>
  </r>
  <r>
    <x v="981"/>
    <n v="58.15"/>
    <n v="4"/>
    <n v="11.63"/>
    <n v="244.23"/>
    <x v="54"/>
    <x v="292"/>
    <s v="Cash"/>
    <n v="11.63"/>
    <n v="8.4"/>
    <x v="0"/>
    <x v="5"/>
    <x v="2"/>
    <x v="1"/>
    <x v="1"/>
    <x v="0"/>
    <x v="0"/>
    <x v="0"/>
    <s v="Good"/>
  </r>
  <r>
    <x v="982"/>
    <n v="97.48"/>
    <n v="9"/>
    <n v="43.866"/>
    <n v="921.18600000000004"/>
    <x v="86"/>
    <x v="401"/>
    <s v="Ewallet"/>
    <n v="43.866"/>
    <n v="7.4"/>
    <x v="1"/>
    <x v="4"/>
    <x v="0"/>
    <x v="0"/>
    <x v="0"/>
    <x v="3"/>
    <x v="0"/>
    <x v="0"/>
    <s v="Average"/>
  </r>
  <r>
    <x v="983"/>
    <n v="99.96"/>
    <n v="7"/>
    <n v="34.985999999999997"/>
    <n v="734.70600000000002"/>
    <x v="54"/>
    <x v="373"/>
    <s v="Cash"/>
    <n v="34.985999999999997"/>
    <n v="6.1"/>
    <x v="0"/>
    <x v="5"/>
    <x v="1"/>
    <x v="1"/>
    <x v="1"/>
    <x v="0"/>
    <x v="1"/>
    <x v="1"/>
    <s v="Average"/>
  </r>
  <r>
    <x v="984"/>
    <n v="96.37"/>
    <n v="7"/>
    <n v="33.729500000000002"/>
    <n v="708.31949999999995"/>
    <x v="51"/>
    <x v="335"/>
    <s v="Cash"/>
    <n v="33.729500000000002"/>
    <n v="6"/>
    <x v="0"/>
    <x v="5"/>
    <x v="1"/>
    <x v="1"/>
    <x v="1"/>
    <x v="1"/>
    <x v="1"/>
    <x v="1"/>
    <s v="Average"/>
  </r>
  <r>
    <x v="985"/>
    <n v="63.71"/>
    <n v="5"/>
    <n v="15.9275"/>
    <n v="334.47750000000002"/>
    <x v="13"/>
    <x v="171"/>
    <s v="Ewallet"/>
    <n v="15.9275"/>
    <n v="8.5"/>
    <x v="2"/>
    <x v="4"/>
    <x v="2"/>
    <x v="1"/>
    <x v="0"/>
    <x v="5"/>
    <x v="2"/>
    <x v="2"/>
    <s v="Good"/>
  </r>
  <r>
    <x v="986"/>
    <n v="14.76"/>
    <n v="2"/>
    <n v="1.476"/>
    <n v="30.995999999999999"/>
    <x v="67"/>
    <x v="51"/>
    <s v="Ewallet"/>
    <n v="1.476"/>
    <n v="4.3"/>
    <x v="2"/>
    <x v="3"/>
    <x v="0"/>
    <x v="1"/>
    <x v="0"/>
    <x v="0"/>
    <x v="2"/>
    <x v="2"/>
    <s v="Poor"/>
  </r>
  <r>
    <x v="987"/>
    <n v="62"/>
    <n v="8"/>
    <n v="24.8"/>
    <n v="520.79999999999995"/>
    <x v="75"/>
    <x v="168"/>
    <s v="Credit card"/>
    <n v="24.8"/>
    <n v="6.2"/>
    <x v="0"/>
    <x v="4"/>
    <x v="2"/>
    <x v="0"/>
    <x v="1"/>
    <x v="0"/>
    <x v="2"/>
    <x v="2"/>
    <s v="Average"/>
  </r>
  <r>
    <x v="988"/>
    <n v="82.34"/>
    <n v="10"/>
    <n v="41.17"/>
    <n v="864.57"/>
    <x v="14"/>
    <x v="505"/>
    <s v="Ewallet"/>
    <n v="41.17"/>
    <n v="4.3"/>
    <x v="1"/>
    <x v="1"/>
    <x v="2"/>
    <x v="0"/>
    <x v="1"/>
    <x v="1"/>
    <x v="1"/>
    <x v="1"/>
    <s v="Poor"/>
  </r>
  <r>
    <x v="989"/>
    <n v="75.37"/>
    <n v="8"/>
    <n v="30.148"/>
    <n v="633.10799999999995"/>
    <x v="26"/>
    <x v="52"/>
    <s v="Credit card"/>
    <n v="30.148"/>
    <n v="8.4"/>
    <x v="0"/>
    <x v="3"/>
    <x v="0"/>
    <x v="0"/>
    <x v="1"/>
    <x v="0"/>
    <x v="2"/>
    <x v="2"/>
    <s v="Good"/>
  </r>
  <r>
    <x v="990"/>
    <n v="56.56"/>
    <n v="5"/>
    <n v="14.14"/>
    <n v="296.94"/>
    <x v="23"/>
    <x v="216"/>
    <s v="Credit card"/>
    <n v="14.14"/>
    <n v="4.5"/>
    <x v="1"/>
    <x v="1"/>
    <x v="2"/>
    <x v="1"/>
    <x v="0"/>
    <x v="4"/>
    <x v="0"/>
    <x v="0"/>
    <s v="Poor"/>
  </r>
  <r>
    <x v="991"/>
    <n v="76.599999999999994"/>
    <n v="10"/>
    <n v="38.299999999999997"/>
    <n v="804.3"/>
    <x v="46"/>
    <x v="397"/>
    <s v="Ewallet"/>
    <n v="38.299999999999997"/>
    <n v="6"/>
    <x v="0"/>
    <x v="4"/>
    <x v="2"/>
    <x v="1"/>
    <x v="0"/>
    <x v="3"/>
    <x v="2"/>
    <x v="2"/>
    <s v="Average"/>
  </r>
  <r>
    <x v="992"/>
    <n v="58.03"/>
    <n v="2"/>
    <n v="5.8029999999999999"/>
    <n v="121.863"/>
    <x v="24"/>
    <x v="351"/>
    <s v="Ewallet"/>
    <n v="5.8029999999999999"/>
    <n v="8.8000000000000007"/>
    <x v="1"/>
    <x v="2"/>
    <x v="2"/>
    <x v="1"/>
    <x v="1"/>
    <x v="1"/>
    <x v="0"/>
    <x v="0"/>
    <s v="Good"/>
  </r>
  <r>
    <x v="993"/>
    <n v="17.489999999999998"/>
    <n v="10"/>
    <n v="8.7449999999999992"/>
    <n v="183.64500000000001"/>
    <x v="70"/>
    <x v="476"/>
    <s v="Ewallet"/>
    <n v="8.7449999999999992"/>
    <n v="6.6"/>
    <x v="2"/>
    <x v="1"/>
    <x v="2"/>
    <x v="1"/>
    <x v="1"/>
    <x v="5"/>
    <x v="2"/>
    <x v="2"/>
    <s v="Average"/>
  </r>
  <r>
    <x v="994"/>
    <n v="60.95"/>
    <n v="1"/>
    <n v="3.0474999999999999"/>
    <n v="63.997500000000002"/>
    <x v="67"/>
    <x v="335"/>
    <s v="Ewallet"/>
    <n v="3.0474999999999999"/>
    <n v="5.9"/>
    <x v="2"/>
    <x v="3"/>
    <x v="1"/>
    <x v="0"/>
    <x v="0"/>
    <x v="1"/>
    <x v="1"/>
    <x v="1"/>
    <s v="Poor"/>
  </r>
  <r>
    <x v="995"/>
    <n v="40.35"/>
    <n v="1"/>
    <n v="2.0175000000000001"/>
    <n v="42.3675"/>
    <x v="71"/>
    <x v="190"/>
    <s v="Ewallet"/>
    <n v="2.0175000000000001"/>
    <n v="6.2"/>
    <x v="0"/>
    <x v="6"/>
    <x v="0"/>
    <x v="1"/>
    <x v="1"/>
    <x v="0"/>
    <x v="1"/>
    <x v="1"/>
    <s v="Average"/>
  </r>
  <r>
    <x v="996"/>
    <n v="97.38"/>
    <n v="10"/>
    <n v="48.69"/>
    <n v="1022.49"/>
    <x v="22"/>
    <x v="361"/>
    <s v="Ewallet"/>
    <n v="48.69"/>
    <n v="4.4000000000000004"/>
    <x v="1"/>
    <x v="0"/>
    <x v="2"/>
    <x v="1"/>
    <x v="0"/>
    <x v="2"/>
    <x v="2"/>
    <x v="2"/>
    <s v="Poor"/>
  </r>
  <r>
    <x v="997"/>
    <n v="31.84"/>
    <n v="1"/>
    <n v="1.5920000000000001"/>
    <n v="33.432000000000002"/>
    <x v="57"/>
    <x v="93"/>
    <s v="Cash"/>
    <n v="1.5920000000000001"/>
    <n v="7.7"/>
    <x v="2"/>
    <x v="0"/>
    <x v="0"/>
    <x v="0"/>
    <x v="1"/>
    <x v="4"/>
    <x v="0"/>
    <x v="0"/>
    <s v="Average"/>
  </r>
  <r>
    <x v="998"/>
    <n v="65.819999999999993"/>
    <n v="1"/>
    <n v="3.2909999999999999"/>
    <n v="69.111000000000004"/>
    <x v="70"/>
    <x v="439"/>
    <s v="Cash"/>
    <n v="3.2909999999999999"/>
    <n v="4.0999999999999996"/>
    <x v="2"/>
    <x v="1"/>
    <x v="0"/>
    <x v="1"/>
    <x v="1"/>
    <x v="2"/>
    <x v="0"/>
    <x v="0"/>
    <s v="Poor"/>
  </r>
  <r>
    <x v="999"/>
    <n v="88.34"/>
    <n v="7"/>
    <n v="30.919"/>
    <n v="649.29899999999998"/>
    <x v="67"/>
    <x v="360"/>
    <s v="Cash"/>
    <n v="30.919"/>
    <n v="6.6"/>
    <x v="2"/>
    <x v="3"/>
    <x v="0"/>
    <x v="0"/>
    <x v="0"/>
    <x v="5"/>
    <x v="0"/>
    <x v="0"/>
    <s v="Averag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C87D0-02F9-44DD-A267-328D94F65780}" name="PivotTable1"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B15" firstHeaderRow="1" firstDataRow="1" firstDataCol="1"/>
  <pivotFields count="23">
    <pivotField dataField="1"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showAll="0"/>
    <pivotField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showAll="0"/>
    <pivotField showAll="0"/>
    <pivotField showAll="0"/>
    <pivotField showAll="0"/>
    <pivotField showAll="0">
      <items count="9">
        <item x="2"/>
        <item x="3"/>
        <item x="6"/>
        <item x="5"/>
        <item x="4"/>
        <item x="1"/>
        <item x="0"/>
        <item x="7"/>
        <item t="default"/>
      </items>
    </pivotField>
    <pivotField showAll="0"/>
    <pivotField showAll="0"/>
    <pivotField showAll="0">
      <items count="5">
        <item h="1" x="0"/>
        <item x="1"/>
        <item h="1" x="2"/>
        <item h="1" x="3"/>
        <item t="default"/>
      </items>
    </pivotField>
    <pivotField showAll="0"/>
    <pivotField showAll="0">
      <items count="6">
        <item x="2"/>
        <item x="1"/>
        <item x="0"/>
        <item x="3"/>
        <item x="4"/>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2">
    <i>
      <x v="11"/>
    </i>
    <i>
      <x v="12"/>
    </i>
    <i>
      <x v="13"/>
    </i>
    <i>
      <x v="14"/>
    </i>
    <i>
      <x v="15"/>
    </i>
    <i>
      <x v="16"/>
    </i>
    <i>
      <x v="17"/>
    </i>
    <i>
      <x v="18"/>
    </i>
    <i>
      <x v="19"/>
    </i>
    <i>
      <x v="20"/>
    </i>
    <i>
      <x v="21"/>
    </i>
    <i t="grand">
      <x/>
    </i>
  </rowItems>
  <colItems count="1">
    <i/>
  </colItems>
  <dataFields count="1">
    <dataField name="Count of Invoice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5046B6-5893-4F1B-BDA2-C7414ED74F1E}"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9">
  <location ref="B20:C27" firstHeaderRow="1" firstDataRow="1" firstDataCol="1"/>
  <pivotFields count="23">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showAll="0"/>
    <pivotField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showAll="0"/>
    <pivotField dataField="1" showAll="0"/>
    <pivotField showAll="0"/>
    <pivotField showAll="0"/>
    <pivotField axis="axisRow" showAll="0">
      <items count="9">
        <item x="2"/>
        <item x="3"/>
        <item x="6"/>
        <item x="5"/>
        <item x="4"/>
        <item x="1"/>
        <item x="0"/>
        <item x="7"/>
        <item t="default"/>
      </items>
    </pivotField>
    <pivotField showAll="0"/>
    <pivotField showAll="0"/>
    <pivotField showAll="0">
      <items count="5">
        <item h="1" x="0"/>
        <item x="1"/>
        <item h="1" x="2"/>
        <item h="1" x="3"/>
        <item t="default"/>
      </items>
    </pivotField>
    <pivotField showAll="0"/>
    <pivotField showAll="0">
      <items count="6">
        <item x="2"/>
        <item x="1"/>
        <item x="0"/>
        <item x="3"/>
        <item x="4"/>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7">
    <i>
      <x/>
    </i>
    <i>
      <x v="1"/>
    </i>
    <i>
      <x v="2"/>
    </i>
    <i>
      <x v="3"/>
    </i>
    <i>
      <x v="4"/>
    </i>
    <i>
      <x v="5"/>
    </i>
    <i>
      <x v="6"/>
    </i>
  </rowItems>
  <colItems count="1">
    <i/>
  </colItems>
  <dataFields count="1">
    <dataField name="Sum of gross income" fld="8" baseField="0" baseItem="0"/>
  </dataFields>
  <chartFormats count="3">
    <chartFormat chart="7"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B7CBCF-4736-4CF9-B7E1-8E487FDEAB4A}"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location ref="K34:L41" firstHeaderRow="1" firstDataRow="1" firstDataCol="1"/>
  <pivotFields count="23">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showAll="0"/>
    <pivotField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showAll="0"/>
    <pivotField dataField="1" showAll="0"/>
    <pivotField showAll="0"/>
    <pivotField showAll="0"/>
    <pivotField axis="axisRow" showAll="0">
      <items count="9">
        <item x="2"/>
        <item x="3"/>
        <item x="6"/>
        <item x="5"/>
        <item x="4"/>
        <item x="1"/>
        <item x="0"/>
        <item x="7"/>
        <item t="default"/>
      </items>
    </pivotField>
    <pivotField showAll="0"/>
    <pivotField showAll="0"/>
    <pivotField showAll="0">
      <items count="5">
        <item h="1" x="0"/>
        <item x="1"/>
        <item h="1" x="2"/>
        <item h="1" x="3"/>
        <item t="default"/>
      </items>
    </pivotField>
    <pivotField showAll="0"/>
    <pivotField showAll="0">
      <items count="6">
        <item x="2"/>
        <item x="1"/>
        <item x="0"/>
        <item x="3"/>
        <item x="4"/>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7">
    <i>
      <x/>
    </i>
    <i>
      <x v="1"/>
    </i>
    <i>
      <x v="2"/>
    </i>
    <i>
      <x v="3"/>
    </i>
    <i>
      <x v="4"/>
    </i>
    <i>
      <x v="5"/>
    </i>
    <i>
      <x v="6"/>
    </i>
  </rowItems>
  <colItems count="1">
    <i/>
  </colItems>
  <dataFields count="1">
    <dataField name="Sum of gross income" fld="8" baseField="11" baseItem="0" numFmtId="169"/>
  </dataFields>
  <formats count="2">
    <format dxfId="31">
      <pivotArea collapsedLevelsAreSubtotals="1" fieldPosition="0">
        <references count="1">
          <reference field="11" count="1">
            <x v="1"/>
          </reference>
        </references>
      </pivotArea>
    </format>
    <format dxfId="30">
      <pivotArea outline="0" fieldPosition="0">
        <references count="1">
          <reference field="4294967294" count="1">
            <x v="0"/>
          </reference>
        </references>
      </pivotArea>
    </format>
  </formats>
  <chartFormats count="3">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ED04C-D4C7-4C1E-8840-C1E4D7A20CB2}"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location ref="C29:D36" firstHeaderRow="1" firstDataRow="1" firstDataCol="1"/>
  <pivotFields count="23">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showAll="0"/>
    <pivotField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showAll="0"/>
    <pivotField dataField="1" showAll="0"/>
    <pivotField showAll="0"/>
    <pivotField showAll="0"/>
    <pivotField axis="axisRow" showAll="0">
      <items count="9">
        <item x="2"/>
        <item x="3"/>
        <item x="6"/>
        <item x="5"/>
        <item x="4"/>
        <item x="1"/>
        <item x="0"/>
        <item x="7"/>
        <item t="default"/>
      </items>
    </pivotField>
    <pivotField showAll="0"/>
    <pivotField showAll="0"/>
    <pivotField showAll="0">
      <items count="5">
        <item h="1" x="0"/>
        <item x="1"/>
        <item h="1" x="2"/>
        <item h="1" x="3"/>
        <item t="default"/>
      </items>
    </pivotField>
    <pivotField showAll="0"/>
    <pivotField showAll="0">
      <items count="6">
        <item x="2"/>
        <item x="1"/>
        <item x="0"/>
        <item x="3"/>
        <item x="4"/>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7">
    <i>
      <x/>
    </i>
    <i>
      <x v="1"/>
    </i>
    <i>
      <x v="2"/>
    </i>
    <i>
      <x v="3"/>
    </i>
    <i>
      <x v="4"/>
    </i>
    <i>
      <x v="5"/>
    </i>
    <i>
      <x v="6"/>
    </i>
  </rowItems>
  <colItems count="1">
    <i/>
  </colItems>
  <dataFields count="1">
    <dataField name="Sum of gross income" fld="8" baseField="11" baseItem="0" numFmtId="169"/>
  </dataFields>
  <chartFormats count="3">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B00-000009000000}" name="purchase by day" cacheId="1" applyNumberFormats="0" applyBorderFormats="0" applyFontFormats="0" applyPatternFormats="0" applyAlignmentFormats="0" applyWidthHeightFormats="1" dataCaption="Values" updatedVersion="8" minRefreshableVersion="3" useAutoFormatting="1" createdVersion="8" indent="0" compact="0" compactData="0" multipleFieldFilters="0" chartFormat="9">
  <location ref="A52:B61" firstHeaderRow="1" firstDataRow="1" firstDataCol="1"/>
  <pivotFields count="19">
    <pivotField compact="0" outline="0"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compact="0" outline="0" showAll="0">
      <items count="945">
        <item x="892"/>
        <item x="558"/>
        <item x="751"/>
        <item x="787"/>
        <item x="839"/>
        <item x="718"/>
        <item x="793"/>
        <item x="229"/>
        <item x="733"/>
        <item x="776"/>
        <item x="117"/>
        <item x="754"/>
        <item x="821"/>
        <item x="739"/>
        <item x="858"/>
        <item x="220"/>
        <item x="795"/>
        <item x="691"/>
        <item x="270"/>
        <item x="625"/>
        <item x="612"/>
        <item x="837"/>
        <item x="482"/>
        <item x="843"/>
        <item x="719"/>
        <item x="182"/>
        <item x="96"/>
        <item x="221"/>
        <item x="874"/>
        <item x="820"/>
        <item x="435"/>
        <item x="236"/>
        <item x="342"/>
        <item x="389"/>
        <item x="737"/>
        <item x="877"/>
        <item x="398"/>
        <item x="688"/>
        <item x="394"/>
        <item x="307"/>
        <item x="360"/>
        <item x="250"/>
        <item x="10"/>
        <item x="573"/>
        <item x="328"/>
        <item x="930"/>
        <item x="579"/>
        <item x="804"/>
        <item x="299"/>
        <item x="317"/>
        <item x="1"/>
        <item x="279"/>
        <item x="44"/>
        <item x="53"/>
        <item x="629"/>
        <item x="180"/>
        <item x="308"/>
        <item x="683"/>
        <item x="635"/>
        <item x="905"/>
        <item x="63"/>
        <item x="65"/>
        <item x="497"/>
        <item x="54"/>
        <item x="416"/>
        <item x="521"/>
        <item x="873"/>
        <item x="258"/>
        <item x="151"/>
        <item x="109"/>
        <item x="523"/>
        <item x="430"/>
        <item x="640"/>
        <item x="234"/>
        <item x="722"/>
        <item x="432"/>
        <item x="692"/>
        <item x="937"/>
        <item x="619"/>
        <item x="774"/>
        <item x="202"/>
        <item x="52"/>
        <item x="245"/>
        <item x="646"/>
        <item x="183"/>
        <item x="289"/>
        <item x="381"/>
        <item x="213"/>
        <item x="69"/>
        <item x="530"/>
        <item x="728"/>
        <item x="48"/>
        <item x="436"/>
        <item x="198"/>
        <item x="391"/>
        <item x="81"/>
        <item x="541"/>
        <item x="626"/>
        <item x="480"/>
        <item x="705"/>
        <item x="677"/>
        <item x="172"/>
        <item x="47"/>
        <item x="529"/>
        <item x="78"/>
        <item x="445"/>
        <item x="170"/>
        <item x="419"/>
        <item x="908"/>
        <item x="404"/>
        <item x="901"/>
        <item x="311"/>
        <item x="268"/>
        <item x="805"/>
        <item x="831"/>
        <item x="660"/>
        <item x="361"/>
        <item x="319"/>
        <item x="269"/>
        <item x="459"/>
        <item x="747"/>
        <item x="273"/>
        <item x="403"/>
        <item x="899"/>
        <item x="115"/>
        <item x="91"/>
        <item x="442"/>
        <item x="324"/>
        <item x="174"/>
        <item x="540"/>
        <item x="260"/>
        <item x="703"/>
        <item x="808"/>
        <item x="175"/>
        <item x="454"/>
        <item x="315"/>
        <item x="520"/>
        <item x="477"/>
        <item x="766"/>
        <item x="203"/>
        <item x="101"/>
        <item x="661"/>
        <item x="833"/>
        <item x="697"/>
        <item x="424"/>
        <item x="327"/>
        <item x="371"/>
        <item x="251"/>
        <item x="401"/>
        <item x="494"/>
        <item x="575"/>
        <item x="827"/>
        <item x="763"/>
        <item x="60"/>
        <item x="214"/>
        <item x="829"/>
        <item x="29"/>
        <item x="238"/>
        <item x="444"/>
        <item x="411"/>
        <item x="746"/>
        <item x="195"/>
        <item x="880"/>
        <item x="481"/>
        <item x="415"/>
        <item x="518"/>
        <item x="923"/>
        <item x="11"/>
        <item x="191"/>
        <item x="693"/>
        <item x="684"/>
        <item x="405"/>
        <item x="201"/>
        <item x="255"/>
        <item x="341"/>
        <item x="208"/>
        <item x="362"/>
        <item x="135"/>
        <item x="897"/>
        <item x="303"/>
        <item x="922"/>
        <item x="373"/>
        <item x="557"/>
        <item x="346"/>
        <item x="114"/>
        <item x="672"/>
        <item x="439"/>
        <item x="762"/>
        <item x="566"/>
        <item x="721"/>
        <item x="105"/>
        <item x="351"/>
        <item x="437"/>
        <item x="857"/>
        <item x="286"/>
        <item x="637"/>
        <item x="816"/>
        <item x="522"/>
        <item x="848"/>
        <item x="329"/>
        <item x="698"/>
        <item x="205"/>
        <item x="291"/>
        <item x="743"/>
        <item x="617"/>
        <item x="593"/>
        <item x="864"/>
        <item x="802"/>
        <item x="533"/>
        <item x="446"/>
        <item x="212"/>
        <item x="313"/>
        <item x="39"/>
        <item x="145"/>
        <item x="767"/>
        <item x="347"/>
        <item x="103"/>
        <item x="206"/>
        <item x="142"/>
        <item x="59"/>
        <item x="749"/>
        <item x="527"/>
        <item x="715"/>
        <item x="126"/>
        <item x="589"/>
        <item x="563"/>
        <item x="940"/>
        <item x="490"/>
        <item x="840"/>
        <item x="125"/>
        <item x="379"/>
        <item x="148"/>
        <item x="253"/>
        <item x="192"/>
        <item x="471"/>
        <item x="325"/>
        <item x="22"/>
        <item x="838"/>
        <item x="467"/>
        <item x="912"/>
        <item x="910"/>
        <item x="66"/>
        <item x="26"/>
        <item x="628"/>
        <item x="652"/>
        <item x="824"/>
        <item x="173"/>
        <item x="783"/>
        <item x="107"/>
        <item x="429"/>
        <item x="402"/>
        <item x="181"/>
        <item x="469"/>
        <item x="136"/>
        <item x="914"/>
        <item x="23"/>
        <item x="479"/>
        <item x="506"/>
        <item x="658"/>
        <item x="131"/>
        <item x="854"/>
        <item x="249"/>
        <item x="876"/>
        <item x="368"/>
        <item x="263"/>
        <item x="868"/>
        <item x="266"/>
        <item x="689"/>
        <item x="726"/>
        <item x="872"/>
        <item x="896"/>
        <item x="450"/>
        <item x="8"/>
        <item x="288"/>
        <item x="815"/>
        <item x="696"/>
        <item x="582"/>
        <item x="916"/>
        <item x="474"/>
        <item x="278"/>
        <item x="458"/>
        <item x="225"/>
        <item x="472"/>
        <item x="457"/>
        <item x="633"/>
        <item x="510"/>
        <item x="542"/>
        <item x="349"/>
        <item x="714"/>
        <item x="383"/>
        <item x="911"/>
        <item x="259"/>
        <item x="716"/>
        <item x="179"/>
        <item x="799"/>
        <item x="412"/>
        <item x="598"/>
        <item x="532"/>
        <item x="296"/>
        <item x="440"/>
        <item x="514"/>
        <item x="505"/>
        <item x="316"/>
        <item x="392"/>
        <item x="803"/>
        <item x="657"/>
        <item x="129"/>
        <item x="395"/>
        <item x="162"/>
        <item x="898"/>
        <item x="462"/>
        <item x="301"/>
        <item x="777"/>
        <item x="19"/>
        <item x="938"/>
        <item x="451"/>
        <item x="417"/>
        <item x="648"/>
        <item x="797"/>
        <item x="431"/>
        <item x="376"/>
        <item x="390"/>
        <item x="476"/>
        <item x="357"/>
        <item x="790"/>
        <item x="196"/>
        <item x="75"/>
        <item x="545"/>
        <item x="365"/>
        <item x="548"/>
        <item x="87"/>
        <item x="163"/>
        <item x="332"/>
        <item x="869"/>
        <item x="499"/>
        <item x="639"/>
        <item x="681"/>
        <item x="571"/>
        <item x="463"/>
        <item x="158"/>
        <item x="13"/>
        <item x="222"/>
        <item x="423"/>
        <item x="602"/>
        <item x="194"/>
        <item x="750"/>
        <item x="276"/>
        <item x="314"/>
        <item x="695"/>
        <item x="235"/>
        <item x="56"/>
        <item x="51"/>
        <item x="800"/>
        <item x="337"/>
        <item x="855"/>
        <item x="90"/>
        <item x="218"/>
        <item x="408"/>
        <item x="782"/>
        <item x="653"/>
        <item x="576"/>
        <item x="890"/>
        <item x="508"/>
        <item x="438"/>
        <item x="160"/>
        <item x="856"/>
        <item x="904"/>
        <item x="618"/>
        <item x="393"/>
        <item x="144"/>
        <item x="2"/>
        <item x="757"/>
        <item x="211"/>
        <item x="185"/>
        <item x="574"/>
        <item x="248"/>
        <item x="449"/>
        <item x="761"/>
        <item x="581"/>
        <item x="378"/>
        <item x="12"/>
        <item x="785"/>
        <item x="852"/>
        <item x="89"/>
        <item x="426"/>
        <item x="243"/>
        <item x="818"/>
        <item x="331"/>
        <item x="281"/>
        <item x="786"/>
        <item x="647"/>
        <item x="272"/>
        <item x="333"/>
        <item x="495"/>
        <item x="284"/>
        <item x="72"/>
        <item x="297"/>
        <item x="780"/>
        <item x="644"/>
        <item x="99"/>
        <item x="83"/>
        <item x="769"/>
        <item x="863"/>
        <item x="76"/>
        <item x="662"/>
        <item x="659"/>
        <item x="552"/>
        <item x="86"/>
        <item x="475"/>
        <item x="591"/>
        <item x="920"/>
        <item x="773"/>
        <item x="155"/>
        <item x="849"/>
        <item x="903"/>
        <item x="891"/>
        <item x="406"/>
        <item x="822"/>
        <item x="323"/>
        <item x="298"/>
        <item x="166"/>
        <item x="359"/>
        <item x="455"/>
        <item x="116"/>
        <item x="503"/>
        <item x="488"/>
        <item x="535"/>
        <item x="344"/>
        <item x="569"/>
        <item x="588"/>
        <item x="137"/>
        <item x="290"/>
        <item x="232"/>
        <item x="702"/>
        <item x="580"/>
        <item x="385"/>
        <item x="570"/>
        <item x="835"/>
        <item x="798"/>
        <item x="620"/>
        <item x="25"/>
        <item x="670"/>
        <item x="97"/>
        <item x="813"/>
        <item x="171"/>
        <item x="418"/>
        <item x="812"/>
        <item x="781"/>
        <item x="611"/>
        <item x="118"/>
        <item x="590"/>
        <item x="706"/>
        <item x="895"/>
        <item x="380"/>
        <item x="388"/>
        <item x="500"/>
        <item x="538"/>
        <item x="516"/>
        <item x="261"/>
        <item x="587"/>
        <item x="456"/>
        <item x="18"/>
        <item x="345"/>
        <item x="9"/>
        <item x="504"/>
        <item x="38"/>
        <item x="668"/>
        <item x="62"/>
        <item x="729"/>
        <item x="638"/>
        <item x="734"/>
        <item x="699"/>
        <item x="711"/>
        <item x="623"/>
        <item x="61"/>
        <item x="631"/>
        <item x="801"/>
        <item x="334"/>
        <item x="704"/>
        <item x="649"/>
        <item x="41"/>
        <item x="865"/>
        <item x="123"/>
        <item x="830"/>
        <item x="400"/>
        <item x="934"/>
        <item x="46"/>
        <item x="120"/>
        <item x="410"/>
        <item x="537"/>
        <item x="888"/>
        <item x="217"/>
        <item x="199"/>
        <item x="817"/>
        <item x="645"/>
        <item x="592"/>
        <item x="846"/>
        <item x="330"/>
        <item x="936"/>
        <item x="112"/>
        <item x="926"/>
        <item x="3"/>
        <item x="539"/>
        <item x="102"/>
        <item x="859"/>
        <item x="502"/>
        <item x="641"/>
        <item x="709"/>
        <item x="252"/>
        <item x="756"/>
        <item x="656"/>
        <item x="925"/>
        <item x="572"/>
        <item x="239"/>
        <item x="515"/>
        <item x="293"/>
        <item x="788"/>
        <item x="634"/>
        <item x="562"/>
        <item x="473"/>
        <item x="676"/>
        <item x="755"/>
        <item x="851"/>
        <item x="609"/>
        <item x="37"/>
        <item x="534"/>
        <item x="363"/>
        <item x="496"/>
        <item x="200"/>
        <item x="318"/>
        <item x="931"/>
        <item x="219"/>
        <item x="71"/>
        <item x="106"/>
        <item x="775"/>
        <item x="673"/>
        <item x="287"/>
        <item x="794"/>
        <item x="36"/>
        <item x="241"/>
        <item x="826"/>
        <item x="900"/>
        <item x="511"/>
        <item x="568"/>
        <item x="884"/>
        <item x="485"/>
        <item x="227"/>
        <item x="664"/>
        <item x="443"/>
        <item x="159"/>
        <item x="929"/>
        <item x="732"/>
        <item x="122"/>
        <item x="654"/>
        <item x="613"/>
        <item x="178"/>
        <item x="564"/>
        <item x="92"/>
        <item x="465"/>
        <item x="828"/>
        <item x="663"/>
        <item x="791"/>
        <item x="778"/>
        <item x="585"/>
        <item x="466"/>
        <item x="717"/>
        <item x="834"/>
        <item x="744"/>
        <item x="742"/>
        <item x="553"/>
        <item x="941"/>
        <item x="902"/>
        <item x="256"/>
        <item x="470"/>
        <item x="536"/>
        <item x="146"/>
        <item x="254"/>
        <item x="616"/>
        <item x="889"/>
        <item x="204"/>
        <item x="282"/>
        <item x="366"/>
        <item x="666"/>
        <item x="397"/>
        <item x="420"/>
        <item x="768"/>
        <item x="267"/>
        <item x="597"/>
        <item x="924"/>
        <item x="741"/>
        <item x="35"/>
        <item x="127"/>
        <item x="758"/>
        <item x="141"/>
        <item x="399"/>
        <item x="6"/>
        <item x="16"/>
        <item x="871"/>
        <item x="682"/>
        <item x="422"/>
        <item x="42"/>
        <item x="306"/>
        <item x="224"/>
        <item x="491"/>
        <item x="565"/>
        <item x="167"/>
        <item x="674"/>
        <item x="700"/>
        <item x="187"/>
        <item x="277"/>
        <item x="168"/>
        <item x="364"/>
        <item x="667"/>
        <item x="627"/>
        <item x="583"/>
        <item x="265"/>
        <item x="275"/>
        <item x="531"/>
        <item x="14"/>
        <item x="197"/>
        <item x="690"/>
        <item x="713"/>
        <item x="603"/>
        <item x="680"/>
        <item x="147"/>
        <item x="753"/>
        <item x="507"/>
        <item x="339"/>
        <item x="543"/>
        <item x="789"/>
        <item x="731"/>
        <item x="154"/>
        <item x="300"/>
        <item x="58"/>
        <item x="559"/>
        <item x="546"/>
        <item x="138"/>
        <item x="624"/>
        <item x="464"/>
        <item x="599"/>
        <item x="17"/>
        <item x="632"/>
        <item x="111"/>
        <item x="665"/>
        <item x="452"/>
        <item x="247"/>
        <item x="356"/>
        <item x="807"/>
        <item x="723"/>
        <item x="669"/>
        <item x="651"/>
        <item x="655"/>
        <item x="189"/>
        <item x="7"/>
        <item x="231"/>
        <item x="176"/>
        <item x="453"/>
        <item x="524"/>
        <item x="489"/>
        <item x="555"/>
        <item x="186"/>
        <item x="810"/>
        <item x="792"/>
        <item x="193"/>
        <item x="883"/>
        <item x="549"/>
        <item x="752"/>
        <item x="264"/>
        <item x="921"/>
        <item x="74"/>
        <item x="0"/>
        <item x="441"/>
        <item x="312"/>
        <item x="283"/>
        <item x="375"/>
        <item x="352"/>
        <item x="257"/>
        <item x="577"/>
        <item x="933"/>
        <item x="686"/>
        <item x="770"/>
        <item x="630"/>
        <item x="64"/>
        <item x="377"/>
        <item x="528"/>
        <item x="73"/>
        <item x="484"/>
        <item x="736"/>
        <item x="161"/>
        <item x="85"/>
        <item x="935"/>
        <item x="384"/>
        <item x="335"/>
        <item x="844"/>
        <item x="88"/>
        <item x="326"/>
        <item x="188"/>
        <item x="730"/>
        <item x="447"/>
        <item x="771"/>
        <item x="387"/>
        <item x="586"/>
        <item x="687"/>
        <item x="478"/>
        <item x="246"/>
        <item x="338"/>
        <item x="143"/>
        <item x="31"/>
        <item x="309"/>
        <item x="77"/>
        <item x="292"/>
        <item x="100"/>
        <item x="68"/>
        <item x="608"/>
        <item x="886"/>
        <item x="448"/>
        <item x="862"/>
        <item x="823"/>
        <item x="386"/>
        <item x="554"/>
        <item x="615"/>
        <item x="305"/>
        <item x="169"/>
        <item x="918"/>
        <item x="82"/>
        <item x="678"/>
        <item x="382"/>
        <item x="685"/>
        <item x="113"/>
        <item x="596"/>
        <item x="353"/>
        <item x="152"/>
        <item x="913"/>
        <item x="708"/>
        <item x="551"/>
        <item x="720"/>
        <item x="133"/>
        <item x="561"/>
        <item x="228"/>
        <item x="244"/>
        <item x="409"/>
        <item x="358"/>
        <item x="512"/>
        <item x="304"/>
        <item x="707"/>
        <item x="108"/>
        <item x="556"/>
        <item x="372"/>
        <item x="932"/>
        <item x="610"/>
        <item x="49"/>
        <item x="98"/>
        <item x="861"/>
        <item x="428"/>
        <item x="84"/>
        <item x="584"/>
        <item x="875"/>
        <item x="509"/>
        <item x="150"/>
        <item x="606"/>
        <item x="841"/>
        <item x="882"/>
        <item x="845"/>
        <item x="461"/>
        <item x="32"/>
        <item x="413"/>
        <item x="468"/>
        <item x="230"/>
        <item x="894"/>
        <item x="860"/>
        <item x="915"/>
        <item x="712"/>
        <item x="724"/>
        <item x="5"/>
        <item x="853"/>
        <item x="885"/>
        <item x="740"/>
        <item x="560"/>
        <item x="55"/>
        <item x="20"/>
        <item x="919"/>
        <item x="819"/>
        <item x="4"/>
        <item x="519"/>
        <item x="765"/>
        <item x="40"/>
        <item x="177"/>
        <item x="917"/>
        <item x="642"/>
        <item x="223"/>
        <item x="671"/>
        <item x="132"/>
        <item x="526"/>
        <item x="27"/>
        <item x="190"/>
        <item x="95"/>
        <item x="842"/>
        <item x="600"/>
        <item x="21"/>
        <item x="636"/>
        <item x="879"/>
        <item x="878"/>
        <item x="942"/>
        <item x="28"/>
        <item x="679"/>
        <item x="433"/>
        <item x="493"/>
        <item x="622"/>
        <item x="294"/>
        <item x="24"/>
        <item x="104"/>
        <item x="302"/>
        <item x="832"/>
        <item x="348"/>
        <item x="547"/>
        <item x="434"/>
        <item x="340"/>
        <item x="70"/>
        <item x="57"/>
        <item x="237"/>
        <item x="93"/>
        <item x="139"/>
        <item x="836"/>
        <item x="134"/>
        <item x="486"/>
        <item x="128"/>
        <item x="140"/>
        <item x="825"/>
        <item x="694"/>
        <item x="421"/>
        <item x="226"/>
        <item x="498"/>
        <item x="796"/>
        <item x="607"/>
        <item x="50"/>
        <item x="513"/>
        <item x="149"/>
        <item x="710"/>
        <item x="604"/>
        <item x="907"/>
        <item x="887"/>
        <item x="130"/>
        <item x="153"/>
        <item x="210"/>
        <item x="847"/>
        <item x="760"/>
        <item x="764"/>
        <item x="567"/>
        <item x="866"/>
        <item x="233"/>
        <item x="772"/>
        <item x="240"/>
        <item x="595"/>
        <item x="209"/>
        <item x="492"/>
        <item x="745"/>
        <item x="157"/>
        <item x="650"/>
        <item x="124"/>
        <item x="15"/>
        <item x="806"/>
        <item x="242"/>
        <item x="893"/>
        <item x="45"/>
        <item x="30"/>
        <item x="322"/>
        <item x="354"/>
        <item x="184"/>
        <item x="605"/>
        <item x="215"/>
        <item x="870"/>
        <item x="748"/>
        <item x="216"/>
        <item x="285"/>
        <item x="779"/>
        <item x="274"/>
        <item x="350"/>
        <item x="735"/>
        <item x="369"/>
        <item x="425"/>
        <item x="164"/>
        <item x="738"/>
        <item x="814"/>
        <item x="407"/>
        <item x="784"/>
        <item x="928"/>
        <item x="727"/>
        <item x="33"/>
        <item x="80"/>
        <item x="367"/>
        <item x="578"/>
        <item x="909"/>
        <item x="370"/>
        <item x="336"/>
        <item x="94"/>
        <item x="414"/>
        <item x="156"/>
        <item x="701"/>
        <item x="725"/>
        <item x="759"/>
        <item x="939"/>
        <item x="927"/>
        <item x="675"/>
        <item x="67"/>
        <item x="320"/>
        <item x="396"/>
        <item x="525"/>
        <item x="517"/>
        <item x="487"/>
        <item x="110"/>
        <item x="262"/>
        <item x="811"/>
        <item x="544"/>
        <item x="601"/>
        <item x="906"/>
        <item x="43"/>
        <item x="621"/>
        <item x="643"/>
        <item x="460"/>
        <item x="594"/>
        <item x="165"/>
        <item x="809"/>
        <item x="850"/>
        <item x="79"/>
        <item x="427"/>
        <item x="550"/>
        <item x="343"/>
        <item x="310"/>
        <item x="34"/>
        <item x="501"/>
        <item x="119"/>
        <item x="867"/>
        <item x="374"/>
        <item x="614"/>
        <item x="271"/>
        <item x="207"/>
        <item x="321"/>
        <item x="355"/>
        <item x="295"/>
        <item x="280"/>
        <item x="483"/>
        <item x="881"/>
        <item x="121"/>
        <item x="943"/>
        <item t="default"/>
      </items>
    </pivotField>
    <pivotField dataField="1" compact="0" outline="0" showAll="0">
      <items count="12">
        <item x="8"/>
        <item x="5"/>
        <item x="6"/>
        <item x="7"/>
        <item x="1"/>
        <item x="3"/>
        <item x="0"/>
        <item x="2"/>
        <item x="9"/>
        <item x="4"/>
        <item x="10"/>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numFmtId="4"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compact="0" outline="0"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compact="0" outline="0" showAll="0">
      <items count="5">
        <item x="1"/>
        <item x="2"/>
        <item x="0"/>
        <item x="3"/>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63">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x="61"/>
        <item t="default"/>
      </items>
    </pivotField>
    <pivotField compact="0" outline="0" showAll="0">
      <items count="5">
        <item x="0"/>
        <item x="2"/>
        <item x="1"/>
        <item x="3"/>
        <item t="default"/>
      </items>
    </pivotField>
    <pivotField name="Purchase by day of week" axis="axisRow" compact="0" outline="0" showAll="0">
      <items count="9">
        <item x="2"/>
        <item x="3"/>
        <item x="6"/>
        <item x="5"/>
        <item x="4"/>
        <item x="1"/>
        <item x="0"/>
        <item x="7"/>
        <item t="default"/>
      </items>
    </pivotField>
    <pivotField compact="0" outline="0" showAll="0">
      <items count="5">
        <item x="0"/>
        <item x="2"/>
        <item x="1"/>
        <item x="3"/>
        <item t="default"/>
      </items>
    </pivotField>
    <pivotField compact="0" outline="0" showAll="0">
      <items count="4">
        <item x="0"/>
        <item x="1"/>
        <item x="2"/>
        <item t="default"/>
      </items>
    </pivotField>
    <pivotField compact="0" outline="0" showAll="0">
      <items count="4">
        <item x="0"/>
        <item x="1"/>
        <item x="2"/>
        <item t="default"/>
      </items>
    </pivotField>
    <pivotField compact="0" outline="0" showAll="0">
      <items count="8">
        <item x="1"/>
        <item x="5"/>
        <item x="4"/>
        <item x="0"/>
        <item x="2"/>
        <item x="3"/>
        <item x="6"/>
        <item t="default"/>
      </items>
    </pivotField>
    <pivotField compact="0" outline="0" showAll="0">
      <items count="5">
        <item x="2"/>
        <item x="1"/>
        <item x="0"/>
        <item x="3"/>
        <item t="default"/>
      </items>
    </pivotField>
    <pivotField compact="0" outline="0" showAll="0">
      <items count="5">
        <item x="0"/>
        <item x="2"/>
        <item x="1"/>
        <item x="3"/>
        <item t="default"/>
      </items>
    </pivotField>
    <pivotField compact="0" outline="0" showAll="0">
      <items count="5">
        <item x="1"/>
        <item x="0"/>
        <item x="2"/>
        <item x="3"/>
        <item t="default"/>
      </items>
    </pivotField>
  </pivotFields>
  <rowFields count="1">
    <field x="11"/>
  </rowFields>
  <rowItems count="9">
    <i>
      <x/>
    </i>
    <i>
      <x v="1"/>
    </i>
    <i>
      <x v="2"/>
    </i>
    <i>
      <x v="3"/>
    </i>
    <i>
      <x v="4"/>
    </i>
    <i>
      <x v="5"/>
    </i>
    <i>
      <x v="6"/>
    </i>
    <i>
      <x v="7"/>
    </i>
    <i t="grand">
      <x/>
    </i>
  </rowItems>
  <colItems count="1">
    <i/>
  </colItems>
  <dataFields count="1">
    <dataField name="Sum of Quantity" fld="2" baseField="0" baseItem="0"/>
  </dataFields>
  <chartFormats count="2">
    <chartFormat chart="7"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CCF917-6CFC-4AFE-80A1-3163AC05A215}" name="PivotTable5"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9">
  <location ref="N103:O110" firstHeaderRow="1" firstDataRow="1" firstDataCol="1"/>
  <pivotFields count="23">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showAll="0"/>
    <pivotField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showAll="0"/>
    <pivotField dataField="1" showAll="0"/>
    <pivotField showAll="0"/>
    <pivotField showAll="0"/>
    <pivotField axis="axisRow" showAll="0">
      <items count="9">
        <item x="2"/>
        <item x="3"/>
        <item x="6"/>
        <item x="5"/>
        <item x="4"/>
        <item x="1"/>
        <item x="0"/>
        <item x="7"/>
        <item t="default"/>
      </items>
    </pivotField>
    <pivotField showAll="0"/>
    <pivotField showAll="0"/>
    <pivotField showAll="0">
      <items count="5">
        <item h="1" x="0"/>
        <item x="1"/>
        <item h="1" x="2"/>
        <item h="1" x="3"/>
        <item t="default"/>
      </items>
    </pivotField>
    <pivotField showAll="0"/>
    <pivotField showAll="0">
      <items count="6">
        <item x="2"/>
        <item x="1"/>
        <item x="0"/>
        <item x="3"/>
        <item x="4"/>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7">
    <i>
      <x/>
    </i>
    <i>
      <x v="1"/>
    </i>
    <i>
      <x v="2"/>
    </i>
    <i>
      <x v="3"/>
    </i>
    <i>
      <x v="4"/>
    </i>
    <i>
      <x v="5"/>
    </i>
    <i>
      <x v="6"/>
    </i>
  </rowItems>
  <colItems count="1">
    <i/>
  </colItems>
  <dataFields count="1">
    <dataField name="Sum of gross income" fld="8" baseField="0" baseItem="0"/>
  </dataFields>
  <chartFormats count="3">
    <chartFormat chart="7"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6000000}" name="gross income by gender" cacheId="7" applyNumberFormats="0" applyBorderFormats="0" applyFontFormats="0" applyPatternFormats="0" applyAlignmentFormats="0" applyWidthHeightFormats="1" dataCaption="Values" updatedVersion="8" minRefreshableVersion="3" useAutoFormatting="1" createdVersion="8" indent="0" compact="0" compactData="0" multipleFieldFilters="0">
  <location ref="A158:B161" firstHeaderRow="1" firstDataRow="1" firstDataCol="1"/>
  <pivotFields count="19">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outline="0" showAll="0"/>
    <pivotField dataField="1" compact="0" outline="0" showAll="0"/>
    <pivotField compact="0" outline="0" showAll="0"/>
    <pivotField compact="0" outline="0" showAll="0">
      <items count="5">
        <item x="0"/>
        <item x="2"/>
        <item x="1"/>
        <item x="3"/>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items count="8">
        <item x="1"/>
        <item x="5"/>
        <item x="4"/>
        <item x="0"/>
        <item x="2"/>
        <item x="3"/>
        <item x="6"/>
        <item t="default"/>
      </items>
    </pivotField>
    <pivotField compact="0" outline="0" showAll="0">
      <items count="5">
        <item x="2"/>
        <item h="1" x="1"/>
        <item x="0"/>
        <item h="1" x="3"/>
        <item t="default"/>
      </items>
    </pivotField>
    <pivotField compact="0" outline="0" showAll="0">
      <items count="5">
        <item x="0"/>
        <item h="1" x="2"/>
        <item h="1" x="1"/>
        <item h="1" x="3"/>
        <item t="default"/>
      </items>
    </pivotField>
    <pivotField compact="0" outline="0" showAll="0"/>
  </pivotFields>
  <rowFields count="1">
    <field x="14"/>
  </rowFields>
  <rowItems count="3">
    <i>
      <x/>
    </i>
    <i>
      <x v="1"/>
    </i>
    <i t="grand">
      <x/>
    </i>
  </rowItems>
  <colItems count="1">
    <i/>
  </colItems>
  <dataFields count="1">
    <dataField name="Sum of gross income" fld="8" baseField="0" baseItem="0" numFmtId="165"/>
  </dataFields>
  <formats count="2">
    <format dxfId="10">
      <pivotArea outline="0" collapsedLevelsAreSubtotals="1" fieldPosition="0"/>
    </format>
    <format dxfId="9">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B00-00000A000000}" name="PURCHASE BY TIME OF DAY" cacheId="4" applyNumberFormats="0" applyBorderFormats="0" applyFontFormats="0" applyPatternFormats="0" applyAlignmentFormats="0" applyWidthHeightFormats="1" dataCaption="Values" showMissing="0" updatedVersion="5" minRefreshableVersion="3" useAutoFormatting="1" createdVersion="8" indent="0" compact="0" compactData="0" multipleFieldFilters="0" chartFormat="19">
  <location ref="A82:B87" firstHeaderRow="1" firstDataRow="1" firstDataCol="1"/>
  <pivotFields count="19">
    <pivotField compact="0" outline="0" showAll="0"/>
    <pivotField compact="0" outline="0" showAll="0"/>
    <pivotField dataField="1" compact="0" outline="0" showAll="0"/>
    <pivotField compact="0" outline="0" showAll="0"/>
    <pivotField compact="0" numFmtId="4" outline="0" showAll="0"/>
    <pivotField compact="0" outline="0" showAll="0"/>
    <pivotField compact="0" outline="0" showAll="0"/>
    <pivotField compact="0" outline="0" showAll="0"/>
    <pivotField compact="0" outline="0" showAll="0"/>
    <pivotField compact="0" outline="0" showAll="0">
      <items count="63">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x="61"/>
        <item t="default"/>
      </items>
    </pivotField>
    <pivotField compact="0" outline="0" showAll="0"/>
    <pivotField compact="0" outline="0" showAll="0">
      <items count="9">
        <item x="2"/>
        <item x="3"/>
        <item x="6"/>
        <item x="5"/>
        <item x="4"/>
        <item x="1"/>
        <item x="0"/>
        <item x="7"/>
        <item t="default"/>
      </items>
    </pivotField>
    <pivotField name="Purchase  By time of day_x0009_" axis="axisRow" compact="0" outline="0" showAll="0">
      <items count="5">
        <item x="0"/>
        <item x="2"/>
        <item x="1"/>
        <item x="3"/>
        <item t="default"/>
      </items>
    </pivotField>
    <pivotField compact="0" outline="0" showAll="0">
      <items count="4">
        <item x="0"/>
        <item x="1"/>
        <item x="2"/>
        <item t="default"/>
      </items>
    </pivotField>
    <pivotField compact="0" outline="0" showAll="0">
      <items count="4">
        <item x="0"/>
        <item x="1"/>
        <item x="2"/>
        <item t="default"/>
      </items>
    </pivotField>
    <pivotField compact="0" outline="0" showAll="0">
      <items count="8">
        <item x="1"/>
        <item x="5"/>
        <item x="4"/>
        <item x="0"/>
        <item x="2"/>
        <item x="3"/>
        <item x="6"/>
        <item t="default"/>
      </items>
    </pivotField>
    <pivotField compact="0" outline="0" showAll="0">
      <items count="5">
        <item x="2"/>
        <item x="1"/>
        <item x="0"/>
        <item x="3"/>
        <item t="default"/>
      </items>
    </pivotField>
    <pivotField compact="0" outline="0" showAll="0">
      <items count="5">
        <item x="0"/>
        <item x="2"/>
        <item x="1"/>
        <item x="3"/>
        <item t="default"/>
      </items>
    </pivotField>
    <pivotField compact="0" outline="0" showAll="0">
      <items count="5">
        <item x="1"/>
        <item x="0"/>
        <item x="2"/>
        <item x="3"/>
        <item t="default"/>
      </items>
    </pivotField>
  </pivotFields>
  <rowFields count="1">
    <field x="12"/>
  </rowFields>
  <rowItems count="5">
    <i>
      <x/>
    </i>
    <i>
      <x v="1"/>
    </i>
    <i>
      <x v="2"/>
    </i>
    <i>
      <x v="3"/>
    </i>
    <i t="grand">
      <x/>
    </i>
  </rowItems>
  <colItems count="1">
    <i/>
  </colItems>
  <dataFields count="1">
    <dataField name="Sum of Quantity" fld="2" baseField="0" baseItem="0"/>
  </dataFields>
  <chartFormats count="2">
    <chartFormat chart="15"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branch" cacheId="1" applyNumberFormats="0" applyBorderFormats="0" applyFontFormats="0" applyPatternFormats="0" applyAlignmentFormats="0" applyWidthHeightFormats="1" dataCaption="Values" updatedVersion="8" minRefreshableVersion="3" useAutoFormatting="1" createdVersion="8" indent="0" compact="0" compactData="0" multipleFieldFilters="0">
  <location ref="B13:C17" firstHeaderRow="1" firstDataRow="1" firstDataCol="1"/>
  <pivotFields count="19">
    <pivotField compact="0" outline="0"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compact="0" outline="0" showAll="0">
      <items count="945">
        <item x="892"/>
        <item x="558"/>
        <item x="751"/>
        <item x="787"/>
        <item x="839"/>
        <item x="718"/>
        <item x="793"/>
        <item x="229"/>
        <item x="733"/>
        <item x="776"/>
        <item x="117"/>
        <item x="754"/>
        <item x="821"/>
        <item x="739"/>
        <item x="858"/>
        <item x="220"/>
        <item x="795"/>
        <item x="691"/>
        <item x="270"/>
        <item x="625"/>
        <item x="612"/>
        <item x="837"/>
        <item x="482"/>
        <item x="843"/>
        <item x="719"/>
        <item x="182"/>
        <item x="96"/>
        <item x="221"/>
        <item x="874"/>
        <item x="820"/>
        <item x="435"/>
        <item x="236"/>
        <item x="342"/>
        <item x="389"/>
        <item x="737"/>
        <item x="877"/>
        <item x="398"/>
        <item x="688"/>
        <item x="394"/>
        <item x="307"/>
        <item x="360"/>
        <item x="250"/>
        <item x="10"/>
        <item x="573"/>
        <item x="328"/>
        <item x="930"/>
        <item x="579"/>
        <item x="804"/>
        <item x="299"/>
        <item x="317"/>
        <item x="1"/>
        <item x="279"/>
        <item x="44"/>
        <item x="53"/>
        <item x="629"/>
        <item x="180"/>
        <item x="308"/>
        <item x="683"/>
        <item x="635"/>
        <item x="905"/>
        <item x="63"/>
        <item x="65"/>
        <item x="497"/>
        <item x="54"/>
        <item x="416"/>
        <item x="521"/>
        <item x="873"/>
        <item x="258"/>
        <item x="151"/>
        <item x="109"/>
        <item x="523"/>
        <item x="430"/>
        <item x="640"/>
        <item x="234"/>
        <item x="722"/>
        <item x="432"/>
        <item x="692"/>
        <item x="937"/>
        <item x="619"/>
        <item x="774"/>
        <item x="202"/>
        <item x="52"/>
        <item x="245"/>
        <item x="646"/>
        <item x="183"/>
        <item x="289"/>
        <item x="381"/>
        <item x="213"/>
        <item x="69"/>
        <item x="530"/>
        <item x="728"/>
        <item x="48"/>
        <item x="436"/>
        <item x="198"/>
        <item x="391"/>
        <item x="81"/>
        <item x="541"/>
        <item x="626"/>
        <item x="480"/>
        <item x="705"/>
        <item x="677"/>
        <item x="172"/>
        <item x="47"/>
        <item x="529"/>
        <item x="78"/>
        <item x="445"/>
        <item x="170"/>
        <item x="419"/>
        <item x="908"/>
        <item x="404"/>
        <item x="901"/>
        <item x="311"/>
        <item x="268"/>
        <item x="805"/>
        <item x="831"/>
        <item x="660"/>
        <item x="361"/>
        <item x="319"/>
        <item x="269"/>
        <item x="459"/>
        <item x="747"/>
        <item x="273"/>
        <item x="403"/>
        <item x="899"/>
        <item x="115"/>
        <item x="91"/>
        <item x="442"/>
        <item x="324"/>
        <item x="174"/>
        <item x="540"/>
        <item x="260"/>
        <item x="703"/>
        <item x="808"/>
        <item x="175"/>
        <item x="454"/>
        <item x="315"/>
        <item x="520"/>
        <item x="477"/>
        <item x="766"/>
        <item x="203"/>
        <item x="101"/>
        <item x="661"/>
        <item x="833"/>
        <item x="697"/>
        <item x="424"/>
        <item x="327"/>
        <item x="371"/>
        <item x="251"/>
        <item x="401"/>
        <item x="494"/>
        <item x="575"/>
        <item x="827"/>
        <item x="763"/>
        <item x="60"/>
        <item x="214"/>
        <item x="829"/>
        <item x="29"/>
        <item x="238"/>
        <item x="444"/>
        <item x="411"/>
        <item x="746"/>
        <item x="195"/>
        <item x="880"/>
        <item x="481"/>
        <item x="415"/>
        <item x="518"/>
        <item x="923"/>
        <item x="11"/>
        <item x="191"/>
        <item x="693"/>
        <item x="684"/>
        <item x="405"/>
        <item x="201"/>
        <item x="255"/>
        <item x="341"/>
        <item x="208"/>
        <item x="362"/>
        <item x="135"/>
        <item x="897"/>
        <item x="303"/>
        <item x="922"/>
        <item x="373"/>
        <item x="557"/>
        <item x="346"/>
        <item x="114"/>
        <item x="672"/>
        <item x="439"/>
        <item x="762"/>
        <item x="566"/>
        <item x="721"/>
        <item x="105"/>
        <item x="351"/>
        <item x="437"/>
        <item x="857"/>
        <item x="286"/>
        <item x="637"/>
        <item x="816"/>
        <item x="522"/>
        <item x="848"/>
        <item x="329"/>
        <item x="698"/>
        <item x="205"/>
        <item x="291"/>
        <item x="743"/>
        <item x="617"/>
        <item x="593"/>
        <item x="864"/>
        <item x="802"/>
        <item x="533"/>
        <item x="446"/>
        <item x="212"/>
        <item x="313"/>
        <item x="39"/>
        <item x="145"/>
        <item x="767"/>
        <item x="347"/>
        <item x="103"/>
        <item x="206"/>
        <item x="142"/>
        <item x="59"/>
        <item x="749"/>
        <item x="527"/>
        <item x="715"/>
        <item x="126"/>
        <item x="589"/>
        <item x="563"/>
        <item x="940"/>
        <item x="490"/>
        <item x="840"/>
        <item x="125"/>
        <item x="379"/>
        <item x="148"/>
        <item x="253"/>
        <item x="192"/>
        <item x="471"/>
        <item x="325"/>
        <item x="22"/>
        <item x="838"/>
        <item x="467"/>
        <item x="912"/>
        <item x="910"/>
        <item x="66"/>
        <item x="26"/>
        <item x="628"/>
        <item x="652"/>
        <item x="824"/>
        <item x="173"/>
        <item x="783"/>
        <item x="107"/>
        <item x="429"/>
        <item x="402"/>
        <item x="181"/>
        <item x="469"/>
        <item x="136"/>
        <item x="914"/>
        <item x="23"/>
        <item x="479"/>
        <item x="506"/>
        <item x="658"/>
        <item x="131"/>
        <item x="854"/>
        <item x="249"/>
        <item x="876"/>
        <item x="368"/>
        <item x="263"/>
        <item x="868"/>
        <item x="266"/>
        <item x="689"/>
        <item x="726"/>
        <item x="872"/>
        <item x="896"/>
        <item x="450"/>
        <item x="8"/>
        <item x="288"/>
        <item x="815"/>
        <item x="696"/>
        <item x="582"/>
        <item x="916"/>
        <item x="474"/>
        <item x="278"/>
        <item x="458"/>
        <item x="225"/>
        <item x="472"/>
        <item x="457"/>
        <item x="633"/>
        <item x="510"/>
        <item x="542"/>
        <item x="349"/>
        <item x="714"/>
        <item x="383"/>
        <item x="911"/>
        <item x="259"/>
        <item x="716"/>
        <item x="179"/>
        <item x="799"/>
        <item x="412"/>
        <item x="598"/>
        <item x="532"/>
        <item x="296"/>
        <item x="440"/>
        <item x="514"/>
        <item x="505"/>
        <item x="316"/>
        <item x="392"/>
        <item x="803"/>
        <item x="657"/>
        <item x="129"/>
        <item x="395"/>
        <item x="162"/>
        <item x="898"/>
        <item x="462"/>
        <item x="301"/>
        <item x="777"/>
        <item x="19"/>
        <item x="938"/>
        <item x="451"/>
        <item x="417"/>
        <item x="648"/>
        <item x="797"/>
        <item x="431"/>
        <item x="376"/>
        <item x="390"/>
        <item x="476"/>
        <item x="357"/>
        <item x="790"/>
        <item x="196"/>
        <item x="75"/>
        <item x="545"/>
        <item x="365"/>
        <item x="548"/>
        <item x="87"/>
        <item x="163"/>
        <item x="332"/>
        <item x="869"/>
        <item x="499"/>
        <item x="639"/>
        <item x="681"/>
        <item x="571"/>
        <item x="463"/>
        <item x="158"/>
        <item x="13"/>
        <item x="222"/>
        <item x="423"/>
        <item x="602"/>
        <item x="194"/>
        <item x="750"/>
        <item x="276"/>
        <item x="314"/>
        <item x="695"/>
        <item x="235"/>
        <item x="56"/>
        <item x="51"/>
        <item x="800"/>
        <item x="337"/>
        <item x="855"/>
        <item x="90"/>
        <item x="218"/>
        <item x="408"/>
        <item x="782"/>
        <item x="653"/>
        <item x="576"/>
        <item x="890"/>
        <item x="508"/>
        <item x="438"/>
        <item x="160"/>
        <item x="856"/>
        <item x="904"/>
        <item x="618"/>
        <item x="393"/>
        <item x="144"/>
        <item x="2"/>
        <item x="757"/>
        <item x="211"/>
        <item x="185"/>
        <item x="574"/>
        <item x="248"/>
        <item x="449"/>
        <item x="761"/>
        <item x="581"/>
        <item x="378"/>
        <item x="12"/>
        <item x="785"/>
        <item x="852"/>
        <item x="89"/>
        <item x="426"/>
        <item x="243"/>
        <item x="818"/>
        <item x="331"/>
        <item x="281"/>
        <item x="786"/>
        <item x="647"/>
        <item x="272"/>
        <item x="333"/>
        <item x="495"/>
        <item x="284"/>
        <item x="72"/>
        <item x="297"/>
        <item x="780"/>
        <item x="644"/>
        <item x="99"/>
        <item x="83"/>
        <item x="769"/>
        <item x="863"/>
        <item x="76"/>
        <item x="662"/>
        <item x="659"/>
        <item x="552"/>
        <item x="86"/>
        <item x="475"/>
        <item x="591"/>
        <item x="920"/>
        <item x="773"/>
        <item x="155"/>
        <item x="849"/>
        <item x="903"/>
        <item x="891"/>
        <item x="406"/>
        <item x="822"/>
        <item x="323"/>
        <item x="298"/>
        <item x="166"/>
        <item x="359"/>
        <item x="455"/>
        <item x="116"/>
        <item x="503"/>
        <item x="488"/>
        <item x="535"/>
        <item x="344"/>
        <item x="569"/>
        <item x="588"/>
        <item x="137"/>
        <item x="290"/>
        <item x="232"/>
        <item x="702"/>
        <item x="580"/>
        <item x="385"/>
        <item x="570"/>
        <item x="835"/>
        <item x="798"/>
        <item x="620"/>
        <item x="25"/>
        <item x="670"/>
        <item x="97"/>
        <item x="813"/>
        <item x="171"/>
        <item x="418"/>
        <item x="812"/>
        <item x="781"/>
        <item x="611"/>
        <item x="118"/>
        <item x="590"/>
        <item x="706"/>
        <item x="895"/>
        <item x="380"/>
        <item x="388"/>
        <item x="500"/>
        <item x="538"/>
        <item x="516"/>
        <item x="261"/>
        <item x="587"/>
        <item x="456"/>
        <item x="18"/>
        <item x="345"/>
        <item x="9"/>
        <item x="504"/>
        <item x="38"/>
        <item x="668"/>
        <item x="62"/>
        <item x="729"/>
        <item x="638"/>
        <item x="734"/>
        <item x="699"/>
        <item x="711"/>
        <item x="623"/>
        <item x="61"/>
        <item x="631"/>
        <item x="801"/>
        <item x="334"/>
        <item x="704"/>
        <item x="649"/>
        <item x="41"/>
        <item x="865"/>
        <item x="123"/>
        <item x="830"/>
        <item x="400"/>
        <item x="934"/>
        <item x="46"/>
        <item x="120"/>
        <item x="410"/>
        <item x="537"/>
        <item x="888"/>
        <item x="217"/>
        <item x="199"/>
        <item x="817"/>
        <item x="645"/>
        <item x="592"/>
        <item x="846"/>
        <item x="330"/>
        <item x="936"/>
        <item x="112"/>
        <item x="926"/>
        <item x="3"/>
        <item x="539"/>
        <item x="102"/>
        <item x="859"/>
        <item x="502"/>
        <item x="641"/>
        <item x="709"/>
        <item x="252"/>
        <item x="756"/>
        <item x="656"/>
        <item x="925"/>
        <item x="572"/>
        <item x="239"/>
        <item x="515"/>
        <item x="293"/>
        <item x="788"/>
        <item x="634"/>
        <item x="562"/>
        <item x="473"/>
        <item x="676"/>
        <item x="755"/>
        <item x="851"/>
        <item x="609"/>
        <item x="37"/>
        <item x="534"/>
        <item x="363"/>
        <item x="496"/>
        <item x="200"/>
        <item x="318"/>
        <item x="931"/>
        <item x="219"/>
        <item x="71"/>
        <item x="106"/>
        <item x="775"/>
        <item x="673"/>
        <item x="287"/>
        <item x="794"/>
        <item x="36"/>
        <item x="241"/>
        <item x="826"/>
        <item x="900"/>
        <item x="511"/>
        <item x="568"/>
        <item x="884"/>
        <item x="485"/>
        <item x="227"/>
        <item x="664"/>
        <item x="443"/>
        <item x="159"/>
        <item x="929"/>
        <item x="732"/>
        <item x="122"/>
        <item x="654"/>
        <item x="613"/>
        <item x="178"/>
        <item x="564"/>
        <item x="92"/>
        <item x="465"/>
        <item x="828"/>
        <item x="663"/>
        <item x="791"/>
        <item x="778"/>
        <item x="585"/>
        <item x="466"/>
        <item x="717"/>
        <item x="834"/>
        <item x="744"/>
        <item x="742"/>
        <item x="553"/>
        <item x="941"/>
        <item x="902"/>
        <item x="256"/>
        <item x="470"/>
        <item x="536"/>
        <item x="146"/>
        <item x="254"/>
        <item x="616"/>
        <item x="889"/>
        <item x="204"/>
        <item x="282"/>
        <item x="366"/>
        <item x="666"/>
        <item x="397"/>
        <item x="420"/>
        <item x="768"/>
        <item x="267"/>
        <item x="597"/>
        <item x="924"/>
        <item x="741"/>
        <item x="35"/>
        <item x="127"/>
        <item x="758"/>
        <item x="141"/>
        <item x="399"/>
        <item x="6"/>
        <item x="16"/>
        <item x="871"/>
        <item x="682"/>
        <item x="422"/>
        <item x="42"/>
        <item x="306"/>
        <item x="224"/>
        <item x="491"/>
        <item x="565"/>
        <item x="167"/>
        <item x="674"/>
        <item x="700"/>
        <item x="187"/>
        <item x="277"/>
        <item x="168"/>
        <item x="364"/>
        <item x="667"/>
        <item x="627"/>
        <item x="583"/>
        <item x="265"/>
        <item x="275"/>
        <item x="531"/>
        <item x="14"/>
        <item x="197"/>
        <item x="690"/>
        <item x="713"/>
        <item x="603"/>
        <item x="680"/>
        <item x="147"/>
        <item x="753"/>
        <item x="507"/>
        <item x="339"/>
        <item x="543"/>
        <item x="789"/>
        <item x="731"/>
        <item x="154"/>
        <item x="300"/>
        <item x="58"/>
        <item x="559"/>
        <item x="546"/>
        <item x="138"/>
        <item x="624"/>
        <item x="464"/>
        <item x="599"/>
        <item x="17"/>
        <item x="632"/>
        <item x="111"/>
        <item x="665"/>
        <item x="452"/>
        <item x="247"/>
        <item x="356"/>
        <item x="807"/>
        <item x="723"/>
        <item x="669"/>
        <item x="651"/>
        <item x="655"/>
        <item x="189"/>
        <item x="7"/>
        <item x="231"/>
        <item x="176"/>
        <item x="453"/>
        <item x="524"/>
        <item x="489"/>
        <item x="555"/>
        <item x="186"/>
        <item x="810"/>
        <item x="792"/>
        <item x="193"/>
        <item x="883"/>
        <item x="549"/>
        <item x="752"/>
        <item x="264"/>
        <item x="921"/>
        <item x="74"/>
        <item x="0"/>
        <item x="441"/>
        <item x="312"/>
        <item x="283"/>
        <item x="375"/>
        <item x="352"/>
        <item x="257"/>
        <item x="577"/>
        <item x="933"/>
        <item x="686"/>
        <item x="770"/>
        <item x="630"/>
        <item x="64"/>
        <item x="377"/>
        <item x="528"/>
        <item x="73"/>
        <item x="484"/>
        <item x="736"/>
        <item x="161"/>
        <item x="85"/>
        <item x="935"/>
        <item x="384"/>
        <item x="335"/>
        <item x="844"/>
        <item x="88"/>
        <item x="326"/>
        <item x="188"/>
        <item x="730"/>
        <item x="447"/>
        <item x="771"/>
        <item x="387"/>
        <item x="586"/>
        <item x="687"/>
        <item x="478"/>
        <item x="246"/>
        <item x="338"/>
        <item x="143"/>
        <item x="31"/>
        <item x="309"/>
        <item x="77"/>
        <item x="292"/>
        <item x="100"/>
        <item x="68"/>
        <item x="608"/>
        <item x="886"/>
        <item x="448"/>
        <item x="862"/>
        <item x="823"/>
        <item x="386"/>
        <item x="554"/>
        <item x="615"/>
        <item x="305"/>
        <item x="169"/>
        <item x="918"/>
        <item x="82"/>
        <item x="678"/>
        <item x="382"/>
        <item x="685"/>
        <item x="113"/>
        <item x="596"/>
        <item x="353"/>
        <item x="152"/>
        <item x="913"/>
        <item x="708"/>
        <item x="551"/>
        <item x="720"/>
        <item x="133"/>
        <item x="561"/>
        <item x="228"/>
        <item x="244"/>
        <item x="409"/>
        <item x="358"/>
        <item x="512"/>
        <item x="304"/>
        <item x="707"/>
        <item x="108"/>
        <item x="556"/>
        <item x="372"/>
        <item x="932"/>
        <item x="610"/>
        <item x="49"/>
        <item x="98"/>
        <item x="861"/>
        <item x="428"/>
        <item x="84"/>
        <item x="584"/>
        <item x="875"/>
        <item x="509"/>
        <item x="150"/>
        <item x="606"/>
        <item x="841"/>
        <item x="882"/>
        <item x="845"/>
        <item x="461"/>
        <item x="32"/>
        <item x="413"/>
        <item x="468"/>
        <item x="230"/>
        <item x="894"/>
        <item x="860"/>
        <item x="915"/>
        <item x="712"/>
        <item x="724"/>
        <item x="5"/>
        <item x="853"/>
        <item x="885"/>
        <item x="740"/>
        <item x="560"/>
        <item x="55"/>
        <item x="20"/>
        <item x="919"/>
        <item x="819"/>
        <item x="4"/>
        <item x="519"/>
        <item x="765"/>
        <item x="40"/>
        <item x="177"/>
        <item x="917"/>
        <item x="642"/>
        <item x="223"/>
        <item x="671"/>
        <item x="132"/>
        <item x="526"/>
        <item x="27"/>
        <item x="190"/>
        <item x="95"/>
        <item x="842"/>
        <item x="600"/>
        <item x="21"/>
        <item x="636"/>
        <item x="879"/>
        <item x="878"/>
        <item x="942"/>
        <item x="28"/>
        <item x="679"/>
        <item x="433"/>
        <item x="493"/>
        <item x="622"/>
        <item x="294"/>
        <item x="24"/>
        <item x="104"/>
        <item x="302"/>
        <item x="832"/>
        <item x="348"/>
        <item x="547"/>
        <item x="434"/>
        <item x="340"/>
        <item x="70"/>
        <item x="57"/>
        <item x="237"/>
        <item x="93"/>
        <item x="139"/>
        <item x="836"/>
        <item x="134"/>
        <item x="486"/>
        <item x="128"/>
        <item x="140"/>
        <item x="825"/>
        <item x="694"/>
        <item x="421"/>
        <item x="226"/>
        <item x="498"/>
        <item x="796"/>
        <item x="607"/>
        <item x="50"/>
        <item x="513"/>
        <item x="149"/>
        <item x="710"/>
        <item x="604"/>
        <item x="907"/>
        <item x="887"/>
        <item x="130"/>
        <item x="153"/>
        <item x="210"/>
        <item x="847"/>
        <item x="760"/>
        <item x="764"/>
        <item x="567"/>
        <item x="866"/>
        <item x="233"/>
        <item x="772"/>
        <item x="240"/>
        <item x="595"/>
        <item x="209"/>
        <item x="492"/>
        <item x="745"/>
        <item x="157"/>
        <item x="650"/>
        <item x="124"/>
        <item x="15"/>
        <item x="806"/>
        <item x="242"/>
        <item x="893"/>
        <item x="45"/>
        <item x="30"/>
        <item x="322"/>
        <item x="354"/>
        <item x="184"/>
        <item x="605"/>
        <item x="215"/>
        <item x="870"/>
        <item x="748"/>
        <item x="216"/>
        <item x="285"/>
        <item x="779"/>
        <item x="274"/>
        <item x="350"/>
        <item x="735"/>
        <item x="369"/>
        <item x="425"/>
        <item x="164"/>
        <item x="738"/>
        <item x="814"/>
        <item x="407"/>
        <item x="784"/>
        <item x="928"/>
        <item x="727"/>
        <item x="33"/>
        <item x="80"/>
        <item x="367"/>
        <item x="578"/>
        <item x="909"/>
        <item x="370"/>
        <item x="336"/>
        <item x="94"/>
        <item x="414"/>
        <item x="156"/>
        <item x="701"/>
        <item x="725"/>
        <item x="759"/>
        <item x="939"/>
        <item x="927"/>
        <item x="675"/>
        <item x="67"/>
        <item x="320"/>
        <item x="396"/>
        <item x="525"/>
        <item x="517"/>
        <item x="487"/>
        <item x="110"/>
        <item x="262"/>
        <item x="811"/>
        <item x="544"/>
        <item x="601"/>
        <item x="906"/>
        <item x="43"/>
        <item x="621"/>
        <item x="643"/>
        <item x="460"/>
        <item x="594"/>
        <item x="165"/>
        <item x="809"/>
        <item x="850"/>
        <item x="79"/>
        <item x="427"/>
        <item x="550"/>
        <item x="343"/>
        <item x="310"/>
        <item x="34"/>
        <item x="501"/>
        <item x="119"/>
        <item x="867"/>
        <item x="374"/>
        <item x="614"/>
        <item x="271"/>
        <item x="207"/>
        <item x="321"/>
        <item x="355"/>
        <item x="295"/>
        <item x="280"/>
        <item x="483"/>
        <item x="881"/>
        <item x="121"/>
        <item x="943"/>
        <item t="default"/>
      </items>
    </pivotField>
    <pivotField compact="0" outline="0" showAll="0">
      <items count="12">
        <item x="8"/>
        <item x="5"/>
        <item x="6"/>
        <item x="7"/>
        <item x="1"/>
        <item x="3"/>
        <item x="0"/>
        <item x="2"/>
        <item x="9"/>
        <item x="4"/>
        <item x="10"/>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numFmtId="4"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compact="0" outline="0"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compact="0" outline="0" showAll="0">
      <items count="5">
        <item x="1"/>
        <item x="2"/>
        <item x="0"/>
        <item x="3"/>
        <item t="default"/>
      </items>
    </pivotField>
    <pivotField dataField="1"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63">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x="61"/>
        <item t="default"/>
      </items>
    </pivotField>
    <pivotField compact="0" outline="0" showAll="0">
      <items count="5">
        <item x="0"/>
        <item x="2"/>
        <item x="1"/>
        <item x="3"/>
        <item t="default"/>
      </items>
    </pivotField>
    <pivotField compact="0" outline="0" showAll="0">
      <items count="9">
        <item h="1" x="2"/>
        <item h="1" x="3"/>
        <item x="6"/>
        <item h="1" x="5"/>
        <item h="1" x="4"/>
        <item h="1" x="1"/>
        <item h="1" x="0"/>
        <item h="1" x="7"/>
        <item t="default"/>
      </items>
    </pivotField>
    <pivotField compact="0" outline="0" showAll="0">
      <items count="5">
        <item x="0"/>
        <item h="1" x="2"/>
        <item h="1" x="1"/>
        <item h="1" x="3"/>
        <item t="default"/>
      </items>
    </pivotField>
    <pivotField compact="0" outline="0" showAll="0">
      <items count="4">
        <item x="0"/>
        <item x="1"/>
        <item x="2"/>
        <item t="default"/>
      </items>
    </pivotField>
    <pivotField compact="0" outline="0" showAll="0">
      <items count="4">
        <item x="0"/>
        <item x="1"/>
        <item x="2"/>
        <item t="default"/>
      </items>
    </pivotField>
    <pivotField compact="0" outline="0" showAll="0">
      <items count="8">
        <item x="1"/>
        <item x="5"/>
        <item x="4"/>
        <item x="0"/>
        <item x="2"/>
        <item x="3"/>
        <item x="6"/>
        <item t="default"/>
      </items>
    </pivotField>
    <pivotField compact="0" outline="0" showAll="0">
      <items count="5">
        <item x="2"/>
        <item x="1"/>
        <item x="0"/>
        <item x="3"/>
        <item t="default"/>
      </items>
    </pivotField>
    <pivotField axis="axisRow" compact="0" outline="0" showAll="0">
      <items count="5">
        <item x="0"/>
        <item x="2"/>
        <item x="1"/>
        <item x="3"/>
        <item t="default"/>
      </items>
    </pivotField>
    <pivotField compact="0" outline="0" showAll="0">
      <items count="5">
        <item x="1"/>
        <item x="0"/>
        <item x="2"/>
        <item x="3"/>
        <item t="default"/>
      </items>
    </pivotField>
  </pivotFields>
  <rowFields count="1">
    <field x="17"/>
  </rowFields>
  <rowItems count="4">
    <i>
      <x/>
    </i>
    <i>
      <x v="1"/>
    </i>
    <i>
      <x v="2"/>
    </i>
    <i t="grand">
      <x/>
    </i>
  </rowItems>
  <colItems count="1">
    <i/>
  </colItems>
  <dataFields count="1">
    <dataField name="Sum of gross income" fld="8" baseField="0" baseItem="0"/>
  </dataFields>
  <formats count="2">
    <format dxfId="12">
      <pivotArea outline="0" fieldPosition="0">
        <references count="1">
          <reference field="17" count="0" selected="0"/>
        </references>
      </pivotArea>
    </format>
    <format dxfId="11">
      <pivotArea outline="0" fieldPosition="0">
        <references count="1">
          <reference field="17" count="3" selected="0">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7000000}" name="PivotTable16" cacheId="8" applyNumberFormats="0" applyBorderFormats="0" applyFontFormats="0" applyPatternFormats="0" applyAlignmentFormats="0" applyWidthHeightFormats="1" dataCaption="Values" updatedVersion="8" minRefreshableVersion="3" useAutoFormatting="1" createdVersion="8" indent="0" compact="0" compactData="0" multipleFieldFilters="0">
  <location ref="A196:A197" firstHeaderRow="1" firstDataRow="1" firstDataCol="0"/>
  <pivotFields count="19">
    <pivotField compact="0" outline="0" showAll="0"/>
    <pivotField compact="0" outline="0" showAll="0"/>
    <pivotField compact="0" outline="0" showAll="0"/>
    <pivotField compact="0" outline="0" showAll="0"/>
    <pivotField dataField="1" compact="0" numFmtId="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dataFields count="1">
    <dataField name="Sum of Total" fld="4" baseField="0" baseItem="0" numFmtId="165"/>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2723DB-24DD-495E-8B39-E7BDDAF2EFFC}" name="PivotTable2" cacheId="9"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A232:C249" firstHeaderRow="1" firstDataRow="1" firstDataCol="0"/>
  <pivotFields count="22">
    <pivotField compact="0"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compact="0" showAll="0"/>
    <pivotField compact="0" showAll="0"/>
    <pivotField compact="0" showAll="0"/>
    <pivotField compact="0" numFmtId="4" showAll="0"/>
    <pivotField compact="0"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compact="0"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compact="0" showAll="0"/>
    <pivotField compact="0" showAll="0"/>
    <pivotField compact="0" showAll="0"/>
    <pivotField compact="0" showAll="0"/>
    <pivotField compact="0" showAll="0"/>
    <pivotField compact="0" showAll="0"/>
    <pivotField compact="0" showAll="0">
      <items count="4">
        <item x="0"/>
        <item x="1"/>
        <item x="2"/>
        <item t="default"/>
      </items>
    </pivotField>
    <pivotField compact="0" showAll="0">
      <items count="4">
        <item x="0"/>
        <item x="1"/>
        <item x="2"/>
        <item t="default"/>
      </items>
    </pivotField>
    <pivotField compact="0" showAll="0">
      <items count="8">
        <item x="1"/>
        <item x="5"/>
        <item x="4"/>
        <item x="0"/>
        <item x="2"/>
        <item x="3"/>
        <item x="6"/>
        <item t="default"/>
      </items>
    </pivotField>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B00-00000B000000}" name="RATING" cacheId="1" applyNumberFormats="0" applyBorderFormats="0" applyFontFormats="0" applyPatternFormats="0" applyAlignmentFormats="0" applyWidthHeightFormats="1" dataCaption="Values" updatedVersion="8" minRefreshableVersion="3" useAutoFormatting="1" createdVersion="8" indent="0" compact="0" compactData="0" multipleFieldFilters="0" chartFormat="16">
  <location ref="A31:B35" firstHeaderRow="1" firstDataRow="1" firstDataCol="1"/>
  <pivotFields count="19">
    <pivotField compact="0" outline="0"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compact="0" outline="0" showAll="0">
      <items count="945">
        <item x="892"/>
        <item x="558"/>
        <item x="751"/>
        <item x="787"/>
        <item x="839"/>
        <item x="718"/>
        <item x="793"/>
        <item x="229"/>
        <item x="733"/>
        <item x="776"/>
        <item x="117"/>
        <item x="754"/>
        <item x="821"/>
        <item x="739"/>
        <item x="858"/>
        <item x="220"/>
        <item x="795"/>
        <item x="691"/>
        <item x="270"/>
        <item x="625"/>
        <item x="612"/>
        <item x="837"/>
        <item x="482"/>
        <item x="843"/>
        <item x="719"/>
        <item x="182"/>
        <item x="96"/>
        <item x="221"/>
        <item x="874"/>
        <item x="820"/>
        <item x="435"/>
        <item x="236"/>
        <item x="342"/>
        <item x="389"/>
        <item x="737"/>
        <item x="877"/>
        <item x="398"/>
        <item x="688"/>
        <item x="394"/>
        <item x="307"/>
        <item x="360"/>
        <item x="250"/>
        <item x="10"/>
        <item x="573"/>
        <item x="328"/>
        <item x="930"/>
        <item x="579"/>
        <item x="804"/>
        <item x="299"/>
        <item x="317"/>
        <item x="1"/>
        <item x="279"/>
        <item x="44"/>
        <item x="53"/>
        <item x="629"/>
        <item x="180"/>
        <item x="308"/>
        <item x="683"/>
        <item x="635"/>
        <item x="905"/>
        <item x="63"/>
        <item x="65"/>
        <item x="497"/>
        <item x="54"/>
        <item x="416"/>
        <item x="521"/>
        <item x="873"/>
        <item x="258"/>
        <item x="151"/>
        <item x="109"/>
        <item x="523"/>
        <item x="430"/>
        <item x="640"/>
        <item x="234"/>
        <item x="722"/>
        <item x="432"/>
        <item x="692"/>
        <item x="937"/>
        <item x="619"/>
        <item x="774"/>
        <item x="202"/>
        <item x="52"/>
        <item x="245"/>
        <item x="646"/>
        <item x="183"/>
        <item x="289"/>
        <item x="381"/>
        <item x="213"/>
        <item x="69"/>
        <item x="530"/>
        <item x="728"/>
        <item x="48"/>
        <item x="436"/>
        <item x="198"/>
        <item x="391"/>
        <item x="81"/>
        <item x="541"/>
        <item x="626"/>
        <item x="480"/>
        <item x="705"/>
        <item x="677"/>
        <item x="172"/>
        <item x="47"/>
        <item x="529"/>
        <item x="78"/>
        <item x="445"/>
        <item x="170"/>
        <item x="419"/>
        <item x="908"/>
        <item x="404"/>
        <item x="901"/>
        <item x="311"/>
        <item x="268"/>
        <item x="805"/>
        <item x="831"/>
        <item x="660"/>
        <item x="361"/>
        <item x="319"/>
        <item x="269"/>
        <item x="459"/>
        <item x="747"/>
        <item x="273"/>
        <item x="403"/>
        <item x="899"/>
        <item x="115"/>
        <item x="91"/>
        <item x="442"/>
        <item x="324"/>
        <item x="174"/>
        <item x="540"/>
        <item x="260"/>
        <item x="703"/>
        <item x="808"/>
        <item x="175"/>
        <item x="454"/>
        <item x="315"/>
        <item x="520"/>
        <item x="477"/>
        <item x="766"/>
        <item x="203"/>
        <item x="101"/>
        <item x="661"/>
        <item x="833"/>
        <item x="697"/>
        <item x="424"/>
        <item x="327"/>
        <item x="371"/>
        <item x="251"/>
        <item x="401"/>
        <item x="494"/>
        <item x="575"/>
        <item x="827"/>
        <item x="763"/>
        <item x="60"/>
        <item x="214"/>
        <item x="829"/>
        <item x="29"/>
        <item x="238"/>
        <item x="444"/>
        <item x="411"/>
        <item x="746"/>
        <item x="195"/>
        <item x="880"/>
        <item x="481"/>
        <item x="415"/>
        <item x="518"/>
        <item x="923"/>
        <item x="11"/>
        <item x="191"/>
        <item x="693"/>
        <item x="684"/>
        <item x="405"/>
        <item x="201"/>
        <item x="255"/>
        <item x="341"/>
        <item x="208"/>
        <item x="362"/>
        <item x="135"/>
        <item x="897"/>
        <item x="303"/>
        <item x="922"/>
        <item x="373"/>
        <item x="557"/>
        <item x="346"/>
        <item x="114"/>
        <item x="672"/>
        <item x="439"/>
        <item x="762"/>
        <item x="566"/>
        <item x="721"/>
        <item x="105"/>
        <item x="351"/>
        <item x="437"/>
        <item x="857"/>
        <item x="286"/>
        <item x="637"/>
        <item x="816"/>
        <item x="522"/>
        <item x="848"/>
        <item x="329"/>
        <item x="698"/>
        <item x="205"/>
        <item x="291"/>
        <item x="743"/>
        <item x="617"/>
        <item x="593"/>
        <item x="864"/>
        <item x="802"/>
        <item x="533"/>
        <item x="446"/>
        <item x="212"/>
        <item x="313"/>
        <item x="39"/>
        <item x="145"/>
        <item x="767"/>
        <item x="347"/>
        <item x="103"/>
        <item x="206"/>
        <item x="142"/>
        <item x="59"/>
        <item x="749"/>
        <item x="527"/>
        <item x="715"/>
        <item x="126"/>
        <item x="589"/>
        <item x="563"/>
        <item x="940"/>
        <item x="490"/>
        <item x="840"/>
        <item x="125"/>
        <item x="379"/>
        <item x="148"/>
        <item x="253"/>
        <item x="192"/>
        <item x="471"/>
        <item x="325"/>
        <item x="22"/>
        <item x="838"/>
        <item x="467"/>
        <item x="912"/>
        <item x="910"/>
        <item x="66"/>
        <item x="26"/>
        <item x="628"/>
        <item x="652"/>
        <item x="824"/>
        <item x="173"/>
        <item x="783"/>
        <item x="107"/>
        <item x="429"/>
        <item x="402"/>
        <item x="181"/>
        <item x="469"/>
        <item x="136"/>
        <item x="914"/>
        <item x="23"/>
        <item x="479"/>
        <item x="506"/>
        <item x="658"/>
        <item x="131"/>
        <item x="854"/>
        <item x="249"/>
        <item x="876"/>
        <item x="368"/>
        <item x="263"/>
        <item x="868"/>
        <item x="266"/>
        <item x="689"/>
        <item x="726"/>
        <item x="872"/>
        <item x="896"/>
        <item x="450"/>
        <item x="8"/>
        <item x="288"/>
        <item x="815"/>
        <item x="696"/>
        <item x="582"/>
        <item x="916"/>
        <item x="474"/>
        <item x="278"/>
        <item x="458"/>
        <item x="225"/>
        <item x="472"/>
        <item x="457"/>
        <item x="633"/>
        <item x="510"/>
        <item x="542"/>
        <item x="349"/>
        <item x="714"/>
        <item x="383"/>
        <item x="911"/>
        <item x="259"/>
        <item x="716"/>
        <item x="179"/>
        <item x="799"/>
        <item x="412"/>
        <item x="598"/>
        <item x="532"/>
        <item x="296"/>
        <item x="440"/>
        <item x="514"/>
        <item x="505"/>
        <item x="316"/>
        <item x="392"/>
        <item x="803"/>
        <item x="657"/>
        <item x="129"/>
        <item x="395"/>
        <item x="162"/>
        <item x="898"/>
        <item x="462"/>
        <item x="301"/>
        <item x="777"/>
        <item x="19"/>
        <item x="938"/>
        <item x="451"/>
        <item x="417"/>
        <item x="648"/>
        <item x="797"/>
        <item x="431"/>
        <item x="376"/>
        <item x="390"/>
        <item x="476"/>
        <item x="357"/>
        <item x="790"/>
        <item x="196"/>
        <item x="75"/>
        <item x="545"/>
        <item x="365"/>
        <item x="548"/>
        <item x="87"/>
        <item x="163"/>
        <item x="332"/>
        <item x="869"/>
        <item x="499"/>
        <item x="639"/>
        <item x="681"/>
        <item x="571"/>
        <item x="463"/>
        <item x="158"/>
        <item x="13"/>
        <item x="222"/>
        <item x="423"/>
        <item x="602"/>
        <item x="194"/>
        <item x="750"/>
        <item x="276"/>
        <item x="314"/>
        <item x="695"/>
        <item x="235"/>
        <item x="56"/>
        <item x="51"/>
        <item x="800"/>
        <item x="337"/>
        <item x="855"/>
        <item x="90"/>
        <item x="218"/>
        <item x="408"/>
        <item x="782"/>
        <item x="653"/>
        <item x="576"/>
        <item x="890"/>
        <item x="508"/>
        <item x="438"/>
        <item x="160"/>
        <item x="856"/>
        <item x="904"/>
        <item x="618"/>
        <item x="393"/>
        <item x="144"/>
        <item x="2"/>
        <item x="757"/>
        <item x="211"/>
        <item x="185"/>
        <item x="574"/>
        <item x="248"/>
        <item x="449"/>
        <item x="761"/>
        <item x="581"/>
        <item x="378"/>
        <item x="12"/>
        <item x="785"/>
        <item x="852"/>
        <item x="89"/>
        <item x="426"/>
        <item x="243"/>
        <item x="818"/>
        <item x="331"/>
        <item x="281"/>
        <item x="786"/>
        <item x="647"/>
        <item x="272"/>
        <item x="333"/>
        <item x="495"/>
        <item x="284"/>
        <item x="72"/>
        <item x="297"/>
        <item x="780"/>
        <item x="644"/>
        <item x="99"/>
        <item x="83"/>
        <item x="769"/>
        <item x="863"/>
        <item x="76"/>
        <item x="662"/>
        <item x="659"/>
        <item x="552"/>
        <item x="86"/>
        <item x="475"/>
        <item x="591"/>
        <item x="920"/>
        <item x="773"/>
        <item x="155"/>
        <item x="849"/>
        <item x="903"/>
        <item x="891"/>
        <item x="406"/>
        <item x="822"/>
        <item x="323"/>
        <item x="298"/>
        <item x="166"/>
        <item x="359"/>
        <item x="455"/>
        <item x="116"/>
        <item x="503"/>
        <item x="488"/>
        <item x="535"/>
        <item x="344"/>
        <item x="569"/>
        <item x="588"/>
        <item x="137"/>
        <item x="290"/>
        <item x="232"/>
        <item x="702"/>
        <item x="580"/>
        <item x="385"/>
        <item x="570"/>
        <item x="835"/>
        <item x="798"/>
        <item x="620"/>
        <item x="25"/>
        <item x="670"/>
        <item x="97"/>
        <item x="813"/>
        <item x="171"/>
        <item x="418"/>
        <item x="812"/>
        <item x="781"/>
        <item x="611"/>
        <item x="118"/>
        <item x="590"/>
        <item x="706"/>
        <item x="895"/>
        <item x="380"/>
        <item x="388"/>
        <item x="500"/>
        <item x="538"/>
        <item x="516"/>
        <item x="261"/>
        <item x="587"/>
        <item x="456"/>
        <item x="18"/>
        <item x="345"/>
        <item x="9"/>
        <item x="504"/>
        <item x="38"/>
        <item x="668"/>
        <item x="62"/>
        <item x="729"/>
        <item x="638"/>
        <item x="734"/>
        <item x="699"/>
        <item x="711"/>
        <item x="623"/>
        <item x="61"/>
        <item x="631"/>
        <item x="801"/>
        <item x="334"/>
        <item x="704"/>
        <item x="649"/>
        <item x="41"/>
        <item x="865"/>
        <item x="123"/>
        <item x="830"/>
        <item x="400"/>
        <item x="934"/>
        <item x="46"/>
        <item x="120"/>
        <item x="410"/>
        <item x="537"/>
        <item x="888"/>
        <item x="217"/>
        <item x="199"/>
        <item x="817"/>
        <item x="645"/>
        <item x="592"/>
        <item x="846"/>
        <item x="330"/>
        <item x="936"/>
        <item x="112"/>
        <item x="926"/>
        <item x="3"/>
        <item x="539"/>
        <item x="102"/>
        <item x="859"/>
        <item x="502"/>
        <item x="641"/>
        <item x="709"/>
        <item x="252"/>
        <item x="756"/>
        <item x="656"/>
        <item x="925"/>
        <item x="572"/>
        <item x="239"/>
        <item x="515"/>
        <item x="293"/>
        <item x="788"/>
        <item x="634"/>
        <item x="562"/>
        <item x="473"/>
        <item x="676"/>
        <item x="755"/>
        <item x="851"/>
        <item x="609"/>
        <item x="37"/>
        <item x="534"/>
        <item x="363"/>
        <item x="496"/>
        <item x="200"/>
        <item x="318"/>
        <item x="931"/>
        <item x="219"/>
        <item x="71"/>
        <item x="106"/>
        <item x="775"/>
        <item x="673"/>
        <item x="287"/>
        <item x="794"/>
        <item x="36"/>
        <item x="241"/>
        <item x="826"/>
        <item x="900"/>
        <item x="511"/>
        <item x="568"/>
        <item x="884"/>
        <item x="485"/>
        <item x="227"/>
        <item x="664"/>
        <item x="443"/>
        <item x="159"/>
        <item x="929"/>
        <item x="732"/>
        <item x="122"/>
        <item x="654"/>
        <item x="613"/>
        <item x="178"/>
        <item x="564"/>
        <item x="92"/>
        <item x="465"/>
        <item x="828"/>
        <item x="663"/>
        <item x="791"/>
        <item x="778"/>
        <item x="585"/>
        <item x="466"/>
        <item x="717"/>
        <item x="834"/>
        <item x="744"/>
        <item x="742"/>
        <item x="553"/>
        <item x="941"/>
        <item x="902"/>
        <item x="256"/>
        <item x="470"/>
        <item x="536"/>
        <item x="146"/>
        <item x="254"/>
        <item x="616"/>
        <item x="889"/>
        <item x="204"/>
        <item x="282"/>
        <item x="366"/>
        <item x="666"/>
        <item x="397"/>
        <item x="420"/>
        <item x="768"/>
        <item x="267"/>
        <item x="597"/>
        <item x="924"/>
        <item x="741"/>
        <item x="35"/>
        <item x="127"/>
        <item x="758"/>
        <item x="141"/>
        <item x="399"/>
        <item x="6"/>
        <item x="16"/>
        <item x="871"/>
        <item x="682"/>
        <item x="422"/>
        <item x="42"/>
        <item x="306"/>
        <item x="224"/>
        <item x="491"/>
        <item x="565"/>
        <item x="167"/>
        <item x="674"/>
        <item x="700"/>
        <item x="187"/>
        <item x="277"/>
        <item x="168"/>
        <item x="364"/>
        <item x="667"/>
        <item x="627"/>
        <item x="583"/>
        <item x="265"/>
        <item x="275"/>
        <item x="531"/>
        <item x="14"/>
        <item x="197"/>
        <item x="690"/>
        <item x="713"/>
        <item x="603"/>
        <item x="680"/>
        <item x="147"/>
        <item x="753"/>
        <item x="507"/>
        <item x="339"/>
        <item x="543"/>
        <item x="789"/>
        <item x="731"/>
        <item x="154"/>
        <item x="300"/>
        <item x="58"/>
        <item x="559"/>
        <item x="546"/>
        <item x="138"/>
        <item x="624"/>
        <item x="464"/>
        <item x="599"/>
        <item x="17"/>
        <item x="632"/>
        <item x="111"/>
        <item x="665"/>
        <item x="452"/>
        <item x="247"/>
        <item x="356"/>
        <item x="807"/>
        <item x="723"/>
        <item x="669"/>
        <item x="651"/>
        <item x="655"/>
        <item x="189"/>
        <item x="7"/>
        <item x="231"/>
        <item x="176"/>
        <item x="453"/>
        <item x="524"/>
        <item x="489"/>
        <item x="555"/>
        <item x="186"/>
        <item x="810"/>
        <item x="792"/>
        <item x="193"/>
        <item x="883"/>
        <item x="549"/>
        <item x="752"/>
        <item x="264"/>
        <item x="921"/>
        <item x="74"/>
        <item x="0"/>
        <item x="441"/>
        <item x="312"/>
        <item x="283"/>
        <item x="375"/>
        <item x="352"/>
        <item x="257"/>
        <item x="577"/>
        <item x="933"/>
        <item x="686"/>
        <item x="770"/>
        <item x="630"/>
        <item x="64"/>
        <item x="377"/>
        <item x="528"/>
        <item x="73"/>
        <item x="484"/>
        <item x="736"/>
        <item x="161"/>
        <item x="85"/>
        <item x="935"/>
        <item x="384"/>
        <item x="335"/>
        <item x="844"/>
        <item x="88"/>
        <item x="326"/>
        <item x="188"/>
        <item x="730"/>
        <item x="447"/>
        <item x="771"/>
        <item x="387"/>
        <item x="586"/>
        <item x="687"/>
        <item x="478"/>
        <item x="246"/>
        <item x="338"/>
        <item x="143"/>
        <item x="31"/>
        <item x="309"/>
        <item x="77"/>
        <item x="292"/>
        <item x="100"/>
        <item x="68"/>
        <item x="608"/>
        <item x="886"/>
        <item x="448"/>
        <item x="862"/>
        <item x="823"/>
        <item x="386"/>
        <item x="554"/>
        <item x="615"/>
        <item x="305"/>
        <item x="169"/>
        <item x="918"/>
        <item x="82"/>
        <item x="678"/>
        <item x="382"/>
        <item x="685"/>
        <item x="113"/>
        <item x="596"/>
        <item x="353"/>
        <item x="152"/>
        <item x="913"/>
        <item x="708"/>
        <item x="551"/>
        <item x="720"/>
        <item x="133"/>
        <item x="561"/>
        <item x="228"/>
        <item x="244"/>
        <item x="409"/>
        <item x="358"/>
        <item x="512"/>
        <item x="304"/>
        <item x="707"/>
        <item x="108"/>
        <item x="556"/>
        <item x="372"/>
        <item x="932"/>
        <item x="610"/>
        <item x="49"/>
        <item x="98"/>
        <item x="861"/>
        <item x="428"/>
        <item x="84"/>
        <item x="584"/>
        <item x="875"/>
        <item x="509"/>
        <item x="150"/>
        <item x="606"/>
        <item x="841"/>
        <item x="882"/>
        <item x="845"/>
        <item x="461"/>
        <item x="32"/>
        <item x="413"/>
        <item x="468"/>
        <item x="230"/>
        <item x="894"/>
        <item x="860"/>
        <item x="915"/>
        <item x="712"/>
        <item x="724"/>
        <item x="5"/>
        <item x="853"/>
        <item x="885"/>
        <item x="740"/>
        <item x="560"/>
        <item x="55"/>
        <item x="20"/>
        <item x="919"/>
        <item x="819"/>
        <item x="4"/>
        <item x="519"/>
        <item x="765"/>
        <item x="40"/>
        <item x="177"/>
        <item x="917"/>
        <item x="642"/>
        <item x="223"/>
        <item x="671"/>
        <item x="132"/>
        <item x="526"/>
        <item x="27"/>
        <item x="190"/>
        <item x="95"/>
        <item x="842"/>
        <item x="600"/>
        <item x="21"/>
        <item x="636"/>
        <item x="879"/>
        <item x="878"/>
        <item x="942"/>
        <item x="28"/>
        <item x="679"/>
        <item x="433"/>
        <item x="493"/>
        <item x="622"/>
        <item x="294"/>
        <item x="24"/>
        <item x="104"/>
        <item x="302"/>
        <item x="832"/>
        <item x="348"/>
        <item x="547"/>
        <item x="434"/>
        <item x="340"/>
        <item x="70"/>
        <item x="57"/>
        <item x="237"/>
        <item x="93"/>
        <item x="139"/>
        <item x="836"/>
        <item x="134"/>
        <item x="486"/>
        <item x="128"/>
        <item x="140"/>
        <item x="825"/>
        <item x="694"/>
        <item x="421"/>
        <item x="226"/>
        <item x="498"/>
        <item x="796"/>
        <item x="607"/>
        <item x="50"/>
        <item x="513"/>
        <item x="149"/>
        <item x="710"/>
        <item x="604"/>
        <item x="907"/>
        <item x="887"/>
        <item x="130"/>
        <item x="153"/>
        <item x="210"/>
        <item x="847"/>
        <item x="760"/>
        <item x="764"/>
        <item x="567"/>
        <item x="866"/>
        <item x="233"/>
        <item x="772"/>
        <item x="240"/>
        <item x="595"/>
        <item x="209"/>
        <item x="492"/>
        <item x="745"/>
        <item x="157"/>
        <item x="650"/>
        <item x="124"/>
        <item x="15"/>
        <item x="806"/>
        <item x="242"/>
        <item x="893"/>
        <item x="45"/>
        <item x="30"/>
        <item x="322"/>
        <item x="354"/>
        <item x="184"/>
        <item x="605"/>
        <item x="215"/>
        <item x="870"/>
        <item x="748"/>
        <item x="216"/>
        <item x="285"/>
        <item x="779"/>
        <item x="274"/>
        <item x="350"/>
        <item x="735"/>
        <item x="369"/>
        <item x="425"/>
        <item x="164"/>
        <item x="738"/>
        <item x="814"/>
        <item x="407"/>
        <item x="784"/>
        <item x="928"/>
        <item x="727"/>
        <item x="33"/>
        <item x="80"/>
        <item x="367"/>
        <item x="578"/>
        <item x="909"/>
        <item x="370"/>
        <item x="336"/>
        <item x="94"/>
        <item x="414"/>
        <item x="156"/>
        <item x="701"/>
        <item x="725"/>
        <item x="759"/>
        <item x="939"/>
        <item x="927"/>
        <item x="675"/>
        <item x="67"/>
        <item x="320"/>
        <item x="396"/>
        <item x="525"/>
        <item x="517"/>
        <item x="487"/>
        <item x="110"/>
        <item x="262"/>
        <item x="811"/>
        <item x="544"/>
        <item x="601"/>
        <item x="906"/>
        <item x="43"/>
        <item x="621"/>
        <item x="643"/>
        <item x="460"/>
        <item x="594"/>
        <item x="165"/>
        <item x="809"/>
        <item x="850"/>
        <item x="79"/>
        <item x="427"/>
        <item x="550"/>
        <item x="343"/>
        <item x="310"/>
        <item x="34"/>
        <item x="501"/>
        <item x="119"/>
        <item x="867"/>
        <item x="374"/>
        <item x="614"/>
        <item x="271"/>
        <item x="207"/>
        <item x="321"/>
        <item x="355"/>
        <item x="295"/>
        <item x="280"/>
        <item x="483"/>
        <item x="881"/>
        <item x="121"/>
        <item x="943"/>
        <item t="default"/>
      </items>
    </pivotField>
    <pivotField compact="0" outline="0" showAll="0">
      <items count="12">
        <item x="8"/>
        <item x="5"/>
        <item x="6"/>
        <item x="7"/>
        <item x="1"/>
        <item x="3"/>
        <item x="0"/>
        <item x="2"/>
        <item x="9"/>
        <item x="4"/>
        <item x="10"/>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numFmtId="4"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compact="0" outline="0"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compact="0" outline="0" showAll="0">
      <items count="5">
        <item x="1"/>
        <item x="2"/>
        <item x="0"/>
        <item x="3"/>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63">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x="61"/>
        <item t="default"/>
      </items>
    </pivotField>
    <pivotField compact="0" outline="0" showAll="0">
      <items count="5">
        <item x="0"/>
        <item x="2"/>
        <item x="1"/>
        <item x="3"/>
        <item t="default"/>
      </items>
    </pivotField>
    <pivotField compact="0" outline="0" showAll="0">
      <items count="9">
        <item h="1" x="2"/>
        <item h="1" x="3"/>
        <item x="6"/>
        <item h="1" x="5"/>
        <item h="1" x="4"/>
        <item h="1" x="1"/>
        <item h="1" x="0"/>
        <item h="1" x="7"/>
        <item t="default"/>
      </items>
    </pivotField>
    <pivotField compact="0" outline="0" showAll="0">
      <items count="5">
        <item x="0"/>
        <item x="2"/>
        <item x="1"/>
        <item x="3"/>
        <item t="default"/>
      </items>
    </pivotField>
    <pivotField compact="0" outline="0" showAll="0">
      <items count="4">
        <item x="0"/>
        <item x="1"/>
        <item x="2"/>
        <item t="default"/>
      </items>
    </pivotField>
    <pivotField compact="0" outline="0" showAll="0">
      <items count="4">
        <item x="0"/>
        <item x="1"/>
        <item x="2"/>
        <item t="default"/>
      </items>
    </pivotField>
    <pivotField compact="0" outline="0" showAll="0">
      <items count="8">
        <item x="1"/>
        <item x="5"/>
        <item x="4"/>
        <item x="0"/>
        <item x="2"/>
        <item x="3"/>
        <item x="6"/>
        <item t="default"/>
      </items>
    </pivotField>
    <pivotField compact="0" outline="0" showAll="0">
      <items count="5">
        <item x="2"/>
        <item x="1"/>
        <item x="0"/>
        <item x="3"/>
        <item t="default"/>
      </items>
    </pivotField>
    <pivotField compact="0" outline="0" showAll="0">
      <items count="5">
        <item x="0"/>
        <item x="2"/>
        <item x="1"/>
        <item x="3"/>
        <item t="default"/>
      </items>
    </pivotField>
    <pivotField axis="axisRow" dataField="1" compact="0" outline="0" showAll="0">
      <items count="5">
        <item x="0"/>
        <item x="2"/>
        <item h="1" x="3"/>
        <item x="1"/>
        <item t="default"/>
      </items>
    </pivotField>
  </pivotFields>
  <rowFields count="1">
    <field x="18"/>
  </rowFields>
  <rowItems count="4">
    <i>
      <x/>
    </i>
    <i>
      <x v="1"/>
    </i>
    <i>
      <x v="3"/>
    </i>
    <i t="grand">
      <x/>
    </i>
  </rowItems>
  <colItems count="1">
    <i/>
  </colItems>
  <dataFields count="1">
    <dataField name="Count of Rating group" fld="18" subtotal="count" baseField="0" baseItem="0"/>
  </dataFields>
  <chartFormats count="19">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8" count="1" selected="0">
            <x v="0"/>
          </reference>
        </references>
      </pivotArea>
    </chartFormat>
    <chartFormat chart="11" format="2">
      <pivotArea type="data" outline="0" fieldPosition="0">
        <references count="2">
          <reference field="4294967294" count="1" selected="0">
            <x v="0"/>
          </reference>
          <reference field="18" count="1" selected="0">
            <x v="1"/>
          </reference>
        </references>
      </pivotArea>
    </chartFormat>
    <chartFormat chart="11" format="3">
      <pivotArea type="data" outline="0" fieldPosition="0">
        <references count="2">
          <reference field="4294967294" count="1" selected="0">
            <x v="0"/>
          </reference>
          <reference field="18" count="1" selected="0">
            <x v="2"/>
          </reference>
        </references>
      </pivotArea>
    </chartFormat>
    <chartFormat chart="11" format="4">
      <pivotArea type="data" outline="0" fieldPosition="0">
        <references count="2">
          <reference field="4294967294" count="1" selected="0">
            <x v="0"/>
          </reference>
          <reference field="18" count="1" selected="0">
            <x v="3"/>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8" count="1" selected="0">
            <x v="0"/>
          </reference>
        </references>
      </pivotArea>
    </chartFormat>
    <chartFormat chart="14" format="3">
      <pivotArea type="data" outline="0" fieldPosition="0">
        <references count="2">
          <reference field="4294967294" count="1" selected="0">
            <x v="0"/>
          </reference>
          <reference field="18" count="1" selected="0">
            <x v="1"/>
          </reference>
        </references>
      </pivotArea>
    </chartFormat>
    <chartFormat chart="14" format="4">
      <pivotArea type="data" outline="0" fieldPosition="0">
        <references count="2">
          <reference field="4294967294" count="1" selected="0">
            <x v="0"/>
          </reference>
          <reference field="18" count="1" selected="0">
            <x v="3"/>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8" count="1" selected="0">
            <x v="0"/>
          </reference>
        </references>
      </pivotArea>
    </chartFormat>
    <chartFormat chart="15" format="7">
      <pivotArea type="data" outline="0" fieldPosition="0">
        <references count="2">
          <reference field="4294967294" count="1" selected="0">
            <x v="0"/>
          </reference>
          <reference field="18" count="1" selected="0">
            <x v="1"/>
          </reference>
        </references>
      </pivotArea>
    </chartFormat>
    <chartFormat chart="15" format="8">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B00-000005000000}" name="GENDER" cacheId="9"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A204:B208" firstHeaderRow="1" firstDataRow="1" firstDataCol="1"/>
  <pivotFields count="22">
    <pivotField compact="0"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compact="0" showAll="0"/>
    <pivotField compact="0" showAll="0"/>
    <pivotField compact="0" showAll="0"/>
    <pivotField compact="0" numFmtId="4" showAll="0"/>
    <pivotField compact="0"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compact="0"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compact="0" showAll="0"/>
    <pivotField compact="0" showAll="0"/>
    <pivotField compact="0" showAll="0"/>
    <pivotField compact="0" showAll="0"/>
    <pivotField compact="0" showAll="0"/>
    <pivotField compact="0" showAll="0"/>
    <pivotField axis="axisRow" compact="0" showAll="0">
      <items count="4">
        <item x="0"/>
        <item x="1"/>
        <item x="2"/>
        <item t="default"/>
      </items>
    </pivotField>
    <pivotField dataField="1" compact="0" showAll="0">
      <items count="4">
        <item x="0"/>
        <item x="1"/>
        <item x="2"/>
        <item t="default"/>
      </items>
    </pivotField>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dragToRow="0" dragToCol="0" dragToPage="0" showAll="0" defaultSubtotal="0"/>
  </pivotFields>
  <rowFields count="1">
    <field x="13"/>
  </rowFields>
  <rowItems count="4">
    <i>
      <x/>
    </i>
    <i>
      <x v="1"/>
    </i>
    <i>
      <x v="2"/>
    </i>
    <i t="grand">
      <x/>
    </i>
  </rowItems>
  <colItems count="1">
    <i/>
  </colItems>
  <dataFields count="1">
    <dataField name="Count of Gender"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B00-00000C000000}" name="RATING BY CUSTOMER TYPE" cacheId="3" applyNumberFormats="0" applyBorderFormats="0" applyFontFormats="0" applyPatternFormats="0" applyAlignmentFormats="0" applyWidthHeightFormats="1" dataCaption="Values" updatedVersion="8" minRefreshableVersion="3" useAutoFormatting="1" createdVersion="8" indent="0" compact="0" compactData="0" multipleFieldFilters="0" chartFormat="1">
  <location ref="B69:G74" firstHeaderRow="1" firstDataRow="2" firstDataCol="1"/>
  <pivotFields count="19">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axis="axisCol" dataField="1" compact="0" outline="0" showAll="0">
      <items count="5">
        <item x="1"/>
        <item x="0"/>
        <item x="2"/>
        <item x="3"/>
        <item t="default"/>
      </items>
    </pivotField>
  </pivotFields>
  <rowFields count="1">
    <field x="13"/>
  </rowFields>
  <rowItems count="4">
    <i>
      <x/>
    </i>
    <i>
      <x v="1"/>
    </i>
    <i>
      <x v="2"/>
    </i>
    <i t="grand">
      <x/>
    </i>
  </rowItems>
  <colFields count="1">
    <field x="18"/>
  </colFields>
  <colItems count="5">
    <i>
      <x/>
    </i>
    <i>
      <x v="1"/>
    </i>
    <i>
      <x v="2"/>
    </i>
    <i>
      <x v="3"/>
    </i>
    <i t="grand">
      <x/>
    </i>
  </colItems>
  <dataFields count="1">
    <dataField name="Rating By Custoomer group" fld="18" subtotal="count" baseField="0" baseItem="0"/>
  </dataFields>
  <chartFormats count="4">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0" format="2" series="1">
      <pivotArea type="data" outline="0" fieldPosition="0">
        <references count="2">
          <reference field="4294967294" count="1" selected="0">
            <x v="0"/>
          </reference>
          <reference field="18" count="1" selected="0">
            <x v="2"/>
          </reference>
        </references>
      </pivotArea>
    </chartFormat>
    <chartFormat chart="0" format="3" series="1">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cUSTOMER tYPE" cacheId="7" applyNumberFormats="0" applyBorderFormats="0" applyFontFormats="0" applyPatternFormats="0" applyAlignmentFormats="0" applyWidthHeightFormats="1" dataCaption="Values" updatedVersion="8" minRefreshableVersion="3" useAutoFormatting="1" createdVersion="8" indent="0" compact="0" compactData="0" multipleFieldFilters="0" chartFormat="1">
  <location ref="A189:B193" firstHeaderRow="1" firstDataRow="1" firstDataCol="1"/>
  <pivotFields count="19">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x="2"/>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Count of Gender" fld="14"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CITY" cacheId="0" applyNumberFormats="0" applyBorderFormats="0" applyFontFormats="0" applyPatternFormats="0" applyAlignmentFormats="0" applyWidthHeightFormats="1" dataCaption="Values" updatedVersion="8" minRefreshableVersion="3" useAutoFormatting="1" createdVersion="8" indent="0" compact="0" compactData="0" multipleFieldFilters="0">
  <location ref="A1:B6" firstHeaderRow="1" firstDataRow="1" firstDataCol="1"/>
  <pivotFields count="19">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1"/>
        <item x="0"/>
        <item x="3"/>
        <item t="default"/>
      </items>
    </pivotField>
    <pivotField compact="0" outline="0" showAll="0"/>
    <pivotField compact="0" outline="0" showAll="0"/>
  </pivotFields>
  <rowFields count="1">
    <field x="16"/>
  </rowFields>
  <rowItems count="5">
    <i>
      <x/>
    </i>
    <i>
      <x v="1"/>
    </i>
    <i>
      <x v="2"/>
    </i>
    <i>
      <x v="3"/>
    </i>
    <i t="grand">
      <x/>
    </i>
  </rowItems>
  <colItems count="1">
    <i/>
  </colItems>
  <dataFields count="1">
    <dataField name="Sum of gross incom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B00-000008000000}" name="product line" cacheId="1" applyNumberFormats="0" applyBorderFormats="0" applyFontFormats="0" applyPatternFormats="0" applyAlignmentFormats="0" applyWidthHeightFormats="1" dataCaption="Values" updatedVersion="8" minRefreshableVersion="3" useAutoFormatting="1" createdVersion="8" indent="0" compact="0" compactData="0" multipleFieldFilters="0" chartFormat="10">
  <location ref="A40:B42" firstHeaderRow="1" firstDataRow="1" firstDataCol="1"/>
  <pivotFields count="19">
    <pivotField compact="0" outline="0"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compact="0" outline="0" showAll="0">
      <items count="945">
        <item x="892"/>
        <item x="558"/>
        <item x="751"/>
        <item x="787"/>
        <item x="839"/>
        <item x="718"/>
        <item x="793"/>
        <item x="229"/>
        <item x="733"/>
        <item x="776"/>
        <item x="117"/>
        <item x="754"/>
        <item x="821"/>
        <item x="739"/>
        <item x="858"/>
        <item x="220"/>
        <item x="795"/>
        <item x="691"/>
        <item x="270"/>
        <item x="625"/>
        <item x="612"/>
        <item x="837"/>
        <item x="482"/>
        <item x="843"/>
        <item x="719"/>
        <item x="182"/>
        <item x="96"/>
        <item x="221"/>
        <item x="874"/>
        <item x="820"/>
        <item x="435"/>
        <item x="236"/>
        <item x="342"/>
        <item x="389"/>
        <item x="737"/>
        <item x="877"/>
        <item x="398"/>
        <item x="688"/>
        <item x="394"/>
        <item x="307"/>
        <item x="360"/>
        <item x="250"/>
        <item x="10"/>
        <item x="573"/>
        <item x="328"/>
        <item x="930"/>
        <item x="579"/>
        <item x="804"/>
        <item x="299"/>
        <item x="317"/>
        <item x="1"/>
        <item x="279"/>
        <item x="44"/>
        <item x="53"/>
        <item x="629"/>
        <item x="180"/>
        <item x="308"/>
        <item x="683"/>
        <item x="635"/>
        <item x="905"/>
        <item x="63"/>
        <item x="65"/>
        <item x="497"/>
        <item x="54"/>
        <item x="416"/>
        <item x="521"/>
        <item x="873"/>
        <item x="258"/>
        <item x="151"/>
        <item x="109"/>
        <item x="523"/>
        <item x="430"/>
        <item x="640"/>
        <item x="234"/>
        <item x="722"/>
        <item x="432"/>
        <item x="692"/>
        <item x="937"/>
        <item x="619"/>
        <item x="774"/>
        <item x="202"/>
        <item x="52"/>
        <item x="245"/>
        <item x="646"/>
        <item x="183"/>
        <item x="289"/>
        <item x="381"/>
        <item x="213"/>
        <item x="69"/>
        <item x="530"/>
        <item x="728"/>
        <item x="48"/>
        <item x="436"/>
        <item x="198"/>
        <item x="391"/>
        <item x="81"/>
        <item x="541"/>
        <item x="626"/>
        <item x="480"/>
        <item x="705"/>
        <item x="677"/>
        <item x="172"/>
        <item x="47"/>
        <item x="529"/>
        <item x="78"/>
        <item x="445"/>
        <item x="170"/>
        <item x="419"/>
        <item x="908"/>
        <item x="404"/>
        <item x="901"/>
        <item x="311"/>
        <item x="268"/>
        <item x="805"/>
        <item x="831"/>
        <item x="660"/>
        <item x="361"/>
        <item x="319"/>
        <item x="269"/>
        <item x="459"/>
        <item x="747"/>
        <item x="273"/>
        <item x="403"/>
        <item x="899"/>
        <item x="115"/>
        <item x="91"/>
        <item x="442"/>
        <item x="324"/>
        <item x="174"/>
        <item x="540"/>
        <item x="260"/>
        <item x="703"/>
        <item x="808"/>
        <item x="175"/>
        <item x="454"/>
        <item x="315"/>
        <item x="520"/>
        <item x="477"/>
        <item x="766"/>
        <item x="203"/>
        <item x="101"/>
        <item x="661"/>
        <item x="833"/>
        <item x="697"/>
        <item x="424"/>
        <item x="327"/>
        <item x="371"/>
        <item x="251"/>
        <item x="401"/>
        <item x="494"/>
        <item x="575"/>
        <item x="827"/>
        <item x="763"/>
        <item x="60"/>
        <item x="214"/>
        <item x="829"/>
        <item x="29"/>
        <item x="238"/>
        <item x="444"/>
        <item x="411"/>
        <item x="746"/>
        <item x="195"/>
        <item x="880"/>
        <item x="481"/>
        <item x="415"/>
        <item x="518"/>
        <item x="923"/>
        <item x="11"/>
        <item x="191"/>
        <item x="693"/>
        <item x="684"/>
        <item x="405"/>
        <item x="201"/>
        <item x="255"/>
        <item x="341"/>
        <item x="208"/>
        <item x="362"/>
        <item x="135"/>
        <item x="897"/>
        <item x="303"/>
        <item x="922"/>
        <item x="373"/>
        <item x="557"/>
        <item x="346"/>
        <item x="114"/>
        <item x="672"/>
        <item x="439"/>
        <item x="762"/>
        <item x="566"/>
        <item x="721"/>
        <item x="105"/>
        <item x="351"/>
        <item x="437"/>
        <item x="857"/>
        <item x="286"/>
        <item x="637"/>
        <item x="816"/>
        <item x="522"/>
        <item x="848"/>
        <item x="329"/>
        <item x="698"/>
        <item x="205"/>
        <item x="291"/>
        <item x="743"/>
        <item x="617"/>
        <item x="593"/>
        <item x="864"/>
        <item x="802"/>
        <item x="533"/>
        <item x="446"/>
        <item x="212"/>
        <item x="313"/>
        <item x="39"/>
        <item x="145"/>
        <item x="767"/>
        <item x="347"/>
        <item x="103"/>
        <item x="206"/>
        <item x="142"/>
        <item x="59"/>
        <item x="749"/>
        <item x="527"/>
        <item x="715"/>
        <item x="126"/>
        <item x="589"/>
        <item x="563"/>
        <item x="940"/>
        <item x="490"/>
        <item x="840"/>
        <item x="125"/>
        <item x="379"/>
        <item x="148"/>
        <item x="253"/>
        <item x="192"/>
        <item x="471"/>
        <item x="325"/>
        <item x="22"/>
        <item x="838"/>
        <item x="467"/>
        <item x="912"/>
        <item x="910"/>
        <item x="66"/>
        <item x="26"/>
        <item x="628"/>
        <item x="652"/>
        <item x="824"/>
        <item x="173"/>
        <item x="783"/>
        <item x="107"/>
        <item x="429"/>
        <item x="402"/>
        <item x="181"/>
        <item x="469"/>
        <item x="136"/>
        <item x="914"/>
        <item x="23"/>
        <item x="479"/>
        <item x="506"/>
        <item x="658"/>
        <item x="131"/>
        <item x="854"/>
        <item x="249"/>
        <item x="876"/>
        <item x="368"/>
        <item x="263"/>
        <item x="868"/>
        <item x="266"/>
        <item x="689"/>
        <item x="726"/>
        <item x="872"/>
        <item x="896"/>
        <item x="450"/>
        <item x="8"/>
        <item x="288"/>
        <item x="815"/>
        <item x="696"/>
        <item x="582"/>
        <item x="916"/>
        <item x="474"/>
        <item x="278"/>
        <item x="458"/>
        <item x="225"/>
        <item x="472"/>
        <item x="457"/>
        <item x="633"/>
        <item x="510"/>
        <item x="542"/>
        <item x="349"/>
        <item x="714"/>
        <item x="383"/>
        <item x="911"/>
        <item x="259"/>
        <item x="716"/>
        <item x="179"/>
        <item x="799"/>
        <item x="412"/>
        <item x="598"/>
        <item x="532"/>
        <item x="296"/>
        <item x="440"/>
        <item x="514"/>
        <item x="505"/>
        <item x="316"/>
        <item x="392"/>
        <item x="803"/>
        <item x="657"/>
        <item x="129"/>
        <item x="395"/>
        <item x="162"/>
        <item x="898"/>
        <item x="462"/>
        <item x="301"/>
        <item x="777"/>
        <item x="19"/>
        <item x="938"/>
        <item x="451"/>
        <item x="417"/>
        <item x="648"/>
        <item x="797"/>
        <item x="431"/>
        <item x="376"/>
        <item x="390"/>
        <item x="476"/>
        <item x="357"/>
        <item x="790"/>
        <item x="196"/>
        <item x="75"/>
        <item x="545"/>
        <item x="365"/>
        <item x="548"/>
        <item x="87"/>
        <item x="163"/>
        <item x="332"/>
        <item x="869"/>
        <item x="499"/>
        <item x="639"/>
        <item x="681"/>
        <item x="571"/>
        <item x="463"/>
        <item x="158"/>
        <item x="13"/>
        <item x="222"/>
        <item x="423"/>
        <item x="602"/>
        <item x="194"/>
        <item x="750"/>
        <item x="276"/>
        <item x="314"/>
        <item x="695"/>
        <item x="235"/>
        <item x="56"/>
        <item x="51"/>
        <item x="800"/>
        <item x="337"/>
        <item x="855"/>
        <item x="90"/>
        <item x="218"/>
        <item x="408"/>
        <item x="782"/>
        <item x="653"/>
        <item x="576"/>
        <item x="890"/>
        <item x="508"/>
        <item x="438"/>
        <item x="160"/>
        <item x="856"/>
        <item x="904"/>
        <item x="618"/>
        <item x="393"/>
        <item x="144"/>
        <item x="2"/>
        <item x="757"/>
        <item x="211"/>
        <item x="185"/>
        <item x="574"/>
        <item x="248"/>
        <item x="449"/>
        <item x="761"/>
        <item x="581"/>
        <item x="378"/>
        <item x="12"/>
        <item x="785"/>
        <item x="852"/>
        <item x="89"/>
        <item x="426"/>
        <item x="243"/>
        <item x="818"/>
        <item x="331"/>
        <item x="281"/>
        <item x="786"/>
        <item x="647"/>
        <item x="272"/>
        <item x="333"/>
        <item x="495"/>
        <item x="284"/>
        <item x="72"/>
        <item x="297"/>
        <item x="780"/>
        <item x="644"/>
        <item x="99"/>
        <item x="83"/>
        <item x="769"/>
        <item x="863"/>
        <item x="76"/>
        <item x="662"/>
        <item x="659"/>
        <item x="552"/>
        <item x="86"/>
        <item x="475"/>
        <item x="591"/>
        <item x="920"/>
        <item x="773"/>
        <item x="155"/>
        <item x="849"/>
        <item x="903"/>
        <item x="891"/>
        <item x="406"/>
        <item x="822"/>
        <item x="323"/>
        <item x="298"/>
        <item x="166"/>
        <item x="359"/>
        <item x="455"/>
        <item x="116"/>
        <item x="503"/>
        <item x="488"/>
        <item x="535"/>
        <item x="344"/>
        <item x="569"/>
        <item x="588"/>
        <item x="137"/>
        <item x="290"/>
        <item x="232"/>
        <item x="702"/>
        <item x="580"/>
        <item x="385"/>
        <item x="570"/>
        <item x="835"/>
        <item x="798"/>
        <item x="620"/>
        <item x="25"/>
        <item x="670"/>
        <item x="97"/>
        <item x="813"/>
        <item x="171"/>
        <item x="418"/>
        <item x="812"/>
        <item x="781"/>
        <item x="611"/>
        <item x="118"/>
        <item x="590"/>
        <item x="706"/>
        <item x="895"/>
        <item x="380"/>
        <item x="388"/>
        <item x="500"/>
        <item x="538"/>
        <item x="516"/>
        <item x="261"/>
        <item x="587"/>
        <item x="456"/>
        <item x="18"/>
        <item x="345"/>
        <item x="9"/>
        <item x="504"/>
        <item x="38"/>
        <item x="668"/>
        <item x="62"/>
        <item x="729"/>
        <item x="638"/>
        <item x="734"/>
        <item x="699"/>
        <item x="711"/>
        <item x="623"/>
        <item x="61"/>
        <item x="631"/>
        <item x="801"/>
        <item x="334"/>
        <item x="704"/>
        <item x="649"/>
        <item x="41"/>
        <item x="865"/>
        <item x="123"/>
        <item x="830"/>
        <item x="400"/>
        <item x="934"/>
        <item x="46"/>
        <item x="120"/>
        <item x="410"/>
        <item x="537"/>
        <item x="888"/>
        <item x="217"/>
        <item x="199"/>
        <item x="817"/>
        <item x="645"/>
        <item x="592"/>
        <item x="846"/>
        <item x="330"/>
        <item x="936"/>
        <item x="112"/>
        <item x="926"/>
        <item x="3"/>
        <item x="539"/>
        <item x="102"/>
        <item x="859"/>
        <item x="502"/>
        <item x="641"/>
        <item x="709"/>
        <item x="252"/>
        <item x="756"/>
        <item x="656"/>
        <item x="925"/>
        <item x="572"/>
        <item x="239"/>
        <item x="515"/>
        <item x="293"/>
        <item x="788"/>
        <item x="634"/>
        <item x="562"/>
        <item x="473"/>
        <item x="676"/>
        <item x="755"/>
        <item x="851"/>
        <item x="609"/>
        <item x="37"/>
        <item x="534"/>
        <item x="363"/>
        <item x="496"/>
        <item x="200"/>
        <item x="318"/>
        <item x="931"/>
        <item x="219"/>
        <item x="71"/>
        <item x="106"/>
        <item x="775"/>
        <item x="673"/>
        <item x="287"/>
        <item x="794"/>
        <item x="36"/>
        <item x="241"/>
        <item x="826"/>
        <item x="900"/>
        <item x="511"/>
        <item x="568"/>
        <item x="884"/>
        <item x="485"/>
        <item x="227"/>
        <item x="664"/>
        <item x="443"/>
        <item x="159"/>
        <item x="929"/>
        <item x="732"/>
        <item x="122"/>
        <item x="654"/>
        <item x="613"/>
        <item x="178"/>
        <item x="564"/>
        <item x="92"/>
        <item x="465"/>
        <item x="828"/>
        <item x="663"/>
        <item x="791"/>
        <item x="778"/>
        <item x="585"/>
        <item x="466"/>
        <item x="717"/>
        <item x="834"/>
        <item x="744"/>
        <item x="742"/>
        <item x="553"/>
        <item x="941"/>
        <item x="902"/>
        <item x="256"/>
        <item x="470"/>
        <item x="536"/>
        <item x="146"/>
        <item x="254"/>
        <item x="616"/>
        <item x="889"/>
        <item x="204"/>
        <item x="282"/>
        <item x="366"/>
        <item x="666"/>
        <item x="397"/>
        <item x="420"/>
        <item x="768"/>
        <item x="267"/>
        <item x="597"/>
        <item x="924"/>
        <item x="741"/>
        <item x="35"/>
        <item x="127"/>
        <item x="758"/>
        <item x="141"/>
        <item x="399"/>
        <item x="6"/>
        <item x="16"/>
        <item x="871"/>
        <item x="682"/>
        <item x="422"/>
        <item x="42"/>
        <item x="306"/>
        <item x="224"/>
        <item x="491"/>
        <item x="565"/>
        <item x="167"/>
        <item x="674"/>
        <item x="700"/>
        <item x="187"/>
        <item x="277"/>
        <item x="168"/>
        <item x="364"/>
        <item x="667"/>
        <item x="627"/>
        <item x="583"/>
        <item x="265"/>
        <item x="275"/>
        <item x="531"/>
        <item x="14"/>
        <item x="197"/>
        <item x="690"/>
        <item x="713"/>
        <item x="603"/>
        <item x="680"/>
        <item x="147"/>
        <item x="753"/>
        <item x="507"/>
        <item x="339"/>
        <item x="543"/>
        <item x="789"/>
        <item x="731"/>
        <item x="154"/>
        <item x="300"/>
        <item x="58"/>
        <item x="559"/>
        <item x="546"/>
        <item x="138"/>
        <item x="624"/>
        <item x="464"/>
        <item x="599"/>
        <item x="17"/>
        <item x="632"/>
        <item x="111"/>
        <item x="665"/>
        <item x="452"/>
        <item x="247"/>
        <item x="356"/>
        <item x="807"/>
        <item x="723"/>
        <item x="669"/>
        <item x="651"/>
        <item x="655"/>
        <item x="189"/>
        <item x="7"/>
        <item x="231"/>
        <item x="176"/>
        <item x="453"/>
        <item x="524"/>
        <item x="489"/>
        <item x="555"/>
        <item x="186"/>
        <item x="810"/>
        <item x="792"/>
        <item x="193"/>
        <item x="883"/>
        <item x="549"/>
        <item x="752"/>
        <item x="264"/>
        <item x="921"/>
        <item x="74"/>
        <item x="0"/>
        <item x="441"/>
        <item x="312"/>
        <item x="283"/>
        <item x="375"/>
        <item x="352"/>
        <item x="257"/>
        <item x="577"/>
        <item x="933"/>
        <item x="686"/>
        <item x="770"/>
        <item x="630"/>
        <item x="64"/>
        <item x="377"/>
        <item x="528"/>
        <item x="73"/>
        <item x="484"/>
        <item x="736"/>
        <item x="161"/>
        <item x="85"/>
        <item x="935"/>
        <item x="384"/>
        <item x="335"/>
        <item x="844"/>
        <item x="88"/>
        <item x="326"/>
        <item x="188"/>
        <item x="730"/>
        <item x="447"/>
        <item x="771"/>
        <item x="387"/>
        <item x="586"/>
        <item x="687"/>
        <item x="478"/>
        <item x="246"/>
        <item x="338"/>
        <item x="143"/>
        <item x="31"/>
        <item x="309"/>
        <item x="77"/>
        <item x="292"/>
        <item x="100"/>
        <item x="68"/>
        <item x="608"/>
        <item x="886"/>
        <item x="448"/>
        <item x="862"/>
        <item x="823"/>
        <item x="386"/>
        <item x="554"/>
        <item x="615"/>
        <item x="305"/>
        <item x="169"/>
        <item x="918"/>
        <item x="82"/>
        <item x="678"/>
        <item x="382"/>
        <item x="685"/>
        <item x="113"/>
        <item x="596"/>
        <item x="353"/>
        <item x="152"/>
        <item x="913"/>
        <item x="708"/>
        <item x="551"/>
        <item x="720"/>
        <item x="133"/>
        <item x="561"/>
        <item x="228"/>
        <item x="244"/>
        <item x="409"/>
        <item x="358"/>
        <item x="512"/>
        <item x="304"/>
        <item x="707"/>
        <item x="108"/>
        <item x="556"/>
        <item x="372"/>
        <item x="932"/>
        <item x="610"/>
        <item x="49"/>
        <item x="98"/>
        <item x="861"/>
        <item x="428"/>
        <item x="84"/>
        <item x="584"/>
        <item x="875"/>
        <item x="509"/>
        <item x="150"/>
        <item x="606"/>
        <item x="841"/>
        <item x="882"/>
        <item x="845"/>
        <item x="461"/>
        <item x="32"/>
        <item x="413"/>
        <item x="468"/>
        <item x="230"/>
        <item x="894"/>
        <item x="860"/>
        <item x="915"/>
        <item x="712"/>
        <item x="724"/>
        <item x="5"/>
        <item x="853"/>
        <item x="885"/>
        <item x="740"/>
        <item x="560"/>
        <item x="55"/>
        <item x="20"/>
        <item x="919"/>
        <item x="819"/>
        <item x="4"/>
        <item x="519"/>
        <item x="765"/>
        <item x="40"/>
        <item x="177"/>
        <item x="917"/>
        <item x="642"/>
        <item x="223"/>
        <item x="671"/>
        <item x="132"/>
        <item x="526"/>
        <item x="27"/>
        <item x="190"/>
        <item x="95"/>
        <item x="842"/>
        <item x="600"/>
        <item x="21"/>
        <item x="636"/>
        <item x="879"/>
        <item x="878"/>
        <item x="942"/>
        <item x="28"/>
        <item x="679"/>
        <item x="433"/>
        <item x="493"/>
        <item x="622"/>
        <item x="294"/>
        <item x="24"/>
        <item x="104"/>
        <item x="302"/>
        <item x="832"/>
        <item x="348"/>
        <item x="547"/>
        <item x="434"/>
        <item x="340"/>
        <item x="70"/>
        <item x="57"/>
        <item x="237"/>
        <item x="93"/>
        <item x="139"/>
        <item x="836"/>
        <item x="134"/>
        <item x="486"/>
        <item x="128"/>
        <item x="140"/>
        <item x="825"/>
        <item x="694"/>
        <item x="421"/>
        <item x="226"/>
        <item x="498"/>
        <item x="796"/>
        <item x="607"/>
        <item x="50"/>
        <item x="513"/>
        <item x="149"/>
        <item x="710"/>
        <item x="604"/>
        <item x="907"/>
        <item x="887"/>
        <item x="130"/>
        <item x="153"/>
        <item x="210"/>
        <item x="847"/>
        <item x="760"/>
        <item x="764"/>
        <item x="567"/>
        <item x="866"/>
        <item x="233"/>
        <item x="772"/>
        <item x="240"/>
        <item x="595"/>
        <item x="209"/>
        <item x="492"/>
        <item x="745"/>
        <item x="157"/>
        <item x="650"/>
        <item x="124"/>
        <item x="15"/>
        <item x="806"/>
        <item x="242"/>
        <item x="893"/>
        <item x="45"/>
        <item x="30"/>
        <item x="322"/>
        <item x="354"/>
        <item x="184"/>
        <item x="605"/>
        <item x="215"/>
        <item x="870"/>
        <item x="748"/>
        <item x="216"/>
        <item x="285"/>
        <item x="779"/>
        <item x="274"/>
        <item x="350"/>
        <item x="735"/>
        <item x="369"/>
        <item x="425"/>
        <item x="164"/>
        <item x="738"/>
        <item x="814"/>
        <item x="407"/>
        <item x="784"/>
        <item x="928"/>
        <item x="727"/>
        <item x="33"/>
        <item x="80"/>
        <item x="367"/>
        <item x="578"/>
        <item x="909"/>
        <item x="370"/>
        <item x="336"/>
        <item x="94"/>
        <item x="414"/>
        <item x="156"/>
        <item x="701"/>
        <item x="725"/>
        <item x="759"/>
        <item x="939"/>
        <item x="927"/>
        <item x="675"/>
        <item x="67"/>
        <item x="320"/>
        <item x="396"/>
        <item x="525"/>
        <item x="517"/>
        <item x="487"/>
        <item x="110"/>
        <item x="262"/>
        <item x="811"/>
        <item x="544"/>
        <item x="601"/>
        <item x="906"/>
        <item x="43"/>
        <item x="621"/>
        <item x="643"/>
        <item x="460"/>
        <item x="594"/>
        <item x="165"/>
        <item x="809"/>
        <item x="850"/>
        <item x="79"/>
        <item x="427"/>
        <item x="550"/>
        <item x="343"/>
        <item x="310"/>
        <item x="34"/>
        <item x="501"/>
        <item x="119"/>
        <item x="867"/>
        <item x="374"/>
        <item x="614"/>
        <item x="271"/>
        <item x="207"/>
        <item x="321"/>
        <item x="355"/>
        <item x="295"/>
        <item x="280"/>
        <item x="483"/>
        <item x="881"/>
        <item x="121"/>
        <item x="943"/>
        <item t="default"/>
      </items>
    </pivotField>
    <pivotField dataField="1" compact="0" outline="0" showAll="0">
      <items count="12">
        <item x="8"/>
        <item x="5"/>
        <item x="6"/>
        <item x="7"/>
        <item x="1"/>
        <item x="3"/>
        <item x="0"/>
        <item x="2"/>
        <item x="9"/>
        <item x="4"/>
        <item x="10"/>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numFmtId="4"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9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89"/>
        <item t="default"/>
      </items>
    </pivotField>
    <pivotField compact="0" outline="0" showAll="0">
      <items count="508">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x="506"/>
        <item t="default"/>
      </items>
    </pivotField>
    <pivotField compact="0" outline="0" showAll="0">
      <items count="5">
        <item x="1"/>
        <item x="2"/>
        <item x="0"/>
        <item x="3"/>
        <item t="default"/>
      </items>
    </pivotField>
    <pivotField compact="0" outline="0" showAll="0">
      <items count="992">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x="990"/>
        <item t="default"/>
      </items>
    </pivotField>
    <pivotField compact="0" outline="0" showAll="0">
      <items count="63">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x="61"/>
        <item t="default"/>
      </items>
    </pivotField>
    <pivotField compact="0" outline="0" showAll="0">
      <items count="5">
        <item x="0"/>
        <item x="2"/>
        <item x="1"/>
        <item x="3"/>
        <item t="default"/>
      </items>
    </pivotField>
    <pivotField compact="0" outline="0" showAll="0">
      <items count="9">
        <item h="1" x="2"/>
        <item h="1" x="3"/>
        <item x="6"/>
        <item h="1" x="5"/>
        <item h="1" x="4"/>
        <item h="1" x="1"/>
        <item h="1" x="0"/>
        <item h="1" x="7"/>
        <item t="default"/>
      </items>
    </pivotField>
    <pivotField compact="0" outline="0" showAll="0">
      <items count="5">
        <item x="0"/>
        <item x="2"/>
        <item x="1"/>
        <item x="3"/>
        <item t="default"/>
      </items>
    </pivotField>
    <pivotField compact="0" outline="0" showAll="0">
      <items count="4">
        <item x="0"/>
        <item x="1"/>
        <item x="2"/>
        <item t="default"/>
      </items>
    </pivotField>
    <pivotField compact="0" outline="0" showAll="0">
      <items count="4">
        <item x="0"/>
        <item x="1"/>
        <item x="2"/>
        <item t="default"/>
      </items>
    </pivotField>
    <pivotField name="product line Purchase" axis="axisRow" compact="0" outline="0" showAll="0" sortType="ascending">
      <items count="8">
        <item h="1" x="1"/>
        <item x="5"/>
        <item h="1" x="4"/>
        <item h="1" x="0"/>
        <item h="1" x="2"/>
        <item h="1" x="3"/>
        <item h="1" x="6"/>
        <item t="default"/>
      </items>
      <autoSortScope>
        <pivotArea dataOnly="0" outline="0" fieldPosition="0">
          <references count="1">
            <reference field="4294967294" count="1" selected="0">
              <x v="0"/>
            </reference>
          </references>
        </pivotArea>
      </autoSortScope>
    </pivotField>
    <pivotField compact="0" outline="0" showAll="0">
      <items count="5">
        <item x="2"/>
        <item x="1"/>
        <item x="0"/>
        <item x="3"/>
        <item t="default"/>
      </items>
    </pivotField>
    <pivotField compact="0" outline="0" showAll="0">
      <items count="5">
        <item x="0"/>
        <item x="2"/>
        <item x="1"/>
        <item x="3"/>
        <item t="default"/>
      </items>
    </pivotField>
    <pivotField compact="0" outline="0" showAll="0">
      <items count="5">
        <item x="1"/>
        <item x="0"/>
        <item x="2"/>
        <item x="3"/>
        <item t="default"/>
      </items>
    </pivotField>
  </pivotFields>
  <rowFields count="1">
    <field x="15"/>
  </rowFields>
  <rowItems count="2">
    <i>
      <x v="1"/>
    </i>
    <i t="grand">
      <x/>
    </i>
  </rowItems>
  <colItems count="1">
    <i/>
  </colItems>
  <dataFields count="1">
    <dataField name="Sum of Quantity" fld="2" baseField="0" baseItem="0"/>
  </dataFields>
  <formats count="1">
    <format dxfId="14">
      <pivotArea outline="0" fieldPosition="0">
        <references count="1">
          <reference field="15" count="6" selected="0">
            <x v="0"/>
            <x v="1"/>
            <x v="2"/>
            <x v="3"/>
            <x v="4"/>
            <x v="5"/>
          </reference>
        </references>
      </pivotArea>
    </format>
  </formats>
  <chartFormats count="4">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B00-00000D000000}" name="sUM OF GROSS INCOME" cacheId="6" applyNumberFormats="0" applyBorderFormats="0" applyFontFormats="0" applyPatternFormats="0" applyAlignmentFormats="0" applyWidthHeightFormats="1" dataCaption="Values" updatedVersion="5" minRefreshableVersion="3" useAutoFormatting="1" createdVersion="8" indent="0" compact="0" compactData="0" multipleFieldFilters="0">
  <location ref="A136:A137" firstHeaderRow="1" firstDataRow="1" firstDataCol="0"/>
  <pivotFields count="19">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outline="0" showAll="0"/>
    <pivotField dataField="1" compact="0" outline="0" showAll="0"/>
    <pivotField compact="0" outline="0" showAll="0"/>
    <pivotField compact="0" outline="0" showAll="0">
      <items count="5">
        <item x="0"/>
        <item x="2"/>
        <item x="1"/>
        <item x="3"/>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
        <item x="2"/>
        <item x="1"/>
        <item x="0"/>
        <item x="3"/>
        <item t="default"/>
      </items>
    </pivotField>
    <pivotField compact="0" outline="0" showAll="0">
      <items count="5">
        <item x="0"/>
        <item x="2"/>
        <item x="1"/>
        <item x="3"/>
        <item t="default"/>
      </items>
    </pivotField>
    <pivotField compact="0" outline="0" showAll="0"/>
  </pivotFields>
  <dataFields count="1">
    <dataField name="Sum of gross income" fld="8" baseField="0" baseItem="0" numFmtId="165"/>
  </dataFields>
  <formats count="2">
    <format dxfId="16">
      <pivotArea outline="0" collapsedLevelsAreSubtotals="1" fieldPosition="0"/>
    </format>
    <format dxfId="15">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B00-000004000000}" name="dow by time" cacheId="5" applyNumberFormats="0" applyBorderFormats="0" applyFontFormats="0" applyPatternFormats="0" applyAlignmentFormats="0" applyWidthHeightFormats="1" dataCaption="Values" updatedVersion="8" minRefreshableVersion="3" useAutoFormatting="1" createdVersion="8" indent="0" compact="0" compactData="0" multipleFieldFilters="0" chartFormat="10">
  <location ref="A102:C133" firstHeaderRow="1" firstDataRow="1" firstDataCol="2"/>
  <pivotFields count="19">
    <pivotField compact="0" outline="0" showAll="0"/>
    <pivotField compact="0" outline="0" showAll="0"/>
    <pivotField dataField="1" compact="0" outline="0" showAll="0"/>
    <pivotField compact="0" outline="0" showAll="0"/>
    <pivotField compact="0" numFmtId="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9">
        <item x="2"/>
        <item x="3"/>
        <item x="6"/>
        <item x="5"/>
        <item x="4"/>
        <item x="1"/>
        <item x="0"/>
        <item x="7"/>
        <item t="default"/>
      </items>
    </pivotField>
    <pivotField axis="axisRow"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2">
    <field x="11"/>
    <field x="12"/>
  </rowFields>
  <rowItems count="31">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v="3"/>
    </i>
    <i t="default">
      <x v="7"/>
    </i>
    <i t="grand">
      <x/>
    </i>
  </rowItems>
  <colItems count="1">
    <i/>
  </colItems>
  <dataFields count="1">
    <dataField name="Sum of Quantity" fld="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B00-000003000000}" name="CUSTOMER TYPE BY GROSS INCOME" cacheId="7" applyNumberFormats="0" applyBorderFormats="0" applyFontFormats="0" applyPatternFormats="0" applyAlignmentFormats="0" applyWidthHeightFormats="1" dataCaption="Values" updatedVersion="8" minRefreshableVersion="3" useAutoFormatting="1" createdVersion="8" indent="0" compact="0" compactData="0" multipleFieldFilters="0">
  <location ref="A146:B150" firstHeaderRow="1" firstDataRow="1" firstDataCol="1"/>
  <pivotFields count="19">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s>
  <rowFields count="1">
    <field x="13"/>
  </rowFields>
  <rowItems count="4">
    <i>
      <x/>
    </i>
    <i>
      <x v="1"/>
    </i>
    <i>
      <x v="2"/>
    </i>
    <i t="grand">
      <x/>
    </i>
  </rowItems>
  <colItems count="1">
    <i/>
  </colItems>
  <dataFields count="1">
    <dataField name="Sum of gross income" fld="8" baseField="0" baseItem="0" numFmtId="165"/>
  </dataFields>
  <formats count="2">
    <format dxfId="18">
      <pivotArea outline="0" collapsedLevelsAreSubtotals="1" fieldPosition="0"/>
    </format>
    <format dxfId="17">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30DCBB-E1BC-4083-A681-4A68E5E93108}" name="PivotTable13"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location ref="A76:D84" firstHeaderRow="1" firstDataRow="2"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axis="axisRow" showAll="0">
      <items count="8">
        <item x="2"/>
        <item x="3"/>
        <item x="6"/>
        <item x="5"/>
        <item x="4"/>
        <item x="1"/>
        <item x="0"/>
        <item t="default"/>
      </items>
    </pivotField>
    <pivotField axis="axisCol" showAll="0">
      <items count="4">
        <item x="0"/>
        <item x="2"/>
        <item x="1"/>
        <item t="default"/>
      </items>
    </pivotField>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1"/>
  </rowFields>
  <rowItems count="7">
    <i>
      <x/>
    </i>
    <i>
      <x v="1"/>
    </i>
    <i>
      <x v="2"/>
    </i>
    <i>
      <x v="3"/>
    </i>
    <i>
      <x v="4"/>
    </i>
    <i>
      <x v="5"/>
    </i>
    <i>
      <x v="6"/>
    </i>
  </rowItems>
  <colFields count="1">
    <field x="12"/>
  </colFields>
  <colItems count="3">
    <i>
      <x/>
    </i>
    <i>
      <x v="1"/>
    </i>
    <i>
      <x v="2"/>
    </i>
  </colItems>
  <dataFields count="1">
    <dataField name="Count of Invoice ID" fld="0" subtotal="count" baseField="0" baseItem="0"/>
  </dataFields>
  <chartFormats count="4">
    <chartFormat chart="0" format="0" series="1">
      <pivotArea type="data" outline="0" fieldPosition="0">
        <references count="1">
          <reference field="4294967294" count="1" selected="0">
            <x v="0"/>
          </reference>
        </references>
      </pivotArea>
    </chartFormat>
    <chartFormat chart="6" format="13" series="1">
      <pivotArea type="data" outline="0" fieldPosition="0">
        <references count="2">
          <reference field="4294967294" count="1" selected="0">
            <x v="0"/>
          </reference>
          <reference field="12" count="1" selected="0">
            <x v="0"/>
          </reference>
        </references>
      </pivotArea>
    </chartFormat>
    <chartFormat chart="6" format="14" series="1">
      <pivotArea type="data" outline="0" fieldPosition="0">
        <references count="2">
          <reference field="4294967294" count="1" selected="0">
            <x v="0"/>
          </reference>
          <reference field="12" count="1" selected="0">
            <x v="1"/>
          </reference>
        </references>
      </pivotArea>
    </chartFormat>
    <chartFormat chart="6" format="15"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8A54951-597A-4799-A2E0-970FA8445C6C}" name="Total Customers"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70:A71" firstHeaderRow="1" firstDataRow="1" firstDataCol="0"/>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items count="8">
        <item x="2"/>
        <item x="3"/>
        <item x="6"/>
        <item x="5"/>
        <item x="4"/>
        <item x="1"/>
        <item x="0"/>
        <item t="default"/>
      </items>
    </pivotField>
    <pivotField showAll="0">
      <items count="4">
        <item x="0"/>
        <item x="2"/>
        <item x="1"/>
        <item t="default"/>
      </items>
    </pivotField>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Items count="1">
    <i/>
  </rowItems>
  <colItems count="1">
    <i/>
  </colItems>
  <dataFields count="1">
    <dataField name="Count of Invoice ID" fld="0" subtotal="count" baseField="0" baseItem="0"/>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BB0402A-3ED9-4A68-86C9-C68EE9E07903}" name="PivotTable11"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A10" firstHeaderRow="1" firstDataRow="1" firstDataCol="0"/>
  <pivotFields count="21">
    <pivotField showAll="0"/>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dataField="1" numFmtId="4" showAll="0"/>
    <pivotField showAll="0"/>
    <pivotField showAll="0">
      <items count="4">
        <item x="0"/>
        <item x="2"/>
        <item x="1"/>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Sum of gross income" fld="8" baseField="0" baseItem="0" numFmtId="173"/>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FEB3C06-68AC-410C-A70A-979CA5EDDD80}" name="PivotTable10"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A7" firstHeaderRow="1" firstDataRow="1" firstDataCol="0"/>
  <pivotFields count="21">
    <pivotField showAll="0"/>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dataField="1" numFmtId="4" showAll="0"/>
    <pivotField showAll="0"/>
    <pivotField showAll="0">
      <items count="4">
        <item x="0"/>
        <item x="2"/>
        <item x="1"/>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Sum of gross income" fld="8" baseField="0" baseItem="0" numFmtId="173"/>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4C313E9-113F-4A77-B8EC-63F9F10AAE10}" name="Hourly Purchase"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
  <location ref="A56:B67"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items count="8">
        <item x="2"/>
        <item x="3"/>
        <item x="6"/>
        <item x="5"/>
        <item x="4"/>
        <item x="1"/>
        <item x="0"/>
        <item t="default"/>
      </items>
    </pivotField>
    <pivotField showAll="0">
      <items count="4">
        <item x="0"/>
        <item x="2"/>
        <item x="1"/>
        <item t="default"/>
      </items>
    </pivotField>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20"/>
  </rowFields>
  <rowItems count="11">
    <i>
      <x v="11"/>
    </i>
    <i>
      <x v="12"/>
    </i>
    <i>
      <x v="13"/>
    </i>
    <i>
      <x v="14"/>
    </i>
    <i>
      <x v="15"/>
    </i>
    <i>
      <x v="16"/>
    </i>
    <i>
      <x v="17"/>
    </i>
    <i>
      <x v="18"/>
    </i>
    <i>
      <x v="19"/>
    </i>
    <i>
      <x v="20"/>
    </i>
    <i>
      <x v="21"/>
    </i>
  </rowItems>
  <colItems count="1">
    <i/>
  </colItems>
  <dataFields count="1">
    <dataField name="Count of Invoice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3A1605A-3D15-495E-A956-670EB0D107F0}" name="Gender"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51:B53"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items count="8">
        <item x="2"/>
        <item x="3"/>
        <item x="6"/>
        <item x="5"/>
        <item x="4"/>
        <item x="1"/>
        <item x="0"/>
        <item t="default"/>
      </items>
    </pivotField>
    <pivotField showAll="0">
      <items count="4">
        <item x="0"/>
        <item x="2"/>
        <item x="1"/>
        <item t="default"/>
      </items>
    </pivotField>
    <pivotField showAll="0">
      <items count="3">
        <item x="0"/>
        <item x="1"/>
        <item t="default"/>
      </items>
    </pivotField>
    <pivotField axis="axisRow" showAll="0">
      <items count="3">
        <item x="0"/>
        <item x="1"/>
        <item t="default"/>
      </items>
    </pivotField>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4"/>
  </rowFields>
  <rowItems count="2">
    <i>
      <x/>
    </i>
    <i>
      <x v="1"/>
    </i>
  </rowItems>
  <colItems count="1">
    <i/>
  </colItems>
  <dataFields count="1">
    <dataField name="Count of Invoice ID" fld="0" subtotal="count" baseField="0" baseItem="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4" count="1" selected="0">
            <x v="0"/>
          </reference>
        </references>
      </pivotArea>
    </chartFormat>
    <chartFormat chart="4" format="6">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7EC141B-103F-4B03-8C14-185A3C813618}" name="Customer Type"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47:B49"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items count="8">
        <item x="2"/>
        <item x="3"/>
        <item x="6"/>
        <item x="5"/>
        <item x="4"/>
        <item x="1"/>
        <item x="0"/>
        <item t="default"/>
      </items>
    </pivotField>
    <pivotField showAll="0">
      <items count="4">
        <item x="0"/>
        <item x="2"/>
        <item x="1"/>
        <item t="default"/>
      </items>
    </pivotField>
    <pivotField axis="axisRow"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3"/>
  </rowFields>
  <rowItems count="2">
    <i>
      <x/>
    </i>
    <i>
      <x v="1"/>
    </i>
  </rowItems>
  <colItems count="1">
    <i/>
  </colItems>
  <dataFields count="1">
    <dataField name="Count of Invoice ID" fld="0" subtotal="count" baseField="0" baseItem="0"/>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1296D20-BEB5-405B-8771-7CD79D2D8013}" name="Shifts"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41:B44"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items count="8">
        <item x="2"/>
        <item x="3"/>
        <item x="6"/>
        <item x="5"/>
        <item x="4"/>
        <item x="1"/>
        <item x="0"/>
        <item t="default"/>
      </items>
    </pivotField>
    <pivotField axis="axisRow" showAll="0">
      <items count="4">
        <item x="0"/>
        <item x="2"/>
        <item x="1"/>
        <item t="default"/>
      </items>
    </pivotField>
    <pivotField showAll="0"/>
    <pivotField showAll="0"/>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2"/>
  </rowFields>
  <rowItems count="3">
    <i>
      <x/>
    </i>
    <i>
      <x v="1"/>
    </i>
    <i>
      <x v="2"/>
    </i>
  </rowItems>
  <colItems count="1">
    <i/>
  </colItems>
  <dataFields count="1">
    <dataField name="Count of Invoice ID" fld="0"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0F87620-4DFF-4956-96EB-868EE1C3F2E0}" name="DOW"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2:B39"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axis="axisRow" showAll="0">
      <items count="8">
        <item x="2"/>
        <item x="3"/>
        <item x="6"/>
        <item x="5"/>
        <item x="4"/>
        <item x="1"/>
        <item x="0"/>
        <item t="default"/>
      </items>
    </pivotField>
    <pivotField showAll="0"/>
    <pivotField showAll="0"/>
    <pivotField showAll="0"/>
    <pivotField showAll="0">
      <items count="7">
        <item x="1"/>
        <item x="5"/>
        <item x="4"/>
        <item x="0"/>
        <item x="2"/>
        <item x="3"/>
        <item t="default"/>
      </items>
    </pivotField>
    <pivotField showAll="0">
      <items count="4">
        <item x="2"/>
        <item x="1"/>
        <item x="0"/>
        <item t="default"/>
      </items>
    </pivotField>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1"/>
  </rowFields>
  <rowItems count="7">
    <i>
      <x/>
    </i>
    <i>
      <x v="1"/>
    </i>
    <i>
      <x v="2"/>
    </i>
    <i>
      <x v="3"/>
    </i>
    <i>
      <x v="4"/>
    </i>
    <i>
      <x v="5"/>
    </i>
    <i>
      <x v="6"/>
    </i>
  </rowItems>
  <colItems count="1">
    <i/>
  </colItems>
  <dataFields count="1">
    <dataField name="Count of Invoice ID" fld="0" subtotal="count" baseField="0" baseItem="0"/>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77EBC6F-BBEA-44BB-A8EC-113A0D252BC2}" name="Citys"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26:B29"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pivotField showAll="0"/>
    <pivotField showAll="0"/>
    <pivotField showAll="0"/>
    <pivotField showAll="0">
      <items count="7">
        <item x="1"/>
        <item x="5"/>
        <item x="4"/>
        <item x="0"/>
        <item x="2"/>
        <item x="3"/>
        <item t="default"/>
      </items>
    </pivotField>
    <pivotField axis="axisRow" showAll="0">
      <items count="4">
        <item x="2"/>
        <item x="1"/>
        <item x="0"/>
        <item t="default"/>
      </items>
    </pivotField>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6"/>
  </rowFields>
  <rowItems count="3">
    <i>
      <x/>
    </i>
    <i>
      <x v="1"/>
    </i>
    <i>
      <x v="2"/>
    </i>
  </rowItems>
  <colItems count="1">
    <i/>
  </colItems>
  <dataFields count="1">
    <dataField name="Count of Invoice 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CB340D8-078F-4CFE-836E-36402C32F390}" name="Products"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17:B23" firstHeaderRow="1" firstDataRow="1" firstDataCol="1"/>
  <pivotFields count="21">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showAll="0"/>
    <pivotField showAll="0">
      <items count="4">
        <item x="0"/>
        <item x="2"/>
        <item x="1"/>
        <item t="default"/>
      </items>
    </pivotField>
    <pivotField showAll="0">
      <items count="8">
        <item x="2"/>
        <item x="3"/>
        <item x="6"/>
        <item x="5"/>
        <item x="4"/>
        <item x="1"/>
        <item x="0"/>
        <item t="default"/>
      </items>
    </pivotField>
    <pivotField showAll="0"/>
    <pivotField showAll="0"/>
    <pivotField showAll="0"/>
    <pivotField axis="axisRow" showAll="0" sortType="ascending">
      <items count="7">
        <item x="1"/>
        <item x="5"/>
        <item x="4"/>
        <item x="0"/>
        <item x="2"/>
        <item x="3"/>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5"/>
  </rowFields>
  <rowItems count="6">
    <i>
      <x v="3"/>
    </i>
    <i>
      <x v="4"/>
    </i>
    <i>
      <x v="5"/>
    </i>
    <i>
      <x/>
    </i>
    <i>
      <x v="2"/>
    </i>
    <i>
      <x v="1"/>
    </i>
  </rowItems>
  <colItems count="1">
    <i/>
  </colItems>
  <dataFields count="1">
    <dataField name="Count of Invoice 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90"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CAAB0BB-3D66-4FED-A94E-EE9683901C60}" name="Avg. rating"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3:A14" firstHeaderRow="1" firstDataRow="1" firstDataCol="0"/>
  <pivotFields count="21">
    <pivotField showAll="0"/>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numFmtId="4" showAll="0"/>
    <pivotField dataField="1" showAll="0"/>
    <pivotField showAll="0">
      <items count="4">
        <item x="0"/>
        <item x="2"/>
        <item x="1"/>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Average of rates" fld="9" subtotal="average" baseField="0" baseItem="0"/>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04B7747-78CC-4B5C-A620-30F7B52AFD23}" name="Total Revenue"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1">
    <pivotField showAll="0"/>
    <pivotField showAll="0"/>
    <pivotField showAll="0"/>
    <pivotField numFmtId="2" showAll="0"/>
    <pivotField numFmtId="4"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6" showAll="0">
      <items count="507">
        <item x="158"/>
        <item x="175"/>
        <item x="177"/>
        <item x="487"/>
        <item x="67"/>
        <item x="469"/>
        <item x="389"/>
        <item x="257"/>
        <item x="495"/>
        <item x="468"/>
        <item x="41"/>
        <item x="33"/>
        <item x="173"/>
        <item x="91"/>
        <item x="79"/>
        <item x="392"/>
        <item x="49"/>
        <item x="251"/>
        <item x="417"/>
        <item x="81"/>
        <item x="12"/>
        <item x="306"/>
        <item x="367"/>
        <item x="1"/>
        <item x="363"/>
        <item x="359"/>
        <item x="373"/>
        <item x="352"/>
        <item x="130"/>
        <item x="4"/>
        <item x="440"/>
        <item x="17"/>
        <item x="21"/>
        <item x="103"/>
        <item x="34"/>
        <item x="100"/>
        <item x="494"/>
        <item x="220"/>
        <item x="346"/>
        <item x="368"/>
        <item x="155"/>
        <item x="196"/>
        <item x="164"/>
        <item x="200"/>
        <item x="60"/>
        <item x="315"/>
        <item x="496"/>
        <item x="224"/>
        <item x="471"/>
        <item x="327"/>
        <item x="16"/>
        <item x="474"/>
        <item x="281"/>
        <item x="383"/>
        <item x="237"/>
        <item x="498"/>
        <item x="289"/>
        <item x="23"/>
        <item x="447"/>
        <item x="342"/>
        <item x="428"/>
        <item x="161"/>
        <item x="207"/>
        <item x="274"/>
        <item x="218"/>
        <item x="219"/>
        <item x="20"/>
        <item x="210"/>
        <item x="55"/>
        <item x="94"/>
        <item x="56"/>
        <item x="403"/>
        <item x="170"/>
        <item x="102"/>
        <item x="458"/>
        <item x="261"/>
        <item x="150"/>
        <item x="7"/>
        <item x="411"/>
        <item x="335"/>
        <item x="437"/>
        <item x="354"/>
        <item x="231"/>
        <item x="393"/>
        <item x="246"/>
        <item x="340"/>
        <item x="53"/>
        <item x="159"/>
        <item x="408"/>
        <item x="479"/>
        <item x="135"/>
        <item x="176"/>
        <item x="452"/>
        <item x="421"/>
        <item x="209"/>
        <item x="110"/>
        <item x="153"/>
        <item x="348"/>
        <item x="365"/>
        <item x="87"/>
        <item x="334"/>
        <item x="294"/>
        <item x="280"/>
        <item x="377"/>
        <item x="404"/>
        <item x="27"/>
        <item x="22"/>
        <item x="125"/>
        <item x="420"/>
        <item x="384"/>
        <item x="395"/>
        <item x="298"/>
        <item x="62"/>
        <item x="35"/>
        <item x="107"/>
        <item x="448"/>
        <item x="305"/>
        <item x="372"/>
        <item x="369"/>
        <item x="478"/>
        <item x="482"/>
        <item x="378"/>
        <item x="192"/>
        <item x="441"/>
        <item x="343"/>
        <item x="443"/>
        <item x="179"/>
        <item x="31"/>
        <item x="104"/>
        <item x="47"/>
        <item x="69"/>
        <item x="433"/>
        <item x="266"/>
        <item x="165"/>
        <item x="423"/>
        <item x="299"/>
        <item x="197"/>
        <item x="391"/>
        <item x="187"/>
        <item x="127"/>
        <item x="39"/>
        <item x="276"/>
        <item x="42"/>
        <item x="137"/>
        <item x="412"/>
        <item x="270"/>
        <item x="0"/>
        <item x="415"/>
        <item x="90"/>
        <item x="258"/>
        <item x="488"/>
        <item x="118"/>
        <item x="302"/>
        <item x="265"/>
        <item x="93"/>
        <item x="2"/>
        <item x="38"/>
        <item x="221"/>
        <item x="115"/>
        <item x="9"/>
        <item x="360"/>
        <item x="236"/>
        <item x="241"/>
        <item x="147"/>
        <item x="499"/>
        <item x="229"/>
        <item x="483"/>
        <item x="303"/>
        <item x="309"/>
        <item x="61"/>
        <item x="167"/>
        <item x="247"/>
        <item x="189"/>
        <item x="286"/>
        <item x="190"/>
        <item x="329"/>
        <item x="128"/>
        <item x="497"/>
        <item x="491"/>
        <item x="477"/>
        <item x="199"/>
        <item x="318"/>
        <item x="376"/>
        <item x="353"/>
        <item x="424"/>
        <item x="317"/>
        <item x="139"/>
        <item x="451"/>
        <item x="466"/>
        <item x="381"/>
        <item x="214"/>
        <item x="500"/>
        <item x="429"/>
        <item x="402"/>
        <item x="325"/>
        <item x="146"/>
        <item x="385"/>
        <item x="341"/>
        <item x="331"/>
        <item x="249"/>
        <item x="401"/>
        <item x="73"/>
        <item x="239"/>
        <item x="388"/>
        <item x="436"/>
        <item x="485"/>
        <item x="442"/>
        <item x="419"/>
        <item x="296"/>
        <item x="194"/>
        <item x="101"/>
        <item x="80"/>
        <item x="375"/>
        <item x="63"/>
        <item x="6"/>
        <item x="242"/>
        <item x="121"/>
        <item x="400"/>
        <item x="51"/>
        <item x="140"/>
        <item x="248"/>
        <item x="410"/>
        <item x="212"/>
        <item x="481"/>
        <item x="32"/>
        <item x="97"/>
        <item x="178"/>
        <item x="222"/>
        <item x="304"/>
        <item x="113"/>
        <item x="407"/>
        <item x="160"/>
        <item x="66"/>
        <item x="238"/>
        <item x="278"/>
        <item x="184"/>
        <item x="379"/>
        <item x="133"/>
        <item x="264"/>
        <item x="328"/>
        <item x="50"/>
        <item x="480"/>
        <item x="290"/>
        <item x="431"/>
        <item x="459"/>
        <item x="204"/>
        <item x="504"/>
        <item x="486"/>
        <item x="332"/>
        <item x="444"/>
        <item x="472"/>
        <item x="502"/>
        <item x="145"/>
        <item x="337"/>
        <item x="108"/>
        <item x="398"/>
        <item x="311"/>
        <item x="406"/>
        <item x="19"/>
        <item x="26"/>
        <item x="301"/>
        <item x="439"/>
        <item x="217"/>
        <item x="29"/>
        <item x="321"/>
        <item x="124"/>
        <item x="287"/>
        <item x="324"/>
        <item x="65"/>
        <item x="284"/>
        <item x="484"/>
        <item x="52"/>
        <item x="46"/>
        <item x="74"/>
        <item x="275"/>
        <item x="232"/>
        <item x="350"/>
        <item x="183"/>
        <item x="250"/>
        <item x="57"/>
        <item x="193"/>
        <item x="117"/>
        <item x="380"/>
        <item x="273"/>
        <item x="355"/>
        <item x="399"/>
        <item x="228"/>
        <item x="432"/>
        <item x="134"/>
        <item x="394"/>
        <item x="457"/>
        <item x="279"/>
        <item x="215"/>
        <item x="473"/>
        <item x="116"/>
        <item x="426"/>
        <item x="15"/>
        <item x="148"/>
        <item x="142"/>
        <item x="293"/>
        <item x="75"/>
        <item x="461"/>
        <item x="501"/>
        <item x="235"/>
        <item x="269"/>
        <item x="149"/>
        <item x="467"/>
        <item x="445"/>
        <item x="414"/>
        <item x="489"/>
        <item x="345"/>
        <item x="131"/>
        <item x="382"/>
        <item x="64"/>
        <item x="86"/>
        <item x="122"/>
        <item x="95"/>
        <item x="463"/>
        <item x="252"/>
        <item x="157"/>
        <item x="13"/>
        <item x="208"/>
        <item x="453"/>
        <item x="320"/>
        <item x="233"/>
        <item x="319"/>
        <item x="336"/>
        <item x="186"/>
        <item x="83"/>
        <item x="288"/>
        <item x="330"/>
        <item x="154"/>
        <item x="11"/>
        <item x="72"/>
        <item x="205"/>
        <item x="48"/>
        <item x="254"/>
        <item x="416"/>
        <item x="132"/>
        <item x="465"/>
        <item x="316"/>
        <item x="8"/>
        <item x="361"/>
        <item x="37"/>
        <item x="244"/>
        <item x="226"/>
        <item x="45"/>
        <item x="111"/>
        <item x="272"/>
        <item x="260"/>
        <item x="310"/>
        <item x="152"/>
        <item x="492"/>
        <item x="24"/>
        <item x="243"/>
        <item x="180"/>
        <item x="255"/>
        <item x="292"/>
        <item x="366"/>
        <item x="409"/>
        <item x="59"/>
        <item x="449"/>
        <item x="438"/>
        <item x="455"/>
        <item x="344"/>
        <item x="297"/>
        <item x="84"/>
        <item x="493"/>
        <item x="326"/>
        <item x="422"/>
        <item x="18"/>
        <item x="240"/>
        <item x="454"/>
        <item x="172"/>
        <item x="358"/>
        <item x="347"/>
        <item x="191"/>
        <item x="10"/>
        <item x="182"/>
        <item x="203"/>
        <item x="397"/>
        <item x="230"/>
        <item x="92"/>
        <item x="470"/>
        <item x="70"/>
        <item x="503"/>
        <item x="96"/>
        <item x="339"/>
        <item x="71"/>
        <item x="282"/>
        <item x="136"/>
        <item x="202"/>
        <item x="185"/>
        <item x="5"/>
        <item x="201"/>
        <item x="333"/>
        <item x="476"/>
        <item x="120"/>
        <item x="78"/>
        <item x="462"/>
        <item x="464"/>
        <item x="211"/>
        <item x="362"/>
        <item x="114"/>
        <item x="40"/>
        <item x="271"/>
        <item x="68"/>
        <item x="370"/>
        <item x="387"/>
        <item x="313"/>
        <item x="76"/>
        <item x="427"/>
        <item x="262"/>
        <item x="188"/>
        <item x="163"/>
        <item x="54"/>
        <item x="283"/>
        <item x="256"/>
        <item x="216"/>
        <item x="312"/>
        <item x="168"/>
        <item x="268"/>
        <item x="386"/>
        <item x="505"/>
        <item x="195"/>
        <item x="36"/>
        <item x="156"/>
        <item x="151"/>
        <item x="141"/>
        <item x="25"/>
        <item x="14"/>
        <item x="223"/>
        <item x="225"/>
        <item x="126"/>
        <item x="206"/>
        <item x="198"/>
        <item x="418"/>
        <item x="171"/>
        <item x="475"/>
        <item x="295"/>
        <item x="323"/>
        <item x="314"/>
        <item x="371"/>
        <item x="30"/>
        <item x="138"/>
        <item x="357"/>
        <item x="144"/>
        <item x="213"/>
        <item x="143"/>
        <item x="425"/>
        <item x="162"/>
        <item x="44"/>
        <item x="28"/>
        <item x="349"/>
        <item x="300"/>
        <item x="396"/>
        <item x="112"/>
        <item x="267"/>
        <item x="85"/>
        <item x="374"/>
        <item x="77"/>
        <item x="129"/>
        <item x="174"/>
        <item x="405"/>
        <item x="285"/>
        <item x="356"/>
        <item x="308"/>
        <item x="88"/>
        <item x="460"/>
        <item x="105"/>
        <item x="390"/>
        <item x="435"/>
        <item x="430"/>
        <item x="253"/>
        <item x="322"/>
        <item x="307"/>
        <item x="99"/>
        <item x="277"/>
        <item x="169"/>
        <item x="181"/>
        <item x="263"/>
        <item x="245"/>
        <item x="450"/>
        <item x="106"/>
        <item x="456"/>
        <item x="3"/>
        <item x="119"/>
        <item x="82"/>
        <item x="58"/>
        <item x="291"/>
        <item x="89"/>
        <item x="43"/>
        <item x="364"/>
        <item x="434"/>
        <item x="413"/>
        <item x="446"/>
        <item x="351"/>
        <item x="338"/>
        <item x="109"/>
        <item x="166"/>
        <item x="259"/>
        <item x="234"/>
        <item x="98"/>
        <item x="227"/>
        <item x="490"/>
        <item x="123"/>
        <item t="default"/>
      </items>
    </pivotField>
    <pivotField showAll="0"/>
    <pivotField dataField="1" numFmtId="4" showAll="0"/>
    <pivotField showAll="0"/>
    <pivotField showAll="0">
      <items count="4">
        <item x="0"/>
        <item x="2"/>
        <item x="1"/>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Sum of gross income" fld="8" baseField="0" baseItem="0" numFmtId="173"/>
  </dataFields>
  <pivotTableStyleInfo name="PivotStyleLight16" showRowHeaders="1" showColHeaders="1" showRowStripes="0" showColStripes="0" showLastColumn="1"/>
  <filters count="1">
    <filter fld="5" type="dateBetween" evalOrder="-1" id="57" name="Date">
      <autoFilter ref="A1">
        <filterColumn colId="0">
          <customFilters and="1">
            <customFilter operator="greaterThanOrEqual" val="43525"/>
            <customFilter operator="lessThanOrEqual" val="435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5" xr10:uid="{00000000-0013-0000-FFFF-FFFF01000000}" sourceName="City ">
  <pivotTables>
    <pivotTable tabId="6" name="product line"/>
    <pivotTable tabId="6" name="RATING"/>
    <pivotTable tabId="6" name="branch"/>
    <pivotTable tabId="6" name="purchase by day"/>
  </pivotTables>
  <data>
    <tabular pivotCacheId="1">
      <items count="4">
        <i x="2" s="1"/>
        <i x="1"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4" xr10:uid="{00000000-0013-0000-FFFF-FFFF02000000}" sourceName="product line">
  <pivotTables>
    <pivotTable tabId="6" name="product line"/>
  </pivotTables>
  <data>
    <tabular pivotCacheId="1">
      <items count="7">
        <i x="1"/>
        <i x="5" s="1"/>
        <i x="4"/>
        <i x="0"/>
        <i x="2"/>
        <i x="3"/>
        <i x="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3" xr10:uid="{00000000-0013-0000-FFFF-FFFF03000000}" sourceName="Customer type">
  <pivotTables>
    <pivotTable tabId="6" name="product line"/>
  </pivotTables>
  <data>
    <tabular pivotCacheId="1">
      <items count="3">
        <i x="0" s="1"/>
        <i x="1"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income" xr10:uid="{00000000-0013-0000-FFFF-FFFF04000000}" sourceName="gross income">
  <pivotTables>
    <pivotTable tabId="6" name="product line"/>
  </pivotTables>
  <data>
    <tabular pivotCacheId="1">
      <items count="991">
        <i x="440" s="1"/>
        <i x="952" s="1"/>
        <i x="775" s="1"/>
        <i x="99" s="1"/>
        <i x="869" s="1"/>
        <i x="828" s="1"/>
        <i x="655" s="1"/>
        <i x="115" s="1"/>
        <i x="820" s="1"/>
        <i x="253" s="1"/>
        <i x="309" s="1"/>
        <i x="190" s="1"/>
        <i x="307" s="1"/>
        <i x="844" s="1"/>
        <i x="491" s="1"/>
        <i x="420" s="1"/>
        <i x="235" s="1"/>
        <i x="370" s="1"/>
        <i x="126" s="1"/>
        <i x="600" s="1"/>
        <i x="564" s="1"/>
        <i x="740" s="1"/>
        <i x="334" s="1"/>
        <i x="151" s="1"/>
        <i x="216" s="1"/>
        <i x="49" s="1"/>
        <i x="815" s="1" nd="1"/>
        <i x="625" s="1" nd="1"/>
        <i x="221" s="1" nd="1"/>
        <i x="399" s="1" nd="1"/>
        <i x="280" s="1" nd="1"/>
        <i x="53" s="1" nd="1"/>
        <i x="421" s="1" nd="1"/>
        <i x="801" s="1" nd="1"/>
        <i x="213" s="1" nd="1"/>
        <i x="69" s="1" nd="1"/>
        <i x="442" s="1" nd="1"/>
        <i x="726" s="1" nd="1"/>
        <i x="837" s="1" nd="1"/>
        <i x="465" s="1" nd="1"/>
        <i x="840" s="1" nd="1"/>
        <i x="460" s="1" nd="1"/>
        <i x="485" s="1" nd="1"/>
        <i x="271" s="1" nd="1"/>
        <i x="450" s="1" nd="1"/>
        <i x="196" s="1" nd="1"/>
        <i x="968" s="1" nd="1"/>
        <i x="914" s="1" nd="1"/>
        <i x="854" s="1" nd="1"/>
        <i x="445" s="1" nd="1"/>
        <i x="250" s="1" nd="1"/>
        <i x="606" s="1" nd="1"/>
        <i x="976" s="1" nd="1"/>
        <i x="836" s="1" nd="1"/>
        <i x="352" s="1" nd="1"/>
        <i x="142" s="1" nd="1"/>
        <i x="604" s="1" nd="1"/>
        <i x="44" s="1" nd="1"/>
        <i x="644" s="1" nd="1"/>
        <i x="229" s="1" nd="1"/>
        <i x="987" s="1" nd="1"/>
        <i x="498" s="1" nd="1"/>
        <i x="54" s="1" nd="1"/>
        <i x="109" s="1" nd="1"/>
        <i x="26" s="1" nd="1"/>
        <i x="643" s="1" nd="1"/>
        <i x="676" s="1" nd="1"/>
        <i x="711" s="1" nd="1"/>
        <i x="456" s="1" nd="1"/>
        <i x="279" s="1" nd="1"/>
        <i x="739" s="1" nd="1"/>
        <i x="476" s="1" nd="1"/>
        <i x="299" s="1" nd="1"/>
        <i x="446" s="1" nd="1"/>
        <i x="319" s="1" nd="1"/>
        <i x="675" s="1" nd="1"/>
        <i x="870" s="1" nd="1"/>
        <i x="985" s="1" nd="1"/>
        <i x="951" s="1" nd="1"/>
        <i x="269" s="1" nd="1"/>
        <i x="87" s="1" nd="1"/>
        <i x="908" s="1" nd="1"/>
        <i x="678" s="1" nd="1"/>
        <i x="408" s="1" nd="1"/>
        <i x="592" s="1" nd="1"/>
        <i x="589" s="1" nd="1"/>
        <i x="633" s="1" nd="1"/>
        <i x="783" s="1" nd="1"/>
        <i x="331" s="1" nd="1"/>
        <i x="651" s="1" nd="1"/>
        <i x="958" s="1" nd="1"/>
        <i x="431" s="1" nd="1"/>
        <i x="300" s="1" nd="1"/>
        <i x="921" s="1" nd="1"/>
        <i x="777" s="1" nd="1"/>
        <i x="116" s="1" nd="1"/>
        <i x="512" s="1" nd="1"/>
        <i x="766" s="1" nd="1"/>
        <i x="741" s="1" nd="1"/>
        <i x="378" s="1" nd="1"/>
        <i x="756" s="1" nd="1"/>
        <i x="728" s="1" nd="1"/>
        <i x="938" s="1" nd="1"/>
        <i x="184" s="1" nd="1"/>
        <i x="788" s="1" nd="1"/>
        <i x="262" s="1" nd="1"/>
        <i x="780" s="1" nd="1"/>
        <i x="917" s="1" nd="1"/>
        <i x="864" s="1" nd="1"/>
        <i x="10" s="1" nd="1"/>
        <i x="220" s="1" nd="1"/>
        <i x="640" s="1" nd="1"/>
        <i x="834" s="1" nd="1"/>
        <i x="789" s="1" nd="1"/>
        <i x="984" s="1" nd="1"/>
        <i x="290" s="1" nd="1"/>
        <i x="424" s="1" nd="1"/>
        <i x="314" s="1" nd="1"/>
        <i x="160" s="1" nd="1"/>
        <i x="597" s="1" nd="1"/>
        <i x="942" s="1" nd="1"/>
        <i x="259" s="1" nd="1"/>
        <i x="988" s="1" nd="1"/>
        <i x="236" s="1" nd="1"/>
        <i x="254" s="1" nd="1"/>
        <i x="22" s="1" nd="1"/>
        <i x="954" s="1" nd="1"/>
        <i x="66" s="1" nd="1"/>
        <i x="969" s="1" nd="1"/>
        <i x="35" s="1" nd="1"/>
        <i x="435" s="1" nd="1"/>
        <i x="762" s="1" nd="1"/>
        <i x="403" s="1" nd="1"/>
        <i x="702" s="1" nd="1"/>
        <i x="487" s="1" nd="1"/>
        <i x="515" s="1" nd="1"/>
        <i x="935" s="1" nd="1"/>
        <i x="569" s="1" nd="1"/>
        <i x="310" s="1" nd="1"/>
        <i x="541" s="1" nd="1"/>
        <i x="52" s="1" nd="1"/>
        <i x="663" s="1" nd="1"/>
        <i x="344" s="1" nd="1"/>
        <i x="155" s="1" nd="1"/>
        <i x="580" s="1" nd="1"/>
        <i x="8" s="1" nd="1"/>
        <i x="291" s="1" nd="1"/>
        <i x="861" s="1" nd="1"/>
        <i x="586" s="1" nd="1"/>
        <i x="839" s="1" nd="1"/>
        <i x="332" s="1" nd="1"/>
        <i x="533" s="1" nd="1"/>
        <i x="497" s="1" nd="1"/>
        <i x="187" s="1" nd="1"/>
        <i x="843" s="1" nd="1"/>
        <i x="60" s="1" nd="1"/>
        <i x="194" s="1" nd="1"/>
        <i x="96" s="1" nd="1"/>
        <i x="284" s="1" nd="1"/>
        <i x="357" s="1" nd="1"/>
        <i x="737" s="1" nd="1"/>
        <i x="382" s="1" nd="1"/>
        <i x="538" s="1" nd="1"/>
        <i x="1" s="1" nd="1"/>
        <i x="955" s="1" nd="1"/>
        <i x="389" s="1" nd="1"/>
        <i x="704" s="1" nd="1"/>
        <i x="410" s="1" nd="1"/>
        <i x="911" s="1" nd="1"/>
        <i x="835" s="1" nd="1"/>
        <i x="306" s="1" nd="1"/>
        <i x="391" s="1" nd="1"/>
        <i x="19" s="1" nd="1"/>
        <i x="895" s="1" nd="1"/>
        <i x="539" s="1" nd="1"/>
        <i x="609" s="1" nd="1"/>
        <i x="114" s="1" nd="1"/>
        <i x="665" s="1" nd="1"/>
        <i x="874" s="1" nd="1"/>
        <i x="414" s="1" nd="1"/>
        <i x="577" s="1" nd="1"/>
        <i x="760" s="1" nd="1"/>
        <i x="356" s="1" nd="1"/>
        <i x="451" s="1" nd="1"/>
        <i x="943" s="1" nd="1"/>
        <i x="823" s="1" nd="1"/>
        <i x="735" s="1" nd="1"/>
        <i x="803" s="1" nd="1"/>
        <i x="853" s="1" nd="1"/>
        <i x="183" s="1" nd="1"/>
        <i x="222" s="1" nd="1"/>
        <i x="428" s="1" nd="1"/>
        <i x="40" s="1" nd="1"/>
        <i x="234" s="1" nd="1"/>
        <i x="437" s="1" nd="1"/>
        <i x="195" s="1" nd="1"/>
        <i x="902" s="1" nd="1"/>
        <i x="878" s="1" nd="1"/>
        <i x="818" s="1" nd="1"/>
        <i x="634" s="1" nd="1"/>
        <i x="918" s="1" nd="1"/>
        <i x="501" s="1" nd="1"/>
        <i x="297" s="1" nd="1"/>
        <i x="56" s="1" nd="1"/>
        <i x="203" s="1" nd="1"/>
        <i x="724" s="1" nd="1"/>
        <i x="237" s="1" nd="1"/>
        <i x="245" s="1" nd="1"/>
        <i x="93" s="1" nd="1"/>
        <i x="207" s="1" nd="1"/>
        <i x="826" s="1" nd="1"/>
        <i x="620" s="1" nd="1"/>
        <i x="320" s="1" nd="1"/>
        <i x="617" s="1" nd="1"/>
        <i x="950" s="1" nd="1"/>
        <i x="537" s="1" nd="1"/>
        <i x="791" s="1" nd="1"/>
        <i x="867" s="1" nd="1"/>
        <i x="787" s="1" nd="1"/>
        <i x="718" s="1" nd="1"/>
        <i x="770" s="1" nd="1"/>
        <i x="376" s="1" nd="1"/>
        <i x="825" s="1" nd="1"/>
        <i x="251" s="1" nd="1"/>
        <i x="806" s="1" nd="1"/>
        <i x="814" s="1" nd="1"/>
        <i x="506" s="1" nd="1"/>
        <i x="412" s="1" nd="1"/>
        <i x="872" s="1" nd="1"/>
        <i x="696" s="1" nd="1"/>
        <i x="94" s="1" nd="1"/>
        <i x="880" s="1" nd="1"/>
        <i x="534" s="1" nd="1"/>
        <i x="495" s="1" nd="1"/>
        <i x="680" s="1" nd="1"/>
        <i x="913" s="1" nd="1"/>
        <i x="329" s="1" nd="1"/>
        <i x="466" s="1" nd="1"/>
        <i x="152" s="1" nd="1"/>
        <i x="652" s="1" nd="1"/>
        <i x="965" s="1" nd="1"/>
        <i x="858" s="1" nd="1"/>
        <i x="855" s="1" nd="1"/>
        <i x="78" s="1" nd="1"/>
        <i x="11" s="1" nd="1"/>
        <i x="192" s="1" nd="1"/>
        <i x="409" s="1" nd="1"/>
        <i x="713" s="1" nd="1"/>
        <i x="118" s="1" nd="1"/>
        <i x="691" s="1" nd="1"/>
        <i x="117" s="1" nd="1"/>
        <i x="742" s="1" nd="1"/>
        <i x="638" s="1" nd="1"/>
        <i x="41" s="1" nd="1"/>
        <i x="552" s="1" nd="1"/>
        <i x="540" s="1" nd="1"/>
        <i x="850" s="1" nd="1"/>
        <i x="48" s="1" nd="1"/>
        <i x="415" s="1" nd="1"/>
        <i x="199" s="1" nd="1"/>
        <i x="294" s="1" nd="1"/>
        <i x="605" s="1" nd="1"/>
        <i x="417" s="1" nd="1"/>
        <i x="982" s="1" nd="1"/>
        <i x="896" s="1" nd="1"/>
        <i x="532" s="1" nd="1"/>
        <i x="406" s="1" nd="1"/>
        <i x="239" s="1" nd="1"/>
        <i x="302" s="1" nd="1"/>
        <i x="524" s="1" nd="1"/>
        <i x="941" s="1" nd="1"/>
        <i x="657" s="1" nd="1"/>
        <i x="490" s="1" nd="1"/>
        <i x="622" s="1" nd="1"/>
        <i x="368" s="1" nd="1"/>
        <i x="394" s="1" nd="1"/>
        <i x="214" s="1" nd="1"/>
        <i x="708" s="1" nd="1"/>
        <i x="703" s="1" nd="1"/>
        <i x="860" s="1" nd="1"/>
        <i x="520" s="1" nd="1"/>
        <i x="771" s="1" nd="1"/>
        <i x="493" s="1" nd="1"/>
        <i x="601" s="1" nd="1"/>
        <i x="574" s="1" nd="1"/>
        <i x="386" s="1" nd="1"/>
        <i x="656" s="1" nd="1"/>
        <i x="256" s="1" nd="1"/>
        <i x="322" s="1" nd="1"/>
        <i x="681" s="1" nd="1"/>
        <i x="767" s="1" nd="1"/>
        <i x="135" s="1" nd="1"/>
        <i x="448" s="1" nd="1"/>
        <i x="716" s="1" nd="1"/>
        <i x="550" s="1" nd="1"/>
        <i x="441" s="1" nd="1"/>
        <i x="342" s="1" nd="1"/>
        <i x="347" s="1" nd="1"/>
        <i x="551" s="1" nd="1"/>
        <i x="712" s="1" nd="1"/>
        <i x="744" s="1" nd="1"/>
        <i x="517" s="1" nd="1"/>
        <i x="444" s="1" nd="1"/>
        <i x="793" s="1" nd="1"/>
        <i x="427" s="1" nd="1"/>
        <i x="679" s="1" nd="1"/>
        <i x="894" s="1" nd="1"/>
        <i x="499" s="1" nd="1"/>
        <i x="576" s="1" nd="1"/>
        <i x="212" s="1" nd="1"/>
        <i x="131" s="1" nd="1"/>
        <i x="654" s="1" nd="1"/>
        <i x="311" s="1" nd="1"/>
        <i x="596" s="1" nd="1"/>
        <i x="429" s="1" nd="1"/>
        <i x="531" s="1" nd="1"/>
        <i x="264" s="1" nd="1"/>
        <i x="885" s="1" nd="1"/>
        <i x="333" s="1" nd="1"/>
        <i x="336" s="1" nd="1"/>
        <i x="736" s="1" nd="1"/>
        <i x="365" s="1" nd="1"/>
        <i x="553" s="1" nd="1"/>
        <i x="338" s="1" nd="1"/>
        <i x="768" s="1" nd="1"/>
        <i x="570" s="1" nd="1"/>
        <i x="327" s="1" nd="1"/>
        <i x="503" s="1" nd="1"/>
        <i x="72" s="1" nd="1"/>
        <i x="683" s="1" nd="1"/>
        <i x="530" s="1" nd="1"/>
        <i x="452" s="1" nd="1"/>
        <i x="225" s="1" nd="1"/>
        <i x="484" s="1" nd="1"/>
        <i x="527" s="1" nd="1"/>
        <i x="162" s="1" nd="1"/>
        <i x="260" s="1" nd="1"/>
        <i x="91" s="1" nd="1"/>
        <i x="81" s="1" nd="1"/>
        <i x="181" s="1" nd="1"/>
        <i x="542" s="1" nd="1"/>
        <i x="255" s="1" nd="1"/>
        <i x="833" s="1" nd="1"/>
        <i x="593" s="1" nd="1"/>
        <i x="523" s="1" nd="1"/>
        <i x="583" s="1" nd="1"/>
        <i x="635" s="1" nd="1"/>
        <i x="176" s="1" nd="1"/>
        <i x="621" s="1" nd="1"/>
        <i x="948" s="1" nd="1"/>
        <i x="63" s="1" nd="1"/>
        <i x="97" s="1" nd="1"/>
        <i x="173" s="1" nd="1"/>
        <i x="65" s="1" nd="1"/>
        <i x="900" s="1" nd="1"/>
        <i x="967" s="1" nd="1"/>
        <i x="624" s="1" nd="1"/>
        <i x="468" s="1" nd="1"/>
        <i x="125" s="1" nd="1"/>
        <i x="228" s="1" nd="1"/>
        <i x="193" s="1" nd="1"/>
        <i x="18" s="1" nd="1"/>
        <i x="105" s="1" nd="1"/>
        <i x="9" s="1" nd="1"/>
        <i x="362" s="1" nd="1"/>
        <i x="197" s="1" nd="1"/>
        <i x="473" s="1" nd="1"/>
        <i x="876" s="1" nd="1"/>
        <i x="923" s="1" nd="1"/>
        <i x="720" s="1" nd="1"/>
        <i x="171" s="1" nd="1"/>
        <i x="628" s="1" nd="1"/>
        <i x="725" s="1" nd="1"/>
        <i x="937" s="1" nd="1"/>
        <i x="849" s="1" nd="1"/>
        <i x="588" s="1" nd="1"/>
        <i x="547" s="1" nd="1"/>
        <i x="701" s="1" nd="1"/>
        <i x="217" s="1" nd="1"/>
        <i x="964" s="1" nd="1"/>
        <i x="959" s="1" nd="1"/>
        <i x="23" s="1" nd="1"/>
        <i x="396" s="1" nd="1"/>
        <i x="662" s="1" nd="1"/>
        <i x="863" s="1" nd="1"/>
        <i x="745" s="1" nd="1"/>
        <i x="641" s="1" nd="1"/>
        <i x="223" s="1" nd="1"/>
        <i x="773" s="1" nd="1"/>
        <i x="983" s="1" nd="1"/>
        <i x="832" s="1" nd="1"/>
        <i x="27" s="1" nd="1"/>
        <i x="317" s="1" nd="1"/>
        <i x="416" s="1" nd="1"/>
        <i x="175" s="1" nd="1"/>
        <i x="709" s="1" nd="1"/>
        <i x="714" s="1" nd="1"/>
        <i x="939" s="1" nd="1"/>
        <i x="47" s="1" nd="1"/>
        <i x="292" s="1" nd="1"/>
        <i x="781" s="1" nd="1"/>
        <i x="413" s="1" nd="1"/>
        <i x="346" s="1" nd="1"/>
        <i x="59" s="1" nd="1"/>
        <i x="367" s="1" nd="1"/>
        <i x="893" s="1" nd="1"/>
        <i x="595" s="1" nd="1"/>
        <i x="398" s="1" nd="1"/>
        <i x="479" s="1" nd="1"/>
        <i x="186" s="1" nd="1"/>
        <i x="579" s="1" nd="1"/>
        <i x="233" s="1" nd="1"/>
        <i x="799" s="1" nd="1"/>
        <i x="240" s="1" nd="1"/>
        <i x="500" s="1" nd="1"/>
        <i x="667" s="1" nd="1"/>
        <i x="751" s="1" nd="1"/>
        <i x="581" s="1" nd="1"/>
        <i x="89" s="1" nd="1"/>
        <i x="282" s="1" nd="1"/>
        <i x="829" s="1" nd="1"/>
        <i x="33" s="1" nd="1"/>
        <i x="502" s="1" nd="1"/>
        <i x="366" s="1" nd="1"/>
        <i x="270" s="1" nd="1"/>
        <i x="557" s="1" nd="1"/>
        <i x="661" s="1" nd="1"/>
        <i x="289" s="1" nd="1"/>
        <i x="472" s="1" nd="1"/>
        <i x="488" s="1" nd="1"/>
        <i x="514" s="1" nd="1"/>
        <i x="660" s="1" nd="1"/>
        <i x="697" s="1" nd="1"/>
        <i x="482" s="1" nd="1"/>
        <i x="328" s="1" nd="1"/>
        <i x="561" s="1" nd="1"/>
        <i x="313" s="1" nd="1"/>
        <i x="400" s="1" nd="1"/>
        <i x="603" s="1" nd="1"/>
        <i x="360" s="1" nd="1"/>
        <i x="298" s="1" nd="1"/>
        <i x="800" s="1" nd="1"/>
        <i x="684" s="1" nd="1"/>
        <i x="489" s="1" nd="1"/>
        <i x="457" s="1" nd="1"/>
        <i x="632" s="1" nd="1"/>
        <i x="434" s="1" nd="1"/>
        <i x="326" s="1" nd="1"/>
        <i x="381" s="1" nd="1"/>
        <i x="301" s="1" nd="1"/>
        <i x="816" s="1" nd="1"/>
        <i x="318" s="1" nd="1"/>
        <i x="136" s="1" nd="1"/>
        <i x="582" s="1" nd="1"/>
        <i x="910" s="1" nd="1"/>
        <i x="204" s="1" nd="1"/>
        <i x="101" s="1" nd="1"/>
        <i x="316" s="1" nd="1"/>
        <i x="916" s="1" nd="1"/>
        <i x="940" s="1" nd="1"/>
        <i x="813" s="1" nd="1"/>
        <i x="103" s="1" nd="1"/>
        <i x="907" s="1" nd="1"/>
        <i x="285" s="1" nd="1"/>
        <i x="865" s="1" nd="1"/>
        <i x="508" s="1" nd="1"/>
        <i x="616" s="1" nd="1"/>
        <i x="584" s="1" nd="1"/>
        <i x="556" s="1" nd="1"/>
        <i x="274" s="1" nd="1"/>
        <i x="668" s="1" nd="1"/>
        <i x="752" s="1" nd="1"/>
        <i x="757" s="1" nd="1"/>
        <i x="464" s="1" nd="1"/>
        <i x="261" s="1" nd="1"/>
        <i x="51" s="1" nd="1"/>
        <i x="29" s="1" nd="1"/>
        <i x="238" s="1" nd="1"/>
        <i x="903" s="1" nd="1"/>
        <i x="519" s="1" nd="1"/>
        <i x="590" s="1" nd="1"/>
        <i x="405" s="1" nd="1"/>
        <i x="719" s="1" nd="1"/>
        <i x="759" s="1" nd="1"/>
        <i x="529" s="1" nd="1"/>
        <i x="200" s="1" nd="1"/>
        <i x="189" s="1" nd="1"/>
        <i x="971" s="1" nd="1"/>
        <i x="12" s="1" nd="1"/>
        <i x="627" s="1" nd="1"/>
        <i x="812" s="1" nd="1"/>
        <i x="209" s="1" nd="1"/>
        <i x="397" s="1" nd="1"/>
        <i x="970" s="1" nd="1"/>
        <i x="857" s="1" nd="1"/>
        <i x="630" s="1" nd="1"/>
        <i x="296" s="1" nd="1"/>
        <i x="963" s="1" nd="1"/>
        <i x="650" s="1" nd="1"/>
        <i x="39" s="1" nd="1"/>
        <i x="573" s="1" nd="1"/>
        <i x="387" s="1" nd="1"/>
        <i x="794" s="1" nd="1"/>
        <i x="150" s="1" nd="1"/>
        <i x="351" s="1" nd="1"/>
        <i x="957" s="1" nd="1"/>
        <i x="244" s="1" nd="1"/>
        <i x="83" s="1" nd="1"/>
        <i x="790" s="1" nd="1"/>
        <i x="395" s="1" nd="1"/>
        <i x="645" s="1" nd="1"/>
        <i x="692" s="1" nd="1"/>
        <i x="555" s="1" nd="1"/>
        <i x="824" s="1" nd="1"/>
        <i x="241" s="1" nd="1"/>
        <i x="156" s="1" nd="1"/>
        <i x="418" s="1" nd="1"/>
        <i x="738" s="1" nd="1"/>
        <i x="934" s="1" nd="1"/>
        <i x="747" s="1" nd="1"/>
        <i x="461" s="1" nd="1"/>
        <i x="575" s="1" nd="1"/>
        <i x="926" s="1" nd="1"/>
        <i x="717" s="1" nd="1"/>
        <i x="545" s="1" nd="1"/>
        <i x="862" s="1" nd="1"/>
        <i x="961" s="1" nd="1"/>
        <i x="202" s="1" nd="1"/>
        <i x="293" s="1" nd="1"/>
        <i x="148" s="1" nd="1"/>
        <i x="463" s="1" nd="1"/>
        <i x="178" s="1" nd="1"/>
        <i x="615" s="1" nd="1"/>
        <i x="257" s="1" nd="1"/>
        <i x="21" s="1" nd="1"/>
        <i x="653" s="1" nd="1"/>
        <i x="146" s="1" nd="1"/>
        <i x="24" s="1" nd="1"/>
        <i x="931" s="1" nd="1"/>
        <i x="568" s="1" nd="1"/>
        <i x="830" s="1" nd="1"/>
        <i x="402" s="1" nd="1"/>
        <i x="669" s="1" nd="1"/>
        <i x="134" s="1" nd="1"/>
        <i x="810" s="1" nd="1"/>
        <i x="393" s="1" nd="1"/>
        <i x="218" s="1" nd="1"/>
        <i x="784" s="1" nd="1"/>
        <i x="513" s="1" nd="1"/>
        <i x="182" s="1" nd="1"/>
        <i x="404" s="1" nd="1"/>
        <i x="947" s="1" nd="1"/>
        <i x="929" s="1" nd="1"/>
        <i x="443" s="1" nd="1"/>
        <i x="129" s="1" nd="1"/>
        <i x="144" s="1" nd="1"/>
        <i x="587" s="1" nd="1"/>
        <i x="188" s="1" nd="1"/>
        <i x="608" s="1" nd="1"/>
        <i x="383" s="1" nd="1"/>
        <i x="838" s="1" nd="1"/>
        <i x="304" s="1" nd="1"/>
        <i x="980" s="1" nd="1"/>
        <i x="266" s="1" nd="1"/>
        <i x="889" s="1" nd="1"/>
        <i x="215" s="1" nd="1"/>
        <i x="827" s="1" nd="1"/>
        <i x="206" s="1" nd="1"/>
        <i x="749" s="1" nd="1"/>
        <i x="664" s="1" nd="1"/>
        <i x="80" s="1" nd="1"/>
        <i x="591" s="1" nd="1"/>
        <i x="953" s="1" nd="1"/>
        <i x="674" s="1" nd="1"/>
        <i x="535" s="1" nd="1"/>
        <i x="672" s="1" nd="1"/>
        <i x="543" s="1" nd="1"/>
        <i x="110" s="1" nd="1"/>
        <i x="231" s="1" nd="1"/>
        <i x="459" s="1" nd="1"/>
        <i x="677" s="1" nd="1"/>
        <i x="636" s="1" nd="1"/>
        <i x="945" s="1" nd="1"/>
        <i x="966" s="1" nd="1"/>
        <i x="906" s="1" nd="1"/>
        <i x="629" s="1" nd="1"/>
        <i x="380" s="1" nd="1"/>
        <i x="956" s="1" nd="1"/>
        <i x="145" s="1" nd="1"/>
        <i x="706" s="1" nd="1"/>
        <i x="886" s="1" nd="1"/>
        <i x="64" s="1" nd="1"/>
        <i x="174" s="1" nd="1"/>
        <i x="107" s="1" nd="1"/>
        <i x="505" s="1" nd="1"/>
        <i x="167" s="1" nd="1"/>
        <i x="180" s="1" nd="1"/>
        <i x="321" s="1" nd="1"/>
        <i x="798" s="1" nd="1"/>
        <i x="578" s="1" nd="1"/>
        <i x="246" s="1" nd="1"/>
        <i x="36" s="1" nd="1"/>
        <i x="897" s="1" nd="1"/>
        <i x="891" s="1" nd="1"/>
        <i x="172" s="1" nd="1"/>
        <i x="449" s="1" nd="1"/>
        <i x="809" s="1" nd="1"/>
        <i x="373" s="1" nd="1"/>
        <i x="975" s="1" nd="1"/>
        <i x="877" s="1" nd="1"/>
        <i x="875" s="1" nd="1"/>
        <i x="161" s="1" nd="1"/>
        <i x="82" s="1" nd="1"/>
        <i x="912" s="1" nd="1"/>
        <i x="471" s="1" nd="1"/>
        <i x="384" s="1" nd="1"/>
        <i x="2" s="1" nd="1"/>
        <i x="805" s="1" nd="1"/>
        <i x="363" s="1" nd="1"/>
        <i x="436" s="1" nd="1"/>
        <i x="599" s="1" nd="1"/>
        <i x="478" s="1" nd="1"/>
        <i x="848" s="1" nd="1"/>
        <i x="377" s="1" nd="1"/>
        <i x="433" s="1" nd="1"/>
        <i x="873" s="1" nd="1"/>
        <i x="283" s="1" nd="1"/>
        <i x="61" s="1" nd="1"/>
        <i x="647" s="1" nd="1"/>
        <i x="371" s="1" nd="1"/>
        <i x="273" s="1" nd="1"/>
        <i x="649" s="1" nd="1"/>
        <i x="474" s="1" nd="1"/>
        <i x="425" s="1" nd="1"/>
        <i x="268" s="1" nd="1"/>
        <i x="559" s="1" nd="1"/>
        <i x="286" s="1" nd="1"/>
        <i x="164" s="1" nd="1"/>
        <i x="407" s="1" nd="1"/>
        <i x="475" s="1" nd="1"/>
        <i x="930" s="1" nd="1"/>
        <i x="159" s="1" nd="1"/>
        <i x="851" s="1" nd="1"/>
        <i x="86" s="1" nd="1"/>
        <i x="335" s="1" nd="1"/>
        <i x="611" s="1" nd="1"/>
        <i x="102" s="1" nd="1"/>
        <i x="169" s="1" nd="1"/>
        <i x="249" s="1" nd="1"/>
        <i x="776" s="1" nd="1"/>
        <i x="658" s="1" nd="1"/>
        <i x="267" s="1" nd="1"/>
        <i x="353" s="1" nd="1"/>
        <i x="919" s="1" nd="1"/>
        <i x="198" s="1" nd="1"/>
        <i x="856" s="1" nd="1"/>
        <i x="516" s="1" nd="1"/>
        <i x="349" s="1" nd="1"/>
        <i x="723" s="1" nd="1"/>
        <i x="422" s="1" nd="1"/>
        <i x="149" s="1" nd="1"/>
        <i x="746" s="1" nd="1"/>
        <i x="481" s="1" nd="1"/>
        <i x="423" s="1" nd="1"/>
        <i x="845" s="1" nd="1"/>
        <i x="106" s="1" nd="1"/>
        <i x="315" s="1" nd="1"/>
        <i x="354" s="1" nd="1"/>
        <i x="602" s="1" nd="1"/>
        <i x="45" s="1" nd="1"/>
        <i x="325" s="1" nd="1"/>
        <i x="646" s="1" nd="1"/>
        <i x="909" s="1" nd="1"/>
        <i x="925" s="1" nd="1"/>
        <i x="774" s="1" nd="1"/>
        <i x="388" s="1" nd="1"/>
        <i x="509" s="1" nd="1"/>
        <i x="243" s="1" nd="1"/>
        <i x="275" s="1" nd="1"/>
        <i x="763" s="1" nd="1"/>
        <i x="761" s="1" nd="1"/>
        <i x="85" s="1" nd="1"/>
        <i x="350" s="1" nd="1"/>
        <i x="811" s="1" nd="1"/>
        <i x="330" s="1" nd="1"/>
        <i x="686" s="1" nd="1"/>
        <i x="337" s="1" nd="1"/>
        <i x="392" s="1" nd="1"/>
        <i x="375" s="1" nd="1"/>
        <i x="807" s="1" nd="1"/>
        <i x="722" s="1" nd="1"/>
        <i x="734" s="1" nd="1"/>
        <i x="323" s="1" nd="1"/>
        <i x="339" s="1" nd="1"/>
        <i x="944" s="1" nd="1"/>
        <i x="546" s="1" nd="1"/>
        <i x="34" s="1" nd="1"/>
        <i x="163" s="1" nd="1"/>
        <i x="120" s="1" nd="1"/>
        <i x="170" s="1" nd="1"/>
        <i x="804" s="1" nd="1"/>
        <i x="288" s="1" nd="1"/>
        <i x="892" s="1" nd="1"/>
        <i x="411" s="1" nd="1"/>
        <i x="511" s="1" nd="1"/>
        <i x="567" s="1" nd="1"/>
        <i x="905" s="1" nd="1"/>
        <i x="483" s="1" nd="1"/>
        <i x="496" s="1" nd="1"/>
        <i x="782" s="1" nd="1"/>
        <i x="6" s="1" nd="1"/>
        <i x="899" s="1" nd="1"/>
        <i x="42" s="1" nd="1"/>
        <i x="75" s="1" nd="1"/>
        <i x="882" s="1" nd="1"/>
        <i x="248" s="1" nd="1"/>
        <i x="594" s="1" nd="1"/>
        <i x="817" s="1" nd="1"/>
        <i x="369" s="1" nd="1"/>
        <i x="25" s="1" nd="1"/>
        <i x="642" s="1" nd="1"/>
        <i x="888" s="1" nd="1"/>
        <i x="808" s="1" nd="1"/>
        <i x="852" s="1" nd="1"/>
        <i x="571" s="1" nd="1"/>
        <i x="201" s="1" nd="1"/>
        <i x="20" s="1" nd="1"/>
        <i x="469" s="1" nd="1"/>
        <i x="13" s="1" nd="1"/>
        <i x="792" s="1" nd="1"/>
        <i x="219" s="1" nd="1"/>
        <i x="612" s="1" nd="1"/>
        <i x="17" s="1" nd="1"/>
        <i x="690" s="1" nd="1"/>
        <i x="361" s="1" nd="1"/>
        <i x="38" s="1" nd="1"/>
        <i x="613" s="1" nd="1"/>
        <i x="277" s="1" nd="1"/>
        <i x="796" s="1" nd="1"/>
        <i x="76" s="1" nd="1"/>
        <i x="28" s="1" nd="1"/>
        <i x="177" s="1" nd="1"/>
        <i x="560" s="1" nd="1"/>
        <i x="928" s="1" nd="1"/>
        <i x="447" s="1" nd="1"/>
        <i x="671" s="1" nd="1"/>
        <i x="90" s="1" nd="1"/>
        <i x="179" s="1" nd="1"/>
        <i x="123" s="1" nd="1"/>
        <i x="946" s="1" nd="1"/>
        <i x="670" s="1" nd="1"/>
        <i x="73" s="1" nd="1"/>
        <i x="933" s="1" nd="1"/>
        <i x="522" s="1" nd="1"/>
        <i x="769" s="1" nd="1"/>
        <i x="154" s="1" nd="1"/>
        <i x="211" s="1" nd="1"/>
        <i x="364" s="1" nd="1"/>
        <i x="88" s="1" nd="1"/>
        <i x="884" s="1" nd="1"/>
        <i x="883" s="1" nd="1"/>
        <i x="455" s="1" nd="1"/>
        <i x="3" s="1" nd="1"/>
        <i x="143" s="1" nd="1"/>
        <i x="295" s="1" nd="1"/>
        <i x="30" s="1" nd="1"/>
        <i x="252" s="1" nd="1"/>
        <i x="795" s="1" nd="1"/>
        <i x="689" s="1" nd="1"/>
        <i x="765" s="1" nd="1"/>
        <i x="308" s="1" nd="1"/>
        <i x="847" s="1" nd="1"/>
        <i x="16" s="1" nd="1"/>
        <i x="695" s="1" nd="1"/>
        <i x="372" s="1" nd="1"/>
        <i x="705" s="1" nd="1"/>
        <i x="341" s="1" nd="1"/>
        <i x="687" s="1" nd="1"/>
        <i x="385" s="1" nd="1"/>
        <i x="168" s="1" nd="1"/>
        <i x="133" s="1" nd="1"/>
        <i x="548" s="1" nd="1"/>
        <i x="901" s="1" nd="1"/>
        <i x="521" s="1" nd="1"/>
        <i x="563" s="1" nd="1"/>
        <i x="62" s="1" nd="1"/>
        <i x="977" s="1" nd="1"/>
        <i x="98" s="1" nd="1"/>
        <i x="379" s="1" nd="1"/>
        <i x="324" s="1" nd="1"/>
        <i x="518" s="1" nd="1"/>
        <i x="710" s="1" nd="1"/>
        <i x="700" s="1" nd="1"/>
        <i x="467" s="1" nd="1"/>
        <i x="504" s="1" nd="1"/>
        <i x="303" s="1" nd="1"/>
        <i x="227" s="1" nd="1"/>
        <i x="111" s="1" nd="1"/>
        <i x="46" s="1" nd="1"/>
        <i x="755" s="1" nd="1"/>
        <i x="122" s="1" nd="1"/>
        <i x="247" s="1" nd="1"/>
        <i x="688" s="1" nd="1"/>
        <i x="566" s="1" nd="1"/>
        <i x="137" s="1" nd="1"/>
        <i x="232" s="1" nd="1"/>
        <i x="778" s="1" nd="1"/>
        <i x="868" s="1" nd="1"/>
        <i x="390" s="1" nd="1"/>
        <i x="112" s="1" nd="1"/>
        <i x="0" s="1" nd="1"/>
        <i x="549" s="1" nd="1"/>
        <i x="132" s="1" nd="1"/>
        <i x="536" s="1" nd="1"/>
        <i x="477" s="1" nd="1"/>
        <i x="846" s="1" nd="1"/>
        <i x="727" s="1" nd="1"/>
        <i x="866" s="1" nd="1"/>
        <i x="340" s="1" nd="1"/>
        <i x="494" s="1" nd="1"/>
        <i x="525" s="1" nd="1"/>
        <i x="226" s="1" nd="1"/>
        <i x="462" s="1" nd="1"/>
        <i x="37" s="1" nd="1"/>
        <i x="127" s="1" nd="1"/>
        <i x="544" s="1" nd="1"/>
        <i x="927" s="1" nd="1"/>
        <i x="130" s="1" nd="1"/>
        <i x="831" s="1" nd="1"/>
        <i x="565" s="1" nd="1"/>
        <i x="278" s="1" nd="1"/>
        <i x="158" s="1" nd="1"/>
        <i x="666" s="1" nd="1"/>
        <i x="15" s="1" nd="1"/>
        <i x="730" s="1" nd="1"/>
        <i x="743" s="1" nd="1"/>
        <i x="572" s="1" nd="1"/>
        <i x="147" s="1" nd="1"/>
        <i x="779" s="1" nd="1"/>
        <i x="750" s="1" nd="1"/>
        <i x="92" s="1" nd="1"/>
        <i x="138" s="1" nd="1"/>
        <i x="639" s="1" nd="1"/>
        <i x="470" s="1" nd="1"/>
        <i x="84" s="1" nd="1"/>
        <i x="915" s="1" nd="1"/>
        <i x="67" s="1" nd="1"/>
        <i x="731" s="1" nd="1"/>
        <i x="673" s="1" nd="1"/>
        <i x="614" s="1" nd="1"/>
        <i x="842" s="1" nd="1"/>
        <i x="79" s="1" nd="1"/>
        <i x="585" s="1" nd="1"/>
        <i x="5" s="1" nd="1"/>
        <i x="272" s="1" nd="1"/>
        <i x="281" s="1" nd="1"/>
        <i x="890" s="1" nd="1"/>
        <i x="922" s="1" nd="1"/>
        <i x="205" s="1" nd="1"/>
        <i x="764" s="1" nd="1"/>
        <i x="979" s="1" nd="1"/>
        <i x="480" s="1" nd="1"/>
        <i x="4" s="1" nd="1"/>
        <i x="492" s="1" nd="1"/>
        <i x="962" s="1" nd="1"/>
        <i x="989" s="1" nd="1"/>
        <i x="71" s="1" nd="1"/>
        <i x="802" s="1" nd="1"/>
        <i x="224" s="1" nd="1"/>
        <i x="693" s="1" nd="1"/>
        <i x="685" s="1" nd="1"/>
        <i x="507" s="1" nd="1"/>
        <i x="682" s="1" nd="1"/>
        <i x="50" s="1" nd="1"/>
        <i x="626" s="1" nd="1"/>
        <i x="358" s="1" nd="1"/>
        <i x="153" s="1" nd="1"/>
        <i x="786" s="1" nd="1"/>
        <i x="819" s="1" nd="1"/>
        <i x="821" s="1" nd="1"/>
        <i x="124" s="1" nd="1"/>
        <i x="841" s="1" nd="1"/>
        <i x="936" s="1" nd="1"/>
        <i x="618" s="1" nd="1"/>
        <i x="287" s="1" nd="1"/>
        <i x="631" s="1" nd="1"/>
        <i x="374" s="1" nd="1"/>
        <i x="430" s="1" nd="1"/>
        <i x="32" s="1" nd="1"/>
        <i x="74" s="1" nd="1"/>
        <i x="610" s="1" nd="1"/>
        <i x="974" s="1" nd="1"/>
        <i x="258" s="1" nd="1"/>
        <i x="797" s="1" nd="1"/>
        <i x="401" s="1" nd="1"/>
        <i x="141" s="1" nd="1"/>
        <i x="55" s="1" nd="1"/>
        <i x="263" s="1" nd="1"/>
        <i x="528" s="1" nd="1"/>
        <i x="453" s="1" nd="1"/>
        <i x="510" s="1" nd="1"/>
        <i x="721" s="1" nd="1"/>
        <i x="707" s="1" nd="1"/>
        <i x="486" s="1" nd="1"/>
        <i x="973" s="1" nd="1"/>
        <i x="343" s="1" nd="1"/>
        <i x="31" s="1" nd="1"/>
        <i x="100" s="1" nd="1"/>
        <i x="438" s="1" nd="1"/>
        <i x="637" s="1" nd="1"/>
        <i x="276" s="1" nd="1"/>
        <i x="305" s="1" nd="1"/>
        <i x="14" s="1" nd="1"/>
        <i x="345" s="1" nd="1"/>
        <i x="57" s="1" nd="1"/>
        <i x="871" s="1" nd="1"/>
        <i x="754" s="1" nd="1"/>
        <i x="58" s="1" nd="1"/>
        <i x="698" s="1" nd="1"/>
        <i x="859" s="1" nd="1"/>
        <i x="113" s="1" nd="1"/>
        <i x="648" s="1" nd="1"/>
        <i x="458" s="1" nd="1"/>
        <i x="732" s="1" nd="1"/>
        <i x="879" s="1" nd="1"/>
        <i x="7" s="1" nd="1"/>
        <i x="822" s="1" nd="1"/>
        <i x="924" s="1" nd="1"/>
        <i x="904" s="1" nd="1"/>
        <i x="265" s="1" nd="1"/>
        <i x="242" s="1" nd="1"/>
        <i x="359" s="1" nd="1"/>
        <i x="185" s="1" nd="1"/>
        <i x="230" s="1" nd="1"/>
        <i x="758" s="1" nd="1"/>
        <i x="981" s="1" nd="1"/>
        <i x="881" s="1" nd="1"/>
        <i x="753" s="1" nd="1"/>
        <i x="598" s="1" nd="1"/>
        <i x="748" s="1" nd="1"/>
        <i x="312" s="1" nd="1"/>
        <i x="77" s="1" nd="1"/>
        <i x="68" s="1" nd="1"/>
        <i x="43" s="1" nd="1"/>
        <i x="191" s="1" nd="1"/>
        <i x="772" s="1" nd="1"/>
        <i x="887" s="1" nd="1"/>
        <i x="454" s="1" nd="1"/>
        <i x="920" s="1" nd="1"/>
        <i x="699" s="1" nd="1"/>
        <i x="119" s="1" nd="1"/>
        <i x="439" s="1" nd="1"/>
        <i x="562" s="1" nd="1"/>
        <i x="128" s="1" nd="1"/>
        <i x="715" s="1" nd="1"/>
        <i x="729" s="1" nd="1"/>
        <i x="108" s="1" nd="1"/>
        <i x="978" s="1" nd="1"/>
        <i x="623" s="1" nd="1"/>
        <i x="619" s="1" nd="1"/>
        <i x="210" s="1" nd="1"/>
        <i x="733" s="1" nd="1"/>
        <i x="898" s="1" nd="1"/>
        <i x="960" s="1" nd="1"/>
        <i x="659" s="1" nd="1"/>
        <i x="157" s="1" nd="1"/>
        <i x="972" s="1" nd="1"/>
        <i x="95" s="1" nd="1"/>
        <i x="526" s="1" nd="1"/>
        <i x="104" s="1" nd="1"/>
        <i x="949" s="1" nd="1"/>
        <i x="607" s="1" nd="1"/>
        <i x="558" s="1" nd="1"/>
        <i x="432" s="1" nd="1"/>
        <i x="70" s="1" nd="1"/>
        <i x="208" s="1" nd="1"/>
        <i x="139" s="1" nd="1"/>
        <i x="932" s="1" nd="1"/>
        <i x="121" s="1" nd="1"/>
        <i x="140" s="1" nd="1"/>
        <i x="426" s="1" nd="1"/>
        <i x="355" s="1" nd="1"/>
        <i x="165" s="1" nd="1"/>
        <i x="419" s="1" nd="1"/>
        <i x="785" s="1" nd="1"/>
        <i x="986" s="1" nd="1"/>
        <i x="694" s="1" nd="1"/>
        <i x="554" s="1" nd="1"/>
        <i x="166" s="1" nd="1"/>
        <i x="348" s="1" nd="1"/>
        <i x="99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00000000-0013-0000-FFFF-FFFF05000000}" sourceName="Gender">
  <pivotTables>
    <pivotTable tabId="6" name="purchase by day"/>
    <pivotTable tabId="6" name="branch"/>
    <pivotTable tabId="6" name="product line"/>
  </pivotTables>
  <data>
    <tabular pivotCacheId="1">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group" xr10:uid="{00000000-0013-0000-FFFF-FFFF06000000}" sourceName="Rating group">
  <pivotTables>
    <pivotTable tabId="6" name="RATING"/>
  </pivotTables>
  <data>
    <tabular pivotCacheId="1">
      <items count="4">
        <i x="1" s="1"/>
        <i x="0"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7000000}" sourceName="Month">
  <pivotTables>
    <pivotTable tabId="6" name="sUM OF GROSS INCOME"/>
  </pivotTables>
  <data>
    <tabular pivotCacheId="3">
      <items count="4">
        <i x="0" s="1"/>
        <i x="2" s="1"/>
        <i x="1" s="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00000000-0013-0000-FFFF-FFFF08000000}" sourceName="Customer type">
  <pivotTables>
    <pivotTable tabId="6" name="CUSTOMER TYPE BY GROSS INCOME"/>
  </pivotTables>
  <data>
    <tabular pivotCacheId="4">
      <items count="3">
        <i x="0" s="1"/>
        <i x="1" s="1"/>
        <i x="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9000000}" sourceName="Gender">
  <pivotTables>
    <pivotTable tabId="6" name="gross income by gender"/>
  </pivotTables>
  <data>
    <tabular pivotCacheId="4">
      <items count="3">
        <i x="0" s="1"/>
        <i x="1" s="1"/>
        <i x="2"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0A000000}" sourceName="Month">
  <pivotTables>
    <pivotTable tabId="6" name="gross income by gender"/>
  </pivotTables>
  <data>
    <tabular pivotCacheId="4">
      <items count="4">
        <i x="0" s="1"/>
        <i x="2" s="1"/>
        <i x="1"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00000000-0013-0000-FFFF-FFFF0B000000}" sourceName="product line">
  <pivotTables>
    <pivotTable tabId="6" name="gross income by gender"/>
  </pivotTables>
  <data>
    <tabular pivotCacheId="4">
      <items count="7">
        <i x="1" s="1"/>
        <i x="5" s="1"/>
        <i x="4" s="1"/>
        <i x="0" s="1"/>
        <i x="2" s="1"/>
        <i x="3" s="1"/>
        <i x="6"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C000000}" sourceName="City ">
  <pivotTables>
    <pivotTable tabId="6" name="gross income by gender"/>
  </pivotTables>
  <data>
    <tabular pivotCacheId="4">
      <items count="4">
        <i x="0" s="1"/>
        <i x="2" s="1" nd="1"/>
        <i x="1" nd="1"/>
        <i x="3"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 xr10:uid="{00000000-0013-0000-FFFF-FFFF0D000000}" sourceName="Branch">
  <pivotTables>
    <pivotTable tabId="6" name="gross income by gender"/>
  </pivotTables>
  <data>
    <tabular pivotCacheId="4">
      <items count="4">
        <i x="0" s="1"/>
        <i x="2"/>
        <i x="1" nd="1"/>
        <i x="3"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2" xr10:uid="{00000000-0013-0000-FFFF-FFFF0E000000}" sourceName="Time2">
  <pivotTables>
    <pivotTable tabId="6" name="branch"/>
  </pivotTables>
  <data>
    <tabular pivotCacheId="1">
      <items count="4">
        <i x="0" s="1"/>
        <i x="2"/>
        <i x="1"/>
        <i x="3"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1" xr10:uid="{00000000-0013-0000-FFFF-FFFF0F000000}" sourceName="product line">
  <pivotTables>
    <pivotTable tabId="6" name="branch"/>
  </pivotTables>
  <data>
    <tabular pivotCacheId="1">
      <items count="7">
        <i x="1" s="1"/>
        <i x="5" s="1"/>
        <i x="4" s="1"/>
        <i x="0" s="1"/>
        <i x="2" s="1"/>
        <i x="3" s="1"/>
        <i x="6"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 xr10:uid="{00000000-0013-0000-FFFF-FFFF10000000}" sourceName="Customer type">
  <pivotTables>
    <pivotTable tabId="6" name="sUM OF GROSS INCOME"/>
  </pivotTables>
  <data>
    <tabular pivotCacheId="3">
      <items count="3">
        <i x="0" s="1"/>
        <i x="1" s="1"/>
        <i x="2"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00000000-0013-0000-FFFF-FFFF11000000}" sourceName="City ">
  <pivotTables>
    <pivotTable tabId="6" name="sUM OF GROSS INCOME"/>
  </pivotTables>
  <data>
    <tabular pivotCacheId="3">
      <items count="4">
        <i x="2" s="1"/>
        <i x="1" s="1"/>
        <i x="0" s="1"/>
        <i x="3"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2" xr10:uid="{00000000-0013-0000-FFFF-FFFF12000000}" sourceName="Branch">
  <pivotTables>
    <pivotTable tabId="6" name="sUM OF GROSS INCOME"/>
  </pivotTables>
  <data>
    <tabular pivotCacheId="3">
      <items count="4">
        <i x="0" s="1"/>
        <i x="2" s="1"/>
        <i x="1" s="1"/>
        <i x="3"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3" xr10:uid="{00000000-0013-0000-FFFF-FFFF13000000}" sourceName="Branch">
  <pivotTables>
    <pivotTable tabId="6" name="purchase by day"/>
    <pivotTable tabId="6" name="product line"/>
    <pivotTable tabId="6" name="RATING"/>
    <pivotTable tabId="6" name="branch"/>
  </pivotTables>
  <data>
    <tabular pivotCacheId="1">
      <items count="4">
        <i x="0" s="1"/>
        <i x="2" s="1"/>
        <i x="1" s="1"/>
        <i x="3"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group4" xr10:uid="{00000000-0013-0000-FFFF-FFFF14000000}" sourceName="Rating group">
  <pivotTables>
    <pivotTable tabId="6" name="purchase by day"/>
    <pivotTable tabId="6" name="branch"/>
    <pivotTable tabId="6" name="product line"/>
  </pivotTables>
  <data>
    <tabular pivotCacheId="1">
      <items count="4">
        <i x="1" s="1"/>
        <i x="0" s="1"/>
        <i x="2" s="1"/>
        <i x="3"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W5" xr10:uid="{00000000-0013-0000-FFFF-FFFF15000000}" sourceName="DOW">
  <pivotTables>
    <pivotTable tabId="6" name="product line"/>
    <pivotTable tabId="6" name="branch"/>
    <pivotTable tabId="6" name="RATING"/>
  </pivotTables>
  <data>
    <tabular pivotCacheId="1">
      <items count="8">
        <i x="2"/>
        <i x="3"/>
        <i x="6" s="1"/>
        <i x="5"/>
        <i x="4"/>
        <i x="1"/>
        <i x="0"/>
        <i x="7"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9" xr10:uid="{00000000-0013-0000-FFFF-FFFF16000000}" sourceName="City ">
  <pivotTables>
    <pivotTable tabId="6" name="PURCHASE BY TIME OF DAY"/>
  </pivotTables>
  <data>
    <tabular pivotCacheId="2">
      <items count="4">
        <i x="2" s="1"/>
        <i x="1" s="1"/>
        <i x="0" s="1"/>
        <i x="3"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11" xr10:uid="{00000000-0013-0000-FFFF-FFFF17000000}" sourceName="product line">
  <pivotTables>
    <pivotTable tabId="6" name="PURCHASE BY TIME OF DAY"/>
  </pivotTables>
  <data>
    <tabular pivotCacheId="2">
      <items count="7">
        <i x="1" s="1"/>
        <i x="5" s="1"/>
        <i x="4" s="1"/>
        <i x="0" s="1"/>
        <i x="2" s="1"/>
        <i x="3" s="1"/>
        <i x="6" s="1"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0000000-0013-0000-FFFF-FFFF18000000}" sourceName="Branch">
  <pivotTables>
    <pivotTable tabId="6" name="PURCHASE BY TIME OF DAY"/>
  </pivotTables>
  <data>
    <tabular pivotCacheId="2">
      <items count="4">
        <i x="0" s="1"/>
        <i x="2" s="1"/>
        <i x="1" s="1"/>
        <i x="3" s="1"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group12" xr10:uid="{00000000-0013-0000-FFFF-FFFF19000000}" sourceName="Rating group">
  <pivotTables>
    <pivotTable tabId="6" name="PURCHASE BY TIME OF DAY"/>
  </pivotTables>
  <data>
    <tabular pivotCacheId="2">
      <items count="4">
        <i x="1" s="1"/>
        <i x="0" s="1"/>
        <i x="2" s="1"/>
        <i x="3" s="1" nd="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3" xr10:uid="{00000000-0013-0000-FFFF-FFFF1A000000}" sourceName="Customer type">
  <pivotTables>
    <pivotTable tabId="6" name="PURCHASE BY TIME OF DAY"/>
  </pivotTables>
  <data>
    <tabular pivotCacheId="2">
      <items count="3">
        <i x="0" s="1"/>
        <i x="1" s="1"/>
        <i x="2" s="1" nd="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4" xr10:uid="{00000000-0013-0000-FFFF-FFFF1B000000}" sourceName="Gender">
  <pivotTables>
    <pivotTable tabId="6" name="PURCHASE BY TIME OF DAY"/>
  </pivotTables>
  <data>
    <tabular pivotCacheId="2">
      <items count="3">
        <i x="0" s="1"/>
        <i x="1" s="1"/>
        <i x="2" s="1" nd="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W" xr10:uid="{D54E0537-CB62-437B-886A-8EA2B6CDD696}" sourceName="DOW">
  <pivotTables>
    <pivotTable tabId="23" name="PivotTable1"/>
    <pivotTable tabId="23" name="PivotTable2"/>
    <pivotTable tabId="23" name="PivotTable3"/>
    <pivotTable tabId="23" name="PivotTable4"/>
    <pivotTable tabId="6" name="PivotTable5"/>
  </pivotTables>
  <data>
    <tabular pivotCacheId="717499217">
      <items count="8">
        <i x="2" s="1"/>
        <i x="3" s="1"/>
        <i x="6" s="1"/>
        <i x="5" s="1"/>
        <i x="4" s="1"/>
        <i x="1" s="1"/>
        <i x="0" s="1"/>
        <i x="7" s="1"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A8E1A10-83B5-4DCF-A1EF-5D734A992329}" sourceName="Gender">
  <pivotTables>
    <pivotTable tabId="23" name="PivotTable2"/>
    <pivotTable tabId="23" name="PivotTable1"/>
    <pivotTable tabId="23" name="PivotTable3"/>
    <pivotTable tabId="23" name="PivotTable4"/>
    <pivotTable tabId="6" name="PivotTable5"/>
  </pivotTables>
  <data>
    <tabular pivotCacheId="717499217">
      <items count="4">
        <i x="0"/>
        <i x="1" s="1"/>
        <i x="2" nd="1"/>
        <i x="3" nd="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4F690504-3CB6-40D0-83DF-B72F806D359C}" sourceName="City ">
  <pivotTables>
    <pivotTable tabId="23" name="PivotTable2"/>
    <pivotTable tabId="23" name="PivotTable1"/>
    <pivotTable tabId="23" name="PivotTable3"/>
    <pivotTable tabId="23" name="PivotTable4"/>
    <pivotTable tabId="6" name="PivotTable5"/>
  </pivotTables>
  <data>
    <tabular pivotCacheId="717499217">
      <items count="5">
        <i x="2" s="1"/>
        <i x="1" s="1"/>
        <i x="0" s="1"/>
        <i x="3" s="1" nd="1"/>
        <i x="4" s="1" nd="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W1" xr10:uid="{16490E58-37B9-4357-AEA2-22685BE968F1}" sourceName="DOW">
  <pivotTables>
    <pivotTable tabId="26" name="Products"/>
  </pivotTables>
  <data>
    <tabular pivotCacheId="1638089140">
      <items count="7">
        <i x="2" s="1"/>
        <i x="3" s="1"/>
        <i x="6" s="1"/>
        <i x="5" s="1"/>
        <i x="4" s="1"/>
        <i x="1" s="1"/>
        <i x="0" s="1"/>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2" xr10:uid="{4C623D31-C236-4D67-AB6E-51F4EF3F4B41}" sourceName="product line">
  <pivotTables>
    <pivotTable tabId="26" name="Products"/>
  </pivotTables>
  <data>
    <tabular pivotCacheId="1638089140">
      <items count="6">
        <i x="1" s="1"/>
        <i x="5" s="1"/>
        <i x="4" s="1"/>
        <i x="0" s="1"/>
        <i x="2" s="1"/>
        <i x="3" s="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4" xr10:uid="{9101C459-5960-4298-A77F-4E305CBC8019}" sourceName="Branch">
  <pivotTables>
    <pivotTable tabId="26" name="Products"/>
    <pivotTable tabId="26" name="Avg. rating"/>
    <pivotTable tabId="26" name="Customer Type"/>
    <pivotTable tabId="26" name="DOW"/>
    <pivotTable tabId="26" name="Gender"/>
    <pivotTable tabId="26" name="Hourly Purchase"/>
    <pivotTable tabId="26" name="PivotTable13"/>
    <pivotTable tabId="26" name="Shifts"/>
    <pivotTable tabId="26" name="Total Customers"/>
    <pivotTable tabId="26" name="Total Revenue"/>
    <pivotTable tabId="26" name="PivotTable10"/>
    <pivotTable tabId="26" name="PivotTable11"/>
  </pivotTables>
  <data>
    <tabular pivotCacheId="1638089140">
      <items count="3">
        <i x="0" s="1"/>
        <i x="2" s="1"/>
        <i x="1"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B2E63828-991D-455B-99B0-9E5457CE61F7}" sourceName="Month">
  <pivotTables>
    <pivotTable tabId="26" name="Products"/>
    <pivotTable tabId="26" name="Avg. rating"/>
    <pivotTable tabId="26" name="Citys"/>
    <pivotTable tabId="26" name="Customer Type"/>
    <pivotTable tabId="26" name="DOW"/>
    <pivotTable tabId="26" name="Gender"/>
    <pivotTable tabId="26" name="Hourly Purchase"/>
    <pivotTable tabId="26" name="PivotTable10"/>
    <pivotTable tabId="26" name="PivotTable11"/>
    <pivotTable tabId="26" name="PivotTable13"/>
    <pivotTable tabId="26" name="Shifts"/>
    <pivotTable tabId="26" name="Total Customers"/>
    <pivotTable tabId="26" name="Total Revenue"/>
  </pivotTables>
  <data>
    <tabular pivotCacheId="163808914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W 1" xr10:uid="{28BE3A78-A4E0-4DC2-A767-D977B4D54A84}" cache="Slicer_DOW" caption="DOW" rowHeight="234950"/>
  <slicer name="Gender 4" xr10:uid="{8730C1DC-55DA-4440-B1F0-F1519F8DD4B9}" cache="Slicer_Gender1" caption="Gender" rowHeight="234950"/>
  <slicer name="City  2" xr10:uid="{8A4F6CF2-28B2-49B6-A065-D9885C93FE64}" cache="Slicer_City2" caption="City "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7" xr10:uid="{00000000-0014-0000-FFFF-FFFF05000000}" cache="Slicer_City5" caption="City " rowHeight="225425"/>
  <slicer name="Gender 3" xr10:uid="{00000000-0014-0000-FFFF-FFFF03000000}" cache="Slicer_Gender2" caption="Gender" rowHeight="225425"/>
  <slicer name="Branch 3" xr10:uid="{00000000-0014-0000-FFFF-FFFF04000000}" cache="Slicer_Branch3" caption="Branch" columnCount="3" lockedPosition="1" rowHeight="274320"/>
  <slicer name="Rating group 4" xr10:uid="{00000000-0014-0000-FFFF-FFFF01000000}" cache="Slicer_Rating_group4" caption="Rating group" rowHeight="225425"/>
  <slicer name="DOW 5" xr10:uid="{00000000-0014-0000-FFFF-FFFF02000000}" cache="Slicer_DOW5" caption="DOW"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ine Purchase" xr10:uid="{00000000-0014-0000-FFFF-FFFF27000000}" cache="Slicer_product_line4" caption="product line Purchase" rowHeight="225425"/>
  <slicer name="Customer type 5" xr10:uid="{00000000-0014-0000-FFFF-FFFF25000000}" cache="Slicer_Customer_type3" caption="Customer type" rowHeight="225425"/>
  <slicer name="gross income" xr10:uid="{00000000-0014-0000-FFFF-FFFF23000000}" cache="Slicer_gross_income" caption="gross income" rowHeight="225425"/>
  <slicer name="Gender 2" xr10:uid="{00000000-0014-0000-FFFF-FFFF13000000}" cache="Slicer_Gender2" caption="Gender" rowHeight="228600"/>
  <slicer name="Gender 6" xr10:uid="{00000000-0014-0000-FFFF-FFFF26000000}" cache="Slicer_Gender2" caption="Gender" rowHeight="225425"/>
  <slicer name="Rating group" xr10:uid="{00000000-0014-0000-FFFF-FFFF07000000}" cache="Slicer_Rating_group" caption="Rating group" rowHeight="228600"/>
  <slicer name="Month" xr10:uid="{00000000-0014-0000-FFFF-FFFF08000000}" cache="Slicer_Month" caption="Month" rowHeight="228600"/>
  <slicer name="Month 2" xr10:uid="{00000000-0014-0000-FFFF-FFFF09000000}" cache="Slicer_Month" caption="Month" rowHeight="228600"/>
  <slicer name="Customer type" xr10:uid="{00000000-0014-0000-FFFF-FFFF0A000000}" cache="Slicer_Customer_type" caption="Customer type" rowHeight="228600"/>
  <slicer name="Gender" xr10:uid="{00000000-0014-0000-FFFF-FFFF0B000000}" cache="Slicer_Gender" caption="Gender" rowHeight="228600"/>
  <slicer name="Gender 1" xr10:uid="{00000000-0014-0000-FFFF-FFFF0C000000}" cache="Slicer_Gender" caption="Gender" rowHeight="228600"/>
  <slicer name="Month 1" xr10:uid="{00000000-0014-0000-FFFF-FFFF0D000000}" cache="Slicer_Month1" caption="Month" rowHeight="228600"/>
  <slicer name="product line" xr10:uid="{00000000-0014-0000-FFFF-FFFF0E000000}" cache="Slicer_product_line" caption="product line" rowHeight="228600"/>
  <slicer name="City " xr10:uid="{00000000-0014-0000-FFFF-FFFF0F000000}" cache="Slicer_City" caption="City " rowHeight="228600"/>
  <slicer name="Branch 1" xr10:uid="{00000000-0014-0000-FFFF-FFFF10000000}" cache="Slicer_Branch1" caption="Branch" rowHeight="228600"/>
  <slicer name="Time2" xr10:uid="{00000000-0014-0000-FFFF-FFFF12000000}" cache="Slicer_Time2" caption="Time2" rowHeight="228600"/>
  <slicer name="product line 1" xr10:uid="{00000000-0014-0000-FFFF-FFFF14000000}" cache="Slicer_product_line1" caption="product line" rowHeight="228600"/>
  <slicer name="Customer type 1" xr10:uid="{00000000-0014-0000-FFFF-FFFF16000000}" cache="Slicer_Customer_type1" caption="Customer type" rowHeight="228600"/>
  <slicer name="City  1" xr10:uid="{00000000-0014-0000-FFFF-FFFF17000000}" cache="Slicer_City1" caption="City " rowHeight="228600"/>
  <slicer name="Branch 2" xr10:uid="{00000000-0014-0000-FFFF-FFFF18000000}" cache="Slicer_Branch2" caption="Branch" rowHeight="228600"/>
  <slicer name="Branch" xr10:uid="{00000000-0014-0000-FFFF-FFFF06000000}" cache="Slicer_Branch3" caption="Branch" rowHeight="228600"/>
  <slicer name="Rating group 1" xr10:uid="{00000000-0014-0000-FFFF-FFFF15000000}" cache="Slicer_Rating_group4" caption="Rating group" rowHeight="228600"/>
  <slicer name="Rating group 9" xr10:uid="{00000000-0014-0000-FFFF-FFFF28000000}" cache="Slicer_Rating_group4" caption="Rating group" rowHeight="225425"/>
  <slicer name="DOW" xr10:uid="{00000000-0014-0000-FFFF-FFFF11000000}" cache="Slicer_DOW5" caption="DOW" rowHeight="228600"/>
  <slicer name="DOW 4" xr10:uid="{00000000-0014-0000-FFFF-FFFF24000000}" cache="Slicer_DOW5" caption="DOW" rowHeight="225425"/>
  <slicer name="City  14" xr10:uid="{00000000-0014-0000-FFFF-FFFF1A000000}" cache="Slicer_City9" caption="City " rowHeight="225425"/>
  <slicer name="City  20" xr10:uid="{00000000-0014-0000-FFFF-FFFF20000000}" cache="Slicer_City9" caption="City " rowHeight="225425"/>
  <slicer name="City  13" xr10:uid="{00000000-0014-0000-FFFF-FFFF2C000000}" cache="Slicer_City9" caption="City " rowHeight="225425"/>
  <slicer name="product line 13" xr10:uid="{00000000-0014-0000-FFFF-FFFF19000000}" cache="Slicer_product_line11" caption="product line" rowHeight="225425"/>
  <slicer name="product line 19" xr10:uid="{00000000-0014-0000-FFFF-FFFF1F000000}" cache="Slicer_product_line11" caption="product line" rowHeight="225425"/>
  <slicer name="product line 12" xr10:uid="{00000000-0014-0000-FFFF-FFFF2B000000}" cache="Slicer_product_line11" caption="product line" rowHeight="225425"/>
  <slicer name="Branch 15" xr10:uid="{00000000-0014-0000-FFFF-FFFF1B000000}" cache="Slicer_Branch" caption="Branch" rowHeight="225425"/>
  <slicer name="Branch 21" xr10:uid="{00000000-0014-0000-FFFF-FFFF21000000}" cache="Slicer_Branch" caption="Branch" rowHeight="225425"/>
  <slicer name="Branch 14" xr10:uid="{00000000-0014-0000-FFFF-FFFF2D000000}" cache="Slicer_Branch" caption="Branch" rowHeight="225425"/>
  <slicer name="Rating group 16" xr10:uid="{00000000-0014-0000-FFFF-FFFF1C000000}" cache="Slicer_Rating_group12" caption="Rating group" rowHeight="225425"/>
  <slicer name="Rating group 22" xr10:uid="{00000000-0014-0000-FFFF-FFFF22000000}" cache="Slicer_Rating_group12" caption="Rating group" rowHeight="225425"/>
  <slicer name="Rating group 15" xr10:uid="{00000000-0014-0000-FFFF-FFFF2E000000}" cache="Slicer_Rating_group12" caption="Rating group" rowHeight="225425"/>
  <slicer name="Customer type 17" xr10:uid="{00000000-0014-0000-FFFF-FFFF1D000000}" cache="Slicer_Customer_type13" caption="Customer type" rowHeight="225425"/>
  <slicer name="Customer type 10" xr10:uid="{00000000-0014-0000-FFFF-FFFF29000000}" cache="Slicer_Customer_type13" caption="Customer type" rowHeight="225425"/>
  <slicer name="Gender 18" xr10:uid="{00000000-0014-0000-FFFF-FFFF1E000000}" cache="Slicer_Gender14" caption="Gender" rowHeight="225425"/>
  <slicer name="Gender 11" xr10:uid="{00000000-0014-0000-FFFF-FFFF2A000000}" cache="Slicer_Gender14" caption="Gender"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W 2" xr10:uid="{81B9FACC-4146-44EF-A883-2EE34A5A4417}" cache="Slicer_DOW1" caption="DOW" rowHeight="234950"/>
  <slicer name="product line 2" xr10:uid="{48F2CA48-80F5-49BA-9E01-14E000BDC1E2}" cache="Slicer_product_line2" caption="product lin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4" xr10:uid="{30F4B485-0A86-4C13-B305-33422BBCAB3D}" cache="Slicer_Branch4" caption="Branch" columnCount="3" style="SlicerStyleOther1" rowHeight="234950"/>
  <slicer name="Month 3" xr10:uid="{22ADE605-979A-45F5-B7F5-666C0511F793}" cache="Slicer_Month2" caption="Month"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E184BB-1F19-4726-8A07-AAAE38ECED59}" name="Table2" displayName="Table2" ref="A1:S4651" totalsRowShown="0" headerRowDxfId="29">
  <autoFilter ref="A1:S4651" xr:uid="{0EE184BB-1F19-4726-8A07-AAAE38ECED59}"/>
  <tableColumns count="19">
    <tableColumn id="1" xr3:uid="{23208DD1-EEAE-4A55-86E4-89A30403C025}" name="Invoice ID"/>
    <tableColumn id="2" xr3:uid="{1489B231-CB9C-4B37-99AE-132B615AB883}" name="Unit price" dataDxfId="28"/>
    <tableColumn id="3" xr3:uid="{F5D277E3-692C-4500-B6FC-1679BFF728EC}" name="Quantity" dataDxfId="27"/>
    <tableColumn id="4" xr3:uid="{21A91D07-EAEE-4F4B-85CB-A414C143901A}" name="Tax 5%" dataDxfId="26"/>
    <tableColumn id="5" xr3:uid="{BDB3CC26-1400-4267-89A2-8A72CD617375}" name="Total" dataDxfId="25"/>
    <tableColumn id="6" xr3:uid="{E15B0252-CF32-4FD3-B392-73031384AD86}" name="Date" dataDxfId="24"/>
    <tableColumn id="7" xr3:uid="{BA812842-53FA-4F84-A38C-E8AD091BFEA2}" name="Time" dataDxfId="23"/>
    <tableColumn id="8" xr3:uid="{2B1173A8-99F2-4011-B09A-6BE3A4A3E014}" name="Payment"/>
    <tableColumn id="9" xr3:uid="{E203590D-7465-42C2-9C30-02E316BE72B7}" name="gross income" dataDxfId="22"/>
    <tableColumn id="10" xr3:uid="{8E04948F-121C-47CD-B468-BDEE45B93082}" name="Rating" dataDxfId="21"/>
    <tableColumn id="11" xr3:uid="{60C163EC-D5F6-4156-9E32-9A6D8BCB3C5F}" name="Month"/>
    <tableColumn id="12" xr3:uid="{65087D38-8C48-4E3E-94A8-F7D1061D1851}" name="DOW"/>
    <tableColumn id="13" xr3:uid="{8C2B0D8D-E259-4810-9B7F-3959BFC39970}" name="Time2">
      <calculatedColumnFormula>IF(G2&lt;TIME(12,0,0),"morning",IF(AND(G2&gt;=TIME(12,0,0),G2&lt;TIME(16,0,0)),"afternoon","evening"))</calculatedColumnFormula>
    </tableColumn>
    <tableColumn id="14" xr3:uid="{5CD962C4-AFF5-4FAF-8870-1ECEA8B90D4E}" name="Customer type"/>
    <tableColumn id="15" xr3:uid="{5AD4462E-FB3C-4EFE-AF5A-5F097096C1AD}" name="Gender"/>
    <tableColumn id="16" xr3:uid="{9FDD4B18-50D2-4F6B-91F2-8B449F6CE32E}" name="product line"/>
    <tableColumn id="17" xr3:uid="{442950DD-5A46-4862-B30E-6F2420FB27CF}" name="City "/>
    <tableColumn id="18" xr3:uid="{5C00C368-55CD-4BE1-A3F1-D0087C1E27EF}" name="Branch"/>
    <tableColumn id="19" xr3:uid="{D6395B9E-043E-4B6A-AA0B-345E016F26D3}" name="Rating grou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S502" totalsRowShown="0">
  <autoFilter ref="A3:S502" xr:uid="{00000000-0009-0000-0100-000001000000}"/>
  <sortState xmlns:xlrd2="http://schemas.microsoft.com/office/spreadsheetml/2017/richdata2" ref="A3:S502">
    <sortCondition ref="I3:I502"/>
  </sortState>
  <tableColumns count="19">
    <tableColumn id="1" xr3:uid="{00000000-0010-0000-0000-000001000000}" name="Invoice ID"/>
    <tableColumn id="2" xr3:uid="{00000000-0010-0000-0000-000002000000}" name="Unit price"/>
    <tableColumn id="3" xr3:uid="{00000000-0010-0000-0000-000003000000}" name="Quantity"/>
    <tableColumn id="4" xr3:uid="{00000000-0010-0000-0000-000004000000}" name="Tax 5%"/>
    <tableColumn id="5" xr3:uid="{00000000-0010-0000-0000-000005000000}" name="Total"/>
    <tableColumn id="6" xr3:uid="{00000000-0010-0000-0000-000006000000}" name="Date" dataDxfId="20"/>
    <tableColumn id="7" xr3:uid="{00000000-0010-0000-0000-000007000000}" name="Time" dataDxfId="19"/>
    <tableColumn id="8" xr3:uid="{00000000-0010-0000-0000-000008000000}" name="Payment"/>
    <tableColumn id="9" xr3:uid="{00000000-0010-0000-0000-000009000000}" name="gross income"/>
    <tableColumn id="10" xr3:uid="{00000000-0010-0000-0000-00000A000000}" name="Rating"/>
    <tableColumn id="11" xr3:uid="{00000000-0010-0000-0000-00000B000000}" name="Month"/>
    <tableColumn id="12" xr3:uid="{00000000-0010-0000-0000-00000C000000}" name="DOW"/>
    <tableColumn id="13" xr3:uid="{00000000-0010-0000-0000-00000D000000}" name="Time2"/>
    <tableColumn id="14" xr3:uid="{00000000-0010-0000-0000-00000E000000}" name="Customer type"/>
    <tableColumn id="15" xr3:uid="{00000000-0010-0000-0000-00000F000000}" name="Gender"/>
    <tableColumn id="16" xr3:uid="{00000000-0010-0000-0000-000010000000}" name="product line"/>
    <tableColumn id="17" xr3:uid="{00000000-0010-0000-0000-000011000000}" name="City "/>
    <tableColumn id="18" xr3:uid="{00000000-0010-0000-0000-000012000000}" name="Branch"/>
    <tableColumn id="19" xr3:uid="{00000000-0010-0000-0000-000013000000}" name="Rating grou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A4BEA2-5BAE-41EF-A328-6E1684078D26}" name="Table3" displayName="Table3" ref="A1:S1001" totalsRowShown="0" headerRowDxfId="0">
  <autoFilter ref="A1:S1001" xr:uid="{02A4BEA2-5BAE-41EF-A328-6E1684078D26}"/>
  <tableColumns count="19">
    <tableColumn id="1" xr3:uid="{2EC4AD63-DD3B-45CD-9EE5-E38F5BEC3DD3}" name="Invoice ID"/>
    <tableColumn id="2" xr3:uid="{E559C271-135D-4569-8C73-1B803466D0A4}" name="Unit price" dataDxfId="8"/>
    <tableColumn id="3" xr3:uid="{ABD7C9E9-ED35-494D-A10E-658955B86BEA}" name="Quantity" dataDxfId="7"/>
    <tableColumn id="4" xr3:uid="{F5BCB9BF-6512-4D4B-8ACF-777A165010D1}" name="Tax 5%" dataDxfId="6"/>
    <tableColumn id="5" xr3:uid="{2D10CCA0-1363-4A20-B416-B6A92C438764}" name="Total" dataDxfId="5"/>
    <tableColumn id="6" xr3:uid="{909A83C7-A8B4-4843-B8AD-514145DA25C0}" name="Date" dataDxfId="4"/>
    <tableColumn id="7" xr3:uid="{0C170A5A-CBEC-4495-B24F-E83EABE3DC5E}" name="Time" dataDxfId="3"/>
    <tableColumn id="8" xr3:uid="{3B82C4CA-D76C-4855-BE96-0B2F042D9FA9}" name="Payment"/>
    <tableColumn id="9" xr3:uid="{E8C904F3-614A-4780-B502-89B64215F235}" name="gross income" dataDxfId="2"/>
    <tableColumn id="10" xr3:uid="{E00A89F9-9BDB-4D68-8221-627E4335E05F}" name="rates" dataDxfId="1"/>
    <tableColumn id="11" xr3:uid="{5E133AF3-9A03-4183-9FE1-CDD18B4DFC8A}" name="Month">
      <calculatedColumnFormula>TEXT(F2,"MMM")</calculatedColumnFormula>
    </tableColumn>
    <tableColumn id="12" xr3:uid="{5DC2084A-5DAC-4C82-8803-1469DEA030B1}" name="DOW">
      <calculatedColumnFormula>TEXT(F2,"ddd")</calculatedColumnFormula>
    </tableColumn>
    <tableColumn id="13" xr3:uid="{A762E496-FC49-4E65-8CF6-F4F255CA32D6}" name="Time2">
      <calculatedColumnFormula>IF(G2&lt;TIME(12,0,0),"morning",IF(AND(G2&gt;=TIME(12,0,0),G2&lt;TIME(16,0,0)),"afternoon","evening"))</calculatedColumnFormula>
    </tableColumn>
    <tableColumn id="14" xr3:uid="{EA5A0CB5-0865-4C2A-8E70-846B824CCD8F}" name="Customer type">
      <calculatedColumnFormula>VLOOKUP(A2,'Customer-details'!$A$1:$C$1001,2,0)</calculatedColumnFormula>
    </tableColumn>
    <tableColumn id="15" xr3:uid="{421B6E4C-793E-4B64-A5E1-5764336597BF}" name="Gender">
      <calculatedColumnFormula>VLOOKUP(A2,'Customer-details'!$A$1:$C$1001,3,0)</calculatedColumnFormula>
    </tableColumn>
    <tableColumn id="16" xr3:uid="{4CB1A27A-1FA5-47F5-BBD8-2DC9D42F3CD5}" name="product line">
      <calculatedColumnFormula>VLOOKUP(A2,'Product-details'!$A$1:$C$1001,2,0)</calculatedColumnFormula>
    </tableColumn>
    <tableColumn id="17" xr3:uid="{04AD8204-6F74-4D1C-B378-26B33ED732EB}" name="City ">
      <calculatedColumnFormula>VLOOKUP(A2,'City-details'!$A$1:$C$1001,3,0)</calculatedColumnFormula>
    </tableColumn>
    <tableColumn id="18" xr3:uid="{D601D9CF-3401-4AE3-8DCC-1BEC8FDF55FA}" name="Branch">
      <calculatedColumnFormula>VLOOKUP(A2,'City-details'!$A$1:$C$1001,2,0)</calculatedColumnFormula>
    </tableColumn>
    <tableColumn id="19" xr3:uid="{53937C0F-D447-4351-BAB4-EB5A21A5300E}" name="Rating group">
      <calculatedColumnFormula>IF(J2&gt;=8,"Good",IF(AND(J2&lt;8,J2&gt;=6),"Average","Poor"))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pivotTable" Target="../pivotTables/pivotTable17.xml"/><Relationship Id="rId18" Type="http://schemas.microsoft.com/office/2007/relationships/slicer" Target="../slicers/slicer3.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17" Type="http://schemas.openxmlformats.org/officeDocument/2006/relationships/drawing" Target="../drawings/drawing3.xml"/><Relationship Id="rId2" Type="http://schemas.openxmlformats.org/officeDocument/2006/relationships/pivotTable" Target="../pivotTables/pivotTable6.xml"/><Relationship Id="rId16" Type="http://schemas.openxmlformats.org/officeDocument/2006/relationships/pivotTable" Target="../pivotTables/pivotTable20.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5" Type="http://schemas.openxmlformats.org/officeDocument/2006/relationships/pivotTable" Target="../pivotTables/pivotTable1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3" Type="http://schemas.openxmlformats.org/officeDocument/2006/relationships/pivotTable" Target="../pivotTables/pivotTable23.xml"/><Relationship Id="rId7" Type="http://schemas.openxmlformats.org/officeDocument/2006/relationships/pivotTable" Target="../pivotTables/pivotTable27.xml"/><Relationship Id="rId12" Type="http://schemas.openxmlformats.org/officeDocument/2006/relationships/pivotTable" Target="../pivotTables/pivotTable32.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microsoft.com/office/2007/relationships/slicer" Target="../slicers/slicer4.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1001"/>
  <sheetViews>
    <sheetView topLeftCell="J1" workbookViewId="0">
      <selection activeCell="M6" sqref="M6"/>
    </sheetView>
  </sheetViews>
  <sheetFormatPr defaultColWidth="9" defaultRowHeight="14.4"/>
  <cols>
    <col min="1" max="1" width="11.21875" customWidth="1"/>
    <col min="2" max="2" width="9.21875" customWidth="1"/>
    <col min="3" max="3" width="8.33203125" customWidth="1"/>
    <col min="4" max="4" width="8" customWidth="1"/>
    <col min="5" max="5" width="9" customWidth="1"/>
    <col min="6" max="6" width="9.6640625" customWidth="1"/>
    <col min="7" max="7" width="5.6640625" customWidth="1"/>
    <col min="8" max="8" width="10.21875" customWidth="1"/>
    <col min="9" max="9" width="7" customWidth="1"/>
    <col min="10" max="10" width="22.21875" customWidth="1"/>
    <col min="11" max="11" width="12.21875" customWidth="1"/>
    <col min="12" max="12" width="8.6640625" customWidth="1"/>
  </cols>
  <sheetData>
    <row r="1" spans="1:20">
      <c r="A1" s="12" t="s">
        <v>0</v>
      </c>
      <c r="B1" s="12" t="s">
        <v>1</v>
      </c>
      <c r="C1" s="12" t="s">
        <v>2</v>
      </c>
      <c r="D1" s="12" t="s">
        <v>3</v>
      </c>
      <c r="E1" s="12" t="s">
        <v>4</v>
      </c>
      <c r="F1" s="12" t="s">
        <v>5</v>
      </c>
      <c r="G1" s="12" t="s">
        <v>6</v>
      </c>
      <c r="H1" s="12" t="s">
        <v>7</v>
      </c>
      <c r="I1" s="12" t="s">
        <v>8</v>
      </c>
      <c r="J1" s="12" t="s">
        <v>9</v>
      </c>
      <c r="K1" s="12" t="s">
        <v>10</v>
      </c>
      <c r="L1" s="12" t="s">
        <v>11</v>
      </c>
    </row>
    <row r="2" spans="1:20">
      <c r="A2" t="s">
        <v>12</v>
      </c>
      <c r="B2">
        <v>74.69</v>
      </c>
      <c r="C2">
        <v>7</v>
      </c>
      <c r="D2">
        <v>26.141500000000001</v>
      </c>
      <c r="E2">
        <v>548.97149999999999</v>
      </c>
      <c r="F2" s="3">
        <v>43470</v>
      </c>
      <c r="G2" s="20">
        <v>0.54722222222222205</v>
      </c>
      <c r="H2" t="s">
        <v>13</v>
      </c>
      <c r="I2">
        <v>522.83000000000004</v>
      </c>
      <c r="J2">
        <v>4.7619047620000003</v>
      </c>
      <c r="K2">
        <v>26.141500000000001</v>
      </c>
      <c r="L2">
        <v>9.1</v>
      </c>
    </row>
    <row r="3" spans="1:20">
      <c r="A3" t="s">
        <v>14</v>
      </c>
      <c r="B3">
        <v>15.28</v>
      </c>
      <c r="C3">
        <v>5</v>
      </c>
      <c r="D3">
        <v>3.82</v>
      </c>
      <c r="E3">
        <v>80.22</v>
      </c>
      <c r="F3" s="3">
        <v>43532</v>
      </c>
      <c r="G3" s="20">
        <v>0.436805555555556</v>
      </c>
      <c r="H3" t="s">
        <v>15</v>
      </c>
      <c r="I3">
        <v>76.400000000000006</v>
      </c>
      <c r="J3">
        <v>4.7619047620000003</v>
      </c>
      <c r="K3">
        <v>3.82</v>
      </c>
      <c r="L3">
        <v>9.6</v>
      </c>
      <c r="M3">
        <f t="shared" ref="M3:T3" si="0">TYPE(B2)</f>
        <v>1</v>
      </c>
      <c r="N3">
        <f t="shared" si="0"/>
        <v>1</v>
      </c>
      <c r="O3">
        <f t="shared" si="0"/>
        <v>1</v>
      </c>
      <c r="P3">
        <f t="shared" si="0"/>
        <v>1</v>
      </c>
      <c r="Q3">
        <f t="shared" si="0"/>
        <v>1</v>
      </c>
      <c r="R3">
        <f t="shared" si="0"/>
        <v>1</v>
      </c>
      <c r="S3">
        <f t="shared" si="0"/>
        <v>2</v>
      </c>
      <c r="T3">
        <f t="shared" si="0"/>
        <v>1</v>
      </c>
    </row>
    <row r="4" spans="1:20">
      <c r="A4" t="s">
        <v>16</v>
      </c>
      <c r="B4">
        <v>46.33</v>
      </c>
      <c r="C4">
        <v>7</v>
      </c>
      <c r="D4">
        <v>16.215499999999999</v>
      </c>
      <c r="E4">
        <v>340.52550000000002</v>
      </c>
      <c r="F4" s="3">
        <v>43527</v>
      </c>
      <c r="G4" s="20">
        <v>0.55763888888888902</v>
      </c>
      <c r="H4" t="s">
        <v>17</v>
      </c>
      <c r="I4">
        <v>324.31</v>
      </c>
      <c r="J4">
        <v>4.7619047620000003</v>
      </c>
      <c r="K4">
        <v>16.215499999999999</v>
      </c>
      <c r="L4">
        <v>7.4</v>
      </c>
    </row>
    <row r="5" spans="1:20">
      <c r="A5" t="s">
        <v>18</v>
      </c>
      <c r="B5">
        <v>58.22</v>
      </c>
      <c r="C5">
        <v>8</v>
      </c>
      <c r="D5">
        <v>23.288</v>
      </c>
      <c r="E5">
        <v>489.048</v>
      </c>
      <c r="F5" s="3">
        <v>43492</v>
      </c>
      <c r="G5" s="20">
        <v>0.85624999999999996</v>
      </c>
      <c r="H5" t="s">
        <v>13</v>
      </c>
      <c r="I5">
        <v>465.76</v>
      </c>
      <c r="J5">
        <v>4.7619047620000003</v>
      </c>
      <c r="K5">
        <v>23.288</v>
      </c>
      <c r="L5">
        <v>8.4</v>
      </c>
    </row>
    <row r="6" spans="1:20">
      <c r="A6" t="s">
        <v>19</v>
      </c>
      <c r="B6">
        <v>86.31</v>
      </c>
      <c r="C6">
        <v>7</v>
      </c>
      <c r="D6">
        <v>30.208500000000001</v>
      </c>
      <c r="E6">
        <v>634.37850000000003</v>
      </c>
      <c r="F6" s="3">
        <v>43504</v>
      </c>
      <c r="G6" s="20">
        <v>0.44236111111111098</v>
      </c>
      <c r="H6" t="s">
        <v>13</v>
      </c>
      <c r="I6">
        <v>604.16999999999996</v>
      </c>
      <c r="J6">
        <v>4.7619047620000003</v>
      </c>
      <c r="K6">
        <v>30.208500000000001</v>
      </c>
      <c r="L6">
        <v>5.3</v>
      </c>
      <c r="M6">
        <f>COUNTBLANK(A2:L1001)</f>
        <v>0</v>
      </c>
    </row>
    <row r="7" spans="1:20">
      <c r="A7" t="s">
        <v>20</v>
      </c>
      <c r="B7">
        <v>85.39</v>
      </c>
      <c r="C7">
        <v>7</v>
      </c>
      <c r="D7">
        <v>29.886500000000002</v>
      </c>
      <c r="E7">
        <v>627.61649999999997</v>
      </c>
      <c r="F7" s="3">
        <v>43549</v>
      </c>
      <c r="G7" s="20">
        <v>0.77083333333333304</v>
      </c>
      <c r="H7" t="s">
        <v>13</v>
      </c>
      <c r="I7">
        <v>597.73</v>
      </c>
      <c r="J7">
        <v>4.7619047620000003</v>
      </c>
      <c r="K7">
        <v>29.886500000000002</v>
      </c>
      <c r="L7">
        <v>4.0999999999999996</v>
      </c>
    </row>
    <row r="8" spans="1:20">
      <c r="A8" t="s">
        <v>21</v>
      </c>
      <c r="B8">
        <v>68.84</v>
      </c>
      <c r="C8">
        <v>6</v>
      </c>
      <c r="D8">
        <v>20.652000000000001</v>
      </c>
      <c r="E8">
        <v>433.69200000000001</v>
      </c>
      <c r="F8" s="3">
        <v>43521</v>
      </c>
      <c r="G8" s="20">
        <v>0.60833333333333295</v>
      </c>
      <c r="H8" t="s">
        <v>13</v>
      </c>
      <c r="I8">
        <v>413.04</v>
      </c>
      <c r="J8">
        <v>4.7619047620000003</v>
      </c>
      <c r="K8">
        <v>20.652000000000001</v>
      </c>
      <c r="L8">
        <v>5.8</v>
      </c>
    </row>
    <row r="9" spans="1:20">
      <c r="A9" t="s">
        <v>22</v>
      </c>
      <c r="B9">
        <v>73.56</v>
      </c>
      <c r="C9">
        <v>10</v>
      </c>
      <c r="D9">
        <v>36.78</v>
      </c>
      <c r="E9">
        <v>772.38</v>
      </c>
      <c r="F9" s="3">
        <v>43520</v>
      </c>
      <c r="G9" s="20">
        <v>0.484722222222222</v>
      </c>
      <c r="H9" t="s">
        <v>13</v>
      </c>
      <c r="I9">
        <v>735.6</v>
      </c>
      <c r="J9">
        <v>4.7619047620000003</v>
      </c>
      <c r="K9">
        <v>36.78</v>
      </c>
      <c r="L9">
        <v>8</v>
      </c>
    </row>
    <row r="10" spans="1:20">
      <c r="A10" t="s">
        <v>23</v>
      </c>
      <c r="B10">
        <v>36.26</v>
      </c>
      <c r="C10">
        <v>2</v>
      </c>
      <c r="D10">
        <v>3.6259999999999999</v>
      </c>
      <c r="E10">
        <v>76.146000000000001</v>
      </c>
      <c r="F10" s="3">
        <v>43475</v>
      </c>
      <c r="G10" s="20">
        <v>0.71875</v>
      </c>
      <c r="H10" t="s">
        <v>17</v>
      </c>
      <c r="I10">
        <v>72.52</v>
      </c>
      <c r="J10">
        <v>4.7619047620000003</v>
      </c>
      <c r="K10">
        <v>3.6259999999999999</v>
      </c>
      <c r="L10">
        <v>7.2</v>
      </c>
    </row>
    <row r="11" spans="1:20">
      <c r="A11" t="s">
        <v>24</v>
      </c>
      <c r="B11">
        <v>54.84</v>
      </c>
      <c r="C11">
        <v>3</v>
      </c>
      <c r="D11">
        <v>8.2260000000000009</v>
      </c>
      <c r="E11">
        <v>172.74600000000001</v>
      </c>
      <c r="F11" s="3">
        <v>43516</v>
      </c>
      <c r="G11" s="20">
        <v>0.56041666666666701</v>
      </c>
      <c r="H11" t="s">
        <v>17</v>
      </c>
      <c r="I11">
        <v>164.52</v>
      </c>
      <c r="J11">
        <v>4.7619047620000003</v>
      </c>
      <c r="K11">
        <v>8.2260000000000009</v>
      </c>
      <c r="L11">
        <v>5.9</v>
      </c>
    </row>
    <row r="12" spans="1:20">
      <c r="A12" t="s">
        <v>25</v>
      </c>
      <c r="B12">
        <v>14.48</v>
      </c>
      <c r="C12">
        <v>4</v>
      </c>
      <c r="D12">
        <v>2.8959999999999999</v>
      </c>
      <c r="E12">
        <v>60.816000000000003</v>
      </c>
      <c r="F12" s="3">
        <v>43502</v>
      </c>
      <c r="G12" s="20">
        <v>0.75486111111111098</v>
      </c>
      <c r="H12" t="s">
        <v>13</v>
      </c>
      <c r="I12">
        <v>57.92</v>
      </c>
      <c r="J12">
        <v>4.7619047620000003</v>
      </c>
      <c r="K12">
        <v>2.8959999999999999</v>
      </c>
      <c r="L12">
        <v>4.5</v>
      </c>
    </row>
    <row r="13" spans="1:20">
      <c r="A13" t="s">
        <v>26</v>
      </c>
      <c r="B13">
        <v>25.51</v>
      </c>
      <c r="C13">
        <v>4</v>
      </c>
      <c r="D13">
        <v>5.1020000000000003</v>
      </c>
      <c r="E13">
        <v>107.142</v>
      </c>
      <c r="F13" s="3">
        <v>43533</v>
      </c>
      <c r="G13" s="20">
        <v>0.71041666666666703</v>
      </c>
      <c r="H13" t="s">
        <v>15</v>
      </c>
      <c r="I13">
        <v>102.04</v>
      </c>
      <c r="J13">
        <v>4.7619047620000003</v>
      </c>
      <c r="K13">
        <v>5.1020000000000003</v>
      </c>
      <c r="L13">
        <v>6.8</v>
      </c>
    </row>
    <row r="14" spans="1:20">
      <c r="A14" t="s">
        <v>27</v>
      </c>
      <c r="B14">
        <v>46.95</v>
      </c>
      <c r="C14">
        <v>5</v>
      </c>
      <c r="D14">
        <v>11.737500000000001</v>
      </c>
      <c r="E14">
        <v>246.48750000000001</v>
      </c>
      <c r="F14" s="3">
        <v>43508</v>
      </c>
      <c r="G14" s="20">
        <v>0.43402777777777801</v>
      </c>
      <c r="H14" t="s">
        <v>13</v>
      </c>
      <c r="I14">
        <v>234.75</v>
      </c>
      <c r="J14">
        <v>4.7619047620000003</v>
      </c>
      <c r="K14">
        <v>11.737500000000001</v>
      </c>
      <c r="L14">
        <v>7.1</v>
      </c>
    </row>
    <row r="15" spans="1:20">
      <c r="A15" t="s">
        <v>28</v>
      </c>
      <c r="B15">
        <v>43.19</v>
      </c>
      <c r="C15">
        <v>10</v>
      </c>
      <c r="D15">
        <v>21.594999999999999</v>
      </c>
      <c r="E15">
        <v>453.495</v>
      </c>
      <c r="F15" s="3">
        <v>43503</v>
      </c>
      <c r="G15" s="20">
        <v>0.7</v>
      </c>
      <c r="H15" t="s">
        <v>13</v>
      </c>
      <c r="I15">
        <v>431.9</v>
      </c>
      <c r="J15">
        <v>4.7619047620000003</v>
      </c>
      <c r="K15">
        <v>21.594999999999999</v>
      </c>
      <c r="L15">
        <v>8.1999999999999993</v>
      </c>
    </row>
    <row r="16" spans="1:20">
      <c r="A16" t="s">
        <v>29</v>
      </c>
      <c r="B16">
        <v>71.38</v>
      </c>
      <c r="C16">
        <v>10</v>
      </c>
      <c r="D16">
        <v>35.69</v>
      </c>
      <c r="E16">
        <v>749.49</v>
      </c>
      <c r="F16" s="3">
        <v>43553</v>
      </c>
      <c r="G16" s="20">
        <v>0.80625000000000002</v>
      </c>
      <c r="H16" t="s">
        <v>15</v>
      </c>
      <c r="I16">
        <v>713.8</v>
      </c>
      <c r="J16">
        <v>4.7619047620000003</v>
      </c>
      <c r="K16">
        <v>35.69</v>
      </c>
      <c r="L16">
        <v>5.7</v>
      </c>
    </row>
    <row r="17" spans="1:12">
      <c r="A17" t="s">
        <v>30</v>
      </c>
      <c r="B17">
        <v>93.72</v>
      </c>
      <c r="C17">
        <v>6</v>
      </c>
      <c r="D17">
        <v>28.116</v>
      </c>
      <c r="E17">
        <v>590.43600000000004</v>
      </c>
      <c r="F17" s="3">
        <v>43480</v>
      </c>
      <c r="G17" s="20">
        <v>0.67986111111111103</v>
      </c>
      <c r="H17" t="s">
        <v>15</v>
      </c>
      <c r="I17">
        <v>562.32000000000005</v>
      </c>
      <c r="J17">
        <v>4.7619047620000003</v>
      </c>
      <c r="K17">
        <v>28.116</v>
      </c>
      <c r="L17">
        <v>4.5</v>
      </c>
    </row>
    <row r="18" spans="1:12">
      <c r="A18" t="s">
        <v>31</v>
      </c>
      <c r="B18">
        <v>68.930000000000007</v>
      </c>
      <c r="C18">
        <v>7</v>
      </c>
      <c r="D18">
        <v>24.125499999999999</v>
      </c>
      <c r="E18">
        <v>506.63549999999998</v>
      </c>
      <c r="F18" s="3">
        <v>43535</v>
      </c>
      <c r="G18" s="20">
        <v>0.46041666666666697</v>
      </c>
      <c r="H18" t="s">
        <v>17</v>
      </c>
      <c r="I18">
        <v>482.51</v>
      </c>
      <c r="J18">
        <v>4.7619047620000003</v>
      </c>
      <c r="K18">
        <v>24.125499999999999</v>
      </c>
      <c r="L18">
        <v>4.5999999999999996</v>
      </c>
    </row>
    <row r="19" spans="1:12">
      <c r="A19" t="s">
        <v>32</v>
      </c>
      <c r="B19">
        <v>72.61</v>
      </c>
      <c r="C19">
        <v>6</v>
      </c>
      <c r="D19">
        <v>21.783000000000001</v>
      </c>
      <c r="E19">
        <v>457.44299999999998</v>
      </c>
      <c r="F19" s="3">
        <v>43466</v>
      </c>
      <c r="G19" s="20">
        <v>0.44374999999999998</v>
      </c>
      <c r="H19" t="s">
        <v>17</v>
      </c>
      <c r="I19">
        <v>435.66</v>
      </c>
      <c r="J19">
        <v>4.7619047620000003</v>
      </c>
      <c r="K19">
        <v>21.783000000000001</v>
      </c>
      <c r="L19">
        <v>6.9</v>
      </c>
    </row>
    <row r="20" spans="1:12">
      <c r="A20" t="s">
        <v>33</v>
      </c>
      <c r="B20">
        <v>54.67</v>
      </c>
      <c r="C20">
        <v>3</v>
      </c>
      <c r="D20">
        <v>8.2004999999999999</v>
      </c>
      <c r="E20">
        <v>172.2105</v>
      </c>
      <c r="F20" s="3">
        <v>43486</v>
      </c>
      <c r="G20" s="20">
        <v>0.75</v>
      </c>
      <c r="H20" t="s">
        <v>17</v>
      </c>
      <c r="I20">
        <v>164.01</v>
      </c>
      <c r="J20">
        <v>4.7619047620000003</v>
      </c>
      <c r="K20">
        <v>8.2004999999999999</v>
      </c>
      <c r="L20">
        <v>8.6</v>
      </c>
    </row>
    <row r="21" spans="1:12">
      <c r="A21" t="s">
        <v>34</v>
      </c>
      <c r="B21">
        <v>40.299999999999997</v>
      </c>
      <c r="C21">
        <v>2</v>
      </c>
      <c r="D21">
        <v>4.03</v>
      </c>
      <c r="E21">
        <v>84.63</v>
      </c>
      <c r="F21" s="3">
        <v>43535</v>
      </c>
      <c r="G21" s="20">
        <v>0.64583333333333304</v>
      </c>
      <c r="H21" t="s">
        <v>13</v>
      </c>
      <c r="I21">
        <v>80.599999999999994</v>
      </c>
      <c r="J21">
        <v>4.7619047620000003</v>
      </c>
      <c r="K21">
        <v>4.03</v>
      </c>
      <c r="L21">
        <v>4.4000000000000004</v>
      </c>
    </row>
    <row r="22" spans="1:12">
      <c r="A22" t="s">
        <v>35</v>
      </c>
      <c r="B22">
        <v>86.04</v>
      </c>
      <c r="C22">
        <v>5</v>
      </c>
      <c r="D22">
        <v>21.51</v>
      </c>
      <c r="E22">
        <v>451.71</v>
      </c>
      <c r="F22" s="3">
        <v>43521</v>
      </c>
      <c r="G22" s="20">
        <v>0.47499999999999998</v>
      </c>
      <c r="H22" t="s">
        <v>13</v>
      </c>
      <c r="I22">
        <v>430.2</v>
      </c>
      <c r="J22">
        <v>4.7619047620000003</v>
      </c>
      <c r="K22">
        <v>21.51</v>
      </c>
      <c r="L22">
        <v>4.8</v>
      </c>
    </row>
    <row r="23" spans="1:12">
      <c r="A23" t="s">
        <v>36</v>
      </c>
      <c r="B23">
        <v>87.98</v>
      </c>
      <c r="C23">
        <v>3</v>
      </c>
      <c r="D23">
        <v>13.196999999999999</v>
      </c>
      <c r="E23">
        <v>277.137</v>
      </c>
      <c r="F23" s="3">
        <v>43529</v>
      </c>
      <c r="G23" s="20">
        <v>0.44444444444444398</v>
      </c>
      <c r="H23" t="s">
        <v>13</v>
      </c>
      <c r="I23">
        <v>263.94</v>
      </c>
      <c r="J23">
        <v>4.7619047620000003</v>
      </c>
      <c r="K23">
        <v>13.196999999999999</v>
      </c>
      <c r="L23">
        <v>5.0999999999999996</v>
      </c>
    </row>
    <row r="24" spans="1:12">
      <c r="A24" t="s">
        <v>37</v>
      </c>
      <c r="B24">
        <v>33.200000000000003</v>
      </c>
      <c r="C24">
        <v>2</v>
      </c>
      <c r="D24">
        <v>3.32</v>
      </c>
      <c r="E24">
        <v>69.72</v>
      </c>
      <c r="F24" s="3">
        <v>43539</v>
      </c>
      <c r="G24" s="20">
        <v>0.51388888888888895</v>
      </c>
      <c r="H24" t="s">
        <v>17</v>
      </c>
      <c r="I24">
        <v>66.400000000000006</v>
      </c>
      <c r="J24">
        <v>4.7619047620000003</v>
      </c>
      <c r="K24">
        <v>3.32</v>
      </c>
      <c r="L24">
        <v>4.4000000000000004</v>
      </c>
    </row>
    <row r="25" spans="1:12">
      <c r="A25" t="s">
        <v>38</v>
      </c>
      <c r="B25">
        <v>34.56</v>
      </c>
      <c r="C25">
        <v>5</v>
      </c>
      <c r="D25">
        <v>8.64</v>
      </c>
      <c r="E25">
        <v>181.44</v>
      </c>
      <c r="F25" s="3">
        <v>43513</v>
      </c>
      <c r="G25" s="20">
        <v>0.46875</v>
      </c>
      <c r="H25" t="s">
        <v>13</v>
      </c>
      <c r="I25">
        <v>172.8</v>
      </c>
      <c r="J25">
        <v>4.7619047620000003</v>
      </c>
      <c r="K25">
        <v>8.64</v>
      </c>
      <c r="L25">
        <v>9.9</v>
      </c>
    </row>
    <row r="26" spans="1:12">
      <c r="A26" t="s">
        <v>39</v>
      </c>
      <c r="B26">
        <v>88.63</v>
      </c>
      <c r="C26">
        <v>3</v>
      </c>
      <c r="D26">
        <v>13.294499999999999</v>
      </c>
      <c r="E26">
        <v>279.18450000000001</v>
      </c>
      <c r="F26" s="3">
        <v>43526</v>
      </c>
      <c r="G26" s="20">
        <v>0.73333333333333295</v>
      </c>
      <c r="H26" t="s">
        <v>13</v>
      </c>
      <c r="I26">
        <v>265.89</v>
      </c>
      <c r="J26">
        <v>4.7619047620000003</v>
      </c>
      <c r="K26">
        <v>13.294499999999999</v>
      </c>
      <c r="L26">
        <v>6</v>
      </c>
    </row>
    <row r="27" spans="1:12">
      <c r="A27" t="s">
        <v>40</v>
      </c>
      <c r="B27">
        <v>52.59</v>
      </c>
      <c r="C27">
        <v>8</v>
      </c>
      <c r="D27">
        <v>21.036000000000001</v>
      </c>
      <c r="E27">
        <v>441.75599999999997</v>
      </c>
      <c r="F27" s="3">
        <v>43546</v>
      </c>
      <c r="G27" s="20">
        <v>0.80555555555555503</v>
      </c>
      <c r="H27" t="s">
        <v>17</v>
      </c>
      <c r="I27">
        <v>420.72</v>
      </c>
      <c r="J27">
        <v>4.7619047620000003</v>
      </c>
      <c r="K27">
        <v>21.036000000000001</v>
      </c>
      <c r="L27">
        <v>8.5</v>
      </c>
    </row>
    <row r="28" spans="1:12">
      <c r="A28" t="s">
        <v>41</v>
      </c>
      <c r="B28">
        <v>33.520000000000003</v>
      </c>
      <c r="C28">
        <v>1</v>
      </c>
      <c r="D28">
        <v>1.6759999999999999</v>
      </c>
      <c r="E28">
        <v>35.195999999999998</v>
      </c>
      <c r="F28" s="3">
        <v>43504</v>
      </c>
      <c r="G28" s="20">
        <v>0.64652777777777803</v>
      </c>
      <c r="H28" t="s">
        <v>15</v>
      </c>
      <c r="I28">
        <v>33.520000000000003</v>
      </c>
      <c r="J28">
        <v>4.7619047620000003</v>
      </c>
      <c r="K28">
        <v>1.6759999999999999</v>
      </c>
      <c r="L28">
        <v>6.7</v>
      </c>
    </row>
    <row r="29" spans="1:12">
      <c r="A29" t="s">
        <v>42</v>
      </c>
      <c r="B29">
        <v>87.67</v>
      </c>
      <c r="C29">
        <v>2</v>
      </c>
      <c r="D29">
        <v>8.7669999999999995</v>
      </c>
      <c r="E29">
        <v>184.107</v>
      </c>
      <c r="F29" s="3">
        <v>43534</v>
      </c>
      <c r="G29" s="20">
        <v>0.51180555555555596</v>
      </c>
      <c r="H29" t="s">
        <v>17</v>
      </c>
      <c r="I29">
        <v>175.34</v>
      </c>
      <c r="J29">
        <v>4.7619047620000003</v>
      </c>
      <c r="K29">
        <v>8.7669999999999995</v>
      </c>
      <c r="L29">
        <v>7.7</v>
      </c>
    </row>
    <row r="30" spans="1:12">
      <c r="A30" t="s">
        <v>43</v>
      </c>
      <c r="B30">
        <v>88.36</v>
      </c>
      <c r="C30">
        <v>5</v>
      </c>
      <c r="D30">
        <v>22.09</v>
      </c>
      <c r="E30">
        <v>463.89</v>
      </c>
      <c r="F30" s="3">
        <v>43490</v>
      </c>
      <c r="G30" s="20">
        <v>0.82499999999999996</v>
      </c>
      <c r="H30" t="s">
        <v>15</v>
      </c>
      <c r="I30">
        <v>441.8</v>
      </c>
      <c r="J30">
        <v>4.7619047620000003</v>
      </c>
      <c r="K30">
        <v>22.09</v>
      </c>
      <c r="L30">
        <v>9.6</v>
      </c>
    </row>
    <row r="31" spans="1:12">
      <c r="A31" t="s">
        <v>44</v>
      </c>
      <c r="B31">
        <v>24.89</v>
      </c>
      <c r="C31">
        <v>9</v>
      </c>
      <c r="D31">
        <v>11.2005</v>
      </c>
      <c r="E31">
        <v>235.2105</v>
      </c>
      <c r="F31" s="3">
        <v>43539</v>
      </c>
      <c r="G31" s="20">
        <v>0.65</v>
      </c>
      <c r="H31" t="s">
        <v>15</v>
      </c>
      <c r="I31">
        <v>224.01</v>
      </c>
      <c r="J31">
        <v>4.7619047620000003</v>
      </c>
      <c r="K31">
        <v>11.2005</v>
      </c>
      <c r="L31">
        <v>7.4</v>
      </c>
    </row>
    <row r="32" spans="1:12">
      <c r="A32" t="s">
        <v>45</v>
      </c>
      <c r="B32">
        <v>94.13</v>
      </c>
      <c r="C32">
        <v>5</v>
      </c>
      <c r="D32">
        <v>23.532499999999999</v>
      </c>
      <c r="E32">
        <v>494.1825</v>
      </c>
      <c r="F32" s="3">
        <v>43521</v>
      </c>
      <c r="G32" s="20">
        <v>0.81874999999999998</v>
      </c>
      <c r="H32" t="s">
        <v>17</v>
      </c>
      <c r="I32">
        <v>470.65</v>
      </c>
      <c r="J32">
        <v>4.7619047620000003</v>
      </c>
      <c r="K32">
        <v>23.532499999999999</v>
      </c>
      <c r="L32">
        <v>4.8</v>
      </c>
    </row>
    <row r="33" spans="1:12">
      <c r="A33" t="s">
        <v>46</v>
      </c>
      <c r="B33">
        <v>78.069999999999993</v>
      </c>
      <c r="C33">
        <v>9</v>
      </c>
      <c r="D33">
        <v>35.131500000000003</v>
      </c>
      <c r="E33">
        <v>737.76149999999996</v>
      </c>
      <c r="F33" s="3">
        <v>43493</v>
      </c>
      <c r="G33" s="20">
        <v>0.52986111111111101</v>
      </c>
      <c r="H33" t="s">
        <v>15</v>
      </c>
      <c r="I33">
        <v>702.63</v>
      </c>
      <c r="J33">
        <v>4.7619047620000003</v>
      </c>
      <c r="K33">
        <v>35.131500000000003</v>
      </c>
      <c r="L33">
        <v>4.5</v>
      </c>
    </row>
    <row r="34" spans="1:12">
      <c r="A34" t="s">
        <v>47</v>
      </c>
      <c r="B34">
        <v>83.78</v>
      </c>
      <c r="C34">
        <v>8</v>
      </c>
      <c r="D34">
        <v>33.512</v>
      </c>
      <c r="E34">
        <v>703.75199999999995</v>
      </c>
      <c r="F34" s="3">
        <v>43475</v>
      </c>
      <c r="G34" s="20">
        <v>0.61736111111111103</v>
      </c>
      <c r="H34" t="s">
        <v>15</v>
      </c>
      <c r="I34">
        <v>670.24</v>
      </c>
      <c r="J34">
        <v>4.7619047620000003</v>
      </c>
      <c r="K34">
        <v>33.512</v>
      </c>
      <c r="L34">
        <v>5.0999999999999996</v>
      </c>
    </row>
    <row r="35" spans="1:12">
      <c r="A35" t="s">
        <v>48</v>
      </c>
      <c r="B35">
        <v>96.58</v>
      </c>
      <c r="C35">
        <v>2</v>
      </c>
      <c r="D35">
        <v>9.6579999999999995</v>
      </c>
      <c r="E35">
        <v>202.81800000000001</v>
      </c>
      <c r="F35" s="3">
        <v>43539</v>
      </c>
      <c r="G35" s="20">
        <v>0.42499999999999999</v>
      </c>
      <c r="H35" t="s">
        <v>17</v>
      </c>
      <c r="I35">
        <v>193.16</v>
      </c>
      <c r="J35">
        <v>4.7619047620000003</v>
      </c>
      <c r="K35">
        <v>9.6579999999999995</v>
      </c>
      <c r="L35">
        <v>5.0999999999999996</v>
      </c>
    </row>
    <row r="36" spans="1:12">
      <c r="A36" t="s">
        <v>49</v>
      </c>
      <c r="B36">
        <v>99.42</v>
      </c>
      <c r="C36">
        <v>4</v>
      </c>
      <c r="D36">
        <v>19.884</v>
      </c>
      <c r="E36">
        <v>417.56400000000002</v>
      </c>
      <c r="F36" s="3">
        <v>43502</v>
      </c>
      <c r="G36" s="20">
        <v>0.44583333333333303</v>
      </c>
      <c r="H36" t="s">
        <v>13</v>
      </c>
      <c r="I36">
        <v>397.68</v>
      </c>
      <c r="J36">
        <v>4.7619047620000003</v>
      </c>
      <c r="K36">
        <v>19.884</v>
      </c>
      <c r="L36">
        <v>7.5</v>
      </c>
    </row>
    <row r="37" spans="1:12">
      <c r="A37" t="s">
        <v>50</v>
      </c>
      <c r="B37">
        <v>68.12</v>
      </c>
      <c r="C37">
        <v>1</v>
      </c>
      <c r="D37">
        <v>3.4060000000000001</v>
      </c>
      <c r="E37">
        <v>71.525999999999996</v>
      </c>
      <c r="F37" s="3">
        <v>43472</v>
      </c>
      <c r="G37" s="20">
        <v>0.51944444444444404</v>
      </c>
      <c r="H37" t="s">
        <v>13</v>
      </c>
      <c r="I37">
        <v>68.12</v>
      </c>
      <c r="J37">
        <v>4.7619047620000003</v>
      </c>
      <c r="K37">
        <v>3.4060000000000001</v>
      </c>
      <c r="L37">
        <v>6.8</v>
      </c>
    </row>
    <row r="38" spans="1:12">
      <c r="A38" t="s">
        <v>51</v>
      </c>
      <c r="B38">
        <v>62.62</v>
      </c>
      <c r="C38">
        <v>5</v>
      </c>
      <c r="D38">
        <v>15.654999999999999</v>
      </c>
      <c r="E38">
        <v>328.755</v>
      </c>
      <c r="F38" s="3">
        <v>43534</v>
      </c>
      <c r="G38" s="20">
        <v>0.80208333333333304</v>
      </c>
      <c r="H38" t="s">
        <v>13</v>
      </c>
      <c r="I38">
        <v>313.10000000000002</v>
      </c>
      <c r="J38">
        <v>4.7619047620000003</v>
      </c>
      <c r="K38">
        <v>15.654999999999999</v>
      </c>
      <c r="L38">
        <v>7</v>
      </c>
    </row>
    <row r="39" spans="1:12">
      <c r="A39" t="s">
        <v>52</v>
      </c>
      <c r="B39">
        <v>60.88</v>
      </c>
      <c r="C39">
        <v>9</v>
      </c>
      <c r="D39">
        <v>27.396000000000001</v>
      </c>
      <c r="E39">
        <v>575.31600000000003</v>
      </c>
      <c r="F39" s="3">
        <v>43480</v>
      </c>
      <c r="G39" s="20">
        <v>0.72013888888888899</v>
      </c>
      <c r="H39" t="s">
        <v>13</v>
      </c>
      <c r="I39">
        <v>547.91999999999996</v>
      </c>
      <c r="J39">
        <v>4.7619047620000003</v>
      </c>
      <c r="K39">
        <v>27.396000000000001</v>
      </c>
      <c r="L39">
        <v>4.7</v>
      </c>
    </row>
    <row r="40" spans="1:12">
      <c r="A40" t="s">
        <v>53</v>
      </c>
      <c r="B40">
        <v>54.92</v>
      </c>
      <c r="C40">
        <v>8</v>
      </c>
      <c r="D40">
        <v>21.968</v>
      </c>
      <c r="E40">
        <v>461.32799999999997</v>
      </c>
      <c r="F40" s="3">
        <v>43547</v>
      </c>
      <c r="G40" s="20">
        <v>0.55833333333333302</v>
      </c>
      <c r="H40" t="s">
        <v>13</v>
      </c>
      <c r="I40">
        <v>439.36</v>
      </c>
      <c r="J40">
        <v>4.7619047620000003</v>
      </c>
      <c r="K40">
        <v>21.968</v>
      </c>
      <c r="L40">
        <v>7.6</v>
      </c>
    </row>
    <row r="41" spans="1:12">
      <c r="A41" t="s">
        <v>54</v>
      </c>
      <c r="B41">
        <v>30.12</v>
      </c>
      <c r="C41">
        <v>8</v>
      </c>
      <c r="D41">
        <v>12.048</v>
      </c>
      <c r="E41">
        <v>253.00800000000001</v>
      </c>
      <c r="F41" s="3">
        <v>43527</v>
      </c>
      <c r="G41" s="20">
        <v>0.54236111111111096</v>
      </c>
      <c r="H41" t="s">
        <v>15</v>
      </c>
      <c r="I41">
        <v>240.96</v>
      </c>
      <c r="J41">
        <v>4.7619047620000003</v>
      </c>
      <c r="K41">
        <v>12.048</v>
      </c>
      <c r="L41">
        <v>7.7</v>
      </c>
    </row>
    <row r="42" spans="1:12">
      <c r="A42" t="s">
        <v>55</v>
      </c>
      <c r="B42">
        <v>86.72</v>
      </c>
      <c r="C42">
        <v>1</v>
      </c>
      <c r="D42">
        <v>4.3360000000000003</v>
      </c>
      <c r="E42">
        <v>91.055999999999997</v>
      </c>
      <c r="F42" s="3">
        <v>43482</v>
      </c>
      <c r="G42" s="20">
        <v>0.78125</v>
      </c>
      <c r="H42" t="s">
        <v>13</v>
      </c>
      <c r="I42">
        <v>86.72</v>
      </c>
      <c r="J42">
        <v>4.7619047620000003</v>
      </c>
      <c r="K42">
        <v>4.3360000000000003</v>
      </c>
      <c r="L42">
        <v>7.9</v>
      </c>
    </row>
    <row r="43" spans="1:12">
      <c r="A43" t="s">
        <v>56</v>
      </c>
      <c r="B43">
        <v>56.11</v>
      </c>
      <c r="C43">
        <v>2</v>
      </c>
      <c r="D43">
        <v>5.6109999999999998</v>
      </c>
      <c r="E43">
        <v>117.831</v>
      </c>
      <c r="F43" s="3">
        <v>43498</v>
      </c>
      <c r="G43" s="20">
        <v>0.42430555555555599</v>
      </c>
      <c r="H43" t="s">
        <v>15</v>
      </c>
      <c r="I43">
        <v>112.22</v>
      </c>
      <c r="J43">
        <v>4.7619047620000003</v>
      </c>
      <c r="K43">
        <v>5.6109999999999998</v>
      </c>
      <c r="L43">
        <v>6.3</v>
      </c>
    </row>
    <row r="44" spans="1:12">
      <c r="A44" t="s">
        <v>57</v>
      </c>
      <c r="B44">
        <v>69.12</v>
      </c>
      <c r="C44">
        <v>6</v>
      </c>
      <c r="D44">
        <v>20.736000000000001</v>
      </c>
      <c r="E44">
        <v>435.45600000000002</v>
      </c>
      <c r="F44" s="3">
        <v>43504</v>
      </c>
      <c r="G44" s="20">
        <v>0.54374999999999996</v>
      </c>
      <c r="H44" t="s">
        <v>15</v>
      </c>
      <c r="I44">
        <v>414.72</v>
      </c>
      <c r="J44">
        <v>4.7619047620000003</v>
      </c>
      <c r="K44">
        <v>20.736000000000001</v>
      </c>
      <c r="L44">
        <v>5.6</v>
      </c>
    </row>
    <row r="45" spans="1:12">
      <c r="A45" t="s">
        <v>58</v>
      </c>
      <c r="B45">
        <v>98.7</v>
      </c>
      <c r="C45">
        <v>8</v>
      </c>
      <c r="D45">
        <v>39.479999999999997</v>
      </c>
      <c r="E45">
        <v>829.08</v>
      </c>
      <c r="F45" s="3">
        <v>43528</v>
      </c>
      <c r="G45" s="20">
        <v>0.86041666666666705</v>
      </c>
      <c r="H45" t="s">
        <v>15</v>
      </c>
      <c r="I45">
        <v>789.6</v>
      </c>
      <c r="J45">
        <v>4.7619047620000003</v>
      </c>
      <c r="K45">
        <v>39.479999999999997</v>
      </c>
      <c r="L45">
        <v>7.6</v>
      </c>
    </row>
    <row r="46" spans="1:12">
      <c r="A46" t="s">
        <v>59</v>
      </c>
      <c r="B46">
        <v>15.37</v>
      </c>
      <c r="C46">
        <v>2</v>
      </c>
      <c r="D46">
        <v>1.5369999999999999</v>
      </c>
      <c r="E46">
        <v>32.277000000000001</v>
      </c>
      <c r="F46" s="3">
        <v>43540</v>
      </c>
      <c r="G46" s="20">
        <v>0.82430555555555596</v>
      </c>
      <c r="H46" t="s">
        <v>15</v>
      </c>
      <c r="I46">
        <v>30.74</v>
      </c>
      <c r="J46">
        <v>4.7619047620000003</v>
      </c>
      <c r="K46">
        <v>1.5369999999999999</v>
      </c>
      <c r="L46">
        <v>7.2</v>
      </c>
    </row>
    <row r="47" spans="1:12">
      <c r="A47" t="s">
        <v>60</v>
      </c>
      <c r="B47">
        <v>93.96</v>
      </c>
      <c r="C47">
        <v>4</v>
      </c>
      <c r="D47">
        <v>18.792000000000002</v>
      </c>
      <c r="E47">
        <v>394.63200000000001</v>
      </c>
      <c r="F47" s="3">
        <v>43533</v>
      </c>
      <c r="G47" s="20">
        <v>0.75</v>
      </c>
      <c r="H47" t="s">
        <v>15</v>
      </c>
      <c r="I47">
        <v>375.84</v>
      </c>
      <c r="J47">
        <v>4.7619047620000003</v>
      </c>
      <c r="K47">
        <v>18.792000000000002</v>
      </c>
      <c r="L47">
        <v>9.5</v>
      </c>
    </row>
    <row r="48" spans="1:12">
      <c r="A48" t="s">
        <v>61</v>
      </c>
      <c r="B48">
        <v>56.69</v>
      </c>
      <c r="C48">
        <v>9</v>
      </c>
      <c r="D48">
        <v>25.5105</v>
      </c>
      <c r="E48">
        <v>535.72050000000002</v>
      </c>
      <c r="F48" s="3">
        <v>43523</v>
      </c>
      <c r="G48" s="20">
        <v>0.72499999999999998</v>
      </c>
      <c r="H48" t="s">
        <v>17</v>
      </c>
      <c r="I48">
        <v>510.21</v>
      </c>
      <c r="J48">
        <v>4.7619047620000003</v>
      </c>
      <c r="K48">
        <v>25.5105</v>
      </c>
      <c r="L48">
        <v>8.4</v>
      </c>
    </row>
    <row r="49" spans="1:12">
      <c r="A49" t="s">
        <v>62</v>
      </c>
      <c r="B49">
        <v>20.010000000000002</v>
      </c>
      <c r="C49">
        <v>9</v>
      </c>
      <c r="D49">
        <v>9.0045000000000002</v>
      </c>
      <c r="E49">
        <v>189.09450000000001</v>
      </c>
      <c r="F49" s="3">
        <v>43502</v>
      </c>
      <c r="G49" s="20">
        <v>0.65763888888888899</v>
      </c>
      <c r="H49" t="s">
        <v>13</v>
      </c>
      <c r="I49">
        <v>180.09</v>
      </c>
      <c r="J49">
        <v>4.7619047620000003</v>
      </c>
      <c r="K49">
        <v>9.0045000000000002</v>
      </c>
      <c r="L49">
        <v>4.0999999999999996</v>
      </c>
    </row>
    <row r="50" spans="1:12">
      <c r="A50" t="s">
        <v>63</v>
      </c>
      <c r="B50">
        <v>18.93</v>
      </c>
      <c r="C50">
        <v>6</v>
      </c>
      <c r="D50">
        <v>5.6790000000000003</v>
      </c>
      <c r="E50">
        <v>119.259</v>
      </c>
      <c r="F50" s="3">
        <v>43506</v>
      </c>
      <c r="G50" s="20">
        <v>0.53125</v>
      </c>
      <c r="H50" t="s">
        <v>17</v>
      </c>
      <c r="I50">
        <v>113.58</v>
      </c>
      <c r="J50">
        <v>4.7619047620000003</v>
      </c>
      <c r="K50">
        <v>5.6790000000000003</v>
      </c>
      <c r="L50">
        <v>8.1</v>
      </c>
    </row>
    <row r="51" spans="1:12">
      <c r="A51" t="s">
        <v>64</v>
      </c>
      <c r="B51">
        <v>82.63</v>
      </c>
      <c r="C51">
        <v>10</v>
      </c>
      <c r="D51">
        <v>41.314999999999998</v>
      </c>
      <c r="E51">
        <v>867.61500000000001</v>
      </c>
      <c r="F51" s="3">
        <v>43543</v>
      </c>
      <c r="G51" s="20">
        <v>0.71388888888888902</v>
      </c>
      <c r="H51" t="s">
        <v>13</v>
      </c>
      <c r="I51">
        <v>826.3</v>
      </c>
      <c r="J51">
        <v>4.7619047620000003</v>
      </c>
      <c r="K51">
        <v>41.314999999999998</v>
      </c>
      <c r="L51">
        <v>7.9</v>
      </c>
    </row>
    <row r="52" spans="1:12">
      <c r="A52" t="s">
        <v>65</v>
      </c>
      <c r="B52">
        <v>91.4</v>
      </c>
      <c r="C52">
        <v>7</v>
      </c>
      <c r="D52">
        <v>31.99</v>
      </c>
      <c r="E52">
        <v>671.79</v>
      </c>
      <c r="F52" s="3">
        <v>43499</v>
      </c>
      <c r="G52" s="20">
        <v>0.42986111111111103</v>
      </c>
      <c r="H52" t="s">
        <v>15</v>
      </c>
      <c r="I52">
        <v>639.79999999999995</v>
      </c>
      <c r="J52">
        <v>4.7619047620000003</v>
      </c>
      <c r="K52">
        <v>31.99</v>
      </c>
      <c r="L52">
        <v>9.5</v>
      </c>
    </row>
    <row r="53" spans="1:12">
      <c r="A53" t="s">
        <v>66</v>
      </c>
      <c r="B53">
        <v>44.59</v>
      </c>
      <c r="C53">
        <v>5</v>
      </c>
      <c r="D53">
        <v>11.147500000000001</v>
      </c>
      <c r="E53">
        <v>234.0975</v>
      </c>
      <c r="F53" s="3">
        <v>43506</v>
      </c>
      <c r="G53" s="20">
        <v>0.63194444444444398</v>
      </c>
      <c r="H53" t="s">
        <v>15</v>
      </c>
      <c r="I53">
        <v>222.95</v>
      </c>
      <c r="J53">
        <v>4.7619047620000003</v>
      </c>
      <c r="K53">
        <v>11.147500000000001</v>
      </c>
      <c r="L53">
        <v>8.5</v>
      </c>
    </row>
    <row r="54" spans="1:12">
      <c r="A54" t="s">
        <v>67</v>
      </c>
      <c r="B54">
        <v>17.87</v>
      </c>
      <c r="C54">
        <v>4</v>
      </c>
      <c r="D54">
        <v>3.5739999999999998</v>
      </c>
      <c r="E54">
        <v>75.054000000000002</v>
      </c>
      <c r="F54" s="3">
        <v>43546</v>
      </c>
      <c r="G54" s="20">
        <v>0.61250000000000004</v>
      </c>
      <c r="H54" t="s">
        <v>13</v>
      </c>
      <c r="I54">
        <v>71.48</v>
      </c>
      <c r="J54">
        <v>4.7619047620000003</v>
      </c>
      <c r="K54">
        <v>3.5739999999999998</v>
      </c>
      <c r="L54">
        <v>6.5</v>
      </c>
    </row>
    <row r="55" spans="1:12">
      <c r="A55" t="s">
        <v>68</v>
      </c>
      <c r="B55">
        <v>15.43</v>
      </c>
      <c r="C55">
        <v>1</v>
      </c>
      <c r="D55">
        <v>0.77149999999999996</v>
      </c>
      <c r="E55">
        <v>16.201499999999999</v>
      </c>
      <c r="F55" s="3">
        <v>43490</v>
      </c>
      <c r="G55" s="20">
        <v>0.656944444444444</v>
      </c>
      <c r="H55" t="s">
        <v>17</v>
      </c>
      <c r="I55">
        <v>15.43</v>
      </c>
      <c r="J55">
        <v>4.7619047620000003</v>
      </c>
      <c r="K55">
        <v>0.77149999999999996</v>
      </c>
      <c r="L55">
        <v>6.1</v>
      </c>
    </row>
    <row r="56" spans="1:12">
      <c r="A56" t="s">
        <v>69</v>
      </c>
      <c r="B56">
        <v>16.16</v>
      </c>
      <c r="C56">
        <v>2</v>
      </c>
      <c r="D56">
        <v>1.6160000000000001</v>
      </c>
      <c r="E56">
        <v>33.936</v>
      </c>
      <c r="F56" s="3">
        <v>43531</v>
      </c>
      <c r="G56" s="20">
        <v>0.49236111111111103</v>
      </c>
      <c r="H56" t="s">
        <v>13</v>
      </c>
      <c r="I56">
        <v>32.32</v>
      </c>
      <c r="J56">
        <v>4.7619047620000003</v>
      </c>
      <c r="K56">
        <v>1.6160000000000001</v>
      </c>
      <c r="L56">
        <v>6.5</v>
      </c>
    </row>
    <row r="57" spans="1:12">
      <c r="A57" t="s">
        <v>70</v>
      </c>
      <c r="B57">
        <v>85.98</v>
      </c>
      <c r="C57">
        <v>8</v>
      </c>
      <c r="D57">
        <v>34.392000000000003</v>
      </c>
      <c r="E57">
        <v>722.23199999999997</v>
      </c>
      <c r="F57" s="3">
        <v>43524</v>
      </c>
      <c r="G57" s="20">
        <v>0.79236111111111096</v>
      </c>
      <c r="H57" t="s">
        <v>15</v>
      </c>
      <c r="I57">
        <v>687.84</v>
      </c>
      <c r="J57">
        <v>4.7619047620000003</v>
      </c>
      <c r="K57">
        <v>34.392000000000003</v>
      </c>
      <c r="L57">
        <v>8.1999999999999993</v>
      </c>
    </row>
    <row r="58" spans="1:12">
      <c r="A58" t="s">
        <v>71</v>
      </c>
      <c r="B58">
        <v>44.34</v>
      </c>
      <c r="C58">
        <v>2</v>
      </c>
      <c r="D58">
        <v>4.4340000000000002</v>
      </c>
      <c r="E58">
        <v>93.114000000000004</v>
      </c>
      <c r="F58" s="3">
        <v>43551</v>
      </c>
      <c r="G58" s="20">
        <v>0.47638888888888897</v>
      </c>
      <c r="H58" t="s">
        <v>15</v>
      </c>
      <c r="I58">
        <v>88.68</v>
      </c>
      <c r="J58">
        <v>4.7619047620000003</v>
      </c>
      <c r="K58">
        <v>4.4340000000000002</v>
      </c>
      <c r="L58">
        <v>5.8</v>
      </c>
    </row>
    <row r="59" spans="1:12">
      <c r="A59" t="s">
        <v>72</v>
      </c>
      <c r="B59">
        <v>89.6</v>
      </c>
      <c r="C59">
        <v>8</v>
      </c>
      <c r="D59">
        <v>35.840000000000003</v>
      </c>
      <c r="E59">
        <v>752.64</v>
      </c>
      <c r="F59" s="3">
        <v>43503</v>
      </c>
      <c r="G59" s="20">
        <v>0.47777777777777802</v>
      </c>
      <c r="H59" t="s">
        <v>13</v>
      </c>
      <c r="I59">
        <v>716.8</v>
      </c>
      <c r="J59">
        <v>4.7619047620000003</v>
      </c>
      <c r="K59">
        <v>35.840000000000003</v>
      </c>
      <c r="L59">
        <v>6.6</v>
      </c>
    </row>
    <row r="60" spans="1:12">
      <c r="A60" t="s">
        <v>73</v>
      </c>
      <c r="B60">
        <v>72.349999999999994</v>
      </c>
      <c r="C60">
        <v>10</v>
      </c>
      <c r="D60">
        <v>36.174999999999997</v>
      </c>
      <c r="E60">
        <v>759.67499999999995</v>
      </c>
      <c r="F60" s="3">
        <v>43485</v>
      </c>
      <c r="G60" s="20">
        <v>0.66319444444444398</v>
      </c>
      <c r="H60" t="s">
        <v>15</v>
      </c>
      <c r="I60">
        <v>723.5</v>
      </c>
      <c r="J60">
        <v>4.7619047620000003</v>
      </c>
      <c r="K60">
        <v>36.174999999999997</v>
      </c>
      <c r="L60">
        <v>5.4</v>
      </c>
    </row>
    <row r="61" spans="1:12">
      <c r="A61" t="s">
        <v>74</v>
      </c>
      <c r="B61">
        <v>30.61</v>
      </c>
      <c r="C61">
        <v>6</v>
      </c>
      <c r="D61">
        <v>9.1829999999999998</v>
      </c>
      <c r="E61">
        <v>192.84299999999999</v>
      </c>
      <c r="F61" s="3">
        <v>43536</v>
      </c>
      <c r="G61" s="20">
        <v>0.85833333333333295</v>
      </c>
      <c r="H61" t="s">
        <v>15</v>
      </c>
      <c r="I61">
        <v>183.66</v>
      </c>
      <c r="J61">
        <v>4.7619047620000003</v>
      </c>
      <c r="K61">
        <v>9.1829999999999998</v>
      </c>
      <c r="L61">
        <v>9.3000000000000007</v>
      </c>
    </row>
    <row r="62" spans="1:12">
      <c r="A62" t="s">
        <v>75</v>
      </c>
      <c r="B62">
        <v>24.74</v>
      </c>
      <c r="C62">
        <v>3</v>
      </c>
      <c r="D62">
        <v>3.7109999999999999</v>
      </c>
      <c r="E62">
        <v>77.930999999999997</v>
      </c>
      <c r="F62" s="3">
        <v>43511</v>
      </c>
      <c r="G62" s="20">
        <v>0.74097222222222203</v>
      </c>
      <c r="H62" t="s">
        <v>17</v>
      </c>
      <c r="I62">
        <v>74.22</v>
      </c>
      <c r="J62">
        <v>4.7619047620000003</v>
      </c>
      <c r="K62">
        <v>3.7109999999999999</v>
      </c>
      <c r="L62">
        <v>10</v>
      </c>
    </row>
    <row r="63" spans="1:12">
      <c r="A63" t="s">
        <v>76</v>
      </c>
      <c r="B63">
        <v>55.73</v>
      </c>
      <c r="C63">
        <v>6</v>
      </c>
      <c r="D63">
        <v>16.719000000000001</v>
      </c>
      <c r="E63">
        <v>351.09899999999999</v>
      </c>
      <c r="F63" s="3">
        <v>43520</v>
      </c>
      <c r="G63" s="20">
        <v>0.45486111111111099</v>
      </c>
      <c r="H63" t="s">
        <v>13</v>
      </c>
      <c r="I63">
        <v>334.38</v>
      </c>
      <c r="J63">
        <v>4.7619047620000003</v>
      </c>
      <c r="K63">
        <v>16.719000000000001</v>
      </c>
      <c r="L63">
        <v>7</v>
      </c>
    </row>
    <row r="64" spans="1:12">
      <c r="A64" t="s">
        <v>77</v>
      </c>
      <c r="B64">
        <v>55.07</v>
      </c>
      <c r="C64">
        <v>9</v>
      </c>
      <c r="D64">
        <v>24.781500000000001</v>
      </c>
      <c r="E64">
        <v>520.41150000000005</v>
      </c>
      <c r="F64" s="3">
        <v>43499</v>
      </c>
      <c r="G64" s="20">
        <v>0.56944444444444398</v>
      </c>
      <c r="H64" t="s">
        <v>13</v>
      </c>
      <c r="I64">
        <v>495.63</v>
      </c>
      <c r="J64">
        <v>4.7619047620000003</v>
      </c>
      <c r="K64">
        <v>24.781500000000001</v>
      </c>
      <c r="L64">
        <v>10</v>
      </c>
    </row>
    <row r="65" spans="1:12">
      <c r="A65" t="s">
        <v>78</v>
      </c>
      <c r="B65">
        <v>15.81</v>
      </c>
      <c r="C65">
        <v>10</v>
      </c>
      <c r="D65">
        <v>7.9050000000000002</v>
      </c>
      <c r="E65">
        <v>166.005</v>
      </c>
      <c r="F65" s="3">
        <v>43530</v>
      </c>
      <c r="G65" s="20">
        <v>0.51875000000000004</v>
      </c>
      <c r="H65" t="s">
        <v>17</v>
      </c>
      <c r="I65">
        <v>158.1</v>
      </c>
      <c r="J65">
        <v>4.7619047620000003</v>
      </c>
      <c r="K65">
        <v>7.9050000000000002</v>
      </c>
      <c r="L65">
        <v>8.6</v>
      </c>
    </row>
    <row r="66" spans="1:12">
      <c r="A66" t="s">
        <v>79</v>
      </c>
      <c r="B66">
        <v>75.739999999999995</v>
      </c>
      <c r="C66">
        <v>4</v>
      </c>
      <c r="D66">
        <v>15.148</v>
      </c>
      <c r="E66">
        <v>318.108</v>
      </c>
      <c r="F66" s="3">
        <v>43510</v>
      </c>
      <c r="G66" s="20">
        <v>0.60763888888888895</v>
      </c>
      <c r="H66" t="s">
        <v>15</v>
      </c>
      <c r="I66">
        <v>302.95999999999998</v>
      </c>
      <c r="J66">
        <v>4.7619047620000003</v>
      </c>
      <c r="K66">
        <v>15.148</v>
      </c>
      <c r="L66">
        <v>7.6</v>
      </c>
    </row>
    <row r="67" spans="1:12">
      <c r="A67" t="s">
        <v>80</v>
      </c>
      <c r="B67">
        <v>15.87</v>
      </c>
      <c r="C67">
        <v>10</v>
      </c>
      <c r="D67">
        <v>7.9349999999999996</v>
      </c>
      <c r="E67">
        <v>166.63499999999999</v>
      </c>
      <c r="F67" s="3">
        <v>43537</v>
      </c>
      <c r="G67" s="20">
        <v>0.69444444444444497</v>
      </c>
      <c r="H67" t="s">
        <v>15</v>
      </c>
      <c r="I67">
        <v>158.69999999999999</v>
      </c>
      <c r="J67">
        <v>4.7619047620000003</v>
      </c>
      <c r="K67">
        <v>7.9349999999999996</v>
      </c>
      <c r="L67">
        <v>5.8</v>
      </c>
    </row>
    <row r="68" spans="1:12">
      <c r="A68" t="s">
        <v>81</v>
      </c>
      <c r="B68">
        <v>33.47</v>
      </c>
      <c r="C68">
        <v>2</v>
      </c>
      <c r="D68">
        <v>3.347</v>
      </c>
      <c r="E68">
        <v>70.287000000000006</v>
      </c>
      <c r="F68" s="3">
        <v>43506</v>
      </c>
      <c r="G68" s="20">
        <v>0.65486111111111101</v>
      </c>
      <c r="H68" t="s">
        <v>13</v>
      </c>
      <c r="I68">
        <v>66.94</v>
      </c>
      <c r="J68">
        <v>4.7619047620000003</v>
      </c>
      <c r="K68">
        <v>3.347</v>
      </c>
      <c r="L68">
        <v>6.7</v>
      </c>
    </row>
    <row r="69" spans="1:12">
      <c r="A69" t="s">
        <v>82</v>
      </c>
      <c r="B69">
        <v>97.61</v>
      </c>
      <c r="C69">
        <v>6</v>
      </c>
      <c r="D69">
        <v>29.283000000000001</v>
      </c>
      <c r="E69">
        <v>614.94299999999998</v>
      </c>
      <c r="F69" s="3">
        <v>43472</v>
      </c>
      <c r="G69" s="20">
        <v>0.625694444444444</v>
      </c>
      <c r="H69" t="s">
        <v>13</v>
      </c>
      <c r="I69">
        <v>585.66</v>
      </c>
      <c r="J69">
        <v>4.7619047620000003</v>
      </c>
      <c r="K69">
        <v>29.283000000000001</v>
      </c>
      <c r="L69">
        <v>9.9</v>
      </c>
    </row>
    <row r="70" spans="1:12">
      <c r="A70" t="s">
        <v>83</v>
      </c>
      <c r="B70">
        <v>78.77</v>
      </c>
      <c r="C70">
        <v>10</v>
      </c>
      <c r="D70">
        <v>39.384999999999998</v>
      </c>
      <c r="E70">
        <v>827.08500000000004</v>
      </c>
      <c r="F70" s="3">
        <v>43489</v>
      </c>
      <c r="G70" s="20">
        <v>0.41944444444444401</v>
      </c>
      <c r="H70" t="s">
        <v>15</v>
      </c>
      <c r="I70">
        <v>787.7</v>
      </c>
      <c r="J70">
        <v>4.7619047620000003</v>
      </c>
      <c r="K70">
        <v>39.384999999999998</v>
      </c>
      <c r="L70">
        <v>6.4</v>
      </c>
    </row>
    <row r="71" spans="1:12">
      <c r="A71" t="s">
        <v>84</v>
      </c>
      <c r="B71">
        <v>18.329999999999998</v>
      </c>
      <c r="C71">
        <v>1</v>
      </c>
      <c r="D71">
        <v>0.91649999999999998</v>
      </c>
      <c r="E71">
        <v>19.246500000000001</v>
      </c>
      <c r="F71" s="3">
        <v>43498</v>
      </c>
      <c r="G71" s="20">
        <v>0.78472222222222199</v>
      </c>
      <c r="H71" t="s">
        <v>15</v>
      </c>
      <c r="I71">
        <v>18.329999999999998</v>
      </c>
      <c r="J71">
        <v>4.7619047620000003</v>
      </c>
      <c r="K71">
        <v>0.91649999999999998</v>
      </c>
      <c r="L71">
        <v>4.3</v>
      </c>
    </row>
    <row r="72" spans="1:12">
      <c r="A72" t="s">
        <v>85</v>
      </c>
      <c r="B72">
        <v>89.48</v>
      </c>
      <c r="C72">
        <v>10</v>
      </c>
      <c r="D72">
        <v>44.74</v>
      </c>
      <c r="E72">
        <v>939.54</v>
      </c>
      <c r="F72" s="3">
        <v>43471</v>
      </c>
      <c r="G72" s="20">
        <v>0.531944444444444</v>
      </c>
      <c r="H72" t="s">
        <v>17</v>
      </c>
      <c r="I72">
        <v>894.8</v>
      </c>
      <c r="J72">
        <v>4.7619047620000003</v>
      </c>
      <c r="K72">
        <v>44.74</v>
      </c>
      <c r="L72">
        <v>9.6</v>
      </c>
    </row>
    <row r="73" spans="1:12">
      <c r="A73" t="s">
        <v>86</v>
      </c>
      <c r="B73">
        <v>62.12</v>
      </c>
      <c r="C73">
        <v>10</v>
      </c>
      <c r="D73">
        <v>31.06</v>
      </c>
      <c r="E73">
        <v>652.26</v>
      </c>
      <c r="F73" s="3">
        <v>43507</v>
      </c>
      <c r="G73" s="20">
        <v>0.67986111111111103</v>
      </c>
      <c r="H73" t="s">
        <v>15</v>
      </c>
      <c r="I73">
        <v>621.20000000000005</v>
      </c>
      <c r="J73">
        <v>4.7619047620000003</v>
      </c>
      <c r="K73">
        <v>31.06</v>
      </c>
      <c r="L73">
        <v>5.9</v>
      </c>
    </row>
    <row r="74" spans="1:12">
      <c r="A74" t="s">
        <v>87</v>
      </c>
      <c r="B74">
        <v>48.52</v>
      </c>
      <c r="C74">
        <v>3</v>
      </c>
      <c r="D74">
        <v>7.2779999999999996</v>
      </c>
      <c r="E74">
        <v>152.83799999999999</v>
      </c>
      <c r="F74" s="3">
        <v>43529</v>
      </c>
      <c r="G74" s="20">
        <v>0.76180555555555596</v>
      </c>
      <c r="H74" t="s">
        <v>13</v>
      </c>
      <c r="I74">
        <v>145.56</v>
      </c>
      <c r="J74">
        <v>4.7619047620000003</v>
      </c>
      <c r="K74">
        <v>7.2779999999999996</v>
      </c>
      <c r="L74">
        <v>4</v>
      </c>
    </row>
    <row r="75" spans="1:12">
      <c r="A75" t="s">
        <v>88</v>
      </c>
      <c r="B75">
        <v>75.91</v>
      </c>
      <c r="C75">
        <v>6</v>
      </c>
      <c r="D75">
        <v>22.773</v>
      </c>
      <c r="E75">
        <v>478.233</v>
      </c>
      <c r="F75" s="3">
        <v>43533</v>
      </c>
      <c r="G75" s="20">
        <v>0.76458333333333295</v>
      </c>
      <c r="H75" t="s">
        <v>15</v>
      </c>
      <c r="I75">
        <v>455.46</v>
      </c>
      <c r="J75">
        <v>4.7619047620000003</v>
      </c>
      <c r="K75">
        <v>22.773</v>
      </c>
      <c r="L75">
        <v>8.6999999999999993</v>
      </c>
    </row>
    <row r="76" spans="1:12">
      <c r="A76" t="s">
        <v>89</v>
      </c>
      <c r="B76">
        <v>74.67</v>
      </c>
      <c r="C76">
        <v>9</v>
      </c>
      <c r="D76">
        <v>33.601500000000001</v>
      </c>
      <c r="E76">
        <v>705.63149999999996</v>
      </c>
      <c r="F76" s="3">
        <v>43487</v>
      </c>
      <c r="G76" s="20">
        <v>0.45486111111111099</v>
      </c>
      <c r="H76" t="s">
        <v>13</v>
      </c>
      <c r="I76">
        <v>672.03</v>
      </c>
      <c r="J76">
        <v>4.7619047620000003</v>
      </c>
      <c r="K76">
        <v>33.601500000000001</v>
      </c>
      <c r="L76">
        <v>9.4</v>
      </c>
    </row>
    <row r="77" spans="1:12">
      <c r="A77" t="s">
        <v>90</v>
      </c>
      <c r="B77">
        <v>41.65</v>
      </c>
      <c r="C77">
        <v>10</v>
      </c>
      <c r="D77">
        <v>20.824999999999999</v>
      </c>
      <c r="E77">
        <v>437.32499999999999</v>
      </c>
      <c r="F77" s="3">
        <v>43478</v>
      </c>
      <c r="G77" s="20">
        <v>0.71111111111111103</v>
      </c>
      <c r="H77" t="s">
        <v>17</v>
      </c>
      <c r="I77">
        <v>416.5</v>
      </c>
      <c r="J77">
        <v>4.7619047620000003</v>
      </c>
      <c r="K77">
        <v>20.824999999999999</v>
      </c>
      <c r="L77">
        <v>5.4</v>
      </c>
    </row>
    <row r="78" spans="1:12">
      <c r="A78" t="s">
        <v>91</v>
      </c>
      <c r="B78">
        <v>49.04</v>
      </c>
      <c r="C78">
        <v>9</v>
      </c>
      <c r="D78">
        <v>22.068000000000001</v>
      </c>
      <c r="E78">
        <v>463.428</v>
      </c>
      <c r="F78" s="3">
        <v>43474</v>
      </c>
      <c r="G78" s="20">
        <v>0.59722222222222199</v>
      </c>
      <c r="H78" t="s">
        <v>17</v>
      </c>
      <c r="I78">
        <v>441.36</v>
      </c>
      <c r="J78">
        <v>4.7619047620000003</v>
      </c>
      <c r="K78">
        <v>22.068000000000001</v>
      </c>
      <c r="L78">
        <v>8.6</v>
      </c>
    </row>
    <row r="79" spans="1:12">
      <c r="A79" t="s">
        <v>92</v>
      </c>
      <c r="B79">
        <v>20.010000000000002</v>
      </c>
      <c r="C79">
        <v>9</v>
      </c>
      <c r="D79">
        <v>9.0045000000000002</v>
      </c>
      <c r="E79">
        <v>189.09450000000001</v>
      </c>
      <c r="F79" s="3">
        <v>43477</v>
      </c>
      <c r="G79" s="20">
        <v>0.65833333333333299</v>
      </c>
      <c r="H79" t="s">
        <v>17</v>
      </c>
      <c r="I79">
        <v>180.09</v>
      </c>
      <c r="J79">
        <v>4.7619047620000003</v>
      </c>
      <c r="K79">
        <v>9.0045000000000002</v>
      </c>
      <c r="L79">
        <v>5.7</v>
      </c>
    </row>
    <row r="80" spans="1:12">
      <c r="A80" t="s">
        <v>93</v>
      </c>
      <c r="B80">
        <v>78.31</v>
      </c>
      <c r="C80">
        <v>10</v>
      </c>
      <c r="D80">
        <v>39.155000000000001</v>
      </c>
      <c r="E80">
        <v>822.255</v>
      </c>
      <c r="F80" s="3">
        <v>43529</v>
      </c>
      <c r="G80" s="20">
        <v>0.68333333333333302</v>
      </c>
      <c r="H80" t="s">
        <v>13</v>
      </c>
      <c r="I80">
        <v>783.1</v>
      </c>
      <c r="J80">
        <v>4.7619047620000003</v>
      </c>
      <c r="K80">
        <v>39.155000000000001</v>
      </c>
      <c r="L80">
        <v>6.6</v>
      </c>
    </row>
    <row r="81" spans="1:12">
      <c r="A81" t="s">
        <v>94</v>
      </c>
      <c r="B81">
        <v>20.38</v>
      </c>
      <c r="C81">
        <v>5</v>
      </c>
      <c r="D81">
        <v>5.0949999999999998</v>
      </c>
      <c r="E81">
        <v>106.995</v>
      </c>
      <c r="F81" s="3">
        <v>43487</v>
      </c>
      <c r="G81" s="20">
        <v>0.78888888888888897</v>
      </c>
      <c r="H81" t="s">
        <v>15</v>
      </c>
      <c r="I81">
        <v>101.9</v>
      </c>
      <c r="J81">
        <v>4.7619047620000003</v>
      </c>
      <c r="K81">
        <v>5.0949999999999998</v>
      </c>
      <c r="L81">
        <v>6</v>
      </c>
    </row>
    <row r="82" spans="1:12">
      <c r="A82" t="s">
        <v>95</v>
      </c>
      <c r="B82">
        <v>99.19</v>
      </c>
      <c r="C82">
        <v>6</v>
      </c>
      <c r="D82">
        <v>29.757000000000001</v>
      </c>
      <c r="E82">
        <v>624.89700000000005</v>
      </c>
      <c r="F82" s="3">
        <v>43486</v>
      </c>
      <c r="G82" s="20">
        <v>0.61250000000000004</v>
      </c>
      <c r="H82" t="s">
        <v>17</v>
      </c>
      <c r="I82">
        <v>595.14</v>
      </c>
      <c r="J82">
        <v>4.7619047620000003</v>
      </c>
      <c r="K82">
        <v>29.757000000000001</v>
      </c>
      <c r="L82">
        <v>5.5</v>
      </c>
    </row>
    <row r="83" spans="1:12">
      <c r="A83" t="s">
        <v>96</v>
      </c>
      <c r="B83">
        <v>96.68</v>
      </c>
      <c r="C83">
        <v>3</v>
      </c>
      <c r="D83">
        <v>14.502000000000001</v>
      </c>
      <c r="E83">
        <v>304.54199999999997</v>
      </c>
      <c r="F83" s="3">
        <v>43491</v>
      </c>
      <c r="G83" s="20">
        <v>0.83055555555555605</v>
      </c>
      <c r="H83" t="s">
        <v>13</v>
      </c>
      <c r="I83">
        <v>290.04000000000002</v>
      </c>
      <c r="J83">
        <v>4.7619047620000003</v>
      </c>
      <c r="K83">
        <v>14.502000000000001</v>
      </c>
      <c r="L83">
        <v>6.4</v>
      </c>
    </row>
    <row r="84" spans="1:12">
      <c r="A84" t="s">
        <v>97</v>
      </c>
      <c r="B84">
        <v>19.25</v>
      </c>
      <c r="C84">
        <v>8</v>
      </c>
      <c r="D84">
        <v>7.7</v>
      </c>
      <c r="E84">
        <v>161.69999999999999</v>
      </c>
      <c r="F84" s="3">
        <v>43488</v>
      </c>
      <c r="G84" s="20">
        <v>0.77569444444444402</v>
      </c>
      <c r="H84" t="s">
        <v>13</v>
      </c>
      <c r="I84">
        <v>154</v>
      </c>
      <c r="J84">
        <v>4.7619047620000003</v>
      </c>
      <c r="K84">
        <v>7.7</v>
      </c>
      <c r="L84">
        <v>6.6</v>
      </c>
    </row>
    <row r="85" spans="1:12">
      <c r="A85" t="s">
        <v>98</v>
      </c>
      <c r="B85">
        <v>80.36</v>
      </c>
      <c r="C85">
        <v>4</v>
      </c>
      <c r="D85">
        <v>16.071999999999999</v>
      </c>
      <c r="E85">
        <v>337.512</v>
      </c>
      <c r="F85" s="3">
        <v>43519</v>
      </c>
      <c r="G85" s="20">
        <v>0.78125</v>
      </c>
      <c r="H85" t="s">
        <v>17</v>
      </c>
      <c r="I85">
        <v>321.44</v>
      </c>
      <c r="J85">
        <v>4.7619047620000003</v>
      </c>
      <c r="K85">
        <v>16.071999999999999</v>
      </c>
      <c r="L85">
        <v>8.3000000000000007</v>
      </c>
    </row>
    <row r="86" spans="1:12">
      <c r="A86" t="s">
        <v>99</v>
      </c>
      <c r="B86">
        <v>48.91</v>
      </c>
      <c r="C86">
        <v>5</v>
      </c>
      <c r="D86">
        <v>12.227499999999999</v>
      </c>
      <c r="E86">
        <v>256.77749999999997</v>
      </c>
      <c r="F86" s="3">
        <v>43533</v>
      </c>
      <c r="G86" s="20">
        <v>0.42847222222222198</v>
      </c>
      <c r="H86" t="s">
        <v>15</v>
      </c>
      <c r="I86">
        <v>244.55</v>
      </c>
      <c r="J86">
        <v>4.7619047620000003</v>
      </c>
      <c r="K86">
        <v>12.227499999999999</v>
      </c>
      <c r="L86">
        <v>6.6</v>
      </c>
    </row>
    <row r="87" spans="1:12">
      <c r="A87" t="s">
        <v>100</v>
      </c>
      <c r="B87">
        <v>83.06</v>
      </c>
      <c r="C87">
        <v>7</v>
      </c>
      <c r="D87">
        <v>29.071000000000002</v>
      </c>
      <c r="E87">
        <v>610.49099999999999</v>
      </c>
      <c r="F87" s="3">
        <v>43529</v>
      </c>
      <c r="G87" s="20">
        <v>0.60486111111111096</v>
      </c>
      <c r="H87" t="s">
        <v>13</v>
      </c>
      <c r="I87">
        <v>581.41999999999996</v>
      </c>
      <c r="J87">
        <v>4.7619047620000003</v>
      </c>
      <c r="K87">
        <v>29.071000000000002</v>
      </c>
      <c r="L87">
        <v>4</v>
      </c>
    </row>
    <row r="88" spans="1:12">
      <c r="A88" t="s">
        <v>101</v>
      </c>
      <c r="B88">
        <v>76.52</v>
      </c>
      <c r="C88">
        <v>5</v>
      </c>
      <c r="D88">
        <v>19.13</v>
      </c>
      <c r="E88">
        <v>401.73</v>
      </c>
      <c r="F88" s="3">
        <v>43549</v>
      </c>
      <c r="G88" s="20">
        <v>0.43263888888888902</v>
      </c>
      <c r="H88" t="s">
        <v>15</v>
      </c>
      <c r="I88">
        <v>382.6</v>
      </c>
      <c r="J88">
        <v>4.7619047620000003</v>
      </c>
      <c r="K88">
        <v>19.13</v>
      </c>
      <c r="L88">
        <v>9.9</v>
      </c>
    </row>
    <row r="89" spans="1:12">
      <c r="A89" t="s">
        <v>102</v>
      </c>
      <c r="B89">
        <v>49.38</v>
      </c>
      <c r="C89">
        <v>7</v>
      </c>
      <c r="D89">
        <v>17.283000000000001</v>
      </c>
      <c r="E89">
        <v>362.94299999999998</v>
      </c>
      <c r="F89" s="3">
        <v>43551</v>
      </c>
      <c r="G89" s="20">
        <v>0.85763888888888895</v>
      </c>
      <c r="H89" t="s">
        <v>17</v>
      </c>
      <c r="I89">
        <v>345.66</v>
      </c>
      <c r="J89">
        <v>4.7619047620000003</v>
      </c>
      <c r="K89">
        <v>17.283000000000001</v>
      </c>
      <c r="L89">
        <v>7.3</v>
      </c>
    </row>
    <row r="90" spans="1:12">
      <c r="A90" t="s">
        <v>103</v>
      </c>
      <c r="B90">
        <v>42.47</v>
      </c>
      <c r="C90">
        <v>1</v>
      </c>
      <c r="D90">
        <v>2.1234999999999999</v>
      </c>
      <c r="E90">
        <v>44.593499999999999</v>
      </c>
      <c r="F90" s="3">
        <v>43467</v>
      </c>
      <c r="G90" s="20">
        <v>0.70625000000000004</v>
      </c>
      <c r="H90" t="s">
        <v>15</v>
      </c>
      <c r="I90">
        <v>42.47</v>
      </c>
      <c r="J90">
        <v>4.7619047620000003</v>
      </c>
      <c r="K90">
        <v>2.1234999999999999</v>
      </c>
      <c r="L90">
        <v>5.7</v>
      </c>
    </row>
    <row r="91" spans="1:12">
      <c r="A91" t="s">
        <v>104</v>
      </c>
      <c r="B91">
        <v>76.989999999999995</v>
      </c>
      <c r="C91">
        <v>6</v>
      </c>
      <c r="D91">
        <v>23.097000000000001</v>
      </c>
      <c r="E91">
        <v>485.03699999999998</v>
      </c>
      <c r="F91" s="3">
        <v>43523</v>
      </c>
      <c r="G91" s="20">
        <v>0.74652777777777801</v>
      </c>
      <c r="H91" t="s">
        <v>15</v>
      </c>
      <c r="I91">
        <v>461.94</v>
      </c>
      <c r="J91">
        <v>4.7619047620000003</v>
      </c>
      <c r="K91">
        <v>23.097000000000001</v>
      </c>
      <c r="L91">
        <v>6.1</v>
      </c>
    </row>
    <row r="92" spans="1:12">
      <c r="A92" t="s">
        <v>105</v>
      </c>
      <c r="B92">
        <v>47.38</v>
      </c>
      <c r="C92">
        <v>4</v>
      </c>
      <c r="D92">
        <v>9.4760000000000009</v>
      </c>
      <c r="E92">
        <v>198.99600000000001</v>
      </c>
      <c r="F92" s="3">
        <v>43488</v>
      </c>
      <c r="G92" s="20">
        <v>0.43402777777777801</v>
      </c>
      <c r="H92" t="s">
        <v>15</v>
      </c>
      <c r="I92">
        <v>189.52</v>
      </c>
      <c r="J92">
        <v>4.7619047620000003</v>
      </c>
      <c r="K92">
        <v>9.4760000000000009</v>
      </c>
      <c r="L92">
        <v>7.1</v>
      </c>
    </row>
    <row r="93" spans="1:12">
      <c r="A93" t="s">
        <v>106</v>
      </c>
      <c r="B93">
        <v>44.86</v>
      </c>
      <c r="C93">
        <v>10</v>
      </c>
      <c r="D93">
        <v>22.43</v>
      </c>
      <c r="E93">
        <v>471.03</v>
      </c>
      <c r="F93" s="3">
        <v>43491</v>
      </c>
      <c r="G93" s="20">
        <v>0.82916666666666705</v>
      </c>
      <c r="H93" t="s">
        <v>13</v>
      </c>
      <c r="I93">
        <v>448.6</v>
      </c>
      <c r="J93">
        <v>4.7619047620000003</v>
      </c>
      <c r="K93">
        <v>22.43</v>
      </c>
      <c r="L93">
        <v>8.1999999999999993</v>
      </c>
    </row>
    <row r="94" spans="1:12">
      <c r="A94" t="s">
        <v>107</v>
      </c>
      <c r="B94">
        <v>21.98</v>
      </c>
      <c r="C94">
        <v>7</v>
      </c>
      <c r="D94">
        <v>7.6929999999999996</v>
      </c>
      <c r="E94">
        <v>161.553</v>
      </c>
      <c r="F94" s="3">
        <v>43475</v>
      </c>
      <c r="G94" s="20">
        <v>0.69583333333333297</v>
      </c>
      <c r="H94" t="s">
        <v>13</v>
      </c>
      <c r="I94">
        <v>153.86000000000001</v>
      </c>
      <c r="J94">
        <v>4.7619047620000003</v>
      </c>
      <c r="K94">
        <v>7.6929999999999996</v>
      </c>
      <c r="L94">
        <v>5.0999999999999996</v>
      </c>
    </row>
    <row r="95" spans="1:12">
      <c r="A95" t="s">
        <v>108</v>
      </c>
      <c r="B95">
        <v>64.36</v>
      </c>
      <c r="C95">
        <v>9</v>
      </c>
      <c r="D95">
        <v>28.962</v>
      </c>
      <c r="E95">
        <v>608.202</v>
      </c>
      <c r="F95" s="3">
        <v>43536</v>
      </c>
      <c r="G95" s="20">
        <v>0.50624999999999998</v>
      </c>
      <c r="H95" t="s">
        <v>17</v>
      </c>
      <c r="I95">
        <v>579.24</v>
      </c>
      <c r="J95">
        <v>4.7619047620000003</v>
      </c>
      <c r="K95">
        <v>28.962</v>
      </c>
      <c r="L95">
        <v>8.6</v>
      </c>
    </row>
    <row r="96" spans="1:12">
      <c r="A96" t="s">
        <v>109</v>
      </c>
      <c r="B96">
        <v>89.75</v>
      </c>
      <c r="C96">
        <v>1</v>
      </c>
      <c r="D96">
        <v>4.4874999999999998</v>
      </c>
      <c r="E96">
        <v>94.237499999999997</v>
      </c>
      <c r="F96" s="3">
        <v>43502</v>
      </c>
      <c r="G96" s="20">
        <v>0.83680555555555503</v>
      </c>
      <c r="H96" t="s">
        <v>17</v>
      </c>
      <c r="I96">
        <v>89.75</v>
      </c>
      <c r="J96">
        <v>4.7619047620000003</v>
      </c>
      <c r="K96">
        <v>4.4874999999999998</v>
      </c>
      <c r="L96">
        <v>6.6</v>
      </c>
    </row>
    <row r="97" spans="1:12">
      <c r="A97" t="s">
        <v>110</v>
      </c>
      <c r="B97">
        <v>97.16</v>
      </c>
      <c r="C97">
        <v>1</v>
      </c>
      <c r="D97">
        <v>4.8579999999999997</v>
      </c>
      <c r="E97">
        <v>102.018</v>
      </c>
      <c r="F97" s="3">
        <v>43532</v>
      </c>
      <c r="G97" s="20">
        <v>0.85972222222222205</v>
      </c>
      <c r="H97" t="s">
        <v>13</v>
      </c>
      <c r="I97">
        <v>97.16</v>
      </c>
      <c r="J97">
        <v>4.7619047620000003</v>
      </c>
      <c r="K97">
        <v>4.8579999999999997</v>
      </c>
      <c r="L97">
        <v>7.2</v>
      </c>
    </row>
    <row r="98" spans="1:12">
      <c r="A98" t="s">
        <v>111</v>
      </c>
      <c r="B98">
        <v>87.87</v>
      </c>
      <c r="C98">
        <v>10</v>
      </c>
      <c r="D98">
        <v>43.935000000000002</v>
      </c>
      <c r="E98">
        <v>922.63499999999999</v>
      </c>
      <c r="F98" s="3">
        <v>43553</v>
      </c>
      <c r="G98" s="20">
        <v>0.43402777777777801</v>
      </c>
      <c r="H98" t="s">
        <v>13</v>
      </c>
      <c r="I98">
        <v>878.7</v>
      </c>
      <c r="J98">
        <v>4.7619047620000003</v>
      </c>
      <c r="K98">
        <v>43.935000000000002</v>
      </c>
      <c r="L98">
        <v>5.0999999999999996</v>
      </c>
    </row>
    <row r="99" spans="1:12">
      <c r="A99" t="s">
        <v>112</v>
      </c>
      <c r="B99">
        <v>12.45</v>
      </c>
      <c r="C99">
        <v>6</v>
      </c>
      <c r="D99">
        <v>3.7349999999999999</v>
      </c>
      <c r="E99">
        <v>78.435000000000002</v>
      </c>
      <c r="F99" s="3">
        <v>43505</v>
      </c>
      <c r="G99" s="20">
        <v>0.54930555555555605</v>
      </c>
      <c r="H99" t="s">
        <v>15</v>
      </c>
      <c r="I99">
        <v>74.7</v>
      </c>
      <c r="J99">
        <v>4.7619047620000003</v>
      </c>
      <c r="K99">
        <v>3.7349999999999999</v>
      </c>
      <c r="L99">
        <v>4.0999999999999996</v>
      </c>
    </row>
    <row r="100" spans="1:12">
      <c r="A100" t="s">
        <v>113</v>
      </c>
      <c r="B100">
        <v>52.75</v>
      </c>
      <c r="C100">
        <v>3</v>
      </c>
      <c r="D100">
        <v>7.9124999999999996</v>
      </c>
      <c r="E100">
        <v>166.16249999999999</v>
      </c>
      <c r="F100" s="3">
        <v>43547</v>
      </c>
      <c r="G100" s="20">
        <v>0.42777777777777798</v>
      </c>
      <c r="H100" t="s">
        <v>13</v>
      </c>
      <c r="I100">
        <v>158.25</v>
      </c>
      <c r="J100">
        <v>4.7619047620000003</v>
      </c>
      <c r="K100">
        <v>7.9124999999999996</v>
      </c>
      <c r="L100">
        <v>9.3000000000000007</v>
      </c>
    </row>
    <row r="101" spans="1:12">
      <c r="A101" t="s">
        <v>114</v>
      </c>
      <c r="B101">
        <v>82.7</v>
      </c>
      <c r="C101">
        <v>6</v>
      </c>
      <c r="D101">
        <v>24.81</v>
      </c>
      <c r="E101">
        <v>521.01</v>
      </c>
      <c r="F101" s="3">
        <v>43529</v>
      </c>
      <c r="G101" s="20">
        <v>0.75972222222222197</v>
      </c>
      <c r="H101" t="s">
        <v>15</v>
      </c>
      <c r="I101">
        <v>496.2</v>
      </c>
      <c r="J101">
        <v>4.7619047620000003</v>
      </c>
      <c r="K101">
        <v>24.81</v>
      </c>
      <c r="L101">
        <v>7.4</v>
      </c>
    </row>
    <row r="102" spans="1:12">
      <c r="A102" t="s">
        <v>115</v>
      </c>
      <c r="B102">
        <v>48.71</v>
      </c>
      <c r="C102">
        <v>1</v>
      </c>
      <c r="D102">
        <v>2.4355000000000002</v>
      </c>
      <c r="E102">
        <v>51.145499999999998</v>
      </c>
      <c r="F102" s="3">
        <v>43550</v>
      </c>
      <c r="G102" s="20">
        <v>0.80555555555555503</v>
      </c>
      <c r="H102" t="s">
        <v>15</v>
      </c>
      <c r="I102">
        <v>48.71</v>
      </c>
      <c r="J102">
        <v>4.7619047620000003</v>
      </c>
      <c r="K102">
        <v>2.4355000000000002</v>
      </c>
      <c r="L102">
        <v>4.0999999999999996</v>
      </c>
    </row>
    <row r="103" spans="1:12">
      <c r="A103" t="s">
        <v>116</v>
      </c>
      <c r="B103">
        <v>78.55</v>
      </c>
      <c r="C103">
        <v>9</v>
      </c>
      <c r="D103">
        <v>35.347499999999997</v>
      </c>
      <c r="E103">
        <v>742.29750000000001</v>
      </c>
      <c r="F103" s="3">
        <v>43525</v>
      </c>
      <c r="G103" s="20">
        <v>0.55694444444444402</v>
      </c>
      <c r="H103" t="s">
        <v>15</v>
      </c>
      <c r="I103">
        <v>706.95</v>
      </c>
      <c r="J103">
        <v>4.7619047620000003</v>
      </c>
      <c r="K103">
        <v>35.347499999999997</v>
      </c>
      <c r="L103">
        <v>7.2</v>
      </c>
    </row>
    <row r="104" spans="1:12">
      <c r="A104" t="s">
        <v>117</v>
      </c>
      <c r="B104">
        <v>23.07</v>
      </c>
      <c r="C104">
        <v>9</v>
      </c>
      <c r="D104">
        <v>10.381500000000001</v>
      </c>
      <c r="E104">
        <v>218.01150000000001</v>
      </c>
      <c r="F104" s="3">
        <v>43497</v>
      </c>
      <c r="G104" s="20">
        <v>0.47708333333333303</v>
      </c>
      <c r="H104" t="s">
        <v>15</v>
      </c>
      <c r="I104">
        <v>207.63</v>
      </c>
      <c r="J104">
        <v>4.7619047620000003</v>
      </c>
      <c r="K104">
        <v>10.381500000000001</v>
      </c>
      <c r="L104">
        <v>4.9000000000000004</v>
      </c>
    </row>
    <row r="105" spans="1:12">
      <c r="A105" t="s">
        <v>118</v>
      </c>
      <c r="B105">
        <v>58.26</v>
      </c>
      <c r="C105">
        <v>6</v>
      </c>
      <c r="D105">
        <v>17.478000000000002</v>
      </c>
      <c r="E105">
        <v>367.03800000000001</v>
      </c>
      <c r="F105" s="3">
        <v>43552</v>
      </c>
      <c r="G105" s="20">
        <v>0.69722222222222197</v>
      </c>
      <c r="H105" t="s">
        <v>15</v>
      </c>
      <c r="I105">
        <v>349.56</v>
      </c>
      <c r="J105">
        <v>4.7619047620000003</v>
      </c>
      <c r="K105">
        <v>17.478000000000002</v>
      </c>
      <c r="L105">
        <v>9.9</v>
      </c>
    </row>
    <row r="106" spans="1:12">
      <c r="A106" t="s">
        <v>119</v>
      </c>
      <c r="B106">
        <v>30.35</v>
      </c>
      <c r="C106">
        <v>7</v>
      </c>
      <c r="D106">
        <v>10.6225</v>
      </c>
      <c r="E106">
        <v>223.07249999999999</v>
      </c>
      <c r="F106" s="3">
        <v>43543</v>
      </c>
      <c r="G106" s="20">
        <v>0.76319444444444395</v>
      </c>
      <c r="H106" t="s">
        <v>15</v>
      </c>
      <c r="I106">
        <v>212.45</v>
      </c>
      <c r="J106">
        <v>4.7619047620000003</v>
      </c>
      <c r="K106">
        <v>10.6225</v>
      </c>
      <c r="L106">
        <v>8</v>
      </c>
    </row>
    <row r="107" spans="1:12">
      <c r="A107" t="s">
        <v>120</v>
      </c>
      <c r="B107">
        <v>88.67</v>
      </c>
      <c r="C107">
        <v>10</v>
      </c>
      <c r="D107">
        <v>44.335000000000001</v>
      </c>
      <c r="E107">
        <v>931.03499999999997</v>
      </c>
      <c r="F107" s="3">
        <v>43477</v>
      </c>
      <c r="G107" s="20">
        <v>0.61805555555555602</v>
      </c>
      <c r="H107" t="s">
        <v>13</v>
      </c>
      <c r="I107">
        <v>886.7</v>
      </c>
      <c r="J107">
        <v>4.7619047620000003</v>
      </c>
      <c r="K107">
        <v>44.335000000000001</v>
      </c>
      <c r="L107">
        <v>7.3</v>
      </c>
    </row>
    <row r="108" spans="1:12">
      <c r="A108" t="s">
        <v>121</v>
      </c>
      <c r="B108">
        <v>27.38</v>
      </c>
      <c r="C108">
        <v>6</v>
      </c>
      <c r="D108">
        <v>8.2140000000000004</v>
      </c>
      <c r="E108">
        <v>172.494</v>
      </c>
      <c r="F108" s="3">
        <v>43470</v>
      </c>
      <c r="G108" s="20">
        <v>0.87083333333333302</v>
      </c>
      <c r="H108" t="s">
        <v>17</v>
      </c>
      <c r="I108">
        <v>164.28</v>
      </c>
      <c r="J108">
        <v>4.7619047620000003</v>
      </c>
      <c r="K108">
        <v>8.2140000000000004</v>
      </c>
      <c r="L108">
        <v>7.9</v>
      </c>
    </row>
    <row r="109" spans="1:12">
      <c r="A109" t="s">
        <v>122</v>
      </c>
      <c r="B109">
        <v>62.13</v>
      </c>
      <c r="C109">
        <v>6</v>
      </c>
      <c r="D109">
        <v>18.638999999999999</v>
      </c>
      <c r="E109">
        <v>391.41899999999998</v>
      </c>
      <c r="F109" s="3">
        <v>43546</v>
      </c>
      <c r="G109" s="20">
        <v>0.84652777777777799</v>
      </c>
      <c r="H109" t="s">
        <v>15</v>
      </c>
      <c r="I109">
        <v>372.78</v>
      </c>
      <c r="J109">
        <v>4.7619047620000003</v>
      </c>
      <c r="K109">
        <v>18.638999999999999</v>
      </c>
      <c r="L109">
        <v>7.4</v>
      </c>
    </row>
    <row r="110" spans="1:12">
      <c r="A110" t="s">
        <v>123</v>
      </c>
      <c r="B110">
        <v>33.979999999999997</v>
      </c>
      <c r="C110">
        <v>9</v>
      </c>
      <c r="D110">
        <v>15.291</v>
      </c>
      <c r="E110">
        <v>321.11099999999999</v>
      </c>
      <c r="F110" s="3">
        <v>43548</v>
      </c>
      <c r="G110" s="20">
        <v>0.44652777777777802</v>
      </c>
      <c r="H110" t="s">
        <v>15</v>
      </c>
      <c r="I110">
        <v>305.82</v>
      </c>
      <c r="J110">
        <v>4.7619047620000003</v>
      </c>
      <c r="K110">
        <v>15.291</v>
      </c>
      <c r="L110">
        <v>4.2</v>
      </c>
    </row>
    <row r="111" spans="1:12">
      <c r="A111" t="s">
        <v>124</v>
      </c>
      <c r="B111">
        <v>81.97</v>
      </c>
      <c r="C111">
        <v>10</v>
      </c>
      <c r="D111">
        <v>40.984999999999999</v>
      </c>
      <c r="E111">
        <v>860.68499999999995</v>
      </c>
      <c r="F111" s="3">
        <v>43527</v>
      </c>
      <c r="G111" s="20">
        <v>0.60416666666666696</v>
      </c>
      <c r="H111" t="s">
        <v>15</v>
      </c>
      <c r="I111">
        <v>819.7</v>
      </c>
      <c r="J111">
        <v>4.7619047620000003</v>
      </c>
      <c r="K111">
        <v>40.984999999999999</v>
      </c>
      <c r="L111">
        <v>9.1999999999999993</v>
      </c>
    </row>
    <row r="112" spans="1:12">
      <c r="A112" t="s">
        <v>125</v>
      </c>
      <c r="B112">
        <v>16.489999999999998</v>
      </c>
      <c r="C112">
        <v>2</v>
      </c>
      <c r="D112">
        <v>1.649</v>
      </c>
      <c r="E112">
        <v>34.628999999999998</v>
      </c>
      <c r="F112" s="3">
        <v>43501</v>
      </c>
      <c r="G112" s="20">
        <v>0.48055555555555601</v>
      </c>
      <c r="H112" t="s">
        <v>13</v>
      </c>
      <c r="I112">
        <v>32.979999999999997</v>
      </c>
      <c r="J112">
        <v>4.7619047620000003</v>
      </c>
      <c r="K112">
        <v>1.649</v>
      </c>
      <c r="L112">
        <v>4.5999999999999996</v>
      </c>
    </row>
    <row r="113" spans="1:12">
      <c r="A113" t="s">
        <v>126</v>
      </c>
      <c r="B113">
        <v>98.21</v>
      </c>
      <c r="C113">
        <v>3</v>
      </c>
      <c r="D113">
        <v>14.7315</v>
      </c>
      <c r="E113">
        <v>309.36149999999998</v>
      </c>
      <c r="F113" s="3">
        <v>43501</v>
      </c>
      <c r="G113" s="20">
        <v>0.44513888888888897</v>
      </c>
      <c r="H113" t="s">
        <v>17</v>
      </c>
      <c r="I113">
        <v>294.63</v>
      </c>
      <c r="J113">
        <v>4.7619047620000003</v>
      </c>
      <c r="K113">
        <v>14.7315</v>
      </c>
      <c r="L113">
        <v>7.8</v>
      </c>
    </row>
    <row r="114" spans="1:12">
      <c r="A114" t="s">
        <v>127</v>
      </c>
      <c r="B114">
        <v>72.84</v>
      </c>
      <c r="C114">
        <v>7</v>
      </c>
      <c r="D114">
        <v>25.494</v>
      </c>
      <c r="E114">
        <v>535.37400000000002</v>
      </c>
      <c r="F114" s="3">
        <v>43511</v>
      </c>
      <c r="G114" s="20">
        <v>0.530555555555556</v>
      </c>
      <c r="H114" t="s">
        <v>15</v>
      </c>
      <c r="I114">
        <v>509.88</v>
      </c>
      <c r="J114">
        <v>4.7619047620000003</v>
      </c>
      <c r="K114">
        <v>25.494</v>
      </c>
      <c r="L114">
        <v>8.4</v>
      </c>
    </row>
    <row r="115" spans="1:12">
      <c r="A115" t="s">
        <v>128</v>
      </c>
      <c r="B115">
        <v>58.07</v>
      </c>
      <c r="C115">
        <v>9</v>
      </c>
      <c r="D115">
        <v>26.131499999999999</v>
      </c>
      <c r="E115">
        <v>548.76149999999996</v>
      </c>
      <c r="F115" s="3">
        <v>43484</v>
      </c>
      <c r="G115" s="20">
        <v>0.83819444444444402</v>
      </c>
      <c r="H115" t="s">
        <v>13</v>
      </c>
      <c r="I115">
        <v>522.63</v>
      </c>
      <c r="J115">
        <v>4.7619047620000003</v>
      </c>
      <c r="K115">
        <v>26.131499999999999</v>
      </c>
      <c r="L115">
        <v>4.3</v>
      </c>
    </row>
    <row r="116" spans="1:12">
      <c r="A116" t="s">
        <v>129</v>
      </c>
      <c r="B116">
        <v>80.790000000000006</v>
      </c>
      <c r="C116">
        <v>9</v>
      </c>
      <c r="D116">
        <v>36.355499999999999</v>
      </c>
      <c r="E116">
        <v>763.46550000000002</v>
      </c>
      <c r="F116" s="3">
        <v>43497</v>
      </c>
      <c r="G116" s="20">
        <v>0.85486111111111096</v>
      </c>
      <c r="H116" t="s">
        <v>17</v>
      </c>
      <c r="I116">
        <v>727.11</v>
      </c>
      <c r="J116">
        <v>4.7619047620000003</v>
      </c>
      <c r="K116">
        <v>36.355499999999999</v>
      </c>
      <c r="L116">
        <v>9.5</v>
      </c>
    </row>
    <row r="117" spans="1:12">
      <c r="A117" t="s">
        <v>130</v>
      </c>
      <c r="B117">
        <v>27.02</v>
      </c>
      <c r="C117">
        <v>3</v>
      </c>
      <c r="D117">
        <v>4.0529999999999999</v>
      </c>
      <c r="E117">
        <v>85.113</v>
      </c>
      <c r="F117" s="3">
        <v>43526</v>
      </c>
      <c r="G117" s="20">
        <v>0.54236111111111096</v>
      </c>
      <c r="H117" t="s">
        <v>17</v>
      </c>
      <c r="I117">
        <v>81.06</v>
      </c>
      <c r="J117">
        <v>4.7619047620000003</v>
      </c>
      <c r="K117">
        <v>4.0529999999999999</v>
      </c>
      <c r="L117">
        <v>7.1</v>
      </c>
    </row>
    <row r="118" spans="1:12">
      <c r="A118" t="s">
        <v>131</v>
      </c>
      <c r="B118">
        <v>21.94</v>
      </c>
      <c r="C118">
        <v>5</v>
      </c>
      <c r="D118">
        <v>5.4850000000000003</v>
      </c>
      <c r="E118">
        <v>115.185</v>
      </c>
      <c r="F118" s="3">
        <v>43529</v>
      </c>
      <c r="G118" s="20">
        <v>0.52013888888888904</v>
      </c>
      <c r="H118" t="s">
        <v>13</v>
      </c>
      <c r="I118">
        <v>109.7</v>
      </c>
      <c r="J118">
        <v>4.7619047620000003</v>
      </c>
      <c r="K118">
        <v>5.4850000000000003</v>
      </c>
      <c r="L118">
        <v>5.3</v>
      </c>
    </row>
    <row r="119" spans="1:12">
      <c r="A119" t="s">
        <v>132</v>
      </c>
      <c r="B119">
        <v>51.36</v>
      </c>
      <c r="C119">
        <v>1</v>
      </c>
      <c r="D119">
        <v>2.5680000000000001</v>
      </c>
      <c r="E119">
        <v>53.927999999999997</v>
      </c>
      <c r="F119" s="3">
        <v>43481</v>
      </c>
      <c r="G119" s="20">
        <v>0.64305555555555605</v>
      </c>
      <c r="H119" t="s">
        <v>13</v>
      </c>
      <c r="I119">
        <v>51.36</v>
      </c>
      <c r="J119">
        <v>4.7619047620000003</v>
      </c>
      <c r="K119">
        <v>2.5680000000000001</v>
      </c>
      <c r="L119">
        <v>5.2</v>
      </c>
    </row>
    <row r="120" spans="1:12">
      <c r="A120" t="s">
        <v>133</v>
      </c>
      <c r="B120">
        <v>10.96</v>
      </c>
      <c r="C120">
        <v>10</v>
      </c>
      <c r="D120">
        <v>5.48</v>
      </c>
      <c r="E120">
        <v>115.08</v>
      </c>
      <c r="F120" s="3">
        <v>43498</v>
      </c>
      <c r="G120" s="20">
        <v>0.86666666666666703</v>
      </c>
      <c r="H120" t="s">
        <v>13</v>
      </c>
      <c r="I120">
        <v>109.6</v>
      </c>
      <c r="J120">
        <v>4.7619047620000003</v>
      </c>
      <c r="K120">
        <v>5.48</v>
      </c>
      <c r="L120">
        <v>6</v>
      </c>
    </row>
    <row r="121" spans="1:12">
      <c r="A121" t="s">
        <v>134</v>
      </c>
      <c r="B121">
        <v>53.44</v>
      </c>
      <c r="C121">
        <v>2</v>
      </c>
      <c r="D121">
        <v>5.3440000000000003</v>
      </c>
      <c r="E121">
        <v>112.224</v>
      </c>
      <c r="F121" s="3">
        <v>43485</v>
      </c>
      <c r="G121" s="20">
        <v>0.85972222222222205</v>
      </c>
      <c r="H121" t="s">
        <v>13</v>
      </c>
      <c r="I121">
        <v>106.88</v>
      </c>
      <c r="J121">
        <v>4.7619047620000003</v>
      </c>
      <c r="K121">
        <v>5.3440000000000003</v>
      </c>
      <c r="L121">
        <v>4.0999999999999996</v>
      </c>
    </row>
    <row r="122" spans="1:12">
      <c r="A122" t="s">
        <v>135</v>
      </c>
      <c r="B122">
        <v>99.56</v>
      </c>
      <c r="C122">
        <v>8</v>
      </c>
      <c r="D122">
        <v>39.823999999999998</v>
      </c>
      <c r="E122">
        <v>836.30399999999997</v>
      </c>
      <c r="F122" s="3">
        <v>43510</v>
      </c>
      <c r="G122" s="20">
        <v>0.71041666666666703</v>
      </c>
      <c r="H122" t="s">
        <v>17</v>
      </c>
      <c r="I122">
        <v>796.48</v>
      </c>
      <c r="J122">
        <v>4.7619047620000003</v>
      </c>
      <c r="K122">
        <v>39.823999999999998</v>
      </c>
      <c r="L122">
        <v>5.2</v>
      </c>
    </row>
    <row r="123" spans="1:12">
      <c r="A123" t="s">
        <v>136</v>
      </c>
      <c r="B123">
        <v>57.12</v>
      </c>
      <c r="C123">
        <v>7</v>
      </c>
      <c r="D123">
        <v>19.992000000000001</v>
      </c>
      <c r="E123">
        <v>419.83199999999999</v>
      </c>
      <c r="F123" s="3">
        <v>43477</v>
      </c>
      <c r="G123" s="20">
        <v>0.50138888888888899</v>
      </c>
      <c r="H123" t="s">
        <v>17</v>
      </c>
      <c r="I123">
        <v>399.84</v>
      </c>
      <c r="J123">
        <v>4.7619047620000003</v>
      </c>
      <c r="K123">
        <v>19.992000000000001</v>
      </c>
      <c r="L123">
        <v>6.5</v>
      </c>
    </row>
    <row r="124" spans="1:12">
      <c r="A124" t="s">
        <v>137</v>
      </c>
      <c r="B124">
        <v>99.96</v>
      </c>
      <c r="C124">
        <v>9</v>
      </c>
      <c r="D124">
        <v>44.981999999999999</v>
      </c>
      <c r="E124">
        <v>944.62199999999996</v>
      </c>
      <c r="F124" s="3">
        <v>43533</v>
      </c>
      <c r="G124" s="20">
        <v>0.72638888888888897</v>
      </c>
      <c r="H124" t="s">
        <v>17</v>
      </c>
      <c r="I124">
        <v>899.64</v>
      </c>
      <c r="J124">
        <v>4.7619047620000003</v>
      </c>
      <c r="K124">
        <v>44.981999999999999</v>
      </c>
      <c r="L124">
        <v>4.2</v>
      </c>
    </row>
    <row r="125" spans="1:12">
      <c r="A125" t="s">
        <v>138</v>
      </c>
      <c r="B125">
        <v>63.91</v>
      </c>
      <c r="C125">
        <v>8</v>
      </c>
      <c r="D125">
        <v>25.564</v>
      </c>
      <c r="E125">
        <v>536.84400000000005</v>
      </c>
      <c r="F125" s="3">
        <v>43537</v>
      </c>
      <c r="G125" s="20">
        <v>0.82777777777777795</v>
      </c>
      <c r="H125" t="s">
        <v>17</v>
      </c>
      <c r="I125">
        <v>511.28</v>
      </c>
      <c r="J125">
        <v>4.7619047620000003</v>
      </c>
      <c r="K125">
        <v>25.564</v>
      </c>
      <c r="L125">
        <v>4.5999999999999996</v>
      </c>
    </row>
    <row r="126" spans="1:12">
      <c r="A126" t="s">
        <v>139</v>
      </c>
      <c r="B126">
        <v>56.47</v>
      </c>
      <c r="C126">
        <v>8</v>
      </c>
      <c r="D126">
        <v>22.588000000000001</v>
      </c>
      <c r="E126">
        <v>474.34800000000001</v>
      </c>
      <c r="F126" s="3">
        <v>43533</v>
      </c>
      <c r="G126" s="20">
        <v>0.62291666666666701</v>
      </c>
      <c r="H126" t="s">
        <v>13</v>
      </c>
      <c r="I126">
        <v>451.76</v>
      </c>
      <c r="J126">
        <v>4.7619047620000003</v>
      </c>
      <c r="K126">
        <v>22.588000000000001</v>
      </c>
      <c r="L126">
        <v>7.3</v>
      </c>
    </row>
    <row r="127" spans="1:12">
      <c r="A127" t="s">
        <v>140</v>
      </c>
      <c r="B127">
        <v>93.69</v>
      </c>
      <c r="C127">
        <v>7</v>
      </c>
      <c r="D127">
        <v>32.791499999999999</v>
      </c>
      <c r="E127">
        <v>688.62149999999997</v>
      </c>
      <c r="F127" s="3">
        <v>43534</v>
      </c>
      <c r="G127" s="20">
        <v>0.780555555555556</v>
      </c>
      <c r="H127" t="s">
        <v>17</v>
      </c>
      <c r="I127">
        <v>655.83</v>
      </c>
      <c r="J127">
        <v>4.7619047620000003</v>
      </c>
      <c r="K127">
        <v>32.791499999999999</v>
      </c>
      <c r="L127">
        <v>4.5</v>
      </c>
    </row>
    <row r="128" spans="1:12">
      <c r="A128" t="s">
        <v>141</v>
      </c>
      <c r="B128">
        <v>32.25</v>
      </c>
      <c r="C128">
        <v>5</v>
      </c>
      <c r="D128">
        <v>8.0625</v>
      </c>
      <c r="E128">
        <v>169.3125</v>
      </c>
      <c r="F128" s="3">
        <v>43492</v>
      </c>
      <c r="G128" s="20">
        <v>0.55972222222222201</v>
      </c>
      <c r="H128" t="s">
        <v>15</v>
      </c>
      <c r="I128">
        <v>161.25</v>
      </c>
      <c r="J128">
        <v>4.7619047620000003</v>
      </c>
      <c r="K128">
        <v>8.0625</v>
      </c>
      <c r="L128">
        <v>9</v>
      </c>
    </row>
    <row r="129" spans="1:12">
      <c r="A129" t="s">
        <v>142</v>
      </c>
      <c r="B129">
        <v>31.73</v>
      </c>
      <c r="C129">
        <v>9</v>
      </c>
      <c r="D129">
        <v>14.278499999999999</v>
      </c>
      <c r="E129">
        <v>299.8485</v>
      </c>
      <c r="F129" s="3">
        <v>43473</v>
      </c>
      <c r="G129" s="20">
        <v>0.67847222222222203</v>
      </c>
      <c r="H129" t="s">
        <v>17</v>
      </c>
      <c r="I129">
        <v>285.57</v>
      </c>
      <c r="J129">
        <v>4.7619047620000003</v>
      </c>
      <c r="K129">
        <v>14.278499999999999</v>
      </c>
      <c r="L129">
        <v>5.9</v>
      </c>
    </row>
    <row r="130" spans="1:12">
      <c r="A130" t="s">
        <v>143</v>
      </c>
      <c r="B130">
        <v>68.540000000000006</v>
      </c>
      <c r="C130">
        <v>8</v>
      </c>
      <c r="D130">
        <v>27.416</v>
      </c>
      <c r="E130">
        <v>575.73599999999999</v>
      </c>
      <c r="F130" s="3">
        <v>43473</v>
      </c>
      <c r="G130" s="20">
        <v>0.66458333333333297</v>
      </c>
      <c r="H130" t="s">
        <v>13</v>
      </c>
      <c r="I130">
        <v>548.32000000000005</v>
      </c>
      <c r="J130">
        <v>4.7619047620000003</v>
      </c>
      <c r="K130">
        <v>27.416</v>
      </c>
      <c r="L130">
        <v>8.5</v>
      </c>
    </row>
    <row r="131" spans="1:12">
      <c r="A131" t="s">
        <v>144</v>
      </c>
      <c r="B131">
        <v>90.28</v>
      </c>
      <c r="C131">
        <v>9</v>
      </c>
      <c r="D131">
        <v>40.625999999999998</v>
      </c>
      <c r="E131">
        <v>853.14599999999996</v>
      </c>
      <c r="F131" s="3">
        <v>43504</v>
      </c>
      <c r="G131" s="20">
        <v>0.46875</v>
      </c>
      <c r="H131" t="s">
        <v>13</v>
      </c>
      <c r="I131">
        <v>812.52</v>
      </c>
      <c r="J131">
        <v>4.7619047620000003</v>
      </c>
      <c r="K131">
        <v>40.625999999999998</v>
      </c>
      <c r="L131">
        <v>7.2</v>
      </c>
    </row>
    <row r="132" spans="1:12">
      <c r="A132" t="s">
        <v>145</v>
      </c>
      <c r="B132">
        <v>39.619999999999997</v>
      </c>
      <c r="C132">
        <v>7</v>
      </c>
      <c r="D132">
        <v>13.867000000000001</v>
      </c>
      <c r="E132">
        <v>291.20699999999999</v>
      </c>
      <c r="F132" s="3">
        <v>43490</v>
      </c>
      <c r="G132" s="20">
        <v>0.55416666666666703</v>
      </c>
      <c r="H132" t="s">
        <v>15</v>
      </c>
      <c r="I132">
        <v>277.33999999999997</v>
      </c>
      <c r="J132">
        <v>4.7619047620000003</v>
      </c>
      <c r="K132">
        <v>13.867000000000001</v>
      </c>
      <c r="L132">
        <v>7.5</v>
      </c>
    </row>
    <row r="133" spans="1:12">
      <c r="A133" t="s">
        <v>146</v>
      </c>
      <c r="B133">
        <v>92.13</v>
      </c>
      <c r="C133">
        <v>6</v>
      </c>
      <c r="D133">
        <v>27.638999999999999</v>
      </c>
      <c r="E133">
        <v>580.41899999999998</v>
      </c>
      <c r="F133" s="3">
        <v>43530</v>
      </c>
      <c r="G133" s="20">
        <v>0.85694444444444395</v>
      </c>
      <c r="H133" t="s">
        <v>15</v>
      </c>
      <c r="I133">
        <v>552.78</v>
      </c>
      <c r="J133">
        <v>4.7619047620000003</v>
      </c>
      <c r="K133">
        <v>27.638999999999999</v>
      </c>
      <c r="L133">
        <v>8.3000000000000007</v>
      </c>
    </row>
    <row r="134" spans="1:12">
      <c r="A134" t="s">
        <v>147</v>
      </c>
      <c r="B134">
        <v>34.840000000000003</v>
      </c>
      <c r="C134">
        <v>4</v>
      </c>
      <c r="D134">
        <v>6.968</v>
      </c>
      <c r="E134">
        <v>146.328</v>
      </c>
      <c r="F134" s="3">
        <v>43506</v>
      </c>
      <c r="G134" s="20">
        <v>0.77500000000000002</v>
      </c>
      <c r="H134" t="s">
        <v>15</v>
      </c>
      <c r="I134">
        <v>139.36000000000001</v>
      </c>
      <c r="J134">
        <v>4.7619047620000003</v>
      </c>
      <c r="K134">
        <v>6.968</v>
      </c>
      <c r="L134">
        <v>7.4</v>
      </c>
    </row>
    <row r="135" spans="1:12">
      <c r="A135" t="s">
        <v>148</v>
      </c>
      <c r="B135">
        <v>87.45</v>
      </c>
      <c r="C135">
        <v>6</v>
      </c>
      <c r="D135">
        <v>26.234999999999999</v>
      </c>
      <c r="E135">
        <v>550.93499999999995</v>
      </c>
      <c r="F135" s="3">
        <v>43513</v>
      </c>
      <c r="G135" s="20">
        <v>0.61111111111111105</v>
      </c>
      <c r="H135" t="s">
        <v>17</v>
      </c>
      <c r="I135">
        <v>524.70000000000005</v>
      </c>
      <c r="J135">
        <v>4.7619047620000003</v>
      </c>
      <c r="K135">
        <v>26.234999999999999</v>
      </c>
      <c r="L135">
        <v>8.8000000000000007</v>
      </c>
    </row>
    <row r="136" spans="1:12">
      <c r="A136" t="s">
        <v>149</v>
      </c>
      <c r="B136">
        <v>81.3</v>
      </c>
      <c r="C136">
        <v>6</v>
      </c>
      <c r="D136">
        <v>24.39</v>
      </c>
      <c r="E136">
        <v>512.19000000000005</v>
      </c>
      <c r="F136" s="3">
        <v>43532</v>
      </c>
      <c r="G136" s="20">
        <v>0.69652777777777797</v>
      </c>
      <c r="H136" t="s">
        <v>13</v>
      </c>
      <c r="I136">
        <v>487.8</v>
      </c>
      <c r="J136">
        <v>4.7619047620000003</v>
      </c>
      <c r="K136">
        <v>24.39</v>
      </c>
      <c r="L136">
        <v>5.3</v>
      </c>
    </row>
    <row r="137" spans="1:12">
      <c r="A137" t="s">
        <v>150</v>
      </c>
      <c r="B137">
        <v>90.22</v>
      </c>
      <c r="C137">
        <v>3</v>
      </c>
      <c r="D137">
        <v>13.532999999999999</v>
      </c>
      <c r="E137">
        <v>284.19299999999998</v>
      </c>
      <c r="F137" s="3">
        <v>43514</v>
      </c>
      <c r="G137" s="20">
        <v>0.81874999999999998</v>
      </c>
      <c r="H137" t="s">
        <v>15</v>
      </c>
      <c r="I137">
        <v>270.66000000000003</v>
      </c>
      <c r="J137">
        <v>4.7619047620000003</v>
      </c>
      <c r="K137">
        <v>13.532999999999999</v>
      </c>
      <c r="L137">
        <v>6.2</v>
      </c>
    </row>
    <row r="138" spans="1:12">
      <c r="A138" t="s">
        <v>151</v>
      </c>
      <c r="B138">
        <v>26.31</v>
      </c>
      <c r="C138">
        <v>5</v>
      </c>
      <c r="D138">
        <v>6.5774999999999997</v>
      </c>
      <c r="E138">
        <v>138.1275</v>
      </c>
      <c r="F138" s="3">
        <v>43483</v>
      </c>
      <c r="G138" s="20">
        <v>0.874305555555556</v>
      </c>
      <c r="H138" t="s">
        <v>17</v>
      </c>
      <c r="I138">
        <v>131.55000000000001</v>
      </c>
      <c r="J138">
        <v>4.7619047620000003</v>
      </c>
      <c r="K138">
        <v>6.5774999999999997</v>
      </c>
      <c r="L138">
        <v>8.8000000000000007</v>
      </c>
    </row>
    <row r="139" spans="1:12">
      <c r="A139" t="s">
        <v>152</v>
      </c>
      <c r="B139">
        <v>34.42</v>
      </c>
      <c r="C139">
        <v>6</v>
      </c>
      <c r="D139">
        <v>10.326000000000001</v>
      </c>
      <c r="E139">
        <v>216.846</v>
      </c>
      <c r="F139" s="3">
        <v>43514</v>
      </c>
      <c r="G139" s="20">
        <v>0.65208333333333302</v>
      </c>
      <c r="H139" t="s">
        <v>15</v>
      </c>
      <c r="I139">
        <v>206.52</v>
      </c>
      <c r="J139">
        <v>4.7619047620000003</v>
      </c>
      <c r="K139">
        <v>10.326000000000001</v>
      </c>
      <c r="L139">
        <v>9.8000000000000007</v>
      </c>
    </row>
    <row r="140" spans="1:12">
      <c r="A140" t="s">
        <v>153</v>
      </c>
      <c r="B140">
        <v>51.91</v>
      </c>
      <c r="C140">
        <v>10</v>
      </c>
      <c r="D140">
        <v>25.954999999999998</v>
      </c>
      <c r="E140">
        <v>545.05499999999995</v>
      </c>
      <c r="F140" s="3">
        <v>43512</v>
      </c>
      <c r="G140" s="20">
        <v>0.51458333333333295</v>
      </c>
      <c r="H140" t="s">
        <v>15</v>
      </c>
      <c r="I140">
        <v>519.1</v>
      </c>
      <c r="J140">
        <v>4.7619047620000003</v>
      </c>
      <c r="K140">
        <v>25.954999999999998</v>
      </c>
      <c r="L140">
        <v>8.1999999999999993</v>
      </c>
    </row>
    <row r="141" spans="1:12">
      <c r="A141" t="s">
        <v>154</v>
      </c>
      <c r="B141">
        <v>72.5</v>
      </c>
      <c r="C141">
        <v>8</v>
      </c>
      <c r="D141">
        <v>29</v>
      </c>
      <c r="E141">
        <v>609</v>
      </c>
      <c r="F141" s="3">
        <v>43540</v>
      </c>
      <c r="G141" s="20">
        <v>0.80902777777777801</v>
      </c>
      <c r="H141" t="s">
        <v>13</v>
      </c>
      <c r="I141">
        <v>580</v>
      </c>
      <c r="J141">
        <v>4.7619047620000003</v>
      </c>
      <c r="K141">
        <v>29</v>
      </c>
      <c r="L141">
        <v>9.1999999999999993</v>
      </c>
    </row>
    <row r="142" spans="1:12">
      <c r="A142" t="s">
        <v>155</v>
      </c>
      <c r="B142">
        <v>89.8</v>
      </c>
      <c r="C142">
        <v>10</v>
      </c>
      <c r="D142">
        <v>44.9</v>
      </c>
      <c r="E142">
        <v>942.9</v>
      </c>
      <c r="F142" s="3">
        <v>43488</v>
      </c>
      <c r="G142" s="20">
        <v>0.54166666666666696</v>
      </c>
      <c r="H142" t="s">
        <v>17</v>
      </c>
      <c r="I142">
        <v>898</v>
      </c>
      <c r="J142">
        <v>4.7619047620000003</v>
      </c>
      <c r="K142">
        <v>44.9</v>
      </c>
      <c r="L142">
        <v>5.4</v>
      </c>
    </row>
    <row r="143" spans="1:12">
      <c r="A143" t="s">
        <v>156</v>
      </c>
      <c r="B143">
        <v>90.5</v>
      </c>
      <c r="C143">
        <v>10</v>
      </c>
      <c r="D143">
        <v>45.25</v>
      </c>
      <c r="E143">
        <v>950.25</v>
      </c>
      <c r="F143" s="3">
        <v>43490</v>
      </c>
      <c r="G143" s="20">
        <v>0.57499999999999996</v>
      </c>
      <c r="H143" t="s">
        <v>15</v>
      </c>
      <c r="I143">
        <v>905</v>
      </c>
      <c r="J143">
        <v>4.7619047620000003</v>
      </c>
      <c r="K143">
        <v>45.25</v>
      </c>
      <c r="L143">
        <v>8.1</v>
      </c>
    </row>
    <row r="144" spans="1:12">
      <c r="A144" t="s">
        <v>157</v>
      </c>
      <c r="B144">
        <v>68.599999999999994</v>
      </c>
      <c r="C144">
        <v>10</v>
      </c>
      <c r="D144">
        <v>34.299999999999997</v>
      </c>
      <c r="E144">
        <v>720.3</v>
      </c>
      <c r="F144" s="3">
        <v>43501</v>
      </c>
      <c r="G144" s="20">
        <v>0.83125000000000004</v>
      </c>
      <c r="H144" t="s">
        <v>15</v>
      </c>
      <c r="I144">
        <v>686</v>
      </c>
      <c r="J144">
        <v>4.7619047620000003</v>
      </c>
      <c r="K144">
        <v>34.299999999999997</v>
      </c>
      <c r="L144">
        <v>9.1</v>
      </c>
    </row>
    <row r="145" spans="1:12">
      <c r="A145" t="s">
        <v>158</v>
      </c>
      <c r="B145">
        <v>30.41</v>
      </c>
      <c r="C145">
        <v>1</v>
      </c>
      <c r="D145">
        <v>1.5205</v>
      </c>
      <c r="E145">
        <v>31.930499999999999</v>
      </c>
      <c r="F145" s="3">
        <v>43518</v>
      </c>
      <c r="G145" s="20">
        <v>0.44166666666666698</v>
      </c>
      <c r="H145" t="s">
        <v>17</v>
      </c>
      <c r="I145">
        <v>30.41</v>
      </c>
      <c r="J145">
        <v>4.7619047620000003</v>
      </c>
      <c r="K145">
        <v>1.5205</v>
      </c>
      <c r="L145">
        <v>8.4</v>
      </c>
    </row>
    <row r="146" spans="1:12">
      <c r="A146" t="s">
        <v>159</v>
      </c>
      <c r="B146">
        <v>77.95</v>
      </c>
      <c r="C146">
        <v>6</v>
      </c>
      <c r="D146">
        <v>23.385000000000002</v>
      </c>
      <c r="E146">
        <v>491.08499999999998</v>
      </c>
      <c r="F146" s="3">
        <v>43486</v>
      </c>
      <c r="G146" s="20">
        <v>0.69236111111111098</v>
      </c>
      <c r="H146" t="s">
        <v>13</v>
      </c>
      <c r="I146">
        <v>467.7</v>
      </c>
      <c r="J146">
        <v>4.7619047620000003</v>
      </c>
      <c r="K146">
        <v>23.385000000000002</v>
      </c>
      <c r="L146">
        <v>8</v>
      </c>
    </row>
    <row r="147" spans="1:12">
      <c r="A147" t="s">
        <v>160</v>
      </c>
      <c r="B147">
        <v>46.26</v>
      </c>
      <c r="C147">
        <v>6</v>
      </c>
      <c r="D147">
        <v>13.878</v>
      </c>
      <c r="E147">
        <v>291.43799999999999</v>
      </c>
      <c r="F147" s="3">
        <v>43532</v>
      </c>
      <c r="G147" s="20">
        <v>0.71597222222222201</v>
      </c>
      <c r="H147" t="s">
        <v>17</v>
      </c>
      <c r="I147">
        <v>277.56</v>
      </c>
      <c r="J147">
        <v>4.7619047620000003</v>
      </c>
      <c r="K147">
        <v>13.878</v>
      </c>
      <c r="L147">
        <v>9.5</v>
      </c>
    </row>
    <row r="148" spans="1:12">
      <c r="A148" t="s">
        <v>161</v>
      </c>
      <c r="B148">
        <v>30.14</v>
      </c>
      <c r="C148">
        <v>10</v>
      </c>
      <c r="D148">
        <v>15.07</v>
      </c>
      <c r="E148">
        <v>316.47000000000003</v>
      </c>
      <c r="F148" s="3">
        <v>43506</v>
      </c>
      <c r="G148" s="20">
        <v>0.51944444444444404</v>
      </c>
      <c r="H148" t="s">
        <v>13</v>
      </c>
      <c r="I148">
        <v>301.39999999999998</v>
      </c>
      <c r="J148">
        <v>4.7619047620000003</v>
      </c>
      <c r="K148">
        <v>15.07</v>
      </c>
      <c r="L148">
        <v>9.1999999999999993</v>
      </c>
    </row>
    <row r="149" spans="1:12">
      <c r="A149" t="s">
        <v>162</v>
      </c>
      <c r="B149">
        <v>66.14</v>
      </c>
      <c r="C149">
        <v>4</v>
      </c>
      <c r="D149">
        <v>13.228</v>
      </c>
      <c r="E149">
        <v>277.78800000000001</v>
      </c>
      <c r="F149" s="3">
        <v>43543</v>
      </c>
      <c r="G149" s="20">
        <v>0.531944444444444</v>
      </c>
      <c r="H149" t="s">
        <v>17</v>
      </c>
      <c r="I149">
        <v>264.56</v>
      </c>
      <c r="J149">
        <v>4.7619047620000003</v>
      </c>
      <c r="K149">
        <v>13.228</v>
      </c>
      <c r="L149">
        <v>5.6</v>
      </c>
    </row>
    <row r="150" spans="1:12">
      <c r="A150" t="s">
        <v>163</v>
      </c>
      <c r="B150">
        <v>71.86</v>
      </c>
      <c r="C150">
        <v>8</v>
      </c>
      <c r="D150">
        <v>28.744</v>
      </c>
      <c r="E150">
        <v>603.62400000000002</v>
      </c>
      <c r="F150" s="3">
        <v>43530</v>
      </c>
      <c r="G150" s="20">
        <v>0.62986111111111098</v>
      </c>
      <c r="H150" t="s">
        <v>17</v>
      </c>
      <c r="I150">
        <v>574.88</v>
      </c>
      <c r="J150">
        <v>4.7619047620000003</v>
      </c>
      <c r="K150">
        <v>28.744</v>
      </c>
      <c r="L150">
        <v>6.2</v>
      </c>
    </row>
    <row r="151" spans="1:12">
      <c r="A151" t="s">
        <v>164</v>
      </c>
      <c r="B151">
        <v>32.46</v>
      </c>
      <c r="C151">
        <v>8</v>
      </c>
      <c r="D151">
        <v>12.984</v>
      </c>
      <c r="E151">
        <v>272.66399999999999</v>
      </c>
      <c r="F151" s="3">
        <v>43551</v>
      </c>
      <c r="G151" s="20">
        <v>0.57499999999999996</v>
      </c>
      <c r="H151" t="s">
        <v>17</v>
      </c>
      <c r="I151">
        <v>259.68</v>
      </c>
      <c r="J151">
        <v>4.7619047620000003</v>
      </c>
      <c r="K151">
        <v>12.984</v>
      </c>
      <c r="L151">
        <v>4.9000000000000004</v>
      </c>
    </row>
    <row r="152" spans="1:12">
      <c r="A152" t="s">
        <v>165</v>
      </c>
      <c r="B152">
        <v>91.54</v>
      </c>
      <c r="C152">
        <v>4</v>
      </c>
      <c r="D152">
        <v>18.308</v>
      </c>
      <c r="E152">
        <v>384.46800000000002</v>
      </c>
      <c r="F152" s="3">
        <v>43547</v>
      </c>
      <c r="G152" s="20">
        <v>0.80555555555555503</v>
      </c>
      <c r="H152" t="s">
        <v>17</v>
      </c>
      <c r="I152">
        <v>366.16</v>
      </c>
      <c r="J152">
        <v>4.7619047620000003</v>
      </c>
      <c r="K152">
        <v>18.308</v>
      </c>
      <c r="L152">
        <v>4.8</v>
      </c>
    </row>
    <row r="153" spans="1:12">
      <c r="A153" t="s">
        <v>166</v>
      </c>
      <c r="B153">
        <v>34.56</v>
      </c>
      <c r="C153">
        <v>7</v>
      </c>
      <c r="D153">
        <v>12.096</v>
      </c>
      <c r="E153">
        <v>254.01599999999999</v>
      </c>
      <c r="F153" s="3">
        <v>43535</v>
      </c>
      <c r="G153" s="20">
        <v>0.67152777777777795</v>
      </c>
      <c r="H153" t="s">
        <v>17</v>
      </c>
      <c r="I153">
        <v>241.92</v>
      </c>
      <c r="J153">
        <v>4.7619047620000003</v>
      </c>
      <c r="K153">
        <v>12.096</v>
      </c>
      <c r="L153">
        <v>7.3</v>
      </c>
    </row>
    <row r="154" spans="1:12">
      <c r="A154" t="s">
        <v>167</v>
      </c>
      <c r="B154">
        <v>83.24</v>
      </c>
      <c r="C154">
        <v>9</v>
      </c>
      <c r="D154">
        <v>37.457999999999998</v>
      </c>
      <c r="E154">
        <v>786.61800000000005</v>
      </c>
      <c r="F154" s="3">
        <v>43494</v>
      </c>
      <c r="G154" s="20">
        <v>0.49722222222222201</v>
      </c>
      <c r="H154" t="s">
        <v>17</v>
      </c>
      <c r="I154">
        <v>749.16</v>
      </c>
      <c r="J154">
        <v>4.7619047620000003</v>
      </c>
      <c r="K154">
        <v>37.457999999999998</v>
      </c>
      <c r="L154">
        <v>7.4</v>
      </c>
    </row>
    <row r="155" spans="1:12">
      <c r="A155" t="s">
        <v>168</v>
      </c>
      <c r="B155">
        <v>16.48</v>
      </c>
      <c r="C155">
        <v>6</v>
      </c>
      <c r="D155">
        <v>4.944</v>
      </c>
      <c r="E155">
        <v>103.824</v>
      </c>
      <c r="F155" s="3">
        <v>43503</v>
      </c>
      <c r="G155" s="20">
        <v>0.76597222222222205</v>
      </c>
      <c r="H155" t="s">
        <v>13</v>
      </c>
      <c r="I155">
        <v>98.88</v>
      </c>
      <c r="J155">
        <v>4.7619047620000003</v>
      </c>
      <c r="K155">
        <v>4.944</v>
      </c>
      <c r="L155">
        <v>9.9</v>
      </c>
    </row>
    <row r="156" spans="1:12">
      <c r="A156" t="s">
        <v>169</v>
      </c>
      <c r="B156">
        <v>80.97</v>
      </c>
      <c r="C156">
        <v>8</v>
      </c>
      <c r="D156">
        <v>32.387999999999998</v>
      </c>
      <c r="E156">
        <v>680.14800000000002</v>
      </c>
      <c r="F156" s="3">
        <v>43493</v>
      </c>
      <c r="G156" s="20">
        <v>0.54513888888888895</v>
      </c>
      <c r="H156" t="s">
        <v>15</v>
      </c>
      <c r="I156">
        <v>647.76</v>
      </c>
      <c r="J156">
        <v>4.7619047620000003</v>
      </c>
      <c r="K156">
        <v>32.387999999999998</v>
      </c>
      <c r="L156">
        <v>9.3000000000000007</v>
      </c>
    </row>
    <row r="157" spans="1:12">
      <c r="A157" t="s">
        <v>170</v>
      </c>
      <c r="B157">
        <v>92.29</v>
      </c>
      <c r="C157">
        <v>5</v>
      </c>
      <c r="D157">
        <v>23.072500000000002</v>
      </c>
      <c r="E157">
        <v>484.52249999999998</v>
      </c>
      <c r="F157" s="3">
        <v>43516</v>
      </c>
      <c r="G157" s="20">
        <v>0.66319444444444398</v>
      </c>
      <c r="H157" t="s">
        <v>17</v>
      </c>
      <c r="I157">
        <v>461.45</v>
      </c>
      <c r="J157">
        <v>4.7619047620000003</v>
      </c>
      <c r="K157">
        <v>23.072500000000002</v>
      </c>
      <c r="L157">
        <v>9</v>
      </c>
    </row>
    <row r="158" spans="1:12">
      <c r="A158" t="s">
        <v>171</v>
      </c>
      <c r="B158">
        <v>72.17</v>
      </c>
      <c r="C158">
        <v>1</v>
      </c>
      <c r="D158">
        <v>3.6084999999999998</v>
      </c>
      <c r="E158">
        <v>75.778499999999994</v>
      </c>
      <c r="F158" s="3">
        <v>43469</v>
      </c>
      <c r="G158" s="20">
        <v>0.81944444444444497</v>
      </c>
      <c r="H158" t="s">
        <v>15</v>
      </c>
      <c r="I158">
        <v>72.17</v>
      </c>
      <c r="J158">
        <v>4.7619047620000003</v>
      </c>
      <c r="K158">
        <v>3.6084999999999998</v>
      </c>
      <c r="L158">
        <v>6.1</v>
      </c>
    </row>
    <row r="159" spans="1:12">
      <c r="A159" t="s">
        <v>172</v>
      </c>
      <c r="B159">
        <v>50.28</v>
      </c>
      <c r="C159">
        <v>5</v>
      </c>
      <c r="D159">
        <v>12.57</v>
      </c>
      <c r="E159">
        <v>263.97000000000003</v>
      </c>
      <c r="F159" s="3">
        <v>43531</v>
      </c>
      <c r="G159" s="20">
        <v>0.58194444444444404</v>
      </c>
      <c r="H159" t="s">
        <v>13</v>
      </c>
      <c r="I159">
        <v>251.4</v>
      </c>
      <c r="J159">
        <v>4.7619047620000003</v>
      </c>
      <c r="K159">
        <v>12.57</v>
      </c>
      <c r="L159">
        <v>9.6999999999999993</v>
      </c>
    </row>
    <row r="160" spans="1:12">
      <c r="A160" t="s">
        <v>173</v>
      </c>
      <c r="B160">
        <v>97.22</v>
      </c>
      <c r="C160">
        <v>9</v>
      </c>
      <c r="D160">
        <v>43.749000000000002</v>
      </c>
      <c r="E160">
        <v>918.72900000000004</v>
      </c>
      <c r="F160" s="3">
        <v>43554</v>
      </c>
      <c r="G160" s="20">
        <v>0.61319444444444404</v>
      </c>
      <c r="H160" t="s">
        <v>13</v>
      </c>
      <c r="I160">
        <v>874.98</v>
      </c>
      <c r="J160">
        <v>4.7619047620000003</v>
      </c>
      <c r="K160">
        <v>43.749000000000002</v>
      </c>
      <c r="L160">
        <v>6</v>
      </c>
    </row>
    <row r="161" spans="1:12">
      <c r="A161" t="s">
        <v>174</v>
      </c>
      <c r="B161">
        <v>93.39</v>
      </c>
      <c r="C161">
        <v>6</v>
      </c>
      <c r="D161">
        <v>28.016999999999999</v>
      </c>
      <c r="E161">
        <v>588.35699999999997</v>
      </c>
      <c r="F161" s="3">
        <v>43551</v>
      </c>
      <c r="G161" s="20">
        <v>0.80416666666666703</v>
      </c>
      <c r="H161" t="s">
        <v>13</v>
      </c>
      <c r="I161">
        <v>560.34</v>
      </c>
      <c r="J161">
        <v>4.7619047620000003</v>
      </c>
      <c r="K161">
        <v>28.016999999999999</v>
      </c>
      <c r="L161">
        <v>10</v>
      </c>
    </row>
    <row r="162" spans="1:12">
      <c r="A162" t="s">
        <v>175</v>
      </c>
      <c r="B162">
        <v>43.18</v>
      </c>
      <c r="C162">
        <v>8</v>
      </c>
      <c r="D162">
        <v>17.271999999999998</v>
      </c>
      <c r="E162">
        <v>362.71199999999999</v>
      </c>
      <c r="F162" s="3">
        <v>43484</v>
      </c>
      <c r="G162" s="20">
        <v>0.81874999999999998</v>
      </c>
      <c r="H162" t="s">
        <v>17</v>
      </c>
      <c r="I162">
        <v>345.44</v>
      </c>
      <c r="J162">
        <v>4.7619047620000003</v>
      </c>
      <c r="K162">
        <v>17.271999999999998</v>
      </c>
      <c r="L162">
        <v>8.3000000000000007</v>
      </c>
    </row>
    <row r="163" spans="1:12">
      <c r="A163" t="s">
        <v>176</v>
      </c>
      <c r="B163">
        <v>63.69</v>
      </c>
      <c r="C163">
        <v>1</v>
      </c>
      <c r="D163">
        <v>3.1844999999999999</v>
      </c>
      <c r="E163">
        <v>66.874499999999998</v>
      </c>
      <c r="F163" s="3">
        <v>43521</v>
      </c>
      <c r="G163" s="20">
        <v>0.68125000000000002</v>
      </c>
      <c r="H163" t="s">
        <v>15</v>
      </c>
      <c r="I163">
        <v>63.69</v>
      </c>
      <c r="J163">
        <v>4.7619047620000003</v>
      </c>
      <c r="K163">
        <v>3.1844999999999999</v>
      </c>
      <c r="L163">
        <v>6</v>
      </c>
    </row>
    <row r="164" spans="1:12">
      <c r="A164" t="s">
        <v>177</v>
      </c>
      <c r="B164">
        <v>45.79</v>
      </c>
      <c r="C164">
        <v>7</v>
      </c>
      <c r="D164">
        <v>16.026499999999999</v>
      </c>
      <c r="E164">
        <v>336.55650000000003</v>
      </c>
      <c r="F164" s="3">
        <v>43537</v>
      </c>
      <c r="G164" s="20">
        <v>0.82222222222222197</v>
      </c>
      <c r="H164" t="s">
        <v>17</v>
      </c>
      <c r="I164">
        <v>320.52999999999997</v>
      </c>
      <c r="J164">
        <v>4.7619047620000003</v>
      </c>
      <c r="K164">
        <v>16.026499999999999</v>
      </c>
      <c r="L164">
        <v>7</v>
      </c>
    </row>
    <row r="165" spans="1:12">
      <c r="A165" t="s">
        <v>178</v>
      </c>
      <c r="B165">
        <v>76.400000000000006</v>
      </c>
      <c r="C165">
        <v>2</v>
      </c>
      <c r="D165">
        <v>7.64</v>
      </c>
      <c r="E165">
        <v>160.44</v>
      </c>
      <c r="F165" s="3">
        <v>43495</v>
      </c>
      <c r="G165" s="20">
        <v>0.82083333333333297</v>
      </c>
      <c r="H165" t="s">
        <v>13</v>
      </c>
      <c r="I165">
        <v>152.80000000000001</v>
      </c>
      <c r="J165">
        <v>4.7619047620000003</v>
      </c>
      <c r="K165">
        <v>7.64</v>
      </c>
      <c r="L165">
        <v>6.5</v>
      </c>
    </row>
    <row r="166" spans="1:12">
      <c r="A166" t="s">
        <v>179</v>
      </c>
      <c r="B166">
        <v>39.9</v>
      </c>
      <c r="C166">
        <v>10</v>
      </c>
      <c r="D166">
        <v>19.95</v>
      </c>
      <c r="E166">
        <v>418.95</v>
      </c>
      <c r="F166" s="3">
        <v>43516</v>
      </c>
      <c r="G166" s="20">
        <v>0.64166666666666705</v>
      </c>
      <c r="H166" t="s">
        <v>17</v>
      </c>
      <c r="I166">
        <v>399</v>
      </c>
      <c r="J166">
        <v>4.7619047620000003</v>
      </c>
      <c r="K166">
        <v>19.95</v>
      </c>
      <c r="L166">
        <v>5.9</v>
      </c>
    </row>
    <row r="167" spans="1:12">
      <c r="A167" t="s">
        <v>180</v>
      </c>
      <c r="B167">
        <v>42.57</v>
      </c>
      <c r="C167">
        <v>8</v>
      </c>
      <c r="D167">
        <v>17.027999999999999</v>
      </c>
      <c r="E167">
        <v>357.58800000000002</v>
      </c>
      <c r="F167" s="3">
        <v>43521</v>
      </c>
      <c r="G167" s="20">
        <v>0.59166666666666701</v>
      </c>
      <c r="H167" t="s">
        <v>13</v>
      </c>
      <c r="I167">
        <v>340.56</v>
      </c>
      <c r="J167">
        <v>4.7619047620000003</v>
      </c>
      <c r="K167">
        <v>17.027999999999999</v>
      </c>
      <c r="L167">
        <v>5.6</v>
      </c>
    </row>
    <row r="168" spans="1:12">
      <c r="A168" t="s">
        <v>181</v>
      </c>
      <c r="B168">
        <v>95.58</v>
      </c>
      <c r="C168">
        <v>10</v>
      </c>
      <c r="D168">
        <v>47.79</v>
      </c>
      <c r="E168">
        <v>1003.59</v>
      </c>
      <c r="F168" s="3">
        <v>43481</v>
      </c>
      <c r="G168" s="20">
        <v>0.56388888888888899</v>
      </c>
      <c r="H168" t="s">
        <v>15</v>
      </c>
      <c r="I168">
        <v>955.8</v>
      </c>
      <c r="J168">
        <v>4.7619047620000003</v>
      </c>
      <c r="K168">
        <v>47.79</v>
      </c>
      <c r="L168">
        <v>4.8</v>
      </c>
    </row>
    <row r="169" spans="1:12">
      <c r="A169" t="s">
        <v>182</v>
      </c>
      <c r="B169">
        <v>98.98</v>
      </c>
      <c r="C169">
        <v>10</v>
      </c>
      <c r="D169">
        <v>49.49</v>
      </c>
      <c r="E169">
        <v>1039.29</v>
      </c>
      <c r="F169" s="3">
        <v>43504</v>
      </c>
      <c r="G169" s="20">
        <v>0.68055555555555503</v>
      </c>
      <c r="H169" t="s">
        <v>17</v>
      </c>
      <c r="I169">
        <v>989.8</v>
      </c>
      <c r="J169">
        <v>4.7619047620000003</v>
      </c>
      <c r="K169">
        <v>49.49</v>
      </c>
      <c r="L169">
        <v>8.6999999999999993</v>
      </c>
    </row>
    <row r="170" spans="1:12">
      <c r="A170" t="s">
        <v>183</v>
      </c>
      <c r="B170">
        <v>51.28</v>
      </c>
      <c r="C170">
        <v>6</v>
      </c>
      <c r="D170">
        <v>15.384</v>
      </c>
      <c r="E170">
        <v>323.06400000000002</v>
      </c>
      <c r="F170" s="3">
        <v>43484</v>
      </c>
      <c r="G170" s="20">
        <v>0.688194444444444</v>
      </c>
      <c r="H170" t="s">
        <v>15</v>
      </c>
      <c r="I170">
        <v>307.68</v>
      </c>
      <c r="J170">
        <v>4.7619047620000003</v>
      </c>
      <c r="K170">
        <v>15.384</v>
      </c>
      <c r="L170">
        <v>6.5</v>
      </c>
    </row>
    <row r="171" spans="1:12">
      <c r="A171" t="s">
        <v>184</v>
      </c>
      <c r="B171">
        <v>69.52</v>
      </c>
      <c r="C171">
        <v>7</v>
      </c>
      <c r="D171">
        <v>24.332000000000001</v>
      </c>
      <c r="E171">
        <v>510.97199999999998</v>
      </c>
      <c r="F171" s="3">
        <v>43497</v>
      </c>
      <c r="G171" s="20">
        <v>0.63194444444444398</v>
      </c>
      <c r="H171" t="s">
        <v>17</v>
      </c>
      <c r="I171">
        <v>486.64</v>
      </c>
      <c r="J171">
        <v>4.7619047620000003</v>
      </c>
      <c r="K171">
        <v>24.332000000000001</v>
      </c>
      <c r="L171">
        <v>8.5</v>
      </c>
    </row>
    <row r="172" spans="1:12">
      <c r="A172" t="s">
        <v>185</v>
      </c>
      <c r="B172">
        <v>70.010000000000005</v>
      </c>
      <c r="C172">
        <v>5</v>
      </c>
      <c r="D172">
        <v>17.502500000000001</v>
      </c>
      <c r="E172">
        <v>367.55250000000001</v>
      </c>
      <c r="F172" s="3">
        <v>43468</v>
      </c>
      <c r="G172" s="20">
        <v>0.483333333333333</v>
      </c>
      <c r="H172" t="s">
        <v>13</v>
      </c>
      <c r="I172">
        <v>350.05</v>
      </c>
      <c r="J172">
        <v>4.7619047620000003</v>
      </c>
      <c r="K172">
        <v>17.502500000000001</v>
      </c>
      <c r="L172">
        <v>5.5</v>
      </c>
    </row>
    <row r="173" spans="1:12">
      <c r="A173" t="s">
        <v>186</v>
      </c>
      <c r="B173">
        <v>80.05</v>
      </c>
      <c r="C173">
        <v>5</v>
      </c>
      <c r="D173">
        <v>20.012499999999999</v>
      </c>
      <c r="E173">
        <v>420.26249999999999</v>
      </c>
      <c r="F173" s="3">
        <v>43491</v>
      </c>
      <c r="G173" s="20">
        <v>0.53125</v>
      </c>
      <c r="H173" t="s">
        <v>17</v>
      </c>
      <c r="I173">
        <v>400.25</v>
      </c>
      <c r="J173">
        <v>4.7619047620000003</v>
      </c>
      <c r="K173">
        <v>20.012499999999999</v>
      </c>
      <c r="L173">
        <v>9.4</v>
      </c>
    </row>
    <row r="174" spans="1:12">
      <c r="A174" t="s">
        <v>187</v>
      </c>
      <c r="B174">
        <v>20.85</v>
      </c>
      <c r="C174">
        <v>8</v>
      </c>
      <c r="D174">
        <v>8.34</v>
      </c>
      <c r="E174">
        <v>175.14</v>
      </c>
      <c r="F174" s="3">
        <v>43527</v>
      </c>
      <c r="G174" s="20">
        <v>0.80347222222222203</v>
      </c>
      <c r="H174" t="s">
        <v>15</v>
      </c>
      <c r="I174">
        <v>166.8</v>
      </c>
      <c r="J174">
        <v>4.7619047620000003</v>
      </c>
      <c r="K174">
        <v>8.34</v>
      </c>
      <c r="L174">
        <v>6.3</v>
      </c>
    </row>
    <row r="175" spans="1:12">
      <c r="A175" t="s">
        <v>188</v>
      </c>
      <c r="B175">
        <v>52.89</v>
      </c>
      <c r="C175">
        <v>6</v>
      </c>
      <c r="D175">
        <v>15.867000000000001</v>
      </c>
      <c r="E175">
        <v>333.20699999999999</v>
      </c>
      <c r="F175" s="3">
        <v>43484</v>
      </c>
      <c r="G175" s="20">
        <v>0.73194444444444395</v>
      </c>
      <c r="H175" t="s">
        <v>17</v>
      </c>
      <c r="I175">
        <v>317.33999999999997</v>
      </c>
      <c r="J175">
        <v>4.7619047620000003</v>
      </c>
      <c r="K175">
        <v>15.867000000000001</v>
      </c>
      <c r="L175">
        <v>9.8000000000000007</v>
      </c>
    </row>
    <row r="176" spans="1:12">
      <c r="A176" t="s">
        <v>189</v>
      </c>
      <c r="B176">
        <v>19.79</v>
      </c>
      <c r="C176">
        <v>8</v>
      </c>
      <c r="D176">
        <v>7.9160000000000004</v>
      </c>
      <c r="E176">
        <v>166.23599999999999</v>
      </c>
      <c r="F176" s="3">
        <v>43483</v>
      </c>
      <c r="G176" s="20">
        <v>0.50277777777777799</v>
      </c>
      <c r="H176" t="s">
        <v>13</v>
      </c>
      <c r="I176">
        <v>158.32</v>
      </c>
      <c r="J176">
        <v>4.7619047620000003</v>
      </c>
      <c r="K176">
        <v>7.9160000000000004</v>
      </c>
      <c r="L176">
        <v>8.6999999999999993</v>
      </c>
    </row>
    <row r="177" spans="1:12">
      <c r="A177" t="s">
        <v>190</v>
      </c>
      <c r="B177">
        <v>33.840000000000003</v>
      </c>
      <c r="C177">
        <v>9</v>
      </c>
      <c r="D177">
        <v>15.228</v>
      </c>
      <c r="E177">
        <v>319.78800000000001</v>
      </c>
      <c r="F177" s="3">
        <v>43545</v>
      </c>
      <c r="G177" s="20">
        <v>0.68125000000000002</v>
      </c>
      <c r="H177" t="s">
        <v>13</v>
      </c>
      <c r="I177">
        <v>304.56</v>
      </c>
      <c r="J177">
        <v>4.7619047620000003</v>
      </c>
      <c r="K177">
        <v>15.228</v>
      </c>
      <c r="L177">
        <v>8.8000000000000007</v>
      </c>
    </row>
    <row r="178" spans="1:12">
      <c r="A178" t="s">
        <v>191</v>
      </c>
      <c r="B178">
        <v>22.17</v>
      </c>
      <c r="C178">
        <v>8</v>
      </c>
      <c r="D178">
        <v>8.8680000000000003</v>
      </c>
      <c r="E178">
        <v>186.22800000000001</v>
      </c>
      <c r="F178" s="3">
        <v>43527</v>
      </c>
      <c r="G178" s="20">
        <v>0.70902777777777803</v>
      </c>
      <c r="H178" t="s">
        <v>17</v>
      </c>
      <c r="I178">
        <v>177.36</v>
      </c>
      <c r="J178">
        <v>4.7619047620000003</v>
      </c>
      <c r="K178">
        <v>8.8680000000000003</v>
      </c>
      <c r="L178">
        <v>9.6</v>
      </c>
    </row>
    <row r="179" spans="1:12">
      <c r="A179" t="s">
        <v>192</v>
      </c>
      <c r="B179">
        <v>22.51</v>
      </c>
      <c r="C179">
        <v>7</v>
      </c>
      <c r="D179">
        <v>7.8784999999999998</v>
      </c>
      <c r="E179">
        <v>165.4485</v>
      </c>
      <c r="F179" s="3">
        <v>43509</v>
      </c>
      <c r="G179" s="20">
        <v>0.45138888888888901</v>
      </c>
      <c r="H179" t="s">
        <v>17</v>
      </c>
      <c r="I179">
        <v>157.57</v>
      </c>
      <c r="J179">
        <v>4.7619047620000003</v>
      </c>
      <c r="K179">
        <v>7.8784999999999998</v>
      </c>
      <c r="L179">
        <v>4.8</v>
      </c>
    </row>
    <row r="180" spans="1:12">
      <c r="A180" t="s">
        <v>193</v>
      </c>
      <c r="B180">
        <v>73.88</v>
      </c>
      <c r="C180">
        <v>6</v>
      </c>
      <c r="D180">
        <v>22.164000000000001</v>
      </c>
      <c r="E180">
        <v>465.44400000000002</v>
      </c>
      <c r="F180" s="3">
        <v>43547</v>
      </c>
      <c r="G180" s="20">
        <v>0.80277777777777803</v>
      </c>
      <c r="H180" t="s">
        <v>13</v>
      </c>
      <c r="I180">
        <v>443.28</v>
      </c>
      <c r="J180">
        <v>4.7619047620000003</v>
      </c>
      <c r="K180">
        <v>22.164000000000001</v>
      </c>
      <c r="L180">
        <v>4.4000000000000004</v>
      </c>
    </row>
    <row r="181" spans="1:12">
      <c r="A181" t="s">
        <v>194</v>
      </c>
      <c r="B181">
        <v>86.8</v>
      </c>
      <c r="C181">
        <v>3</v>
      </c>
      <c r="D181">
        <v>13.02</v>
      </c>
      <c r="E181">
        <v>273.42</v>
      </c>
      <c r="F181" s="3">
        <v>43493</v>
      </c>
      <c r="G181" s="20">
        <v>0.69930555555555596</v>
      </c>
      <c r="H181" t="s">
        <v>13</v>
      </c>
      <c r="I181">
        <v>260.39999999999998</v>
      </c>
      <c r="J181">
        <v>4.7619047620000003</v>
      </c>
      <c r="K181">
        <v>13.02</v>
      </c>
      <c r="L181">
        <v>9.9</v>
      </c>
    </row>
    <row r="182" spans="1:12">
      <c r="A182" t="s">
        <v>195</v>
      </c>
      <c r="B182">
        <v>64.260000000000005</v>
      </c>
      <c r="C182">
        <v>7</v>
      </c>
      <c r="D182">
        <v>22.491</v>
      </c>
      <c r="E182">
        <v>472.31099999999998</v>
      </c>
      <c r="F182" s="3">
        <v>43505</v>
      </c>
      <c r="G182" s="20">
        <v>0.41666666666666702</v>
      </c>
      <c r="H182" t="s">
        <v>15</v>
      </c>
      <c r="I182">
        <v>449.82</v>
      </c>
      <c r="J182">
        <v>4.7619047620000003</v>
      </c>
      <c r="K182">
        <v>22.491</v>
      </c>
      <c r="L182">
        <v>5.7</v>
      </c>
    </row>
    <row r="183" spans="1:12">
      <c r="A183" t="s">
        <v>196</v>
      </c>
      <c r="B183">
        <v>38.47</v>
      </c>
      <c r="C183">
        <v>8</v>
      </c>
      <c r="D183">
        <v>15.388</v>
      </c>
      <c r="E183">
        <v>323.14800000000002</v>
      </c>
      <c r="F183" s="3">
        <v>43488</v>
      </c>
      <c r="G183" s="20">
        <v>0.49375000000000002</v>
      </c>
      <c r="H183" t="s">
        <v>15</v>
      </c>
      <c r="I183">
        <v>307.76</v>
      </c>
      <c r="J183">
        <v>4.7619047620000003</v>
      </c>
      <c r="K183">
        <v>15.388</v>
      </c>
      <c r="L183">
        <v>7.7</v>
      </c>
    </row>
    <row r="184" spans="1:12">
      <c r="A184" t="s">
        <v>197</v>
      </c>
      <c r="B184">
        <v>15.5</v>
      </c>
      <c r="C184">
        <v>10</v>
      </c>
      <c r="D184">
        <v>7.75</v>
      </c>
      <c r="E184">
        <v>162.75</v>
      </c>
      <c r="F184" s="3">
        <v>43547</v>
      </c>
      <c r="G184" s="20">
        <v>0.45486111111111099</v>
      </c>
      <c r="H184" t="s">
        <v>13</v>
      </c>
      <c r="I184">
        <v>155</v>
      </c>
      <c r="J184">
        <v>4.7619047620000003</v>
      </c>
      <c r="K184">
        <v>7.75</v>
      </c>
      <c r="L184">
        <v>8</v>
      </c>
    </row>
    <row r="185" spans="1:12">
      <c r="A185" t="s">
        <v>198</v>
      </c>
      <c r="B185">
        <v>34.31</v>
      </c>
      <c r="C185">
        <v>8</v>
      </c>
      <c r="D185">
        <v>13.724</v>
      </c>
      <c r="E185">
        <v>288.20400000000001</v>
      </c>
      <c r="F185" s="3">
        <v>43490</v>
      </c>
      <c r="G185" s="20">
        <v>0.625</v>
      </c>
      <c r="H185" t="s">
        <v>13</v>
      </c>
      <c r="I185">
        <v>274.48</v>
      </c>
      <c r="J185">
        <v>4.7619047620000003</v>
      </c>
      <c r="K185">
        <v>13.724</v>
      </c>
      <c r="L185">
        <v>5.7</v>
      </c>
    </row>
    <row r="186" spans="1:12">
      <c r="A186" t="s">
        <v>199</v>
      </c>
      <c r="B186">
        <v>12.34</v>
      </c>
      <c r="C186">
        <v>7</v>
      </c>
      <c r="D186">
        <v>4.319</v>
      </c>
      <c r="E186">
        <v>90.698999999999998</v>
      </c>
      <c r="F186" s="3">
        <v>43528</v>
      </c>
      <c r="G186" s="20">
        <v>0.47152777777777799</v>
      </c>
      <c r="H186" t="s">
        <v>17</v>
      </c>
      <c r="I186">
        <v>86.38</v>
      </c>
      <c r="J186">
        <v>4.7619047620000003</v>
      </c>
      <c r="K186">
        <v>4.319</v>
      </c>
      <c r="L186">
        <v>6.7</v>
      </c>
    </row>
    <row r="187" spans="1:12">
      <c r="A187" t="s">
        <v>200</v>
      </c>
      <c r="B187">
        <v>18.079999999999998</v>
      </c>
      <c r="C187">
        <v>3</v>
      </c>
      <c r="D187">
        <v>2.7120000000000002</v>
      </c>
      <c r="E187">
        <v>56.951999999999998</v>
      </c>
      <c r="F187" s="3">
        <v>43529</v>
      </c>
      <c r="G187" s="20">
        <v>0.82361111111111096</v>
      </c>
      <c r="H187" t="s">
        <v>13</v>
      </c>
      <c r="I187">
        <v>54.24</v>
      </c>
      <c r="J187">
        <v>4.7619047620000003</v>
      </c>
      <c r="K187">
        <v>2.7120000000000002</v>
      </c>
      <c r="L187">
        <v>8</v>
      </c>
    </row>
    <row r="188" spans="1:12">
      <c r="A188" t="s">
        <v>201</v>
      </c>
      <c r="B188">
        <v>94.49</v>
      </c>
      <c r="C188">
        <v>8</v>
      </c>
      <c r="D188">
        <v>37.795999999999999</v>
      </c>
      <c r="E188">
        <v>793.71600000000001</v>
      </c>
      <c r="F188" s="3">
        <v>43527</v>
      </c>
      <c r="G188" s="20">
        <v>0.79166666666666696</v>
      </c>
      <c r="H188" t="s">
        <v>13</v>
      </c>
      <c r="I188">
        <v>755.92</v>
      </c>
      <c r="J188">
        <v>4.7619047620000003</v>
      </c>
      <c r="K188">
        <v>37.795999999999999</v>
      </c>
      <c r="L188">
        <v>7.5</v>
      </c>
    </row>
    <row r="189" spans="1:12">
      <c r="A189" t="s">
        <v>202</v>
      </c>
      <c r="B189">
        <v>46.47</v>
      </c>
      <c r="C189">
        <v>4</v>
      </c>
      <c r="D189">
        <v>9.2940000000000005</v>
      </c>
      <c r="E189">
        <v>195.17400000000001</v>
      </c>
      <c r="F189" s="3">
        <v>43504</v>
      </c>
      <c r="G189" s="20">
        <v>0.453472222222222</v>
      </c>
      <c r="H189" t="s">
        <v>15</v>
      </c>
      <c r="I189">
        <v>185.88</v>
      </c>
      <c r="J189">
        <v>4.7619047620000003</v>
      </c>
      <c r="K189">
        <v>9.2940000000000005</v>
      </c>
      <c r="L189">
        <v>7</v>
      </c>
    </row>
    <row r="190" spans="1:12">
      <c r="A190" t="s">
        <v>203</v>
      </c>
      <c r="B190">
        <v>74.069999999999993</v>
      </c>
      <c r="C190">
        <v>1</v>
      </c>
      <c r="D190">
        <v>3.7035</v>
      </c>
      <c r="E190">
        <v>77.773499999999999</v>
      </c>
      <c r="F190" s="3">
        <v>43506</v>
      </c>
      <c r="G190" s="20">
        <v>0.53472222222222199</v>
      </c>
      <c r="H190" t="s">
        <v>13</v>
      </c>
      <c r="I190">
        <v>74.069999999999993</v>
      </c>
      <c r="J190">
        <v>4.7619047620000003</v>
      </c>
      <c r="K190">
        <v>3.7035</v>
      </c>
      <c r="L190">
        <v>9.9</v>
      </c>
    </row>
    <row r="191" spans="1:12">
      <c r="A191" t="s">
        <v>204</v>
      </c>
      <c r="B191">
        <v>69.81</v>
      </c>
      <c r="C191">
        <v>4</v>
      </c>
      <c r="D191">
        <v>13.962</v>
      </c>
      <c r="E191">
        <v>293.202</v>
      </c>
      <c r="F191" s="3">
        <v>43493</v>
      </c>
      <c r="G191" s="20">
        <v>0.86805555555555503</v>
      </c>
      <c r="H191" t="s">
        <v>17</v>
      </c>
      <c r="I191">
        <v>279.24</v>
      </c>
      <c r="J191">
        <v>4.7619047620000003</v>
      </c>
      <c r="K191">
        <v>13.962</v>
      </c>
      <c r="L191">
        <v>5.9</v>
      </c>
    </row>
    <row r="192" spans="1:12">
      <c r="A192" t="s">
        <v>205</v>
      </c>
      <c r="B192">
        <v>77.040000000000006</v>
      </c>
      <c r="C192">
        <v>3</v>
      </c>
      <c r="D192">
        <v>11.555999999999999</v>
      </c>
      <c r="E192">
        <v>242.67599999999999</v>
      </c>
      <c r="F192" s="3">
        <v>43507</v>
      </c>
      <c r="G192" s="20">
        <v>0.44374999999999998</v>
      </c>
      <c r="H192" t="s">
        <v>17</v>
      </c>
      <c r="I192">
        <v>231.12</v>
      </c>
      <c r="J192">
        <v>4.7619047620000003</v>
      </c>
      <c r="K192">
        <v>11.555999999999999</v>
      </c>
      <c r="L192">
        <v>7.2</v>
      </c>
    </row>
    <row r="193" spans="1:12">
      <c r="A193" t="s">
        <v>206</v>
      </c>
      <c r="B193">
        <v>73.52</v>
      </c>
      <c r="C193">
        <v>2</v>
      </c>
      <c r="D193">
        <v>7.3520000000000003</v>
      </c>
      <c r="E193">
        <v>154.392</v>
      </c>
      <c r="F193" s="3">
        <v>43480</v>
      </c>
      <c r="G193" s="20">
        <v>0.57013888888888897</v>
      </c>
      <c r="H193" t="s">
        <v>13</v>
      </c>
      <c r="I193">
        <v>147.04</v>
      </c>
      <c r="J193">
        <v>4.7619047620000003</v>
      </c>
      <c r="K193">
        <v>7.3520000000000003</v>
      </c>
      <c r="L193">
        <v>4.5999999999999996</v>
      </c>
    </row>
    <row r="194" spans="1:12">
      <c r="A194" t="s">
        <v>207</v>
      </c>
      <c r="B194">
        <v>87.8</v>
      </c>
      <c r="C194">
        <v>9</v>
      </c>
      <c r="D194">
        <v>39.51</v>
      </c>
      <c r="E194">
        <v>829.71</v>
      </c>
      <c r="F194" s="3">
        <v>43540</v>
      </c>
      <c r="G194" s="20">
        <v>0.79722222222222205</v>
      </c>
      <c r="H194" t="s">
        <v>15</v>
      </c>
      <c r="I194">
        <v>790.2</v>
      </c>
      <c r="J194">
        <v>4.7619047620000003</v>
      </c>
      <c r="K194">
        <v>39.51</v>
      </c>
      <c r="L194">
        <v>9.1999999999999993</v>
      </c>
    </row>
    <row r="195" spans="1:12">
      <c r="A195" t="s">
        <v>208</v>
      </c>
      <c r="B195">
        <v>25.55</v>
      </c>
      <c r="C195">
        <v>4</v>
      </c>
      <c r="D195">
        <v>5.1100000000000003</v>
      </c>
      <c r="E195">
        <v>107.31</v>
      </c>
      <c r="F195" s="3">
        <v>43491</v>
      </c>
      <c r="G195" s="20">
        <v>0.84930555555555598</v>
      </c>
      <c r="H195" t="s">
        <v>13</v>
      </c>
      <c r="I195">
        <v>102.2</v>
      </c>
      <c r="J195">
        <v>4.7619047620000003</v>
      </c>
      <c r="K195">
        <v>5.1100000000000003</v>
      </c>
      <c r="L195">
        <v>5.7</v>
      </c>
    </row>
    <row r="196" spans="1:12">
      <c r="A196" t="s">
        <v>209</v>
      </c>
      <c r="B196">
        <v>32.71</v>
      </c>
      <c r="C196">
        <v>5</v>
      </c>
      <c r="D196">
        <v>8.1775000000000002</v>
      </c>
      <c r="E196">
        <v>171.72749999999999</v>
      </c>
      <c r="F196" s="3">
        <v>43543</v>
      </c>
      <c r="G196" s="20">
        <v>0.47916666666666702</v>
      </c>
      <c r="H196" t="s">
        <v>17</v>
      </c>
      <c r="I196">
        <v>163.55000000000001</v>
      </c>
      <c r="J196">
        <v>4.7619047620000003</v>
      </c>
      <c r="K196">
        <v>8.1775000000000002</v>
      </c>
      <c r="L196">
        <v>9.9</v>
      </c>
    </row>
    <row r="197" spans="1:12">
      <c r="A197" t="s">
        <v>210</v>
      </c>
      <c r="B197">
        <v>74.290000000000006</v>
      </c>
      <c r="C197">
        <v>1</v>
      </c>
      <c r="D197">
        <v>3.7145000000000001</v>
      </c>
      <c r="E197">
        <v>78.004499999999993</v>
      </c>
      <c r="F197" s="3">
        <v>43478</v>
      </c>
      <c r="G197" s="20">
        <v>0.8125</v>
      </c>
      <c r="H197" t="s">
        <v>15</v>
      </c>
      <c r="I197">
        <v>74.290000000000006</v>
      </c>
      <c r="J197">
        <v>4.7619047620000003</v>
      </c>
      <c r="K197">
        <v>3.7145000000000001</v>
      </c>
      <c r="L197">
        <v>5</v>
      </c>
    </row>
    <row r="198" spans="1:12">
      <c r="A198" t="s">
        <v>211</v>
      </c>
      <c r="B198">
        <v>43.7</v>
      </c>
      <c r="C198">
        <v>2</v>
      </c>
      <c r="D198">
        <v>4.37</v>
      </c>
      <c r="E198">
        <v>91.77</v>
      </c>
      <c r="F198" s="3">
        <v>43550</v>
      </c>
      <c r="G198" s="20">
        <v>0.75208333333333299</v>
      </c>
      <c r="H198" t="s">
        <v>15</v>
      </c>
      <c r="I198">
        <v>87.4</v>
      </c>
      <c r="J198">
        <v>4.7619047620000003</v>
      </c>
      <c r="K198">
        <v>4.37</v>
      </c>
      <c r="L198">
        <v>4.9000000000000004</v>
      </c>
    </row>
    <row r="199" spans="1:12">
      <c r="A199" t="s">
        <v>212</v>
      </c>
      <c r="B199">
        <v>25.29</v>
      </c>
      <c r="C199">
        <v>1</v>
      </c>
      <c r="D199">
        <v>1.2645</v>
      </c>
      <c r="E199">
        <v>26.554500000000001</v>
      </c>
      <c r="F199" s="3">
        <v>43547</v>
      </c>
      <c r="G199" s="20">
        <v>0.42569444444444399</v>
      </c>
      <c r="H199" t="s">
        <v>13</v>
      </c>
      <c r="I199">
        <v>25.29</v>
      </c>
      <c r="J199">
        <v>4.7619047620000003</v>
      </c>
      <c r="K199">
        <v>1.2645</v>
      </c>
      <c r="L199">
        <v>6.1</v>
      </c>
    </row>
    <row r="200" spans="1:12">
      <c r="A200" t="s">
        <v>213</v>
      </c>
      <c r="B200">
        <v>41.5</v>
      </c>
      <c r="C200">
        <v>4</v>
      </c>
      <c r="D200">
        <v>8.3000000000000007</v>
      </c>
      <c r="E200">
        <v>174.3</v>
      </c>
      <c r="F200" s="3">
        <v>43536</v>
      </c>
      <c r="G200" s="20">
        <v>0.83194444444444404</v>
      </c>
      <c r="H200" t="s">
        <v>17</v>
      </c>
      <c r="I200">
        <v>166</v>
      </c>
      <c r="J200">
        <v>4.7619047620000003</v>
      </c>
      <c r="K200">
        <v>8.3000000000000007</v>
      </c>
      <c r="L200">
        <v>8.1999999999999993</v>
      </c>
    </row>
    <row r="201" spans="1:12">
      <c r="A201" t="s">
        <v>214</v>
      </c>
      <c r="B201">
        <v>71.39</v>
      </c>
      <c r="C201">
        <v>5</v>
      </c>
      <c r="D201">
        <v>17.8475</v>
      </c>
      <c r="E201">
        <v>374.79750000000001</v>
      </c>
      <c r="F201" s="3">
        <v>43513</v>
      </c>
      <c r="G201" s="20">
        <v>0.83125000000000004</v>
      </c>
      <c r="H201" t="s">
        <v>17</v>
      </c>
      <c r="I201">
        <v>356.95</v>
      </c>
      <c r="J201">
        <v>4.7619047620000003</v>
      </c>
      <c r="K201">
        <v>17.8475</v>
      </c>
      <c r="L201">
        <v>5.5</v>
      </c>
    </row>
    <row r="202" spans="1:12">
      <c r="A202" t="s">
        <v>215</v>
      </c>
      <c r="B202">
        <v>19.149999999999999</v>
      </c>
      <c r="C202">
        <v>6</v>
      </c>
      <c r="D202">
        <v>5.7450000000000001</v>
      </c>
      <c r="E202">
        <v>120.645</v>
      </c>
      <c r="F202" s="3">
        <v>43494</v>
      </c>
      <c r="G202" s="20">
        <v>0.41736111111111102</v>
      </c>
      <c r="H202" t="s">
        <v>17</v>
      </c>
      <c r="I202">
        <v>114.9</v>
      </c>
      <c r="J202">
        <v>4.7619047620000003</v>
      </c>
      <c r="K202">
        <v>5.7450000000000001</v>
      </c>
      <c r="L202">
        <v>6.8</v>
      </c>
    </row>
    <row r="203" spans="1:12">
      <c r="A203" t="s">
        <v>216</v>
      </c>
      <c r="B203">
        <v>57.49</v>
      </c>
      <c r="C203">
        <v>4</v>
      </c>
      <c r="D203">
        <v>11.497999999999999</v>
      </c>
      <c r="E203">
        <v>241.458</v>
      </c>
      <c r="F203" s="3">
        <v>43539</v>
      </c>
      <c r="G203" s="20">
        <v>0.49791666666666701</v>
      </c>
      <c r="H203" t="s">
        <v>15</v>
      </c>
      <c r="I203">
        <v>229.96</v>
      </c>
      <c r="J203">
        <v>4.7619047620000003</v>
      </c>
      <c r="K203">
        <v>11.497999999999999</v>
      </c>
      <c r="L203">
        <v>6.6</v>
      </c>
    </row>
    <row r="204" spans="1:12">
      <c r="A204" t="s">
        <v>217</v>
      </c>
      <c r="B204">
        <v>61.41</v>
      </c>
      <c r="C204">
        <v>7</v>
      </c>
      <c r="D204">
        <v>21.493500000000001</v>
      </c>
      <c r="E204">
        <v>451.36349999999999</v>
      </c>
      <c r="F204" s="3">
        <v>43479</v>
      </c>
      <c r="G204" s="20">
        <v>0.41805555555555601</v>
      </c>
      <c r="H204" t="s">
        <v>15</v>
      </c>
      <c r="I204">
        <v>429.87</v>
      </c>
      <c r="J204">
        <v>4.7619047620000003</v>
      </c>
      <c r="K204">
        <v>21.493500000000001</v>
      </c>
      <c r="L204">
        <v>9.8000000000000007</v>
      </c>
    </row>
    <row r="205" spans="1:12">
      <c r="A205" t="s">
        <v>218</v>
      </c>
      <c r="B205">
        <v>25.9</v>
      </c>
      <c r="C205">
        <v>10</v>
      </c>
      <c r="D205">
        <v>12.95</v>
      </c>
      <c r="E205">
        <v>271.95</v>
      </c>
      <c r="F205" s="3">
        <v>43502</v>
      </c>
      <c r="G205" s="20">
        <v>0.61875000000000002</v>
      </c>
      <c r="H205" t="s">
        <v>13</v>
      </c>
      <c r="I205">
        <v>259</v>
      </c>
      <c r="J205">
        <v>4.7619047620000003</v>
      </c>
      <c r="K205">
        <v>12.95</v>
      </c>
      <c r="L205">
        <v>8.6999999999999993</v>
      </c>
    </row>
    <row r="206" spans="1:12">
      <c r="A206" t="s">
        <v>219</v>
      </c>
      <c r="B206">
        <v>17.77</v>
      </c>
      <c r="C206">
        <v>5</v>
      </c>
      <c r="D206">
        <v>4.4424999999999999</v>
      </c>
      <c r="E206">
        <v>93.292500000000004</v>
      </c>
      <c r="F206" s="3">
        <v>43511</v>
      </c>
      <c r="G206" s="20">
        <v>0.52916666666666701</v>
      </c>
      <c r="H206" t="s">
        <v>17</v>
      </c>
      <c r="I206">
        <v>88.85</v>
      </c>
      <c r="J206">
        <v>4.7619047620000003</v>
      </c>
      <c r="K206">
        <v>4.4424999999999999</v>
      </c>
      <c r="L206">
        <v>5.4</v>
      </c>
    </row>
    <row r="207" spans="1:12">
      <c r="A207" t="s">
        <v>220</v>
      </c>
      <c r="B207">
        <v>23.03</v>
      </c>
      <c r="C207">
        <v>9</v>
      </c>
      <c r="D207">
        <v>10.3635</v>
      </c>
      <c r="E207">
        <v>217.6335</v>
      </c>
      <c r="F207" s="3">
        <v>43468</v>
      </c>
      <c r="G207" s="20">
        <v>0.50138888888888899</v>
      </c>
      <c r="H207" t="s">
        <v>13</v>
      </c>
      <c r="I207">
        <v>207.27</v>
      </c>
      <c r="J207">
        <v>4.7619047620000003</v>
      </c>
      <c r="K207">
        <v>10.3635</v>
      </c>
      <c r="L207">
        <v>7.9</v>
      </c>
    </row>
    <row r="208" spans="1:12">
      <c r="A208" t="s">
        <v>221</v>
      </c>
      <c r="B208">
        <v>66.650000000000006</v>
      </c>
      <c r="C208">
        <v>9</v>
      </c>
      <c r="D208">
        <v>29.9925</v>
      </c>
      <c r="E208">
        <v>629.84249999999997</v>
      </c>
      <c r="F208" s="3">
        <v>43469</v>
      </c>
      <c r="G208" s="20">
        <v>0.76319444444444395</v>
      </c>
      <c r="H208" t="s">
        <v>17</v>
      </c>
      <c r="I208">
        <v>599.85</v>
      </c>
      <c r="J208">
        <v>4.7619047620000003</v>
      </c>
      <c r="K208">
        <v>29.9925</v>
      </c>
      <c r="L208">
        <v>9.6999999999999993</v>
      </c>
    </row>
    <row r="209" spans="1:12">
      <c r="A209" t="s">
        <v>222</v>
      </c>
      <c r="B209">
        <v>28.53</v>
      </c>
      <c r="C209">
        <v>10</v>
      </c>
      <c r="D209">
        <v>14.265000000000001</v>
      </c>
      <c r="E209">
        <v>299.565</v>
      </c>
      <c r="F209" s="3">
        <v>43542</v>
      </c>
      <c r="G209" s="20">
        <v>0.73472222222222205</v>
      </c>
      <c r="H209" t="s">
        <v>13</v>
      </c>
      <c r="I209">
        <v>285.3</v>
      </c>
      <c r="J209">
        <v>4.7619047620000003</v>
      </c>
      <c r="K209">
        <v>14.265000000000001</v>
      </c>
      <c r="L209">
        <v>7.8</v>
      </c>
    </row>
    <row r="210" spans="1:12">
      <c r="A210" t="s">
        <v>223</v>
      </c>
      <c r="B210">
        <v>30.37</v>
      </c>
      <c r="C210">
        <v>3</v>
      </c>
      <c r="D210">
        <v>4.5555000000000003</v>
      </c>
      <c r="E210">
        <v>95.665499999999994</v>
      </c>
      <c r="F210" s="3">
        <v>43552</v>
      </c>
      <c r="G210" s="20">
        <v>0.57013888888888897</v>
      </c>
      <c r="H210" t="s">
        <v>13</v>
      </c>
      <c r="I210">
        <v>91.11</v>
      </c>
      <c r="J210">
        <v>4.7619047620000003</v>
      </c>
      <c r="K210">
        <v>4.5555000000000003</v>
      </c>
      <c r="L210">
        <v>5.0999999999999996</v>
      </c>
    </row>
    <row r="211" spans="1:12">
      <c r="A211" t="s">
        <v>224</v>
      </c>
      <c r="B211">
        <v>99.73</v>
      </c>
      <c r="C211">
        <v>9</v>
      </c>
      <c r="D211">
        <v>44.878500000000003</v>
      </c>
      <c r="E211">
        <v>942.44849999999997</v>
      </c>
      <c r="F211" s="3">
        <v>43526</v>
      </c>
      <c r="G211" s="20">
        <v>0.82083333333333297</v>
      </c>
      <c r="H211" t="s">
        <v>17</v>
      </c>
      <c r="I211">
        <v>897.57</v>
      </c>
      <c r="J211">
        <v>4.7619047620000003</v>
      </c>
      <c r="K211">
        <v>44.878500000000003</v>
      </c>
      <c r="L211">
        <v>6.5</v>
      </c>
    </row>
    <row r="212" spans="1:12">
      <c r="A212" t="s">
        <v>225</v>
      </c>
      <c r="B212">
        <v>26.23</v>
      </c>
      <c r="C212">
        <v>9</v>
      </c>
      <c r="D212">
        <v>11.8035</v>
      </c>
      <c r="E212">
        <v>247.87350000000001</v>
      </c>
      <c r="F212" s="3">
        <v>43490</v>
      </c>
      <c r="G212" s="20">
        <v>0.85</v>
      </c>
      <c r="H212" t="s">
        <v>13</v>
      </c>
      <c r="I212">
        <v>236.07</v>
      </c>
      <c r="J212">
        <v>4.7619047620000003</v>
      </c>
      <c r="K212">
        <v>11.8035</v>
      </c>
      <c r="L212">
        <v>5.9</v>
      </c>
    </row>
    <row r="213" spans="1:12">
      <c r="A213" t="s">
        <v>226</v>
      </c>
      <c r="B213">
        <v>93.26</v>
      </c>
      <c r="C213">
        <v>9</v>
      </c>
      <c r="D213">
        <v>41.966999999999999</v>
      </c>
      <c r="E213">
        <v>881.30700000000002</v>
      </c>
      <c r="F213" s="3">
        <v>43481</v>
      </c>
      <c r="G213" s="20">
        <v>0.75555555555555598</v>
      </c>
      <c r="H213" t="s">
        <v>15</v>
      </c>
      <c r="I213">
        <v>839.34</v>
      </c>
      <c r="J213">
        <v>4.7619047620000003</v>
      </c>
      <c r="K213">
        <v>41.966999999999999</v>
      </c>
      <c r="L213">
        <v>8.8000000000000007</v>
      </c>
    </row>
    <row r="214" spans="1:12">
      <c r="A214" t="s">
        <v>227</v>
      </c>
      <c r="B214">
        <v>92.36</v>
      </c>
      <c r="C214">
        <v>5</v>
      </c>
      <c r="D214">
        <v>23.09</v>
      </c>
      <c r="E214">
        <v>484.89</v>
      </c>
      <c r="F214" s="3">
        <v>43544</v>
      </c>
      <c r="G214" s="20">
        <v>0.80347222222222203</v>
      </c>
      <c r="H214" t="s">
        <v>13</v>
      </c>
      <c r="I214">
        <v>461.8</v>
      </c>
      <c r="J214">
        <v>4.7619047620000003</v>
      </c>
      <c r="K214">
        <v>23.09</v>
      </c>
      <c r="L214">
        <v>4.9000000000000004</v>
      </c>
    </row>
    <row r="215" spans="1:12">
      <c r="A215" t="s">
        <v>228</v>
      </c>
      <c r="B215">
        <v>46.42</v>
      </c>
      <c r="C215">
        <v>3</v>
      </c>
      <c r="D215">
        <v>6.9630000000000001</v>
      </c>
      <c r="E215">
        <v>146.22300000000001</v>
      </c>
      <c r="F215" s="3">
        <v>43469</v>
      </c>
      <c r="G215" s="20">
        <v>0.55833333333333302</v>
      </c>
      <c r="H215" t="s">
        <v>17</v>
      </c>
      <c r="I215">
        <v>139.26</v>
      </c>
      <c r="J215">
        <v>4.7619047620000003</v>
      </c>
      <c r="K215">
        <v>6.9630000000000001</v>
      </c>
      <c r="L215">
        <v>4.4000000000000004</v>
      </c>
    </row>
    <row r="216" spans="1:12">
      <c r="A216" t="s">
        <v>229</v>
      </c>
      <c r="B216">
        <v>29.61</v>
      </c>
      <c r="C216">
        <v>7</v>
      </c>
      <c r="D216">
        <v>10.3635</v>
      </c>
      <c r="E216">
        <v>217.6335</v>
      </c>
      <c r="F216" s="3">
        <v>43535</v>
      </c>
      <c r="G216" s="20">
        <v>0.66180555555555598</v>
      </c>
      <c r="H216" t="s">
        <v>15</v>
      </c>
      <c r="I216">
        <v>207.27</v>
      </c>
      <c r="J216">
        <v>4.7619047620000003</v>
      </c>
      <c r="K216">
        <v>10.3635</v>
      </c>
      <c r="L216">
        <v>6.5</v>
      </c>
    </row>
    <row r="217" spans="1:12">
      <c r="A217" t="s">
        <v>230</v>
      </c>
      <c r="B217">
        <v>18.28</v>
      </c>
      <c r="C217">
        <v>1</v>
      </c>
      <c r="D217">
        <v>0.91400000000000003</v>
      </c>
      <c r="E217">
        <v>19.193999999999999</v>
      </c>
      <c r="F217" s="3">
        <v>43546</v>
      </c>
      <c r="G217" s="20">
        <v>0.62847222222222199</v>
      </c>
      <c r="H217" t="s">
        <v>17</v>
      </c>
      <c r="I217">
        <v>18.28</v>
      </c>
      <c r="J217">
        <v>4.7619047620000003</v>
      </c>
      <c r="K217">
        <v>0.91400000000000003</v>
      </c>
      <c r="L217">
        <v>8.3000000000000007</v>
      </c>
    </row>
    <row r="218" spans="1:12">
      <c r="A218" t="s">
        <v>231</v>
      </c>
      <c r="B218">
        <v>24.77</v>
      </c>
      <c r="C218">
        <v>5</v>
      </c>
      <c r="D218">
        <v>6.1924999999999999</v>
      </c>
      <c r="E218">
        <v>130.04249999999999</v>
      </c>
      <c r="F218" s="3">
        <v>43548</v>
      </c>
      <c r="G218" s="20">
        <v>0.76875000000000004</v>
      </c>
      <c r="H218" t="s">
        <v>15</v>
      </c>
      <c r="I218">
        <v>123.85</v>
      </c>
      <c r="J218">
        <v>4.7619047620000003</v>
      </c>
      <c r="K218">
        <v>6.1924999999999999</v>
      </c>
      <c r="L218">
        <v>8.5</v>
      </c>
    </row>
    <row r="219" spans="1:12">
      <c r="A219" t="s">
        <v>232</v>
      </c>
      <c r="B219">
        <v>94.64</v>
      </c>
      <c r="C219">
        <v>3</v>
      </c>
      <c r="D219">
        <v>14.196</v>
      </c>
      <c r="E219">
        <v>298.11599999999999</v>
      </c>
      <c r="F219" s="3">
        <v>43517</v>
      </c>
      <c r="G219" s="20">
        <v>0.70486111111111105</v>
      </c>
      <c r="H219" t="s">
        <v>15</v>
      </c>
      <c r="I219">
        <v>283.92</v>
      </c>
      <c r="J219">
        <v>4.7619047620000003</v>
      </c>
      <c r="K219">
        <v>14.196</v>
      </c>
      <c r="L219">
        <v>5.5</v>
      </c>
    </row>
    <row r="220" spans="1:12">
      <c r="A220" t="s">
        <v>233</v>
      </c>
      <c r="B220">
        <v>94.87</v>
      </c>
      <c r="C220">
        <v>8</v>
      </c>
      <c r="D220">
        <v>37.948</v>
      </c>
      <c r="E220">
        <v>796.90800000000002</v>
      </c>
      <c r="F220" s="3">
        <v>43508</v>
      </c>
      <c r="G220" s="20">
        <v>0.54027777777777797</v>
      </c>
      <c r="H220" t="s">
        <v>13</v>
      </c>
      <c r="I220">
        <v>758.96</v>
      </c>
      <c r="J220">
        <v>4.7619047620000003</v>
      </c>
      <c r="K220">
        <v>37.948</v>
      </c>
      <c r="L220">
        <v>8.6999999999999993</v>
      </c>
    </row>
    <row r="221" spans="1:12">
      <c r="A221" t="s">
        <v>234</v>
      </c>
      <c r="B221">
        <v>57.34</v>
      </c>
      <c r="C221">
        <v>3</v>
      </c>
      <c r="D221">
        <v>8.6010000000000009</v>
      </c>
      <c r="E221">
        <v>180.62100000000001</v>
      </c>
      <c r="F221" s="3">
        <v>43534</v>
      </c>
      <c r="G221" s="20">
        <v>0.79097222222222197</v>
      </c>
      <c r="H221" t="s">
        <v>17</v>
      </c>
      <c r="I221">
        <v>172.02</v>
      </c>
      <c r="J221">
        <v>4.7619047620000003</v>
      </c>
      <c r="K221">
        <v>8.6010000000000009</v>
      </c>
      <c r="L221">
        <v>7.9</v>
      </c>
    </row>
    <row r="222" spans="1:12">
      <c r="A222" t="s">
        <v>235</v>
      </c>
      <c r="B222">
        <v>45.35</v>
      </c>
      <c r="C222">
        <v>6</v>
      </c>
      <c r="D222">
        <v>13.605</v>
      </c>
      <c r="E222">
        <v>285.70499999999998</v>
      </c>
      <c r="F222" s="3">
        <v>43496</v>
      </c>
      <c r="G222" s="20">
        <v>0.57222222222222197</v>
      </c>
      <c r="H222" t="s">
        <v>13</v>
      </c>
      <c r="I222">
        <v>272.10000000000002</v>
      </c>
      <c r="J222">
        <v>4.7619047620000003</v>
      </c>
      <c r="K222">
        <v>13.605</v>
      </c>
      <c r="L222">
        <v>6.1</v>
      </c>
    </row>
    <row r="223" spans="1:12">
      <c r="A223" t="s">
        <v>236</v>
      </c>
      <c r="B223">
        <v>62.08</v>
      </c>
      <c r="C223">
        <v>7</v>
      </c>
      <c r="D223">
        <v>21.728000000000002</v>
      </c>
      <c r="E223">
        <v>456.28800000000001</v>
      </c>
      <c r="F223" s="3">
        <v>43530</v>
      </c>
      <c r="G223" s="20">
        <v>0.57361111111111096</v>
      </c>
      <c r="H223" t="s">
        <v>13</v>
      </c>
      <c r="I223">
        <v>434.56</v>
      </c>
      <c r="J223">
        <v>4.7619047620000003</v>
      </c>
      <c r="K223">
        <v>21.728000000000002</v>
      </c>
      <c r="L223">
        <v>5.4</v>
      </c>
    </row>
    <row r="224" spans="1:12">
      <c r="A224" t="s">
        <v>237</v>
      </c>
      <c r="B224">
        <v>11.81</v>
      </c>
      <c r="C224">
        <v>5</v>
      </c>
      <c r="D224">
        <v>2.9525000000000001</v>
      </c>
      <c r="E224">
        <v>62.002499999999998</v>
      </c>
      <c r="F224" s="3">
        <v>43513</v>
      </c>
      <c r="G224" s="20">
        <v>0.75416666666666698</v>
      </c>
      <c r="H224" t="s">
        <v>15</v>
      </c>
      <c r="I224">
        <v>59.05</v>
      </c>
      <c r="J224">
        <v>4.7619047620000003</v>
      </c>
      <c r="K224">
        <v>2.9525000000000001</v>
      </c>
      <c r="L224">
        <v>9.4</v>
      </c>
    </row>
    <row r="225" spans="1:12">
      <c r="A225" t="s">
        <v>238</v>
      </c>
      <c r="B225">
        <v>12.54</v>
      </c>
      <c r="C225">
        <v>1</v>
      </c>
      <c r="D225">
        <v>0.627</v>
      </c>
      <c r="E225">
        <v>13.167</v>
      </c>
      <c r="F225" s="3">
        <v>43517</v>
      </c>
      <c r="G225" s="20">
        <v>0.52638888888888902</v>
      </c>
      <c r="H225" t="s">
        <v>15</v>
      </c>
      <c r="I225">
        <v>12.54</v>
      </c>
      <c r="J225">
        <v>4.7619047620000003</v>
      </c>
      <c r="K225">
        <v>0.627</v>
      </c>
      <c r="L225">
        <v>8.1999999999999993</v>
      </c>
    </row>
    <row r="226" spans="1:12">
      <c r="A226" t="s">
        <v>239</v>
      </c>
      <c r="B226">
        <v>43.25</v>
      </c>
      <c r="C226">
        <v>2</v>
      </c>
      <c r="D226">
        <v>4.3250000000000002</v>
      </c>
      <c r="E226">
        <v>90.825000000000003</v>
      </c>
      <c r="F226" s="3">
        <v>43544</v>
      </c>
      <c r="G226" s="20">
        <v>0.66388888888888897</v>
      </c>
      <c r="H226" t="s">
        <v>15</v>
      </c>
      <c r="I226">
        <v>86.5</v>
      </c>
      <c r="J226">
        <v>4.7619047620000003</v>
      </c>
      <c r="K226">
        <v>4.3250000000000002</v>
      </c>
      <c r="L226">
        <v>6.2</v>
      </c>
    </row>
    <row r="227" spans="1:12">
      <c r="A227" t="s">
        <v>240</v>
      </c>
      <c r="B227">
        <v>87.16</v>
      </c>
      <c r="C227">
        <v>2</v>
      </c>
      <c r="D227">
        <v>8.7159999999999993</v>
      </c>
      <c r="E227">
        <v>183.036</v>
      </c>
      <c r="F227" s="3">
        <v>43476</v>
      </c>
      <c r="G227" s="20">
        <v>0.60347222222222197</v>
      </c>
      <c r="H227" t="s">
        <v>17</v>
      </c>
      <c r="I227">
        <v>174.32</v>
      </c>
      <c r="J227">
        <v>4.7619047620000003</v>
      </c>
      <c r="K227">
        <v>8.7159999999999993</v>
      </c>
      <c r="L227">
        <v>9.6999999999999993</v>
      </c>
    </row>
    <row r="228" spans="1:12">
      <c r="A228" t="s">
        <v>241</v>
      </c>
      <c r="B228">
        <v>69.37</v>
      </c>
      <c r="C228">
        <v>9</v>
      </c>
      <c r="D228">
        <v>31.2165</v>
      </c>
      <c r="E228">
        <v>655.54650000000004</v>
      </c>
      <c r="F228" s="3">
        <v>43491</v>
      </c>
      <c r="G228" s="20">
        <v>0.80138888888888904</v>
      </c>
      <c r="H228" t="s">
        <v>13</v>
      </c>
      <c r="I228">
        <v>624.33000000000004</v>
      </c>
      <c r="J228">
        <v>4.7619047620000003</v>
      </c>
      <c r="K228">
        <v>31.2165</v>
      </c>
      <c r="L228">
        <v>4</v>
      </c>
    </row>
    <row r="229" spans="1:12">
      <c r="A229" t="s">
        <v>242</v>
      </c>
      <c r="B229">
        <v>37.06</v>
      </c>
      <c r="C229">
        <v>4</v>
      </c>
      <c r="D229">
        <v>7.4119999999999999</v>
      </c>
      <c r="E229">
        <v>155.65199999999999</v>
      </c>
      <c r="F229" s="3">
        <v>43496</v>
      </c>
      <c r="G229" s="20">
        <v>0.68333333333333302</v>
      </c>
      <c r="H229" t="s">
        <v>13</v>
      </c>
      <c r="I229">
        <v>148.24</v>
      </c>
      <c r="J229">
        <v>4.7619047620000003</v>
      </c>
      <c r="K229">
        <v>7.4119999999999999</v>
      </c>
      <c r="L229">
        <v>9.6999999999999993</v>
      </c>
    </row>
    <row r="230" spans="1:12">
      <c r="A230" t="s">
        <v>243</v>
      </c>
      <c r="B230">
        <v>90.7</v>
      </c>
      <c r="C230">
        <v>6</v>
      </c>
      <c r="D230">
        <v>27.21</v>
      </c>
      <c r="E230">
        <v>571.41</v>
      </c>
      <c r="F230" s="3">
        <v>43522</v>
      </c>
      <c r="G230" s="20">
        <v>0.452777777777778</v>
      </c>
      <c r="H230" t="s">
        <v>15</v>
      </c>
      <c r="I230">
        <v>544.20000000000005</v>
      </c>
      <c r="J230">
        <v>4.7619047620000003</v>
      </c>
      <c r="K230">
        <v>27.21</v>
      </c>
      <c r="L230">
        <v>5.3</v>
      </c>
    </row>
    <row r="231" spans="1:12">
      <c r="A231" t="s">
        <v>244</v>
      </c>
      <c r="B231">
        <v>63.42</v>
      </c>
      <c r="C231">
        <v>8</v>
      </c>
      <c r="D231">
        <v>25.367999999999999</v>
      </c>
      <c r="E231">
        <v>532.72799999999995</v>
      </c>
      <c r="F231" s="3">
        <v>43535</v>
      </c>
      <c r="G231" s="20">
        <v>0.53819444444444398</v>
      </c>
      <c r="H231" t="s">
        <v>13</v>
      </c>
      <c r="I231">
        <v>507.36</v>
      </c>
      <c r="J231">
        <v>4.7619047620000003</v>
      </c>
      <c r="K231">
        <v>25.367999999999999</v>
      </c>
      <c r="L231">
        <v>7.4</v>
      </c>
    </row>
    <row r="232" spans="1:12">
      <c r="A232" t="s">
        <v>245</v>
      </c>
      <c r="B232">
        <v>81.37</v>
      </c>
      <c r="C232">
        <v>2</v>
      </c>
      <c r="D232">
        <v>8.1370000000000005</v>
      </c>
      <c r="E232">
        <v>170.87700000000001</v>
      </c>
      <c r="F232" s="3">
        <v>43491</v>
      </c>
      <c r="G232" s="20">
        <v>0.81111111111111101</v>
      </c>
      <c r="H232" t="s">
        <v>15</v>
      </c>
      <c r="I232">
        <v>162.74</v>
      </c>
      <c r="J232">
        <v>4.7619047620000003</v>
      </c>
      <c r="K232">
        <v>8.1370000000000005</v>
      </c>
      <c r="L232">
        <v>6.5</v>
      </c>
    </row>
    <row r="233" spans="1:12">
      <c r="A233" t="s">
        <v>246</v>
      </c>
      <c r="B233">
        <v>10.59</v>
      </c>
      <c r="C233">
        <v>3</v>
      </c>
      <c r="D233">
        <v>1.5885</v>
      </c>
      <c r="E233">
        <v>33.358499999999999</v>
      </c>
      <c r="F233" s="3">
        <v>43536</v>
      </c>
      <c r="G233" s="20">
        <v>0.57777777777777795</v>
      </c>
      <c r="H233" t="s">
        <v>17</v>
      </c>
      <c r="I233">
        <v>31.77</v>
      </c>
      <c r="J233">
        <v>4.7619047620000003</v>
      </c>
      <c r="K233">
        <v>1.5885</v>
      </c>
      <c r="L233">
        <v>8.6999999999999993</v>
      </c>
    </row>
    <row r="234" spans="1:12">
      <c r="A234" t="s">
        <v>247</v>
      </c>
      <c r="B234">
        <v>84.09</v>
      </c>
      <c r="C234">
        <v>9</v>
      </c>
      <c r="D234">
        <v>37.840499999999999</v>
      </c>
      <c r="E234">
        <v>794.65049999999997</v>
      </c>
      <c r="F234" s="3">
        <v>43507</v>
      </c>
      <c r="G234" s="20">
        <v>0.454166666666667</v>
      </c>
      <c r="H234" t="s">
        <v>15</v>
      </c>
      <c r="I234">
        <v>756.81</v>
      </c>
      <c r="J234">
        <v>4.7619047620000003</v>
      </c>
      <c r="K234">
        <v>37.840499999999999</v>
      </c>
      <c r="L234">
        <v>8</v>
      </c>
    </row>
    <row r="235" spans="1:12">
      <c r="A235" t="s">
        <v>248</v>
      </c>
      <c r="B235">
        <v>73.819999999999993</v>
      </c>
      <c r="C235">
        <v>4</v>
      </c>
      <c r="D235">
        <v>14.763999999999999</v>
      </c>
      <c r="E235">
        <v>310.04399999999998</v>
      </c>
      <c r="F235" s="3">
        <v>43517</v>
      </c>
      <c r="G235" s="20">
        <v>0.77152777777777803</v>
      </c>
      <c r="H235" t="s">
        <v>15</v>
      </c>
      <c r="I235">
        <v>295.27999999999997</v>
      </c>
      <c r="J235">
        <v>4.7619047620000003</v>
      </c>
      <c r="K235">
        <v>14.763999999999999</v>
      </c>
      <c r="L235">
        <v>6.7</v>
      </c>
    </row>
    <row r="236" spans="1:12">
      <c r="A236" t="s">
        <v>249</v>
      </c>
      <c r="B236">
        <v>51.94</v>
      </c>
      <c r="C236">
        <v>10</v>
      </c>
      <c r="D236">
        <v>25.97</v>
      </c>
      <c r="E236">
        <v>545.37</v>
      </c>
      <c r="F236" s="3">
        <v>43533</v>
      </c>
      <c r="G236" s="20">
        <v>0.76666666666666705</v>
      </c>
      <c r="H236" t="s">
        <v>13</v>
      </c>
      <c r="I236">
        <v>519.4</v>
      </c>
      <c r="J236">
        <v>4.7619047620000003</v>
      </c>
      <c r="K236">
        <v>25.97</v>
      </c>
      <c r="L236">
        <v>6.5</v>
      </c>
    </row>
    <row r="237" spans="1:12">
      <c r="A237" t="s">
        <v>250</v>
      </c>
      <c r="B237">
        <v>93.14</v>
      </c>
      <c r="C237">
        <v>2</v>
      </c>
      <c r="D237">
        <v>9.3140000000000001</v>
      </c>
      <c r="E237">
        <v>195.59399999999999</v>
      </c>
      <c r="F237" s="3">
        <v>43485</v>
      </c>
      <c r="G237" s="20">
        <v>0.75624999999999998</v>
      </c>
      <c r="H237" t="s">
        <v>13</v>
      </c>
      <c r="I237">
        <v>186.28</v>
      </c>
      <c r="J237">
        <v>4.7619047620000003</v>
      </c>
      <c r="K237">
        <v>9.3140000000000001</v>
      </c>
      <c r="L237">
        <v>4.0999999999999996</v>
      </c>
    </row>
    <row r="238" spans="1:12">
      <c r="A238" t="s">
        <v>251</v>
      </c>
      <c r="B238">
        <v>17.41</v>
      </c>
      <c r="C238">
        <v>5</v>
      </c>
      <c r="D238">
        <v>4.3525</v>
      </c>
      <c r="E238">
        <v>91.402500000000003</v>
      </c>
      <c r="F238" s="3">
        <v>43493</v>
      </c>
      <c r="G238" s="20">
        <v>0.63611111111111096</v>
      </c>
      <c r="H238" t="s">
        <v>17</v>
      </c>
      <c r="I238">
        <v>87.05</v>
      </c>
      <c r="J238">
        <v>4.7619047620000003</v>
      </c>
      <c r="K238">
        <v>4.3525</v>
      </c>
      <c r="L238">
        <v>4.9000000000000004</v>
      </c>
    </row>
    <row r="239" spans="1:12">
      <c r="A239" t="s">
        <v>252</v>
      </c>
      <c r="B239">
        <v>44.22</v>
      </c>
      <c r="C239">
        <v>5</v>
      </c>
      <c r="D239">
        <v>11.055</v>
      </c>
      <c r="E239">
        <v>232.155</v>
      </c>
      <c r="F239" s="3">
        <v>43529</v>
      </c>
      <c r="G239" s="20">
        <v>0.71319444444444402</v>
      </c>
      <c r="H239" t="s">
        <v>17</v>
      </c>
      <c r="I239">
        <v>221.1</v>
      </c>
      <c r="J239">
        <v>4.7619047620000003</v>
      </c>
      <c r="K239">
        <v>11.055</v>
      </c>
      <c r="L239">
        <v>8.6</v>
      </c>
    </row>
    <row r="240" spans="1:12">
      <c r="A240" t="s">
        <v>253</v>
      </c>
      <c r="B240">
        <v>13.22</v>
      </c>
      <c r="C240">
        <v>5</v>
      </c>
      <c r="D240">
        <v>3.3050000000000002</v>
      </c>
      <c r="E240">
        <v>69.405000000000001</v>
      </c>
      <c r="F240" s="3">
        <v>43526</v>
      </c>
      <c r="G240" s="20">
        <v>0.80972222222222201</v>
      </c>
      <c r="H240" t="s">
        <v>15</v>
      </c>
      <c r="I240">
        <v>66.099999999999994</v>
      </c>
      <c r="J240">
        <v>4.7619047620000003</v>
      </c>
      <c r="K240">
        <v>3.3050000000000002</v>
      </c>
      <c r="L240">
        <v>4.3</v>
      </c>
    </row>
    <row r="241" spans="1:12">
      <c r="A241" t="s">
        <v>254</v>
      </c>
      <c r="B241">
        <v>89.69</v>
      </c>
      <c r="C241">
        <v>1</v>
      </c>
      <c r="D241">
        <v>4.4844999999999997</v>
      </c>
      <c r="E241">
        <v>94.174499999999995</v>
      </c>
      <c r="F241" s="3">
        <v>43476</v>
      </c>
      <c r="G241" s="20">
        <v>0.47222222222222199</v>
      </c>
      <c r="H241" t="s">
        <v>13</v>
      </c>
      <c r="I241">
        <v>89.69</v>
      </c>
      <c r="J241">
        <v>4.7619047620000003</v>
      </c>
      <c r="K241">
        <v>4.4844999999999997</v>
      </c>
      <c r="L241">
        <v>4.9000000000000004</v>
      </c>
    </row>
    <row r="242" spans="1:12">
      <c r="A242" t="s">
        <v>255</v>
      </c>
      <c r="B242">
        <v>24.94</v>
      </c>
      <c r="C242">
        <v>9</v>
      </c>
      <c r="D242">
        <v>11.223000000000001</v>
      </c>
      <c r="E242">
        <v>235.68299999999999</v>
      </c>
      <c r="F242" s="3">
        <v>43476</v>
      </c>
      <c r="G242" s="20">
        <v>0.70069444444444395</v>
      </c>
      <c r="H242" t="s">
        <v>17</v>
      </c>
      <c r="I242">
        <v>224.46</v>
      </c>
      <c r="J242">
        <v>4.7619047620000003</v>
      </c>
      <c r="K242">
        <v>11.223000000000001</v>
      </c>
      <c r="L242">
        <v>5.6</v>
      </c>
    </row>
    <row r="243" spans="1:12">
      <c r="A243" t="s">
        <v>256</v>
      </c>
      <c r="B243">
        <v>59.77</v>
      </c>
      <c r="C243">
        <v>2</v>
      </c>
      <c r="D243">
        <v>5.9770000000000003</v>
      </c>
      <c r="E243">
        <v>125.517</v>
      </c>
      <c r="F243" s="3">
        <v>43535</v>
      </c>
      <c r="G243" s="20">
        <v>0.500694444444444</v>
      </c>
      <c r="H243" t="s">
        <v>17</v>
      </c>
      <c r="I243">
        <v>119.54</v>
      </c>
      <c r="J243">
        <v>4.7619047620000003</v>
      </c>
      <c r="K243">
        <v>5.9770000000000003</v>
      </c>
      <c r="L243">
        <v>5.8</v>
      </c>
    </row>
    <row r="244" spans="1:12">
      <c r="A244" t="s">
        <v>257</v>
      </c>
      <c r="B244">
        <v>93.2</v>
      </c>
      <c r="C244">
        <v>2</v>
      </c>
      <c r="D244">
        <v>9.32</v>
      </c>
      <c r="E244">
        <v>195.72</v>
      </c>
      <c r="F244" s="3">
        <v>43524</v>
      </c>
      <c r="G244" s="20">
        <v>0.77569444444444402</v>
      </c>
      <c r="H244" t="s">
        <v>17</v>
      </c>
      <c r="I244">
        <v>186.4</v>
      </c>
      <c r="J244">
        <v>4.7619047620000003</v>
      </c>
      <c r="K244">
        <v>9.32</v>
      </c>
      <c r="L244">
        <v>6</v>
      </c>
    </row>
    <row r="245" spans="1:12">
      <c r="A245" t="s">
        <v>258</v>
      </c>
      <c r="B245">
        <v>62.65</v>
      </c>
      <c r="C245">
        <v>4</v>
      </c>
      <c r="D245">
        <v>12.53</v>
      </c>
      <c r="E245">
        <v>263.13</v>
      </c>
      <c r="F245" s="3">
        <v>43470</v>
      </c>
      <c r="G245" s="20">
        <v>0.47569444444444398</v>
      </c>
      <c r="H245" t="s">
        <v>15</v>
      </c>
      <c r="I245">
        <v>250.6</v>
      </c>
      <c r="J245">
        <v>4.7619047620000003</v>
      </c>
      <c r="K245">
        <v>12.53</v>
      </c>
      <c r="L245">
        <v>4.2</v>
      </c>
    </row>
    <row r="246" spans="1:12">
      <c r="A246" t="s">
        <v>259</v>
      </c>
      <c r="B246">
        <v>93.87</v>
      </c>
      <c r="C246">
        <v>8</v>
      </c>
      <c r="D246">
        <v>37.548000000000002</v>
      </c>
      <c r="E246">
        <v>788.50800000000004</v>
      </c>
      <c r="F246" s="3">
        <v>43498</v>
      </c>
      <c r="G246" s="20">
        <v>0.77916666666666701</v>
      </c>
      <c r="H246" t="s">
        <v>17</v>
      </c>
      <c r="I246">
        <v>750.96</v>
      </c>
      <c r="J246">
        <v>4.7619047620000003</v>
      </c>
      <c r="K246">
        <v>37.548000000000002</v>
      </c>
      <c r="L246">
        <v>8.3000000000000007</v>
      </c>
    </row>
    <row r="247" spans="1:12">
      <c r="A247" t="s">
        <v>260</v>
      </c>
      <c r="B247">
        <v>47.59</v>
      </c>
      <c r="C247">
        <v>8</v>
      </c>
      <c r="D247">
        <v>19.036000000000001</v>
      </c>
      <c r="E247">
        <v>399.75599999999997</v>
      </c>
      <c r="F247" s="3">
        <v>43466</v>
      </c>
      <c r="G247" s="20">
        <v>0.61597222222222203</v>
      </c>
      <c r="H247" t="s">
        <v>15</v>
      </c>
      <c r="I247">
        <v>380.72</v>
      </c>
      <c r="J247">
        <v>4.7619047620000003</v>
      </c>
      <c r="K247">
        <v>19.036000000000001</v>
      </c>
      <c r="L247">
        <v>5.7</v>
      </c>
    </row>
    <row r="248" spans="1:12">
      <c r="A248" t="s">
        <v>261</v>
      </c>
      <c r="B248">
        <v>81.400000000000006</v>
      </c>
      <c r="C248">
        <v>3</v>
      </c>
      <c r="D248">
        <v>12.21</v>
      </c>
      <c r="E248">
        <v>256.41000000000003</v>
      </c>
      <c r="F248" s="3">
        <v>43505</v>
      </c>
      <c r="G248" s="20">
        <v>0.82152777777777797</v>
      </c>
      <c r="H248" t="s">
        <v>15</v>
      </c>
      <c r="I248">
        <v>244.2</v>
      </c>
      <c r="J248">
        <v>4.7619047620000003</v>
      </c>
      <c r="K248">
        <v>12.21</v>
      </c>
      <c r="L248">
        <v>4.8</v>
      </c>
    </row>
    <row r="249" spans="1:12">
      <c r="A249" t="s">
        <v>262</v>
      </c>
      <c r="B249">
        <v>17.940000000000001</v>
      </c>
      <c r="C249">
        <v>5</v>
      </c>
      <c r="D249">
        <v>4.4850000000000003</v>
      </c>
      <c r="E249">
        <v>94.185000000000002</v>
      </c>
      <c r="F249" s="3">
        <v>43488</v>
      </c>
      <c r="G249" s="20">
        <v>0.58611111111111103</v>
      </c>
      <c r="H249" t="s">
        <v>13</v>
      </c>
      <c r="I249">
        <v>89.7</v>
      </c>
      <c r="J249">
        <v>4.7619047620000003</v>
      </c>
      <c r="K249">
        <v>4.4850000000000003</v>
      </c>
      <c r="L249">
        <v>6.8</v>
      </c>
    </row>
    <row r="250" spans="1:12">
      <c r="A250" t="s">
        <v>263</v>
      </c>
      <c r="B250">
        <v>77.72</v>
      </c>
      <c r="C250">
        <v>4</v>
      </c>
      <c r="D250">
        <v>15.544</v>
      </c>
      <c r="E250">
        <v>326.42399999999998</v>
      </c>
      <c r="F250" s="3">
        <v>43472</v>
      </c>
      <c r="G250" s="20">
        <v>0.67430555555555605</v>
      </c>
      <c r="H250" t="s">
        <v>17</v>
      </c>
      <c r="I250">
        <v>310.88</v>
      </c>
      <c r="J250">
        <v>4.7619047620000003</v>
      </c>
      <c r="K250">
        <v>15.544</v>
      </c>
      <c r="L250">
        <v>8.8000000000000007</v>
      </c>
    </row>
    <row r="251" spans="1:12">
      <c r="A251" t="s">
        <v>264</v>
      </c>
      <c r="B251">
        <v>73.06</v>
      </c>
      <c r="C251">
        <v>7</v>
      </c>
      <c r="D251">
        <v>25.571000000000002</v>
      </c>
      <c r="E251">
        <v>536.99099999999999</v>
      </c>
      <c r="F251" s="3">
        <v>43479</v>
      </c>
      <c r="G251" s="20">
        <v>0.79583333333333295</v>
      </c>
      <c r="H251" t="s">
        <v>17</v>
      </c>
      <c r="I251">
        <v>511.42</v>
      </c>
      <c r="J251">
        <v>4.7619047620000003</v>
      </c>
      <c r="K251">
        <v>25.571000000000002</v>
      </c>
      <c r="L251">
        <v>4.2</v>
      </c>
    </row>
    <row r="252" spans="1:12">
      <c r="A252" t="s">
        <v>265</v>
      </c>
      <c r="B252">
        <v>46.55</v>
      </c>
      <c r="C252">
        <v>9</v>
      </c>
      <c r="D252">
        <v>20.947500000000002</v>
      </c>
      <c r="E252">
        <v>439.89749999999998</v>
      </c>
      <c r="F252" s="3">
        <v>43498</v>
      </c>
      <c r="G252" s="20">
        <v>0.64861111111111103</v>
      </c>
      <c r="H252" t="s">
        <v>13</v>
      </c>
      <c r="I252">
        <v>418.95</v>
      </c>
      <c r="J252">
        <v>4.7619047620000003</v>
      </c>
      <c r="K252">
        <v>20.947500000000002</v>
      </c>
      <c r="L252">
        <v>6.4</v>
      </c>
    </row>
    <row r="253" spans="1:12">
      <c r="A253" t="s">
        <v>266</v>
      </c>
      <c r="B253">
        <v>35.19</v>
      </c>
      <c r="C253">
        <v>10</v>
      </c>
      <c r="D253">
        <v>17.594999999999999</v>
      </c>
      <c r="E253">
        <v>369.495</v>
      </c>
      <c r="F253" s="3">
        <v>43541</v>
      </c>
      <c r="G253" s="20">
        <v>0.79583333333333295</v>
      </c>
      <c r="H253" t="s">
        <v>17</v>
      </c>
      <c r="I253">
        <v>351.9</v>
      </c>
      <c r="J253">
        <v>4.7619047620000003</v>
      </c>
      <c r="K253">
        <v>17.594999999999999</v>
      </c>
      <c r="L253">
        <v>8.4</v>
      </c>
    </row>
    <row r="254" spans="1:12">
      <c r="A254" t="s">
        <v>267</v>
      </c>
      <c r="B254">
        <v>14.39</v>
      </c>
      <c r="C254">
        <v>2</v>
      </c>
      <c r="D254">
        <v>1.4390000000000001</v>
      </c>
      <c r="E254">
        <v>30.219000000000001</v>
      </c>
      <c r="F254" s="3">
        <v>43526</v>
      </c>
      <c r="G254" s="20">
        <v>0.82222222222222197</v>
      </c>
      <c r="H254" t="s">
        <v>17</v>
      </c>
      <c r="I254">
        <v>28.78</v>
      </c>
      <c r="J254">
        <v>4.7619047620000003</v>
      </c>
      <c r="K254">
        <v>1.4390000000000001</v>
      </c>
      <c r="L254">
        <v>7.2</v>
      </c>
    </row>
    <row r="255" spans="1:12">
      <c r="A255" t="s">
        <v>268</v>
      </c>
      <c r="B255">
        <v>23.75</v>
      </c>
      <c r="C255">
        <v>4</v>
      </c>
      <c r="D255">
        <v>4.75</v>
      </c>
      <c r="E255">
        <v>99.75</v>
      </c>
      <c r="F255" s="3">
        <v>43540</v>
      </c>
      <c r="G255" s="20">
        <v>0.47361111111111098</v>
      </c>
      <c r="H255" t="s">
        <v>15</v>
      </c>
      <c r="I255">
        <v>95</v>
      </c>
      <c r="J255">
        <v>4.7619047620000003</v>
      </c>
      <c r="K255">
        <v>4.75</v>
      </c>
      <c r="L255">
        <v>5.2</v>
      </c>
    </row>
    <row r="256" spans="1:12">
      <c r="A256" t="s">
        <v>269</v>
      </c>
      <c r="B256">
        <v>58.9</v>
      </c>
      <c r="C256">
        <v>8</v>
      </c>
      <c r="D256">
        <v>23.56</v>
      </c>
      <c r="E256">
        <v>494.76</v>
      </c>
      <c r="F256" s="3">
        <v>43471</v>
      </c>
      <c r="G256" s="20">
        <v>0.47430555555555598</v>
      </c>
      <c r="H256" t="s">
        <v>15</v>
      </c>
      <c r="I256">
        <v>471.2</v>
      </c>
      <c r="J256">
        <v>4.7619047620000003</v>
      </c>
      <c r="K256">
        <v>23.56</v>
      </c>
      <c r="L256">
        <v>8.9</v>
      </c>
    </row>
    <row r="257" spans="1:12">
      <c r="A257" t="s">
        <v>270</v>
      </c>
      <c r="B257">
        <v>32.619999999999997</v>
      </c>
      <c r="C257">
        <v>4</v>
      </c>
      <c r="D257">
        <v>6.524</v>
      </c>
      <c r="E257">
        <v>137.00399999999999</v>
      </c>
      <c r="F257" s="3">
        <v>43494</v>
      </c>
      <c r="G257" s="20">
        <v>0.59166666666666701</v>
      </c>
      <c r="H257" t="s">
        <v>15</v>
      </c>
      <c r="I257">
        <v>130.47999999999999</v>
      </c>
      <c r="J257">
        <v>4.7619047620000003</v>
      </c>
      <c r="K257">
        <v>6.524</v>
      </c>
      <c r="L257">
        <v>9</v>
      </c>
    </row>
    <row r="258" spans="1:12">
      <c r="A258" t="s">
        <v>271</v>
      </c>
      <c r="B258">
        <v>66.349999999999994</v>
      </c>
      <c r="C258">
        <v>1</v>
      </c>
      <c r="D258">
        <v>3.3174999999999999</v>
      </c>
      <c r="E258">
        <v>69.667500000000004</v>
      </c>
      <c r="F258" s="3">
        <v>43496</v>
      </c>
      <c r="G258" s="20">
        <v>0.44861111111111102</v>
      </c>
      <c r="H258" t="s">
        <v>17</v>
      </c>
      <c r="I258">
        <v>66.349999999999994</v>
      </c>
      <c r="J258">
        <v>4.7619047620000003</v>
      </c>
      <c r="K258">
        <v>3.3174999999999999</v>
      </c>
      <c r="L258">
        <v>9.6999999999999993</v>
      </c>
    </row>
    <row r="259" spans="1:12">
      <c r="A259" t="s">
        <v>272</v>
      </c>
      <c r="B259">
        <v>25.91</v>
      </c>
      <c r="C259">
        <v>6</v>
      </c>
      <c r="D259">
        <v>7.7729999999999997</v>
      </c>
      <c r="E259">
        <v>163.233</v>
      </c>
      <c r="F259" s="3">
        <v>43501</v>
      </c>
      <c r="G259" s="20">
        <v>0.42777777777777798</v>
      </c>
      <c r="H259" t="s">
        <v>13</v>
      </c>
      <c r="I259">
        <v>155.46</v>
      </c>
      <c r="J259">
        <v>4.7619047620000003</v>
      </c>
      <c r="K259">
        <v>7.7729999999999997</v>
      </c>
      <c r="L259">
        <v>8.6999999999999993</v>
      </c>
    </row>
    <row r="260" spans="1:12">
      <c r="A260" t="s">
        <v>273</v>
      </c>
      <c r="B260">
        <v>32.25</v>
      </c>
      <c r="C260">
        <v>4</v>
      </c>
      <c r="D260">
        <v>6.45</v>
      </c>
      <c r="E260">
        <v>135.44999999999999</v>
      </c>
      <c r="F260" s="3">
        <v>43509</v>
      </c>
      <c r="G260" s="20">
        <v>0.52638888888888902</v>
      </c>
      <c r="H260" t="s">
        <v>13</v>
      </c>
      <c r="I260">
        <v>129</v>
      </c>
      <c r="J260">
        <v>4.7619047620000003</v>
      </c>
      <c r="K260">
        <v>6.45</v>
      </c>
      <c r="L260">
        <v>6.5</v>
      </c>
    </row>
    <row r="261" spans="1:12">
      <c r="A261" t="s">
        <v>274</v>
      </c>
      <c r="B261">
        <v>65.94</v>
      </c>
      <c r="C261">
        <v>4</v>
      </c>
      <c r="D261">
        <v>13.188000000000001</v>
      </c>
      <c r="E261">
        <v>276.94799999999998</v>
      </c>
      <c r="F261" s="3">
        <v>43503</v>
      </c>
      <c r="G261" s="20">
        <v>0.54513888888888895</v>
      </c>
      <c r="H261" t="s">
        <v>17</v>
      </c>
      <c r="I261">
        <v>263.76</v>
      </c>
      <c r="J261">
        <v>4.7619047620000003</v>
      </c>
      <c r="K261">
        <v>13.188000000000001</v>
      </c>
      <c r="L261">
        <v>6.9</v>
      </c>
    </row>
    <row r="262" spans="1:12">
      <c r="A262" t="s">
        <v>275</v>
      </c>
      <c r="B262">
        <v>75.06</v>
      </c>
      <c r="C262">
        <v>9</v>
      </c>
      <c r="D262">
        <v>33.777000000000001</v>
      </c>
      <c r="E262">
        <v>709.31700000000001</v>
      </c>
      <c r="F262" s="3">
        <v>43543</v>
      </c>
      <c r="G262" s="20">
        <v>0.55902777777777801</v>
      </c>
      <c r="H262" t="s">
        <v>13</v>
      </c>
      <c r="I262">
        <v>675.54</v>
      </c>
      <c r="J262">
        <v>4.7619047620000003</v>
      </c>
      <c r="K262">
        <v>33.777000000000001</v>
      </c>
      <c r="L262">
        <v>6.2</v>
      </c>
    </row>
    <row r="263" spans="1:12">
      <c r="A263" t="s">
        <v>276</v>
      </c>
      <c r="B263">
        <v>16.45</v>
      </c>
      <c r="C263">
        <v>4</v>
      </c>
      <c r="D263">
        <v>3.29</v>
      </c>
      <c r="E263">
        <v>69.09</v>
      </c>
      <c r="F263" s="3">
        <v>43531</v>
      </c>
      <c r="G263" s="20">
        <v>0.62013888888888902</v>
      </c>
      <c r="H263" t="s">
        <v>13</v>
      </c>
      <c r="I263">
        <v>65.8</v>
      </c>
      <c r="J263">
        <v>4.7619047620000003</v>
      </c>
      <c r="K263">
        <v>3.29</v>
      </c>
      <c r="L263">
        <v>5.6</v>
      </c>
    </row>
    <row r="264" spans="1:12">
      <c r="A264" t="s">
        <v>277</v>
      </c>
      <c r="B264">
        <v>38.299999999999997</v>
      </c>
      <c r="C264">
        <v>4</v>
      </c>
      <c r="D264">
        <v>7.66</v>
      </c>
      <c r="E264">
        <v>160.86000000000001</v>
      </c>
      <c r="F264" s="3">
        <v>43537</v>
      </c>
      <c r="G264" s="20">
        <v>0.80694444444444402</v>
      </c>
      <c r="H264" t="s">
        <v>15</v>
      </c>
      <c r="I264">
        <v>153.19999999999999</v>
      </c>
      <c r="J264">
        <v>4.7619047620000003</v>
      </c>
      <c r="K264">
        <v>7.66</v>
      </c>
      <c r="L264">
        <v>5.7</v>
      </c>
    </row>
    <row r="265" spans="1:12">
      <c r="A265" t="s">
        <v>278</v>
      </c>
      <c r="B265">
        <v>22.24</v>
      </c>
      <c r="C265">
        <v>10</v>
      </c>
      <c r="D265">
        <v>11.12</v>
      </c>
      <c r="E265">
        <v>233.52</v>
      </c>
      <c r="F265" s="3">
        <v>43505</v>
      </c>
      <c r="G265" s="20">
        <v>0.45833333333333298</v>
      </c>
      <c r="H265" t="s">
        <v>15</v>
      </c>
      <c r="I265">
        <v>222.4</v>
      </c>
      <c r="J265">
        <v>4.7619047620000003</v>
      </c>
      <c r="K265">
        <v>11.12</v>
      </c>
      <c r="L265">
        <v>4.2</v>
      </c>
    </row>
    <row r="266" spans="1:12">
      <c r="A266" t="s">
        <v>279</v>
      </c>
      <c r="B266">
        <v>54.45</v>
      </c>
      <c r="C266">
        <v>1</v>
      </c>
      <c r="D266">
        <v>2.7225000000000001</v>
      </c>
      <c r="E266">
        <v>57.172499999999999</v>
      </c>
      <c r="F266" s="3">
        <v>43522</v>
      </c>
      <c r="G266" s="20">
        <v>0.80833333333333302</v>
      </c>
      <c r="H266" t="s">
        <v>13</v>
      </c>
      <c r="I266">
        <v>54.45</v>
      </c>
      <c r="J266">
        <v>4.7619047620000003</v>
      </c>
      <c r="K266">
        <v>2.7225000000000001</v>
      </c>
      <c r="L266">
        <v>7.9</v>
      </c>
    </row>
    <row r="267" spans="1:12">
      <c r="A267" t="s">
        <v>280</v>
      </c>
      <c r="B267">
        <v>98.4</v>
      </c>
      <c r="C267">
        <v>7</v>
      </c>
      <c r="D267">
        <v>34.44</v>
      </c>
      <c r="E267">
        <v>723.24</v>
      </c>
      <c r="F267" s="3">
        <v>43536</v>
      </c>
      <c r="G267" s="20">
        <v>0.52986111111111101</v>
      </c>
      <c r="H267" t="s">
        <v>17</v>
      </c>
      <c r="I267">
        <v>688.8</v>
      </c>
      <c r="J267">
        <v>4.7619047620000003</v>
      </c>
      <c r="K267">
        <v>34.44</v>
      </c>
      <c r="L267">
        <v>8.6999999999999993</v>
      </c>
    </row>
    <row r="268" spans="1:12">
      <c r="A268" t="s">
        <v>281</v>
      </c>
      <c r="B268">
        <v>35.47</v>
      </c>
      <c r="C268">
        <v>4</v>
      </c>
      <c r="D268">
        <v>7.0940000000000003</v>
      </c>
      <c r="E268">
        <v>148.97399999999999</v>
      </c>
      <c r="F268" s="3">
        <v>43538</v>
      </c>
      <c r="G268" s="20">
        <v>0.72361111111111098</v>
      </c>
      <c r="H268" t="s">
        <v>17</v>
      </c>
      <c r="I268">
        <v>141.88</v>
      </c>
      <c r="J268">
        <v>4.7619047620000003</v>
      </c>
      <c r="K268">
        <v>7.0940000000000003</v>
      </c>
      <c r="L268">
        <v>6.9</v>
      </c>
    </row>
    <row r="269" spans="1:12">
      <c r="A269" t="s">
        <v>282</v>
      </c>
      <c r="B269">
        <v>74.599999999999994</v>
      </c>
      <c r="C269">
        <v>10</v>
      </c>
      <c r="D269">
        <v>37.299999999999997</v>
      </c>
      <c r="E269">
        <v>783.3</v>
      </c>
      <c r="F269" s="3">
        <v>43473</v>
      </c>
      <c r="G269" s="20">
        <v>0.87152777777777801</v>
      </c>
      <c r="H269" t="s">
        <v>15</v>
      </c>
      <c r="I269">
        <v>746</v>
      </c>
      <c r="J269">
        <v>4.7619047620000003</v>
      </c>
      <c r="K269">
        <v>37.299999999999997</v>
      </c>
      <c r="L269">
        <v>9.5</v>
      </c>
    </row>
    <row r="270" spans="1:12">
      <c r="A270" t="s">
        <v>283</v>
      </c>
      <c r="B270">
        <v>70.739999999999995</v>
      </c>
      <c r="C270">
        <v>4</v>
      </c>
      <c r="D270">
        <v>14.148</v>
      </c>
      <c r="E270">
        <v>297.108</v>
      </c>
      <c r="F270" s="3">
        <v>43470</v>
      </c>
      <c r="G270" s="20">
        <v>0.67013888888888895</v>
      </c>
      <c r="H270" t="s">
        <v>17</v>
      </c>
      <c r="I270">
        <v>282.95999999999998</v>
      </c>
      <c r="J270">
        <v>4.7619047620000003</v>
      </c>
      <c r="K270">
        <v>14.148</v>
      </c>
      <c r="L270">
        <v>4.4000000000000004</v>
      </c>
    </row>
    <row r="271" spans="1:12">
      <c r="A271" t="s">
        <v>284</v>
      </c>
      <c r="B271">
        <v>35.54</v>
      </c>
      <c r="C271">
        <v>10</v>
      </c>
      <c r="D271">
        <v>17.77</v>
      </c>
      <c r="E271">
        <v>373.17</v>
      </c>
      <c r="F271" s="3">
        <v>43469</v>
      </c>
      <c r="G271" s="20">
        <v>0.56527777777777799</v>
      </c>
      <c r="H271" t="s">
        <v>13</v>
      </c>
      <c r="I271">
        <v>355.4</v>
      </c>
      <c r="J271">
        <v>4.7619047620000003</v>
      </c>
      <c r="K271">
        <v>17.77</v>
      </c>
      <c r="L271">
        <v>7</v>
      </c>
    </row>
    <row r="272" spans="1:12">
      <c r="A272" t="s">
        <v>285</v>
      </c>
      <c r="B272">
        <v>67.430000000000007</v>
      </c>
      <c r="C272">
        <v>5</v>
      </c>
      <c r="D272">
        <v>16.857500000000002</v>
      </c>
      <c r="E272">
        <v>354.00749999999999</v>
      </c>
      <c r="F272" s="3">
        <v>43530</v>
      </c>
      <c r="G272" s="20">
        <v>0.75902777777777797</v>
      </c>
      <c r="H272" t="s">
        <v>13</v>
      </c>
      <c r="I272">
        <v>337.15</v>
      </c>
      <c r="J272">
        <v>4.7619047620000003</v>
      </c>
      <c r="K272">
        <v>16.857500000000002</v>
      </c>
      <c r="L272">
        <v>6.3</v>
      </c>
    </row>
    <row r="273" spans="1:12">
      <c r="A273" t="s">
        <v>286</v>
      </c>
      <c r="B273">
        <v>21.12</v>
      </c>
      <c r="C273">
        <v>2</v>
      </c>
      <c r="D273">
        <v>2.1120000000000001</v>
      </c>
      <c r="E273">
        <v>44.351999999999997</v>
      </c>
      <c r="F273" s="3">
        <v>43468</v>
      </c>
      <c r="G273" s="20">
        <v>0.80347222222222203</v>
      </c>
      <c r="H273" t="s">
        <v>15</v>
      </c>
      <c r="I273">
        <v>42.24</v>
      </c>
      <c r="J273">
        <v>4.7619047620000003</v>
      </c>
      <c r="K273">
        <v>2.1120000000000001</v>
      </c>
      <c r="L273">
        <v>9.6999999999999993</v>
      </c>
    </row>
    <row r="274" spans="1:12">
      <c r="A274" t="s">
        <v>287</v>
      </c>
      <c r="B274">
        <v>21.54</v>
      </c>
      <c r="C274">
        <v>9</v>
      </c>
      <c r="D274">
        <v>9.6929999999999996</v>
      </c>
      <c r="E274">
        <v>203.553</v>
      </c>
      <c r="F274" s="3">
        <v>43472</v>
      </c>
      <c r="G274" s="20">
        <v>0.48888888888888898</v>
      </c>
      <c r="H274" t="s">
        <v>17</v>
      </c>
      <c r="I274">
        <v>193.86</v>
      </c>
      <c r="J274">
        <v>4.7619047620000003</v>
      </c>
      <c r="K274">
        <v>9.6929999999999996</v>
      </c>
      <c r="L274">
        <v>8.8000000000000007</v>
      </c>
    </row>
    <row r="275" spans="1:12">
      <c r="A275" t="s">
        <v>288</v>
      </c>
      <c r="B275">
        <v>12.03</v>
      </c>
      <c r="C275">
        <v>2</v>
      </c>
      <c r="D275">
        <v>1.2030000000000001</v>
      </c>
      <c r="E275">
        <v>25.263000000000002</v>
      </c>
      <c r="F275" s="3">
        <v>43492</v>
      </c>
      <c r="G275" s="20">
        <v>0.66041666666666698</v>
      </c>
      <c r="H275" t="s">
        <v>15</v>
      </c>
      <c r="I275">
        <v>24.06</v>
      </c>
      <c r="J275">
        <v>4.7619047620000003</v>
      </c>
      <c r="K275">
        <v>1.2030000000000001</v>
      </c>
      <c r="L275">
        <v>5.0999999999999996</v>
      </c>
    </row>
    <row r="276" spans="1:12">
      <c r="A276" t="s">
        <v>289</v>
      </c>
      <c r="B276">
        <v>99.71</v>
      </c>
      <c r="C276">
        <v>6</v>
      </c>
      <c r="D276">
        <v>29.913</v>
      </c>
      <c r="E276">
        <v>628.173</v>
      </c>
      <c r="F276" s="3">
        <v>43522</v>
      </c>
      <c r="G276" s="20">
        <v>0.70277777777777795</v>
      </c>
      <c r="H276" t="s">
        <v>13</v>
      </c>
      <c r="I276">
        <v>598.26</v>
      </c>
      <c r="J276">
        <v>4.7619047620000003</v>
      </c>
      <c r="K276">
        <v>29.913</v>
      </c>
      <c r="L276">
        <v>7.9</v>
      </c>
    </row>
    <row r="277" spans="1:12">
      <c r="A277" t="s">
        <v>290</v>
      </c>
      <c r="B277">
        <v>47.97</v>
      </c>
      <c r="C277">
        <v>7</v>
      </c>
      <c r="D277">
        <v>16.7895</v>
      </c>
      <c r="E277">
        <v>352.5795</v>
      </c>
      <c r="F277" s="3">
        <v>43472</v>
      </c>
      <c r="G277" s="20">
        <v>0.86944444444444402</v>
      </c>
      <c r="H277" t="s">
        <v>15</v>
      </c>
      <c r="I277">
        <v>335.79</v>
      </c>
      <c r="J277">
        <v>4.7619047620000003</v>
      </c>
      <c r="K277">
        <v>16.7895</v>
      </c>
      <c r="L277">
        <v>6.2</v>
      </c>
    </row>
    <row r="278" spans="1:12">
      <c r="A278" t="s">
        <v>291</v>
      </c>
      <c r="B278">
        <v>21.82</v>
      </c>
      <c r="C278">
        <v>10</v>
      </c>
      <c r="D278">
        <v>10.91</v>
      </c>
      <c r="E278">
        <v>229.11</v>
      </c>
      <c r="F278" s="3">
        <v>43472</v>
      </c>
      <c r="G278" s="20">
        <v>0.73333333333333295</v>
      </c>
      <c r="H278" t="s">
        <v>15</v>
      </c>
      <c r="I278">
        <v>218.2</v>
      </c>
      <c r="J278">
        <v>4.7619047620000003</v>
      </c>
      <c r="K278">
        <v>10.91</v>
      </c>
      <c r="L278">
        <v>7.1</v>
      </c>
    </row>
    <row r="279" spans="1:12">
      <c r="A279" t="s">
        <v>292</v>
      </c>
      <c r="B279">
        <v>95.42</v>
      </c>
      <c r="C279">
        <v>4</v>
      </c>
      <c r="D279">
        <v>19.084</v>
      </c>
      <c r="E279">
        <v>400.76400000000001</v>
      </c>
      <c r="F279" s="3">
        <v>43498</v>
      </c>
      <c r="G279" s="20">
        <v>0.55763888888888902</v>
      </c>
      <c r="H279" t="s">
        <v>13</v>
      </c>
      <c r="I279">
        <v>381.68</v>
      </c>
      <c r="J279">
        <v>4.7619047620000003</v>
      </c>
      <c r="K279">
        <v>19.084</v>
      </c>
      <c r="L279">
        <v>6.4</v>
      </c>
    </row>
    <row r="280" spans="1:12">
      <c r="A280" t="s">
        <v>293</v>
      </c>
      <c r="B280">
        <v>70.989999999999995</v>
      </c>
      <c r="C280">
        <v>10</v>
      </c>
      <c r="D280">
        <v>35.494999999999997</v>
      </c>
      <c r="E280">
        <v>745.39499999999998</v>
      </c>
      <c r="F280" s="3">
        <v>43544</v>
      </c>
      <c r="G280" s="20">
        <v>0.68611111111111101</v>
      </c>
      <c r="H280" t="s">
        <v>15</v>
      </c>
      <c r="I280">
        <v>709.9</v>
      </c>
      <c r="J280">
        <v>4.7619047620000003</v>
      </c>
      <c r="K280">
        <v>35.494999999999997</v>
      </c>
      <c r="L280">
        <v>5.7</v>
      </c>
    </row>
    <row r="281" spans="1:12">
      <c r="A281" t="s">
        <v>294</v>
      </c>
      <c r="B281">
        <v>44.02</v>
      </c>
      <c r="C281">
        <v>10</v>
      </c>
      <c r="D281">
        <v>22.01</v>
      </c>
      <c r="E281">
        <v>462.21</v>
      </c>
      <c r="F281" s="3">
        <v>43544</v>
      </c>
      <c r="G281" s="20">
        <v>0.83125000000000004</v>
      </c>
      <c r="H281" t="s">
        <v>17</v>
      </c>
      <c r="I281">
        <v>440.2</v>
      </c>
      <c r="J281">
        <v>4.7619047620000003</v>
      </c>
      <c r="K281">
        <v>22.01</v>
      </c>
      <c r="L281">
        <v>9.6</v>
      </c>
    </row>
    <row r="282" spans="1:12">
      <c r="A282" t="s">
        <v>295</v>
      </c>
      <c r="B282">
        <v>69.959999999999994</v>
      </c>
      <c r="C282">
        <v>8</v>
      </c>
      <c r="D282">
        <v>27.984000000000002</v>
      </c>
      <c r="E282">
        <v>587.66399999999999</v>
      </c>
      <c r="F282" s="3">
        <v>43511</v>
      </c>
      <c r="G282" s="20">
        <v>0.70902777777777803</v>
      </c>
      <c r="H282" t="s">
        <v>17</v>
      </c>
      <c r="I282">
        <v>559.67999999999995</v>
      </c>
      <c r="J282">
        <v>4.7619047620000003</v>
      </c>
      <c r="K282">
        <v>27.984000000000002</v>
      </c>
      <c r="L282">
        <v>6.4</v>
      </c>
    </row>
    <row r="283" spans="1:12">
      <c r="A283" t="s">
        <v>296</v>
      </c>
      <c r="B283">
        <v>37</v>
      </c>
      <c r="C283">
        <v>1</v>
      </c>
      <c r="D283">
        <v>1.85</v>
      </c>
      <c r="E283">
        <v>38.85</v>
      </c>
      <c r="F283" s="3">
        <v>43530</v>
      </c>
      <c r="G283" s="20">
        <v>0.561805555555556</v>
      </c>
      <c r="H283" t="s">
        <v>17</v>
      </c>
      <c r="I283">
        <v>37</v>
      </c>
      <c r="J283">
        <v>4.7619047620000003</v>
      </c>
      <c r="K283">
        <v>1.85</v>
      </c>
      <c r="L283">
        <v>7.9</v>
      </c>
    </row>
    <row r="284" spans="1:12">
      <c r="A284" t="s">
        <v>297</v>
      </c>
      <c r="B284">
        <v>15.34</v>
      </c>
      <c r="C284">
        <v>1</v>
      </c>
      <c r="D284">
        <v>0.76700000000000002</v>
      </c>
      <c r="E284">
        <v>16.106999999999999</v>
      </c>
      <c r="F284" s="3">
        <v>43471</v>
      </c>
      <c r="G284" s="20">
        <v>0.46458333333333302</v>
      </c>
      <c r="H284" t="s">
        <v>15</v>
      </c>
      <c r="I284">
        <v>15.34</v>
      </c>
      <c r="J284">
        <v>4.7619047620000003</v>
      </c>
      <c r="K284">
        <v>0.76700000000000002</v>
      </c>
      <c r="L284">
        <v>6.5</v>
      </c>
    </row>
    <row r="285" spans="1:12">
      <c r="A285" t="s">
        <v>298</v>
      </c>
      <c r="B285">
        <v>99.83</v>
      </c>
      <c r="C285">
        <v>6</v>
      </c>
      <c r="D285">
        <v>29.949000000000002</v>
      </c>
      <c r="E285">
        <v>628.92899999999997</v>
      </c>
      <c r="F285" s="3">
        <v>43528</v>
      </c>
      <c r="G285" s="20">
        <v>0.62638888888888899</v>
      </c>
      <c r="H285" t="s">
        <v>13</v>
      </c>
      <c r="I285">
        <v>598.98</v>
      </c>
      <c r="J285">
        <v>4.7619047620000003</v>
      </c>
      <c r="K285">
        <v>29.949000000000002</v>
      </c>
      <c r="L285">
        <v>8.5</v>
      </c>
    </row>
    <row r="286" spans="1:12">
      <c r="A286" t="s">
        <v>299</v>
      </c>
      <c r="B286">
        <v>47.67</v>
      </c>
      <c r="C286">
        <v>4</v>
      </c>
      <c r="D286">
        <v>9.5340000000000007</v>
      </c>
      <c r="E286">
        <v>200.214</v>
      </c>
      <c r="F286" s="3">
        <v>43536</v>
      </c>
      <c r="G286" s="20">
        <v>0.59791666666666698</v>
      </c>
      <c r="H286" t="s">
        <v>15</v>
      </c>
      <c r="I286">
        <v>190.68</v>
      </c>
      <c r="J286">
        <v>4.7619047620000003</v>
      </c>
      <c r="K286">
        <v>9.5340000000000007</v>
      </c>
      <c r="L286">
        <v>9.1</v>
      </c>
    </row>
    <row r="287" spans="1:12">
      <c r="A287" t="s">
        <v>300</v>
      </c>
      <c r="B287">
        <v>66.680000000000007</v>
      </c>
      <c r="C287">
        <v>5</v>
      </c>
      <c r="D287">
        <v>16.670000000000002</v>
      </c>
      <c r="E287">
        <v>350.07</v>
      </c>
      <c r="F287" s="3">
        <v>43516</v>
      </c>
      <c r="G287" s="20">
        <v>0.750694444444444</v>
      </c>
      <c r="H287" t="s">
        <v>15</v>
      </c>
      <c r="I287">
        <v>333.4</v>
      </c>
      <c r="J287">
        <v>4.7619047620000003</v>
      </c>
      <c r="K287">
        <v>16.670000000000002</v>
      </c>
      <c r="L287">
        <v>7.6</v>
      </c>
    </row>
    <row r="288" spans="1:12">
      <c r="A288" t="s">
        <v>301</v>
      </c>
      <c r="B288">
        <v>74.86</v>
      </c>
      <c r="C288">
        <v>1</v>
      </c>
      <c r="D288">
        <v>3.7429999999999999</v>
      </c>
      <c r="E288">
        <v>78.602999999999994</v>
      </c>
      <c r="F288" s="3">
        <v>43548</v>
      </c>
      <c r="G288" s="20">
        <v>0.61736111111111103</v>
      </c>
      <c r="H288" t="s">
        <v>15</v>
      </c>
      <c r="I288">
        <v>74.86</v>
      </c>
      <c r="J288">
        <v>4.7619047620000003</v>
      </c>
      <c r="K288">
        <v>3.7429999999999999</v>
      </c>
      <c r="L288">
        <v>6.9</v>
      </c>
    </row>
    <row r="289" spans="1:12">
      <c r="A289" t="s">
        <v>302</v>
      </c>
      <c r="B289">
        <v>23.75</v>
      </c>
      <c r="C289">
        <v>9</v>
      </c>
      <c r="D289">
        <v>10.6875</v>
      </c>
      <c r="E289">
        <v>224.4375</v>
      </c>
      <c r="F289" s="3">
        <v>43496</v>
      </c>
      <c r="G289" s="20">
        <v>0.50138888888888899</v>
      </c>
      <c r="H289" t="s">
        <v>15</v>
      </c>
      <c r="I289">
        <v>213.75</v>
      </c>
      <c r="J289">
        <v>4.7619047620000003</v>
      </c>
      <c r="K289">
        <v>10.6875</v>
      </c>
      <c r="L289">
        <v>9.5</v>
      </c>
    </row>
    <row r="290" spans="1:12">
      <c r="A290" t="s">
        <v>303</v>
      </c>
      <c r="B290">
        <v>48.51</v>
      </c>
      <c r="C290">
        <v>7</v>
      </c>
      <c r="D290">
        <v>16.9785</v>
      </c>
      <c r="E290">
        <v>356.54849999999999</v>
      </c>
      <c r="F290" s="3">
        <v>43490</v>
      </c>
      <c r="G290" s="20">
        <v>0.5625</v>
      </c>
      <c r="H290" t="s">
        <v>17</v>
      </c>
      <c r="I290">
        <v>339.57</v>
      </c>
      <c r="J290">
        <v>4.7619047620000003</v>
      </c>
      <c r="K290">
        <v>16.9785</v>
      </c>
      <c r="L290">
        <v>5.2</v>
      </c>
    </row>
    <row r="291" spans="1:12">
      <c r="A291" t="s">
        <v>304</v>
      </c>
      <c r="B291">
        <v>94.88</v>
      </c>
      <c r="C291">
        <v>7</v>
      </c>
      <c r="D291">
        <v>33.207999999999998</v>
      </c>
      <c r="E291">
        <v>697.36800000000005</v>
      </c>
      <c r="F291" s="3">
        <v>43499</v>
      </c>
      <c r="G291" s="20">
        <v>0.60972222222222205</v>
      </c>
      <c r="H291" t="s">
        <v>15</v>
      </c>
      <c r="I291">
        <v>664.16</v>
      </c>
      <c r="J291">
        <v>4.7619047620000003</v>
      </c>
      <c r="K291">
        <v>33.207999999999998</v>
      </c>
      <c r="L291">
        <v>4.2</v>
      </c>
    </row>
    <row r="292" spans="1:12">
      <c r="A292" t="s">
        <v>305</v>
      </c>
      <c r="B292">
        <v>40.299999999999997</v>
      </c>
      <c r="C292">
        <v>10</v>
      </c>
      <c r="D292">
        <v>20.149999999999999</v>
      </c>
      <c r="E292">
        <v>423.15</v>
      </c>
      <c r="F292" s="3">
        <v>43489</v>
      </c>
      <c r="G292" s="20">
        <v>0.73402777777777795</v>
      </c>
      <c r="H292" t="s">
        <v>17</v>
      </c>
      <c r="I292">
        <v>403</v>
      </c>
      <c r="J292">
        <v>4.7619047620000003</v>
      </c>
      <c r="K292">
        <v>20.149999999999999</v>
      </c>
      <c r="L292">
        <v>7</v>
      </c>
    </row>
    <row r="293" spans="1:12">
      <c r="A293" t="s">
        <v>306</v>
      </c>
      <c r="B293">
        <v>27.85</v>
      </c>
      <c r="C293">
        <v>7</v>
      </c>
      <c r="D293">
        <v>9.7475000000000005</v>
      </c>
      <c r="E293">
        <v>204.69749999999999</v>
      </c>
      <c r="F293" s="3">
        <v>43538</v>
      </c>
      <c r="G293" s="20">
        <v>0.72222222222222199</v>
      </c>
      <c r="H293" t="s">
        <v>13</v>
      </c>
      <c r="I293">
        <v>194.95</v>
      </c>
      <c r="J293">
        <v>4.7619047620000003</v>
      </c>
      <c r="K293">
        <v>9.7475000000000005</v>
      </c>
      <c r="L293">
        <v>6</v>
      </c>
    </row>
    <row r="294" spans="1:12">
      <c r="A294" t="s">
        <v>307</v>
      </c>
      <c r="B294">
        <v>62.48</v>
      </c>
      <c r="C294">
        <v>1</v>
      </c>
      <c r="D294">
        <v>3.1240000000000001</v>
      </c>
      <c r="E294">
        <v>65.603999999999999</v>
      </c>
      <c r="F294" s="3">
        <v>43514</v>
      </c>
      <c r="G294" s="20">
        <v>0.85347222222222197</v>
      </c>
      <c r="H294" t="s">
        <v>15</v>
      </c>
      <c r="I294">
        <v>62.48</v>
      </c>
      <c r="J294">
        <v>4.7619047620000003</v>
      </c>
      <c r="K294">
        <v>3.1240000000000001</v>
      </c>
      <c r="L294">
        <v>4.7</v>
      </c>
    </row>
    <row r="295" spans="1:12">
      <c r="A295" t="s">
        <v>308</v>
      </c>
      <c r="B295">
        <v>36.36</v>
      </c>
      <c r="C295">
        <v>2</v>
      </c>
      <c r="D295">
        <v>3.6360000000000001</v>
      </c>
      <c r="E295">
        <v>76.355999999999995</v>
      </c>
      <c r="F295" s="3">
        <v>43486</v>
      </c>
      <c r="G295" s="20">
        <v>0.41666666666666702</v>
      </c>
      <c r="H295" t="s">
        <v>15</v>
      </c>
      <c r="I295">
        <v>72.72</v>
      </c>
      <c r="J295">
        <v>4.7619047620000003</v>
      </c>
      <c r="K295">
        <v>3.6360000000000001</v>
      </c>
      <c r="L295">
        <v>7.1</v>
      </c>
    </row>
    <row r="296" spans="1:12">
      <c r="A296" t="s">
        <v>309</v>
      </c>
      <c r="B296">
        <v>18.11</v>
      </c>
      <c r="C296">
        <v>10</v>
      </c>
      <c r="D296">
        <v>9.0549999999999997</v>
      </c>
      <c r="E296">
        <v>190.155</v>
      </c>
      <c r="F296" s="3">
        <v>43537</v>
      </c>
      <c r="G296" s="20">
        <v>0.49027777777777798</v>
      </c>
      <c r="H296" t="s">
        <v>13</v>
      </c>
      <c r="I296">
        <v>181.1</v>
      </c>
      <c r="J296">
        <v>4.7619047620000003</v>
      </c>
      <c r="K296">
        <v>9.0549999999999997</v>
      </c>
      <c r="L296">
        <v>5.9</v>
      </c>
    </row>
    <row r="297" spans="1:12">
      <c r="A297" t="s">
        <v>310</v>
      </c>
      <c r="B297">
        <v>51.92</v>
      </c>
      <c r="C297">
        <v>5</v>
      </c>
      <c r="D297">
        <v>12.98</v>
      </c>
      <c r="E297">
        <v>272.58</v>
      </c>
      <c r="F297" s="3">
        <v>43527</v>
      </c>
      <c r="G297" s="20">
        <v>0.57083333333333297</v>
      </c>
      <c r="H297" t="s">
        <v>15</v>
      </c>
      <c r="I297">
        <v>259.60000000000002</v>
      </c>
      <c r="J297">
        <v>4.7619047620000003</v>
      </c>
      <c r="K297">
        <v>12.98</v>
      </c>
      <c r="L297">
        <v>7.5</v>
      </c>
    </row>
    <row r="298" spans="1:12">
      <c r="A298" t="s">
        <v>311</v>
      </c>
      <c r="B298">
        <v>28.84</v>
      </c>
      <c r="C298">
        <v>4</v>
      </c>
      <c r="D298">
        <v>5.7679999999999998</v>
      </c>
      <c r="E298">
        <v>121.128</v>
      </c>
      <c r="F298" s="3">
        <v>43553</v>
      </c>
      <c r="G298" s="20">
        <v>0.61388888888888904</v>
      </c>
      <c r="H298" t="s">
        <v>15</v>
      </c>
      <c r="I298">
        <v>115.36</v>
      </c>
      <c r="J298">
        <v>4.7619047620000003</v>
      </c>
      <c r="K298">
        <v>5.7679999999999998</v>
      </c>
      <c r="L298">
        <v>6.4</v>
      </c>
    </row>
    <row r="299" spans="1:12">
      <c r="A299" t="s">
        <v>312</v>
      </c>
      <c r="B299">
        <v>78.38</v>
      </c>
      <c r="C299">
        <v>6</v>
      </c>
      <c r="D299">
        <v>23.513999999999999</v>
      </c>
      <c r="E299">
        <v>493.79399999999998</v>
      </c>
      <c r="F299" s="3">
        <v>43475</v>
      </c>
      <c r="G299" s="20">
        <v>0.594444444444444</v>
      </c>
      <c r="H299" t="s">
        <v>13</v>
      </c>
      <c r="I299">
        <v>470.28</v>
      </c>
      <c r="J299">
        <v>4.7619047620000003</v>
      </c>
      <c r="K299">
        <v>23.513999999999999</v>
      </c>
      <c r="L299">
        <v>5.8</v>
      </c>
    </row>
    <row r="300" spans="1:12">
      <c r="A300" t="s">
        <v>313</v>
      </c>
      <c r="B300">
        <v>60.01</v>
      </c>
      <c r="C300">
        <v>4</v>
      </c>
      <c r="D300">
        <v>12.002000000000001</v>
      </c>
      <c r="E300">
        <v>252.042</v>
      </c>
      <c r="F300" s="3">
        <v>43490</v>
      </c>
      <c r="G300" s="20">
        <v>0.66249999999999998</v>
      </c>
      <c r="H300" t="s">
        <v>15</v>
      </c>
      <c r="I300">
        <v>240.04</v>
      </c>
      <c r="J300">
        <v>4.7619047620000003</v>
      </c>
      <c r="K300">
        <v>12.002000000000001</v>
      </c>
      <c r="L300">
        <v>4.5</v>
      </c>
    </row>
    <row r="301" spans="1:12">
      <c r="A301" t="s">
        <v>314</v>
      </c>
      <c r="B301">
        <v>88.61</v>
      </c>
      <c r="C301">
        <v>1</v>
      </c>
      <c r="D301">
        <v>4.4305000000000003</v>
      </c>
      <c r="E301">
        <v>93.040499999999994</v>
      </c>
      <c r="F301" s="3">
        <v>43484</v>
      </c>
      <c r="G301" s="20">
        <v>0.43125000000000002</v>
      </c>
      <c r="H301" t="s">
        <v>15</v>
      </c>
      <c r="I301">
        <v>88.61</v>
      </c>
      <c r="J301">
        <v>4.7619047620000003</v>
      </c>
      <c r="K301">
        <v>4.4305000000000003</v>
      </c>
      <c r="L301">
        <v>7.7</v>
      </c>
    </row>
    <row r="302" spans="1:12">
      <c r="A302" t="s">
        <v>315</v>
      </c>
      <c r="B302">
        <v>99.82</v>
      </c>
      <c r="C302">
        <v>2</v>
      </c>
      <c r="D302">
        <v>9.9819999999999993</v>
      </c>
      <c r="E302">
        <v>209.62200000000001</v>
      </c>
      <c r="F302" s="3">
        <v>43467</v>
      </c>
      <c r="G302" s="20">
        <v>0.75624999999999998</v>
      </c>
      <c r="H302" t="s">
        <v>17</v>
      </c>
      <c r="I302">
        <v>199.64</v>
      </c>
      <c r="J302">
        <v>4.7619047620000003</v>
      </c>
      <c r="K302">
        <v>9.9819999999999993</v>
      </c>
      <c r="L302">
        <v>6.7</v>
      </c>
    </row>
    <row r="303" spans="1:12">
      <c r="A303" t="s">
        <v>316</v>
      </c>
      <c r="B303">
        <v>39.01</v>
      </c>
      <c r="C303">
        <v>1</v>
      </c>
      <c r="D303">
        <v>1.9504999999999999</v>
      </c>
      <c r="E303">
        <v>40.960500000000003</v>
      </c>
      <c r="F303" s="3">
        <v>43536</v>
      </c>
      <c r="G303" s="20">
        <v>0.69861111111111096</v>
      </c>
      <c r="H303" t="s">
        <v>17</v>
      </c>
      <c r="I303">
        <v>39.01</v>
      </c>
      <c r="J303">
        <v>4.7619047620000003</v>
      </c>
      <c r="K303">
        <v>1.9504999999999999</v>
      </c>
      <c r="L303">
        <v>4.7</v>
      </c>
    </row>
    <row r="304" spans="1:12">
      <c r="A304" t="s">
        <v>317</v>
      </c>
      <c r="B304">
        <v>48.61</v>
      </c>
      <c r="C304">
        <v>1</v>
      </c>
      <c r="D304">
        <v>2.4304999999999999</v>
      </c>
      <c r="E304">
        <v>51.040500000000002</v>
      </c>
      <c r="F304" s="3">
        <v>43521</v>
      </c>
      <c r="G304" s="20">
        <v>0.64652777777777803</v>
      </c>
      <c r="H304" t="s">
        <v>15</v>
      </c>
      <c r="I304">
        <v>48.61</v>
      </c>
      <c r="J304">
        <v>4.7619047620000003</v>
      </c>
      <c r="K304">
        <v>2.4304999999999999</v>
      </c>
      <c r="L304">
        <v>4.4000000000000004</v>
      </c>
    </row>
    <row r="305" spans="1:12">
      <c r="A305" t="s">
        <v>318</v>
      </c>
      <c r="B305">
        <v>51.19</v>
      </c>
      <c r="C305">
        <v>4</v>
      </c>
      <c r="D305">
        <v>10.238</v>
      </c>
      <c r="E305">
        <v>214.99799999999999</v>
      </c>
      <c r="F305" s="3">
        <v>43542</v>
      </c>
      <c r="G305" s="20">
        <v>0.71875</v>
      </c>
      <c r="H305" t="s">
        <v>17</v>
      </c>
      <c r="I305">
        <v>204.76</v>
      </c>
      <c r="J305">
        <v>4.7619047620000003</v>
      </c>
      <c r="K305">
        <v>10.238</v>
      </c>
      <c r="L305">
        <v>4.7</v>
      </c>
    </row>
    <row r="306" spans="1:12">
      <c r="A306" t="s">
        <v>319</v>
      </c>
      <c r="B306">
        <v>14.96</v>
      </c>
      <c r="C306">
        <v>8</v>
      </c>
      <c r="D306">
        <v>5.984</v>
      </c>
      <c r="E306">
        <v>125.664</v>
      </c>
      <c r="F306" s="3">
        <v>43519</v>
      </c>
      <c r="G306" s="20">
        <v>0.52013888888888904</v>
      </c>
      <c r="H306" t="s">
        <v>15</v>
      </c>
      <c r="I306">
        <v>119.68</v>
      </c>
      <c r="J306">
        <v>4.7619047620000003</v>
      </c>
      <c r="K306">
        <v>5.984</v>
      </c>
      <c r="L306">
        <v>8.6</v>
      </c>
    </row>
    <row r="307" spans="1:12">
      <c r="A307" t="s">
        <v>320</v>
      </c>
      <c r="B307">
        <v>72.2</v>
      </c>
      <c r="C307">
        <v>7</v>
      </c>
      <c r="D307">
        <v>25.27</v>
      </c>
      <c r="E307">
        <v>530.66999999999996</v>
      </c>
      <c r="F307" s="3">
        <v>43550</v>
      </c>
      <c r="G307" s="20">
        <v>0.843055555555556</v>
      </c>
      <c r="H307" t="s">
        <v>13</v>
      </c>
      <c r="I307">
        <v>505.4</v>
      </c>
      <c r="J307">
        <v>4.7619047620000003</v>
      </c>
      <c r="K307">
        <v>25.27</v>
      </c>
      <c r="L307">
        <v>4.3</v>
      </c>
    </row>
    <row r="308" spans="1:12">
      <c r="A308" t="s">
        <v>321</v>
      </c>
      <c r="B308">
        <v>40.229999999999997</v>
      </c>
      <c r="C308">
        <v>7</v>
      </c>
      <c r="D308">
        <v>14.080500000000001</v>
      </c>
      <c r="E308">
        <v>295.69049999999999</v>
      </c>
      <c r="F308" s="3">
        <v>43554</v>
      </c>
      <c r="G308" s="20">
        <v>0.55694444444444402</v>
      </c>
      <c r="H308" t="s">
        <v>15</v>
      </c>
      <c r="I308">
        <v>281.61</v>
      </c>
      <c r="J308">
        <v>4.7619047620000003</v>
      </c>
      <c r="K308">
        <v>14.080500000000001</v>
      </c>
      <c r="L308">
        <v>9.6</v>
      </c>
    </row>
    <row r="309" spans="1:12">
      <c r="A309" t="s">
        <v>322</v>
      </c>
      <c r="B309">
        <v>88.79</v>
      </c>
      <c r="C309">
        <v>8</v>
      </c>
      <c r="D309">
        <v>35.515999999999998</v>
      </c>
      <c r="E309">
        <v>745.83600000000001</v>
      </c>
      <c r="F309" s="3">
        <v>43513</v>
      </c>
      <c r="G309" s="20">
        <v>0.71458333333333302</v>
      </c>
      <c r="H309" t="s">
        <v>15</v>
      </c>
      <c r="I309">
        <v>710.32</v>
      </c>
      <c r="J309">
        <v>4.7619047620000003</v>
      </c>
      <c r="K309">
        <v>35.515999999999998</v>
      </c>
      <c r="L309">
        <v>4.0999999999999996</v>
      </c>
    </row>
    <row r="310" spans="1:12">
      <c r="A310" t="s">
        <v>323</v>
      </c>
      <c r="B310">
        <v>26.48</v>
      </c>
      <c r="C310">
        <v>3</v>
      </c>
      <c r="D310">
        <v>3.972</v>
      </c>
      <c r="E310">
        <v>83.412000000000006</v>
      </c>
      <c r="F310" s="3">
        <v>43545</v>
      </c>
      <c r="G310" s="20">
        <v>0.44444444444444398</v>
      </c>
      <c r="H310" t="s">
        <v>13</v>
      </c>
      <c r="I310">
        <v>79.44</v>
      </c>
      <c r="J310">
        <v>4.7619047620000003</v>
      </c>
      <c r="K310">
        <v>3.972</v>
      </c>
      <c r="L310">
        <v>4.7</v>
      </c>
    </row>
    <row r="311" spans="1:12">
      <c r="A311" t="s">
        <v>324</v>
      </c>
      <c r="B311">
        <v>81.91</v>
      </c>
      <c r="C311">
        <v>2</v>
      </c>
      <c r="D311">
        <v>8.1910000000000007</v>
      </c>
      <c r="E311">
        <v>172.011</v>
      </c>
      <c r="F311" s="3">
        <v>43529</v>
      </c>
      <c r="G311" s="20">
        <v>0.73819444444444404</v>
      </c>
      <c r="H311" t="s">
        <v>15</v>
      </c>
      <c r="I311">
        <v>163.82</v>
      </c>
      <c r="J311">
        <v>4.7619047620000003</v>
      </c>
      <c r="K311">
        <v>8.1910000000000007</v>
      </c>
      <c r="L311">
        <v>7.8</v>
      </c>
    </row>
    <row r="312" spans="1:12">
      <c r="A312" t="s">
        <v>325</v>
      </c>
      <c r="B312">
        <v>79.930000000000007</v>
      </c>
      <c r="C312">
        <v>6</v>
      </c>
      <c r="D312">
        <v>23.978999999999999</v>
      </c>
      <c r="E312">
        <v>503.55900000000003</v>
      </c>
      <c r="F312" s="3">
        <v>43496</v>
      </c>
      <c r="G312" s="20">
        <v>0.58611111111111103</v>
      </c>
      <c r="H312" t="s">
        <v>15</v>
      </c>
      <c r="I312">
        <v>479.58</v>
      </c>
      <c r="J312">
        <v>4.7619047620000003</v>
      </c>
      <c r="K312">
        <v>23.978999999999999</v>
      </c>
      <c r="L312">
        <v>5.5</v>
      </c>
    </row>
    <row r="313" spans="1:12">
      <c r="A313" t="s">
        <v>326</v>
      </c>
      <c r="B313">
        <v>69.33</v>
      </c>
      <c r="C313">
        <v>2</v>
      </c>
      <c r="D313">
        <v>6.9329999999999998</v>
      </c>
      <c r="E313">
        <v>145.59299999999999</v>
      </c>
      <c r="F313" s="3">
        <v>43501</v>
      </c>
      <c r="G313" s="20">
        <v>0.79513888888888895</v>
      </c>
      <c r="H313" t="s">
        <v>13</v>
      </c>
      <c r="I313">
        <v>138.66</v>
      </c>
      <c r="J313">
        <v>4.7619047620000003</v>
      </c>
      <c r="K313">
        <v>6.9329999999999998</v>
      </c>
      <c r="L313">
        <v>9.6999999999999993</v>
      </c>
    </row>
    <row r="314" spans="1:12">
      <c r="A314" t="s">
        <v>327</v>
      </c>
      <c r="B314">
        <v>14.23</v>
      </c>
      <c r="C314">
        <v>5</v>
      </c>
      <c r="D314">
        <v>3.5575000000000001</v>
      </c>
      <c r="E314">
        <v>74.707499999999996</v>
      </c>
      <c r="F314" s="3">
        <v>43497</v>
      </c>
      <c r="G314" s="20">
        <v>0.422222222222222</v>
      </c>
      <c r="H314" t="s">
        <v>17</v>
      </c>
      <c r="I314">
        <v>71.150000000000006</v>
      </c>
      <c r="J314">
        <v>4.7619047620000003</v>
      </c>
      <c r="K314">
        <v>3.5575000000000001</v>
      </c>
      <c r="L314">
        <v>4.4000000000000004</v>
      </c>
    </row>
    <row r="315" spans="1:12">
      <c r="A315" t="s">
        <v>328</v>
      </c>
      <c r="B315">
        <v>15.55</v>
      </c>
      <c r="C315">
        <v>9</v>
      </c>
      <c r="D315">
        <v>6.9974999999999996</v>
      </c>
      <c r="E315">
        <v>146.94749999999999</v>
      </c>
      <c r="F315" s="3">
        <v>43531</v>
      </c>
      <c r="G315" s="20">
        <v>0.55000000000000004</v>
      </c>
      <c r="H315" t="s">
        <v>15</v>
      </c>
      <c r="I315">
        <v>139.94999999999999</v>
      </c>
      <c r="J315">
        <v>4.7619047620000003</v>
      </c>
      <c r="K315">
        <v>6.9974999999999996</v>
      </c>
      <c r="L315">
        <v>5</v>
      </c>
    </row>
    <row r="316" spans="1:12">
      <c r="A316" t="s">
        <v>329</v>
      </c>
      <c r="B316">
        <v>78.13</v>
      </c>
      <c r="C316">
        <v>10</v>
      </c>
      <c r="D316">
        <v>39.064999999999998</v>
      </c>
      <c r="E316">
        <v>820.36500000000001</v>
      </c>
      <c r="F316" s="3">
        <v>43506</v>
      </c>
      <c r="G316" s="20">
        <v>0.86875000000000002</v>
      </c>
      <c r="H316" t="s">
        <v>15</v>
      </c>
      <c r="I316">
        <v>781.3</v>
      </c>
      <c r="J316">
        <v>4.7619047620000003</v>
      </c>
      <c r="K316">
        <v>39.064999999999998</v>
      </c>
      <c r="L316">
        <v>4.4000000000000004</v>
      </c>
    </row>
    <row r="317" spans="1:12">
      <c r="A317" t="s">
        <v>330</v>
      </c>
      <c r="B317">
        <v>99.37</v>
      </c>
      <c r="C317">
        <v>2</v>
      </c>
      <c r="D317">
        <v>9.9369999999999994</v>
      </c>
      <c r="E317">
        <v>208.67699999999999</v>
      </c>
      <c r="F317" s="3">
        <v>43510</v>
      </c>
      <c r="G317" s="20">
        <v>0.72847222222222197</v>
      </c>
      <c r="H317" t="s">
        <v>15</v>
      </c>
      <c r="I317">
        <v>198.74</v>
      </c>
      <c r="J317">
        <v>4.7619047620000003</v>
      </c>
      <c r="K317">
        <v>9.9369999999999994</v>
      </c>
      <c r="L317">
        <v>5.2</v>
      </c>
    </row>
    <row r="318" spans="1:12">
      <c r="A318" t="s">
        <v>331</v>
      </c>
      <c r="B318">
        <v>21.08</v>
      </c>
      <c r="C318">
        <v>3</v>
      </c>
      <c r="D318">
        <v>3.1619999999999999</v>
      </c>
      <c r="E318">
        <v>66.402000000000001</v>
      </c>
      <c r="F318" s="3">
        <v>43505</v>
      </c>
      <c r="G318" s="20">
        <v>0.43402777777777801</v>
      </c>
      <c r="H318" t="s">
        <v>15</v>
      </c>
      <c r="I318">
        <v>63.24</v>
      </c>
      <c r="J318">
        <v>4.7619047620000003</v>
      </c>
      <c r="K318">
        <v>3.1619999999999999</v>
      </c>
      <c r="L318">
        <v>7.3</v>
      </c>
    </row>
    <row r="319" spans="1:12">
      <c r="A319" t="s">
        <v>332</v>
      </c>
      <c r="B319">
        <v>74.790000000000006</v>
      </c>
      <c r="C319">
        <v>5</v>
      </c>
      <c r="D319">
        <v>18.697500000000002</v>
      </c>
      <c r="E319">
        <v>392.64749999999998</v>
      </c>
      <c r="F319" s="3">
        <v>43475</v>
      </c>
      <c r="G319" s="20">
        <v>0.48194444444444401</v>
      </c>
      <c r="H319" t="s">
        <v>15</v>
      </c>
      <c r="I319">
        <v>373.95</v>
      </c>
      <c r="J319">
        <v>4.7619047620000003</v>
      </c>
      <c r="K319">
        <v>18.697500000000002</v>
      </c>
      <c r="L319">
        <v>4.9000000000000004</v>
      </c>
    </row>
    <row r="320" spans="1:12">
      <c r="A320" t="s">
        <v>333</v>
      </c>
      <c r="B320">
        <v>29.67</v>
      </c>
      <c r="C320">
        <v>7</v>
      </c>
      <c r="D320">
        <v>10.384499999999999</v>
      </c>
      <c r="E320">
        <v>218.0745</v>
      </c>
      <c r="F320" s="3">
        <v>43535</v>
      </c>
      <c r="G320" s="20">
        <v>0.79027777777777797</v>
      </c>
      <c r="H320" t="s">
        <v>17</v>
      </c>
      <c r="I320">
        <v>207.69</v>
      </c>
      <c r="J320">
        <v>4.7619047620000003</v>
      </c>
      <c r="K320">
        <v>10.384499999999999</v>
      </c>
      <c r="L320">
        <v>8.1</v>
      </c>
    </row>
    <row r="321" spans="1:12">
      <c r="A321" t="s">
        <v>334</v>
      </c>
      <c r="B321">
        <v>44.07</v>
      </c>
      <c r="C321">
        <v>4</v>
      </c>
      <c r="D321">
        <v>8.8140000000000001</v>
      </c>
      <c r="E321">
        <v>185.09399999999999</v>
      </c>
      <c r="F321" s="3">
        <v>43514</v>
      </c>
      <c r="G321" s="20">
        <v>0.68611111111111101</v>
      </c>
      <c r="H321" t="s">
        <v>13</v>
      </c>
      <c r="I321">
        <v>176.28</v>
      </c>
      <c r="J321">
        <v>4.7619047620000003</v>
      </c>
      <c r="K321">
        <v>8.8140000000000001</v>
      </c>
      <c r="L321">
        <v>8.4</v>
      </c>
    </row>
    <row r="322" spans="1:12">
      <c r="A322" t="s">
        <v>335</v>
      </c>
      <c r="B322">
        <v>22.93</v>
      </c>
      <c r="C322">
        <v>9</v>
      </c>
      <c r="D322">
        <v>10.3185</v>
      </c>
      <c r="E322">
        <v>216.6885</v>
      </c>
      <c r="F322" s="3">
        <v>43522</v>
      </c>
      <c r="G322" s="20">
        <v>0.85138888888888897</v>
      </c>
      <c r="H322" t="s">
        <v>15</v>
      </c>
      <c r="I322">
        <v>206.37</v>
      </c>
      <c r="J322">
        <v>4.7619047620000003</v>
      </c>
      <c r="K322">
        <v>10.3185</v>
      </c>
      <c r="L322">
        <v>5.5</v>
      </c>
    </row>
    <row r="323" spans="1:12">
      <c r="A323" t="s">
        <v>336</v>
      </c>
      <c r="B323">
        <v>39.42</v>
      </c>
      <c r="C323">
        <v>1</v>
      </c>
      <c r="D323">
        <v>1.9710000000000001</v>
      </c>
      <c r="E323">
        <v>41.390999999999998</v>
      </c>
      <c r="F323" s="3">
        <v>43483</v>
      </c>
      <c r="G323" s="20">
        <v>0.63055555555555598</v>
      </c>
      <c r="H323" t="s">
        <v>15</v>
      </c>
      <c r="I323">
        <v>39.42</v>
      </c>
      <c r="J323">
        <v>4.7619047620000003</v>
      </c>
      <c r="K323">
        <v>1.9710000000000001</v>
      </c>
      <c r="L323">
        <v>8.4</v>
      </c>
    </row>
    <row r="324" spans="1:12">
      <c r="A324" t="s">
        <v>337</v>
      </c>
      <c r="B324">
        <v>15.26</v>
      </c>
      <c r="C324">
        <v>6</v>
      </c>
      <c r="D324">
        <v>4.5780000000000003</v>
      </c>
      <c r="E324">
        <v>96.138000000000005</v>
      </c>
      <c r="F324" s="3">
        <v>43511</v>
      </c>
      <c r="G324" s="20">
        <v>0.75208333333333299</v>
      </c>
      <c r="H324" t="s">
        <v>13</v>
      </c>
      <c r="I324">
        <v>91.56</v>
      </c>
      <c r="J324">
        <v>4.7619047620000003</v>
      </c>
      <c r="K324">
        <v>4.5780000000000003</v>
      </c>
      <c r="L324">
        <v>9.8000000000000007</v>
      </c>
    </row>
    <row r="325" spans="1:12">
      <c r="A325" t="s">
        <v>338</v>
      </c>
      <c r="B325">
        <v>61.77</v>
      </c>
      <c r="C325">
        <v>5</v>
      </c>
      <c r="D325">
        <v>15.442500000000001</v>
      </c>
      <c r="E325">
        <v>324.29250000000002</v>
      </c>
      <c r="F325" s="3">
        <v>43532</v>
      </c>
      <c r="G325" s="20">
        <v>0.55625000000000002</v>
      </c>
      <c r="H325" t="s">
        <v>15</v>
      </c>
      <c r="I325">
        <v>308.85000000000002</v>
      </c>
      <c r="J325">
        <v>4.7619047620000003</v>
      </c>
      <c r="K325">
        <v>15.442500000000001</v>
      </c>
      <c r="L325">
        <v>6.7</v>
      </c>
    </row>
    <row r="326" spans="1:12">
      <c r="A326" t="s">
        <v>339</v>
      </c>
      <c r="B326">
        <v>21.52</v>
      </c>
      <c r="C326">
        <v>6</v>
      </c>
      <c r="D326">
        <v>6.4560000000000004</v>
      </c>
      <c r="E326">
        <v>135.57599999999999</v>
      </c>
      <c r="F326" s="3">
        <v>43482</v>
      </c>
      <c r="G326" s="20">
        <v>0.53333333333333299</v>
      </c>
      <c r="H326" t="s">
        <v>17</v>
      </c>
      <c r="I326">
        <v>129.12</v>
      </c>
      <c r="J326">
        <v>4.7619047620000003</v>
      </c>
      <c r="K326">
        <v>6.4560000000000004</v>
      </c>
      <c r="L326">
        <v>9.4</v>
      </c>
    </row>
    <row r="327" spans="1:12">
      <c r="A327" t="s">
        <v>340</v>
      </c>
      <c r="B327">
        <v>97.74</v>
      </c>
      <c r="C327">
        <v>4</v>
      </c>
      <c r="D327">
        <v>19.547999999999998</v>
      </c>
      <c r="E327">
        <v>410.50799999999998</v>
      </c>
      <c r="F327" s="3">
        <v>43536</v>
      </c>
      <c r="G327" s="20">
        <v>0.82847222222222205</v>
      </c>
      <c r="H327" t="s">
        <v>13</v>
      </c>
      <c r="I327">
        <v>390.96</v>
      </c>
      <c r="J327">
        <v>4.7619047620000003</v>
      </c>
      <c r="K327">
        <v>19.547999999999998</v>
      </c>
      <c r="L327">
        <v>6.4</v>
      </c>
    </row>
    <row r="328" spans="1:12">
      <c r="A328" t="s">
        <v>341</v>
      </c>
      <c r="B328">
        <v>99.78</v>
      </c>
      <c r="C328">
        <v>5</v>
      </c>
      <c r="D328">
        <v>24.945</v>
      </c>
      <c r="E328">
        <v>523.84500000000003</v>
      </c>
      <c r="F328" s="3">
        <v>43533</v>
      </c>
      <c r="G328" s="20">
        <v>0.79791666666666705</v>
      </c>
      <c r="H328" t="s">
        <v>15</v>
      </c>
      <c r="I328">
        <v>498.9</v>
      </c>
      <c r="J328">
        <v>4.7619047620000003</v>
      </c>
      <c r="K328">
        <v>24.945</v>
      </c>
      <c r="L328">
        <v>5.4</v>
      </c>
    </row>
    <row r="329" spans="1:12">
      <c r="A329" t="s">
        <v>342</v>
      </c>
      <c r="B329">
        <v>94.26</v>
      </c>
      <c r="C329">
        <v>4</v>
      </c>
      <c r="D329">
        <v>18.852</v>
      </c>
      <c r="E329">
        <v>395.892</v>
      </c>
      <c r="F329" s="3">
        <v>43536</v>
      </c>
      <c r="G329" s="20">
        <v>0.6875</v>
      </c>
      <c r="H329" t="s">
        <v>15</v>
      </c>
      <c r="I329">
        <v>377.04</v>
      </c>
      <c r="J329">
        <v>4.7619047620000003</v>
      </c>
      <c r="K329">
        <v>18.852</v>
      </c>
      <c r="L329">
        <v>8.6</v>
      </c>
    </row>
    <row r="330" spans="1:12">
      <c r="A330" t="s">
        <v>343</v>
      </c>
      <c r="B330">
        <v>51.13</v>
      </c>
      <c r="C330">
        <v>4</v>
      </c>
      <c r="D330">
        <v>10.226000000000001</v>
      </c>
      <c r="E330">
        <v>214.74600000000001</v>
      </c>
      <c r="F330" s="3">
        <v>43490</v>
      </c>
      <c r="G330" s="20">
        <v>0.42430555555555599</v>
      </c>
      <c r="H330" t="s">
        <v>17</v>
      </c>
      <c r="I330">
        <v>204.52</v>
      </c>
      <c r="J330">
        <v>4.7619047620000003</v>
      </c>
      <c r="K330">
        <v>10.226000000000001</v>
      </c>
      <c r="L330">
        <v>4</v>
      </c>
    </row>
    <row r="331" spans="1:12">
      <c r="A331" t="s">
        <v>344</v>
      </c>
      <c r="B331">
        <v>36.36</v>
      </c>
      <c r="C331">
        <v>4</v>
      </c>
      <c r="D331">
        <v>7.2720000000000002</v>
      </c>
      <c r="E331">
        <v>152.71199999999999</v>
      </c>
      <c r="F331" s="3">
        <v>43549</v>
      </c>
      <c r="G331" s="20">
        <v>0.54652777777777795</v>
      </c>
      <c r="H331" t="s">
        <v>15</v>
      </c>
      <c r="I331">
        <v>145.44</v>
      </c>
      <c r="J331">
        <v>4.7619047620000003</v>
      </c>
      <c r="K331">
        <v>7.2720000000000002</v>
      </c>
      <c r="L331">
        <v>7.6</v>
      </c>
    </row>
    <row r="332" spans="1:12">
      <c r="A332" t="s">
        <v>345</v>
      </c>
      <c r="B332">
        <v>22.02</v>
      </c>
      <c r="C332">
        <v>9</v>
      </c>
      <c r="D332">
        <v>9.9090000000000007</v>
      </c>
      <c r="E332">
        <v>208.089</v>
      </c>
      <c r="F332" s="3">
        <v>43503</v>
      </c>
      <c r="G332" s="20">
        <v>0.78333333333333299</v>
      </c>
      <c r="H332" t="s">
        <v>15</v>
      </c>
      <c r="I332">
        <v>198.18</v>
      </c>
      <c r="J332">
        <v>4.7619047620000003</v>
      </c>
      <c r="K332">
        <v>9.9090000000000007</v>
      </c>
      <c r="L332">
        <v>6.8</v>
      </c>
    </row>
    <row r="333" spans="1:12">
      <c r="A333" t="s">
        <v>346</v>
      </c>
      <c r="B333">
        <v>32.9</v>
      </c>
      <c r="C333">
        <v>3</v>
      </c>
      <c r="D333">
        <v>4.9349999999999996</v>
      </c>
      <c r="E333">
        <v>103.63500000000001</v>
      </c>
      <c r="F333" s="3">
        <v>43513</v>
      </c>
      <c r="G333" s="20">
        <v>0.72708333333333297</v>
      </c>
      <c r="H333" t="s">
        <v>17</v>
      </c>
      <c r="I333">
        <v>98.7</v>
      </c>
      <c r="J333">
        <v>4.7619047620000003</v>
      </c>
      <c r="K333">
        <v>4.9349999999999996</v>
      </c>
      <c r="L333">
        <v>9.1</v>
      </c>
    </row>
    <row r="334" spans="1:12">
      <c r="A334" t="s">
        <v>347</v>
      </c>
      <c r="B334">
        <v>77.02</v>
      </c>
      <c r="C334">
        <v>5</v>
      </c>
      <c r="D334">
        <v>19.254999999999999</v>
      </c>
      <c r="E334">
        <v>404.35500000000002</v>
      </c>
      <c r="F334" s="3">
        <v>43499</v>
      </c>
      <c r="G334" s="20">
        <v>0.66597222222222197</v>
      </c>
      <c r="H334" t="s">
        <v>15</v>
      </c>
      <c r="I334">
        <v>385.1</v>
      </c>
      <c r="J334">
        <v>4.7619047620000003</v>
      </c>
      <c r="K334">
        <v>19.254999999999999</v>
      </c>
      <c r="L334">
        <v>5.5</v>
      </c>
    </row>
    <row r="335" spans="1:12">
      <c r="A335" t="s">
        <v>348</v>
      </c>
      <c r="B335">
        <v>23.48</v>
      </c>
      <c r="C335">
        <v>2</v>
      </c>
      <c r="D335">
        <v>2.3479999999999999</v>
      </c>
      <c r="E335">
        <v>49.308</v>
      </c>
      <c r="F335" s="3">
        <v>43538</v>
      </c>
      <c r="G335" s="20">
        <v>0.47291666666666698</v>
      </c>
      <c r="H335" t="s">
        <v>17</v>
      </c>
      <c r="I335">
        <v>46.96</v>
      </c>
      <c r="J335">
        <v>4.7619047620000003</v>
      </c>
      <c r="K335">
        <v>2.3479999999999999</v>
      </c>
      <c r="L335">
        <v>7.9</v>
      </c>
    </row>
    <row r="336" spans="1:12">
      <c r="A336" t="s">
        <v>349</v>
      </c>
      <c r="B336">
        <v>14.7</v>
      </c>
      <c r="C336">
        <v>5</v>
      </c>
      <c r="D336">
        <v>3.6749999999999998</v>
      </c>
      <c r="E336">
        <v>77.174999999999997</v>
      </c>
      <c r="F336" s="3">
        <v>43548</v>
      </c>
      <c r="G336" s="20">
        <v>0.57499999999999996</v>
      </c>
      <c r="H336" t="s">
        <v>13</v>
      </c>
      <c r="I336">
        <v>73.5</v>
      </c>
      <c r="J336">
        <v>4.7619047620000003</v>
      </c>
      <c r="K336">
        <v>3.6749999999999998</v>
      </c>
      <c r="L336">
        <v>8.5</v>
      </c>
    </row>
    <row r="337" spans="1:12">
      <c r="A337" t="s">
        <v>350</v>
      </c>
      <c r="B337">
        <v>28.45</v>
      </c>
      <c r="C337">
        <v>5</v>
      </c>
      <c r="D337">
        <v>7.1124999999999998</v>
      </c>
      <c r="E337">
        <v>149.36250000000001</v>
      </c>
      <c r="F337" s="3">
        <v>43545</v>
      </c>
      <c r="G337" s="20">
        <v>0.42847222222222198</v>
      </c>
      <c r="H337" t="s">
        <v>17</v>
      </c>
      <c r="I337">
        <v>142.25</v>
      </c>
      <c r="J337">
        <v>4.7619047620000003</v>
      </c>
      <c r="K337">
        <v>7.1124999999999998</v>
      </c>
      <c r="L337">
        <v>9.1</v>
      </c>
    </row>
    <row r="338" spans="1:12">
      <c r="A338" t="s">
        <v>351</v>
      </c>
      <c r="B338">
        <v>76.400000000000006</v>
      </c>
      <c r="C338">
        <v>9</v>
      </c>
      <c r="D338">
        <v>34.380000000000003</v>
      </c>
      <c r="E338">
        <v>721.98</v>
      </c>
      <c r="F338" s="3">
        <v>43543</v>
      </c>
      <c r="G338" s="20">
        <v>0.65902777777777799</v>
      </c>
      <c r="H338" t="s">
        <v>13</v>
      </c>
      <c r="I338">
        <v>687.6</v>
      </c>
      <c r="J338">
        <v>4.7619047620000003</v>
      </c>
      <c r="K338">
        <v>34.380000000000003</v>
      </c>
      <c r="L338">
        <v>7.5</v>
      </c>
    </row>
    <row r="339" spans="1:12">
      <c r="A339" t="s">
        <v>352</v>
      </c>
      <c r="B339">
        <v>57.95</v>
      </c>
      <c r="C339">
        <v>6</v>
      </c>
      <c r="D339">
        <v>17.385000000000002</v>
      </c>
      <c r="E339">
        <v>365.08499999999998</v>
      </c>
      <c r="F339" s="3">
        <v>43520</v>
      </c>
      <c r="G339" s="20">
        <v>0.54305555555555596</v>
      </c>
      <c r="H339" t="s">
        <v>15</v>
      </c>
      <c r="I339">
        <v>347.7</v>
      </c>
      <c r="J339">
        <v>4.7619047620000003</v>
      </c>
      <c r="K339">
        <v>17.385000000000002</v>
      </c>
      <c r="L339">
        <v>5.2</v>
      </c>
    </row>
    <row r="340" spans="1:12">
      <c r="A340" t="s">
        <v>353</v>
      </c>
      <c r="B340">
        <v>47.65</v>
      </c>
      <c r="C340">
        <v>3</v>
      </c>
      <c r="D340">
        <v>7.1475</v>
      </c>
      <c r="E340">
        <v>150.0975</v>
      </c>
      <c r="F340" s="3">
        <v>43552</v>
      </c>
      <c r="G340" s="20">
        <v>0.54027777777777797</v>
      </c>
      <c r="H340" t="s">
        <v>17</v>
      </c>
      <c r="I340">
        <v>142.94999999999999</v>
      </c>
      <c r="J340">
        <v>4.7619047620000003</v>
      </c>
      <c r="K340">
        <v>7.1475</v>
      </c>
      <c r="L340">
        <v>9.5</v>
      </c>
    </row>
    <row r="341" spans="1:12">
      <c r="A341" t="s">
        <v>354</v>
      </c>
      <c r="B341">
        <v>42.82</v>
      </c>
      <c r="C341">
        <v>9</v>
      </c>
      <c r="D341">
        <v>19.268999999999998</v>
      </c>
      <c r="E341">
        <v>404.649</v>
      </c>
      <c r="F341" s="3">
        <v>43501</v>
      </c>
      <c r="G341" s="20">
        <v>0.64305555555555605</v>
      </c>
      <c r="H341" t="s">
        <v>17</v>
      </c>
      <c r="I341">
        <v>385.38</v>
      </c>
      <c r="J341">
        <v>4.7619047620000003</v>
      </c>
      <c r="K341">
        <v>19.268999999999998</v>
      </c>
      <c r="L341">
        <v>8.9</v>
      </c>
    </row>
    <row r="342" spans="1:12">
      <c r="A342" t="s">
        <v>355</v>
      </c>
      <c r="B342">
        <v>48.09</v>
      </c>
      <c r="C342">
        <v>3</v>
      </c>
      <c r="D342">
        <v>7.2134999999999998</v>
      </c>
      <c r="E342">
        <v>151.48349999999999</v>
      </c>
      <c r="F342" s="3">
        <v>43506</v>
      </c>
      <c r="G342" s="20">
        <v>0.76597222222222205</v>
      </c>
      <c r="H342" t="s">
        <v>17</v>
      </c>
      <c r="I342">
        <v>144.27000000000001</v>
      </c>
      <c r="J342">
        <v>4.7619047620000003</v>
      </c>
      <c r="K342">
        <v>7.2134999999999998</v>
      </c>
      <c r="L342">
        <v>7.8</v>
      </c>
    </row>
    <row r="343" spans="1:12">
      <c r="A343" t="s">
        <v>356</v>
      </c>
      <c r="B343">
        <v>55.97</v>
      </c>
      <c r="C343">
        <v>7</v>
      </c>
      <c r="D343">
        <v>19.589500000000001</v>
      </c>
      <c r="E343">
        <v>411.37950000000001</v>
      </c>
      <c r="F343" s="3">
        <v>43529</v>
      </c>
      <c r="G343" s="20">
        <v>0.79583333333333295</v>
      </c>
      <c r="H343" t="s">
        <v>13</v>
      </c>
      <c r="I343">
        <v>391.79</v>
      </c>
      <c r="J343">
        <v>4.7619047620000003</v>
      </c>
      <c r="K343">
        <v>19.589500000000001</v>
      </c>
      <c r="L343">
        <v>8.9</v>
      </c>
    </row>
    <row r="344" spans="1:12">
      <c r="A344" t="s">
        <v>357</v>
      </c>
      <c r="B344">
        <v>76.900000000000006</v>
      </c>
      <c r="C344">
        <v>7</v>
      </c>
      <c r="D344">
        <v>26.914999999999999</v>
      </c>
      <c r="E344">
        <v>565.21500000000003</v>
      </c>
      <c r="F344" s="3">
        <v>43511</v>
      </c>
      <c r="G344" s="20">
        <v>0.84791666666666698</v>
      </c>
      <c r="H344" t="s">
        <v>15</v>
      </c>
      <c r="I344">
        <v>538.29999999999995</v>
      </c>
      <c r="J344">
        <v>4.7619047620000003</v>
      </c>
      <c r="K344">
        <v>26.914999999999999</v>
      </c>
      <c r="L344">
        <v>7.7</v>
      </c>
    </row>
    <row r="345" spans="1:12">
      <c r="A345" t="s">
        <v>358</v>
      </c>
      <c r="B345">
        <v>97.03</v>
      </c>
      <c r="C345">
        <v>5</v>
      </c>
      <c r="D345">
        <v>24.2575</v>
      </c>
      <c r="E345">
        <v>509.40750000000003</v>
      </c>
      <c r="F345" s="3">
        <v>43495</v>
      </c>
      <c r="G345" s="20">
        <v>0.68333333333333302</v>
      </c>
      <c r="H345" t="s">
        <v>13</v>
      </c>
      <c r="I345">
        <v>485.15</v>
      </c>
      <c r="J345">
        <v>4.7619047620000003</v>
      </c>
      <c r="K345">
        <v>24.2575</v>
      </c>
      <c r="L345">
        <v>9.3000000000000007</v>
      </c>
    </row>
    <row r="346" spans="1:12">
      <c r="A346" t="s">
        <v>359</v>
      </c>
      <c r="B346">
        <v>44.65</v>
      </c>
      <c r="C346">
        <v>3</v>
      </c>
      <c r="D346">
        <v>6.6974999999999998</v>
      </c>
      <c r="E346">
        <v>140.64750000000001</v>
      </c>
      <c r="F346" s="3">
        <v>43510</v>
      </c>
      <c r="G346" s="20">
        <v>0.62777777777777799</v>
      </c>
      <c r="H346" t="s">
        <v>15</v>
      </c>
      <c r="I346">
        <v>133.94999999999999</v>
      </c>
      <c r="J346">
        <v>4.7619047620000003</v>
      </c>
      <c r="K346">
        <v>6.6974999999999998</v>
      </c>
      <c r="L346">
        <v>6.2</v>
      </c>
    </row>
    <row r="347" spans="1:12">
      <c r="A347" t="s">
        <v>360</v>
      </c>
      <c r="B347">
        <v>77.930000000000007</v>
      </c>
      <c r="C347">
        <v>9</v>
      </c>
      <c r="D347">
        <v>35.0685</v>
      </c>
      <c r="E347">
        <v>736.43849999999998</v>
      </c>
      <c r="F347" s="3">
        <v>43523</v>
      </c>
      <c r="G347" s="20">
        <v>0.67361111111111105</v>
      </c>
      <c r="H347" t="s">
        <v>13</v>
      </c>
      <c r="I347">
        <v>701.37</v>
      </c>
      <c r="J347">
        <v>4.7619047620000003</v>
      </c>
      <c r="K347">
        <v>35.0685</v>
      </c>
      <c r="L347">
        <v>7.6</v>
      </c>
    </row>
    <row r="348" spans="1:12">
      <c r="A348" t="s">
        <v>361</v>
      </c>
      <c r="B348">
        <v>71.95</v>
      </c>
      <c r="C348">
        <v>1</v>
      </c>
      <c r="D348">
        <v>3.5975000000000001</v>
      </c>
      <c r="E348">
        <v>75.547499999999999</v>
      </c>
      <c r="F348" s="3">
        <v>43500</v>
      </c>
      <c r="G348" s="20">
        <v>0.50972222222222197</v>
      </c>
      <c r="H348" t="s">
        <v>15</v>
      </c>
      <c r="I348">
        <v>71.95</v>
      </c>
      <c r="J348">
        <v>4.7619047620000003</v>
      </c>
      <c r="K348">
        <v>3.5975000000000001</v>
      </c>
      <c r="L348">
        <v>7.3</v>
      </c>
    </row>
    <row r="349" spans="1:12">
      <c r="A349" t="s">
        <v>362</v>
      </c>
      <c r="B349">
        <v>89.25</v>
      </c>
      <c r="C349">
        <v>8</v>
      </c>
      <c r="D349">
        <v>35.700000000000003</v>
      </c>
      <c r="E349">
        <v>749.7</v>
      </c>
      <c r="F349" s="3">
        <v>43485</v>
      </c>
      <c r="G349" s="20">
        <v>0.42569444444444399</v>
      </c>
      <c r="H349" t="s">
        <v>15</v>
      </c>
      <c r="I349">
        <v>714</v>
      </c>
      <c r="J349">
        <v>4.7619047620000003</v>
      </c>
      <c r="K349">
        <v>35.700000000000003</v>
      </c>
      <c r="L349">
        <v>4.7</v>
      </c>
    </row>
    <row r="350" spans="1:12">
      <c r="A350" t="s">
        <v>363</v>
      </c>
      <c r="B350">
        <v>26.02</v>
      </c>
      <c r="C350">
        <v>7</v>
      </c>
      <c r="D350">
        <v>9.1069999999999993</v>
      </c>
      <c r="E350">
        <v>191.24700000000001</v>
      </c>
      <c r="F350" s="3">
        <v>43552</v>
      </c>
      <c r="G350" s="20">
        <v>0.73472222222222205</v>
      </c>
      <c r="H350" t="s">
        <v>15</v>
      </c>
      <c r="I350">
        <v>182.14</v>
      </c>
      <c r="J350">
        <v>4.7619047620000003</v>
      </c>
      <c r="K350">
        <v>9.1069999999999993</v>
      </c>
      <c r="L350">
        <v>5.0999999999999996</v>
      </c>
    </row>
    <row r="351" spans="1:12">
      <c r="A351" t="s">
        <v>364</v>
      </c>
      <c r="B351">
        <v>13.5</v>
      </c>
      <c r="C351">
        <v>10</v>
      </c>
      <c r="D351">
        <v>6.75</v>
      </c>
      <c r="E351">
        <v>141.75</v>
      </c>
      <c r="F351" s="3">
        <v>43523</v>
      </c>
      <c r="G351" s="20">
        <v>0.46250000000000002</v>
      </c>
      <c r="H351" t="s">
        <v>17</v>
      </c>
      <c r="I351">
        <v>135</v>
      </c>
      <c r="J351">
        <v>4.7619047620000003</v>
      </c>
      <c r="K351">
        <v>6.75</v>
      </c>
      <c r="L351">
        <v>4.8</v>
      </c>
    </row>
    <row r="352" spans="1:12">
      <c r="A352" t="s">
        <v>365</v>
      </c>
      <c r="B352">
        <v>99.3</v>
      </c>
      <c r="C352">
        <v>10</v>
      </c>
      <c r="D352">
        <v>49.65</v>
      </c>
      <c r="E352">
        <v>1042.6500000000001</v>
      </c>
      <c r="F352" s="3">
        <v>43511</v>
      </c>
      <c r="G352" s="20">
        <v>0.62013888888888902</v>
      </c>
      <c r="H352" t="s">
        <v>17</v>
      </c>
      <c r="I352">
        <v>993</v>
      </c>
      <c r="J352">
        <v>4.7619047620000003</v>
      </c>
      <c r="K352">
        <v>49.65</v>
      </c>
      <c r="L352">
        <v>6.6</v>
      </c>
    </row>
    <row r="353" spans="1:12">
      <c r="A353" t="s">
        <v>366</v>
      </c>
      <c r="B353">
        <v>51.69</v>
      </c>
      <c r="C353">
        <v>7</v>
      </c>
      <c r="D353">
        <v>18.0915</v>
      </c>
      <c r="E353">
        <v>379.92149999999998</v>
      </c>
      <c r="F353" s="3">
        <v>43491</v>
      </c>
      <c r="G353" s="20">
        <v>0.76527777777777795</v>
      </c>
      <c r="H353" t="s">
        <v>15</v>
      </c>
      <c r="I353">
        <v>361.83</v>
      </c>
      <c r="J353">
        <v>4.7619047620000003</v>
      </c>
      <c r="K353">
        <v>18.0915</v>
      </c>
      <c r="L353">
        <v>5.5</v>
      </c>
    </row>
    <row r="354" spans="1:12">
      <c r="A354" t="s">
        <v>367</v>
      </c>
      <c r="B354">
        <v>54.73</v>
      </c>
      <c r="C354">
        <v>7</v>
      </c>
      <c r="D354">
        <v>19.1555</v>
      </c>
      <c r="E354">
        <v>402.26549999999997</v>
      </c>
      <c r="F354" s="3">
        <v>43538</v>
      </c>
      <c r="G354" s="20">
        <v>0.79305555555555596</v>
      </c>
      <c r="H354" t="s">
        <v>17</v>
      </c>
      <c r="I354">
        <v>383.11</v>
      </c>
      <c r="J354">
        <v>4.7619047620000003</v>
      </c>
      <c r="K354">
        <v>19.1555</v>
      </c>
      <c r="L354">
        <v>8.5</v>
      </c>
    </row>
    <row r="355" spans="1:12">
      <c r="A355" t="s">
        <v>368</v>
      </c>
      <c r="B355">
        <v>27</v>
      </c>
      <c r="C355">
        <v>9</v>
      </c>
      <c r="D355">
        <v>12.15</v>
      </c>
      <c r="E355">
        <v>255.15</v>
      </c>
      <c r="F355" s="3">
        <v>43526</v>
      </c>
      <c r="G355" s="20">
        <v>0.594444444444444</v>
      </c>
      <c r="H355" t="s">
        <v>15</v>
      </c>
      <c r="I355">
        <v>243</v>
      </c>
      <c r="J355">
        <v>4.7619047620000003</v>
      </c>
      <c r="K355">
        <v>12.15</v>
      </c>
      <c r="L355">
        <v>4.8</v>
      </c>
    </row>
    <row r="356" spans="1:12">
      <c r="A356" t="s">
        <v>369</v>
      </c>
      <c r="B356">
        <v>30.24</v>
      </c>
      <c r="C356">
        <v>1</v>
      </c>
      <c r="D356">
        <v>1.512</v>
      </c>
      <c r="E356">
        <v>31.751999999999999</v>
      </c>
      <c r="F356" s="3">
        <v>43528</v>
      </c>
      <c r="G356" s="20">
        <v>0.655555555555556</v>
      </c>
      <c r="H356" t="s">
        <v>15</v>
      </c>
      <c r="I356">
        <v>30.24</v>
      </c>
      <c r="J356">
        <v>4.7619047620000003</v>
      </c>
      <c r="K356">
        <v>1.512</v>
      </c>
      <c r="L356">
        <v>8.4</v>
      </c>
    </row>
    <row r="357" spans="1:12">
      <c r="A357" t="s">
        <v>370</v>
      </c>
      <c r="B357">
        <v>89.14</v>
      </c>
      <c r="C357">
        <v>4</v>
      </c>
      <c r="D357">
        <v>17.827999999999999</v>
      </c>
      <c r="E357">
        <v>374.38799999999998</v>
      </c>
      <c r="F357" s="3">
        <v>43472</v>
      </c>
      <c r="G357" s="20">
        <v>0.51388888888888895</v>
      </c>
      <c r="H357" t="s">
        <v>17</v>
      </c>
      <c r="I357">
        <v>356.56</v>
      </c>
      <c r="J357">
        <v>4.7619047620000003</v>
      </c>
      <c r="K357">
        <v>17.827999999999999</v>
      </c>
      <c r="L357">
        <v>7.8</v>
      </c>
    </row>
    <row r="358" spans="1:12">
      <c r="A358" t="s">
        <v>371</v>
      </c>
      <c r="B358">
        <v>37.549999999999997</v>
      </c>
      <c r="C358">
        <v>10</v>
      </c>
      <c r="D358">
        <v>18.774999999999999</v>
      </c>
      <c r="E358">
        <v>394.27499999999998</v>
      </c>
      <c r="F358" s="3">
        <v>43532</v>
      </c>
      <c r="G358" s="20">
        <v>0.83402777777777803</v>
      </c>
      <c r="H358" t="s">
        <v>17</v>
      </c>
      <c r="I358">
        <v>375.5</v>
      </c>
      <c r="J358">
        <v>4.7619047620000003</v>
      </c>
      <c r="K358">
        <v>18.774999999999999</v>
      </c>
      <c r="L358">
        <v>9.3000000000000007</v>
      </c>
    </row>
    <row r="359" spans="1:12">
      <c r="A359" t="s">
        <v>372</v>
      </c>
      <c r="B359">
        <v>95.44</v>
      </c>
      <c r="C359">
        <v>10</v>
      </c>
      <c r="D359">
        <v>47.72</v>
      </c>
      <c r="E359">
        <v>1002.12</v>
      </c>
      <c r="F359" s="3">
        <v>43474</v>
      </c>
      <c r="G359" s="20">
        <v>0.57291666666666696</v>
      </c>
      <c r="H359" t="s">
        <v>15</v>
      </c>
      <c r="I359">
        <v>954.4</v>
      </c>
      <c r="J359">
        <v>4.7619047620000003</v>
      </c>
      <c r="K359">
        <v>47.72</v>
      </c>
      <c r="L359">
        <v>5.2</v>
      </c>
    </row>
    <row r="360" spans="1:12">
      <c r="A360" t="s">
        <v>373</v>
      </c>
      <c r="B360">
        <v>27.5</v>
      </c>
      <c r="C360">
        <v>3</v>
      </c>
      <c r="D360">
        <v>4.125</v>
      </c>
      <c r="E360">
        <v>86.625</v>
      </c>
      <c r="F360" s="3">
        <v>43525</v>
      </c>
      <c r="G360" s="20">
        <v>0.65277777777777801</v>
      </c>
      <c r="H360" t="s">
        <v>13</v>
      </c>
      <c r="I360">
        <v>82.5</v>
      </c>
      <c r="J360">
        <v>4.7619047620000003</v>
      </c>
      <c r="K360">
        <v>4.125</v>
      </c>
      <c r="L360">
        <v>6.5</v>
      </c>
    </row>
    <row r="361" spans="1:12">
      <c r="A361" t="s">
        <v>374</v>
      </c>
      <c r="B361">
        <v>74.97</v>
      </c>
      <c r="C361">
        <v>1</v>
      </c>
      <c r="D361">
        <v>3.7484999999999999</v>
      </c>
      <c r="E361">
        <v>78.718500000000006</v>
      </c>
      <c r="F361" s="3">
        <v>43540</v>
      </c>
      <c r="G361" s="20">
        <v>0.70694444444444404</v>
      </c>
      <c r="H361" t="s">
        <v>15</v>
      </c>
      <c r="I361">
        <v>74.97</v>
      </c>
      <c r="J361">
        <v>4.7619047620000003</v>
      </c>
      <c r="K361">
        <v>3.7484999999999999</v>
      </c>
      <c r="L361">
        <v>5.6</v>
      </c>
    </row>
    <row r="362" spans="1:12">
      <c r="A362" t="s">
        <v>375</v>
      </c>
      <c r="B362">
        <v>80.959999999999994</v>
      </c>
      <c r="C362">
        <v>8</v>
      </c>
      <c r="D362">
        <v>32.384</v>
      </c>
      <c r="E362">
        <v>680.06399999999996</v>
      </c>
      <c r="F362" s="3">
        <v>43513</v>
      </c>
      <c r="G362" s="20">
        <v>0.46666666666666701</v>
      </c>
      <c r="H362" t="s">
        <v>17</v>
      </c>
      <c r="I362">
        <v>647.67999999999995</v>
      </c>
      <c r="J362">
        <v>4.7619047620000003</v>
      </c>
      <c r="K362">
        <v>32.384</v>
      </c>
      <c r="L362">
        <v>7.4</v>
      </c>
    </row>
    <row r="363" spans="1:12">
      <c r="A363" t="s">
        <v>376</v>
      </c>
      <c r="B363">
        <v>94.47</v>
      </c>
      <c r="C363">
        <v>8</v>
      </c>
      <c r="D363">
        <v>37.787999999999997</v>
      </c>
      <c r="E363">
        <v>793.548</v>
      </c>
      <c r="F363" s="3">
        <v>43523</v>
      </c>
      <c r="G363" s="20">
        <v>0.63333333333333297</v>
      </c>
      <c r="H363" t="s">
        <v>15</v>
      </c>
      <c r="I363">
        <v>755.76</v>
      </c>
      <c r="J363">
        <v>4.7619047620000003</v>
      </c>
      <c r="K363">
        <v>37.787999999999997</v>
      </c>
      <c r="L363">
        <v>9.1</v>
      </c>
    </row>
    <row r="364" spans="1:12">
      <c r="A364" t="s">
        <v>377</v>
      </c>
      <c r="B364">
        <v>99.79</v>
      </c>
      <c r="C364">
        <v>2</v>
      </c>
      <c r="D364">
        <v>9.9789999999999992</v>
      </c>
      <c r="E364">
        <v>209.559</v>
      </c>
      <c r="F364" s="3">
        <v>43531</v>
      </c>
      <c r="G364" s="20">
        <v>0.85902777777777795</v>
      </c>
      <c r="H364" t="s">
        <v>13</v>
      </c>
      <c r="I364">
        <v>199.58</v>
      </c>
      <c r="J364">
        <v>4.7619047620000003</v>
      </c>
      <c r="K364">
        <v>9.9789999999999992</v>
      </c>
      <c r="L364">
        <v>8</v>
      </c>
    </row>
    <row r="365" spans="1:12">
      <c r="A365" t="s">
        <v>378</v>
      </c>
      <c r="B365">
        <v>73.22</v>
      </c>
      <c r="C365">
        <v>6</v>
      </c>
      <c r="D365">
        <v>21.966000000000001</v>
      </c>
      <c r="E365">
        <v>461.286</v>
      </c>
      <c r="F365" s="3">
        <v>43486</v>
      </c>
      <c r="G365" s="20">
        <v>0.73888888888888904</v>
      </c>
      <c r="H365" t="s">
        <v>15</v>
      </c>
      <c r="I365">
        <v>439.32</v>
      </c>
      <c r="J365">
        <v>4.7619047620000003</v>
      </c>
      <c r="K365">
        <v>21.966000000000001</v>
      </c>
      <c r="L365">
        <v>7.2</v>
      </c>
    </row>
    <row r="366" spans="1:12">
      <c r="A366" t="s">
        <v>379</v>
      </c>
      <c r="B366">
        <v>41.24</v>
      </c>
      <c r="C366">
        <v>4</v>
      </c>
      <c r="D366">
        <v>8.2479999999999993</v>
      </c>
      <c r="E366">
        <v>173.208</v>
      </c>
      <c r="F366" s="3">
        <v>43515</v>
      </c>
      <c r="G366" s="20">
        <v>0.68263888888888902</v>
      </c>
      <c r="H366" t="s">
        <v>15</v>
      </c>
      <c r="I366">
        <v>164.96</v>
      </c>
      <c r="J366">
        <v>4.7619047620000003</v>
      </c>
      <c r="K366">
        <v>8.2479999999999993</v>
      </c>
      <c r="L366">
        <v>7.1</v>
      </c>
    </row>
    <row r="367" spans="1:12">
      <c r="A367" t="s">
        <v>380</v>
      </c>
      <c r="B367">
        <v>81.680000000000007</v>
      </c>
      <c r="C367">
        <v>4</v>
      </c>
      <c r="D367">
        <v>16.335999999999999</v>
      </c>
      <c r="E367">
        <v>343.05599999999998</v>
      </c>
      <c r="F367" s="3">
        <v>43471</v>
      </c>
      <c r="G367" s="20">
        <v>0.50833333333333297</v>
      </c>
      <c r="H367" t="s">
        <v>15</v>
      </c>
      <c r="I367">
        <v>326.72000000000003</v>
      </c>
      <c r="J367">
        <v>4.7619047620000003</v>
      </c>
      <c r="K367">
        <v>16.335999999999999</v>
      </c>
      <c r="L367">
        <v>9.1</v>
      </c>
    </row>
    <row r="368" spans="1:12">
      <c r="A368" t="s">
        <v>381</v>
      </c>
      <c r="B368">
        <v>51.32</v>
      </c>
      <c r="C368">
        <v>9</v>
      </c>
      <c r="D368">
        <v>23.094000000000001</v>
      </c>
      <c r="E368">
        <v>484.97399999999999</v>
      </c>
      <c r="F368" s="3">
        <v>43538</v>
      </c>
      <c r="G368" s="20">
        <v>0.81458333333333299</v>
      </c>
      <c r="H368" t="s">
        <v>15</v>
      </c>
      <c r="I368">
        <v>461.88</v>
      </c>
      <c r="J368">
        <v>4.7619047620000003</v>
      </c>
      <c r="K368">
        <v>23.094000000000001</v>
      </c>
      <c r="L368">
        <v>5.6</v>
      </c>
    </row>
    <row r="369" spans="1:12">
      <c r="A369" t="s">
        <v>382</v>
      </c>
      <c r="B369">
        <v>65.94</v>
      </c>
      <c r="C369">
        <v>4</v>
      </c>
      <c r="D369">
        <v>13.188000000000001</v>
      </c>
      <c r="E369">
        <v>276.94799999999998</v>
      </c>
      <c r="F369" s="3">
        <v>43548</v>
      </c>
      <c r="G369" s="20">
        <v>0.436805555555556</v>
      </c>
      <c r="H369" t="s">
        <v>15</v>
      </c>
      <c r="I369">
        <v>263.76</v>
      </c>
      <c r="J369">
        <v>4.7619047620000003</v>
      </c>
      <c r="K369">
        <v>13.188000000000001</v>
      </c>
      <c r="L369">
        <v>6</v>
      </c>
    </row>
    <row r="370" spans="1:12">
      <c r="A370" t="s">
        <v>383</v>
      </c>
      <c r="B370">
        <v>14.36</v>
      </c>
      <c r="C370">
        <v>10</v>
      </c>
      <c r="D370">
        <v>7.18</v>
      </c>
      <c r="E370">
        <v>150.78</v>
      </c>
      <c r="F370" s="3">
        <v>43492</v>
      </c>
      <c r="G370" s="20">
        <v>0.60277777777777797</v>
      </c>
      <c r="H370" t="s">
        <v>15</v>
      </c>
      <c r="I370">
        <v>143.6</v>
      </c>
      <c r="J370">
        <v>4.7619047620000003</v>
      </c>
      <c r="K370">
        <v>7.18</v>
      </c>
      <c r="L370">
        <v>5.4</v>
      </c>
    </row>
    <row r="371" spans="1:12">
      <c r="A371" t="s">
        <v>384</v>
      </c>
      <c r="B371">
        <v>21.5</v>
      </c>
      <c r="C371">
        <v>9</v>
      </c>
      <c r="D371">
        <v>9.6750000000000007</v>
      </c>
      <c r="E371">
        <v>203.17500000000001</v>
      </c>
      <c r="F371" s="3">
        <v>43530</v>
      </c>
      <c r="G371" s="20">
        <v>0.531944444444444</v>
      </c>
      <c r="H371" t="s">
        <v>17</v>
      </c>
      <c r="I371">
        <v>193.5</v>
      </c>
      <c r="J371">
        <v>4.7619047620000003</v>
      </c>
      <c r="K371">
        <v>9.6750000000000007</v>
      </c>
      <c r="L371">
        <v>7.8</v>
      </c>
    </row>
    <row r="372" spans="1:12">
      <c r="A372" t="s">
        <v>385</v>
      </c>
      <c r="B372">
        <v>26.26</v>
      </c>
      <c r="C372">
        <v>7</v>
      </c>
      <c r="D372">
        <v>9.1910000000000007</v>
      </c>
      <c r="E372">
        <v>193.011</v>
      </c>
      <c r="F372" s="3">
        <v>43498</v>
      </c>
      <c r="G372" s="20">
        <v>0.81944444444444497</v>
      </c>
      <c r="H372" t="s">
        <v>15</v>
      </c>
      <c r="I372">
        <v>183.82</v>
      </c>
      <c r="J372">
        <v>4.7619047620000003</v>
      </c>
      <c r="K372">
        <v>9.1910000000000007</v>
      </c>
      <c r="L372">
        <v>9.9</v>
      </c>
    </row>
    <row r="373" spans="1:12">
      <c r="A373" t="s">
        <v>386</v>
      </c>
      <c r="B373">
        <v>60.96</v>
      </c>
      <c r="C373">
        <v>2</v>
      </c>
      <c r="D373">
        <v>6.0960000000000001</v>
      </c>
      <c r="E373">
        <v>128.01599999999999</v>
      </c>
      <c r="F373" s="3">
        <v>43490</v>
      </c>
      <c r="G373" s="20">
        <v>0.81874999999999998</v>
      </c>
      <c r="H373" t="s">
        <v>17</v>
      </c>
      <c r="I373">
        <v>121.92</v>
      </c>
      <c r="J373">
        <v>4.7619047620000003</v>
      </c>
      <c r="K373">
        <v>6.0960000000000001</v>
      </c>
      <c r="L373">
        <v>4.9000000000000004</v>
      </c>
    </row>
    <row r="374" spans="1:12">
      <c r="A374" t="s">
        <v>387</v>
      </c>
      <c r="B374">
        <v>70.11</v>
      </c>
      <c r="C374">
        <v>6</v>
      </c>
      <c r="D374">
        <v>21.033000000000001</v>
      </c>
      <c r="E374">
        <v>441.69299999999998</v>
      </c>
      <c r="F374" s="3">
        <v>43538</v>
      </c>
      <c r="G374" s="20">
        <v>0.74583333333333302</v>
      </c>
      <c r="H374" t="s">
        <v>13</v>
      </c>
      <c r="I374">
        <v>420.66</v>
      </c>
      <c r="J374">
        <v>4.7619047620000003</v>
      </c>
      <c r="K374">
        <v>21.033000000000001</v>
      </c>
      <c r="L374">
        <v>5.2</v>
      </c>
    </row>
    <row r="375" spans="1:12">
      <c r="A375" t="s">
        <v>388</v>
      </c>
      <c r="B375">
        <v>42.08</v>
      </c>
      <c r="C375">
        <v>6</v>
      </c>
      <c r="D375">
        <v>12.624000000000001</v>
      </c>
      <c r="E375">
        <v>265.10399999999998</v>
      </c>
      <c r="F375" s="3">
        <v>43494</v>
      </c>
      <c r="G375" s="20">
        <v>0.51736111111111105</v>
      </c>
      <c r="H375" t="s">
        <v>15</v>
      </c>
      <c r="I375">
        <v>252.48</v>
      </c>
      <c r="J375">
        <v>4.7619047620000003</v>
      </c>
      <c r="K375">
        <v>12.624000000000001</v>
      </c>
      <c r="L375">
        <v>8.9</v>
      </c>
    </row>
    <row r="376" spans="1:12">
      <c r="A376" t="s">
        <v>389</v>
      </c>
      <c r="B376">
        <v>67.09</v>
      </c>
      <c r="C376">
        <v>5</v>
      </c>
      <c r="D376">
        <v>16.772500000000001</v>
      </c>
      <c r="E376">
        <v>352.22250000000003</v>
      </c>
      <c r="F376" s="3">
        <v>43468</v>
      </c>
      <c r="G376" s="20">
        <v>0.69930555555555596</v>
      </c>
      <c r="H376" t="s">
        <v>17</v>
      </c>
      <c r="I376">
        <v>335.45</v>
      </c>
      <c r="J376">
        <v>4.7619047620000003</v>
      </c>
      <c r="K376">
        <v>16.772500000000001</v>
      </c>
      <c r="L376">
        <v>9.1</v>
      </c>
    </row>
    <row r="377" spans="1:12">
      <c r="A377" t="s">
        <v>390</v>
      </c>
      <c r="B377">
        <v>96.7</v>
      </c>
      <c r="C377">
        <v>5</v>
      </c>
      <c r="D377">
        <v>24.175000000000001</v>
      </c>
      <c r="E377">
        <v>507.67500000000001</v>
      </c>
      <c r="F377" s="3">
        <v>43479</v>
      </c>
      <c r="G377" s="20">
        <v>0.53611111111111098</v>
      </c>
      <c r="H377" t="s">
        <v>13</v>
      </c>
      <c r="I377">
        <v>483.5</v>
      </c>
      <c r="J377">
        <v>4.7619047620000003</v>
      </c>
      <c r="K377">
        <v>24.175000000000001</v>
      </c>
      <c r="L377">
        <v>7</v>
      </c>
    </row>
    <row r="378" spans="1:12">
      <c r="A378" t="s">
        <v>391</v>
      </c>
      <c r="B378">
        <v>35.380000000000003</v>
      </c>
      <c r="C378">
        <v>9</v>
      </c>
      <c r="D378">
        <v>15.920999999999999</v>
      </c>
      <c r="E378">
        <v>334.34100000000001</v>
      </c>
      <c r="F378" s="3">
        <v>43470</v>
      </c>
      <c r="G378" s="20">
        <v>0.82638888888888895</v>
      </c>
      <c r="H378" t="s">
        <v>17</v>
      </c>
      <c r="I378">
        <v>318.42</v>
      </c>
      <c r="J378">
        <v>4.7619047620000003</v>
      </c>
      <c r="K378">
        <v>15.920999999999999</v>
      </c>
      <c r="L378">
        <v>9.6</v>
      </c>
    </row>
    <row r="379" spans="1:12">
      <c r="A379" t="s">
        <v>392</v>
      </c>
      <c r="B379">
        <v>95.49</v>
      </c>
      <c r="C379">
        <v>7</v>
      </c>
      <c r="D379">
        <v>33.421500000000002</v>
      </c>
      <c r="E379">
        <v>701.85149999999999</v>
      </c>
      <c r="F379" s="3">
        <v>43518</v>
      </c>
      <c r="G379" s="20">
        <v>0.76180555555555596</v>
      </c>
      <c r="H379" t="s">
        <v>13</v>
      </c>
      <c r="I379">
        <v>668.43</v>
      </c>
      <c r="J379">
        <v>4.7619047620000003</v>
      </c>
      <c r="K379">
        <v>33.421500000000002</v>
      </c>
      <c r="L379">
        <v>8.6999999999999993</v>
      </c>
    </row>
    <row r="380" spans="1:12">
      <c r="A380" t="s">
        <v>393</v>
      </c>
      <c r="B380">
        <v>96.98</v>
      </c>
      <c r="C380">
        <v>4</v>
      </c>
      <c r="D380">
        <v>19.396000000000001</v>
      </c>
      <c r="E380">
        <v>407.31599999999997</v>
      </c>
      <c r="F380" s="3">
        <v>43502</v>
      </c>
      <c r="G380" s="20">
        <v>0.72222222222222199</v>
      </c>
      <c r="H380" t="s">
        <v>13</v>
      </c>
      <c r="I380">
        <v>387.92</v>
      </c>
      <c r="J380">
        <v>4.7619047620000003</v>
      </c>
      <c r="K380">
        <v>19.396000000000001</v>
      </c>
      <c r="L380">
        <v>9.4</v>
      </c>
    </row>
    <row r="381" spans="1:12">
      <c r="A381" t="s">
        <v>394</v>
      </c>
      <c r="B381">
        <v>23.65</v>
      </c>
      <c r="C381">
        <v>4</v>
      </c>
      <c r="D381">
        <v>4.7300000000000004</v>
      </c>
      <c r="E381">
        <v>99.33</v>
      </c>
      <c r="F381" s="3">
        <v>43495</v>
      </c>
      <c r="G381" s="20">
        <v>0.56388888888888899</v>
      </c>
      <c r="H381" t="s">
        <v>17</v>
      </c>
      <c r="I381">
        <v>94.6</v>
      </c>
      <c r="J381">
        <v>4.7619047620000003</v>
      </c>
      <c r="K381">
        <v>4.7300000000000004</v>
      </c>
      <c r="L381">
        <v>4</v>
      </c>
    </row>
    <row r="382" spans="1:12">
      <c r="A382" t="s">
        <v>395</v>
      </c>
      <c r="B382">
        <v>82.33</v>
      </c>
      <c r="C382">
        <v>4</v>
      </c>
      <c r="D382">
        <v>16.466000000000001</v>
      </c>
      <c r="E382">
        <v>345.786</v>
      </c>
      <c r="F382" s="3">
        <v>43476</v>
      </c>
      <c r="G382" s="20">
        <v>0.44236111111111098</v>
      </c>
      <c r="H382" t="s">
        <v>17</v>
      </c>
      <c r="I382">
        <v>329.32</v>
      </c>
      <c r="J382">
        <v>4.7619047620000003</v>
      </c>
      <c r="K382">
        <v>16.466000000000001</v>
      </c>
      <c r="L382">
        <v>7.5</v>
      </c>
    </row>
    <row r="383" spans="1:12">
      <c r="A383" t="s">
        <v>396</v>
      </c>
      <c r="B383">
        <v>26.61</v>
      </c>
      <c r="C383">
        <v>2</v>
      </c>
      <c r="D383">
        <v>2.661</v>
      </c>
      <c r="E383">
        <v>55.881</v>
      </c>
      <c r="F383" s="3">
        <v>43543</v>
      </c>
      <c r="G383" s="20">
        <v>0.60763888888888895</v>
      </c>
      <c r="H383" t="s">
        <v>15</v>
      </c>
      <c r="I383">
        <v>53.22</v>
      </c>
      <c r="J383">
        <v>4.7619047620000003</v>
      </c>
      <c r="K383">
        <v>2.661</v>
      </c>
      <c r="L383">
        <v>4.2</v>
      </c>
    </row>
    <row r="384" spans="1:12">
      <c r="A384" t="s">
        <v>397</v>
      </c>
      <c r="B384">
        <v>99.69</v>
      </c>
      <c r="C384">
        <v>5</v>
      </c>
      <c r="D384">
        <v>24.922499999999999</v>
      </c>
      <c r="E384">
        <v>523.37249999999995</v>
      </c>
      <c r="F384" s="3">
        <v>43479</v>
      </c>
      <c r="G384" s="20">
        <v>0.50624999999999998</v>
      </c>
      <c r="H384" t="s">
        <v>15</v>
      </c>
      <c r="I384">
        <v>498.45</v>
      </c>
      <c r="J384">
        <v>4.7619047620000003</v>
      </c>
      <c r="K384">
        <v>24.922499999999999</v>
      </c>
      <c r="L384">
        <v>9.9</v>
      </c>
    </row>
    <row r="385" spans="1:12">
      <c r="A385" t="s">
        <v>398</v>
      </c>
      <c r="B385">
        <v>74.89</v>
      </c>
      <c r="C385">
        <v>4</v>
      </c>
      <c r="D385">
        <v>14.978</v>
      </c>
      <c r="E385">
        <v>314.53800000000001</v>
      </c>
      <c r="F385" s="3">
        <v>43525</v>
      </c>
      <c r="G385" s="20">
        <v>0.64722222222222203</v>
      </c>
      <c r="H385" t="s">
        <v>13</v>
      </c>
      <c r="I385">
        <v>299.56</v>
      </c>
      <c r="J385">
        <v>4.7619047620000003</v>
      </c>
      <c r="K385">
        <v>14.978</v>
      </c>
      <c r="L385">
        <v>4.2</v>
      </c>
    </row>
    <row r="386" spans="1:12">
      <c r="A386" t="s">
        <v>399</v>
      </c>
      <c r="B386">
        <v>40.94</v>
      </c>
      <c r="C386">
        <v>5</v>
      </c>
      <c r="D386">
        <v>10.234999999999999</v>
      </c>
      <c r="E386">
        <v>214.935</v>
      </c>
      <c r="F386" s="3">
        <v>43471</v>
      </c>
      <c r="G386" s="20">
        <v>0.58194444444444404</v>
      </c>
      <c r="H386" t="s">
        <v>13</v>
      </c>
      <c r="I386">
        <v>204.7</v>
      </c>
      <c r="J386">
        <v>4.7619047620000003</v>
      </c>
      <c r="K386">
        <v>10.234999999999999</v>
      </c>
      <c r="L386">
        <v>9.9</v>
      </c>
    </row>
    <row r="387" spans="1:12">
      <c r="A387" t="s">
        <v>400</v>
      </c>
      <c r="B387">
        <v>75.819999999999993</v>
      </c>
      <c r="C387">
        <v>1</v>
      </c>
      <c r="D387">
        <v>3.7909999999999999</v>
      </c>
      <c r="E387">
        <v>79.611000000000004</v>
      </c>
      <c r="F387" s="3">
        <v>43496</v>
      </c>
      <c r="G387" s="20">
        <v>0.55486111111111103</v>
      </c>
      <c r="H387" t="s">
        <v>15</v>
      </c>
      <c r="I387">
        <v>75.819999999999993</v>
      </c>
      <c r="J387">
        <v>4.7619047620000003</v>
      </c>
      <c r="K387">
        <v>3.7909999999999999</v>
      </c>
      <c r="L387">
        <v>5.8</v>
      </c>
    </row>
    <row r="388" spans="1:12">
      <c r="A388" t="s">
        <v>401</v>
      </c>
      <c r="B388">
        <v>46.77</v>
      </c>
      <c r="C388">
        <v>6</v>
      </c>
      <c r="D388">
        <v>14.031000000000001</v>
      </c>
      <c r="E388">
        <v>294.65100000000001</v>
      </c>
      <c r="F388" s="3">
        <v>43535</v>
      </c>
      <c r="G388" s="20">
        <v>0.56736111111111098</v>
      </c>
      <c r="H388" t="s">
        <v>15</v>
      </c>
      <c r="I388">
        <v>280.62</v>
      </c>
      <c r="J388">
        <v>4.7619047620000003</v>
      </c>
      <c r="K388">
        <v>14.031000000000001</v>
      </c>
      <c r="L388">
        <v>6</v>
      </c>
    </row>
    <row r="389" spans="1:12">
      <c r="A389" t="s">
        <v>402</v>
      </c>
      <c r="B389">
        <v>32.32</v>
      </c>
      <c r="C389">
        <v>10</v>
      </c>
      <c r="D389">
        <v>16.16</v>
      </c>
      <c r="E389">
        <v>339.36</v>
      </c>
      <c r="F389" s="3">
        <v>43516</v>
      </c>
      <c r="G389" s="20">
        <v>0.70069444444444395</v>
      </c>
      <c r="H389" t="s">
        <v>17</v>
      </c>
      <c r="I389">
        <v>323.2</v>
      </c>
      <c r="J389">
        <v>4.7619047620000003</v>
      </c>
      <c r="K389">
        <v>16.16</v>
      </c>
      <c r="L389">
        <v>10</v>
      </c>
    </row>
    <row r="390" spans="1:12">
      <c r="A390" t="s">
        <v>403</v>
      </c>
      <c r="B390">
        <v>54.07</v>
      </c>
      <c r="C390">
        <v>9</v>
      </c>
      <c r="D390">
        <v>24.331499999999998</v>
      </c>
      <c r="E390">
        <v>510.9615</v>
      </c>
      <c r="F390" s="3">
        <v>43492</v>
      </c>
      <c r="G390" s="20">
        <v>0.62152777777777801</v>
      </c>
      <c r="H390" t="s">
        <v>13</v>
      </c>
      <c r="I390">
        <v>486.63</v>
      </c>
      <c r="J390">
        <v>4.7619047620000003</v>
      </c>
      <c r="K390">
        <v>24.331499999999998</v>
      </c>
      <c r="L390">
        <v>9.5</v>
      </c>
    </row>
    <row r="391" spans="1:12">
      <c r="A391" t="s">
        <v>404</v>
      </c>
      <c r="B391">
        <v>18.22</v>
      </c>
      <c r="C391">
        <v>7</v>
      </c>
      <c r="D391">
        <v>6.3769999999999998</v>
      </c>
      <c r="E391">
        <v>133.917</v>
      </c>
      <c r="F391" s="3">
        <v>43534</v>
      </c>
      <c r="G391" s="20">
        <v>0.58611111111111103</v>
      </c>
      <c r="H391" t="s">
        <v>17</v>
      </c>
      <c r="I391">
        <v>127.54</v>
      </c>
      <c r="J391">
        <v>4.7619047620000003</v>
      </c>
      <c r="K391">
        <v>6.3769999999999998</v>
      </c>
      <c r="L391">
        <v>6.6</v>
      </c>
    </row>
    <row r="392" spans="1:12">
      <c r="A392" t="s">
        <v>405</v>
      </c>
      <c r="B392">
        <v>80.48</v>
      </c>
      <c r="C392">
        <v>3</v>
      </c>
      <c r="D392">
        <v>12.071999999999999</v>
      </c>
      <c r="E392">
        <v>253.512</v>
      </c>
      <c r="F392" s="3">
        <v>43511</v>
      </c>
      <c r="G392" s="20">
        <v>0.52152777777777803</v>
      </c>
      <c r="H392" t="s">
        <v>15</v>
      </c>
      <c r="I392">
        <v>241.44</v>
      </c>
      <c r="J392">
        <v>4.7619047620000003</v>
      </c>
      <c r="K392">
        <v>12.071999999999999</v>
      </c>
      <c r="L392">
        <v>8.1</v>
      </c>
    </row>
    <row r="393" spans="1:12">
      <c r="A393" t="s">
        <v>406</v>
      </c>
      <c r="B393">
        <v>37.950000000000003</v>
      </c>
      <c r="C393">
        <v>10</v>
      </c>
      <c r="D393">
        <v>18.975000000000001</v>
      </c>
      <c r="E393">
        <v>398.47500000000002</v>
      </c>
      <c r="F393" s="3">
        <v>43491</v>
      </c>
      <c r="G393" s="20">
        <v>0.61875000000000002</v>
      </c>
      <c r="H393" t="s">
        <v>15</v>
      </c>
      <c r="I393">
        <v>379.5</v>
      </c>
      <c r="J393">
        <v>4.7619047620000003</v>
      </c>
      <c r="K393">
        <v>18.975000000000001</v>
      </c>
      <c r="L393">
        <v>9.6999999999999993</v>
      </c>
    </row>
    <row r="394" spans="1:12">
      <c r="A394" t="s">
        <v>407</v>
      </c>
      <c r="B394">
        <v>76.819999999999993</v>
      </c>
      <c r="C394">
        <v>1</v>
      </c>
      <c r="D394">
        <v>3.8410000000000002</v>
      </c>
      <c r="E394">
        <v>80.661000000000001</v>
      </c>
      <c r="F394" s="3">
        <v>43509</v>
      </c>
      <c r="G394" s="20">
        <v>0.76875000000000004</v>
      </c>
      <c r="H394" t="s">
        <v>13</v>
      </c>
      <c r="I394">
        <v>76.819999999999993</v>
      </c>
      <c r="J394">
        <v>4.7619047620000003</v>
      </c>
      <c r="K394">
        <v>3.8410000000000002</v>
      </c>
      <c r="L394">
        <v>7.2</v>
      </c>
    </row>
    <row r="395" spans="1:12">
      <c r="A395" t="s">
        <v>408</v>
      </c>
      <c r="B395">
        <v>52.26</v>
      </c>
      <c r="C395">
        <v>10</v>
      </c>
      <c r="D395">
        <v>26.13</v>
      </c>
      <c r="E395">
        <v>548.73</v>
      </c>
      <c r="F395" s="3">
        <v>43533</v>
      </c>
      <c r="G395" s="20">
        <v>0.53125</v>
      </c>
      <c r="H395" t="s">
        <v>17</v>
      </c>
      <c r="I395">
        <v>522.6</v>
      </c>
      <c r="J395">
        <v>4.7619047620000003</v>
      </c>
      <c r="K395">
        <v>26.13</v>
      </c>
      <c r="L395">
        <v>6.2</v>
      </c>
    </row>
    <row r="396" spans="1:12">
      <c r="A396" t="s">
        <v>409</v>
      </c>
      <c r="B396">
        <v>79.739999999999995</v>
      </c>
      <c r="C396">
        <v>1</v>
      </c>
      <c r="D396">
        <v>3.9870000000000001</v>
      </c>
      <c r="E396">
        <v>83.727000000000004</v>
      </c>
      <c r="F396" s="3">
        <v>43530</v>
      </c>
      <c r="G396" s="20">
        <v>0.44166666666666698</v>
      </c>
      <c r="H396" t="s">
        <v>13</v>
      </c>
      <c r="I396">
        <v>79.739999999999995</v>
      </c>
      <c r="J396">
        <v>4.7619047620000003</v>
      </c>
      <c r="K396">
        <v>3.9870000000000001</v>
      </c>
      <c r="L396">
        <v>7.3</v>
      </c>
    </row>
    <row r="397" spans="1:12">
      <c r="A397" t="s">
        <v>410</v>
      </c>
      <c r="B397">
        <v>77.5</v>
      </c>
      <c r="C397">
        <v>5</v>
      </c>
      <c r="D397">
        <v>19.375</v>
      </c>
      <c r="E397">
        <v>406.875</v>
      </c>
      <c r="F397" s="3">
        <v>43489</v>
      </c>
      <c r="G397" s="20">
        <v>0.85833333333333295</v>
      </c>
      <c r="H397" t="s">
        <v>13</v>
      </c>
      <c r="I397">
        <v>387.5</v>
      </c>
      <c r="J397">
        <v>4.7619047620000003</v>
      </c>
      <c r="K397">
        <v>19.375</v>
      </c>
      <c r="L397">
        <v>4.3</v>
      </c>
    </row>
    <row r="398" spans="1:12">
      <c r="A398" t="s">
        <v>411</v>
      </c>
      <c r="B398">
        <v>54.27</v>
      </c>
      <c r="C398">
        <v>5</v>
      </c>
      <c r="D398">
        <v>13.567500000000001</v>
      </c>
      <c r="E398">
        <v>284.91750000000002</v>
      </c>
      <c r="F398" s="3">
        <v>43537</v>
      </c>
      <c r="G398" s="20">
        <v>0.594444444444444</v>
      </c>
      <c r="H398" t="s">
        <v>13</v>
      </c>
      <c r="I398">
        <v>271.35000000000002</v>
      </c>
      <c r="J398">
        <v>4.7619047620000003</v>
      </c>
      <c r="K398">
        <v>13.567500000000001</v>
      </c>
      <c r="L398">
        <v>4.5999999999999996</v>
      </c>
    </row>
    <row r="399" spans="1:12">
      <c r="A399" t="s">
        <v>412</v>
      </c>
      <c r="B399">
        <v>13.59</v>
      </c>
      <c r="C399">
        <v>9</v>
      </c>
      <c r="D399">
        <v>6.1154999999999999</v>
      </c>
      <c r="E399">
        <v>128.4255</v>
      </c>
      <c r="F399" s="3">
        <v>43539</v>
      </c>
      <c r="G399" s="20">
        <v>0.43472222222222201</v>
      </c>
      <c r="H399" t="s">
        <v>15</v>
      </c>
      <c r="I399">
        <v>122.31</v>
      </c>
      <c r="J399">
        <v>4.7619047620000003</v>
      </c>
      <c r="K399">
        <v>6.1154999999999999</v>
      </c>
      <c r="L399">
        <v>5.8</v>
      </c>
    </row>
    <row r="400" spans="1:12">
      <c r="A400" t="s">
        <v>413</v>
      </c>
      <c r="B400">
        <v>41.06</v>
      </c>
      <c r="C400">
        <v>6</v>
      </c>
      <c r="D400">
        <v>12.318</v>
      </c>
      <c r="E400">
        <v>258.678</v>
      </c>
      <c r="F400" s="3">
        <v>43529</v>
      </c>
      <c r="G400" s="20">
        <v>0.5625</v>
      </c>
      <c r="H400" t="s">
        <v>17</v>
      </c>
      <c r="I400">
        <v>246.36</v>
      </c>
      <c r="J400">
        <v>4.7619047620000003</v>
      </c>
      <c r="K400">
        <v>12.318</v>
      </c>
      <c r="L400">
        <v>8.3000000000000007</v>
      </c>
    </row>
    <row r="401" spans="1:12">
      <c r="A401" t="s">
        <v>414</v>
      </c>
      <c r="B401">
        <v>19.239999999999998</v>
      </c>
      <c r="C401">
        <v>9</v>
      </c>
      <c r="D401">
        <v>8.6579999999999995</v>
      </c>
      <c r="E401">
        <v>181.81800000000001</v>
      </c>
      <c r="F401" s="3">
        <v>43528</v>
      </c>
      <c r="G401" s="20">
        <v>0.68611111111111101</v>
      </c>
      <c r="H401" t="s">
        <v>15</v>
      </c>
      <c r="I401">
        <v>173.16</v>
      </c>
      <c r="J401">
        <v>4.7619047620000003</v>
      </c>
      <c r="K401">
        <v>8.6579999999999995</v>
      </c>
      <c r="L401">
        <v>8</v>
      </c>
    </row>
    <row r="402" spans="1:12">
      <c r="A402" t="s">
        <v>415</v>
      </c>
      <c r="B402">
        <v>39.43</v>
      </c>
      <c r="C402">
        <v>6</v>
      </c>
      <c r="D402">
        <v>11.829000000000001</v>
      </c>
      <c r="E402">
        <v>248.40899999999999</v>
      </c>
      <c r="F402" s="3">
        <v>43549</v>
      </c>
      <c r="G402" s="20">
        <v>0.84583333333333299</v>
      </c>
      <c r="H402" t="s">
        <v>17</v>
      </c>
      <c r="I402">
        <v>236.58</v>
      </c>
      <c r="J402">
        <v>4.7619047620000003</v>
      </c>
      <c r="K402">
        <v>11.829000000000001</v>
      </c>
      <c r="L402">
        <v>9.4</v>
      </c>
    </row>
    <row r="403" spans="1:12">
      <c r="A403" t="s">
        <v>416</v>
      </c>
      <c r="B403">
        <v>46.22</v>
      </c>
      <c r="C403">
        <v>4</v>
      </c>
      <c r="D403">
        <v>9.2439999999999998</v>
      </c>
      <c r="E403">
        <v>194.124</v>
      </c>
      <c r="F403" s="3">
        <v>43536</v>
      </c>
      <c r="G403" s="20">
        <v>0.83611111111111103</v>
      </c>
      <c r="H403" t="s">
        <v>17</v>
      </c>
      <c r="I403">
        <v>184.88</v>
      </c>
      <c r="J403">
        <v>4.7619047620000003</v>
      </c>
      <c r="K403">
        <v>9.2439999999999998</v>
      </c>
      <c r="L403">
        <v>6.2</v>
      </c>
    </row>
    <row r="404" spans="1:12">
      <c r="A404" t="s">
        <v>417</v>
      </c>
      <c r="B404">
        <v>13.98</v>
      </c>
      <c r="C404">
        <v>1</v>
      </c>
      <c r="D404">
        <v>0.69899999999999995</v>
      </c>
      <c r="E404">
        <v>14.679</v>
      </c>
      <c r="F404" s="3">
        <v>43500</v>
      </c>
      <c r="G404" s="20">
        <v>0.56805555555555598</v>
      </c>
      <c r="H404" t="s">
        <v>13</v>
      </c>
      <c r="I404">
        <v>13.98</v>
      </c>
      <c r="J404">
        <v>4.7619047620000003</v>
      </c>
      <c r="K404">
        <v>0.69899999999999995</v>
      </c>
      <c r="L404">
        <v>9.8000000000000007</v>
      </c>
    </row>
    <row r="405" spans="1:12">
      <c r="A405" t="s">
        <v>418</v>
      </c>
      <c r="B405">
        <v>39.75</v>
      </c>
      <c r="C405">
        <v>5</v>
      </c>
      <c r="D405">
        <v>9.9375</v>
      </c>
      <c r="E405">
        <v>208.6875</v>
      </c>
      <c r="F405" s="3">
        <v>43518</v>
      </c>
      <c r="G405" s="20">
        <v>0.44652777777777802</v>
      </c>
      <c r="H405" t="s">
        <v>13</v>
      </c>
      <c r="I405">
        <v>198.75</v>
      </c>
      <c r="J405">
        <v>4.7619047620000003</v>
      </c>
      <c r="K405">
        <v>9.9375</v>
      </c>
      <c r="L405">
        <v>9.6</v>
      </c>
    </row>
    <row r="406" spans="1:12">
      <c r="A406" t="s">
        <v>419</v>
      </c>
      <c r="B406">
        <v>97.79</v>
      </c>
      <c r="C406">
        <v>7</v>
      </c>
      <c r="D406">
        <v>34.226500000000001</v>
      </c>
      <c r="E406">
        <v>718.75649999999996</v>
      </c>
      <c r="F406" s="3">
        <v>43512</v>
      </c>
      <c r="G406" s="20">
        <v>0.72916666666666696</v>
      </c>
      <c r="H406" t="s">
        <v>13</v>
      </c>
      <c r="I406">
        <v>684.53</v>
      </c>
      <c r="J406">
        <v>4.7619047620000003</v>
      </c>
      <c r="K406">
        <v>34.226500000000001</v>
      </c>
      <c r="L406">
        <v>4.9000000000000004</v>
      </c>
    </row>
    <row r="407" spans="1:12">
      <c r="A407" t="s">
        <v>420</v>
      </c>
      <c r="B407">
        <v>67.260000000000005</v>
      </c>
      <c r="C407">
        <v>4</v>
      </c>
      <c r="D407">
        <v>13.452</v>
      </c>
      <c r="E407">
        <v>282.49200000000002</v>
      </c>
      <c r="F407" s="3">
        <v>43484</v>
      </c>
      <c r="G407" s="20">
        <v>0.64444444444444404</v>
      </c>
      <c r="H407" t="s">
        <v>17</v>
      </c>
      <c r="I407">
        <v>269.04000000000002</v>
      </c>
      <c r="J407">
        <v>4.7619047620000003</v>
      </c>
      <c r="K407">
        <v>13.452</v>
      </c>
      <c r="L407">
        <v>8</v>
      </c>
    </row>
    <row r="408" spans="1:12">
      <c r="A408" t="s">
        <v>421</v>
      </c>
      <c r="B408">
        <v>13.79</v>
      </c>
      <c r="C408">
        <v>5</v>
      </c>
      <c r="D408">
        <v>3.4474999999999998</v>
      </c>
      <c r="E408">
        <v>72.397499999999994</v>
      </c>
      <c r="F408" s="3">
        <v>43476</v>
      </c>
      <c r="G408" s="20">
        <v>0.79652777777777795</v>
      </c>
      <c r="H408" t="s">
        <v>17</v>
      </c>
      <c r="I408">
        <v>68.95</v>
      </c>
      <c r="J408">
        <v>4.7619047620000003</v>
      </c>
      <c r="K408">
        <v>3.4474999999999998</v>
      </c>
      <c r="L408">
        <v>7.8</v>
      </c>
    </row>
    <row r="409" spans="1:12">
      <c r="A409" t="s">
        <v>422</v>
      </c>
      <c r="B409">
        <v>68.709999999999994</v>
      </c>
      <c r="C409">
        <v>4</v>
      </c>
      <c r="D409">
        <v>13.742000000000001</v>
      </c>
      <c r="E409">
        <v>288.58199999999999</v>
      </c>
      <c r="F409" s="3">
        <v>43469</v>
      </c>
      <c r="G409" s="20">
        <v>0.79236111111111096</v>
      </c>
      <c r="H409" t="s">
        <v>15</v>
      </c>
      <c r="I409">
        <v>274.83999999999997</v>
      </c>
      <c r="J409">
        <v>4.7619047620000003</v>
      </c>
      <c r="K409">
        <v>13.742000000000001</v>
      </c>
      <c r="L409">
        <v>4.0999999999999996</v>
      </c>
    </row>
    <row r="410" spans="1:12">
      <c r="A410" t="s">
        <v>423</v>
      </c>
      <c r="B410">
        <v>56.53</v>
      </c>
      <c r="C410">
        <v>4</v>
      </c>
      <c r="D410">
        <v>11.305999999999999</v>
      </c>
      <c r="E410">
        <v>237.42599999999999</v>
      </c>
      <c r="F410" s="3">
        <v>43528</v>
      </c>
      <c r="G410" s="20">
        <v>0.82499999999999996</v>
      </c>
      <c r="H410" t="s">
        <v>13</v>
      </c>
      <c r="I410">
        <v>226.12</v>
      </c>
      <c r="J410">
        <v>4.7619047620000003</v>
      </c>
      <c r="K410">
        <v>11.305999999999999</v>
      </c>
      <c r="L410">
        <v>5.5</v>
      </c>
    </row>
    <row r="411" spans="1:12">
      <c r="A411" t="s">
        <v>424</v>
      </c>
      <c r="B411">
        <v>23.82</v>
      </c>
      <c r="C411">
        <v>5</v>
      </c>
      <c r="D411">
        <v>5.9550000000000001</v>
      </c>
      <c r="E411">
        <v>125.05500000000001</v>
      </c>
      <c r="F411" s="3">
        <v>43493</v>
      </c>
      <c r="G411" s="20">
        <v>0.80833333333333302</v>
      </c>
      <c r="H411" t="s">
        <v>13</v>
      </c>
      <c r="I411">
        <v>119.1</v>
      </c>
      <c r="J411">
        <v>4.7619047620000003</v>
      </c>
      <c r="K411">
        <v>5.9550000000000001</v>
      </c>
      <c r="L411">
        <v>5.4</v>
      </c>
    </row>
    <row r="412" spans="1:12">
      <c r="A412" t="s">
        <v>425</v>
      </c>
      <c r="B412">
        <v>34.21</v>
      </c>
      <c r="C412">
        <v>10</v>
      </c>
      <c r="D412">
        <v>17.105</v>
      </c>
      <c r="E412">
        <v>359.20499999999998</v>
      </c>
      <c r="F412" s="3">
        <v>43467</v>
      </c>
      <c r="G412" s="20">
        <v>0.54166666666666696</v>
      </c>
      <c r="H412" t="s">
        <v>15</v>
      </c>
      <c r="I412">
        <v>342.1</v>
      </c>
      <c r="J412">
        <v>4.7619047620000003</v>
      </c>
      <c r="K412">
        <v>17.105</v>
      </c>
      <c r="L412">
        <v>5.0999999999999996</v>
      </c>
    </row>
    <row r="413" spans="1:12">
      <c r="A413" t="s">
        <v>426</v>
      </c>
      <c r="B413">
        <v>21.87</v>
      </c>
      <c r="C413">
        <v>2</v>
      </c>
      <c r="D413">
        <v>2.1869999999999998</v>
      </c>
      <c r="E413">
        <v>45.927</v>
      </c>
      <c r="F413" s="3">
        <v>43490</v>
      </c>
      <c r="G413" s="20">
        <v>0.60347222222222197</v>
      </c>
      <c r="H413" t="s">
        <v>13</v>
      </c>
      <c r="I413">
        <v>43.74</v>
      </c>
      <c r="J413">
        <v>4.7619047620000003</v>
      </c>
      <c r="K413">
        <v>2.1869999999999998</v>
      </c>
      <c r="L413">
        <v>6.9</v>
      </c>
    </row>
    <row r="414" spans="1:12">
      <c r="A414" t="s">
        <v>427</v>
      </c>
      <c r="B414">
        <v>20.97</v>
      </c>
      <c r="C414">
        <v>5</v>
      </c>
      <c r="D414">
        <v>5.2424999999999997</v>
      </c>
      <c r="E414">
        <v>110.0925</v>
      </c>
      <c r="F414" s="3">
        <v>43469</v>
      </c>
      <c r="G414" s="20">
        <v>0.55625000000000002</v>
      </c>
      <c r="H414" t="s">
        <v>15</v>
      </c>
      <c r="I414">
        <v>104.85</v>
      </c>
      <c r="J414">
        <v>4.7619047620000003</v>
      </c>
      <c r="K414">
        <v>5.2424999999999997</v>
      </c>
      <c r="L414">
        <v>7.8</v>
      </c>
    </row>
    <row r="415" spans="1:12">
      <c r="A415" t="s">
        <v>428</v>
      </c>
      <c r="B415">
        <v>25.84</v>
      </c>
      <c r="C415">
        <v>3</v>
      </c>
      <c r="D415">
        <v>3.8759999999999999</v>
      </c>
      <c r="E415">
        <v>81.396000000000001</v>
      </c>
      <c r="F415" s="3">
        <v>43534</v>
      </c>
      <c r="G415" s="20">
        <v>0.78819444444444497</v>
      </c>
      <c r="H415" t="s">
        <v>13</v>
      </c>
      <c r="I415">
        <v>77.52</v>
      </c>
      <c r="J415">
        <v>4.7619047620000003</v>
      </c>
      <c r="K415">
        <v>3.8759999999999999</v>
      </c>
      <c r="L415">
        <v>6.6</v>
      </c>
    </row>
    <row r="416" spans="1:12">
      <c r="A416" t="s">
        <v>429</v>
      </c>
      <c r="B416">
        <v>50.93</v>
      </c>
      <c r="C416">
        <v>8</v>
      </c>
      <c r="D416">
        <v>20.372</v>
      </c>
      <c r="E416">
        <v>427.81200000000001</v>
      </c>
      <c r="F416" s="3">
        <v>43546</v>
      </c>
      <c r="G416" s="20">
        <v>0.81666666666666698</v>
      </c>
      <c r="H416" t="s">
        <v>13</v>
      </c>
      <c r="I416">
        <v>407.44</v>
      </c>
      <c r="J416">
        <v>4.7619047620000003</v>
      </c>
      <c r="K416">
        <v>20.372</v>
      </c>
      <c r="L416">
        <v>9.1999999999999993</v>
      </c>
    </row>
    <row r="417" spans="1:12">
      <c r="A417" t="s">
        <v>430</v>
      </c>
      <c r="B417">
        <v>96.11</v>
      </c>
      <c r="C417">
        <v>1</v>
      </c>
      <c r="D417">
        <v>4.8055000000000003</v>
      </c>
      <c r="E417">
        <v>100.91549999999999</v>
      </c>
      <c r="F417" s="3">
        <v>43490</v>
      </c>
      <c r="G417" s="20">
        <v>0.68611111111111101</v>
      </c>
      <c r="H417" t="s">
        <v>13</v>
      </c>
      <c r="I417">
        <v>96.11</v>
      </c>
      <c r="J417">
        <v>4.7619047620000003</v>
      </c>
      <c r="K417">
        <v>4.8055000000000003</v>
      </c>
      <c r="L417">
        <v>7.8</v>
      </c>
    </row>
    <row r="418" spans="1:12">
      <c r="A418" t="s">
        <v>431</v>
      </c>
      <c r="B418">
        <v>45.38</v>
      </c>
      <c r="C418">
        <v>4</v>
      </c>
      <c r="D418">
        <v>9.0760000000000005</v>
      </c>
      <c r="E418">
        <v>190.596</v>
      </c>
      <c r="F418" s="3">
        <v>43473</v>
      </c>
      <c r="G418" s="20">
        <v>0.57499999999999996</v>
      </c>
      <c r="H418" t="s">
        <v>17</v>
      </c>
      <c r="I418">
        <v>181.52</v>
      </c>
      <c r="J418">
        <v>4.7619047620000003</v>
      </c>
      <c r="K418">
        <v>9.0760000000000005</v>
      </c>
      <c r="L418">
        <v>8.6999999999999993</v>
      </c>
    </row>
    <row r="419" spans="1:12">
      <c r="A419" t="s">
        <v>432</v>
      </c>
      <c r="B419">
        <v>81.510000000000005</v>
      </c>
      <c r="C419">
        <v>1</v>
      </c>
      <c r="D419">
        <v>4.0754999999999999</v>
      </c>
      <c r="E419">
        <v>85.585499999999996</v>
      </c>
      <c r="F419" s="3">
        <v>43487</v>
      </c>
      <c r="G419" s="20">
        <v>0.45624999999999999</v>
      </c>
      <c r="H419" t="s">
        <v>13</v>
      </c>
      <c r="I419">
        <v>81.510000000000005</v>
      </c>
      <c r="J419">
        <v>4.7619047620000003</v>
      </c>
      <c r="K419">
        <v>4.0754999999999999</v>
      </c>
      <c r="L419">
        <v>9.1999999999999993</v>
      </c>
    </row>
    <row r="420" spans="1:12">
      <c r="A420" t="s">
        <v>433</v>
      </c>
      <c r="B420">
        <v>57.22</v>
      </c>
      <c r="C420">
        <v>2</v>
      </c>
      <c r="D420">
        <v>5.7220000000000004</v>
      </c>
      <c r="E420">
        <v>120.16200000000001</v>
      </c>
      <c r="F420" s="3">
        <v>43477</v>
      </c>
      <c r="G420" s="20">
        <v>0.71736111111111101</v>
      </c>
      <c r="H420" t="s">
        <v>13</v>
      </c>
      <c r="I420">
        <v>114.44</v>
      </c>
      <c r="J420">
        <v>4.7619047620000003</v>
      </c>
      <c r="K420">
        <v>5.7220000000000004</v>
      </c>
      <c r="L420">
        <v>8.3000000000000007</v>
      </c>
    </row>
    <row r="421" spans="1:12">
      <c r="A421" t="s">
        <v>434</v>
      </c>
      <c r="B421">
        <v>25.22</v>
      </c>
      <c r="C421">
        <v>7</v>
      </c>
      <c r="D421">
        <v>8.827</v>
      </c>
      <c r="E421">
        <v>185.36699999999999</v>
      </c>
      <c r="F421" s="3">
        <v>43500</v>
      </c>
      <c r="G421" s="20">
        <v>0.43263888888888902</v>
      </c>
      <c r="H421" t="s">
        <v>15</v>
      </c>
      <c r="I421">
        <v>176.54</v>
      </c>
      <c r="J421">
        <v>4.7619047620000003</v>
      </c>
      <c r="K421">
        <v>8.827</v>
      </c>
      <c r="L421">
        <v>8.1999999999999993</v>
      </c>
    </row>
    <row r="422" spans="1:12">
      <c r="A422" t="s">
        <v>435</v>
      </c>
      <c r="B422">
        <v>38.6</v>
      </c>
      <c r="C422">
        <v>3</v>
      </c>
      <c r="D422">
        <v>5.79</v>
      </c>
      <c r="E422">
        <v>121.59</v>
      </c>
      <c r="F422" s="3">
        <v>43552</v>
      </c>
      <c r="G422" s="20">
        <v>0.58125000000000004</v>
      </c>
      <c r="H422" t="s">
        <v>13</v>
      </c>
      <c r="I422">
        <v>115.8</v>
      </c>
      <c r="J422">
        <v>4.7619047620000003</v>
      </c>
      <c r="K422">
        <v>5.79</v>
      </c>
      <c r="L422">
        <v>7.5</v>
      </c>
    </row>
    <row r="423" spans="1:12">
      <c r="A423" t="s">
        <v>436</v>
      </c>
      <c r="B423">
        <v>84.05</v>
      </c>
      <c r="C423">
        <v>3</v>
      </c>
      <c r="D423">
        <v>12.6075</v>
      </c>
      <c r="E423">
        <v>264.75749999999999</v>
      </c>
      <c r="F423" s="3">
        <v>43488</v>
      </c>
      <c r="G423" s="20">
        <v>0.561805555555556</v>
      </c>
      <c r="H423" t="s">
        <v>15</v>
      </c>
      <c r="I423">
        <v>252.15</v>
      </c>
      <c r="J423">
        <v>4.7619047620000003</v>
      </c>
      <c r="K423">
        <v>12.6075</v>
      </c>
      <c r="L423">
        <v>9.8000000000000007</v>
      </c>
    </row>
    <row r="424" spans="1:12">
      <c r="A424" t="s">
        <v>437</v>
      </c>
      <c r="B424">
        <v>97.21</v>
      </c>
      <c r="C424">
        <v>10</v>
      </c>
      <c r="D424">
        <v>48.604999999999997</v>
      </c>
      <c r="E424">
        <v>1020.705</v>
      </c>
      <c r="F424" s="3">
        <v>43504</v>
      </c>
      <c r="G424" s="20">
        <v>0.54166666666666696</v>
      </c>
      <c r="H424" t="s">
        <v>17</v>
      </c>
      <c r="I424">
        <v>972.1</v>
      </c>
      <c r="J424">
        <v>4.7619047620000003</v>
      </c>
      <c r="K424">
        <v>48.604999999999997</v>
      </c>
      <c r="L424">
        <v>8.6999999999999993</v>
      </c>
    </row>
    <row r="425" spans="1:12">
      <c r="A425" t="s">
        <v>438</v>
      </c>
      <c r="B425">
        <v>25.42</v>
      </c>
      <c r="C425">
        <v>8</v>
      </c>
      <c r="D425">
        <v>10.167999999999999</v>
      </c>
      <c r="E425">
        <v>213.52799999999999</v>
      </c>
      <c r="F425" s="3">
        <v>43543</v>
      </c>
      <c r="G425" s="20">
        <v>0.82083333333333297</v>
      </c>
      <c r="H425" t="s">
        <v>17</v>
      </c>
      <c r="I425">
        <v>203.36</v>
      </c>
      <c r="J425">
        <v>4.7619047620000003</v>
      </c>
      <c r="K425">
        <v>10.167999999999999</v>
      </c>
      <c r="L425">
        <v>6.7</v>
      </c>
    </row>
    <row r="426" spans="1:12">
      <c r="A426" t="s">
        <v>439</v>
      </c>
      <c r="B426">
        <v>16.28</v>
      </c>
      <c r="C426">
        <v>1</v>
      </c>
      <c r="D426">
        <v>0.81399999999999995</v>
      </c>
      <c r="E426">
        <v>17.094000000000001</v>
      </c>
      <c r="F426" s="3">
        <v>43533</v>
      </c>
      <c r="G426" s="20">
        <v>0.65</v>
      </c>
      <c r="H426" t="s">
        <v>15</v>
      </c>
      <c r="I426">
        <v>16.28</v>
      </c>
      <c r="J426">
        <v>4.7619047620000003</v>
      </c>
      <c r="K426">
        <v>0.81399999999999995</v>
      </c>
      <c r="L426">
        <v>5</v>
      </c>
    </row>
    <row r="427" spans="1:12">
      <c r="A427" t="s">
        <v>440</v>
      </c>
      <c r="B427">
        <v>40.61</v>
      </c>
      <c r="C427">
        <v>9</v>
      </c>
      <c r="D427">
        <v>18.2745</v>
      </c>
      <c r="E427">
        <v>383.7645</v>
      </c>
      <c r="F427" s="3">
        <v>43467</v>
      </c>
      <c r="G427" s="20">
        <v>0.56944444444444398</v>
      </c>
      <c r="H427" t="s">
        <v>15</v>
      </c>
      <c r="I427">
        <v>365.49</v>
      </c>
      <c r="J427">
        <v>4.7619047620000003</v>
      </c>
      <c r="K427">
        <v>18.2745</v>
      </c>
      <c r="L427">
        <v>7</v>
      </c>
    </row>
    <row r="428" spans="1:12">
      <c r="A428" t="s">
        <v>441</v>
      </c>
      <c r="B428">
        <v>53.17</v>
      </c>
      <c r="C428">
        <v>7</v>
      </c>
      <c r="D428">
        <v>18.609500000000001</v>
      </c>
      <c r="E428">
        <v>390.79950000000002</v>
      </c>
      <c r="F428" s="3">
        <v>43486</v>
      </c>
      <c r="G428" s="20">
        <v>0.750694444444444</v>
      </c>
      <c r="H428" t="s">
        <v>15</v>
      </c>
      <c r="I428">
        <v>372.19</v>
      </c>
      <c r="J428">
        <v>4.7619047620000003</v>
      </c>
      <c r="K428">
        <v>18.609500000000001</v>
      </c>
      <c r="L428">
        <v>8.9</v>
      </c>
    </row>
    <row r="429" spans="1:12">
      <c r="A429" t="s">
        <v>442</v>
      </c>
      <c r="B429">
        <v>20.87</v>
      </c>
      <c r="C429">
        <v>3</v>
      </c>
      <c r="D429">
        <v>3.1305000000000001</v>
      </c>
      <c r="E429">
        <v>65.740499999999997</v>
      </c>
      <c r="F429" s="3">
        <v>43544</v>
      </c>
      <c r="G429" s="20">
        <v>0.57847222222222205</v>
      </c>
      <c r="H429" t="s">
        <v>17</v>
      </c>
      <c r="I429">
        <v>62.61</v>
      </c>
      <c r="J429">
        <v>4.7619047620000003</v>
      </c>
      <c r="K429">
        <v>3.1305000000000001</v>
      </c>
      <c r="L429">
        <v>8</v>
      </c>
    </row>
    <row r="430" spans="1:12">
      <c r="A430" t="s">
        <v>443</v>
      </c>
      <c r="B430">
        <v>67.27</v>
      </c>
      <c r="C430">
        <v>5</v>
      </c>
      <c r="D430">
        <v>16.817499999999999</v>
      </c>
      <c r="E430">
        <v>353.16750000000002</v>
      </c>
      <c r="F430" s="3">
        <v>43523</v>
      </c>
      <c r="G430" s="20">
        <v>0.72708333333333297</v>
      </c>
      <c r="H430" t="s">
        <v>15</v>
      </c>
      <c r="I430">
        <v>336.35</v>
      </c>
      <c r="J430">
        <v>4.7619047620000003</v>
      </c>
      <c r="K430">
        <v>16.817499999999999</v>
      </c>
      <c r="L430">
        <v>6.9</v>
      </c>
    </row>
    <row r="431" spans="1:12">
      <c r="A431" t="s">
        <v>444</v>
      </c>
      <c r="B431">
        <v>90.65</v>
      </c>
      <c r="C431">
        <v>10</v>
      </c>
      <c r="D431">
        <v>45.325000000000003</v>
      </c>
      <c r="E431">
        <v>951.82500000000005</v>
      </c>
      <c r="F431" s="3">
        <v>43532</v>
      </c>
      <c r="G431" s="20">
        <v>0.453472222222222</v>
      </c>
      <c r="H431" t="s">
        <v>13</v>
      </c>
      <c r="I431">
        <v>906.5</v>
      </c>
      <c r="J431">
        <v>4.7619047620000003</v>
      </c>
      <c r="K431">
        <v>45.325000000000003</v>
      </c>
      <c r="L431">
        <v>7.3</v>
      </c>
    </row>
    <row r="432" spans="1:12">
      <c r="A432" t="s">
        <v>445</v>
      </c>
      <c r="B432">
        <v>69.08</v>
      </c>
      <c r="C432">
        <v>2</v>
      </c>
      <c r="D432">
        <v>6.9080000000000004</v>
      </c>
      <c r="E432">
        <v>145.06800000000001</v>
      </c>
      <c r="F432" s="3">
        <v>43496</v>
      </c>
      <c r="G432" s="20">
        <v>0.82499999999999996</v>
      </c>
      <c r="H432" t="s">
        <v>17</v>
      </c>
      <c r="I432">
        <v>138.16</v>
      </c>
      <c r="J432">
        <v>4.7619047620000003</v>
      </c>
      <c r="K432">
        <v>6.9080000000000004</v>
      </c>
      <c r="L432">
        <v>6.9</v>
      </c>
    </row>
    <row r="433" spans="1:12">
      <c r="A433" t="s">
        <v>446</v>
      </c>
      <c r="B433">
        <v>43.27</v>
      </c>
      <c r="C433">
        <v>2</v>
      </c>
      <c r="D433">
        <v>4.327</v>
      </c>
      <c r="E433">
        <v>90.867000000000004</v>
      </c>
      <c r="F433" s="3">
        <v>43532</v>
      </c>
      <c r="G433" s="20">
        <v>0.70347222222222205</v>
      </c>
      <c r="H433" t="s">
        <v>13</v>
      </c>
      <c r="I433">
        <v>86.54</v>
      </c>
      <c r="J433">
        <v>4.7619047620000003</v>
      </c>
      <c r="K433">
        <v>4.327</v>
      </c>
      <c r="L433">
        <v>5.7</v>
      </c>
    </row>
    <row r="434" spans="1:12">
      <c r="A434" t="s">
        <v>447</v>
      </c>
      <c r="B434">
        <v>23.46</v>
      </c>
      <c r="C434">
        <v>6</v>
      </c>
      <c r="D434">
        <v>7.0380000000000003</v>
      </c>
      <c r="E434">
        <v>147.798</v>
      </c>
      <c r="F434" s="3">
        <v>43478</v>
      </c>
      <c r="G434" s="20">
        <v>0.80138888888888904</v>
      </c>
      <c r="H434" t="s">
        <v>13</v>
      </c>
      <c r="I434">
        <v>140.76</v>
      </c>
      <c r="J434">
        <v>4.7619047620000003</v>
      </c>
      <c r="K434">
        <v>7.0380000000000003</v>
      </c>
      <c r="L434">
        <v>6.4</v>
      </c>
    </row>
    <row r="435" spans="1:12">
      <c r="A435" t="s">
        <v>448</v>
      </c>
      <c r="B435">
        <v>95.54</v>
      </c>
      <c r="C435">
        <v>7</v>
      </c>
      <c r="D435">
        <v>33.439</v>
      </c>
      <c r="E435">
        <v>702.21900000000005</v>
      </c>
      <c r="F435" s="3">
        <v>43533</v>
      </c>
      <c r="G435" s="20">
        <v>0.60833333333333295</v>
      </c>
      <c r="H435" t="s">
        <v>17</v>
      </c>
      <c r="I435">
        <v>668.78</v>
      </c>
      <c r="J435">
        <v>4.7619047620000003</v>
      </c>
      <c r="K435">
        <v>33.439</v>
      </c>
      <c r="L435">
        <v>9.6</v>
      </c>
    </row>
    <row r="436" spans="1:12">
      <c r="A436" t="s">
        <v>449</v>
      </c>
      <c r="B436">
        <v>47.44</v>
      </c>
      <c r="C436">
        <v>1</v>
      </c>
      <c r="D436">
        <v>2.3719999999999999</v>
      </c>
      <c r="E436">
        <v>49.811999999999998</v>
      </c>
      <c r="F436" s="3">
        <v>43518</v>
      </c>
      <c r="G436" s="20">
        <v>0.76319444444444395</v>
      </c>
      <c r="H436" t="s">
        <v>17</v>
      </c>
      <c r="I436">
        <v>47.44</v>
      </c>
      <c r="J436">
        <v>4.7619047620000003</v>
      </c>
      <c r="K436">
        <v>2.3719999999999999</v>
      </c>
      <c r="L436">
        <v>6.8</v>
      </c>
    </row>
    <row r="437" spans="1:12">
      <c r="A437" t="s">
        <v>450</v>
      </c>
      <c r="B437">
        <v>99.24</v>
      </c>
      <c r="C437">
        <v>9</v>
      </c>
      <c r="D437">
        <v>44.658000000000001</v>
      </c>
      <c r="E437">
        <v>937.81799999999998</v>
      </c>
      <c r="F437" s="3">
        <v>43543</v>
      </c>
      <c r="G437" s="20">
        <v>0.79791666666666705</v>
      </c>
      <c r="H437" t="s">
        <v>13</v>
      </c>
      <c r="I437">
        <v>893.16</v>
      </c>
      <c r="J437">
        <v>4.7619047620000003</v>
      </c>
      <c r="K437">
        <v>44.658000000000001</v>
      </c>
      <c r="L437">
        <v>9</v>
      </c>
    </row>
    <row r="438" spans="1:12">
      <c r="A438" t="s">
        <v>451</v>
      </c>
      <c r="B438">
        <v>82.93</v>
      </c>
      <c r="C438">
        <v>4</v>
      </c>
      <c r="D438">
        <v>16.585999999999999</v>
      </c>
      <c r="E438">
        <v>348.30599999999998</v>
      </c>
      <c r="F438" s="3">
        <v>43485</v>
      </c>
      <c r="G438" s="20">
        <v>0.70208333333333295</v>
      </c>
      <c r="H438" t="s">
        <v>13</v>
      </c>
      <c r="I438">
        <v>331.72</v>
      </c>
      <c r="J438">
        <v>4.7619047620000003</v>
      </c>
      <c r="K438">
        <v>16.585999999999999</v>
      </c>
      <c r="L438">
        <v>9.6</v>
      </c>
    </row>
    <row r="439" spans="1:12">
      <c r="A439" t="s">
        <v>452</v>
      </c>
      <c r="B439">
        <v>33.99</v>
      </c>
      <c r="C439">
        <v>6</v>
      </c>
      <c r="D439">
        <v>10.196999999999999</v>
      </c>
      <c r="E439">
        <v>214.137</v>
      </c>
      <c r="F439" s="3">
        <v>43532</v>
      </c>
      <c r="G439" s="20">
        <v>0.65069444444444402</v>
      </c>
      <c r="H439" t="s">
        <v>17</v>
      </c>
      <c r="I439">
        <v>203.94</v>
      </c>
      <c r="J439">
        <v>4.7619047620000003</v>
      </c>
      <c r="K439">
        <v>10.196999999999999</v>
      </c>
      <c r="L439">
        <v>7.7</v>
      </c>
    </row>
    <row r="440" spans="1:12">
      <c r="A440" t="s">
        <v>453</v>
      </c>
      <c r="B440">
        <v>17.04</v>
      </c>
      <c r="C440">
        <v>4</v>
      </c>
      <c r="D440">
        <v>3.4079999999999999</v>
      </c>
      <c r="E440">
        <v>71.567999999999998</v>
      </c>
      <c r="F440" s="3">
        <v>43532</v>
      </c>
      <c r="G440" s="20">
        <v>0.84375</v>
      </c>
      <c r="H440" t="s">
        <v>13</v>
      </c>
      <c r="I440">
        <v>68.16</v>
      </c>
      <c r="J440">
        <v>4.7619047620000003</v>
      </c>
      <c r="K440">
        <v>3.4079999999999999</v>
      </c>
      <c r="L440">
        <v>7</v>
      </c>
    </row>
    <row r="441" spans="1:12">
      <c r="A441" t="s">
        <v>454</v>
      </c>
      <c r="B441">
        <v>40.86</v>
      </c>
      <c r="C441">
        <v>8</v>
      </c>
      <c r="D441">
        <v>16.344000000000001</v>
      </c>
      <c r="E441">
        <v>343.22399999999999</v>
      </c>
      <c r="F441" s="3">
        <v>43503</v>
      </c>
      <c r="G441" s="20">
        <v>0.60972222222222205</v>
      </c>
      <c r="H441" t="s">
        <v>17</v>
      </c>
      <c r="I441">
        <v>326.88</v>
      </c>
      <c r="J441">
        <v>4.7619047620000003</v>
      </c>
      <c r="K441">
        <v>16.344000000000001</v>
      </c>
      <c r="L441">
        <v>6.5</v>
      </c>
    </row>
    <row r="442" spans="1:12">
      <c r="A442" t="s">
        <v>455</v>
      </c>
      <c r="B442">
        <v>17.440000000000001</v>
      </c>
      <c r="C442">
        <v>5</v>
      </c>
      <c r="D442">
        <v>4.3600000000000003</v>
      </c>
      <c r="E442">
        <v>91.56</v>
      </c>
      <c r="F442" s="3">
        <v>43480</v>
      </c>
      <c r="G442" s="20">
        <v>0.80902777777777801</v>
      </c>
      <c r="H442" t="s">
        <v>15</v>
      </c>
      <c r="I442">
        <v>87.2</v>
      </c>
      <c r="J442">
        <v>4.7619047620000003</v>
      </c>
      <c r="K442">
        <v>4.3600000000000003</v>
      </c>
      <c r="L442">
        <v>8.1</v>
      </c>
    </row>
    <row r="443" spans="1:12">
      <c r="A443" t="s">
        <v>456</v>
      </c>
      <c r="B443">
        <v>88.43</v>
      </c>
      <c r="C443">
        <v>8</v>
      </c>
      <c r="D443">
        <v>35.372</v>
      </c>
      <c r="E443">
        <v>742.81200000000001</v>
      </c>
      <c r="F443" s="3">
        <v>43546</v>
      </c>
      <c r="G443" s="20">
        <v>0.81597222222222199</v>
      </c>
      <c r="H443" t="s">
        <v>17</v>
      </c>
      <c r="I443">
        <v>707.44</v>
      </c>
      <c r="J443">
        <v>4.7619047620000003</v>
      </c>
      <c r="K443">
        <v>35.372</v>
      </c>
      <c r="L443">
        <v>4.3</v>
      </c>
    </row>
    <row r="444" spans="1:12">
      <c r="A444" t="s">
        <v>457</v>
      </c>
      <c r="B444">
        <v>89.21</v>
      </c>
      <c r="C444">
        <v>9</v>
      </c>
      <c r="D444">
        <v>40.144500000000001</v>
      </c>
      <c r="E444">
        <v>843.03449999999998</v>
      </c>
      <c r="F444" s="3">
        <v>43480</v>
      </c>
      <c r="G444" s="20">
        <v>0.65416666666666701</v>
      </c>
      <c r="H444" t="s">
        <v>17</v>
      </c>
      <c r="I444">
        <v>802.89</v>
      </c>
      <c r="J444">
        <v>4.7619047620000003</v>
      </c>
      <c r="K444">
        <v>40.144500000000001</v>
      </c>
      <c r="L444">
        <v>6.5</v>
      </c>
    </row>
    <row r="445" spans="1:12">
      <c r="A445" t="s">
        <v>458</v>
      </c>
      <c r="B445">
        <v>12.78</v>
      </c>
      <c r="C445">
        <v>1</v>
      </c>
      <c r="D445">
        <v>0.63900000000000001</v>
      </c>
      <c r="E445">
        <v>13.419</v>
      </c>
      <c r="F445" s="3">
        <v>43473</v>
      </c>
      <c r="G445" s="20">
        <v>0.59097222222222201</v>
      </c>
      <c r="H445" t="s">
        <v>13</v>
      </c>
      <c r="I445">
        <v>12.78</v>
      </c>
      <c r="J445">
        <v>4.7619047620000003</v>
      </c>
      <c r="K445">
        <v>0.63900000000000001</v>
      </c>
      <c r="L445">
        <v>9.5</v>
      </c>
    </row>
    <row r="446" spans="1:12">
      <c r="A446" t="s">
        <v>459</v>
      </c>
      <c r="B446">
        <v>19.100000000000001</v>
      </c>
      <c r="C446">
        <v>7</v>
      </c>
      <c r="D446">
        <v>6.6849999999999996</v>
      </c>
      <c r="E446">
        <v>140.38499999999999</v>
      </c>
      <c r="F446" s="3">
        <v>43480</v>
      </c>
      <c r="G446" s="20">
        <v>0.44652777777777802</v>
      </c>
      <c r="H446" t="s">
        <v>15</v>
      </c>
      <c r="I446">
        <v>133.69999999999999</v>
      </c>
      <c r="J446">
        <v>4.7619047620000003</v>
      </c>
      <c r="K446">
        <v>6.6849999999999996</v>
      </c>
      <c r="L446">
        <v>9.6999999999999993</v>
      </c>
    </row>
    <row r="447" spans="1:12">
      <c r="A447" t="s">
        <v>460</v>
      </c>
      <c r="B447">
        <v>19.149999999999999</v>
      </c>
      <c r="C447">
        <v>1</v>
      </c>
      <c r="D447">
        <v>0.95750000000000002</v>
      </c>
      <c r="E447">
        <v>20.107500000000002</v>
      </c>
      <c r="F447" s="3">
        <v>43493</v>
      </c>
      <c r="G447" s="20">
        <v>0.74861111111111101</v>
      </c>
      <c r="H447" t="s">
        <v>17</v>
      </c>
      <c r="I447">
        <v>19.149999999999999</v>
      </c>
      <c r="J447">
        <v>4.7619047620000003</v>
      </c>
      <c r="K447">
        <v>0.95750000000000002</v>
      </c>
      <c r="L447">
        <v>9.5</v>
      </c>
    </row>
    <row r="448" spans="1:12">
      <c r="A448" t="s">
        <v>461</v>
      </c>
      <c r="B448">
        <v>27.66</v>
      </c>
      <c r="C448">
        <v>10</v>
      </c>
      <c r="D448">
        <v>13.83</v>
      </c>
      <c r="E448">
        <v>290.43</v>
      </c>
      <c r="F448" s="3">
        <v>43510</v>
      </c>
      <c r="G448" s="20">
        <v>0.47638888888888897</v>
      </c>
      <c r="H448" t="s">
        <v>17</v>
      </c>
      <c r="I448">
        <v>276.60000000000002</v>
      </c>
      <c r="J448">
        <v>4.7619047620000003</v>
      </c>
      <c r="K448">
        <v>13.83</v>
      </c>
      <c r="L448">
        <v>8.9</v>
      </c>
    </row>
    <row r="449" spans="1:12">
      <c r="A449" t="s">
        <v>462</v>
      </c>
      <c r="B449">
        <v>45.74</v>
      </c>
      <c r="C449">
        <v>3</v>
      </c>
      <c r="D449">
        <v>6.8609999999999998</v>
      </c>
      <c r="E449">
        <v>144.08099999999999</v>
      </c>
      <c r="F449" s="3">
        <v>43534</v>
      </c>
      <c r="G449" s="20">
        <v>0.73472222222222205</v>
      </c>
      <c r="H449" t="s">
        <v>17</v>
      </c>
      <c r="I449">
        <v>137.22</v>
      </c>
      <c r="J449">
        <v>4.7619047620000003</v>
      </c>
      <c r="K449">
        <v>6.8609999999999998</v>
      </c>
      <c r="L449">
        <v>6.5</v>
      </c>
    </row>
    <row r="450" spans="1:12">
      <c r="A450" t="s">
        <v>463</v>
      </c>
      <c r="B450">
        <v>27.07</v>
      </c>
      <c r="C450">
        <v>1</v>
      </c>
      <c r="D450">
        <v>1.3534999999999999</v>
      </c>
      <c r="E450">
        <v>28.423500000000001</v>
      </c>
      <c r="F450" s="3">
        <v>43477</v>
      </c>
      <c r="G450" s="20">
        <v>0.83819444444444402</v>
      </c>
      <c r="H450" t="s">
        <v>17</v>
      </c>
      <c r="I450">
        <v>27.07</v>
      </c>
      <c r="J450">
        <v>4.7619047620000003</v>
      </c>
      <c r="K450">
        <v>1.3534999999999999</v>
      </c>
      <c r="L450">
        <v>5.3</v>
      </c>
    </row>
    <row r="451" spans="1:12">
      <c r="A451" t="s">
        <v>464</v>
      </c>
      <c r="B451">
        <v>39.119999999999997</v>
      </c>
      <c r="C451">
        <v>1</v>
      </c>
      <c r="D451">
        <v>1.956</v>
      </c>
      <c r="E451">
        <v>41.076000000000001</v>
      </c>
      <c r="F451" s="3">
        <v>43550</v>
      </c>
      <c r="G451" s="20">
        <v>0.45972222222222198</v>
      </c>
      <c r="H451" t="s">
        <v>17</v>
      </c>
      <c r="I451">
        <v>39.119999999999997</v>
      </c>
      <c r="J451">
        <v>4.7619047620000003</v>
      </c>
      <c r="K451">
        <v>1.956</v>
      </c>
      <c r="L451">
        <v>9.6</v>
      </c>
    </row>
    <row r="452" spans="1:12">
      <c r="A452" t="s">
        <v>465</v>
      </c>
      <c r="B452">
        <v>74.709999999999994</v>
      </c>
      <c r="C452">
        <v>6</v>
      </c>
      <c r="D452">
        <v>22.413</v>
      </c>
      <c r="E452">
        <v>470.673</v>
      </c>
      <c r="F452" s="3">
        <v>43466</v>
      </c>
      <c r="G452" s="20">
        <v>0.79652777777777795</v>
      </c>
      <c r="H452" t="s">
        <v>15</v>
      </c>
      <c r="I452">
        <v>448.26</v>
      </c>
      <c r="J452">
        <v>4.7619047620000003</v>
      </c>
      <c r="K452">
        <v>22.413</v>
      </c>
      <c r="L452">
        <v>6.7</v>
      </c>
    </row>
    <row r="453" spans="1:12">
      <c r="A453" t="s">
        <v>466</v>
      </c>
      <c r="B453">
        <v>22.01</v>
      </c>
      <c r="C453">
        <v>6</v>
      </c>
      <c r="D453">
        <v>6.6029999999999998</v>
      </c>
      <c r="E453">
        <v>138.66300000000001</v>
      </c>
      <c r="F453" s="3">
        <v>43467</v>
      </c>
      <c r="G453" s="20">
        <v>0.78472222222222199</v>
      </c>
      <c r="H453" t="s">
        <v>15</v>
      </c>
      <c r="I453">
        <v>132.06</v>
      </c>
      <c r="J453">
        <v>4.7619047620000003</v>
      </c>
      <c r="K453">
        <v>6.6029999999999998</v>
      </c>
      <c r="L453">
        <v>7.6</v>
      </c>
    </row>
    <row r="454" spans="1:12">
      <c r="A454" t="s">
        <v>467</v>
      </c>
      <c r="B454">
        <v>63.61</v>
      </c>
      <c r="C454">
        <v>5</v>
      </c>
      <c r="D454">
        <v>15.9025</v>
      </c>
      <c r="E454">
        <v>333.95249999999999</v>
      </c>
      <c r="F454" s="3">
        <v>43540</v>
      </c>
      <c r="G454" s="20">
        <v>0.52986111111111101</v>
      </c>
      <c r="H454" t="s">
        <v>13</v>
      </c>
      <c r="I454">
        <v>318.05</v>
      </c>
      <c r="J454">
        <v>4.7619047620000003</v>
      </c>
      <c r="K454">
        <v>15.9025</v>
      </c>
      <c r="L454">
        <v>4.8</v>
      </c>
    </row>
    <row r="455" spans="1:12">
      <c r="A455" t="s">
        <v>468</v>
      </c>
      <c r="B455">
        <v>25</v>
      </c>
      <c r="C455">
        <v>1</v>
      </c>
      <c r="D455">
        <v>1.25</v>
      </c>
      <c r="E455">
        <v>26.25</v>
      </c>
      <c r="F455" s="3">
        <v>43527</v>
      </c>
      <c r="G455" s="20">
        <v>0.63124999999999998</v>
      </c>
      <c r="H455" t="s">
        <v>13</v>
      </c>
      <c r="I455">
        <v>25</v>
      </c>
      <c r="J455">
        <v>4.7619047620000003</v>
      </c>
      <c r="K455">
        <v>1.25</v>
      </c>
      <c r="L455">
        <v>5.5</v>
      </c>
    </row>
    <row r="456" spans="1:12">
      <c r="A456" t="s">
        <v>469</v>
      </c>
      <c r="B456">
        <v>20.77</v>
      </c>
      <c r="C456">
        <v>4</v>
      </c>
      <c r="D456">
        <v>4.1539999999999999</v>
      </c>
      <c r="E456">
        <v>87.233999999999995</v>
      </c>
      <c r="F456" s="3">
        <v>43496</v>
      </c>
      <c r="G456" s="20">
        <v>0.57430555555555596</v>
      </c>
      <c r="H456" t="s">
        <v>15</v>
      </c>
      <c r="I456">
        <v>83.08</v>
      </c>
      <c r="J456">
        <v>4.7619047620000003</v>
      </c>
      <c r="K456">
        <v>4.1539999999999999</v>
      </c>
      <c r="L456">
        <v>4.7</v>
      </c>
    </row>
    <row r="457" spans="1:12">
      <c r="A457" t="s">
        <v>470</v>
      </c>
      <c r="B457">
        <v>29.56</v>
      </c>
      <c r="C457">
        <v>5</v>
      </c>
      <c r="D457">
        <v>7.39</v>
      </c>
      <c r="E457">
        <v>155.19</v>
      </c>
      <c r="F457" s="3">
        <v>43509</v>
      </c>
      <c r="G457" s="20">
        <v>0.70763888888888904</v>
      </c>
      <c r="H457" t="s">
        <v>15</v>
      </c>
      <c r="I457">
        <v>147.80000000000001</v>
      </c>
      <c r="J457">
        <v>4.7619047620000003</v>
      </c>
      <c r="K457">
        <v>7.39</v>
      </c>
      <c r="L457">
        <v>6.9</v>
      </c>
    </row>
    <row r="458" spans="1:12">
      <c r="A458" t="s">
        <v>471</v>
      </c>
      <c r="B458">
        <v>77.400000000000006</v>
      </c>
      <c r="C458">
        <v>9</v>
      </c>
      <c r="D458">
        <v>34.83</v>
      </c>
      <c r="E458">
        <v>731.43</v>
      </c>
      <c r="F458" s="3">
        <v>43511</v>
      </c>
      <c r="G458" s="20">
        <v>0.59375</v>
      </c>
      <c r="H458" t="s">
        <v>17</v>
      </c>
      <c r="I458">
        <v>696.6</v>
      </c>
      <c r="J458">
        <v>4.7619047620000003</v>
      </c>
      <c r="K458">
        <v>34.83</v>
      </c>
      <c r="L458">
        <v>4.5</v>
      </c>
    </row>
    <row r="459" spans="1:12">
      <c r="A459" t="s">
        <v>472</v>
      </c>
      <c r="B459">
        <v>79.39</v>
      </c>
      <c r="C459">
        <v>10</v>
      </c>
      <c r="D459">
        <v>39.695</v>
      </c>
      <c r="E459">
        <v>833.59500000000003</v>
      </c>
      <c r="F459" s="3">
        <v>43503</v>
      </c>
      <c r="G459" s="20">
        <v>0.85</v>
      </c>
      <c r="H459" t="s">
        <v>15</v>
      </c>
      <c r="I459">
        <v>793.9</v>
      </c>
      <c r="J459">
        <v>4.7619047620000003</v>
      </c>
      <c r="K459">
        <v>39.695</v>
      </c>
      <c r="L459">
        <v>6.2</v>
      </c>
    </row>
    <row r="460" spans="1:12">
      <c r="A460" t="s">
        <v>473</v>
      </c>
      <c r="B460">
        <v>46.57</v>
      </c>
      <c r="C460">
        <v>10</v>
      </c>
      <c r="D460">
        <v>23.285</v>
      </c>
      <c r="E460">
        <v>488.98500000000001</v>
      </c>
      <c r="F460" s="3">
        <v>43492</v>
      </c>
      <c r="G460" s="20">
        <v>0.58194444444444404</v>
      </c>
      <c r="H460" t="s">
        <v>15</v>
      </c>
      <c r="I460">
        <v>465.7</v>
      </c>
      <c r="J460">
        <v>4.7619047620000003</v>
      </c>
      <c r="K460">
        <v>23.285</v>
      </c>
      <c r="L460">
        <v>7.6</v>
      </c>
    </row>
    <row r="461" spans="1:12">
      <c r="A461" t="s">
        <v>474</v>
      </c>
      <c r="B461">
        <v>35.89</v>
      </c>
      <c r="C461">
        <v>1</v>
      </c>
      <c r="D461">
        <v>1.7945</v>
      </c>
      <c r="E461">
        <v>37.6845</v>
      </c>
      <c r="F461" s="3">
        <v>43519</v>
      </c>
      <c r="G461" s="20">
        <v>0.70277777777777795</v>
      </c>
      <c r="H461" t="s">
        <v>17</v>
      </c>
      <c r="I461">
        <v>35.89</v>
      </c>
      <c r="J461">
        <v>4.7619047620000003</v>
      </c>
      <c r="K461">
        <v>1.7945</v>
      </c>
      <c r="L461">
        <v>7.9</v>
      </c>
    </row>
    <row r="462" spans="1:12">
      <c r="A462" t="s">
        <v>475</v>
      </c>
      <c r="B462">
        <v>40.520000000000003</v>
      </c>
      <c r="C462">
        <v>5</v>
      </c>
      <c r="D462">
        <v>10.130000000000001</v>
      </c>
      <c r="E462">
        <v>212.73</v>
      </c>
      <c r="F462" s="3">
        <v>43499</v>
      </c>
      <c r="G462" s="20">
        <v>0.63819444444444395</v>
      </c>
      <c r="H462" t="s">
        <v>15</v>
      </c>
      <c r="I462">
        <v>202.6</v>
      </c>
      <c r="J462">
        <v>4.7619047620000003</v>
      </c>
      <c r="K462">
        <v>10.130000000000001</v>
      </c>
      <c r="L462">
        <v>4.5</v>
      </c>
    </row>
    <row r="463" spans="1:12">
      <c r="A463" t="s">
        <v>476</v>
      </c>
      <c r="B463">
        <v>73.05</v>
      </c>
      <c r="C463">
        <v>10</v>
      </c>
      <c r="D463">
        <v>36.524999999999999</v>
      </c>
      <c r="E463">
        <v>767.02499999999998</v>
      </c>
      <c r="F463" s="3">
        <v>43527</v>
      </c>
      <c r="G463" s="20">
        <v>0.51736111111111105</v>
      </c>
      <c r="H463" t="s">
        <v>17</v>
      </c>
      <c r="I463">
        <v>730.5</v>
      </c>
      <c r="J463">
        <v>4.7619047620000003</v>
      </c>
      <c r="K463">
        <v>36.524999999999999</v>
      </c>
      <c r="L463">
        <v>8.6999999999999993</v>
      </c>
    </row>
    <row r="464" spans="1:12">
      <c r="A464" t="s">
        <v>477</v>
      </c>
      <c r="B464">
        <v>73.95</v>
      </c>
      <c r="C464">
        <v>4</v>
      </c>
      <c r="D464">
        <v>14.79</v>
      </c>
      <c r="E464">
        <v>310.58999999999997</v>
      </c>
      <c r="F464" s="3">
        <v>43499</v>
      </c>
      <c r="G464" s="20">
        <v>0.41805555555555601</v>
      </c>
      <c r="H464" t="s">
        <v>15</v>
      </c>
      <c r="I464">
        <v>295.8</v>
      </c>
      <c r="J464">
        <v>4.7619047620000003</v>
      </c>
      <c r="K464">
        <v>14.79</v>
      </c>
      <c r="L464">
        <v>6.1</v>
      </c>
    </row>
    <row r="465" spans="1:12">
      <c r="A465" t="s">
        <v>478</v>
      </c>
      <c r="B465">
        <v>22.62</v>
      </c>
      <c r="C465">
        <v>1</v>
      </c>
      <c r="D465">
        <v>1.131</v>
      </c>
      <c r="E465">
        <v>23.751000000000001</v>
      </c>
      <c r="F465" s="3">
        <v>43541</v>
      </c>
      <c r="G465" s="20">
        <v>0.79027777777777797</v>
      </c>
      <c r="H465" t="s">
        <v>15</v>
      </c>
      <c r="I465">
        <v>22.62</v>
      </c>
      <c r="J465">
        <v>4.7619047620000003</v>
      </c>
      <c r="K465">
        <v>1.131</v>
      </c>
      <c r="L465">
        <v>6.4</v>
      </c>
    </row>
    <row r="466" spans="1:12">
      <c r="A466" t="s">
        <v>479</v>
      </c>
      <c r="B466">
        <v>51.34</v>
      </c>
      <c r="C466">
        <v>5</v>
      </c>
      <c r="D466">
        <v>12.835000000000001</v>
      </c>
      <c r="E466">
        <v>269.53500000000003</v>
      </c>
      <c r="F466" s="3">
        <v>43552</v>
      </c>
      <c r="G466" s="20">
        <v>0.64652777777777803</v>
      </c>
      <c r="H466" t="s">
        <v>17</v>
      </c>
      <c r="I466">
        <v>256.7</v>
      </c>
      <c r="J466">
        <v>4.7619047620000003</v>
      </c>
      <c r="K466">
        <v>12.835000000000001</v>
      </c>
      <c r="L466">
        <v>9.1</v>
      </c>
    </row>
    <row r="467" spans="1:12">
      <c r="A467" t="s">
        <v>480</v>
      </c>
      <c r="B467">
        <v>54.55</v>
      </c>
      <c r="C467">
        <v>10</v>
      </c>
      <c r="D467">
        <v>27.274999999999999</v>
      </c>
      <c r="E467">
        <v>572.77499999999998</v>
      </c>
      <c r="F467" s="3">
        <v>43526</v>
      </c>
      <c r="G467" s="20">
        <v>0.47361111111111098</v>
      </c>
      <c r="H467" t="s">
        <v>17</v>
      </c>
      <c r="I467">
        <v>545.5</v>
      </c>
      <c r="J467">
        <v>4.7619047620000003</v>
      </c>
      <c r="K467">
        <v>27.274999999999999</v>
      </c>
      <c r="L467">
        <v>7.1</v>
      </c>
    </row>
    <row r="468" spans="1:12">
      <c r="A468" t="s">
        <v>481</v>
      </c>
      <c r="B468">
        <v>37.15</v>
      </c>
      <c r="C468">
        <v>7</v>
      </c>
      <c r="D468">
        <v>13.0025</v>
      </c>
      <c r="E468">
        <v>273.05250000000001</v>
      </c>
      <c r="F468" s="3">
        <v>43504</v>
      </c>
      <c r="G468" s="20">
        <v>0.55000000000000004</v>
      </c>
      <c r="H468" t="s">
        <v>17</v>
      </c>
      <c r="I468">
        <v>260.05</v>
      </c>
      <c r="J468">
        <v>4.7619047620000003</v>
      </c>
      <c r="K468">
        <v>13.0025</v>
      </c>
      <c r="L468">
        <v>7.7</v>
      </c>
    </row>
    <row r="469" spans="1:12">
      <c r="A469" t="s">
        <v>482</v>
      </c>
      <c r="B469">
        <v>37.020000000000003</v>
      </c>
      <c r="C469">
        <v>6</v>
      </c>
      <c r="D469">
        <v>11.106</v>
      </c>
      <c r="E469">
        <v>233.226</v>
      </c>
      <c r="F469" s="3">
        <v>43546</v>
      </c>
      <c r="G469" s="20">
        <v>0.77291666666666703</v>
      </c>
      <c r="H469" t="s">
        <v>15</v>
      </c>
      <c r="I469">
        <v>222.12</v>
      </c>
      <c r="J469">
        <v>4.7619047620000003</v>
      </c>
      <c r="K469">
        <v>11.106</v>
      </c>
      <c r="L469">
        <v>4.5</v>
      </c>
    </row>
    <row r="470" spans="1:12">
      <c r="A470" t="s">
        <v>483</v>
      </c>
      <c r="B470">
        <v>21.58</v>
      </c>
      <c r="C470">
        <v>1</v>
      </c>
      <c r="D470">
        <v>1.079</v>
      </c>
      <c r="E470">
        <v>22.658999999999999</v>
      </c>
      <c r="F470" s="3">
        <v>43505</v>
      </c>
      <c r="G470" s="20">
        <v>0.41805555555555601</v>
      </c>
      <c r="H470" t="s">
        <v>13</v>
      </c>
      <c r="I470">
        <v>21.58</v>
      </c>
      <c r="J470">
        <v>4.7619047620000003</v>
      </c>
      <c r="K470">
        <v>1.079</v>
      </c>
      <c r="L470">
        <v>7.2</v>
      </c>
    </row>
    <row r="471" spans="1:12">
      <c r="A471" t="s">
        <v>484</v>
      </c>
      <c r="B471">
        <v>98.84</v>
      </c>
      <c r="C471">
        <v>1</v>
      </c>
      <c r="D471">
        <v>4.9420000000000002</v>
      </c>
      <c r="E471">
        <v>103.782</v>
      </c>
      <c r="F471" s="3">
        <v>43511</v>
      </c>
      <c r="G471" s="20">
        <v>0.47291666666666698</v>
      </c>
      <c r="H471" t="s">
        <v>15</v>
      </c>
      <c r="I471">
        <v>98.84</v>
      </c>
      <c r="J471">
        <v>4.7619047620000003</v>
      </c>
      <c r="K471">
        <v>4.9420000000000002</v>
      </c>
      <c r="L471">
        <v>8.4</v>
      </c>
    </row>
    <row r="472" spans="1:12">
      <c r="A472" t="s">
        <v>485</v>
      </c>
      <c r="B472">
        <v>83.77</v>
      </c>
      <c r="C472">
        <v>6</v>
      </c>
      <c r="D472">
        <v>25.131</v>
      </c>
      <c r="E472">
        <v>527.75099999999998</v>
      </c>
      <c r="F472" s="3">
        <v>43488</v>
      </c>
      <c r="G472" s="20">
        <v>0.50694444444444398</v>
      </c>
      <c r="H472" t="s">
        <v>13</v>
      </c>
      <c r="I472">
        <v>502.62</v>
      </c>
      <c r="J472">
        <v>4.7619047620000003</v>
      </c>
      <c r="K472">
        <v>25.131</v>
      </c>
      <c r="L472">
        <v>5.4</v>
      </c>
    </row>
    <row r="473" spans="1:12">
      <c r="A473" t="s">
        <v>486</v>
      </c>
      <c r="B473">
        <v>40.049999999999997</v>
      </c>
      <c r="C473">
        <v>4</v>
      </c>
      <c r="D473">
        <v>8.01</v>
      </c>
      <c r="E473">
        <v>168.21</v>
      </c>
      <c r="F473" s="3">
        <v>43490</v>
      </c>
      <c r="G473" s="20">
        <v>0.48611111111111099</v>
      </c>
      <c r="H473" t="s">
        <v>15</v>
      </c>
      <c r="I473">
        <v>160.19999999999999</v>
      </c>
      <c r="J473">
        <v>4.7619047620000003</v>
      </c>
      <c r="K473">
        <v>8.01</v>
      </c>
      <c r="L473">
        <v>9.6999999999999993</v>
      </c>
    </row>
    <row r="474" spans="1:12">
      <c r="A474" t="s">
        <v>487</v>
      </c>
      <c r="B474">
        <v>43.13</v>
      </c>
      <c r="C474">
        <v>10</v>
      </c>
      <c r="D474">
        <v>21.565000000000001</v>
      </c>
      <c r="E474">
        <v>452.86500000000001</v>
      </c>
      <c r="F474" s="3">
        <v>43498</v>
      </c>
      <c r="G474" s="20">
        <v>0.77152777777777803</v>
      </c>
      <c r="H474" t="s">
        <v>17</v>
      </c>
      <c r="I474">
        <v>431.3</v>
      </c>
      <c r="J474">
        <v>4.7619047620000003</v>
      </c>
      <c r="K474">
        <v>21.565000000000001</v>
      </c>
      <c r="L474">
        <v>5.5</v>
      </c>
    </row>
    <row r="475" spans="1:12">
      <c r="A475" t="s">
        <v>488</v>
      </c>
      <c r="B475">
        <v>72.569999999999993</v>
      </c>
      <c r="C475">
        <v>8</v>
      </c>
      <c r="D475">
        <v>29.027999999999999</v>
      </c>
      <c r="E475">
        <v>609.58799999999997</v>
      </c>
      <c r="F475" s="3">
        <v>43554</v>
      </c>
      <c r="G475" s="20">
        <v>0.74861111111111101</v>
      </c>
      <c r="H475" t="s">
        <v>15</v>
      </c>
      <c r="I475">
        <v>580.55999999999995</v>
      </c>
      <c r="J475">
        <v>4.7619047620000003</v>
      </c>
      <c r="K475">
        <v>29.027999999999999</v>
      </c>
      <c r="L475">
        <v>4.5999999999999996</v>
      </c>
    </row>
    <row r="476" spans="1:12">
      <c r="A476" t="s">
        <v>489</v>
      </c>
      <c r="B476">
        <v>64.44</v>
      </c>
      <c r="C476">
        <v>5</v>
      </c>
      <c r="D476">
        <v>16.11</v>
      </c>
      <c r="E476">
        <v>338.31</v>
      </c>
      <c r="F476" s="3">
        <v>43554</v>
      </c>
      <c r="G476" s="20">
        <v>0.71111111111111103</v>
      </c>
      <c r="H476" t="s">
        <v>15</v>
      </c>
      <c r="I476">
        <v>322.2</v>
      </c>
      <c r="J476">
        <v>4.7619047620000003</v>
      </c>
      <c r="K476">
        <v>16.11</v>
      </c>
      <c r="L476">
        <v>6.6</v>
      </c>
    </row>
    <row r="477" spans="1:12">
      <c r="A477" t="s">
        <v>490</v>
      </c>
      <c r="B477">
        <v>65.180000000000007</v>
      </c>
      <c r="C477">
        <v>3</v>
      </c>
      <c r="D477">
        <v>9.7769999999999992</v>
      </c>
      <c r="E477">
        <v>205.31700000000001</v>
      </c>
      <c r="F477" s="3">
        <v>43521</v>
      </c>
      <c r="G477" s="20">
        <v>0.85763888888888895</v>
      </c>
      <c r="H477" t="s">
        <v>17</v>
      </c>
      <c r="I477">
        <v>195.54</v>
      </c>
      <c r="J477">
        <v>4.7619047620000003</v>
      </c>
      <c r="K477">
        <v>9.7769999999999992</v>
      </c>
      <c r="L477">
        <v>6.3</v>
      </c>
    </row>
    <row r="478" spans="1:12">
      <c r="A478" t="s">
        <v>491</v>
      </c>
      <c r="B478">
        <v>33.26</v>
      </c>
      <c r="C478">
        <v>5</v>
      </c>
      <c r="D478">
        <v>8.3149999999999995</v>
      </c>
      <c r="E478">
        <v>174.61500000000001</v>
      </c>
      <c r="F478" s="3">
        <v>43542</v>
      </c>
      <c r="G478" s="20">
        <v>0.67361111111111105</v>
      </c>
      <c r="H478" t="s">
        <v>17</v>
      </c>
      <c r="I478">
        <v>166.3</v>
      </c>
      <c r="J478">
        <v>4.7619047620000003</v>
      </c>
      <c r="K478">
        <v>8.3149999999999995</v>
      </c>
      <c r="L478">
        <v>4.2</v>
      </c>
    </row>
    <row r="479" spans="1:12">
      <c r="A479" t="s">
        <v>492</v>
      </c>
      <c r="B479">
        <v>84.07</v>
      </c>
      <c r="C479">
        <v>4</v>
      </c>
      <c r="D479">
        <v>16.814</v>
      </c>
      <c r="E479">
        <v>353.09399999999999</v>
      </c>
      <c r="F479" s="3">
        <v>43531</v>
      </c>
      <c r="G479" s="20">
        <v>0.70416666666666705</v>
      </c>
      <c r="H479" t="s">
        <v>13</v>
      </c>
      <c r="I479">
        <v>336.28</v>
      </c>
      <c r="J479">
        <v>4.7619047620000003</v>
      </c>
      <c r="K479">
        <v>16.814</v>
      </c>
      <c r="L479">
        <v>4.4000000000000004</v>
      </c>
    </row>
    <row r="480" spans="1:12">
      <c r="A480" t="s">
        <v>493</v>
      </c>
      <c r="B480">
        <v>34.369999999999997</v>
      </c>
      <c r="C480">
        <v>10</v>
      </c>
      <c r="D480">
        <v>17.184999999999999</v>
      </c>
      <c r="E480">
        <v>360.88499999999999</v>
      </c>
      <c r="F480" s="3">
        <v>43540</v>
      </c>
      <c r="G480" s="20">
        <v>0.42430555555555599</v>
      </c>
      <c r="H480" t="s">
        <v>13</v>
      </c>
      <c r="I480">
        <v>343.7</v>
      </c>
      <c r="J480">
        <v>4.7619047620000003</v>
      </c>
      <c r="K480">
        <v>17.184999999999999</v>
      </c>
      <c r="L480">
        <v>6.7</v>
      </c>
    </row>
    <row r="481" spans="1:12">
      <c r="A481" t="s">
        <v>494</v>
      </c>
      <c r="B481">
        <v>38.6</v>
      </c>
      <c r="C481">
        <v>1</v>
      </c>
      <c r="D481">
        <v>1.93</v>
      </c>
      <c r="E481">
        <v>40.53</v>
      </c>
      <c r="F481" s="3">
        <v>43494</v>
      </c>
      <c r="G481" s="20">
        <v>0.47638888888888897</v>
      </c>
      <c r="H481" t="s">
        <v>13</v>
      </c>
      <c r="I481">
        <v>38.6</v>
      </c>
      <c r="J481">
        <v>4.7619047620000003</v>
      </c>
      <c r="K481">
        <v>1.93</v>
      </c>
      <c r="L481">
        <v>6.7</v>
      </c>
    </row>
    <row r="482" spans="1:12">
      <c r="A482" t="s">
        <v>495</v>
      </c>
      <c r="B482">
        <v>65.97</v>
      </c>
      <c r="C482">
        <v>8</v>
      </c>
      <c r="D482">
        <v>26.388000000000002</v>
      </c>
      <c r="E482">
        <v>554.14800000000002</v>
      </c>
      <c r="F482" s="3">
        <v>43498</v>
      </c>
      <c r="G482" s="20">
        <v>0.85347222222222197</v>
      </c>
      <c r="H482" t="s">
        <v>15</v>
      </c>
      <c r="I482">
        <v>527.76</v>
      </c>
      <c r="J482">
        <v>4.7619047620000003</v>
      </c>
      <c r="K482">
        <v>26.388000000000002</v>
      </c>
      <c r="L482">
        <v>8.4</v>
      </c>
    </row>
    <row r="483" spans="1:12">
      <c r="A483" t="s">
        <v>496</v>
      </c>
      <c r="B483">
        <v>32.799999999999997</v>
      </c>
      <c r="C483">
        <v>10</v>
      </c>
      <c r="D483">
        <v>16.399999999999999</v>
      </c>
      <c r="E483">
        <v>344.4</v>
      </c>
      <c r="F483" s="3">
        <v>43511</v>
      </c>
      <c r="G483" s="20">
        <v>0.50833333333333297</v>
      </c>
      <c r="H483" t="s">
        <v>15</v>
      </c>
      <c r="I483">
        <v>328</v>
      </c>
      <c r="J483">
        <v>4.7619047620000003</v>
      </c>
      <c r="K483">
        <v>16.399999999999999</v>
      </c>
      <c r="L483">
        <v>6.2</v>
      </c>
    </row>
    <row r="484" spans="1:12">
      <c r="A484" t="s">
        <v>497</v>
      </c>
      <c r="B484">
        <v>37.14</v>
      </c>
      <c r="C484">
        <v>5</v>
      </c>
      <c r="D484">
        <v>9.2850000000000001</v>
      </c>
      <c r="E484">
        <v>194.98500000000001</v>
      </c>
      <c r="F484" s="3">
        <v>43473</v>
      </c>
      <c r="G484" s="20">
        <v>0.54513888888888895</v>
      </c>
      <c r="H484" t="s">
        <v>13</v>
      </c>
      <c r="I484">
        <v>185.7</v>
      </c>
      <c r="J484">
        <v>4.7619047620000003</v>
      </c>
      <c r="K484">
        <v>9.2850000000000001</v>
      </c>
      <c r="L484">
        <v>5</v>
      </c>
    </row>
    <row r="485" spans="1:12">
      <c r="A485" t="s">
        <v>498</v>
      </c>
      <c r="B485">
        <v>60.38</v>
      </c>
      <c r="C485">
        <v>10</v>
      </c>
      <c r="D485">
        <v>30.19</v>
      </c>
      <c r="E485">
        <v>633.99</v>
      </c>
      <c r="F485" s="3">
        <v>43508</v>
      </c>
      <c r="G485" s="20">
        <v>0.67986111111111103</v>
      </c>
      <c r="H485" t="s">
        <v>15</v>
      </c>
      <c r="I485">
        <v>603.79999999999995</v>
      </c>
      <c r="J485">
        <v>4.7619047620000003</v>
      </c>
      <c r="K485">
        <v>30.19</v>
      </c>
      <c r="L485">
        <v>6</v>
      </c>
    </row>
    <row r="486" spans="1:12">
      <c r="A486" t="s">
        <v>499</v>
      </c>
      <c r="B486">
        <v>36.979999999999997</v>
      </c>
      <c r="C486">
        <v>10</v>
      </c>
      <c r="D486">
        <v>18.489999999999998</v>
      </c>
      <c r="E486">
        <v>388.29</v>
      </c>
      <c r="F486" s="3">
        <v>43466</v>
      </c>
      <c r="G486" s="20">
        <v>0.82499999999999996</v>
      </c>
      <c r="H486" t="s">
        <v>17</v>
      </c>
      <c r="I486">
        <v>369.8</v>
      </c>
      <c r="J486">
        <v>4.7619047620000003</v>
      </c>
      <c r="K486">
        <v>18.489999999999998</v>
      </c>
      <c r="L486">
        <v>7</v>
      </c>
    </row>
    <row r="487" spans="1:12">
      <c r="A487" t="s">
        <v>500</v>
      </c>
      <c r="B487">
        <v>49.49</v>
      </c>
      <c r="C487">
        <v>4</v>
      </c>
      <c r="D487">
        <v>9.8979999999999997</v>
      </c>
      <c r="E487">
        <v>207.858</v>
      </c>
      <c r="F487" s="3">
        <v>43545</v>
      </c>
      <c r="G487" s="20">
        <v>0.64236111111111105</v>
      </c>
      <c r="H487" t="s">
        <v>13</v>
      </c>
      <c r="I487">
        <v>197.96</v>
      </c>
      <c r="J487">
        <v>4.7619047620000003</v>
      </c>
      <c r="K487">
        <v>9.8979999999999997</v>
      </c>
      <c r="L487">
        <v>6.6</v>
      </c>
    </row>
    <row r="488" spans="1:12">
      <c r="A488" t="s">
        <v>501</v>
      </c>
      <c r="B488">
        <v>41.09</v>
      </c>
      <c r="C488">
        <v>10</v>
      </c>
      <c r="D488">
        <v>20.545000000000002</v>
      </c>
      <c r="E488">
        <v>431.44499999999999</v>
      </c>
      <c r="F488" s="3">
        <v>43524</v>
      </c>
      <c r="G488" s="20">
        <v>0.61250000000000004</v>
      </c>
      <c r="H488" t="s">
        <v>15</v>
      </c>
      <c r="I488">
        <v>410.9</v>
      </c>
      <c r="J488">
        <v>4.7619047620000003</v>
      </c>
      <c r="K488">
        <v>20.545000000000002</v>
      </c>
      <c r="L488">
        <v>7.3</v>
      </c>
    </row>
    <row r="489" spans="1:12">
      <c r="A489" t="s">
        <v>502</v>
      </c>
      <c r="B489">
        <v>37.15</v>
      </c>
      <c r="C489">
        <v>4</v>
      </c>
      <c r="D489">
        <v>7.43</v>
      </c>
      <c r="E489">
        <v>156.03</v>
      </c>
      <c r="F489" s="3">
        <v>43547</v>
      </c>
      <c r="G489" s="20">
        <v>0.79097222222222197</v>
      </c>
      <c r="H489" t="s">
        <v>13</v>
      </c>
      <c r="I489">
        <v>148.6</v>
      </c>
      <c r="J489">
        <v>4.7619047620000003</v>
      </c>
      <c r="K489">
        <v>7.43</v>
      </c>
      <c r="L489">
        <v>8.3000000000000007</v>
      </c>
    </row>
    <row r="490" spans="1:12">
      <c r="A490" t="s">
        <v>503</v>
      </c>
      <c r="B490">
        <v>22.96</v>
      </c>
      <c r="C490">
        <v>1</v>
      </c>
      <c r="D490">
        <v>1.1479999999999999</v>
      </c>
      <c r="E490">
        <v>24.108000000000001</v>
      </c>
      <c r="F490" s="3">
        <v>43495</v>
      </c>
      <c r="G490" s="20">
        <v>0.86597222222222203</v>
      </c>
      <c r="H490" t="s">
        <v>15</v>
      </c>
      <c r="I490">
        <v>22.96</v>
      </c>
      <c r="J490">
        <v>4.7619047620000003</v>
      </c>
      <c r="K490">
        <v>1.1479999999999999</v>
      </c>
      <c r="L490">
        <v>4.3</v>
      </c>
    </row>
    <row r="491" spans="1:12">
      <c r="A491" t="s">
        <v>504</v>
      </c>
      <c r="B491">
        <v>77.680000000000007</v>
      </c>
      <c r="C491">
        <v>9</v>
      </c>
      <c r="D491">
        <v>34.956000000000003</v>
      </c>
      <c r="E491">
        <v>734.07600000000002</v>
      </c>
      <c r="F491" s="3">
        <v>43500</v>
      </c>
      <c r="G491" s="20">
        <v>0.55625000000000002</v>
      </c>
      <c r="H491" t="s">
        <v>13</v>
      </c>
      <c r="I491">
        <v>699.12</v>
      </c>
      <c r="J491">
        <v>4.7619047620000003</v>
      </c>
      <c r="K491">
        <v>34.956000000000003</v>
      </c>
      <c r="L491">
        <v>9.8000000000000007</v>
      </c>
    </row>
    <row r="492" spans="1:12">
      <c r="A492" t="s">
        <v>505</v>
      </c>
      <c r="B492">
        <v>34.700000000000003</v>
      </c>
      <c r="C492">
        <v>2</v>
      </c>
      <c r="D492">
        <v>3.47</v>
      </c>
      <c r="E492">
        <v>72.87</v>
      </c>
      <c r="F492" s="3">
        <v>43537</v>
      </c>
      <c r="G492" s="20">
        <v>0.82499999999999996</v>
      </c>
      <c r="H492" t="s">
        <v>13</v>
      </c>
      <c r="I492">
        <v>69.400000000000006</v>
      </c>
      <c r="J492">
        <v>4.7619047620000003</v>
      </c>
      <c r="K492">
        <v>3.47</v>
      </c>
      <c r="L492">
        <v>8.1999999999999993</v>
      </c>
    </row>
    <row r="493" spans="1:12">
      <c r="A493" t="s">
        <v>506</v>
      </c>
      <c r="B493">
        <v>19.66</v>
      </c>
      <c r="C493">
        <v>10</v>
      </c>
      <c r="D493">
        <v>9.83</v>
      </c>
      <c r="E493">
        <v>206.43</v>
      </c>
      <c r="F493" s="3">
        <v>43539</v>
      </c>
      <c r="G493" s="20">
        <v>0.76388888888888895</v>
      </c>
      <c r="H493" t="s">
        <v>17</v>
      </c>
      <c r="I493">
        <v>196.6</v>
      </c>
      <c r="J493">
        <v>4.7619047620000003</v>
      </c>
      <c r="K493">
        <v>9.83</v>
      </c>
      <c r="L493">
        <v>7.2</v>
      </c>
    </row>
    <row r="494" spans="1:12">
      <c r="A494" t="s">
        <v>507</v>
      </c>
      <c r="B494">
        <v>25.32</v>
      </c>
      <c r="C494">
        <v>8</v>
      </c>
      <c r="D494">
        <v>10.128</v>
      </c>
      <c r="E494">
        <v>212.68799999999999</v>
      </c>
      <c r="F494" s="3">
        <v>43529</v>
      </c>
      <c r="G494" s="20">
        <v>0.85</v>
      </c>
      <c r="H494" t="s">
        <v>13</v>
      </c>
      <c r="I494">
        <v>202.56</v>
      </c>
      <c r="J494">
        <v>4.7619047620000003</v>
      </c>
      <c r="K494">
        <v>10.128</v>
      </c>
      <c r="L494">
        <v>8.6999999999999993</v>
      </c>
    </row>
    <row r="495" spans="1:12">
      <c r="A495" t="s">
        <v>508</v>
      </c>
      <c r="B495">
        <v>12.12</v>
      </c>
      <c r="C495">
        <v>10</v>
      </c>
      <c r="D495">
        <v>6.06</v>
      </c>
      <c r="E495">
        <v>127.26</v>
      </c>
      <c r="F495" s="3">
        <v>43529</v>
      </c>
      <c r="G495" s="20">
        <v>0.57222222222222197</v>
      </c>
      <c r="H495" t="s">
        <v>17</v>
      </c>
      <c r="I495">
        <v>121.2</v>
      </c>
      <c r="J495">
        <v>4.7619047620000003</v>
      </c>
      <c r="K495">
        <v>6.06</v>
      </c>
      <c r="L495">
        <v>8.4</v>
      </c>
    </row>
    <row r="496" spans="1:12">
      <c r="A496" t="s">
        <v>509</v>
      </c>
      <c r="B496">
        <v>99.89</v>
      </c>
      <c r="C496">
        <v>2</v>
      </c>
      <c r="D496">
        <v>9.9890000000000008</v>
      </c>
      <c r="E496">
        <v>209.76900000000001</v>
      </c>
      <c r="F496" s="3">
        <v>43522</v>
      </c>
      <c r="G496" s="20">
        <v>0.49166666666666697</v>
      </c>
      <c r="H496" t="s">
        <v>13</v>
      </c>
      <c r="I496">
        <v>199.78</v>
      </c>
      <c r="J496">
        <v>4.7619047620000003</v>
      </c>
      <c r="K496">
        <v>9.9890000000000008</v>
      </c>
      <c r="L496">
        <v>7.1</v>
      </c>
    </row>
    <row r="497" spans="1:12">
      <c r="A497" t="s">
        <v>510</v>
      </c>
      <c r="B497">
        <v>75.92</v>
      </c>
      <c r="C497">
        <v>8</v>
      </c>
      <c r="D497">
        <v>30.367999999999999</v>
      </c>
      <c r="E497">
        <v>637.72799999999995</v>
      </c>
      <c r="F497" s="3">
        <v>43544</v>
      </c>
      <c r="G497" s="20">
        <v>0.593055555555556</v>
      </c>
      <c r="H497" t="s">
        <v>15</v>
      </c>
      <c r="I497">
        <v>607.36</v>
      </c>
      <c r="J497">
        <v>4.7619047620000003</v>
      </c>
      <c r="K497">
        <v>30.367999999999999</v>
      </c>
      <c r="L497">
        <v>5.5</v>
      </c>
    </row>
    <row r="498" spans="1:12">
      <c r="A498" t="s">
        <v>511</v>
      </c>
      <c r="B498">
        <v>63.22</v>
      </c>
      <c r="C498">
        <v>2</v>
      </c>
      <c r="D498">
        <v>6.3220000000000001</v>
      </c>
      <c r="E498">
        <v>132.762</v>
      </c>
      <c r="F498" s="3">
        <v>43466</v>
      </c>
      <c r="G498" s="20">
        <v>0.66041666666666698</v>
      </c>
      <c r="H498" t="s">
        <v>15</v>
      </c>
      <c r="I498">
        <v>126.44</v>
      </c>
      <c r="J498">
        <v>4.7619047620000003</v>
      </c>
      <c r="K498">
        <v>6.3220000000000001</v>
      </c>
      <c r="L498">
        <v>8.5</v>
      </c>
    </row>
    <row r="499" spans="1:12">
      <c r="A499" t="s">
        <v>512</v>
      </c>
      <c r="B499">
        <v>90.24</v>
      </c>
      <c r="C499">
        <v>6</v>
      </c>
      <c r="D499">
        <v>27.071999999999999</v>
      </c>
      <c r="E499">
        <v>568.51199999999994</v>
      </c>
      <c r="F499" s="3">
        <v>43492</v>
      </c>
      <c r="G499" s="20">
        <v>0.47013888888888899</v>
      </c>
      <c r="H499" t="s">
        <v>15</v>
      </c>
      <c r="I499">
        <v>541.44000000000005</v>
      </c>
      <c r="J499">
        <v>4.7619047620000003</v>
      </c>
      <c r="K499">
        <v>27.071999999999999</v>
      </c>
      <c r="L499">
        <v>6.2</v>
      </c>
    </row>
    <row r="500" spans="1:12">
      <c r="A500" t="s">
        <v>513</v>
      </c>
      <c r="B500">
        <v>98.13</v>
      </c>
      <c r="C500">
        <v>1</v>
      </c>
      <c r="D500">
        <v>4.9065000000000003</v>
      </c>
      <c r="E500">
        <v>103.0365</v>
      </c>
      <c r="F500" s="3">
        <v>43486</v>
      </c>
      <c r="G500" s="20">
        <v>0.73333333333333295</v>
      </c>
      <c r="H500" t="s">
        <v>15</v>
      </c>
      <c r="I500">
        <v>98.13</v>
      </c>
      <c r="J500">
        <v>4.7619047620000003</v>
      </c>
      <c r="K500">
        <v>4.9065000000000003</v>
      </c>
      <c r="L500">
        <v>8.9</v>
      </c>
    </row>
    <row r="501" spans="1:12">
      <c r="A501" t="s">
        <v>514</v>
      </c>
      <c r="B501">
        <v>51.52</v>
      </c>
      <c r="C501">
        <v>8</v>
      </c>
      <c r="D501">
        <v>20.608000000000001</v>
      </c>
      <c r="E501">
        <v>432.76799999999997</v>
      </c>
      <c r="F501" s="3">
        <v>43498</v>
      </c>
      <c r="G501" s="20">
        <v>0.65763888888888899</v>
      </c>
      <c r="H501" t="s">
        <v>15</v>
      </c>
      <c r="I501">
        <v>412.16</v>
      </c>
      <c r="J501">
        <v>4.7619047620000003</v>
      </c>
      <c r="K501">
        <v>20.608000000000001</v>
      </c>
      <c r="L501">
        <v>9.6</v>
      </c>
    </row>
    <row r="502" spans="1:12">
      <c r="A502" t="s">
        <v>515</v>
      </c>
      <c r="B502">
        <v>73.97</v>
      </c>
      <c r="C502">
        <v>1</v>
      </c>
      <c r="D502">
        <v>3.6985000000000001</v>
      </c>
      <c r="E502">
        <v>77.668499999999995</v>
      </c>
      <c r="F502" s="3">
        <v>43499</v>
      </c>
      <c r="G502" s="20">
        <v>0.66180555555555598</v>
      </c>
      <c r="H502" t="s">
        <v>17</v>
      </c>
      <c r="I502">
        <v>73.97</v>
      </c>
      <c r="J502">
        <v>4.7619047620000003</v>
      </c>
      <c r="K502">
        <v>3.6985000000000001</v>
      </c>
      <c r="L502">
        <v>5.4</v>
      </c>
    </row>
    <row r="503" spans="1:12">
      <c r="A503" t="s">
        <v>516</v>
      </c>
      <c r="B503">
        <v>31.9</v>
      </c>
      <c r="C503">
        <v>1</v>
      </c>
      <c r="D503">
        <v>1.595</v>
      </c>
      <c r="E503">
        <v>33.494999999999997</v>
      </c>
      <c r="F503" s="3">
        <v>43470</v>
      </c>
      <c r="G503" s="20">
        <v>0.52777777777777801</v>
      </c>
      <c r="H503" t="s">
        <v>13</v>
      </c>
      <c r="I503">
        <v>31.9</v>
      </c>
      <c r="J503">
        <v>4.7619047620000003</v>
      </c>
      <c r="K503">
        <v>1.595</v>
      </c>
      <c r="L503">
        <v>9.1</v>
      </c>
    </row>
    <row r="504" spans="1:12">
      <c r="A504" t="s">
        <v>517</v>
      </c>
      <c r="B504">
        <v>69.400000000000006</v>
      </c>
      <c r="C504">
        <v>2</v>
      </c>
      <c r="D504">
        <v>6.94</v>
      </c>
      <c r="E504">
        <v>145.74</v>
      </c>
      <c r="F504" s="3">
        <v>43492</v>
      </c>
      <c r="G504" s="20">
        <v>0.82499999999999996</v>
      </c>
      <c r="H504" t="s">
        <v>13</v>
      </c>
      <c r="I504">
        <v>138.80000000000001</v>
      </c>
      <c r="J504">
        <v>4.7619047620000003</v>
      </c>
      <c r="K504">
        <v>6.94</v>
      </c>
      <c r="L504">
        <v>9</v>
      </c>
    </row>
    <row r="505" spans="1:12">
      <c r="A505" t="s">
        <v>518</v>
      </c>
      <c r="B505">
        <v>93.31</v>
      </c>
      <c r="C505">
        <v>2</v>
      </c>
      <c r="D505">
        <v>9.3309999999999995</v>
      </c>
      <c r="E505">
        <v>195.95099999999999</v>
      </c>
      <c r="F505" s="3">
        <v>43549</v>
      </c>
      <c r="G505" s="20">
        <v>0.74513888888888902</v>
      </c>
      <c r="H505" t="s">
        <v>15</v>
      </c>
      <c r="I505">
        <v>186.62</v>
      </c>
      <c r="J505">
        <v>4.7619047620000003</v>
      </c>
      <c r="K505">
        <v>9.3309999999999995</v>
      </c>
      <c r="L505">
        <v>6.3</v>
      </c>
    </row>
    <row r="506" spans="1:12">
      <c r="A506" t="s">
        <v>519</v>
      </c>
      <c r="B506">
        <v>88.45</v>
      </c>
      <c r="C506">
        <v>1</v>
      </c>
      <c r="D506">
        <v>4.4225000000000003</v>
      </c>
      <c r="E506">
        <v>92.872500000000002</v>
      </c>
      <c r="F506" s="3">
        <v>43521</v>
      </c>
      <c r="G506" s="20">
        <v>0.69166666666666698</v>
      </c>
      <c r="H506" t="s">
        <v>17</v>
      </c>
      <c r="I506">
        <v>88.45</v>
      </c>
      <c r="J506">
        <v>4.7619047620000003</v>
      </c>
      <c r="K506">
        <v>4.4225000000000003</v>
      </c>
      <c r="L506">
        <v>9.5</v>
      </c>
    </row>
    <row r="507" spans="1:12">
      <c r="A507" t="s">
        <v>520</v>
      </c>
      <c r="B507">
        <v>24.18</v>
      </c>
      <c r="C507">
        <v>8</v>
      </c>
      <c r="D507">
        <v>9.6720000000000006</v>
      </c>
      <c r="E507">
        <v>203.11199999999999</v>
      </c>
      <c r="F507" s="3">
        <v>43493</v>
      </c>
      <c r="G507" s="20">
        <v>0.87083333333333302</v>
      </c>
      <c r="H507" t="s">
        <v>13</v>
      </c>
      <c r="I507">
        <v>193.44</v>
      </c>
      <c r="J507">
        <v>4.7619047620000003</v>
      </c>
      <c r="K507">
        <v>9.6720000000000006</v>
      </c>
      <c r="L507">
        <v>9.8000000000000007</v>
      </c>
    </row>
    <row r="508" spans="1:12">
      <c r="A508" t="s">
        <v>521</v>
      </c>
      <c r="B508">
        <v>48.5</v>
      </c>
      <c r="C508">
        <v>3</v>
      </c>
      <c r="D508">
        <v>7.2750000000000004</v>
      </c>
      <c r="E508">
        <v>152.77500000000001</v>
      </c>
      <c r="F508" s="3">
        <v>43473</v>
      </c>
      <c r="G508" s="20">
        <v>0.53472222222222199</v>
      </c>
      <c r="H508" t="s">
        <v>15</v>
      </c>
      <c r="I508">
        <v>145.5</v>
      </c>
      <c r="J508">
        <v>4.7619047620000003</v>
      </c>
      <c r="K508">
        <v>7.2750000000000004</v>
      </c>
      <c r="L508">
        <v>6.7</v>
      </c>
    </row>
    <row r="509" spans="1:12">
      <c r="A509" t="s">
        <v>522</v>
      </c>
      <c r="B509">
        <v>84.05</v>
      </c>
      <c r="C509">
        <v>6</v>
      </c>
      <c r="D509">
        <v>25.215</v>
      </c>
      <c r="E509">
        <v>529.51499999999999</v>
      </c>
      <c r="F509" s="3">
        <v>43494</v>
      </c>
      <c r="G509" s="20">
        <v>0.45</v>
      </c>
      <c r="H509" t="s">
        <v>17</v>
      </c>
      <c r="I509">
        <v>504.3</v>
      </c>
      <c r="J509">
        <v>4.7619047620000003</v>
      </c>
      <c r="K509">
        <v>25.215</v>
      </c>
      <c r="L509">
        <v>7.7</v>
      </c>
    </row>
    <row r="510" spans="1:12">
      <c r="A510" t="s">
        <v>523</v>
      </c>
      <c r="B510">
        <v>61.29</v>
      </c>
      <c r="C510">
        <v>5</v>
      </c>
      <c r="D510">
        <v>15.3225</v>
      </c>
      <c r="E510">
        <v>321.77249999999998</v>
      </c>
      <c r="F510" s="3">
        <v>43553</v>
      </c>
      <c r="G510" s="20">
        <v>0.60277777777777797</v>
      </c>
      <c r="H510" t="s">
        <v>15</v>
      </c>
      <c r="I510">
        <v>306.45</v>
      </c>
      <c r="J510">
        <v>4.7619047620000003</v>
      </c>
      <c r="K510">
        <v>15.3225</v>
      </c>
      <c r="L510">
        <v>7</v>
      </c>
    </row>
    <row r="511" spans="1:12">
      <c r="A511" t="s">
        <v>524</v>
      </c>
      <c r="B511">
        <v>15.95</v>
      </c>
      <c r="C511">
        <v>6</v>
      </c>
      <c r="D511">
        <v>4.7850000000000001</v>
      </c>
      <c r="E511">
        <v>100.485</v>
      </c>
      <c r="F511" s="3">
        <v>43505</v>
      </c>
      <c r="G511" s="20">
        <v>0.71875</v>
      </c>
      <c r="H511" t="s">
        <v>17</v>
      </c>
      <c r="I511">
        <v>95.7</v>
      </c>
      <c r="J511">
        <v>4.7619047620000003</v>
      </c>
      <c r="K511">
        <v>4.7850000000000001</v>
      </c>
      <c r="L511">
        <v>5.0999999999999996</v>
      </c>
    </row>
    <row r="512" spans="1:12">
      <c r="A512" t="s">
        <v>525</v>
      </c>
      <c r="B512">
        <v>90.74</v>
      </c>
      <c r="C512">
        <v>7</v>
      </c>
      <c r="D512">
        <v>31.759</v>
      </c>
      <c r="E512">
        <v>666.93899999999996</v>
      </c>
      <c r="F512" s="3">
        <v>43481</v>
      </c>
      <c r="G512" s="20">
        <v>0.75208333333333299</v>
      </c>
      <c r="H512" t="s">
        <v>17</v>
      </c>
      <c r="I512">
        <v>635.17999999999995</v>
      </c>
      <c r="J512">
        <v>4.7619047620000003</v>
      </c>
      <c r="K512">
        <v>31.759</v>
      </c>
      <c r="L512">
        <v>6.2</v>
      </c>
    </row>
    <row r="513" spans="1:12">
      <c r="A513" t="s">
        <v>526</v>
      </c>
      <c r="B513">
        <v>42.91</v>
      </c>
      <c r="C513">
        <v>5</v>
      </c>
      <c r="D513">
        <v>10.727499999999999</v>
      </c>
      <c r="E513">
        <v>225.2775</v>
      </c>
      <c r="F513" s="3">
        <v>43470</v>
      </c>
      <c r="G513" s="20">
        <v>0.72847222222222197</v>
      </c>
      <c r="H513" t="s">
        <v>13</v>
      </c>
      <c r="I513">
        <v>214.55</v>
      </c>
      <c r="J513">
        <v>4.7619047620000003</v>
      </c>
      <c r="K513">
        <v>10.727499999999999</v>
      </c>
      <c r="L513">
        <v>6.1</v>
      </c>
    </row>
    <row r="514" spans="1:12">
      <c r="A514" t="s">
        <v>527</v>
      </c>
      <c r="B514">
        <v>54.28</v>
      </c>
      <c r="C514">
        <v>7</v>
      </c>
      <c r="D514">
        <v>18.998000000000001</v>
      </c>
      <c r="E514">
        <v>398.95800000000003</v>
      </c>
      <c r="F514" s="3">
        <v>43492</v>
      </c>
      <c r="G514" s="20">
        <v>0.75347222222222199</v>
      </c>
      <c r="H514" t="s">
        <v>13</v>
      </c>
      <c r="I514">
        <v>379.96</v>
      </c>
      <c r="J514">
        <v>4.7619047620000003</v>
      </c>
      <c r="K514">
        <v>18.998000000000001</v>
      </c>
      <c r="L514">
        <v>9.3000000000000007</v>
      </c>
    </row>
    <row r="515" spans="1:12">
      <c r="A515" t="s">
        <v>528</v>
      </c>
      <c r="B515">
        <v>99.55</v>
      </c>
      <c r="C515">
        <v>7</v>
      </c>
      <c r="D515">
        <v>34.842500000000001</v>
      </c>
      <c r="E515">
        <v>731.6925</v>
      </c>
      <c r="F515" s="3">
        <v>43538</v>
      </c>
      <c r="G515" s="20">
        <v>0.50486111111111098</v>
      </c>
      <c r="H515" t="s">
        <v>15</v>
      </c>
      <c r="I515">
        <v>696.85</v>
      </c>
      <c r="J515">
        <v>4.7619047620000003</v>
      </c>
      <c r="K515">
        <v>34.842500000000001</v>
      </c>
      <c r="L515">
        <v>7.6</v>
      </c>
    </row>
    <row r="516" spans="1:12">
      <c r="A516" t="s">
        <v>529</v>
      </c>
      <c r="B516">
        <v>58.39</v>
      </c>
      <c r="C516">
        <v>7</v>
      </c>
      <c r="D516">
        <v>20.436499999999999</v>
      </c>
      <c r="E516">
        <v>429.16649999999998</v>
      </c>
      <c r="F516" s="3">
        <v>43519</v>
      </c>
      <c r="G516" s="20">
        <v>0.82569444444444395</v>
      </c>
      <c r="H516" t="s">
        <v>17</v>
      </c>
      <c r="I516">
        <v>408.73</v>
      </c>
      <c r="J516">
        <v>4.7619047620000003</v>
      </c>
      <c r="K516">
        <v>20.436499999999999</v>
      </c>
      <c r="L516">
        <v>8.1999999999999993</v>
      </c>
    </row>
    <row r="517" spans="1:12">
      <c r="A517" t="s">
        <v>530</v>
      </c>
      <c r="B517">
        <v>51.47</v>
      </c>
      <c r="C517">
        <v>1</v>
      </c>
      <c r="D517">
        <v>2.5735000000000001</v>
      </c>
      <c r="E517">
        <v>54.043500000000002</v>
      </c>
      <c r="F517" s="3">
        <v>43542</v>
      </c>
      <c r="G517" s="20">
        <v>0.66111111111111098</v>
      </c>
      <c r="H517" t="s">
        <v>13</v>
      </c>
      <c r="I517">
        <v>51.47</v>
      </c>
      <c r="J517">
        <v>4.7619047620000003</v>
      </c>
      <c r="K517">
        <v>2.5735000000000001</v>
      </c>
      <c r="L517">
        <v>8.5</v>
      </c>
    </row>
    <row r="518" spans="1:12">
      <c r="A518" t="s">
        <v>531</v>
      </c>
      <c r="B518">
        <v>54.86</v>
      </c>
      <c r="C518">
        <v>5</v>
      </c>
      <c r="D518">
        <v>13.715</v>
      </c>
      <c r="E518">
        <v>288.01499999999999</v>
      </c>
      <c r="F518" s="3">
        <v>43553</v>
      </c>
      <c r="G518" s="20">
        <v>0.7</v>
      </c>
      <c r="H518" t="s">
        <v>13</v>
      </c>
      <c r="I518">
        <v>274.3</v>
      </c>
      <c r="J518">
        <v>4.7619047620000003</v>
      </c>
      <c r="K518">
        <v>13.715</v>
      </c>
      <c r="L518">
        <v>9.8000000000000007</v>
      </c>
    </row>
    <row r="519" spans="1:12">
      <c r="A519" t="s">
        <v>532</v>
      </c>
      <c r="B519">
        <v>39.39</v>
      </c>
      <c r="C519">
        <v>5</v>
      </c>
      <c r="D519">
        <v>9.8475000000000001</v>
      </c>
      <c r="E519">
        <v>206.79750000000001</v>
      </c>
      <c r="F519" s="3">
        <v>43487</v>
      </c>
      <c r="G519" s="20">
        <v>0.86527777777777803</v>
      </c>
      <c r="H519" t="s">
        <v>17</v>
      </c>
      <c r="I519">
        <v>196.95</v>
      </c>
      <c r="J519">
        <v>4.7619047620000003</v>
      </c>
      <c r="K519">
        <v>9.8475000000000001</v>
      </c>
      <c r="L519">
        <v>8.6999999999999993</v>
      </c>
    </row>
    <row r="520" spans="1:12">
      <c r="A520" t="s">
        <v>533</v>
      </c>
      <c r="B520">
        <v>34.729999999999997</v>
      </c>
      <c r="C520">
        <v>2</v>
      </c>
      <c r="D520">
        <v>3.4729999999999999</v>
      </c>
      <c r="E520">
        <v>72.933000000000007</v>
      </c>
      <c r="F520" s="3">
        <v>43525</v>
      </c>
      <c r="G520" s="20">
        <v>0.75972222222222197</v>
      </c>
      <c r="H520" t="s">
        <v>13</v>
      </c>
      <c r="I520">
        <v>69.459999999999994</v>
      </c>
      <c r="J520">
        <v>4.7619047620000003</v>
      </c>
      <c r="K520">
        <v>3.4729999999999999</v>
      </c>
      <c r="L520">
        <v>9.6999999999999993</v>
      </c>
    </row>
    <row r="521" spans="1:12">
      <c r="A521" t="s">
        <v>534</v>
      </c>
      <c r="B521">
        <v>71.92</v>
      </c>
      <c r="C521">
        <v>5</v>
      </c>
      <c r="D521">
        <v>17.98</v>
      </c>
      <c r="E521">
        <v>377.58</v>
      </c>
      <c r="F521" s="3">
        <v>43482</v>
      </c>
      <c r="G521" s="20">
        <v>0.62847222222222199</v>
      </c>
      <c r="H521" t="s">
        <v>17</v>
      </c>
      <c r="I521">
        <v>359.6</v>
      </c>
      <c r="J521">
        <v>4.7619047620000003</v>
      </c>
      <c r="K521">
        <v>17.98</v>
      </c>
      <c r="L521">
        <v>4.3</v>
      </c>
    </row>
    <row r="522" spans="1:12">
      <c r="A522" t="s">
        <v>535</v>
      </c>
      <c r="B522">
        <v>45.71</v>
      </c>
      <c r="C522">
        <v>3</v>
      </c>
      <c r="D522">
        <v>6.8564999999999996</v>
      </c>
      <c r="E522">
        <v>143.98650000000001</v>
      </c>
      <c r="F522" s="3">
        <v>43550</v>
      </c>
      <c r="G522" s="20">
        <v>0.44027777777777799</v>
      </c>
      <c r="H522" t="s">
        <v>17</v>
      </c>
      <c r="I522">
        <v>137.13</v>
      </c>
      <c r="J522">
        <v>4.7619047620000003</v>
      </c>
      <c r="K522">
        <v>6.8564999999999996</v>
      </c>
      <c r="L522">
        <v>7.7</v>
      </c>
    </row>
    <row r="523" spans="1:12">
      <c r="A523" t="s">
        <v>536</v>
      </c>
      <c r="B523">
        <v>83.17</v>
      </c>
      <c r="C523">
        <v>6</v>
      </c>
      <c r="D523">
        <v>24.951000000000001</v>
      </c>
      <c r="E523">
        <v>523.971</v>
      </c>
      <c r="F523" s="3">
        <v>43544</v>
      </c>
      <c r="G523" s="20">
        <v>0.47430555555555598</v>
      </c>
      <c r="H523" t="s">
        <v>15</v>
      </c>
      <c r="I523">
        <v>499.02</v>
      </c>
      <c r="J523">
        <v>4.7619047620000003</v>
      </c>
      <c r="K523">
        <v>24.951000000000001</v>
      </c>
      <c r="L523">
        <v>7.3</v>
      </c>
    </row>
    <row r="524" spans="1:12">
      <c r="A524" t="s">
        <v>537</v>
      </c>
      <c r="B524">
        <v>37.44</v>
      </c>
      <c r="C524">
        <v>6</v>
      </c>
      <c r="D524">
        <v>11.231999999999999</v>
      </c>
      <c r="E524">
        <v>235.87200000000001</v>
      </c>
      <c r="F524" s="3">
        <v>43502</v>
      </c>
      <c r="G524" s="20">
        <v>0.57986111111111105</v>
      </c>
      <c r="H524" t="s">
        <v>17</v>
      </c>
      <c r="I524">
        <v>224.64</v>
      </c>
      <c r="J524">
        <v>4.7619047620000003</v>
      </c>
      <c r="K524">
        <v>11.231999999999999</v>
      </c>
      <c r="L524">
        <v>5.9</v>
      </c>
    </row>
    <row r="525" spans="1:12">
      <c r="A525" t="s">
        <v>538</v>
      </c>
      <c r="B525">
        <v>62.87</v>
      </c>
      <c r="C525">
        <v>2</v>
      </c>
      <c r="D525">
        <v>6.2869999999999999</v>
      </c>
      <c r="E525">
        <v>132.02699999999999</v>
      </c>
      <c r="F525" s="3">
        <v>43466</v>
      </c>
      <c r="G525" s="20">
        <v>0.48819444444444399</v>
      </c>
      <c r="H525" t="s">
        <v>15</v>
      </c>
      <c r="I525">
        <v>125.74</v>
      </c>
      <c r="J525">
        <v>4.7619047620000003</v>
      </c>
      <c r="K525">
        <v>6.2869999999999999</v>
      </c>
      <c r="L525">
        <v>5</v>
      </c>
    </row>
    <row r="526" spans="1:12">
      <c r="A526" t="s">
        <v>539</v>
      </c>
      <c r="B526">
        <v>81.709999999999994</v>
      </c>
      <c r="C526">
        <v>6</v>
      </c>
      <c r="D526">
        <v>24.513000000000002</v>
      </c>
      <c r="E526">
        <v>514.77300000000002</v>
      </c>
      <c r="F526" s="3">
        <v>43492</v>
      </c>
      <c r="G526" s="20">
        <v>0.60833333333333295</v>
      </c>
      <c r="H526" t="s">
        <v>17</v>
      </c>
      <c r="I526">
        <v>490.26</v>
      </c>
      <c r="J526">
        <v>4.7619047620000003</v>
      </c>
      <c r="K526">
        <v>24.513000000000002</v>
      </c>
      <c r="L526">
        <v>8</v>
      </c>
    </row>
    <row r="527" spans="1:12">
      <c r="A527" t="s">
        <v>540</v>
      </c>
      <c r="B527">
        <v>91.41</v>
      </c>
      <c r="C527">
        <v>5</v>
      </c>
      <c r="D527">
        <v>22.852499999999999</v>
      </c>
      <c r="E527">
        <v>479.90249999999997</v>
      </c>
      <c r="F527" s="3">
        <v>43521</v>
      </c>
      <c r="G527" s="20">
        <v>0.66874999999999996</v>
      </c>
      <c r="H527" t="s">
        <v>13</v>
      </c>
      <c r="I527">
        <v>457.05</v>
      </c>
      <c r="J527">
        <v>4.7619047620000003</v>
      </c>
      <c r="K527">
        <v>22.852499999999999</v>
      </c>
      <c r="L527">
        <v>7.1</v>
      </c>
    </row>
    <row r="528" spans="1:12">
      <c r="A528" t="s">
        <v>541</v>
      </c>
      <c r="B528">
        <v>39.21</v>
      </c>
      <c r="C528">
        <v>4</v>
      </c>
      <c r="D528">
        <v>7.8419999999999996</v>
      </c>
      <c r="E528">
        <v>164.68199999999999</v>
      </c>
      <c r="F528" s="3">
        <v>43481</v>
      </c>
      <c r="G528" s="20">
        <v>0.83541666666666703</v>
      </c>
      <c r="H528" t="s">
        <v>17</v>
      </c>
      <c r="I528">
        <v>156.84</v>
      </c>
      <c r="J528">
        <v>4.7619047620000003</v>
      </c>
      <c r="K528">
        <v>7.8419999999999996</v>
      </c>
      <c r="L528">
        <v>9</v>
      </c>
    </row>
    <row r="529" spans="1:12">
      <c r="A529" t="s">
        <v>542</v>
      </c>
      <c r="B529">
        <v>59.86</v>
      </c>
      <c r="C529">
        <v>2</v>
      </c>
      <c r="D529">
        <v>5.9859999999999998</v>
      </c>
      <c r="E529">
        <v>125.706</v>
      </c>
      <c r="F529" s="3">
        <v>43478</v>
      </c>
      <c r="G529" s="20">
        <v>0.62152777777777801</v>
      </c>
      <c r="H529" t="s">
        <v>13</v>
      </c>
      <c r="I529">
        <v>119.72</v>
      </c>
      <c r="J529">
        <v>4.7619047620000003</v>
      </c>
      <c r="K529">
        <v>5.9859999999999998</v>
      </c>
      <c r="L529">
        <v>6.7</v>
      </c>
    </row>
    <row r="530" spans="1:12">
      <c r="A530" t="s">
        <v>543</v>
      </c>
      <c r="B530">
        <v>54.36</v>
      </c>
      <c r="C530">
        <v>10</v>
      </c>
      <c r="D530">
        <v>27.18</v>
      </c>
      <c r="E530">
        <v>570.78</v>
      </c>
      <c r="F530" s="3">
        <v>43503</v>
      </c>
      <c r="G530" s="20">
        <v>0.47777777777777802</v>
      </c>
      <c r="H530" t="s">
        <v>17</v>
      </c>
      <c r="I530">
        <v>543.6</v>
      </c>
      <c r="J530">
        <v>4.7619047620000003</v>
      </c>
      <c r="K530">
        <v>27.18</v>
      </c>
      <c r="L530">
        <v>6.1</v>
      </c>
    </row>
    <row r="531" spans="1:12">
      <c r="A531" t="s">
        <v>544</v>
      </c>
      <c r="B531">
        <v>98.09</v>
      </c>
      <c r="C531">
        <v>9</v>
      </c>
      <c r="D531">
        <v>44.140500000000003</v>
      </c>
      <c r="E531">
        <v>926.95050000000003</v>
      </c>
      <c r="F531" s="3">
        <v>43513</v>
      </c>
      <c r="G531" s="20">
        <v>0.82013888888888897</v>
      </c>
      <c r="H531" t="s">
        <v>15</v>
      </c>
      <c r="I531">
        <v>882.81</v>
      </c>
      <c r="J531">
        <v>4.7619047620000003</v>
      </c>
      <c r="K531">
        <v>44.140500000000003</v>
      </c>
      <c r="L531">
        <v>9.3000000000000007</v>
      </c>
    </row>
    <row r="532" spans="1:12">
      <c r="A532" t="s">
        <v>545</v>
      </c>
      <c r="B532">
        <v>25.43</v>
      </c>
      <c r="C532">
        <v>6</v>
      </c>
      <c r="D532">
        <v>7.6289999999999996</v>
      </c>
      <c r="E532">
        <v>160.209</v>
      </c>
      <c r="F532" s="3">
        <v>43508</v>
      </c>
      <c r="G532" s="20">
        <v>0.79236111111111096</v>
      </c>
      <c r="H532" t="s">
        <v>13</v>
      </c>
      <c r="I532">
        <v>152.58000000000001</v>
      </c>
      <c r="J532">
        <v>4.7619047620000003</v>
      </c>
      <c r="K532">
        <v>7.6289999999999996</v>
      </c>
      <c r="L532">
        <v>7</v>
      </c>
    </row>
    <row r="533" spans="1:12">
      <c r="A533" t="s">
        <v>546</v>
      </c>
      <c r="B533">
        <v>86.68</v>
      </c>
      <c r="C533">
        <v>8</v>
      </c>
      <c r="D533">
        <v>34.671999999999997</v>
      </c>
      <c r="E533">
        <v>728.11199999999997</v>
      </c>
      <c r="F533" s="3">
        <v>43489</v>
      </c>
      <c r="G533" s="20">
        <v>0.75277777777777799</v>
      </c>
      <c r="H533" t="s">
        <v>17</v>
      </c>
      <c r="I533">
        <v>693.44</v>
      </c>
      <c r="J533">
        <v>4.7619047620000003</v>
      </c>
      <c r="K533">
        <v>34.671999999999997</v>
      </c>
      <c r="L533">
        <v>7.2</v>
      </c>
    </row>
    <row r="534" spans="1:12">
      <c r="A534" t="s">
        <v>547</v>
      </c>
      <c r="B534">
        <v>22.95</v>
      </c>
      <c r="C534">
        <v>10</v>
      </c>
      <c r="D534">
        <v>11.475</v>
      </c>
      <c r="E534">
        <v>240.97499999999999</v>
      </c>
      <c r="F534" s="3">
        <v>43502</v>
      </c>
      <c r="G534" s="20">
        <v>0.80555555555555503</v>
      </c>
      <c r="H534" t="s">
        <v>13</v>
      </c>
      <c r="I534">
        <v>229.5</v>
      </c>
      <c r="J534">
        <v>4.7619047620000003</v>
      </c>
      <c r="K534">
        <v>11.475</v>
      </c>
      <c r="L534">
        <v>8.1999999999999993</v>
      </c>
    </row>
    <row r="535" spans="1:12">
      <c r="A535" t="s">
        <v>548</v>
      </c>
      <c r="B535">
        <v>16.309999999999999</v>
      </c>
      <c r="C535">
        <v>9</v>
      </c>
      <c r="D535">
        <v>7.3395000000000001</v>
      </c>
      <c r="E535">
        <v>154.12950000000001</v>
      </c>
      <c r="F535" s="3">
        <v>43550</v>
      </c>
      <c r="G535" s="20">
        <v>0.438194444444444</v>
      </c>
      <c r="H535" t="s">
        <v>13</v>
      </c>
      <c r="I535">
        <v>146.79</v>
      </c>
      <c r="J535">
        <v>4.7619047620000003</v>
      </c>
      <c r="K535">
        <v>7.3395000000000001</v>
      </c>
      <c r="L535">
        <v>8.4</v>
      </c>
    </row>
    <row r="536" spans="1:12">
      <c r="A536" t="s">
        <v>549</v>
      </c>
      <c r="B536">
        <v>28.32</v>
      </c>
      <c r="C536">
        <v>5</v>
      </c>
      <c r="D536">
        <v>7.08</v>
      </c>
      <c r="E536">
        <v>148.68</v>
      </c>
      <c r="F536" s="3">
        <v>43535</v>
      </c>
      <c r="G536" s="20">
        <v>0.56111111111111101</v>
      </c>
      <c r="H536" t="s">
        <v>13</v>
      </c>
      <c r="I536">
        <v>141.6</v>
      </c>
      <c r="J536">
        <v>4.7619047620000003</v>
      </c>
      <c r="K536">
        <v>7.08</v>
      </c>
      <c r="L536">
        <v>6.2</v>
      </c>
    </row>
    <row r="537" spans="1:12">
      <c r="A537" t="s">
        <v>550</v>
      </c>
      <c r="B537">
        <v>16.670000000000002</v>
      </c>
      <c r="C537">
        <v>7</v>
      </c>
      <c r="D537">
        <v>5.8345000000000002</v>
      </c>
      <c r="E537">
        <v>122.5245</v>
      </c>
      <c r="F537" s="3">
        <v>43503</v>
      </c>
      <c r="G537" s="20">
        <v>0.483333333333333</v>
      </c>
      <c r="H537" t="s">
        <v>13</v>
      </c>
      <c r="I537">
        <v>116.69</v>
      </c>
      <c r="J537">
        <v>4.7619047620000003</v>
      </c>
      <c r="K537">
        <v>5.8345000000000002</v>
      </c>
      <c r="L537">
        <v>7.4</v>
      </c>
    </row>
    <row r="538" spans="1:12">
      <c r="A538" t="s">
        <v>551</v>
      </c>
      <c r="B538">
        <v>73.959999999999994</v>
      </c>
      <c r="C538">
        <v>1</v>
      </c>
      <c r="D538">
        <v>3.698</v>
      </c>
      <c r="E538">
        <v>77.658000000000001</v>
      </c>
      <c r="F538" s="3">
        <v>43470</v>
      </c>
      <c r="G538" s="20">
        <v>0.48055555555555601</v>
      </c>
      <c r="H538" t="s">
        <v>17</v>
      </c>
      <c r="I538">
        <v>73.959999999999994</v>
      </c>
      <c r="J538">
        <v>4.7619047620000003</v>
      </c>
      <c r="K538">
        <v>3.698</v>
      </c>
      <c r="L538">
        <v>5</v>
      </c>
    </row>
    <row r="539" spans="1:12">
      <c r="A539" t="s">
        <v>552</v>
      </c>
      <c r="B539">
        <v>97.94</v>
      </c>
      <c r="C539">
        <v>1</v>
      </c>
      <c r="D539">
        <v>4.8970000000000002</v>
      </c>
      <c r="E539">
        <v>102.837</v>
      </c>
      <c r="F539" s="3">
        <v>43531</v>
      </c>
      <c r="G539" s="20">
        <v>0.48888888888888898</v>
      </c>
      <c r="H539" t="s">
        <v>13</v>
      </c>
      <c r="I539">
        <v>97.94</v>
      </c>
      <c r="J539">
        <v>4.7619047620000003</v>
      </c>
      <c r="K539">
        <v>4.8970000000000002</v>
      </c>
      <c r="L539">
        <v>6.9</v>
      </c>
    </row>
    <row r="540" spans="1:12">
      <c r="A540" t="s">
        <v>553</v>
      </c>
      <c r="B540">
        <v>73.05</v>
      </c>
      <c r="C540">
        <v>4</v>
      </c>
      <c r="D540">
        <v>14.61</v>
      </c>
      <c r="E540">
        <v>306.81</v>
      </c>
      <c r="F540" s="3">
        <v>43521</v>
      </c>
      <c r="G540" s="20">
        <v>0.719444444444444</v>
      </c>
      <c r="H540" t="s">
        <v>17</v>
      </c>
      <c r="I540">
        <v>292.2</v>
      </c>
      <c r="J540">
        <v>4.7619047620000003</v>
      </c>
      <c r="K540">
        <v>14.61</v>
      </c>
      <c r="L540">
        <v>4.9000000000000004</v>
      </c>
    </row>
    <row r="541" spans="1:12">
      <c r="A541" t="s">
        <v>554</v>
      </c>
      <c r="B541">
        <v>87.48</v>
      </c>
      <c r="C541">
        <v>6</v>
      </c>
      <c r="D541">
        <v>26.244</v>
      </c>
      <c r="E541">
        <v>551.12400000000002</v>
      </c>
      <c r="F541" s="3">
        <v>43497</v>
      </c>
      <c r="G541" s="20">
        <v>0.77986111111111101</v>
      </c>
      <c r="H541" t="s">
        <v>13</v>
      </c>
      <c r="I541">
        <v>524.88</v>
      </c>
      <c r="J541">
        <v>4.7619047620000003</v>
      </c>
      <c r="K541">
        <v>26.244</v>
      </c>
      <c r="L541">
        <v>5.0999999999999996</v>
      </c>
    </row>
    <row r="542" spans="1:12">
      <c r="A542" t="s">
        <v>555</v>
      </c>
      <c r="B542">
        <v>30.68</v>
      </c>
      <c r="C542">
        <v>3</v>
      </c>
      <c r="D542">
        <v>4.6020000000000003</v>
      </c>
      <c r="E542">
        <v>96.641999999999996</v>
      </c>
      <c r="F542" s="3">
        <v>43487</v>
      </c>
      <c r="G542" s="20">
        <v>0.45833333333333298</v>
      </c>
      <c r="H542" t="s">
        <v>13</v>
      </c>
      <c r="I542">
        <v>92.04</v>
      </c>
      <c r="J542">
        <v>4.7619047620000003</v>
      </c>
      <c r="K542">
        <v>4.6020000000000003</v>
      </c>
      <c r="L542">
        <v>9.1</v>
      </c>
    </row>
    <row r="543" spans="1:12">
      <c r="A543" t="s">
        <v>556</v>
      </c>
      <c r="B543">
        <v>75.88</v>
      </c>
      <c r="C543">
        <v>1</v>
      </c>
      <c r="D543">
        <v>3.794</v>
      </c>
      <c r="E543">
        <v>79.674000000000007</v>
      </c>
      <c r="F543" s="3">
        <v>43468</v>
      </c>
      <c r="G543" s="20">
        <v>0.4375</v>
      </c>
      <c r="H543" t="s">
        <v>17</v>
      </c>
      <c r="I543">
        <v>75.88</v>
      </c>
      <c r="J543">
        <v>4.7619047620000003</v>
      </c>
      <c r="K543">
        <v>3.794</v>
      </c>
      <c r="L543">
        <v>7.1</v>
      </c>
    </row>
    <row r="544" spans="1:12">
      <c r="A544" t="s">
        <v>557</v>
      </c>
      <c r="B544">
        <v>20.18</v>
      </c>
      <c r="C544">
        <v>4</v>
      </c>
      <c r="D544">
        <v>4.0359999999999996</v>
      </c>
      <c r="E544">
        <v>84.756</v>
      </c>
      <c r="F544" s="3">
        <v>43509</v>
      </c>
      <c r="G544" s="20">
        <v>0.50972222222222197</v>
      </c>
      <c r="H544" t="s">
        <v>17</v>
      </c>
      <c r="I544">
        <v>80.72</v>
      </c>
      <c r="J544">
        <v>4.7619047620000003</v>
      </c>
      <c r="K544">
        <v>4.0359999999999996</v>
      </c>
      <c r="L544">
        <v>5</v>
      </c>
    </row>
    <row r="545" spans="1:12">
      <c r="A545" t="s">
        <v>558</v>
      </c>
      <c r="B545">
        <v>18.77</v>
      </c>
      <c r="C545">
        <v>6</v>
      </c>
      <c r="D545">
        <v>5.6310000000000002</v>
      </c>
      <c r="E545">
        <v>118.251</v>
      </c>
      <c r="F545" s="3">
        <v>43493</v>
      </c>
      <c r="G545" s="20">
        <v>0.69652777777777797</v>
      </c>
      <c r="H545" t="s">
        <v>17</v>
      </c>
      <c r="I545">
        <v>112.62</v>
      </c>
      <c r="J545">
        <v>4.7619047620000003</v>
      </c>
      <c r="K545">
        <v>5.6310000000000002</v>
      </c>
      <c r="L545">
        <v>5.5</v>
      </c>
    </row>
    <row r="546" spans="1:12">
      <c r="A546" t="s">
        <v>559</v>
      </c>
      <c r="B546">
        <v>71.2</v>
      </c>
      <c r="C546">
        <v>1</v>
      </c>
      <c r="D546">
        <v>3.56</v>
      </c>
      <c r="E546">
        <v>74.760000000000005</v>
      </c>
      <c r="F546" s="3">
        <v>43470</v>
      </c>
      <c r="G546" s="20">
        <v>0.86111111111111105</v>
      </c>
      <c r="H546" t="s">
        <v>17</v>
      </c>
      <c r="I546">
        <v>71.2</v>
      </c>
      <c r="J546">
        <v>4.7619047620000003</v>
      </c>
      <c r="K546">
        <v>3.56</v>
      </c>
      <c r="L546">
        <v>9.1999999999999993</v>
      </c>
    </row>
    <row r="547" spans="1:12">
      <c r="A547" t="s">
        <v>560</v>
      </c>
      <c r="B547">
        <v>38.81</v>
      </c>
      <c r="C547">
        <v>4</v>
      </c>
      <c r="D547">
        <v>7.7619999999999996</v>
      </c>
      <c r="E547">
        <v>163.00200000000001</v>
      </c>
      <c r="F547" s="3">
        <v>43543</v>
      </c>
      <c r="G547" s="20">
        <v>0.56944444444444398</v>
      </c>
      <c r="H547" t="s">
        <v>13</v>
      </c>
      <c r="I547">
        <v>155.24</v>
      </c>
      <c r="J547">
        <v>4.7619047620000003</v>
      </c>
      <c r="K547">
        <v>7.7619999999999996</v>
      </c>
      <c r="L547">
        <v>4.9000000000000004</v>
      </c>
    </row>
    <row r="548" spans="1:12">
      <c r="A548" t="s">
        <v>561</v>
      </c>
      <c r="B548">
        <v>29.42</v>
      </c>
      <c r="C548">
        <v>10</v>
      </c>
      <c r="D548">
        <v>14.71</v>
      </c>
      <c r="E548">
        <v>308.91000000000003</v>
      </c>
      <c r="F548" s="3">
        <v>43477</v>
      </c>
      <c r="G548" s="20">
        <v>0.68263888888888902</v>
      </c>
      <c r="H548" t="s">
        <v>13</v>
      </c>
      <c r="I548">
        <v>294.2</v>
      </c>
      <c r="J548">
        <v>4.7619047620000003</v>
      </c>
      <c r="K548">
        <v>14.71</v>
      </c>
      <c r="L548">
        <v>8.9</v>
      </c>
    </row>
    <row r="549" spans="1:12">
      <c r="A549" t="s">
        <v>562</v>
      </c>
      <c r="B549">
        <v>60.95</v>
      </c>
      <c r="C549">
        <v>9</v>
      </c>
      <c r="D549">
        <v>27.427499999999998</v>
      </c>
      <c r="E549">
        <v>575.97749999999996</v>
      </c>
      <c r="F549" s="3">
        <v>43472</v>
      </c>
      <c r="G549" s="20">
        <v>0.50555555555555598</v>
      </c>
      <c r="H549" t="s">
        <v>17</v>
      </c>
      <c r="I549">
        <v>548.54999999999995</v>
      </c>
      <c r="J549">
        <v>4.7619047620000003</v>
      </c>
      <c r="K549">
        <v>27.427499999999998</v>
      </c>
      <c r="L549">
        <v>6</v>
      </c>
    </row>
    <row r="550" spans="1:12">
      <c r="A550" t="s">
        <v>563</v>
      </c>
      <c r="B550">
        <v>51.54</v>
      </c>
      <c r="C550">
        <v>5</v>
      </c>
      <c r="D550">
        <v>12.885</v>
      </c>
      <c r="E550">
        <v>270.58499999999998</v>
      </c>
      <c r="F550" s="3">
        <v>43491</v>
      </c>
      <c r="G550" s="20">
        <v>0.73958333333333304</v>
      </c>
      <c r="H550" t="s">
        <v>15</v>
      </c>
      <c r="I550">
        <v>257.7</v>
      </c>
      <c r="J550">
        <v>4.7619047620000003</v>
      </c>
      <c r="K550">
        <v>12.885</v>
      </c>
      <c r="L550">
        <v>4.2</v>
      </c>
    </row>
    <row r="551" spans="1:12">
      <c r="A551" t="s">
        <v>564</v>
      </c>
      <c r="B551">
        <v>66.06</v>
      </c>
      <c r="C551">
        <v>6</v>
      </c>
      <c r="D551">
        <v>19.818000000000001</v>
      </c>
      <c r="E551">
        <v>416.178</v>
      </c>
      <c r="F551" s="3">
        <v>43488</v>
      </c>
      <c r="G551" s="20">
        <v>0.43611111111111101</v>
      </c>
      <c r="H551" t="s">
        <v>15</v>
      </c>
      <c r="I551">
        <v>396.36</v>
      </c>
      <c r="J551">
        <v>4.7619047620000003</v>
      </c>
      <c r="K551">
        <v>19.818000000000001</v>
      </c>
      <c r="L551">
        <v>7.3</v>
      </c>
    </row>
    <row r="552" spans="1:12">
      <c r="A552" t="s">
        <v>565</v>
      </c>
      <c r="B552">
        <v>57.27</v>
      </c>
      <c r="C552">
        <v>3</v>
      </c>
      <c r="D552">
        <v>8.5905000000000005</v>
      </c>
      <c r="E552">
        <v>180.40049999999999</v>
      </c>
      <c r="F552" s="3">
        <v>43505</v>
      </c>
      <c r="G552" s="20">
        <v>0.85486111111111096</v>
      </c>
      <c r="H552" t="s">
        <v>13</v>
      </c>
      <c r="I552">
        <v>171.81</v>
      </c>
      <c r="J552">
        <v>4.7619047620000003</v>
      </c>
      <c r="K552">
        <v>8.5905000000000005</v>
      </c>
      <c r="L552">
        <v>6.5</v>
      </c>
    </row>
    <row r="553" spans="1:12">
      <c r="A553" t="s">
        <v>566</v>
      </c>
      <c r="B553">
        <v>54.31</v>
      </c>
      <c r="C553">
        <v>9</v>
      </c>
      <c r="D553">
        <v>24.439499999999999</v>
      </c>
      <c r="E553">
        <v>513.22950000000003</v>
      </c>
      <c r="F553" s="3">
        <v>43518</v>
      </c>
      <c r="G553" s="20">
        <v>0.45069444444444401</v>
      </c>
      <c r="H553" t="s">
        <v>15</v>
      </c>
      <c r="I553">
        <v>488.79</v>
      </c>
      <c r="J553">
        <v>4.7619047620000003</v>
      </c>
      <c r="K553">
        <v>24.439499999999999</v>
      </c>
      <c r="L553">
        <v>8.9</v>
      </c>
    </row>
    <row r="554" spans="1:12">
      <c r="A554" t="s">
        <v>567</v>
      </c>
      <c r="B554">
        <v>58.24</v>
      </c>
      <c r="C554">
        <v>9</v>
      </c>
      <c r="D554">
        <v>26.207999999999998</v>
      </c>
      <c r="E554">
        <v>550.36800000000005</v>
      </c>
      <c r="F554" s="3">
        <v>43501</v>
      </c>
      <c r="G554" s="20">
        <v>0.52361111111111103</v>
      </c>
      <c r="H554" t="s">
        <v>15</v>
      </c>
      <c r="I554">
        <v>524.16</v>
      </c>
      <c r="J554">
        <v>4.7619047620000003</v>
      </c>
      <c r="K554">
        <v>26.207999999999998</v>
      </c>
      <c r="L554">
        <v>9.6999999999999993</v>
      </c>
    </row>
    <row r="555" spans="1:12">
      <c r="A555" t="s">
        <v>568</v>
      </c>
      <c r="B555">
        <v>22.21</v>
      </c>
      <c r="C555">
        <v>6</v>
      </c>
      <c r="D555">
        <v>6.6630000000000003</v>
      </c>
      <c r="E555">
        <v>139.923</v>
      </c>
      <c r="F555" s="3">
        <v>43531</v>
      </c>
      <c r="G555" s="20">
        <v>0.43263888888888902</v>
      </c>
      <c r="H555" t="s">
        <v>17</v>
      </c>
      <c r="I555">
        <v>133.26</v>
      </c>
      <c r="J555">
        <v>4.7619047620000003</v>
      </c>
      <c r="K555">
        <v>6.6630000000000003</v>
      </c>
      <c r="L555">
        <v>8.6</v>
      </c>
    </row>
    <row r="556" spans="1:12">
      <c r="A556" t="s">
        <v>569</v>
      </c>
      <c r="B556">
        <v>19.32</v>
      </c>
      <c r="C556">
        <v>7</v>
      </c>
      <c r="D556">
        <v>6.7619999999999996</v>
      </c>
      <c r="E556">
        <v>142.00200000000001</v>
      </c>
      <c r="F556" s="3">
        <v>43549</v>
      </c>
      <c r="G556" s="20">
        <v>0.78541666666666698</v>
      </c>
      <c r="H556" t="s">
        <v>15</v>
      </c>
      <c r="I556">
        <v>135.24</v>
      </c>
      <c r="J556">
        <v>4.7619047620000003</v>
      </c>
      <c r="K556">
        <v>6.7619999999999996</v>
      </c>
      <c r="L556">
        <v>6.9</v>
      </c>
    </row>
    <row r="557" spans="1:12">
      <c r="A557" t="s">
        <v>570</v>
      </c>
      <c r="B557">
        <v>37.479999999999997</v>
      </c>
      <c r="C557">
        <v>3</v>
      </c>
      <c r="D557">
        <v>5.6219999999999999</v>
      </c>
      <c r="E557">
        <v>118.062</v>
      </c>
      <c r="F557" s="3">
        <v>43485</v>
      </c>
      <c r="G557" s="20">
        <v>0.57291666666666696</v>
      </c>
      <c r="H557" t="s">
        <v>17</v>
      </c>
      <c r="I557">
        <v>112.44</v>
      </c>
      <c r="J557">
        <v>4.7619047620000003</v>
      </c>
      <c r="K557">
        <v>5.6219999999999999</v>
      </c>
      <c r="L557">
        <v>7.7</v>
      </c>
    </row>
    <row r="558" spans="1:12">
      <c r="A558" t="s">
        <v>571</v>
      </c>
      <c r="B558">
        <v>72.040000000000006</v>
      </c>
      <c r="C558">
        <v>2</v>
      </c>
      <c r="D558">
        <v>7.2039999999999997</v>
      </c>
      <c r="E558">
        <v>151.28399999999999</v>
      </c>
      <c r="F558" s="3">
        <v>43500</v>
      </c>
      <c r="G558" s="20">
        <v>0.81805555555555598</v>
      </c>
      <c r="H558" t="s">
        <v>15</v>
      </c>
      <c r="I558">
        <v>144.08000000000001</v>
      </c>
      <c r="J558">
        <v>4.7619047620000003</v>
      </c>
      <c r="K558">
        <v>7.2039999999999997</v>
      </c>
      <c r="L558">
        <v>9.5</v>
      </c>
    </row>
    <row r="559" spans="1:12">
      <c r="A559" t="s">
        <v>572</v>
      </c>
      <c r="B559">
        <v>98.52</v>
      </c>
      <c r="C559">
        <v>10</v>
      </c>
      <c r="D559">
        <v>49.26</v>
      </c>
      <c r="E559">
        <v>1034.46</v>
      </c>
      <c r="F559" s="3">
        <v>43495</v>
      </c>
      <c r="G559" s="20">
        <v>0.84930555555555598</v>
      </c>
      <c r="H559" t="s">
        <v>13</v>
      </c>
      <c r="I559">
        <v>985.2</v>
      </c>
      <c r="J559">
        <v>4.7619047620000003</v>
      </c>
      <c r="K559">
        <v>49.26</v>
      </c>
      <c r="L559">
        <v>4.5</v>
      </c>
    </row>
    <row r="560" spans="1:12">
      <c r="A560" t="s">
        <v>573</v>
      </c>
      <c r="B560">
        <v>41.66</v>
      </c>
      <c r="C560">
        <v>6</v>
      </c>
      <c r="D560">
        <v>12.497999999999999</v>
      </c>
      <c r="E560">
        <v>262.45800000000003</v>
      </c>
      <c r="F560" s="3">
        <v>43467</v>
      </c>
      <c r="G560" s="20">
        <v>0.64166666666666705</v>
      </c>
      <c r="H560" t="s">
        <v>13</v>
      </c>
      <c r="I560">
        <v>249.96</v>
      </c>
      <c r="J560">
        <v>4.7619047620000003</v>
      </c>
      <c r="K560">
        <v>12.497999999999999</v>
      </c>
      <c r="L560">
        <v>5.6</v>
      </c>
    </row>
    <row r="561" spans="1:12">
      <c r="A561" t="s">
        <v>574</v>
      </c>
      <c r="B561">
        <v>72.42</v>
      </c>
      <c r="C561">
        <v>3</v>
      </c>
      <c r="D561">
        <v>10.863</v>
      </c>
      <c r="E561">
        <v>228.12299999999999</v>
      </c>
      <c r="F561" s="3">
        <v>43553</v>
      </c>
      <c r="G561" s="20">
        <v>0.70416666666666705</v>
      </c>
      <c r="H561" t="s">
        <v>13</v>
      </c>
      <c r="I561">
        <v>217.26</v>
      </c>
      <c r="J561">
        <v>4.7619047620000003</v>
      </c>
      <c r="K561">
        <v>10.863</v>
      </c>
      <c r="L561">
        <v>8.1999999999999993</v>
      </c>
    </row>
    <row r="562" spans="1:12">
      <c r="A562" t="s">
        <v>575</v>
      </c>
      <c r="B562">
        <v>21.58</v>
      </c>
      <c r="C562">
        <v>9</v>
      </c>
      <c r="D562">
        <v>9.7110000000000003</v>
      </c>
      <c r="E562">
        <v>203.93100000000001</v>
      </c>
      <c r="F562" s="3">
        <v>43538</v>
      </c>
      <c r="G562" s="20">
        <v>0.52222222222222203</v>
      </c>
      <c r="H562" t="s">
        <v>15</v>
      </c>
      <c r="I562">
        <v>194.22</v>
      </c>
      <c r="J562">
        <v>4.7619047620000003</v>
      </c>
      <c r="K562">
        <v>9.7110000000000003</v>
      </c>
      <c r="L562">
        <v>7.3</v>
      </c>
    </row>
    <row r="563" spans="1:12">
      <c r="A563" t="s">
        <v>576</v>
      </c>
      <c r="B563">
        <v>89.2</v>
      </c>
      <c r="C563">
        <v>10</v>
      </c>
      <c r="D563">
        <v>44.6</v>
      </c>
      <c r="E563">
        <v>936.6</v>
      </c>
      <c r="F563" s="3">
        <v>43507</v>
      </c>
      <c r="G563" s="20">
        <v>0.65416666666666701</v>
      </c>
      <c r="H563" t="s">
        <v>17</v>
      </c>
      <c r="I563">
        <v>892</v>
      </c>
      <c r="J563">
        <v>4.7619047620000003</v>
      </c>
      <c r="K563">
        <v>44.6</v>
      </c>
      <c r="L563">
        <v>4.4000000000000004</v>
      </c>
    </row>
    <row r="564" spans="1:12">
      <c r="A564" t="s">
        <v>577</v>
      </c>
      <c r="B564">
        <v>42.42</v>
      </c>
      <c r="C564">
        <v>8</v>
      </c>
      <c r="D564">
        <v>16.968</v>
      </c>
      <c r="E564">
        <v>356.32799999999997</v>
      </c>
      <c r="F564" s="3">
        <v>43495</v>
      </c>
      <c r="G564" s="20">
        <v>0.58194444444444404</v>
      </c>
      <c r="H564" t="s">
        <v>13</v>
      </c>
      <c r="I564">
        <v>339.36</v>
      </c>
      <c r="J564">
        <v>4.7619047620000003</v>
      </c>
      <c r="K564">
        <v>16.968</v>
      </c>
      <c r="L564">
        <v>5.7</v>
      </c>
    </row>
    <row r="565" spans="1:12">
      <c r="A565" t="s">
        <v>578</v>
      </c>
      <c r="B565">
        <v>74.510000000000005</v>
      </c>
      <c r="C565">
        <v>6</v>
      </c>
      <c r="D565">
        <v>22.353000000000002</v>
      </c>
      <c r="E565">
        <v>469.41300000000001</v>
      </c>
      <c r="F565" s="3">
        <v>43544</v>
      </c>
      <c r="G565" s="20">
        <v>0.63055555555555598</v>
      </c>
      <c r="H565" t="s">
        <v>13</v>
      </c>
      <c r="I565">
        <v>447.06</v>
      </c>
      <c r="J565">
        <v>4.7619047620000003</v>
      </c>
      <c r="K565">
        <v>22.353000000000002</v>
      </c>
      <c r="L565">
        <v>5</v>
      </c>
    </row>
    <row r="566" spans="1:12">
      <c r="A566" t="s">
        <v>579</v>
      </c>
      <c r="B566">
        <v>99.25</v>
      </c>
      <c r="C566">
        <v>2</v>
      </c>
      <c r="D566">
        <v>9.9250000000000007</v>
      </c>
      <c r="E566">
        <v>208.42500000000001</v>
      </c>
      <c r="F566" s="3">
        <v>43544</v>
      </c>
      <c r="G566" s="20">
        <v>0.54305555555555596</v>
      </c>
      <c r="H566" t="s">
        <v>15</v>
      </c>
      <c r="I566">
        <v>198.5</v>
      </c>
      <c r="J566">
        <v>4.7619047620000003</v>
      </c>
      <c r="K566">
        <v>9.9250000000000007</v>
      </c>
      <c r="L566">
        <v>9</v>
      </c>
    </row>
    <row r="567" spans="1:12">
      <c r="A567" t="s">
        <v>580</v>
      </c>
      <c r="B567">
        <v>81.209999999999994</v>
      </c>
      <c r="C567">
        <v>10</v>
      </c>
      <c r="D567">
        <v>40.604999999999997</v>
      </c>
      <c r="E567">
        <v>852.70500000000004</v>
      </c>
      <c r="F567" s="3">
        <v>43482</v>
      </c>
      <c r="G567" s="20">
        <v>0.54236111111111096</v>
      </c>
      <c r="H567" t="s">
        <v>17</v>
      </c>
      <c r="I567">
        <v>812.1</v>
      </c>
      <c r="J567">
        <v>4.7619047620000003</v>
      </c>
      <c r="K567">
        <v>40.604999999999997</v>
      </c>
      <c r="L567">
        <v>6.3</v>
      </c>
    </row>
    <row r="568" spans="1:12">
      <c r="A568" t="s">
        <v>581</v>
      </c>
      <c r="B568">
        <v>49.33</v>
      </c>
      <c r="C568">
        <v>10</v>
      </c>
      <c r="D568">
        <v>24.664999999999999</v>
      </c>
      <c r="E568">
        <v>517.96500000000003</v>
      </c>
      <c r="F568" s="3">
        <v>43499</v>
      </c>
      <c r="G568" s="20">
        <v>0.69444444444444497</v>
      </c>
      <c r="H568" t="s">
        <v>17</v>
      </c>
      <c r="I568">
        <v>493.3</v>
      </c>
      <c r="J568">
        <v>4.7619047620000003</v>
      </c>
      <c r="K568">
        <v>24.664999999999999</v>
      </c>
      <c r="L568">
        <v>9.4</v>
      </c>
    </row>
    <row r="569" spans="1:12">
      <c r="A569" t="s">
        <v>582</v>
      </c>
      <c r="B569">
        <v>65.739999999999995</v>
      </c>
      <c r="C569">
        <v>9</v>
      </c>
      <c r="D569">
        <v>29.582999999999998</v>
      </c>
      <c r="E569">
        <v>621.24300000000005</v>
      </c>
      <c r="F569" s="3">
        <v>43466</v>
      </c>
      <c r="G569" s="20">
        <v>0.57986111111111105</v>
      </c>
      <c r="H569" t="s">
        <v>15</v>
      </c>
      <c r="I569">
        <v>591.66</v>
      </c>
      <c r="J569">
        <v>4.7619047620000003</v>
      </c>
      <c r="K569">
        <v>29.582999999999998</v>
      </c>
      <c r="L569">
        <v>7.7</v>
      </c>
    </row>
    <row r="570" spans="1:12">
      <c r="A570" t="s">
        <v>583</v>
      </c>
      <c r="B570">
        <v>79.86</v>
      </c>
      <c r="C570">
        <v>7</v>
      </c>
      <c r="D570">
        <v>27.951000000000001</v>
      </c>
      <c r="E570">
        <v>586.971</v>
      </c>
      <c r="F570" s="3">
        <v>43475</v>
      </c>
      <c r="G570" s="20">
        <v>0.43958333333333299</v>
      </c>
      <c r="H570" t="s">
        <v>17</v>
      </c>
      <c r="I570">
        <v>559.02</v>
      </c>
      <c r="J570">
        <v>4.7619047620000003</v>
      </c>
      <c r="K570">
        <v>27.951000000000001</v>
      </c>
      <c r="L570">
        <v>5.5</v>
      </c>
    </row>
    <row r="571" spans="1:12">
      <c r="A571" t="s">
        <v>584</v>
      </c>
      <c r="B571">
        <v>73.98</v>
      </c>
      <c r="C571">
        <v>7</v>
      </c>
      <c r="D571">
        <v>25.893000000000001</v>
      </c>
      <c r="E571">
        <v>543.75300000000004</v>
      </c>
      <c r="F571" s="3">
        <v>43526</v>
      </c>
      <c r="G571" s="20">
        <v>0.69583333333333297</v>
      </c>
      <c r="H571" t="s">
        <v>13</v>
      </c>
      <c r="I571">
        <v>517.86</v>
      </c>
      <c r="J571">
        <v>4.7619047620000003</v>
      </c>
      <c r="K571">
        <v>25.893000000000001</v>
      </c>
      <c r="L571">
        <v>4.0999999999999996</v>
      </c>
    </row>
    <row r="572" spans="1:12">
      <c r="A572" t="s">
        <v>585</v>
      </c>
      <c r="B572">
        <v>82.04</v>
      </c>
      <c r="C572">
        <v>5</v>
      </c>
      <c r="D572">
        <v>20.51</v>
      </c>
      <c r="E572">
        <v>430.71</v>
      </c>
      <c r="F572" s="3">
        <v>43521</v>
      </c>
      <c r="G572" s="20">
        <v>0.719444444444444</v>
      </c>
      <c r="H572" t="s">
        <v>17</v>
      </c>
      <c r="I572">
        <v>410.2</v>
      </c>
      <c r="J572">
        <v>4.7619047620000003</v>
      </c>
      <c r="K572">
        <v>20.51</v>
      </c>
      <c r="L572">
        <v>7.6</v>
      </c>
    </row>
    <row r="573" spans="1:12">
      <c r="A573" t="s">
        <v>586</v>
      </c>
      <c r="B573">
        <v>26.67</v>
      </c>
      <c r="C573">
        <v>10</v>
      </c>
      <c r="D573">
        <v>13.335000000000001</v>
      </c>
      <c r="E573">
        <v>280.03500000000003</v>
      </c>
      <c r="F573" s="3">
        <v>43494</v>
      </c>
      <c r="G573" s="20">
        <v>0.49166666666666697</v>
      </c>
      <c r="H573" t="s">
        <v>15</v>
      </c>
      <c r="I573">
        <v>266.7</v>
      </c>
      <c r="J573">
        <v>4.7619047620000003</v>
      </c>
      <c r="K573">
        <v>13.335000000000001</v>
      </c>
      <c r="L573">
        <v>8.6</v>
      </c>
    </row>
    <row r="574" spans="1:12">
      <c r="A574" t="s">
        <v>587</v>
      </c>
      <c r="B574">
        <v>10.130000000000001</v>
      </c>
      <c r="C574">
        <v>7</v>
      </c>
      <c r="D574">
        <v>3.5455000000000001</v>
      </c>
      <c r="E574">
        <v>74.455500000000001</v>
      </c>
      <c r="F574" s="3">
        <v>43534</v>
      </c>
      <c r="G574" s="20">
        <v>0.81597222222222199</v>
      </c>
      <c r="H574" t="s">
        <v>13</v>
      </c>
      <c r="I574">
        <v>70.91</v>
      </c>
      <c r="J574">
        <v>4.7619047620000003</v>
      </c>
      <c r="K574">
        <v>3.5455000000000001</v>
      </c>
      <c r="L574">
        <v>8.3000000000000007</v>
      </c>
    </row>
    <row r="575" spans="1:12">
      <c r="A575" t="s">
        <v>588</v>
      </c>
      <c r="B575">
        <v>72.39</v>
      </c>
      <c r="C575">
        <v>2</v>
      </c>
      <c r="D575">
        <v>7.2389999999999999</v>
      </c>
      <c r="E575">
        <v>152.01900000000001</v>
      </c>
      <c r="F575" s="3">
        <v>43478</v>
      </c>
      <c r="G575" s="20">
        <v>0.82986111111111105</v>
      </c>
      <c r="H575" t="s">
        <v>17</v>
      </c>
      <c r="I575">
        <v>144.78</v>
      </c>
      <c r="J575">
        <v>4.7619047620000003</v>
      </c>
      <c r="K575">
        <v>7.2389999999999999</v>
      </c>
      <c r="L575">
        <v>8.1</v>
      </c>
    </row>
    <row r="576" spans="1:12">
      <c r="A576" t="s">
        <v>589</v>
      </c>
      <c r="B576">
        <v>85.91</v>
      </c>
      <c r="C576">
        <v>5</v>
      </c>
      <c r="D576">
        <v>21.477499999999999</v>
      </c>
      <c r="E576">
        <v>451.02749999999997</v>
      </c>
      <c r="F576" s="3">
        <v>43546</v>
      </c>
      <c r="G576" s="20">
        <v>0.60624999999999996</v>
      </c>
      <c r="H576" t="s">
        <v>17</v>
      </c>
      <c r="I576">
        <v>429.55</v>
      </c>
      <c r="J576">
        <v>4.7619047620000003</v>
      </c>
      <c r="K576">
        <v>21.477499999999999</v>
      </c>
      <c r="L576">
        <v>8.6</v>
      </c>
    </row>
    <row r="577" spans="1:12">
      <c r="A577" t="s">
        <v>590</v>
      </c>
      <c r="B577">
        <v>81.31</v>
      </c>
      <c r="C577">
        <v>7</v>
      </c>
      <c r="D577">
        <v>28.458500000000001</v>
      </c>
      <c r="E577">
        <v>597.62850000000003</v>
      </c>
      <c r="F577" s="3">
        <v>43525</v>
      </c>
      <c r="G577" s="20">
        <v>0.82569444444444395</v>
      </c>
      <c r="H577" t="s">
        <v>13</v>
      </c>
      <c r="I577">
        <v>569.16999999999996</v>
      </c>
      <c r="J577">
        <v>4.7619047620000003</v>
      </c>
      <c r="K577">
        <v>28.458500000000001</v>
      </c>
      <c r="L577">
        <v>6.3</v>
      </c>
    </row>
    <row r="578" spans="1:12">
      <c r="A578" t="s">
        <v>591</v>
      </c>
      <c r="B578">
        <v>60.3</v>
      </c>
      <c r="C578">
        <v>4</v>
      </c>
      <c r="D578">
        <v>12.06</v>
      </c>
      <c r="E578">
        <v>253.26</v>
      </c>
      <c r="F578" s="3">
        <v>43516</v>
      </c>
      <c r="G578" s="20">
        <v>0.77986111111111101</v>
      </c>
      <c r="H578" t="s">
        <v>15</v>
      </c>
      <c r="I578">
        <v>241.2</v>
      </c>
      <c r="J578">
        <v>4.7619047620000003</v>
      </c>
      <c r="K578">
        <v>12.06</v>
      </c>
      <c r="L578">
        <v>5.8</v>
      </c>
    </row>
    <row r="579" spans="1:12">
      <c r="A579" t="s">
        <v>592</v>
      </c>
      <c r="B579">
        <v>31.77</v>
      </c>
      <c r="C579">
        <v>4</v>
      </c>
      <c r="D579">
        <v>6.3540000000000001</v>
      </c>
      <c r="E579">
        <v>133.434</v>
      </c>
      <c r="F579" s="3">
        <v>43479</v>
      </c>
      <c r="G579" s="20">
        <v>0.61319444444444404</v>
      </c>
      <c r="H579" t="s">
        <v>13</v>
      </c>
      <c r="I579">
        <v>127.08</v>
      </c>
      <c r="J579">
        <v>4.7619047620000003</v>
      </c>
      <c r="K579">
        <v>6.3540000000000001</v>
      </c>
      <c r="L579">
        <v>6.2</v>
      </c>
    </row>
    <row r="580" spans="1:12">
      <c r="A580" t="s">
        <v>593</v>
      </c>
      <c r="B580">
        <v>64.27</v>
      </c>
      <c r="C580">
        <v>4</v>
      </c>
      <c r="D580">
        <v>12.853999999999999</v>
      </c>
      <c r="E580">
        <v>269.93400000000003</v>
      </c>
      <c r="F580" s="3">
        <v>43550</v>
      </c>
      <c r="G580" s="20">
        <v>0.57916666666666705</v>
      </c>
      <c r="H580" t="s">
        <v>15</v>
      </c>
      <c r="I580">
        <v>257.08</v>
      </c>
      <c r="J580">
        <v>4.7619047620000003</v>
      </c>
      <c r="K580">
        <v>12.853999999999999</v>
      </c>
      <c r="L580">
        <v>7.7</v>
      </c>
    </row>
    <row r="581" spans="1:12">
      <c r="A581" t="s">
        <v>594</v>
      </c>
      <c r="B581">
        <v>69.510000000000005</v>
      </c>
      <c r="C581">
        <v>2</v>
      </c>
      <c r="D581">
        <v>6.9509999999999996</v>
      </c>
      <c r="E581">
        <v>145.971</v>
      </c>
      <c r="F581" s="3">
        <v>43525</v>
      </c>
      <c r="G581" s="20">
        <v>0.51041666666666696</v>
      </c>
      <c r="H581" t="s">
        <v>13</v>
      </c>
      <c r="I581">
        <v>139.02000000000001</v>
      </c>
      <c r="J581">
        <v>4.7619047620000003</v>
      </c>
      <c r="K581">
        <v>6.9509999999999996</v>
      </c>
      <c r="L581">
        <v>8.1</v>
      </c>
    </row>
    <row r="582" spans="1:12">
      <c r="A582" t="s">
        <v>595</v>
      </c>
      <c r="B582">
        <v>27.22</v>
      </c>
      <c r="C582">
        <v>3</v>
      </c>
      <c r="D582">
        <v>4.0830000000000002</v>
      </c>
      <c r="E582">
        <v>85.742999999999995</v>
      </c>
      <c r="F582" s="3">
        <v>43472</v>
      </c>
      <c r="G582" s="20">
        <v>0.52569444444444402</v>
      </c>
      <c r="H582" t="s">
        <v>15</v>
      </c>
      <c r="I582">
        <v>81.66</v>
      </c>
      <c r="J582">
        <v>4.7619047620000003</v>
      </c>
      <c r="K582">
        <v>4.0830000000000002</v>
      </c>
      <c r="L582">
        <v>7.3</v>
      </c>
    </row>
    <row r="583" spans="1:12">
      <c r="A583" t="s">
        <v>596</v>
      </c>
      <c r="B583">
        <v>77.680000000000007</v>
      </c>
      <c r="C583">
        <v>4</v>
      </c>
      <c r="D583">
        <v>15.536</v>
      </c>
      <c r="E583">
        <v>326.25599999999997</v>
      </c>
      <c r="F583" s="3">
        <v>43497</v>
      </c>
      <c r="G583" s="20">
        <v>0.82916666666666705</v>
      </c>
      <c r="H583" t="s">
        <v>15</v>
      </c>
      <c r="I583">
        <v>310.72000000000003</v>
      </c>
      <c r="J583">
        <v>4.7619047620000003</v>
      </c>
      <c r="K583">
        <v>15.536</v>
      </c>
      <c r="L583">
        <v>8.4</v>
      </c>
    </row>
    <row r="584" spans="1:12">
      <c r="A584" t="s">
        <v>597</v>
      </c>
      <c r="B584">
        <v>92.98</v>
      </c>
      <c r="C584">
        <v>2</v>
      </c>
      <c r="D584">
        <v>9.298</v>
      </c>
      <c r="E584">
        <v>195.25800000000001</v>
      </c>
      <c r="F584" s="3">
        <v>43509</v>
      </c>
      <c r="G584" s="20">
        <v>0.62916666666666698</v>
      </c>
      <c r="H584" t="s">
        <v>17</v>
      </c>
      <c r="I584">
        <v>185.96</v>
      </c>
      <c r="J584">
        <v>4.7619047620000003</v>
      </c>
      <c r="K584">
        <v>9.298</v>
      </c>
      <c r="L584">
        <v>8</v>
      </c>
    </row>
    <row r="585" spans="1:12">
      <c r="A585" t="s">
        <v>598</v>
      </c>
      <c r="B585">
        <v>18.079999999999998</v>
      </c>
      <c r="C585">
        <v>4</v>
      </c>
      <c r="D585">
        <v>3.6160000000000001</v>
      </c>
      <c r="E585">
        <v>75.936000000000007</v>
      </c>
      <c r="F585" s="3">
        <v>43479</v>
      </c>
      <c r="G585" s="20">
        <v>0.75208333333333299</v>
      </c>
      <c r="H585" t="s">
        <v>17</v>
      </c>
      <c r="I585">
        <v>72.319999999999993</v>
      </c>
      <c r="J585">
        <v>4.7619047620000003</v>
      </c>
      <c r="K585">
        <v>3.6160000000000001</v>
      </c>
      <c r="L585">
        <v>9.5</v>
      </c>
    </row>
    <row r="586" spans="1:12">
      <c r="A586" t="s">
        <v>599</v>
      </c>
      <c r="B586">
        <v>63.06</v>
      </c>
      <c r="C586">
        <v>3</v>
      </c>
      <c r="D586">
        <v>9.4589999999999996</v>
      </c>
      <c r="E586">
        <v>198.63900000000001</v>
      </c>
      <c r="F586" s="3">
        <v>43484</v>
      </c>
      <c r="G586" s="20">
        <v>0.66527777777777797</v>
      </c>
      <c r="H586" t="s">
        <v>13</v>
      </c>
      <c r="I586">
        <v>189.18</v>
      </c>
      <c r="J586">
        <v>4.7619047620000003</v>
      </c>
      <c r="K586">
        <v>9.4589999999999996</v>
      </c>
      <c r="L586">
        <v>7</v>
      </c>
    </row>
    <row r="587" spans="1:12">
      <c r="A587" t="s">
        <v>600</v>
      </c>
      <c r="B587">
        <v>51.71</v>
      </c>
      <c r="C587">
        <v>4</v>
      </c>
      <c r="D587">
        <v>10.342000000000001</v>
      </c>
      <c r="E587">
        <v>217.18199999999999</v>
      </c>
      <c r="F587" s="3">
        <v>43533</v>
      </c>
      <c r="G587" s="20">
        <v>0.57847222222222205</v>
      </c>
      <c r="H587" t="s">
        <v>17</v>
      </c>
      <c r="I587">
        <v>206.84</v>
      </c>
      <c r="J587">
        <v>4.7619047620000003</v>
      </c>
      <c r="K587">
        <v>10.342000000000001</v>
      </c>
      <c r="L587">
        <v>9.8000000000000007</v>
      </c>
    </row>
    <row r="588" spans="1:12">
      <c r="A588" t="s">
        <v>601</v>
      </c>
      <c r="B588">
        <v>52.34</v>
      </c>
      <c r="C588">
        <v>3</v>
      </c>
      <c r="D588">
        <v>7.851</v>
      </c>
      <c r="E588">
        <v>164.87100000000001</v>
      </c>
      <c r="F588" s="3">
        <v>43551</v>
      </c>
      <c r="G588" s="20">
        <v>0.58541666666666703</v>
      </c>
      <c r="H588" t="s">
        <v>15</v>
      </c>
      <c r="I588">
        <v>157.02000000000001</v>
      </c>
      <c r="J588">
        <v>4.7619047620000003</v>
      </c>
      <c r="K588">
        <v>7.851</v>
      </c>
      <c r="L588">
        <v>9.1999999999999993</v>
      </c>
    </row>
    <row r="589" spans="1:12">
      <c r="A589" t="s">
        <v>602</v>
      </c>
      <c r="B589">
        <v>43.06</v>
      </c>
      <c r="C589">
        <v>5</v>
      </c>
      <c r="D589">
        <v>10.765000000000001</v>
      </c>
      <c r="E589">
        <v>226.065</v>
      </c>
      <c r="F589" s="3">
        <v>43500</v>
      </c>
      <c r="G589" s="20">
        <v>0.69305555555555598</v>
      </c>
      <c r="H589" t="s">
        <v>13</v>
      </c>
      <c r="I589">
        <v>215.3</v>
      </c>
      <c r="J589">
        <v>4.7619047620000003</v>
      </c>
      <c r="K589">
        <v>10.765000000000001</v>
      </c>
      <c r="L589">
        <v>7.7</v>
      </c>
    </row>
    <row r="590" spans="1:12">
      <c r="A590" t="s">
        <v>603</v>
      </c>
      <c r="B590">
        <v>59.61</v>
      </c>
      <c r="C590">
        <v>10</v>
      </c>
      <c r="D590">
        <v>29.805</v>
      </c>
      <c r="E590">
        <v>625.90499999999997</v>
      </c>
      <c r="F590" s="3">
        <v>43538</v>
      </c>
      <c r="G590" s="20">
        <v>0.46319444444444402</v>
      </c>
      <c r="H590" t="s">
        <v>15</v>
      </c>
      <c r="I590">
        <v>596.1</v>
      </c>
      <c r="J590">
        <v>4.7619047620000003</v>
      </c>
      <c r="K590">
        <v>29.805</v>
      </c>
      <c r="L590">
        <v>5.3</v>
      </c>
    </row>
    <row r="591" spans="1:12">
      <c r="A591" t="s">
        <v>604</v>
      </c>
      <c r="B591">
        <v>14.62</v>
      </c>
      <c r="C591">
        <v>5</v>
      </c>
      <c r="D591">
        <v>3.6549999999999998</v>
      </c>
      <c r="E591">
        <v>76.754999999999995</v>
      </c>
      <c r="F591" s="3">
        <v>43528</v>
      </c>
      <c r="G591" s="20">
        <v>0.51597222222222205</v>
      </c>
      <c r="H591" t="s">
        <v>15</v>
      </c>
      <c r="I591">
        <v>73.099999999999994</v>
      </c>
      <c r="J591">
        <v>4.7619047620000003</v>
      </c>
      <c r="K591">
        <v>3.6549999999999998</v>
      </c>
      <c r="L591">
        <v>4.4000000000000004</v>
      </c>
    </row>
    <row r="592" spans="1:12">
      <c r="A592" t="s">
        <v>605</v>
      </c>
      <c r="B592">
        <v>46.53</v>
      </c>
      <c r="C592">
        <v>6</v>
      </c>
      <c r="D592">
        <v>13.959</v>
      </c>
      <c r="E592">
        <v>293.13900000000001</v>
      </c>
      <c r="F592" s="3">
        <v>43527</v>
      </c>
      <c r="G592" s="20">
        <v>0.454166666666667</v>
      </c>
      <c r="H592" t="s">
        <v>17</v>
      </c>
      <c r="I592">
        <v>279.18</v>
      </c>
      <c r="J592">
        <v>4.7619047620000003</v>
      </c>
      <c r="K592">
        <v>13.959</v>
      </c>
      <c r="L592">
        <v>4.3</v>
      </c>
    </row>
    <row r="593" spans="1:12">
      <c r="A593" t="s">
        <v>606</v>
      </c>
      <c r="B593">
        <v>24.24</v>
      </c>
      <c r="C593">
        <v>7</v>
      </c>
      <c r="D593">
        <v>8.484</v>
      </c>
      <c r="E593">
        <v>178.16399999999999</v>
      </c>
      <c r="F593" s="3">
        <v>43492</v>
      </c>
      <c r="G593" s="20">
        <v>0.73472222222222205</v>
      </c>
      <c r="H593" t="s">
        <v>13</v>
      </c>
      <c r="I593">
        <v>169.68</v>
      </c>
      <c r="J593">
        <v>4.7619047620000003</v>
      </c>
      <c r="K593">
        <v>8.484</v>
      </c>
      <c r="L593">
        <v>9.4</v>
      </c>
    </row>
    <row r="594" spans="1:12">
      <c r="A594" t="s">
        <v>607</v>
      </c>
      <c r="B594">
        <v>45.58</v>
      </c>
      <c r="C594">
        <v>1</v>
      </c>
      <c r="D594">
        <v>2.2789999999999999</v>
      </c>
      <c r="E594">
        <v>47.859000000000002</v>
      </c>
      <c r="F594" s="3">
        <v>43503</v>
      </c>
      <c r="G594" s="20">
        <v>0.59236111111111101</v>
      </c>
      <c r="H594" t="s">
        <v>15</v>
      </c>
      <c r="I594">
        <v>45.58</v>
      </c>
      <c r="J594">
        <v>4.7619047620000003</v>
      </c>
      <c r="K594">
        <v>2.2789999999999999</v>
      </c>
      <c r="L594">
        <v>9.8000000000000007</v>
      </c>
    </row>
    <row r="595" spans="1:12">
      <c r="A595" t="s">
        <v>608</v>
      </c>
      <c r="B595">
        <v>75.2</v>
      </c>
      <c r="C595">
        <v>3</v>
      </c>
      <c r="D595">
        <v>11.28</v>
      </c>
      <c r="E595">
        <v>236.88</v>
      </c>
      <c r="F595" s="3">
        <v>43501</v>
      </c>
      <c r="G595" s="20">
        <v>0.49375000000000002</v>
      </c>
      <c r="H595" t="s">
        <v>13</v>
      </c>
      <c r="I595">
        <v>225.6</v>
      </c>
      <c r="J595">
        <v>4.7619047620000003</v>
      </c>
      <c r="K595">
        <v>11.28</v>
      </c>
      <c r="L595">
        <v>4.8</v>
      </c>
    </row>
    <row r="596" spans="1:12">
      <c r="A596" t="s">
        <v>609</v>
      </c>
      <c r="B596">
        <v>96.8</v>
      </c>
      <c r="C596">
        <v>3</v>
      </c>
      <c r="D596">
        <v>14.52</v>
      </c>
      <c r="E596">
        <v>304.92</v>
      </c>
      <c r="F596" s="3">
        <v>43539</v>
      </c>
      <c r="G596" s="20">
        <v>0.54513888888888895</v>
      </c>
      <c r="H596" t="s">
        <v>15</v>
      </c>
      <c r="I596">
        <v>290.39999999999998</v>
      </c>
      <c r="J596">
        <v>4.7619047620000003</v>
      </c>
      <c r="K596">
        <v>14.52</v>
      </c>
      <c r="L596">
        <v>5.3</v>
      </c>
    </row>
    <row r="597" spans="1:12">
      <c r="A597" t="s">
        <v>610</v>
      </c>
      <c r="B597">
        <v>14.82</v>
      </c>
      <c r="C597">
        <v>3</v>
      </c>
      <c r="D597">
        <v>2.2229999999999999</v>
      </c>
      <c r="E597">
        <v>46.683</v>
      </c>
      <c r="F597" s="3">
        <v>43525</v>
      </c>
      <c r="G597" s="20">
        <v>0.47916666666666702</v>
      </c>
      <c r="H597" t="s">
        <v>17</v>
      </c>
      <c r="I597">
        <v>44.46</v>
      </c>
      <c r="J597">
        <v>4.7619047620000003</v>
      </c>
      <c r="K597">
        <v>2.2229999999999999</v>
      </c>
      <c r="L597">
        <v>8.6999999999999993</v>
      </c>
    </row>
    <row r="598" spans="1:12">
      <c r="A598" t="s">
        <v>611</v>
      </c>
      <c r="B598">
        <v>52.2</v>
      </c>
      <c r="C598">
        <v>3</v>
      </c>
      <c r="D598">
        <v>7.83</v>
      </c>
      <c r="E598">
        <v>164.43</v>
      </c>
      <c r="F598" s="3">
        <v>43511</v>
      </c>
      <c r="G598" s="20">
        <v>0.5625</v>
      </c>
      <c r="H598" t="s">
        <v>17</v>
      </c>
      <c r="I598">
        <v>156.6</v>
      </c>
      <c r="J598">
        <v>4.7619047620000003</v>
      </c>
      <c r="K598">
        <v>7.83</v>
      </c>
      <c r="L598">
        <v>9.5</v>
      </c>
    </row>
    <row r="599" spans="1:12">
      <c r="A599" t="s">
        <v>612</v>
      </c>
      <c r="B599">
        <v>46.66</v>
      </c>
      <c r="C599">
        <v>9</v>
      </c>
      <c r="D599">
        <v>20.997</v>
      </c>
      <c r="E599">
        <v>440.93700000000001</v>
      </c>
      <c r="F599" s="3">
        <v>43513</v>
      </c>
      <c r="G599" s="20">
        <v>0.79930555555555605</v>
      </c>
      <c r="H599" t="s">
        <v>13</v>
      </c>
      <c r="I599">
        <v>419.94</v>
      </c>
      <c r="J599">
        <v>4.7619047620000003</v>
      </c>
      <c r="K599">
        <v>20.997</v>
      </c>
      <c r="L599">
        <v>5.3</v>
      </c>
    </row>
    <row r="600" spans="1:12">
      <c r="A600" t="s">
        <v>613</v>
      </c>
      <c r="B600">
        <v>36.85</v>
      </c>
      <c r="C600">
        <v>5</v>
      </c>
      <c r="D600">
        <v>9.2125000000000004</v>
      </c>
      <c r="E600">
        <v>193.46250000000001</v>
      </c>
      <c r="F600" s="3">
        <v>43491</v>
      </c>
      <c r="G600" s="20">
        <v>0.78680555555555598</v>
      </c>
      <c r="H600" t="s">
        <v>15</v>
      </c>
      <c r="I600">
        <v>184.25</v>
      </c>
      <c r="J600">
        <v>4.7619047620000003</v>
      </c>
      <c r="K600">
        <v>9.2125000000000004</v>
      </c>
      <c r="L600">
        <v>9.1999999999999993</v>
      </c>
    </row>
    <row r="601" spans="1:12">
      <c r="A601" t="s">
        <v>614</v>
      </c>
      <c r="B601">
        <v>70.319999999999993</v>
      </c>
      <c r="C601">
        <v>2</v>
      </c>
      <c r="D601">
        <v>7.032</v>
      </c>
      <c r="E601">
        <v>147.672</v>
      </c>
      <c r="F601" s="3">
        <v>43548</v>
      </c>
      <c r="G601" s="20">
        <v>0.59861111111111098</v>
      </c>
      <c r="H601" t="s">
        <v>13</v>
      </c>
      <c r="I601">
        <v>140.63999999999999</v>
      </c>
      <c r="J601">
        <v>4.7619047620000003</v>
      </c>
      <c r="K601">
        <v>7.032</v>
      </c>
      <c r="L601">
        <v>9.6</v>
      </c>
    </row>
    <row r="602" spans="1:12">
      <c r="A602" t="s">
        <v>615</v>
      </c>
      <c r="B602">
        <v>83.08</v>
      </c>
      <c r="C602">
        <v>1</v>
      </c>
      <c r="D602">
        <v>4.1539999999999999</v>
      </c>
      <c r="E602">
        <v>87.233999999999995</v>
      </c>
      <c r="F602" s="3">
        <v>43488</v>
      </c>
      <c r="G602" s="20">
        <v>0.719444444444444</v>
      </c>
      <c r="H602" t="s">
        <v>13</v>
      </c>
      <c r="I602">
        <v>83.08</v>
      </c>
      <c r="J602">
        <v>4.7619047620000003</v>
      </c>
      <c r="K602">
        <v>4.1539999999999999</v>
      </c>
      <c r="L602">
        <v>6.4</v>
      </c>
    </row>
    <row r="603" spans="1:12">
      <c r="A603" t="s">
        <v>616</v>
      </c>
      <c r="B603">
        <v>64.989999999999995</v>
      </c>
      <c r="C603">
        <v>1</v>
      </c>
      <c r="D603">
        <v>3.2494999999999998</v>
      </c>
      <c r="E603">
        <v>68.239500000000007</v>
      </c>
      <c r="F603" s="3">
        <v>43491</v>
      </c>
      <c r="G603" s="20">
        <v>0.420833333333333</v>
      </c>
      <c r="H603" t="s">
        <v>17</v>
      </c>
      <c r="I603">
        <v>64.989999999999995</v>
      </c>
      <c r="J603">
        <v>4.7619047620000003</v>
      </c>
      <c r="K603">
        <v>3.2494999999999998</v>
      </c>
      <c r="L603">
        <v>4.5</v>
      </c>
    </row>
    <row r="604" spans="1:12">
      <c r="A604" t="s">
        <v>617</v>
      </c>
      <c r="B604">
        <v>77.56</v>
      </c>
      <c r="C604">
        <v>10</v>
      </c>
      <c r="D604">
        <v>38.78</v>
      </c>
      <c r="E604">
        <v>814.38</v>
      </c>
      <c r="F604" s="3">
        <v>43538</v>
      </c>
      <c r="G604" s="20">
        <v>0.85763888888888895</v>
      </c>
      <c r="H604" t="s">
        <v>13</v>
      </c>
      <c r="I604">
        <v>775.6</v>
      </c>
      <c r="J604">
        <v>4.7619047620000003</v>
      </c>
      <c r="K604">
        <v>38.78</v>
      </c>
      <c r="L604">
        <v>6.9</v>
      </c>
    </row>
    <row r="605" spans="1:12">
      <c r="A605" t="s">
        <v>618</v>
      </c>
      <c r="B605">
        <v>54.51</v>
      </c>
      <c r="C605">
        <v>6</v>
      </c>
      <c r="D605">
        <v>16.353000000000002</v>
      </c>
      <c r="E605">
        <v>343.41300000000001</v>
      </c>
      <c r="F605" s="3">
        <v>43541</v>
      </c>
      <c r="G605" s="20">
        <v>0.57916666666666705</v>
      </c>
      <c r="H605" t="s">
        <v>13</v>
      </c>
      <c r="I605">
        <v>327.06</v>
      </c>
      <c r="J605">
        <v>4.7619047620000003</v>
      </c>
      <c r="K605">
        <v>16.353000000000002</v>
      </c>
      <c r="L605">
        <v>7.8</v>
      </c>
    </row>
    <row r="606" spans="1:12">
      <c r="A606" t="s">
        <v>619</v>
      </c>
      <c r="B606">
        <v>51.89</v>
      </c>
      <c r="C606">
        <v>7</v>
      </c>
      <c r="D606">
        <v>18.1615</v>
      </c>
      <c r="E606">
        <v>381.39150000000001</v>
      </c>
      <c r="F606" s="3">
        <v>43473</v>
      </c>
      <c r="G606" s="20">
        <v>0.83888888888888902</v>
      </c>
      <c r="H606" t="s">
        <v>15</v>
      </c>
      <c r="I606">
        <v>363.23</v>
      </c>
      <c r="J606">
        <v>4.7619047620000003</v>
      </c>
      <c r="K606">
        <v>18.1615</v>
      </c>
      <c r="L606">
        <v>4.5</v>
      </c>
    </row>
    <row r="607" spans="1:12">
      <c r="A607" t="s">
        <v>620</v>
      </c>
      <c r="B607">
        <v>31.75</v>
      </c>
      <c r="C607">
        <v>4</v>
      </c>
      <c r="D607">
        <v>6.35</v>
      </c>
      <c r="E607">
        <v>133.35</v>
      </c>
      <c r="F607" s="3">
        <v>43504</v>
      </c>
      <c r="G607" s="20">
        <v>0.64305555555555605</v>
      </c>
      <c r="H607" t="s">
        <v>15</v>
      </c>
      <c r="I607">
        <v>127</v>
      </c>
      <c r="J607">
        <v>4.7619047620000003</v>
      </c>
      <c r="K607">
        <v>6.35</v>
      </c>
      <c r="L607">
        <v>8.6</v>
      </c>
    </row>
    <row r="608" spans="1:12">
      <c r="A608" t="s">
        <v>621</v>
      </c>
      <c r="B608">
        <v>53.65</v>
      </c>
      <c r="C608">
        <v>7</v>
      </c>
      <c r="D608">
        <v>18.7775</v>
      </c>
      <c r="E608">
        <v>394.32749999999999</v>
      </c>
      <c r="F608" s="3">
        <v>43506</v>
      </c>
      <c r="G608" s="20">
        <v>0.53888888888888897</v>
      </c>
      <c r="H608" t="s">
        <v>13</v>
      </c>
      <c r="I608">
        <v>375.55</v>
      </c>
      <c r="J608">
        <v>4.7619047620000003</v>
      </c>
      <c r="K608">
        <v>18.7775</v>
      </c>
      <c r="L608">
        <v>5.2</v>
      </c>
    </row>
    <row r="609" spans="1:12">
      <c r="A609" t="s">
        <v>622</v>
      </c>
      <c r="B609">
        <v>49.79</v>
      </c>
      <c r="C609">
        <v>4</v>
      </c>
      <c r="D609">
        <v>9.9580000000000002</v>
      </c>
      <c r="E609">
        <v>209.11799999999999</v>
      </c>
      <c r="F609" s="3">
        <v>43552</v>
      </c>
      <c r="G609" s="20">
        <v>0.80277777777777803</v>
      </c>
      <c r="H609" t="s">
        <v>17</v>
      </c>
      <c r="I609">
        <v>199.16</v>
      </c>
      <c r="J609">
        <v>4.7619047620000003</v>
      </c>
      <c r="K609">
        <v>9.9580000000000002</v>
      </c>
      <c r="L609">
        <v>6.4</v>
      </c>
    </row>
    <row r="610" spans="1:12">
      <c r="A610" t="s">
        <v>623</v>
      </c>
      <c r="B610">
        <v>30.61</v>
      </c>
      <c r="C610">
        <v>1</v>
      </c>
      <c r="D610">
        <v>1.5305</v>
      </c>
      <c r="E610">
        <v>32.140500000000003</v>
      </c>
      <c r="F610" s="3">
        <v>43488</v>
      </c>
      <c r="G610" s="20">
        <v>0.51388888888888895</v>
      </c>
      <c r="H610" t="s">
        <v>13</v>
      </c>
      <c r="I610">
        <v>30.61</v>
      </c>
      <c r="J610">
        <v>4.7619047620000003</v>
      </c>
      <c r="K610">
        <v>1.5305</v>
      </c>
      <c r="L610">
        <v>5.2</v>
      </c>
    </row>
    <row r="611" spans="1:12">
      <c r="A611" t="s">
        <v>624</v>
      </c>
      <c r="B611">
        <v>57.89</v>
      </c>
      <c r="C611">
        <v>2</v>
      </c>
      <c r="D611">
        <v>5.7889999999999997</v>
      </c>
      <c r="E611">
        <v>121.569</v>
      </c>
      <c r="F611" s="3">
        <v>43482</v>
      </c>
      <c r="G611" s="20">
        <v>0.44236111111111098</v>
      </c>
      <c r="H611" t="s">
        <v>13</v>
      </c>
      <c r="I611">
        <v>115.78</v>
      </c>
      <c r="J611">
        <v>4.7619047620000003</v>
      </c>
      <c r="K611">
        <v>5.7889999999999997</v>
      </c>
      <c r="L611">
        <v>8.9</v>
      </c>
    </row>
    <row r="612" spans="1:12">
      <c r="A612" t="s">
        <v>625</v>
      </c>
      <c r="B612">
        <v>28.96</v>
      </c>
      <c r="C612">
        <v>1</v>
      </c>
      <c r="D612">
        <v>1.448</v>
      </c>
      <c r="E612">
        <v>30.408000000000001</v>
      </c>
      <c r="F612" s="3">
        <v>43503</v>
      </c>
      <c r="G612" s="20">
        <v>0.42916666666666697</v>
      </c>
      <c r="H612" t="s">
        <v>17</v>
      </c>
      <c r="I612">
        <v>28.96</v>
      </c>
      <c r="J612">
        <v>4.7619047620000003</v>
      </c>
      <c r="K612">
        <v>1.448</v>
      </c>
      <c r="L612">
        <v>6.2</v>
      </c>
    </row>
    <row r="613" spans="1:12">
      <c r="A613" t="s">
        <v>626</v>
      </c>
      <c r="B613">
        <v>98.97</v>
      </c>
      <c r="C613">
        <v>9</v>
      </c>
      <c r="D613">
        <v>44.536499999999997</v>
      </c>
      <c r="E613">
        <v>935.26649999999995</v>
      </c>
      <c r="F613" s="3">
        <v>43533</v>
      </c>
      <c r="G613" s="20">
        <v>0.47430555555555598</v>
      </c>
      <c r="H613" t="s">
        <v>15</v>
      </c>
      <c r="I613">
        <v>890.73</v>
      </c>
      <c r="J613">
        <v>4.7619047620000003</v>
      </c>
      <c r="K613">
        <v>44.536499999999997</v>
      </c>
      <c r="L613">
        <v>6.7</v>
      </c>
    </row>
    <row r="614" spans="1:12">
      <c r="A614" t="s">
        <v>627</v>
      </c>
      <c r="B614">
        <v>93.22</v>
      </c>
      <c r="C614">
        <v>3</v>
      </c>
      <c r="D614">
        <v>13.983000000000001</v>
      </c>
      <c r="E614">
        <v>293.64299999999997</v>
      </c>
      <c r="F614" s="3">
        <v>43489</v>
      </c>
      <c r="G614" s="20">
        <v>0.48958333333333298</v>
      </c>
      <c r="H614" t="s">
        <v>15</v>
      </c>
      <c r="I614">
        <v>279.66000000000003</v>
      </c>
      <c r="J614">
        <v>4.7619047620000003</v>
      </c>
      <c r="K614">
        <v>13.983000000000001</v>
      </c>
      <c r="L614">
        <v>7.2</v>
      </c>
    </row>
    <row r="615" spans="1:12">
      <c r="A615" t="s">
        <v>628</v>
      </c>
      <c r="B615">
        <v>80.930000000000007</v>
      </c>
      <c r="C615">
        <v>1</v>
      </c>
      <c r="D615">
        <v>4.0465</v>
      </c>
      <c r="E615">
        <v>84.976500000000001</v>
      </c>
      <c r="F615" s="3">
        <v>43484</v>
      </c>
      <c r="G615" s="20">
        <v>0.67222222222222205</v>
      </c>
      <c r="H615" t="s">
        <v>17</v>
      </c>
      <c r="I615">
        <v>80.930000000000007</v>
      </c>
      <c r="J615">
        <v>4.7619047620000003</v>
      </c>
      <c r="K615">
        <v>4.0465</v>
      </c>
      <c r="L615">
        <v>9</v>
      </c>
    </row>
    <row r="616" spans="1:12">
      <c r="A616" t="s">
        <v>629</v>
      </c>
      <c r="B616">
        <v>67.45</v>
      </c>
      <c r="C616">
        <v>10</v>
      </c>
      <c r="D616">
        <v>33.725000000000001</v>
      </c>
      <c r="E616">
        <v>708.22500000000002</v>
      </c>
      <c r="F616" s="3">
        <v>43499</v>
      </c>
      <c r="G616" s="20">
        <v>0.47569444444444398</v>
      </c>
      <c r="H616" t="s">
        <v>13</v>
      </c>
      <c r="I616">
        <v>674.5</v>
      </c>
      <c r="J616">
        <v>4.7619047620000003</v>
      </c>
      <c r="K616">
        <v>33.725000000000001</v>
      </c>
      <c r="L616">
        <v>4.2</v>
      </c>
    </row>
    <row r="617" spans="1:12">
      <c r="A617" t="s">
        <v>630</v>
      </c>
      <c r="B617">
        <v>38.72</v>
      </c>
      <c r="C617">
        <v>9</v>
      </c>
      <c r="D617">
        <v>17.423999999999999</v>
      </c>
      <c r="E617">
        <v>365.904</v>
      </c>
      <c r="F617" s="3">
        <v>43544</v>
      </c>
      <c r="G617" s="20">
        <v>0.51666666666666705</v>
      </c>
      <c r="H617" t="s">
        <v>13</v>
      </c>
      <c r="I617">
        <v>348.48</v>
      </c>
      <c r="J617">
        <v>4.7619047620000003</v>
      </c>
      <c r="K617">
        <v>17.423999999999999</v>
      </c>
      <c r="L617">
        <v>4.2</v>
      </c>
    </row>
    <row r="618" spans="1:12">
      <c r="A618" t="s">
        <v>631</v>
      </c>
      <c r="B618">
        <v>72.599999999999994</v>
      </c>
      <c r="C618">
        <v>6</v>
      </c>
      <c r="D618">
        <v>21.78</v>
      </c>
      <c r="E618">
        <v>457.38</v>
      </c>
      <c r="F618" s="3">
        <v>43478</v>
      </c>
      <c r="G618" s="20">
        <v>0.82708333333333295</v>
      </c>
      <c r="H618" t="s">
        <v>15</v>
      </c>
      <c r="I618">
        <v>435.6</v>
      </c>
      <c r="J618">
        <v>4.7619047620000003</v>
      </c>
      <c r="K618">
        <v>21.78</v>
      </c>
      <c r="L618">
        <v>6.9</v>
      </c>
    </row>
    <row r="619" spans="1:12">
      <c r="A619" t="s">
        <v>632</v>
      </c>
      <c r="B619">
        <v>87.91</v>
      </c>
      <c r="C619">
        <v>5</v>
      </c>
      <c r="D619">
        <v>21.977499999999999</v>
      </c>
      <c r="E619">
        <v>461.52749999999997</v>
      </c>
      <c r="F619" s="3">
        <v>43538</v>
      </c>
      <c r="G619" s="20">
        <v>0.75694444444444497</v>
      </c>
      <c r="H619" t="s">
        <v>13</v>
      </c>
      <c r="I619">
        <v>439.55</v>
      </c>
      <c r="J619">
        <v>4.7619047620000003</v>
      </c>
      <c r="K619">
        <v>21.977499999999999</v>
      </c>
      <c r="L619">
        <v>4.4000000000000004</v>
      </c>
    </row>
    <row r="620" spans="1:12">
      <c r="A620" t="s">
        <v>633</v>
      </c>
      <c r="B620">
        <v>98.53</v>
      </c>
      <c r="C620">
        <v>6</v>
      </c>
      <c r="D620">
        <v>29.559000000000001</v>
      </c>
      <c r="E620">
        <v>620.73900000000003</v>
      </c>
      <c r="F620" s="3">
        <v>43488</v>
      </c>
      <c r="G620" s="20">
        <v>0.47361111111111098</v>
      </c>
      <c r="H620" t="s">
        <v>17</v>
      </c>
      <c r="I620">
        <v>591.17999999999995</v>
      </c>
      <c r="J620">
        <v>4.7619047620000003</v>
      </c>
      <c r="K620">
        <v>29.559000000000001</v>
      </c>
      <c r="L620">
        <v>4</v>
      </c>
    </row>
    <row r="621" spans="1:12">
      <c r="A621" t="s">
        <v>634</v>
      </c>
      <c r="B621">
        <v>43.46</v>
      </c>
      <c r="C621">
        <v>6</v>
      </c>
      <c r="D621">
        <v>13.038</v>
      </c>
      <c r="E621">
        <v>273.798</v>
      </c>
      <c r="F621" s="3">
        <v>43503</v>
      </c>
      <c r="G621" s="20">
        <v>0.74652777777777801</v>
      </c>
      <c r="H621" t="s">
        <v>13</v>
      </c>
      <c r="I621">
        <v>260.76</v>
      </c>
      <c r="J621">
        <v>4.7619047620000003</v>
      </c>
      <c r="K621">
        <v>13.038</v>
      </c>
      <c r="L621">
        <v>8.5</v>
      </c>
    </row>
    <row r="622" spans="1:12">
      <c r="A622" t="s">
        <v>635</v>
      </c>
      <c r="B622">
        <v>71.680000000000007</v>
      </c>
      <c r="C622">
        <v>3</v>
      </c>
      <c r="D622">
        <v>10.752000000000001</v>
      </c>
      <c r="E622">
        <v>225.792</v>
      </c>
      <c r="F622" s="3">
        <v>43552</v>
      </c>
      <c r="G622" s="20">
        <v>0.64583333333333304</v>
      </c>
      <c r="H622" t="s">
        <v>17</v>
      </c>
      <c r="I622">
        <v>215.04</v>
      </c>
      <c r="J622">
        <v>4.7619047620000003</v>
      </c>
      <c r="K622">
        <v>10.752000000000001</v>
      </c>
      <c r="L622">
        <v>9.1999999999999993</v>
      </c>
    </row>
    <row r="623" spans="1:12">
      <c r="A623" t="s">
        <v>636</v>
      </c>
      <c r="B623">
        <v>91.61</v>
      </c>
      <c r="C623">
        <v>1</v>
      </c>
      <c r="D623">
        <v>4.5804999999999998</v>
      </c>
      <c r="E623">
        <v>96.1905</v>
      </c>
      <c r="F623" s="3">
        <v>43544</v>
      </c>
      <c r="G623" s="20">
        <v>0.82222222222222197</v>
      </c>
      <c r="H623" t="s">
        <v>15</v>
      </c>
      <c r="I623">
        <v>91.61</v>
      </c>
      <c r="J623">
        <v>4.7619047620000003</v>
      </c>
      <c r="K623">
        <v>4.5804999999999998</v>
      </c>
      <c r="L623">
        <v>9.8000000000000007</v>
      </c>
    </row>
    <row r="624" spans="1:12">
      <c r="A624" t="s">
        <v>637</v>
      </c>
      <c r="B624">
        <v>94.59</v>
      </c>
      <c r="C624">
        <v>7</v>
      </c>
      <c r="D624">
        <v>33.106499999999997</v>
      </c>
      <c r="E624">
        <v>695.23649999999998</v>
      </c>
      <c r="F624" s="3">
        <v>43482</v>
      </c>
      <c r="G624" s="20">
        <v>0.64375000000000004</v>
      </c>
      <c r="H624" t="s">
        <v>17</v>
      </c>
      <c r="I624">
        <v>662.13</v>
      </c>
      <c r="J624">
        <v>4.7619047620000003</v>
      </c>
      <c r="K624">
        <v>33.106499999999997</v>
      </c>
      <c r="L624">
        <v>4.9000000000000004</v>
      </c>
    </row>
    <row r="625" spans="1:12">
      <c r="A625" t="s">
        <v>638</v>
      </c>
      <c r="B625">
        <v>83.25</v>
      </c>
      <c r="C625">
        <v>10</v>
      </c>
      <c r="D625">
        <v>41.625</v>
      </c>
      <c r="E625">
        <v>874.125</v>
      </c>
      <c r="F625" s="3">
        <v>43477</v>
      </c>
      <c r="G625" s="20">
        <v>0.47569444444444398</v>
      </c>
      <c r="H625" t="s">
        <v>17</v>
      </c>
      <c r="I625">
        <v>832.5</v>
      </c>
      <c r="J625">
        <v>4.7619047620000003</v>
      </c>
      <c r="K625">
        <v>41.625</v>
      </c>
      <c r="L625">
        <v>4.4000000000000004</v>
      </c>
    </row>
    <row r="626" spans="1:12">
      <c r="A626" t="s">
        <v>639</v>
      </c>
      <c r="B626">
        <v>91.35</v>
      </c>
      <c r="C626">
        <v>1</v>
      </c>
      <c r="D626">
        <v>4.5674999999999999</v>
      </c>
      <c r="E626">
        <v>95.917500000000004</v>
      </c>
      <c r="F626" s="3">
        <v>43512</v>
      </c>
      <c r="G626" s="20">
        <v>0.65416666666666701</v>
      </c>
      <c r="H626" t="s">
        <v>15</v>
      </c>
      <c r="I626">
        <v>91.35</v>
      </c>
      <c r="J626">
        <v>4.7619047620000003</v>
      </c>
      <c r="K626">
        <v>4.5674999999999999</v>
      </c>
      <c r="L626">
        <v>6.8</v>
      </c>
    </row>
    <row r="627" spans="1:12">
      <c r="A627" t="s">
        <v>640</v>
      </c>
      <c r="B627">
        <v>78.88</v>
      </c>
      <c r="C627">
        <v>2</v>
      </c>
      <c r="D627">
        <v>7.8879999999999999</v>
      </c>
      <c r="E627">
        <v>165.648</v>
      </c>
      <c r="F627" s="3">
        <v>43491</v>
      </c>
      <c r="G627" s="20">
        <v>0.66944444444444395</v>
      </c>
      <c r="H627" t="s">
        <v>15</v>
      </c>
      <c r="I627">
        <v>157.76</v>
      </c>
      <c r="J627">
        <v>4.7619047620000003</v>
      </c>
      <c r="K627">
        <v>7.8879999999999999</v>
      </c>
      <c r="L627">
        <v>9.1</v>
      </c>
    </row>
    <row r="628" spans="1:12">
      <c r="A628" t="s">
        <v>641</v>
      </c>
      <c r="B628">
        <v>60.87</v>
      </c>
      <c r="C628">
        <v>2</v>
      </c>
      <c r="D628">
        <v>6.0869999999999997</v>
      </c>
      <c r="E628">
        <v>127.827</v>
      </c>
      <c r="F628" s="3">
        <v>43533</v>
      </c>
      <c r="G628" s="20">
        <v>0.52569444444444402</v>
      </c>
      <c r="H628" t="s">
        <v>13</v>
      </c>
      <c r="I628">
        <v>121.74</v>
      </c>
      <c r="J628">
        <v>4.7619047620000003</v>
      </c>
      <c r="K628">
        <v>6.0869999999999997</v>
      </c>
      <c r="L628">
        <v>8.6999999999999993</v>
      </c>
    </row>
    <row r="629" spans="1:12">
      <c r="A629" t="s">
        <v>642</v>
      </c>
      <c r="B629">
        <v>82.58</v>
      </c>
      <c r="C629">
        <v>10</v>
      </c>
      <c r="D629">
        <v>41.29</v>
      </c>
      <c r="E629">
        <v>867.09</v>
      </c>
      <c r="F629" s="3">
        <v>43538</v>
      </c>
      <c r="G629" s="20">
        <v>0.61180555555555605</v>
      </c>
      <c r="H629" t="s">
        <v>15</v>
      </c>
      <c r="I629">
        <v>825.8</v>
      </c>
      <c r="J629">
        <v>4.7619047620000003</v>
      </c>
      <c r="K629">
        <v>41.29</v>
      </c>
      <c r="L629">
        <v>5</v>
      </c>
    </row>
    <row r="630" spans="1:12">
      <c r="A630" t="s">
        <v>643</v>
      </c>
      <c r="B630">
        <v>53.3</v>
      </c>
      <c r="C630">
        <v>3</v>
      </c>
      <c r="D630">
        <v>7.9950000000000001</v>
      </c>
      <c r="E630">
        <v>167.89500000000001</v>
      </c>
      <c r="F630" s="3">
        <v>43490</v>
      </c>
      <c r="G630" s="20">
        <v>0.59652777777777799</v>
      </c>
      <c r="H630" t="s">
        <v>13</v>
      </c>
      <c r="I630">
        <v>159.9</v>
      </c>
      <c r="J630">
        <v>4.7619047620000003</v>
      </c>
      <c r="K630">
        <v>7.9950000000000001</v>
      </c>
      <c r="L630">
        <v>7.5</v>
      </c>
    </row>
    <row r="631" spans="1:12">
      <c r="A631" t="s">
        <v>644</v>
      </c>
      <c r="B631">
        <v>12.09</v>
      </c>
      <c r="C631">
        <v>1</v>
      </c>
      <c r="D631">
        <v>0.60450000000000004</v>
      </c>
      <c r="E631">
        <v>12.6945</v>
      </c>
      <c r="F631" s="3">
        <v>43491</v>
      </c>
      <c r="G631" s="20">
        <v>0.76319444444444395</v>
      </c>
      <c r="H631" t="s">
        <v>17</v>
      </c>
      <c r="I631">
        <v>12.09</v>
      </c>
      <c r="J631">
        <v>4.7619047620000003</v>
      </c>
      <c r="K631">
        <v>0.60450000000000004</v>
      </c>
      <c r="L631">
        <v>8.1999999999999993</v>
      </c>
    </row>
    <row r="632" spans="1:12">
      <c r="A632" t="s">
        <v>645</v>
      </c>
      <c r="B632">
        <v>64.19</v>
      </c>
      <c r="C632">
        <v>10</v>
      </c>
      <c r="D632">
        <v>32.094999999999999</v>
      </c>
      <c r="E632">
        <v>673.995</v>
      </c>
      <c r="F632" s="3">
        <v>43484</v>
      </c>
      <c r="G632" s="20">
        <v>0.58888888888888902</v>
      </c>
      <c r="H632" t="s">
        <v>17</v>
      </c>
      <c r="I632">
        <v>641.9</v>
      </c>
      <c r="J632">
        <v>4.7619047620000003</v>
      </c>
      <c r="K632">
        <v>32.094999999999999</v>
      </c>
      <c r="L632">
        <v>6.7</v>
      </c>
    </row>
    <row r="633" spans="1:12">
      <c r="A633" t="s">
        <v>646</v>
      </c>
      <c r="B633">
        <v>78.31</v>
      </c>
      <c r="C633">
        <v>3</v>
      </c>
      <c r="D633">
        <v>11.746499999999999</v>
      </c>
      <c r="E633">
        <v>246.6765</v>
      </c>
      <c r="F633" s="3">
        <v>43529</v>
      </c>
      <c r="G633" s="20">
        <v>0.69305555555555598</v>
      </c>
      <c r="H633" t="s">
        <v>13</v>
      </c>
      <c r="I633">
        <v>234.93</v>
      </c>
      <c r="J633">
        <v>4.7619047620000003</v>
      </c>
      <c r="K633">
        <v>11.746499999999999</v>
      </c>
      <c r="L633">
        <v>5.4</v>
      </c>
    </row>
    <row r="634" spans="1:12">
      <c r="A634" t="s">
        <v>647</v>
      </c>
      <c r="B634">
        <v>83.77</v>
      </c>
      <c r="C634">
        <v>2</v>
      </c>
      <c r="D634">
        <v>8.3770000000000007</v>
      </c>
      <c r="E634">
        <v>175.917</v>
      </c>
      <c r="F634" s="3">
        <v>43480</v>
      </c>
      <c r="G634" s="20">
        <v>0.454166666666667</v>
      </c>
      <c r="H634" t="s">
        <v>17</v>
      </c>
      <c r="I634">
        <v>167.54</v>
      </c>
      <c r="J634">
        <v>4.7619047620000003</v>
      </c>
      <c r="K634">
        <v>8.3770000000000007</v>
      </c>
      <c r="L634">
        <v>7</v>
      </c>
    </row>
    <row r="635" spans="1:12">
      <c r="A635" t="s">
        <v>648</v>
      </c>
      <c r="B635">
        <v>99.7</v>
      </c>
      <c r="C635">
        <v>3</v>
      </c>
      <c r="D635">
        <v>14.955</v>
      </c>
      <c r="E635">
        <v>314.05500000000001</v>
      </c>
      <c r="F635" s="3">
        <v>43542</v>
      </c>
      <c r="G635" s="20">
        <v>0.47847222222222202</v>
      </c>
      <c r="H635" t="s">
        <v>13</v>
      </c>
      <c r="I635">
        <v>299.10000000000002</v>
      </c>
      <c r="J635">
        <v>4.7619047620000003</v>
      </c>
      <c r="K635">
        <v>14.955</v>
      </c>
      <c r="L635">
        <v>4.7</v>
      </c>
    </row>
    <row r="636" spans="1:12">
      <c r="A636" t="s">
        <v>649</v>
      </c>
      <c r="B636">
        <v>79.91</v>
      </c>
      <c r="C636">
        <v>3</v>
      </c>
      <c r="D636">
        <v>11.986499999999999</v>
      </c>
      <c r="E636">
        <v>251.7165</v>
      </c>
      <c r="F636" s="3">
        <v>43544</v>
      </c>
      <c r="G636" s="20">
        <v>0.81111111111111101</v>
      </c>
      <c r="H636" t="s">
        <v>17</v>
      </c>
      <c r="I636">
        <v>239.73</v>
      </c>
      <c r="J636">
        <v>4.7619047620000003</v>
      </c>
      <c r="K636">
        <v>11.986499999999999</v>
      </c>
      <c r="L636">
        <v>5</v>
      </c>
    </row>
    <row r="637" spans="1:12">
      <c r="A637" t="s">
        <v>650</v>
      </c>
      <c r="B637">
        <v>66.47</v>
      </c>
      <c r="C637">
        <v>10</v>
      </c>
      <c r="D637">
        <v>33.234999999999999</v>
      </c>
      <c r="E637">
        <v>697.93499999999995</v>
      </c>
      <c r="F637" s="3">
        <v>43480</v>
      </c>
      <c r="G637" s="20">
        <v>0.625694444444444</v>
      </c>
      <c r="H637" t="s">
        <v>17</v>
      </c>
      <c r="I637">
        <v>664.7</v>
      </c>
      <c r="J637">
        <v>4.7619047620000003</v>
      </c>
      <c r="K637">
        <v>33.234999999999999</v>
      </c>
      <c r="L637">
        <v>5</v>
      </c>
    </row>
    <row r="638" spans="1:12">
      <c r="A638" t="s">
        <v>651</v>
      </c>
      <c r="B638">
        <v>28.95</v>
      </c>
      <c r="C638">
        <v>7</v>
      </c>
      <c r="D638">
        <v>10.1325</v>
      </c>
      <c r="E638">
        <v>212.7825</v>
      </c>
      <c r="F638" s="3">
        <v>43527</v>
      </c>
      <c r="G638" s="20">
        <v>0.85486111111111096</v>
      </c>
      <c r="H638" t="s">
        <v>17</v>
      </c>
      <c r="I638">
        <v>202.65</v>
      </c>
      <c r="J638">
        <v>4.7619047620000003</v>
      </c>
      <c r="K638">
        <v>10.1325</v>
      </c>
      <c r="L638">
        <v>6</v>
      </c>
    </row>
    <row r="639" spans="1:12">
      <c r="A639" t="s">
        <v>652</v>
      </c>
      <c r="B639">
        <v>46.2</v>
      </c>
      <c r="C639">
        <v>1</v>
      </c>
      <c r="D639">
        <v>2.31</v>
      </c>
      <c r="E639">
        <v>48.51</v>
      </c>
      <c r="F639" s="3">
        <v>43543</v>
      </c>
      <c r="G639" s="20">
        <v>0.51111111111111096</v>
      </c>
      <c r="H639" t="s">
        <v>15</v>
      </c>
      <c r="I639">
        <v>46.2</v>
      </c>
      <c r="J639">
        <v>4.7619047620000003</v>
      </c>
      <c r="K639">
        <v>2.31</v>
      </c>
      <c r="L639">
        <v>6.3</v>
      </c>
    </row>
    <row r="640" spans="1:12">
      <c r="A640" t="s">
        <v>653</v>
      </c>
      <c r="B640">
        <v>17.63</v>
      </c>
      <c r="C640">
        <v>5</v>
      </c>
      <c r="D640">
        <v>4.4074999999999998</v>
      </c>
      <c r="E640">
        <v>92.557500000000005</v>
      </c>
      <c r="F640" s="3">
        <v>43532</v>
      </c>
      <c r="G640" s="20">
        <v>0.64375000000000004</v>
      </c>
      <c r="H640" t="s">
        <v>15</v>
      </c>
      <c r="I640">
        <v>88.15</v>
      </c>
      <c r="J640">
        <v>4.7619047620000003</v>
      </c>
      <c r="K640">
        <v>4.4074999999999998</v>
      </c>
      <c r="L640">
        <v>8.5</v>
      </c>
    </row>
    <row r="641" spans="1:12">
      <c r="A641" t="s">
        <v>654</v>
      </c>
      <c r="B641">
        <v>52.42</v>
      </c>
      <c r="C641">
        <v>3</v>
      </c>
      <c r="D641">
        <v>7.8630000000000004</v>
      </c>
      <c r="E641">
        <v>165.12299999999999</v>
      </c>
      <c r="F641" s="3">
        <v>43523</v>
      </c>
      <c r="G641" s="20">
        <v>0.73333333333333295</v>
      </c>
      <c r="H641" t="s">
        <v>13</v>
      </c>
      <c r="I641">
        <v>157.26</v>
      </c>
      <c r="J641">
        <v>4.7619047620000003</v>
      </c>
      <c r="K641">
        <v>7.8630000000000004</v>
      </c>
      <c r="L641">
        <v>7.5</v>
      </c>
    </row>
    <row r="642" spans="1:12">
      <c r="A642" t="s">
        <v>655</v>
      </c>
      <c r="B642">
        <v>98.79</v>
      </c>
      <c r="C642">
        <v>3</v>
      </c>
      <c r="D642">
        <v>14.8185</v>
      </c>
      <c r="E642">
        <v>311.18849999999998</v>
      </c>
      <c r="F642" s="3">
        <v>43519</v>
      </c>
      <c r="G642" s="20">
        <v>0.83333333333333304</v>
      </c>
      <c r="H642" t="s">
        <v>13</v>
      </c>
      <c r="I642">
        <v>296.37</v>
      </c>
      <c r="J642">
        <v>4.7619047620000003</v>
      </c>
      <c r="K642">
        <v>14.8185</v>
      </c>
      <c r="L642">
        <v>6.4</v>
      </c>
    </row>
    <row r="643" spans="1:12">
      <c r="A643" t="s">
        <v>656</v>
      </c>
      <c r="B643">
        <v>88.55</v>
      </c>
      <c r="C643">
        <v>8</v>
      </c>
      <c r="D643">
        <v>35.42</v>
      </c>
      <c r="E643">
        <v>743.82</v>
      </c>
      <c r="F643" s="3">
        <v>43543</v>
      </c>
      <c r="G643" s="20">
        <v>0.64513888888888904</v>
      </c>
      <c r="H643" t="s">
        <v>13</v>
      </c>
      <c r="I643">
        <v>708.4</v>
      </c>
      <c r="J643">
        <v>4.7619047620000003</v>
      </c>
      <c r="K643">
        <v>35.42</v>
      </c>
      <c r="L643">
        <v>4.7</v>
      </c>
    </row>
    <row r="644" spans="1:12">
      <c r="A644" t="s">
        <v>657</v>
      </c>
      <c r="B644">
        <v>55.67</v>
      </c>
      <c r="C644">
        <v>2</v>
      </c>
      <c r="D644">
        <v>5.5670000000000002</v>
      </c>
      <c r="E644">
        <v>116.907</v>
      </c>
      <c r="F644" s="3">
        <v>43551</v>
      </c>
      <c r="G644" s="20">
        <v>0.63055555555555598</v>
      </c>
      <c r="H644" t="s">
        <v>13</v>
      </c>
      <c r="I644">
        <v>111.34</v>
      </c>
      <c r="J644">
        <v>4.7619047620000003</v>
      </c>
      <c r="K644">
        <v>5.5670000000000002</v>
      </c>
      <c r="L644">
        <v>6</v>
      </c>
    </row>
    <row r="645" spans="1:12">
      <c r="A645" t="s">
        <v>658</v>
      </c>
      <c r="B645">
        <v>72.52</v>
      </c>
      <c r="C645">
        <v>8</v>
      </c>
      <c r="D645">
        <v>29.007999999999999</v>
      </c>
      <c r="E645">
        <v>609.16800000000001</v>
      </c>
      <c r="F645" s="3">
        <v>43554</v>
      </c>
      <c r="G645" s="20">
        <v>0.80972222222222201</v>
      </c>
      <c r="H645" t="s">
        <v>17</v>
      </c>
      <c r="I645">
        <v>580.16</v>
      </c>
      <c r="J645">
        <v>4.7619047620000003</v>
      </c>
      <c r="K645">
        <v>29.007999999999999</v>
      </c>
      <c r="L645">
        <v>4</v>
      </c>
    </row>
    <row r="646" spans="1:12">
      <c r="A646" t="s">
        <v>659</v>
      </c>
      <c r="B646">
        <v>12.05</v>
      </c>
      <c r="C646">
        <v>5</v>
      </c>
      <c r="D646">
        <v>3.0125000000000002</v>
      </c>
      <c r="E646">
        <v>63.262500000000003</v>
      </c>
      <c r="F646" s="3">
        <v>43512</v>
      </c>
      <c r="G646" s="20">
        <v>0.66180555555555598</v>
      </c>
      <c r="H646" t="s">
        <v>13</v>
      </c>
      <c r="I646">
        <v>60.25</v>
      </c>
      <c r="J646">
        <v>4.7619047620000003</v>
      </c>
      <c r="K646">
        <v>3.0125000000000002</v>
      </c>
      <c r="L646">
        <v>5.5</v>
      </c>
    </row>
    <row r="647" spans="1:12">
      <c r="A647" t="s">
        <v>660</v>
      </c>
      <c r="B647">
        <v>19.36</v>
      </c>
      <c r="C647">
        <v>9</v>
      </c>
      <c r="D647">
        <v>8.7119999999999997</v>
      </c>
      <c r="E647">
        <v>182.952</v>
      </c>
      <c r="F647" s="3">
        <v>43483</v>
      </c>
      <c r="G647" s="20">
        <v>0.77986111111111101</v>
      </c>
      <c r="H647" t="s">
        <v>13</v>
      </c>
      <c r="I647">
        <v>174.24</v>
      </c>
      <c r="J647">
        <v>4.7619047620000003</v>
      </c>
      <c r="K647">
        <v>8.7119999999999997</v>
      </c>
      <c r="L647">
        <v>8.6999999999999993</v>
      </c>
    </row>
    <row r="648" spans="1:12">
      <c r="A648" t="s">
        <v>661</v>
      </c>
      <c r="B648">
        <v>70.209999999999994</v>
      </c>
      <c r="C648">
        <v>6</v>
      </c>
      <c r="D648">
        <v>21.062999999999999</v>
      </c>
      <c r="E648">
        <v>442.32299999999998</v>
      </c>
      <c r="F648" s="3">
        <v>43554</v>
      </c>
      <c r="G648" s="20">
        <v>0.62361111111111101</v>
      </c>
      <c r="H648" t="s">
        <v>15</v>
      </c>
      <c r="I648">
        <v>421.26</v>
      </c>
      <c r="J648">
        <v>4.7619047620000003</v>
      </c>
      <c r="K648">
        <v>21.062999999999999</v>
      </c>
      <c r="L648">
        <v>7.4</v>
      </c>
    </row>
    <row r="649" spans="1:12">
      <c r="A649" t="s">
        <v>662</v>
      </c>
      <c r="B649">
        <v>33.630000000000003</v>
      </c>
      <c r="C649">
        <v>1</v>
      </c>
      <c r="D649">
        <v>1.6815</v>
      </c>
      <c r="E649">
        <v>35.311500000000002</v>
      </c>
      <c r="F649" s="3">
        <v>43544</v>
      </c>
      <c r="G649" s="20">
        <v>0.82986111111111105</v>
      </c>
      <c r="H649" t="s">
        <v>15</v>
      </c>
      <c r="I649">
        <v>33.630000000000003</v>
      </c>
      <c r="J649">
        <v>4.7619047620000003</v>
      </c>
      <c r="K649">
        <v>1.6815</v>
      </c>
      <c r="L649">
        <v>5.6</v>
      </c>
    </row>
    <row r="650" spans="1:12">
      <c r="A650" t="s">
        <v>663</v>
      </c>
      <c r="B650">
        <v>15.49</v>
      </c>
      <c r="C650">
        <v>2</v>
      </c>
      <c r="D650">
        <v>1.5489999999999999</v>
      </c>
      <c r="E650">
        <v>32.529000000000003</v>
      </c>
      <c r="F650" s="3">
        <v>43481</v>
      </c>
      <c r="G650" s="20">
        <v>0.63194444444444398</v>
      </c>
      <c r="H650" t="s">
        <v>15</v>
      </c>
      <c r="I650">
        <v>30.98</v>
      </c>
      <c r="J650">
        <v>4.7619047620000003</v>
      </c>
      <c r="K650">
        <v>1.5489999999999999</v>
      </c>
      <c r="L650">
        <v>6.3</v>
      </c>
    </row>
    <row r="651" spans="1:12">
      <c r="A651" t="s">
        <v>664</v>
      </c>
      <c r="B651">
        <v>24.74</v>
      </c>
      <c r="C651">
        <v>10</v>
      </c>
      <c r="D651">
        <v>12.37</v>
      </c>
      <c r="E651">
        <v>259.77</v>
      </c>
      <c r="F651" s="3">
        <v>43520</v>
      </c>
      <c r="G651" s="20">
        <v>0.69722222222222197</v>
      </c>
      <c r="H651" t="s">
        <v>15</v>
      </c>
      <c r="I651">
        <v>247.4</v>
      </c>
      <c r="J651">
        <v>4.7619047620000003</v>
      </c>
      <c r="K651">
        <v>12.37</v>
      </c>
      <c r="L651">
        <v>7.1</v>
      </c>
    </row>
    <row r="652" spans="1:12">
      <c r="A652" t="s">
        <v>665</v>
      </c>
      <c r="B652">
        <v>75.66</v>
      </c>
      <c r="C652">
        <v>5</v>
      </c>
      <c r="D652">
        <v>18.914999999999999</v>
      </c>
      <c r="E652">
        <v>397.21499999999997</v>
      </c>
      <c r="F652" s="3">
        <v>43480</v>
      </c>
      <c r="G652" s="20">
        <v>0.76527777777777795</v>
      </c>
      <c r="H652" t="s">
        <v>13</v>
      </c>
      <c r="I652">
        <v>378.3</v>
      </c>
      <c r="J652">
        <v>4.7619047620000003</v>
      </c>
      <c r="K652">
        <v>18.914999999999999</v>
      </c>
      <c r="L652">
        <v>7.8</v>
      </c>
    </row>
    <row r="653" spans="1:12">
      <c r="A653" t="s">
        <v>666</v>
      </c>
      <c r="B653">
        <v>55.81</v>
      </c>
      <c r="C653">
        <v>6</v>
      </c>
      <c r="D653">
        <v>16.742999999999999</v>
      </c>
      <c r="E653">
        <v>351.60300000000001</v>
      </c>
      <c r="F653" s="3">
        <v>43487</v>
      </c>
      <c r="G653" s="20">
        <v>0.49444444444444402</v>
      </c>
      <c r="H653" t="s">
        <v>15</v>
      </c>
      <c r="I653">
        <v>334.86</v>
      </c>
      <c r="J653">
        <v>4.7619047620000003</v>
      </c>
      <c r="K653">
        <v>16.742999999999999</v>
      </c>
      <c r="L653">
        <v>9.9</v>
      </c>
    </row>
    <row r="654" spans="1:12">
      <c r="A654" t="s">
        <v>667</v>
      </c>
      <c r="B654">
        <v>72.78</v>
      </c>
      <c r="C654">
        <v>10</v>
      </c>
      <c r="D654">
        <v>36.39</v>
      </c>
      <c r="E654">
        <v>764.19</v>
      </c>
      <c r="F654" s="3">
        <v>43499</v>
      </c>
      <c r="G654" s="20">
        <v>0.72499999999999998</v>
      </c>
      <c r="H654" t="s">
        <v>15</v>
      </c>
      <c r="I654">
        <v>727.8</v>
      </c>
      <c r="J654">
        <v>4.7619047620000003</v>
      </c>
      <c r="K654">
        <v>36.39</v>
      </c>
      <c r="L654">
        <v>7.3</v>
      </c>
    </row>
    <row r="655" spans="1:12">
      <c r="A655" t="s">
        <v>668</v>
      </c>
      <c r="B655">
        <v>37.32</v>
      </c>
      <c r="C655">
        <v>9</v>
      </c>
      <c r="D655">
        <v>16.794</v>
      </c>
      <c r="E655">
        <v>352.67399999999998</v>
      </c>
      <c r="F655" s="3">
        <v>43530</v>
      </c>
      <c r="G655" s="20">
        <v>0.64652777777777803</v>
      </c>
      <c r="H655" t="s">
        <v>13</v>
      </c>
      <c r="I655">
        <v>335.88</v>
      </c>
      <c r="J655">
        <v>4.7619047620000003</v>
      </c>
      <c r="K655">
        <v>16.794</v>
      </c>
      <c r="L655">
        <v>5.0999999999999996</v>
      </c>
    </row>
    <row r="656" spans="1:12">
      <c r="A656" t="s">
        <v>669</v>
      </c>
      <c r="B656">
        <v>60.18</v>
      </c>
      <c r="C656">
        <v>4</v>
      </c>
      <c r="D656">
        <v>12.036</v>
      </c>
      <c r="E656">
        <v>252.756</v>
      </c>
      <c r="F656" s="3">
        <v>43512</v>
      </c>
      <c r="G656" s="20">
        <v>0.75277777777777799</v>
      </c>
      <c r="H656" t="s">
        <v>17</v>
      </c>
      <c r="I656">
        <v>240.72</v>
      </c>
      <c r="J656">
        <v>4.7619047620000003</v>
      </c>
      <c r="K656">
        <v>12.036</v>
      </c>
      <c r="L656">
        <v>9.4</v>
      </c>
    </row>
    <row r="657" spans="1:12">
      <c r="A657" t="s">
        <v>670</v>
      </c>
      <c r="B657">
        <v>15.69</v>
      </c>
      <c r="C657">
        <v>3</v>
      </c>
      <c r="D657">
        <v>2.3534999999999999</v>
      </c>
      <c r="E657">
        <v>49.423499999999997</v>
      </c>
      <c r="F657" s="3">
        <v>43538</v>
      </c>
      <c r="G657" s="20">
        <v>0.59236111111111101</v>
      </c>
      <c r="H657" t="s">
        <v>17</v>
      </c>
      <c r="I657">
        <v>47.07</v>
      </c>
      <c r="J657">
        <v>4.7619047620000003</v>
      </c>
      <c r="K657">
        <v>2.3534999999999999</v>
      </c>
      <c r="L657">
        <v>5.8</v>
      </c>
    </row>
    <row r="658" spans="1:12">
      <c r="A658" t="s">
        <v>671</v>
      </c>
      <c r="B658">
        <v>99.69</v>
      </c>
      <c r="C658">
        <v>1</v>
      </c>
      <c r="D658">
        <v>4.9844999999999997</v>
      </c>
      <c r="E658">
        <v>104.67449999999999</v>
      </c>
      <c r="F658" s="3">
        <v>43523</v>
      </c>
      <c r="G658" s="20">
        <v>0.43263888888888902</v>
      </c>
      <c r="H658" t="s">
        <v>17</v>
      </c>
      <c r="I658">
        <v>99.69</v>
      </c>
      <c r="J658">
        <v>4.7619047620000003</v>
      </c>
      <c r="K658">
        <v>4.9844999999999997</v>
      </c>
      <c r="L658">
        <v>8</v>
      </c>
    </row>
    <row r="659" spans="1:12">
      <c r="A659" t="s">
        <v>672</v>
      </c>
      <c r="B659">
        <v>88.15</v>
      </c>
      <c r="C659">
        <v>3</v>
      </c>
      <c r="D659">
        <v>13.2225</v>
      </c>
      <c r="E659">
        <v>277.67250000000001</v>
      </c>
      <c r="F659" s="3">
        <v>43483</v>
      </c>
      <c r="G659" s="20">
        <v>0.42430555555555599</v>
      </c>
      <c r="H659" t="s">
        <v>13</v>
      </c>
      <c r="I659">
        <v>264.45</v>
      </c>
      <c r="J659">
        <v>4.7619047620000003</v>
      </c>
      <c r="K659">
        <v>13.2225</v>
      </c>
      <c r="L659">
        <v>7.9</v>
      </c>
    </row>
    <row r="660" spans="1:12">
      <c r="A660" t="s">
        <v>673</v>
      </c>
      <c r="B660">
        <v>27.93</v>
      </c>
      <c r="C660">
        <v>5</v>
      </c>
      <c r="D660">
        <v>6.9824999999999999</v>
      </c>
      <c r="E660">
        <v>146.63249999999999</v>
      </c>
      <c r="F660" s="3">
        <v>43494</v>
      </c>
      <c r="G660" s="20">
        <v>0.65833333333333299</v>
      </c>
      <c r="H660" t="s">
        <v>15</v>
      </c>
      <c r="I660">
        <v>139.65</v>
      </c>
      <c r="J660">
        <v>4.7619047620000003</v>
      </c>
      <c r="K660">
        <v>6.9824999999999999</v>
      </c>
      <c r="L660">
        <v>5.9</v>
      </c>
    </row>
    <row r="661" spans="1:12">
      <c r="A661" t="s">
        <v>674</v>
      </c>
      <c r="B661">
        <v>55.45</v>
      </c>
      <c r="C661">
        <v>1</v>
      </c>
      <c r="D661">
        <v>2.7725</v>
      </c>
      <c r="E661">
        <v>58.222499999999997</v>
      </c>
      <c r="F661" s="3">
        <v>43522</v>
      </c>
      <c r="G661" s="20">
        <v>0.74027777777777803</v>
      </c>
      <c r="H661" t="s">
        <v>17</v>
      </c>
      <c r="I661">
        <v>55.45</v>
      </c>
      <c r="J661">
        <v>4.7619047620000003</v>
      </c>
      <c r="K661">
        <v>2.7725</v>
      </c>
      <c r="L661">
        <v>4.9000000000000004</v>
      </c>
    </row>
    <row r="662" spans="1:12">
      <c r="A662" t="s">
        <v>675</v>
      </c>
      <c r="B662">
        <v>42.97</v>
      </c>
      <c r="C662">
        <v>3</v>
      </c>
      <c r="D662">
        <v>6.4455</v>
      </c>
      <c r="E662">
        <v>135.35550000000001</v>
      </c>
      <c r="F662" s="3">
        <v>43499</v>
      </c>
      <c r="G662" s="20">
        <v>0.49027777777777798</v>
      </c>
      <c r="H662" t="s">
        <v>15</v>
      </c>
      <c r="I662">
        <v>128.91</v>
      </c>
      <c r="J662">
        <v>4.7619047620000003</v>
      </c>
      <c r="K662">
        <v>6.4455</v>
      </c>
      <c r="L662">
        <v>9.3000000000000007</v>
      </c>
    </row>
    <row r="663" spans="1:12">
      <c r="A663" t="s">
        <v>676</v>
      </c>
      <c r="B663">
        <v>17.14</v>
      </c>
      <c r="C663">
        <v>7</v>
      </c>
      <c r="D663">
        <v>5.9989999999999997</v>
      </c>
      <c r="E663">
        <v>125.979</v>
      </c>
      <c r="F663" s="3">
        <v>43481</v>
      </c>
      <c r="G663" s="20">
        <v>0.50486111111111098</v>
      </c>
      <c r="H663" t="s">
        <v>17</v>
      </c>
      <c r="I663">
        <v>119.98</v>
      </c>
      <c r="J663">
        <v>4.7619047620000003</v>
      </c>
      <c r="K663">
        <v>5.9989999999999997</v>
      </c>
      <c r="L663">
        <v>7.9</v>
      </c>
    </row>
    <row r="664" spans="1:12">
      <c r="A664" t="s">
        <v>677</v>
      </c>
      <c r="B664">
        <v>58.75</v>
      </c>
      <c r="C664">
        <v>6</v>
      </c>
      <c r="D664">
        <v>17.625</v>
      </c>
      <c r="E664">
        <v>370.125</v>
      </c>
      <c r="F664" s="3">
        <v>43548</v>
      </c>
      <c r="G664" s="20">
        <v>0.75972222222222197</v>
      </c>
      <c r="H664" t="s">
        <v>17</v>
      </c>
      <c r="I664">
        <v>352.5</v>
      </c>
      <c r="J664">
        <v>4.7619047620000003</v>
      </c>
      <c r="K664">
        <v>17.625</v>
      </c>
      <c r="L664">
        <v>5.9</v>
      </c>
    </row>
    <row r="665" spans="1:12">
      <c r="A665" t="s">
        <v>678</v>
      </c>
      <c r="B665">
        <v>87.1</v>
      </c>
      <c r="C665">
        <v>10</v>
      </c>
      <c r="D665">
        <v>43.55</v>
      </c>
      <c r="E665">
        <v>914.55</v>
      </c>
      <c r="F665" s="3">
        <v>43508</v>
      </c>
      <c r="G665" s="20">
        <v>0.61458333333333304</v>
      </c>
      <c r="H665" t="s">
        <v>17</v>
      </c>
      <c r="I665">
        <v>871</v>
      </c>
      <c r="J665">
        <v>4.7619047620000003</v>
      </c>
      <c r="K665">
        <v>43.55</v>
      </c>
      <c r="L665">
        <v>9.9</v>
      </c>
    </row>
    <row r="666" spans="1:12">
      <c r="A666" t="s">
        <v>679</v>
      </c>
      <c r="B666">
        <v>98.8</v>
      </c>
      <c r="C666">
        <v>2</v>
      </c>
      <c r="D666">
        <v>9.8800000000000008</v>
      </c>
      <c r="E666">
        <v>207.48</v>
      </c>
      <c r="F666" s="3">
        <v>43517</v>
      </c>
      <c r="G666" s="20">
        <v>0.485416666666667</v>
      </c>
      <c r="H666" t="s">
        <v>15</v>
      </c>
      <c r="I666">
        <v>197.6</v>
      </c>
      <c r="J666">
        <v>4.7619047620000003</v>
      </c>
      <c r="K666">
        <v>9.8800000000000008</v>
      </c>
      <c r="L666">
        <v>7.7</v>
      </c>
    </row>
    <row r="667" spans="1:12">
      <c r="A667" t="s">
        <v>680</v>
      </c>
      <c r="B667">
        <v>48.63</v>
      </c>
      <c r="C667">
        <v>4</v>
      </c>
      <c r="D667">
        <v>9.7260000000000009</v>
      </c>
      <c r="E667">
        <v>204.24600000000001</v>
      </c>
      <c r="F667" s="3">
        <v>43500</v>
      </c>
      <c r="G667" s="20">
        <v>0.655555555555556</v>
      </c>
      <c r="H667" t="s">
        <v>13</v>
      </c>
      <c r="I667">
        <v>194.52</v>
      </c>
      <c r="J667">
        <v>4.7619047620000003</v>
      </c>
      <c r="K667">
        <v>9.7260000000000009</v>
      </c>
      <c r="L667">
        <v>7.6</v>
      </c>
    </row>
    <row r="668" spans="1:12">
      <c r="A668" t="s">
        <v>681</v>
      </c>
      <c r="B668">
        <v>57.74</v>
      </c>
      <c r="C668">
        <v>3</v>
      </c>
      <c r="D668">
        <v>8.6609999999999996</v>
      </c>
      <c r="E668">
        <v>181.881</v>
      </c>
      <c r="F668" s="3">
        <v>43516</v>
      </c>
      <c r="G668" s="20">
        <v>0.54583333333333295</v>
      </c>
      <c r="H668" t="s">
        <v>13</v>
      </c>
      <c r="I668">
        <v>173.22</v>
      </c>
      <c r="J668">
        <v>4.7619047620000003</v>
      </c>
      <c r="K668">
        <v>8.6609999999999996</v>
      </c>
      <c r="L668">
        <v>7.7</v>
      </c>
    </row>
    <row r="669" spans="1:12">
      <c r="A669" t="s">
        <v>682</v>
      </c>
      <c r="B669">
        <v>17.97</v>
      </c>
      <c r="C669">
        <v>4</v>
      </c>
      <c r="D669">
        <v>3.5939999999999999</v>
      </c>
      <c r="E669">
        <v>75.474000000000004</v>
      </c>
      <c r="F669" s="3">
        <v>43519</v>
      </c>
      <c r="G669" s="20">
        <v>0.86319444444444404</v>
      </c>
      <c r="H669" t="s">
        <v>13</v>
      </c>
      <c r="I669">
        <v>71.88</v>
      </c>
      <c r="J669">
        <v>4.7619047620000003</v>
      </c>
      <c r="K669">
        <v>3.5939999999999999</v>
      </c>
      <c r="L669">
        <v>6.4</v>
      </c>
    </row>
    <row r="670" spans="1:12">
      <c r="A670" t="s">
        <v>683</v>
      </c>
      <c r="B670">
        <v>47.71</v>
      </c>
      <c r="C670">
        <v>6</v>
      </c>
      <c r="D670">
        <v>14.313000000000001</v>
      </c>
      <c r="E670">
        <v>300.57299999999998</v>
      </c>
      <c r="F670" s="3">
        <v>43512</v>
      </c>
      <c r="G670" s="20">
        <v>0.59652777777777799</v>
      </c>
      <c r="H670" t="s">
        <v>13</v>
      </c>
      <c r="I670">
        <v>286.26</v>
      </c>
      <c r="J670">
        <v>4.7619047620000003</v>
      </c>
      <c r="K670">
        <v>14.313000000000001</v>
      </c>
      <c r="L670">
        <v>4.4000000000000004</v>
      </c>
    </row>
    <row r="671" spans="1:12">
      <c r="A671" t="s">
        <v>684</v>
      </c>
      <c r="B671">
        <v>40.619999999999997</v>
      </c>
      <c r="C671">
        <v>2</v>
      </c>
      <c r="D671">
        <v>4.0620000000000003</v>
      </c>
      <c r="E671">
        <v>85.302000000000007</v>
      </c>
      <c r="F671" s="3">
        <v>43482</v>
      </c>
      <c r="G671" s="20">
        <v>0.41736111111111102</v>
      </c>
      <c r="H671" t="s">
        <v>17</v>
      </c>
      <c r="I671">
        <v>81.239999999999995</v>
      </c>
      <c r="J671">
        <v>4.7619047620000003</v>
      </c>
      <c r="K671">
        <v>4.0620000000000003</v>
      </c>
      <c r="L671">
        <v>4.0999999999999996</v>
      </c>
    </row>
    <row r="672" spans="1:12">
      <c r="A672" t="s">
        <v>685</v>
      </c>
      <c r="B672">
        <v>56.04</v>
      </c>
      <c r="C672">
        <v>10</v>
      </c>
      <c r="D672">
        <v>28.02</v>
      </c>
      <c r="E672">
        <v>588.41999999999996</v>
      </c>
      <c r="F672" s="3">
        <v>43479</v>
      </c>
      <c r="G672" s="20">
        <v>0.8125</v>
      </c>
      <c r="H672" t="s">
        <v>13</v>
      </c>
      <c r="I672">
        <v>560.4</v>
      </c>
      <c r="J672">
        <v>4.7619047620000003</v>
      </c>
      <c r="K672">
        <v>28.02</v>
      </c>
      <c r="L672">
        <v>4.4000000000000004</v>
      </c>
    </row>
    <row r="673" spans="1:12">
      <c r="A673" t="s">
        <v>686</v>
      </c>
      <c r="B673">
        <v>93.4</v>
      </c>
      <c r="C673">
        <v>2</v>
      </c>
      <c r="D673">
        <v>9.34</v>
      </c>
      <c r="E673">
        <v>196.14</v>
      </c>
      <c r="F673" s="3">
        <v>43554</v>
      </c>
      <c r="G673" s="20">
        <v>0.69027777777777799</v>
      </c>
      <c r="H673" t="s">
        <v>15</v>
      </c>
      <c r="I673">
        <v>186.8</v>
      </c>
      <c r="J673">
        <v>4.7619047620000003</v>
      </c>
      <c r="K673">
        <v>9.34</v>
      </c>
      <c r="L673">
        <v>5.5</v>
      </c>
    </row>
    <row r="674" spans="1:12">
      <c r="A674" t="s">
        <v>687</v>
      </c>
      <c r="B674">
        <v>73.41</v>
      </c>
      <c r="C674">
        <v>3</v>
      </c>
      <c r="D674">
        <v>11.0115</v>
      </c>
      <c r="E674">
        <v>231.2415</v>
      </c>
      <c r="F674" s="3">
        <v>43526</v>
      </c>
      <c r="G674" s="20">
        <v>0.54861111111111105</v>
      </c>
      <c r="H674" t="s">
        <v>13</v>
      </c>
      <c r="I674">
        <v>220.23</v>
      </c>
      <c r="J674">
        <v>4.7619047620000003</v>
      </c>
      <c r="K674">
        <v>11.0115</v>
      </c>
      <c r="L674">
        <v>4</v>
      </c>
    </row>
    <row r="675" spans="1:12">
      <c r="A675" t="s">
        <v>688</v>
      </c>
      <c r="B675">
        <v>33.64</v>
      </c>
      <c r="C675">
        <v>8</v>
      </c>
      <c r="D675">
        <v>13.456</v>
      </c>
      <c r="E675">
        <v>282.57600000000002</v>
      </c>
      <c r="F675" s="3">
        <v>43511</v>
      </c>
      <c r="G675" s="20">
        <v>0.71527777777777801</v>
      </c>
      <c r="H675" t="s">
        <v>17</v>
      </c>
      <c r="I675">
        <v>269.12</v>
      </c>
      <c r="J675">
        <v>4.7619047620000003</v>
      </c>
      <c r="K675">
        <v>13.456</v>
      </c>
      <c r="L675">
        <v>9.3000000000000007</v>
      </c>
    </row>
    <row r="676" spans="1:12">
      <c r="A676" t="s">
        <v>689</v>
      </c>
      <c r="B676">
        <v>45.48</v>
      </c>
      <c r="C676">
        <v>10</v>
      </c>
      <c r="D676">
        <v>22.74</v>
      </c>
      <c r="E676">
        <v>477.54</v>
      </c>
      <c r="F676" s="3">
        <v>43525</v>
      </c>
      <c r="G676" s="20">
        <v>0.43194444444444402</v>
      </c>
      <c r="H676" t="s">
        <v>17</v>
      </c>
      <c r="I676">
        <v>454.8</v>
      </c>
      <c r="J676">
        <v>4.7619047620000003</v>
      </c>
      <c r="K676">
        <v>22.74</v>
      </c>
      <c r="L676">
        <v>4.8</v>
      </c>
    </row>
    <row r="677" spans="1:12">
      <c r="A677" t="s">
        <v>690</v>
      </c>
      <c r="B677">
        <v>83.77</v>
      </c>
      <c r="C677">
        <v>2</v>
      </c>
      <c r="D677">
        <v>8.3770000000000007</v>
      </c>
      <c r="E677">
        <v>175.917</v>
      </c>
      <c r="F677" s="3">
        <v>43520</v>
      </c>
      <c r="G677" s="20">
        <v>0.83125000000000004</v>
      </c>
      <c r="H677" t="s">
        <v>15</v>
      </c>
      <c r="I677">
        <v>167.54</v>
      </c>
      <c r="J677">
        <v>4.7619047620000003</v>
      </c>
      <c r="K677">
        <v>8.3770000000000007</v>
      </c>
      <c r="L677">
        <v>4.5999999999999996</v>
      </c>
    </row>
    <row r="678" spans="1:12">
      <c r="A678" t="s">
        <v>691</v>
      </c>
      <c r="B678">
        <v>64.08</v>
      </c>
      <c r="C678">
        <v>7</v>
      </c>
      <c r="D678">
        <v>22.428000000000001</v>
      </c>
      <c r="E678">
        <v>470.988</v>
      </c>
      <c r="F678" s="3">
        <v>43515</v>
      </c>
      <c r="G678" s="20">
        <v>0.811805555555556</v>
      </c>
      <c r="H678" t="s">
        <v>17</v>
      </c>
      <c r="I678">
        <v>448.56</v>
      </c>
      <c r="J678">
        <v>4.7619047620000003</v>
      </c>
      <c r="K678">
        <v>22.428000000000001</v>
      </c>
      <c r="L678">
        <v>7.3</v>
      </c>
    </row>
    <row r="679" spans="1:12">
      <c r="A679" t="s">
        <v>692</v>
      </c>
      <c r="B679">
        <v>73.47</v>
      </c>
      <c r="C679">
        <v>4</v>
      </c>
      <c r="D679">
        <v>14.694000000000001</v>
      </c>
      <c r="E679">
        <v>308.57400000000001</v>
      </c>
      <c r="F679" s="3">
        <v>43519</v>
      </c>
      <c r="G679" s="20">
        <v>0.77083333333333304</v>
      </c>
      <c r="H679" t="s">
        <v>15</v>
      </c>
      <c r="I679">
        <v>293.88</v>
      </c>
      <c r="J679">
        <v>4.7619047620000003</v>
      </c>
      <c r="K679">
        <v>14.694000000000001</v>
      </c>
      <c r="L679">
        <v>6</v>
      </c>
    </row>
    <row r="680" spans="1:12">
      <c r="A680" t="s">
        <v>693</v>
      </c>
      <c r="B680">
        <v>58.95</v>
      </c>
      <c r="C680">
        <v>10</v>
      </c>
      <c r="D680">
        <v>29.475000000000001</v>
      </c>
      <c r="E680">
        <v>618.97500000000002</v>
      </c>
      <c r="F680" s="3">
        <v>43503</v>
      </c>
      <c r="G680" s="20">
        <v>0.60208333333333297</v>
      </c>
      <c r="H680" t="s">
        <v>13</v>
      </c>
      <c r="I680">
        <v>589.5</v>
      </c>
      <c r="J680">
        <v>4.7619047620000003</v>
      </c>
      <c r="K680">
        <v>29.475000000000001</v>
      </c>
      <c r="L680">
        <v>8.1</v>
      </c>
    </row>
    <row r="681" spans="1:12">
      <c r="A681" t="s">
        <v>694</v>
      </c>
      <c r="B681">
        <v>48.5</v>
      </c>
      <c r="C681">
        <v>6</v>
      </c>
      <c r="D681">
        <v>14.55</v>
      </c>
      <c r="E681">
        <v>305.55</v>
      </c>
      <c r="F681" s="3">
        <v>43476</v>
      </c>
      <c r="G681" s="20">
        <v>0.58125000000000004</v>
      </c>
      <c r="H681" t="s">
        <v>13</v>
      </c>
      <c r="I681">
        <v>291</v>
      </c>
      <c r="J681">
        <v>4.7619047620000003</v>
      </c>
      <c r="K681">
        <v>14.55</v>
      </c>
      <c r="L681">
        <v>9.4</v>
      </c>
    </row>
    <row r="682" spans="1:12">
      <c r="A682" t="s">
        <v>695</v>
      </c>
      <c r="B682">
        <v>39.479999999999997</v>
      </c>
      <c r="C682">
        <v>1</v>
      </c>
      <c r="D682">
        <v>1.974</v>
      </c>
      <c r="E682">
        <v>41.454000000000001</v>
      </c>
      <c r="F682" s="3">
        <v>43508</v>
      </c>
      <c r="G682" s="20">
        <v>0.82152777777777797</v>
      </c>
      <c r="H682" t="s">
        <v>15</v>
      </c>
      <c r="I682">
        <v>39.479999999999997</v>
      </c>
      <c r="J682">
        <v>4.7619047620000003</v>
      </c>
      <c r="K682">
        <v>1.974</v>
      </c>
      <c r="L682">
        <v>6.5</v>
      </c>
    </row>
    <row r="683" spans="1:12">
      <c r="A683" t="s">
        <v>696</v>
      </c>
      <c r="B683">
        <v>34.81</v>
      </c>
      <c r="C683">
        <v>1</v>
      </c>
      <c r="D683">
        <v>1.7404999999999999</v>
      </c>
      <c r="E683">
        <v>36.5505</v>
      </c>
      <c r="F683" s="3">
        <v>43479</v>
      </c>
      <c r="G683" s="20">
        <v>0.42430555555555599</v>
      </c>
      <c r="H683" t="s">
        <v>17</v>
      </c>
      <c r="I683">
        <v>34.81</v>
      </c>
      <c r="J683">
        <v>4.7619047620000003</v>
      </c>
      <c r="K683">
        <v>1.7404999999999999</v>
      </c>
      <c r="L683">
        <v>7</v>
      </c>
    </row>
    <row r="684" spans="1:12">
      <c r="A684" t="s">
        <v>697</v>
      </c>
      <c r="B684">
        <v>49.32</v>
      </c>
      <c r="C684">
        <v>6</v>
      </c>
      <c r="D684">
        <v>14.795999999999999</v>
      </c>
      <c r="E684">
        <v>310.71600000000001</v>
      </c>
      <c r="F684" s="3">
        <v>43474</v>
      </c>
      <c r="G684" s="20">
        <v>0.57361111111111096</v>
      </c>
      <c r="H684" t="s">
        <v>13</v>
      </c>
      <c r="I684">
        <v>295.92</v>
      </c>
      <c r="J684">
        <v>4.7619047620000003</v>
      </c>
      <c r="K684">
        <v>14.795999999999999</v>
      </c>
      <c r="L684">
        <v>7.1</v>
      </c>
    </row>
    <row r="685" spans="1:12">
      <c r="A685" t="s">
        <v>698</v>
      </c>
      <c r="B685">
        <v>21.48</v>
      </c>
      <c r="C685">
        <v>2</v>
      </c>
      <c r="D685">
        <v>2.1480000000000001</v>
      </c>
      <c r="E685">
        <v>45.107999999999997</v>
      </c>
      <c r="F685" s="3">
        <v>43523</v>
      </c>
      <c r="G685" s="20">
        <v>0.51527777777777795</v>
      </c>
      <c r="H685" t="s">
        <v>13</v>
      </c>
      <c r="I685">
        <v>42.96</v>
      </c>
      <c r="J685">
        <v>4.7619047620000003</v>
      </c>
      <c r="K685">
        <v>2.1480000000000001</v>
      </c>
      <c r="L685">
        <v>6.6</v>
      </c>
    </row>
    <row r="686" spans="1:12">
      <c r="A686" t="s">
        <v>699</v>
      </c>
      <c r="B686">
        <v>23.08</v>
      </c>
      <c r="C686">
        <v>6</v>
      </c>
      <c r="D686">
        <v>6.9240000000000004</v>
      </c>
      <c r="E686">
        <v>145.404</v>
      </c>
      <c r="F686" s="3">
        <v>43489</v>
      </c>
      <c r="G686" s="20">
        <v>0.80555555555555503</v>
      </c>
      <c r="H686" t="s">
        <v>13</v>
      </c>
      <c r="I686">
        <v>138.47999999999999</v>
      </c>
      <c r="J686">
        <v>4.7619047620000003</v>
      </c>
      <c r="K686">
        <v>6.9240000000000004</v>
      </c>
      <c r="L686">
        <v>4.9000000000000004</v>
      </c>
    </row>
    <row r="687" spans="1:12">
      <c r="A687" t="s">
        <v>700</v>
      </c>
      <c r="B687">
        <v>49.1</v>
      </c>
      <c r="C687">
        <v>2</v>
      </c>
      <c r="D687">
        <v>4.91</v>
      </c>
      <c r="E687">
        <v>103.11</v>
      </c>
      <c r="F687" s="3">
        <v>43473</v>
      </c>
      <c r="G687" s="20">
        <v>0.54027777777777797</v>
      </c>
      <c r="H687" t="s">
        <v>17</v>
      </c>
      <c r="I687">
        <v>98.2</v>
      </c>
      <c r="J687">
        <v>4.7619047620000003</v>
      </c>
      <c r="K687">
        <v>4.91</v>
      </c>
      <c r="L687">
        <v>6.4</v>
      </c>
    </row>
    <row r="688" spans="1:12">
      <c r="A688" t="s">
        <v>701</v>
      </c>
      <c r="B688">
        <v>64.83</v>
      </c>
      <c r="C688">
        <v>2</v>
      </c>
      <c r="D688">
        <v>6.4829999999999997</v>
      </c>
      <c r="E688">
        <v>136.143</v>
      </c>
      <c r="F688" s="3">
        <v>43473</v>
      </c>
      <c r="G688" s="20">
        <v>0.499305555555556</v>
      </c>
      <c r="H688" t="s">
        <v>17</v>
      </c>
      <c r="I688">
        <v>129.66</v>
      </c>
      <c r="J688">
        <v>4.7619047620000003</v>
      </c>
      <c r="K688">
        <v>6.4829999999999997</v>
      </c>
      <c r="L688">
        <v>8</v>
      </c>
    </row>
    <row r="689" spans="1:12">
      <c r="A689" t="s">
        <v>702</v>
      </c>
      <c r="B689">
        <v>63.56</v>
      </c>
      <c r="C689">
        <v>10</v>
      </c>
      <c r="D689">
        <v>31.78</v>
      </c>
      <c r="E689">
        <v>667.38</v>
      </c>
      <c r="F689" s="3">
        <v>43481</v>
      </c>
      <c r="G689" s="20">
        <v>0.749305555555556</v>
      </c>
      <c r="H689" t="s">
        <v>15</v>
      </c>
      <c r="I689">
        <v>635.6</v>
      </c>
      <c r="J689">
        <v>4.7619047620000003</v>
      </c>
      <c r="K689">
        <v>31.78</v>
      </c>
      <c r="L689">
        <v>4.3</v>
      </c>
    </row>
    <row r="690" spans="1:12">
      <c r="A690" t="s">
        <v>703</v>
      </c>
      <c r="B690">
        <v>72.88</v>
      </c>
      <c r="C690">
        <v>2</v>
      </c>
      <c r="D690">
        <v>7.2880000000000003</v>
      </c>
      <c r="E690">
        <v>153.048</v>
      </c>
      <c r="F690" s="3">
        <v>43537</v>
      </c>
      <c r="G690" s="20">
        <v>0.53541666666666698</v>
      </c>
      <c r="H690" t="s">
        <v>15</v>
      </c>
      <c r="I690">
        <v>145.76</v>
      </c>
      <c r="J690">
        <v>4.7619047620000003</v>
      </c>
      <c r="K690">
        <v>7.2880000000000003</v>
      </c>
      <c r="L690">
        <v>6.1</v>
      </c>
    </row>
    <row r="691" spans="1:12">
      <c r="A691" t="s">
        <v>704</v>
      </c>
      <c r="B691">
        <v>67.099999999999994</v>
      </c>
      <c r="C691">
        <v>3</v>
      </c>
      <c r="D691">
        <v>10.065</v>
      </c>
      <c r="E691">
        <v>211.36500000000001</v>
      </c>
      <c r="F691" s="3">
        <v>43511</v>
      </c>
      <c r="G691" s="20">
        <v>0.44166666666666698</v>
      </c>
      <c r="H691" t="s">
        <v>15</v>
      </c>
      <c r="I691">
        <v>201.3</v>
      </c>
      <c r="J691">
        <v>4.7619047620000003</v>
      </c>
      <c r="K691">
        <v>10.065</v>
      </c>
      <c r="L691">
        <v>7.5</v>
      </c>
    </row>
    <row r="692" spans="1:12">
      <c r="A692" t="s">
        <v>705</v>
      </c>
      <c r="B692">
        <v>70.19</v>
      </c>
      <c r="C692">
        <v>9</v>
      </c>
      <c r="D692">
        <v>31.5855</v>
      </c>
      <c r="E692">
        <v>663.29549999999995</v>
      </c>
      <c r="F692" s="3">
        <v>43490</v>
      </c>
      <c r="G692" s="20">
        <v>0.56805555555555598</v>
      </c>
      <c r="H692" t="s">
        <v>15</v>
      </c>
      <c r="I692">
        <v>631.71</v>
      </c>
      <c r="J692">
        <v>4.7619047620000003</v>
      </c>
      <c r="K692">
        <v>31.5855</v>
      </c>
      <c r="L692">
        <v>6.7</v>
      </c>
    </row>
    <row r="693" spans="1:12">
      <c r="A693" t="s">
        <v>706</v>
      </c>
      <c r="B693">
        <v>55.04</v>
      </c>
      <c r="C693">
        <v>7</v>
      </c>
      <c r="D693">
        <v>19.263999999999999</v>
      </c>
      <c r="E693">
        <v>404.54399999999998</v>
      </c>
      <c r="F693" s="3">
        <v>43536</v>
      </c>
      <c r="G693" s="20">
        <v>0.81874999999999998</v>
      </c>
      <c r="H693" t="s">
        <v>13</v>
      </c>
      <c r="I693">
        <v>385.28</v>
      </c>
      <c r="J693">
        <v>4.7619047620000003</v>
      </c>
      <c r="K693">
        <v>19.263999999999999</v>
      </c>
      <c r="L693">
        <v>5.2</v>
      </c>
    </row>
    <row r="694" spans="1:12">
      <c r="A694" t="s">
        <v>707</v>
      </c>
      <c r="B694">
        <v>48.63</v>
      </c>
      <c r="C694">
        <v>10</v>
      </c>
      <c r="D694">
        <v>24.315000000000001</v>
      </c>
      <c r="E694">
        <v>510.61500000000001</v>
      </c>
      <c r="F694" s="3">
        <v>43528</v>
      </c>
      <c r="G694" s="20">
        <v>0.530555555555556</v>
      </c>
      <c r="H694" t="s">
        <v>15</v>
      </c>
      <c r="I694">
        <v>486.3</v>
      </c>
      <c r="J694">
        <v>4.7619047620000003</v>
      </c>
      <c r="K694">
        <v>24.315000000000001</v>
      </c>
      <c r="L694">
        <v>8.8000000000000007</v>
      </c>
    </row>
    <row r="695" spans="1:12">
      <c r="A695" t="s">
        <v>708</v>
      </c>
      <c r="B695">
        <v>73.38</v>
      </c>
      <c r="C695">
        <v>7</v>
      </c>
      <c r="D695">
        <v>25.683</v>
      </c>
      <c r="E695">
        <v>539.34299999999996</v>
      </c>
      <c r="F695" s="3">
        <v>43506</v>
      </c>
      <c r="G695" s="20">
        <v>0.58055555555555605</v>
      </c>
      <c r="H695" t="s">
        <v>15</v>
      </c>
      <c r="I695">
        <v>513.66</v>
      </c>
      <c r="J695">
        <v>4.7619047620000003</v>
      </c>
      <c r="K695">
        <v>25.683</v>
      </c>
      <c r="L695">
        <v>9.5</v>
      </c>
    </row>
    <row r="696" spans="1:12">
      <c r="A696" t="s">
        <v>709</v>
      </c>
      <c r="B696">
        <v>52.6</v>
      </c>
      <c r="C696">
        <v>9</v>
      </c>
      <c r="D696">
        <v>23.67</v>
      </c>
      <c r="E696">
        <v>497.07</v>
      </c>
      <c r="F696" s="3">
        <v>43481</v>
      </c>
      <c r="G696" s="20">
        <v>0.61250000000000004</v>
      </c>
      <c r="H696" t="s">
        <v>15</v>
      </c>
      <c r="I696">
        <v>473.4</v>
      </c>
      <c r="J696">
        <v>4.7619047620000003</v>
      </c>
      <c r="K696">
        <v>23.67</v>
      </c>
      <c r="L696">
        <v>7.6</v>
      </c>
    </row>
    <row r="697" spans="1:12">
      <c r="A697" t="s">
        <v>710</v>
      </c>
      <c r="B697">
        <v>87.37</v>
      </c>
      <c r="C697">
        <v>5</v>
      </c>
      <c r="D697">
        <v>21.842500000000001</v>
      </c>
      <c r="E697">
        <v>458.6925</v>
      </c>
      <c r="F697" s="3">
        <v>43494</v>
      </c>
      <c r="G697" s="20">
        <v>0.82291666666666696</v>
      </c>
      <c r="H697" t="s">
        <v>15</v>
      </c>
      <c r="I697">
        <v>436.85</v>
      </c>
      <c r="J697">
        <v>4.7619047620000003</v>
      </c>
      <c r="K697">
        <v>21.842500000000001</v>
      </c>
      <c r="L697">
        <v>6.6</v>
      </c>
    </row>
    <row r="698" spans="1:12">
      <c r="A698" t="s">
        <v>711</v>
      </c>
      <c r="B698">
        <v>27.04</v>
      </c>
      <c r="C698">
        <v>4</v>
      </c>
      <c r="D698">
        <v>5.4080000000000004</v>
      </c>
      <c r="E698">
        <v>113.568</v>
      </c>
      <c r="F698" s="3">
        <v>43466</v>
      </c>
      <c r="G698" s="20">
        <v>0.85138888888888897</v>
      </c>
      <c r="H698" t="s">
        <v>13</v>
      </c>
      <c r="I698">
        <v>108.16</v>
      </c>
      <c r="J698">
        <v>4.7619047620000003</v>
      </c>
      <c r="K698">
        <v>5.4080000000000004</v>
      </c>
      <c r="L698">
        <v>6.9</v>
      </c>
    </row>
    <row r="699" spans="1:12">
      <c r="A699" t="s">
        <v>712</v>
      </c>
      <c r="B699">
        <v>62.19</v>
      </c>
      <c r="C699">
        <v>4</v>
      </c>
      <c r="D699">
        <v>12.438000000000001</v>
      </c>
      <c r="E699">
        <v>261.19799999999998</v>
      </c>
      <c r="F699" s="3">
        <v>43471</v>
      </c>
      <c r="G699" s="20">
        <v>0.82361111111111096</v>
      </c>
      <c r="H699" t="s">
        <v>13</v>
      </c>
      <c r="I699">
        <v>248.76</v>
      </c>
      <c r="J699">
        <v>4.7619047620000003</v>
      </c>
      <c r="K699">
        <v>12.438000000000001</v>
      </c>
      <c r="L699">
        <v>4.3</v>
      </c>
    </row>
    <row r="700" spans="1:12">
      <c r="A700" t="s">
        <v>713</v>
      </c>
      <c r="B700">
        <v>69.58</v>
      </c>
      <c r="C700">
        <v>9</v>
      </c>
      <c r="D700">
        <v>31.311</v>
      </c>
      <c r="E700">
        <v>657.53099999999995</v>
      </c>
      <c r="F700" s="3">
        <v>43515</v>
      </c>
      <c r="G700" s="20">
        <v>0.81805555555555598</v>
      </c>
      <c r="H700" t="s">
        <v>17</v>
      </c>
      <c r="I700">
        <v>626.22</v>
      </c>
      <c r="J700">
        <v>4.7619047620000003</v>
      </c>
      <c r="K700">
        <v>31.311</v>
      </c>
      <c r="L700">
        <v>7.8</v>
      </c>
    </row>
    <row r="701" spans="1:12">
      <c r="A701" t="s">
        <v>714</v>
      </c>
      <c r="B701">
        <v>97.5</v>
      </c>
      <c r="C701">
        <v>10</v>
      </c>
      <c r="D701">
        <v>48.75</v>
      </c>
      <c r="E701">
        <v>1023.75</v>
      </c>
      <c r="F701" s="3">
        <v>43477</v>
      </c>
      <c r="G701" s="20">
        <v>0.67916666666666703</v>
      </c>
      <c r="H701" t="s">
        <v>13</v>
      </c>
      <c r="I701">
        <v>975</v>
      </c>
      <c r="J701">
        <v>4.7619047620000003</v>
      </c>
      <c r="K701">
        <v>48.75</v>
      </c>
      <c r="L701">
        <v>8</v>
      </c>
    </row>
    <row r="702" spans="1:12">
      <c r="A702" t="s">
        <v>715</v>
      </c>
      <c r="B702">
        <v>60.41</v>
      </c>
      <c r="C702">
        <v>8</v>
      </c>
      <c r="D702">
        <v>24.164000000000001</v>
      </c>
      <c r="E702">
        <v>507.44400000000002</v>
      </c>
      <c r="F702" s="3">
        <v>43503</v>
      </c>
      <c r="G702" s="20">
        <v>0.51597222222222205</v>
      </c>
      <c r="H702" t="s">
        <v>13</v>
      </c>
      <c r="I702">
        <v>483.28</v>
      </c>
      <c r="J702">
        <v>4.7619047620000003</v>
      </c>
      <c r="K702">
        <v>24.164000000000001</v>
      </c>
      <c r="L702">
        <v>9.6</v>
      </c>
    </row>
    <row r="703" spans="1:12">
      <c r="A703" t="s">
        <v>716</v>
      </c>
      <c r="B703">
        <v>32.32</v>
      </c>
      <c r="C703">
        <v>3</v>
      </c>
      <c r="D703">
        <v>4.8479999999999999</v>
      </c>
      <c r="E703">
        <v>101.80800000000001</v>
      </c>
      <c r="F703" s="3">
        <v>43551</v>
      </c>
      <c r="G703" s="20">
        <v>0.79930555555555605</v>
      </c>
      <c r="H703" t="s">
        <v>17</v>
      </c>
      <c r="I703">
        <v>96.96</v>
      </c>
      <c r="J703">
        <v>4.7619047620000003</v>
      </c>
      <c r="K703">
        <v>4.8479999999999999</v>
      </c>
      <c r="L703">
        <v>4.3</v>
      </c>
    </row>
    <row r="704" spans="1:12">
      <c r="A704" t="s">
        <v>717</v>
      </c>
      <c r="B704">
        <v>19.77</v>
      </c>
      <c r="C704">
        <v>10</v>
      </c>
      <c r="D704">
        <v>9.8849999999999998</v>
      </c>
      <c r="E704">
        <v>207.58500000000001</v>
      </c>
      <c r="F704" s="3">
        <v>43523</v>
      </c>
      <c r="G704" s="20">
        <v>0.78958333333333297</v>
      </c>
      <c r="H704" t="s">
        <v>17</v>
      </c>
      <c r="I704">
        <v>197.7</v>
      </c>
      <c r="J704">
        <v>4.7619047620000003</v>
      </c>
      <c r="K704">
        <v>9.8849999999999998</v>
      </c>
      <c r="L704">
        <v>5</v>
      </c>
    </row>
    <row r="705" spans="1:12">
      <c r="A705" t="s">
        <v>718</v>
      </c>
      <c r="B705">
        <v>80.47</v>
      </c>
      <c r="C705">
        <v>9</v>
      </c>
      <c r="D705">
        <v>36.211500000000001</v>
      </c>
      <c r="E705">
        <v>760.44150000000002</v>
      </c>
      <c r="F705" s="3">
        <v>43471</v>
      </c>
      <c r="G705" s="20">
        <v>0.47083333333333299</v>
      </c>
      <c r="H705" t="s">
        <v>15</v>
      </c>
      <c r="I705">
        <v>724.23</v>
      </c>
      <c r="J705">
        <v>4.7619047620000003</v>
      </c>
      <c r="K705">
        <v>36.211500000000001</v>
      </c>
      <c r="L705">
        <v>9.1999999999999993</v>
      </c>
    </row>
    <row r="706" spans="1:12">
      <c r="A706" t="s">
        <v>719</v>
      </c>
      <c r="B706">
        <v>88.39</v>
      </c>
      <c r="C706">
        <v>9</v>
      </c>
      <c r="D706">
        <v>39.775500000000001</v>
      </c>
      <c r="E706">
        <v>835.28549999999996</v>
      </c>
      <c r="F706" s="3">
        <v>43526</v>
      </c>
      <c r="G706" s="20">
        <v>0.52777777777777801</v>
      </c>
      <c r="H706" t="s">
        <v>15</v>
      </c>
      <c r="I706">
        <v>795.51</v>
      </c>
      <c r="J706">
        <v>4.7619047620000003</v>
      </c>
      <c r="K706">
        <v>39.775500000000001</v>
      </c>
      <c r="L706">
        <v>6.3</v>
      </c>
    </row>
    <row r="707" spans="1:12">
      <c r="A707" t="s">
        <v>720</v>
      </c>
      <c r="B707">
        <v>71.77</v>
      </c>
      <c r="C707">
        <v>7</v>
      </c>
      <c r="D707">
        <v>25.119499999999999</v>
      </c>
      <c r="E707">
        <v>527.5095</v>
      </c>
      <c r="F707" s="3">
        <v>43553</v>
      </c>
      <c r="G707" s="20">
        <v>0.58750000000000002</v>
      </c>
      <c r="H707" t="s">
        <v>15</v>
      </c>
      <c r="I707">
        <v>502.39</v>
      </c>
      <c r="J707">
        <v>4.7619047620000003</v>
      </c>
      <c r="K707">
        <v>25.119499999999999</v>
      </c>
      <c r="L707">
        <v>8.9</v>
      </c>
    </row>
    <row r="708" spans="1:12">
      <c r="A708" t="s">
        <v>721</v>
      </c>
      <c r="B708">
        <v>43</v>
      </c>
      <c r="C708">
        <v>4</v>
      </c>
      <c r="D708">
        <v>8.6</v>
      </c>
      <c r="E708">
        <v>180.6</v>
      </c>
      <c r="F708" s="3">
        <v>43496</v>
      </c>
      <c r="G708" s="20">
        <v>0.86666666666666703</v>
      </c>
      <c r="H708" t="s">
        <v>13</v>
      </c>
      <c r="I708">
        <v>172</v>
      </c>
      <c r="J708">
        <v>4.7619047620000003</v>
      </c>
      <c r="K708">
        <v>8.6</v>
      </c>
      <c r="L708">
        <v>7.6</v>
      </c>
    </row>
    <row r="709" spans="1:12">
      <c r="A709" t="s">
        <v>722</v>
      </c>
      <c r="B709">
        <v>68.98</v>
      </c>
      <c r="C709">
        <v>1</v>
      </c>
      <c r="D709">
        <v>3.4489999999999998</v>
      </c>
      <c r="E709">
        <v>72.429000000000002</v>
      </c>
      <c r="F709" s="3">
        <v>43486</v>
      </c>
      <c r="G709" s="20">
        <v>0.84236111111111101</v>
      </c>
      <c r="H709" t="s">
        <v>15</v>
      </c>
      <c r="I709">
        <v>68.98</v>
      </c>
      <c r="J709">
        <v>4.7619047620000003</v>
      </c>
      <c r="K709">
        <v>3.4489999999999998</v>
      </c>
      <c r="L709">
        <v>4.8</v>
      </c>
    </row>
    <row r="710" spans="1:12">
      <c r="A710" t="s">
        <v>723</v>
      </c>
      <c r="B710">
        <v>15.62</v>
      </c>
      <c r="C710">
        <v>8</v>
      </c>
      <c r="D710">
        <v>6.2480000000000002</v>
      </c>
      <c r="E710">
        <v>131.208</v>
      </c>
      <c r="F710" s="3">
        <v>43485</v>
      </c>
      <c r="G710" s="20">
        <v>0.85902777777777795</v>
      </c>
      <c r="H710" t="s">
        <v>13</v>
      </c>
      <c r="I710">
        <v>124.96</v>
      </c>
      <c r="J710">
        <v>4.7619047620000003</v>
      </c>
      <c r="K710">
        <v>6.2480000000000002</v>
      </c>
      <c r="L710">
        <v>9.1</v>
      </c>
    </row>
    <row r="711" spans="1:12">
      <c r="A711" t="s">
        <v>724</v>
      </c>
      <c r="B711">
        <v>25.7</v>
      </c>
      <c r="C711">
        <v>3</v>
      </c>
      <c r="D711">
        <v>3.855</v>
      </c>
      <c r="E711">
        <v>80.954999999999998</v>
      </c>
      <c r="F711" s="3">
        <v>43482</v>
      </c>
      <c r="G711" s="20">
        <v>0.749305555555556</v>
      </c>
      <c r="H711" t="s">
        <v>13</v>
      </c>
      <c r="I711">
        <v>77.099999999999994</v>
      </c>
      <c r="J711">
        <v>4.7619047620000003</v>
      </c>
      <c r="K711">
        <v>3.855</v>
      </c>
      <c r="L711">
        <v>6.1</v>
      </c>
    </row>
    <row r="712" spans="1:12">
      <c r="A712" t="s">
        <v>725</v>
      </c>
      <c r="B712">
        <v>80.62</v>
      </c>
      <c r="C712">
        <v>6</v>
      </c>
      <c r="D712">
        <v>24.186</v>
      </c>
      <c r="E712">
        <v>507.90600000000001</v>
      </c>
      <c r="F712" s="3">
        <v>43524</v>
      </c>
      <c r="G712" s="20">
        <v>0.84583333333333299</v>
      </c>
      <c r="H712" t="s">
        <v>15</v>
      </c>
      <c r="I712">
        <v>483.72</v>
      </c>
      <c r="J712">
        <v>4.7619047620000003</v>
      </c>
      <c r="K712">
        <v>24.186</v>
      </c>
      <c r="L712">
        <v>9.1</v>
      </c>
    </row>
    <row r="713" spans="1:12">
      <c r="A713" t="s">
        <v>726</v>
      </c>
      <c r="B713">
        <v>75.53</v>
      </c>
      <c r="C713">
        <v>4</v>
      </c>
      <c r="D713">
        <v>15.106</v>
      </c>
      <c r="E713">
        <v>317.226</v>
      </c>
      <c r="F713" s="3">
        <v>43543</v>
      </c>
      <c r="G713" s="20">
        <v>0.66111111111111098</v>
      </c>
      <c r="H713" t="s">
        <v>13</v>
      </c>
      <c r="I713">
        <v>302.12</v>
      </c>
      <c r="J713">
        <v>4.7619047620000003</v>
      </c>
      <c r="K713">
        <v>15.106</v>
      </c>
      <c r="L713">
        <v>8.3000000000000007</v>
      </c>
    </row>
    <row r="714" spans="1:12">
      <c r="A714" t="s">
        <v>727</v>
      </c>
      <c r="B714">
        <v>77.63</v>
      </c>
      <c r="C714">
        <v>9</v>
      </c>
      <c r="D714">
        <v>34.933500000000002</v>
      </c>
      <c r="E714">
        <v>733.60350000000005</v>
      </c>
      <c r="F714" s="3">
        <v>43515</v>
      </c>
      <c r="G714" s="20">
        <v>0.63472222222222197</v>
      </c>
      <c r="H714" t="s">
        <v>13</v>
      </c>
      <c r="I714">
        <v>698.67</v>
      </c>
      <c r="J714">
        <v>4.7619047620000003</v>
      </c>
      <c r="K714">
        <v>34.933500000000002</v>
      </c>
      <c r="L714">
        <v>7.2</v>
      </c>
    </row>
    <row r="715" spans="1:12">
      <c r="A715" t="s">
        <v>728</v>
      </c>
      <c r="B715">
        <v>13.85</v>
      </c>
      <c r="C715">
        <v>9</v>
      </c>
      <c r="D715">
        <v>6.2324999999999999</v>
      </c>
      <c r="E715">
        <v>130.88249999999999</v>
      </c>
      <c r="F715" s="3">
        <v>43500</v>
      </c>
      <c r="G715" s="20">
        <v>0.53472222222222199</v>
      </c>
      <c r="H715" t="s">
        <v>13</v>
      </c>
      <c r="I715">
        <v>124.65</v>
      </c>
      <c r="J715">
        <v>4.7619047620000003</v>
      </c>
      <c r="K715">
        <v>6.2324999999999999</v>
      </c>
      <c r="L715">
        <v>6</v>
      </c>
    </row>
    <row r="716" spans="1:12">
      <c r="A716" t="s">
        <v>729</v>
      </c>
      <c r="B716">
        <v>98.7</v>
      </c>
      <c r="C716">
        <v>8</v>
      </c>
      <c r="D716">
        <v>39.479999999999997</v>
      </c>
      <c r="E716">
        <v>829.08</v>
      </c>
      <c r="F716" s="3">
        <v>43496</v>
      </c>
      <c r="G716" s="20">
        <v>0.44166666666666698</v>
      </c>
      <c r="H716" t="s">
        <v>13</v>
      </c>
      <c r="I716">
        <v>789.6</v>
      </c>
      <c r="J716">
        <v>4.7619047620000003</v>
      </c>
      <c r="K716">
        <v>39.479999999999997</v>
      </c>
      <c r="L716">
        <v>8.5</v>
      </c>
    </row>
    <row r="717" spans="1:12">
      <c r="A717" t="s">
        <v>730</v>
      </c>
      <c r="B717">
        <v>35.68</v>
      </c>
      <c r="C717">
        <v>5</v>
      </c>
      <c r="D717">
        <v>8.92</v>
      </c>
      <c r="E717">
        <v>187.32</v>
      </c>
      <c r="F717" s="3">
        <v>43502</v>
      </c>
      <c r="G717" s="20">
        <v>0.77291666666666703</v>
      </c>
      <c r="H717" t="s">
        <v>17</v>
      </c>
      <c r="I717">
        <v>178.4</v>
      </c>
      <c r="J717">
        <v>4.7619047620000003</v>
      </c>
      <c r="K717">
        <v>8.92</v>
      </c>
      <c r="L717">
        <v>6.6</v>
      </c>
    </row>
    <row r="718" spans="1:12">
      <c r="A718" t="s">
        <v>731</v>
      </c>
      <c r="B718">
        <v>71.459999999999994</v>
      </c>
      <c r="C718">
        <v>7</v>
      </c>
      <c r="D718">
        <v>25.010999999999999</v>
      </c>
      <c r="E718">
        <v>525.23099999999999</v>
      </c>
      <c r="F718" s="3">
        <v>43552</v>
      </c>
      <c r="G718" s="20">
        <v>0.67083333333333295</v>
      </c>
      <c r="H718" t="s">
        <v>13</v>
      </c>
      <c r="I718">
        <v>500.22</v>
      </c>
      <c r="J718">
        <v>4.7619047620000003</v>
      </c>
      <c r="K718">
        <v>25.010999999999999</v>
      </c>
      <c r="L718">
        <v>4.5</v>
      </c>
    </row>
    <row r="719" spans="1:12">
      <c r="A719" t="s">
        <v>732</v>
      </c>
      <c r="B719">
        <v>11.94</v>
      </c>
      <c r="C719">
        <v>3</v>
      </c>
      <c r="D719">
        <v>1.7909999999999999</v>
      </c>
      <c r="E719">
        <v>37.610999999999997</v>
      </c>
      <c r="F719" s="3">
        <v>43484</v>
      </c>
      <c r="G719" s="20">
        <v>0.53263888888888899</v>
      </c>
      <c r="H719" t="s">
        <v>17</v>
      </c>
      <c r="I719">
        <v>35.82</v>
      </c>
      <c r="J719">
        <v>4.7619047620000003</v>
      </c>
      <c r="K719">
        <v>1.7909999999999999</v>
      </c>
      <c r="L719">
        <v>8.1</v>
      </c>
    </row>
    <row r="720" spans="1:12">
      <c r="A720" t="s">
        <v>733</v>
      </c>
      <c r="B720">
        <v>45.38</v>
      </c>
      <c r="C720">
        <v>3</v>
      </c>
      <c r="D720">
        <v>6.8070000000000004</v>
      </c>
      <c r="E720">
        <v>142.947</v>
      </c>
      <c r="F720" s="3">
        <v>43513</v>
      </c>
      <c r="G720" s="20">
        <v>0.56527777777777799</v>
      </c>
      <c r="H720" t="s">
        <v>17</v>
      </c>
      <c r="I720">
        <v>136.13999999999999</v>
      </c>
      <c r="J720">
        <v>4.7619047620000003</v>
      </c>
      <c r="K720">
        <v>6.8070000000000004</v>
      </c>
      <c r="L720">
        <v>7.2</v>
      </c>
    </row>
    <row r="721" spans="1:12">
      <c r="A721" t="s">
        <v>734</v>
      </c>
      <c r="B721">
        <v>17.48</v>
      </c>
      <c r="C721">
        <v>6</v>
      </c>
      <c r="D721">
        <v>5.2439999999999998</v>
      </c>
      <c r="E721">
        <v>110.124</v>
      </c>
      <c r="F721" s="3">
        <v>43483</v>
      </c>
      <c r="G721" s="20">
        <v>0.62777777777777799</v>
      </c>
      <c r="H721" t="s">
        <v>17</v>
      </c>
      <c r="I721">
        <v>104.88</v>
      </c>
      <c r="J721">
        <v>4.7619047620000003</v>
      </c>
      <c r="K721">
        <v>5.2439999999999998</v>
      </c>
      <c r="L721">
        <v>6.1</v>
      </c>
    </row>
    <row r="722" spans="1:12">
      <c r="A722" t="s">
        <v>735</v>
      </c>
      <c r="B722">
        <v>25.56</v>
      </c>
      <c r="C722">
        <v>7</v>
      </c>
      <c r="D722">
        <v>8.9459999999999997</v>
      </c>
      <c r="E722">
        <v>187.86600000000001</v>
      </c>
      <c r="F722" s="3">
        <v>43498</v>
      </c>
      <c r="G722" s="20">
        <v>0.86250000000000004</v>
      </c>
      <c r="H722" t="s">
        <v>15</v>
      </c>
      <c r="I722">
        <v>178.92</v>
      </c>
      <c r="J722">
        <v>4.7619047620000003</v>
      </c>
      <c r="K722">
        <v>8.9459999999999997</v>
      </c>
      <c r="L722">
        <v>7.1</v>
      </c>
    </row>
    <row r="723" spans="1:12">
      <c r="A723" t="s">
        <v>736</v>
      </c>
      <c r="B723">
        <v>90.63</v>
      </c>
      <c r="C723">
        <v>9</v>
      </c>
      <c r="D723">
        <v>40.783499999999997</v>
      </c>
      <c r="E723">
        <v>856.45349999999996</v>
      </c>
      <c r="F723" s="3">
        <v>43483</v>
      </c>
      <c r="G723" s="20">
        <v>0.64444444444444404</v>
      </c>
      <c r="H723" t="s">
        <v>15</v>
      </c>
      <c r="I723">
        <v>815.67</v>
      </c>
      <c r="J723">
        <v>4.7619047620000003</v>
      </c>
      <c r="K723">
        <v>40.783499999999997</v>
      </c>
      <c r="L723">
        <v>5.0999999999999996</v>
      </c>
    </row>
    <row r="724" spans="1:12">
      <c r="A724" t="s">
        <v>737</v>
      </c>
      <c r="B724">
        <v>44.12</v>
      </c>
      <c r="C724">
        <v>3</v>
      </c>
      <c r="D724">
        <v>6.6180000000000003</v>
      </c>
      <c r="E724">
        <v>138.97800000000001</v>
      </c>
      <c r="F724" s="3">
        <v>43542</v>
      </c>
      <c r="G724" s="20">
        <v>0.57291666666666696</v>
      </c>
      <c r="H724" t="s">
        <v>17</v>
      </c>
      <c r="I724">
        <v>132.36000000000001</v>
      </c>
      <c r="J724">
        <v>4.7619047620000003</v>
      </c>
      <c r="K724">
        <v>6.6180000000000003</v>
      </c>
      <c r="L724">
        <v>7.9</v>
      </c>
    </row>
    <row r="725" spans="1:12">
      <c r="A725" t="s">
        <v>738</v>
      </c>
      <c r="B725">
        <v>36.770000000000003</v>
      </c>
      <c r="C725">
        <v>7</v>
      </c>
      <c r="D725">
        <v>12.8695</v>
      </c>
      <c r="E725">
        <v>270.2595</v>
      </c>
      <c r="F725" s="3">
        <v>43476</v>
      </c>
      <c r="G725" s="20">
        <v>0.84027777777777801</v>
      </c>
      <c r="H725" t="s">
        <v>15</v>
      </c>
      <c r="I725">
        <v>257.39</v>
      </c>
      <c r="J725">
        <v>4.7619047620000003</v>
      </c>
      <c r="K725">
        <v>12.8695</v>
      </c>
      <c r="L725">
        <v>7.4</v>
      </c>
    </row>
    <row r="726" spans="1:12">
      <c r="A726" t="s">
        <v>739</v>
      </c>
      <c r="B726">
        <v>23.34</v>
      </c>
      <c r="C726">
        <v>4</v>
      </c>
      <c r="D726">
        <v>4.6680000000000001</v>
      </c>
      <c r="E726">
        <v>98.028000000000006</v>
      </c>
      <c r="F726" s="3">
        <v>43500</v>
      </c>
      <c r="G726" s="20">
        <v>0.78680555555555598</v>
      </c>
      <c r="H726" t="s">
        <v>13</v>
      </c>
      <c r="I726">
        <v>93.36</v>
      </c>
      <c r="J726">
        <v>4.7619047620000003</v>
      </c>
      <c r="K726">
        <v>4.6680000000000001</v>
      </c>
      <c r="L726">
        <v>7.4</v>
      </c>
    </row>
    <row r="727" spans="1:12">
      <c r="A727" t="s">
        <v>740</v>
      </c>
      <c r="B727">
        <v>28.5</v>
      </c>
      <c r="C727">
        <v>8</v>
      </c>
      <c r="D727">
        <v>11.4</v>
      </c>
      <c r="E727">
        <v>239.4</v>
      </c>
      <c r="F727" s="3">
        <v>43502</v>
      </c>
      <c r="G727" s="20">
        <v>0.6</v>
      </c>
      <c r="H727" t="s">
        <v>15</v>
      </c>
      <c r="I727">
        <v>228</v>
      </c>
      <c r="J727">
        <v>4.7619047620000003</v>
      </c>
      <c r="K727">
        <v>11.4</v>
      </c>
      <c r="L727">
        <v>6.6</v>
      </c>
    </row>
    <row r="728" spans="1:12">
      <c r="A728" t="s">
        <v>741</v>
      </c>
      <c r="B728">
        <v>55.57</v>
      </c>
      <c r="C728">
        <v>3</v>
      </c>
      <c r="D728">
        <v>8.3354999999999997</v>
      </c>
      <c r="E728">
        <v>175.0455</v>
      </c>
      <c r="F728" s="3">
        <v>43473</v>
      </c>
      <c r="G728" s="20">
        <v>0.48749999999999999</v>
      </c>
      <c r="H728" t="s">
        <v>17</v>
      </c>
      <c r="I728">
        <v>166.71</v>
      </c>
      <c r="J728">
        <v>4.7619047620000003</v>
      </c>
      <c r="K728">
        <v>8.3354999999999997</v>
      </c>
      <c r="L728">
        <v>5.9</v>
      </c>
    </row>
    <row r="729" spans="1:12">
      <c r="A729" t="s">
        <v>742</v>
      </c>
      <c r="B729">
        <v>69.739999999999995</v>
      </c>
      <c r="C729">
        <v>10</v>
      </c>
      <c r="D729">
        <v>34.869999999999997</v>
      </c>
      <c r="E729">
        <v>732.27</v>
      </c>
      <c r="F729" s="3">
        <v>43529</v>
      </c>
      <c r="G729" s="20">
        <v>0.74236111111111103</v>
      </c>
      <c r="H729" t="s">
        <v>17</v>
      </c>
      <c r="I729">
        <v>697.4</v>
      </c>
      <c r="J729">
        <v>4.7619047620000003</v>
      </c>
      <c r="K729">
        <v>34.869999999999997</v>
      </c>
      <c r="L729">
        <v>8.9</v>
      </c>
    </row>
    <row r="730" spans="1:12">
      <c r="A730" t="s">
        <v>743</v>
      </c>
      <c r="B730">
        <v>97.26</v>
      </c>
      <c r="C730">
        <v>4</v>
      </c>
      <c r="D730">
        <v>19.452000000000002</v>
      </c>
      <c r="E730">
        <v>408.49200000000002</v>
      </c>
      <c r="F730" s="3">
        <v>43540</v>
      </c>
      <c r="G730" s="20">
        <v>0.64791666666666703</v>
      </c>
      <c r="H730" t="s">
        <v>13</v>
      </c>
      <c r="I730">
        <v>389.04</v>
      </c>
      <c r="J730">
        <v>4.7619047620000003</v>
      </c>
      <c r="K730">
        <v>19.452000000000002</v>
      </c>
      <c r="L730">
        <v>6.8</v>
      </c>
    </row>
    <row r="731" spans="1:12">
      <c r="A731" t="s">
        <v>744</v>
      </c>
      <c r="B731">
        <v>52.18</v>
      </c>
      <c r="C731">
        <v>7</v>
      </c>
      <c r="D731">
        <v>18.263000000000002</v>
      </c>
      <c r="E731">
        <v>383.52300000000002</v>
      </c>
      <c r="F731" s="3">
        <v>43533</v>
      </c>
      <c r="G731" s="20">
        <v>0.454166666666667</v>
      </c>
      <c r="H731" t="s">
        <v>15</v>
      </c>
      <c r="I731">
        <v>365.26</v>
      </c>
      <c r="J731">
        <v>4.7619047620000003</v>
      </c>
      <c r="K731">
        <v>18.263000000000002</v>
      </c>
      <c r="L731">
        <v>9.3000000000000007</v>
      </c>
    </row>
    <row r="732" spans="1:12">
      <c r="A732" t="s">
        <v>745</v>
      </c>
      <c r="B732">
        <v>22.32</v>
      </c>
      <c r="C732">
        <v>4</v>
      </c>
      <c r="D732">
        <v>4.4640000000000004</v>
      </c>
      <c r="E732">
        <v>93.744</v>
      </c>
      <c r="F732" s="3">
        <v>43525</v>
      </c>
      <c r="G732" s="20">
        <v>0.68263888888888902</v>
      </c>
      <c r="H732" t="s">
        <v>17</v>
      </c>
      <c r="I732">
        <v>89.28</v>
      </c>
      <c r="J732">
        <v>4.7619047620000003</v>
      </c>
      <c r="K732">
        <v>4.4640000000000004</v>
      </c>
      <c r="L732">
        <v>4.4000000000000004</v>
      </c>
    </row>
    <row r="733" spans="1:12">
      <c r="A733" t="s">
        <v>746</v>
      </c>
      <c r="B733">
        <v>56</v>
      </c>
      <c r="C733">
        <v>3</v>
      </c>
      <c r="D733">
        <v>8.4</v>
      </c>
      <c r="E733">
        <v>176.4</v>
      </c>
      <c r="F733" s="3">
        <v>43524</v>
      </c>
      <c r="G733" s="20">
        <v>0.81458333333333299</v>
      </c>
      <c r="H733" t="s">
        <v>13</v>
      </c>
      <c r="I733">
        <v>168</v>
      </c>
      <c r="J733">
        <v>4.7619047620000003</v>
      </c>
      <c r="K733">
        <v>8.4</v>
      </c>
      <c r="L733">
        <v>4.8</v>
      </c>
    </row>
    <row r="734" spans="1:12">
      <c r="A734" t="s">
        <v>747</v>
      </c>
      <c r="B734">
        <v>19.7</v>
      </c>
      <c r="C734">
        <v>1</v>
      </c>
      <c r="D734">
        <v>0.98499999999999999</v>
      </c>
      <c r="E734">
        <v>20.684999999999999</v>
      </c>
      <c r="F734" s="3">
        <v>43504</v>
      </c>
      <c r="G734" s="20">
        <v>0.485416666666667</v>
      </c>
      <c r="H734" t="s">
        <v>13</v>
      </c>
      <c r="I734">
        <v>19.7</v>
      </c>
      <c r="J734">
        <v>4.7619047620000003</v>
      </c>
      <c r="K734">
        <v>0.98499999999999999</v>
      </c>
      <c r="L734">
        <v>9.5</v>
      </c>
    </row>
    <row r="735" spans="1:12">
      <c r="A735" t="s">
        <v>748</v>
      </c>
      <c r="B735">
        <v>75.88</v>
      </c>
      <c r="C735">
        <v>7</v>
      </c>
      <c r="D735">
        <v>26.558</v>
      </c>
      <c r="E735">
        <v>557.71799999999996</v>
      </c>
      <c r="F735" s="3">
        <v>43489</v>
      </c>
      <c r="G735" s="20">
        <v>0.44305555555555598</v>
      </c>
      <c r="H735" t="s">
        <v>13</v>
      </c>
      <c r="I735">
        <v>531.16</v>
      </c>
      <c r="J735">
        <v>4.7619047620000003</v>
      </c>
      <c r="K735">
        <v>26.558</v>
      </c>
      <c r="L735">
        <v>8.9</v>
      </c>
    </row>
    <row r="736" spans="1:12">
      <c r="A736" t="s">
        <v>749</v>
      </c>
      <c r="B736">
        <v>53.72</v>
      </c>
      <c r="C736">
        <v>1</v>
      </c>
      <c r="D736">
        <v>2.6859999999999999</v>
      </c>
      <c r="E736">
        <v>56.405999999999999</v>
      </c>
      <c r="F736" s="3">
        <v>43525</v>
      </c>
      <c r="G736" s="20">
        <v>0.83541666666666703</v>
      </c>
      <c r="H736" t="s">
        <v>13</v>
      </c>
      <c r="I736">
        <v>53.72</v>
      </c>
      <c r="J736">
        <v>4.7619047620000003</v>
      </c>
      <c r="K736">
        <v>2.6859999999999999</v>
      </c>
      <c r="L736">
        <v>6.4</v>
      </c>
    </row>
    <row r="737" spans="1:12">
      <c r="A737" t="s">
        <v>750</v>
      </c>
      <c r="B737">
        <v>81.95</v>
      </c>
      <c r="C737">
        <v>10</v>
      </c>
      <c r="D737">
        <v>40.975000000000001</v>
      </c>
      <c r="E737">
        <v>860.47500000000002</v>
      </c>
      <c r="F737" s="3">
        <v>43534</v>
      </c>
      <c r="G737" s="20">
        <v>0.52708333333333302</v>
      </c>
      <c r="H737" t="s">
        <v>17</v>
      </c>
      <c r="I737">
        <v>819.5</v>
      </c>
      <c r="J737">
        <v>4.7619047620000003</v>
      </c>
      <c r="K737">
        <v>40.975000000000001</v>
      </c>
      <c r="L737">
        <v>6</v>
      </c>
    </row>
    <row r="738" spans="1:12">
      <c r="A738" t="s">
        <v>751</v>
      </c>
      <c r="B738">
        <v>81.2</v>
      </c>
      <c r="C738">
        <v>7</v>
      </c>
      <c r="D738">
        <v>28.42</v>
      </c>
      <c r="E738">
        <v>596.82000000000005</v>
      </c>
      <c r="F738" s="3">
        <v>43547</v>
      </c>
      <c r="G738" s="20">
        <v>0.66597222222222197</v>
      </c>
      <c r="H738" t="s">
        <v>17</v>
      </c>
      <c r="I738">
        <v>568.4</v>
      </c>
      <c r="J738">
        <v>4.7619047620000003</v>
      </c>
      <c r="K738">
        <v>28.42</v>
      </c>
      <c r="L738">
        <v>8.1</v>
      </c>
    </row>
    <row r="739" spans="1:12">
      <c r="A739" t="s">
        <v>752</v>
      </c>
      <c r="B739">
        <v>58.76</v>
      </c>
      <c r="C739">
        <v>10</v>
      </c>
      <c r="D739">
        <v>29.38</v>
      </c>
      <c r="E739">
        <v>616.98</v>
      </c>
      <c r="F739" s="3">
        <v>43494</v>
      </c>
      <c r="G739" s="20">
        <v>0.60138888888888897</v>
      </c>
      <c r="H739" t="s">
        <v>13</v>
      </c>
      <c r="I739">
        <v>587.6</v>
      </c>
      <c r="J739">
        <v>4.7619047620000003</v>
      </c>
      <c r="K739">
        <v>29.38</v>
      </c>
      <c r="L739">
        <v>9</v>
      </c>
    </row>
    <row r="740" spans="1:12">
      <c r="A740" t="s">
        <v>753</v>
      </c>
      <c r="B740">
        <v>91.56</v>
      </c>
      <c r="C740">
        <v>8</v>
      </c>
      <c r="D740">
        <v>36.624000000000002</v>
      </c>
      <c r="E740">
        <v>769.10400000000004</v>
      </c>
      <c r="F740" s="3">
        <v>43477</v>
      </c>
      <c r="G740" s="20">
        <v>0.76527777777777795</v>
      </c>
      <c r="H740" t="s">
        <v>13</v>
      </c>
      <c r="I740">
        <v>732.48</v>
      </c>
      <c r="J740">
        <v>4.7619047620000003</v>
      </c>
      <c r="K740">
        <v>36.624000000000002</v>
      </c>
      <c r="L740">
        <v>6</v>
      </c>
    </row>
    <row r="741" spans="1:12">
      <c r="A741" t="s">
        <v>754</v>
      </c>
      <c r="B741">
        <v>93.96</v>
      </c>
      <c r="C741">
        <v>9</v>
      </c>
      <c r="D741">
        <v>42.281999999999996</v>
      </c>
      <c r="E741">
        <v>887.92200000000003</v>
      </c>
      <c r="F741" s="3">
        <v>43544</v>
      </c>
      <c r="G741" s="20">
        <v>0.48055555555555601</v>
      </c>
      <c r="H741" t="s">
        <v>15</v>
      </c>
      <c r="I741">
        <v>845.64</v>
      </c>
      <c r="J741">
        <v>4.7619047620000003</v>
      </c>
      <c r="K741">
        <v>42.281999999999996</v>
      </c>
      <c r="L741">
        <v>9.8000000000000007</v>
      </c>
    </row>
    <row r="742" spans="1:12">
      <c r="A742" t="s">
        <v>755</v>
      </c>
      <c r="B742">
        <v>55.61</v>
      </c>
      <c r="C742">
        <v>7</v>
      </c>
      <c r="D742">
        <v>19.4635</v>
      </c>
      <c r="E742">
        <v>408.73349999999999</v>
      </c>
      <c r="F742" s="3">
        <v>43547</v>
      </c>
      <c r="G742" s="20">
        <v>0.52847222222222201</v>
      </c>
      <c r="H742" t="s">
        <v>15</v>
      </c>
      <c r="I742">
        <v>389.27</v>
      </c>
      <c r="J742">
        <v>4.7619047620000003</v>
      </c>
      <c r="K742">
        <v>19.4635</v>
      </c>
      <c r="L742">
        <v>8.5</v>
      </c>
    </row>
    <row r="743" spans="1:12">
      <c r="A743" t="s">
        <v>756</v>
      </c>
      <c r="B743">
        <v>84.83</v>
      </c>
      <c r="C743">
        <v>1</v>
      </c>
      <c r="D743">
        <v>4.2415000000000003</v>
      </c>
      <c r="E743">
        <v>89.0715</v>
      </c>
      <c r="F743" s="3">
        <v>43479</v>
      </c>
      <c r="G743" s="20">
        <v>0.63888888888888895</v>
      </c>
      <c r="H743" t="s">
        <v>13</v>
      </c>
      <c r="I743">
        <v>84.83</v>
      </c>
      <c r="J743">
        <v>4.7619047620000003</v>
      </c>
      <c r="K743">
        <v>4.2415000000000003</v>
      </c>
      <c r="L743">
        <v>8.8000000000000007</v>
      </c>
    </row>
    <row r="744" spans="1:12">
      <c r="A744" t="s">
        <v>757</v>
      </c>
      <c r="B744">
        <v>71.63</v>
      </c>
      <c r="C744">
        <v>2</v>
      </c>
      <c r="D744">
        <v>7.1630000000000003</v>
      </c>
      <c r="E744">
        <v>150.423</v>
      </c>
      <c r="F744" s="3">
        <v>43508</v>
      </c>
      <c r="G744" s="20">
        <v>0.60624999999999996</v>
      </c>
      <c r="H744" t="s">
        <v>13</v>
      </c>
      <c r="I744">
        <v>143.26</v>
      </c>
      <c r="J744">
        <v>4.7619047620000003</v>
      </c>
      <c r="K744">
        <v>7.1630000000000003</v>
      </c>
      <c r="L744">
        <v>8.8000000000000007</v>
      </c>
    </row>
    <row r="745" spans="1:12">
      <c r="A745" t="s">
        <v>758</v>
      </c>
      <c r="B745">
        <v>37.69</v>
      </c>
      <c r="C745">
        <v>2</v>
      </c>
      <c r="D745">
        <v>3.7690000000000001</v>
      </c>
      <c r="E745">
        <v>79.149000000000001</v>
      </c>
      <c r="F745" s="3">
        <v>43516</v>
      </c>
      <c r="G745" s="20">
        <v>0.64513888888888904</v>
      </c>
      <c r="H745" t="s">
        <v>13</v>
      </c>
      <c r="I745">
        <v>75.38</v>
      </c>
      <c r="J745">
        <v>4.7619047620000003</v>
      </c>
      <c r="K745">
        <v>3.7690000000000001</v>
      </c>
      <c r="L745">
        <v>9.5</v>
      </c>
    </row>
    <row r="746" spans="1:12">
      <c r="A746" t="s">
        <v>759</v>
      </c>
      <c r="B746">
        <v>31.67</v>
      </c>
      <c r="C746">
        <v>8</v>
      </c>
      <c r="D746">
        <v>12.667999999999999</v>
      </c>
      <c r="E746">
        <v>266.02800000000002</v>
      </c>
      <c r="F746" s="3">
        <v>43467</v>
      </c>
      <c r="G746" s="20">
        <v>0.67986111111111103</v>
      </c>
      <c r="H746" t="s">
        <v>17</v>
      </c>
      <c r="I746">
        <v>253.36</v>
      </c>
      <c r="J746">
        <v>4.7619047620000003</v>
      </c>
      <c r="K746">
        <v>12.667999999999999</v>
      </c>
      <c r="L746">
        <v>5.6</v>
      </c>
    </row>
    <row r="747" spans="1:12">
      <c r="A747" t="s">
        <v>760</v>
      </c>
      <c r="B747">
        <v>38.42</v>
      </c>
      <c r="C747">
        <v>1</v>
      </c>
      <c r="D747">
        <v>1.921</v>
      </c>
      <c r="E747">
        <v>40.341000000000001</v>
      </c>
      <c r="F747" s="3">
        <v>43498</v>
      </c>
      <c r="G747" s="20">
        <v>0.68958333333333299</v>
      </c>
      <c r="H747" t="s">
        <v>15</v>
      </c>
      <c r="I747">
        <v>38.42</v>
      </c>
      <c r="J747">
        <v>4.7619047620000003</v>
      </c>
      <c r="K747">
        <v>1.921</v>
      </c>
      <c r="L747">
        <v>8.6</v>
      </c>
    </row>
    <row r="748" spans="1:12">
      <c r="A748" t="s">
        <v>761</v>
      </c>
      <c r="B748">
        <v>65.23</v>
      </c>
      <c r="C748">
        <v>10</v>
      </c>
      <c r="D748">
        <v>32.615000000000002</v>
      </c>
      <c r="E748">
        <v>684.91499999999996</v>
      </c>
      <c r="F748" s="3">
        <v>43473</v>
      </c>
      <c r="G748" s="20">
        <v>0.79652777777777795</v>
      </c>
      <c r="H748" t="s">
        <v>17</v>
      </c>
      <c r="I748">
        <v>652.29999999999995</v>
      </c>
      <c r="J748">
        <v>4.7619047620000003</v>
      </c>
      <c r="K748">
        <v>32.615000000000002</v>
      </c>
      <c r="L748">
        <v>5.2</v>
      </c>
    </row>
    <row r="749" spans="1:12">
      <c r="A749" t="s">
        <v>762</v>
      </c>
      <c r="B749">
        <v>10.53</v>
      </c>
      <c r="C749">
        <v>5</v>
      </c>
      <c r="D749">
        <v>2.6324999999999998</v>
      </c>
      <c r="E749">
        <v>55.282499999999999</v>
      </c>
      <c r="F749" s="3">
        <v>43495</v>
      </c>
      <c r="G749" s="20">
        <v>0.61319444444444404</v>
      </c>
      <c r="H749" t="s">
        <v>17</v>
      </c>
      <c r="I749">
        <v>52.65</v>
      </c>
      <c r="J749">
        <v>4.7619047620000003</v>
      </c>
      <c r="K749">
        <v>2.6324999999999998</v>
      </c>
      <c r="L749">
        <v>5.8</v>
      </c>
    </row>
    <row r="750" spans="1:12">
      <c r="A750" t="s">
        <v>763</v>
      </c>
      <c r="B750">
        <v>12.29</v>
      </c>
      <c r="C750">
        <v>9</v>
      </c>
      <c r="D750">
        <v>5.5305</v>
      </c>
      <c r="E750">
        <v>116.1405</v>
      </c>
      <c r="F750" s="3">
        <v>43550</v>
      </c>
      <c r="G750" s="20">
        <v>0.81111111111111101</v>
      </c>
      <c r="H750" t="s">
        <v>17</v>
      </c>
      <c r="I750">
        <v>110.61</v>
      </c>
      <c r="J750">
        <v>4.7619047620000003</v>
      </c>
      <c r="K750">
        <v>5.5305</v>
      </c>
      <c r="L750">
        <v>8</v>
      </c>
    </row>
    <row r="751" spans="1:12">
      <c r="A751" t="s">
        <v>764</v>
      </c>
      <c r="B751">
        <v>81.23</v>
      </c>
      <c r="C751">
        <v>7</v>
      </c>
      <c r="D751">
        <v>28.430499999999999</v>
      </c>
      <c r="E751">
        <v>597.04049999999995</v>
      </c>
      <c r="F751" s="3">
        <v>43480</v>
      </c>
      <c r="G751" s="20">
        <v>0.86388888888888904</v>
      </c>
      <c r="H751" t="s">
        <v>15</v>
      </c>
      <c r="I751">
        <v>568.61</v>
      </c>
      <c r="J751">
        <v>4.7619047620000003</v>
      </c>
      <c r="K751">
        <v>28.430499999999999</v>
      </c>
      <c r="L751">
        <v>9</v>
      </c>
    </row>
    <row r="752" spans="1:12">
      <c r="A752" t="s">
        <v>765</v>
      </c>
      <c r="B752">
        <v>22.32</v>
      </c>
      <c r="C752">
        <v>4</v>
      </c>
      <c r="D752">
        <v>4.4640000000000004</v>
      </c>
      <c r="E752">
        <v>93.744</v>
      </c>
      <c r="F752" s="3">
        <v>43538</v>
      </c>
      <c r="G752" s="20">
        <v>0.469444444444444</v>
      </c>
      <c r="H752" t="s">
        <v>13</v>
      </c>
      <c r="I752">
        <v>89.28</v>
      </c>
      <c r="J752">
        <v>4.7619047620000003</v>
      </c>
      <c r="K752">
        <v>4.4640000000000004</v>
      </c>
      <c r="L752">
        <v>4.0999999999999996</v>
      </c>
    </row>
    <row r="753" spans="1:12">
      <c r="A753" t="s">
        <v>766</v>
      </c>
      <c r="B753">
        <v>27.28</v>
      </c>
      <c r="C753">
        <v>5</v>
      </c>
      <c r="D753">
        <v>6.82</v>
      </c>
      <c r="E753">
        <v>143.22</v>
      </c>
      <c r="F753" s="3">
        <v>43499</v>
      </c>
      <c r="G753" s="20">
        <v>0.438194444444444</v>
      </c>
      <c r="H753" t="s">
        <v>17</v>
      </c>
      <c r="I753">
        <v>136.4</v>
      </c>
      <c r="J753">
        <v>4.7619047620000003</v>
      </c>
      <c r="K753">
        <v>6.82</v>
      </c>
      <c r="L753">
        <v>8.6</v>
      </c>
    </row>
    <row r="754" spans="1:12">
      <c r="A754" t="s">
        <v>767</v>
      </c>
      <c r="B754">
        <v>17.420000000000002</v>
      </c>
      <c r="C754">
        <v>10</v>
      </c>
      <c r="D754">
        <v>8.7100000000000009</v>
      </c>
      <c r="E754">
        <v>182.91</v>
      </c>
      <c r="F754" s="3">
        <v>43518</v>
      </c>
      <c r="G754" s="20">
        <v>0.52083333333333304</v>
      </c>
      <c r="H754" t="s">
        <v>13</v>
      </c>
      <c r="I754">
        <v>174.2</v>
      </c>
      <c r="J754">
        <v>4.7619047620000003</v>
      </c>
      <c r="K754">
        <v>8.7100000000000009</v>
      </c>
      <c r="L754">
        <v>7</v>
      </c>
    </row>
    <row r="755" spans="1:12">
      <c r="A755" t="s">
        <v>768</v>
      </c>
      <c r="B755">
        <v>73.28</v>
      </c>
      <c r="C755">
        <v>5</v>
      </c>
      <c r="D755">
        <v>18.32</v>
      </c>
      <c r="E755">
        <v>384.72</v>
      </c>
      <c r="F755" s="3">
        <v>43489</v>
      </c>
      <c r="G755" s="20">
        <v>0.62847222222222199</v>
      </c>
      <c r="H755" t="s">
        <v>13</v>
      </c>
      <c r="I755">
        <v>366.4</v>
      </c>
      <c r="J755">
        <v>4.7619047620000003</v>
      </c>
      <c r="K755">
        <v>18.32</v>
      </c>
      <c r="L755">
        <v>8.4</v>
      </c>
    </row>
    <row r="756" spans="1:12">
      <c r="A756" t="s">
        <v>769</v>
      </c>
      <c r="B756">
        <v>84.87</v>
      </c>
      <c r="C756">
        <v>3</v>
      </c>
      <c r="D756">
        <v>12.730499999999999</v>
      </c>
      <c r="E756">
        <v>267.34050000000002</v>
      </c>
      <c r="F756" s="3">
        <v>43490</v>
      </c>
      <c r="G756" s="20">
        <v>0.77083333333333304</v>
      </c>
      <c r="H756" t="s">
        <v>13</v>
      </c>
      <c r="I756">
        <v>254.61</v>
      </c>
      <c r="J756">
        <v>4.7619047620000003</v>
      </c>
      <c r="K756">
        <v>12.730499999999999</v>
      </c>
      <c r="L756">
        <v>7.4</v>
      </c>
    </row>
    <row r="757" spans="1:12">
      <c r="A757" t="s">
        <v>770</v>
      </c>
      <c r="B757">
        <v>97.29</v>
      </c>
      <c r="C757">
        <v>8</v>
      </c>
      <c r="D757">
        <v>38.915999999999997</v>
      </c>
      <c r="E757">
        <v>817.23599999999999</v>
      </c>
      <c r="F757" s="3">
        <v>43533</v>
      </c>
      <c r="G757" s="20">
        <v>0.55416666666666703</v>
      </c>
      <c r="H757" t="s">
        <v>17</v>
      </c>
      <c r="I757">
        <v>778.32</v>
      </c>
      <c r="J757">
        <v>4.7619047620000003</v>
      </c>
      <c r="K757">
        <v>38.915999999999997</v>
      </c>
      <c r="L757">
        <v>6.2</v>
      </c>
    </row>
    <row r="758" spans="1:12">
      <c r="A758" t="s">
        <v>771</v>
      </c>
      <c r="B758">
        <v>35.74</v>
      </c>
      <c r="C758">
        <v>8</v>
      </c>
      <c r="D758">
        <v>14.295999999999999</v>
      </c>
      <c r="E758">
        <v>300.21600000000001</v>
      </c>
      <c r="F758" s="3">
        <v>43513</v>
      </c>
      <c r="G758" s="20">
        <v>0.64444444444444404</v>
      </c>
      <c r="H758" t="s">
        <v>13</v>
      </c>
      <c r="I758">
        <v>285.92</v>
      </c>
      <c r="J758">
        <v>4.7619047620000003</v>
      </c>
      <c r="K758">
        <v>14.295999999999999</v>
      </c>
      <c r="L758">
        <v>4.9000000000000004</v>
      </c>
    </row>
    <row r="759" spans="1:12">
      <c r="A759" t="s">
        <v>772</v>
      </c>
      <c r="B759">
        <v>96.52</v>
      </c>
      <c r="C759">
        <v>6</v>
      </c>
      <c r="D759">
        <v>28.956</v>
      </c>
      <c r="E759">
        <v>608.07600000000002</v>
      </c>
      <c r="F759" s="3">
        <v>43476</v>
      </c>
      <c r="G759" s="20">
        <v>0.49444444444444402</v>
      </c>
      <c r="H759" t="s">
        <v>15</v>
      </c>
      <c r="I759">
        <v>579.12</v>
      </c>
      <c r="J759">
        <v>4.7619047620000003</v>
      </c>
      <c r="K759">
        <v>28.956</v>
      </c>
      <c r="L759">
        <v>4.5</v>
      </c>
    </row>
    <row r="760" spans="1:12">
      <c r="A760" t="s">
        <v>773</v>
      </c>
      <c r="B760">
        <v>18.850000000000001</v>
      </c>
      <c r="C760">
        <v>10</v>
      </c>
      <c r="D760">
        <v>9.4250000000000007</v>
      </c>
      <c r="E760">
        <v>197.92500000000001</v>
      </c>
      <c r="F760" s="3">
        <v>43523</v>
      </c>
      <c r="G760" s="20">
        <v>0.76666666666666705</v>
      </c>
      <c r="H760" t="s">
        <v>13</v>
      </c>
      <c r="I760">
        <v>188.5</v>
      </c>
      <c r="J760">
        <v>4.7619047620000003</v>
      </c>
      <c r="K760">
        <v>9.4250000000000007</v>
      </c>
      <c r="L760">
        <v>5.6</v>
      </c>
    </row>
    <row r="761" spans="1:12">
      <c r="A761" t="s">
        <v>774</v>
      </c>
      <c r="B761">
        <v>55.39</v>
      </c>
      <c r="C761">
        <v>4</v>
      </c>
      <c r="D761">
        <v>11.077999999999999</v>
      </c>
      <c r="E761">
        <v>232.63800000000001</v>
      </c>
      <c r="F761" s="3">
        <v>43549</v>
      </c>
      <c r="G761" s="20">
        <v>0.63819444444444395</v>
      </c>
      <c r="H761" t="s">
        <v>13</v>
      </c>
      <c r="I761">
        <v>221.56</v>
      </c>
      <c r="J761">
        <v>4.7619047620000003</v>
      </c>
      <c r="K761">
        <v>11.077999999999999</v>
      </c>
      <c r="L761">
        <v>8</v>
      </c>
    </row>
    <row r="762" spans="1:12">
      <c r="A762" t="s">
        <v>775</v>
      </c>
      <c r="B762">
        <v>77.2</v>
      </c>
      <c r="C762">
        <v>10</v>
      </c>
      <c r="D762">
        <v>38.6</v>
      </c>
      <c r="E762">
        <v>810.6</v>
      </c>
      <c r="F762" s="3">
        <v>43507</v>
      </c>
      <c r="G762" s="20">
        <v>0.44305555555555598</v>
      </c>
      <c r="H762" t="s">
        <v>17</v>
      </c>
      <c r="I762">
        <v>772</v>
      </c>
      <c r="J762">
        <v>4.7619047620000003</v>
      </c>
      <c r="K762">
        <v>38.6</v>
      </c>
      <c r="L762">
        <v>5.6</v>
      </c>
    </row>
    <row r="763" spans="1:12">
      <c r="A763" t="s">
        <v>776</v>
      </c>
      <c r="B763">
        <v>72.13</v>
      </c>
      <c r="C763">
        <v>10</v>
      </c>
      <c r="D763">
        <v>36.064999999999998</v>
      </c>
      <c r="E763">
        <v>757.36500000000001</v>
      </c>
      <c r="F763" s="3">
        <v>43496</v>
      </c>
      <c r="G763" s="20">
        <v>0.63333333333333297</v>
      </c>
      <c r="H763" t="s">
        <v>17</v>
      </c>
      <c r="I763">
        <v>721.3</v>
      </c>
      <c r="J763">
        <v>4.7619047620000003</v>
      </c>
      <c r="K763">
        <v>36.064999999999998</v>
      </c>
      <c r="L763">
        <v>4.2</v>
      </c>
    </row>
    <row r="764" spans="1:12">
      <c r="A764" t="s">
        <v>777</v>
      </c>
      <c r="B764">
        <v>63.88</v>
      </c>
      <c r="C764">
        <v>8</v>
      </c>
      <c r="D764">
        <v>25.552</v>
      </c>
      <c r="E764">
        <v>536.59199999999998</v>
      </c>
      <c r="F764" s="3">
        <v>43485</v>
      </c>
      <c r="G764" s="20">
        <v>0.74166666666666703</v>
      </c>
      <c r="H764" t="s">
        <v>13</v>
      </c>
      <c r="I764">
        <v>511.04</v>
      </c>
      <c r="J764">
        <v>4.7619047620000003</v>
      </c>
      <c r="K764">
        <v>25.552</v>
      </c>
      <c r="L764">
        <v>9.9</v>
      </c>
    </row>
    <row r="765" spans="1:12">
      <c r="A765" t="s">
        <v>778</v>
      </c>
      <c r="B765">
        <v>10.69</v>
      </c>
      <c r="C765">
        <v>5</v>
      </c>
      <c r="D765">
        <v>2.6724999999999999</v>
      </c>
      <c r="E765">
        <v>56.122500000000002</v>
      </c>
      <c r="F765" s="3">
        <v>43550</v>
      </c>
      <c r="G765" s="20">
        <v>0.46319444444444402</v>
      </c>
      <c r="H765" t="s">
        <v>13</v>
      </c>
      <c r="I765">
        <v>53.45</v>
      </c>
      <c r="J765">
        <v>4.7619047620000003</v>
      </c>
      <c r="K765">
        <v>2.6724999999999999</v>
      </c>
      <c r="L765">
        <v>7.6</v>
      </c>
    </row>
    <row r="766" spans="1:12">
      <c r="A766" t="s">
        <v>779</v>
      </c>
      <c r="B766">
        <v>55.5</v>
      </c>
      <c r="C766">
        <v>4</v>
      </c>
      <c r="D766">
        <v>11.1</v>
      </c>
      <c r="E766">
        <v>233.1</v>
      </c>
      <c r="F766" s="3">
        <v>43485</v>
      </c>
      <c r="G766" s="20">
        <v>0.65833333333333299</v>
      </c>
      <c r="H766" t="s">
        <v>17</v>
      </c>
      <c r="I766">
        <v>222</v>
      </c>
      <c r="J766">
        <v>4.7619047620000003</v>
      </c>
      <c r="K766">
        <v>11.1</v>
      </c>
      <c r="L766">
        <v>6.6</v>
      </c>
    </row>
    <row r="767" spans="1:12">
      <c r="A767" t="s">
        <v>780</v>
      </c>
      <c r="B767">
        <v>95.46</v>
      </c>
      <c r="C767">
        <v>8</v>
      </c>
      <c r="D767">
        <v>38.183999999999997</v>
      </c>
      <c r="E767">
        <v>801.86400000000003</v>
      </c>
      <c r="F767" s="3">
        <v>43529</v>
      </c>
      <c r="G767" s="20">
        <v>0.81944444444444497</v>
      </c>
      <c r="H767" t="s">
        <v>13</v>
      </c>
      <c r="I767">
        <v>763.68</v>
      </c>
      <c r="J767">
        <v>4.7619047620000003</v>
      </c>
      <c r="K767">
        <v>38.183999999999997</v>
      </c>
      <c r="L767">
        <v>4.7</v>
      </c>
    </row>
    <row r="768" spans="1:12">
      <c r="A768" t="s">
        <v>781</v>
      </c>
      <c r="B768">
        <v>76.06</v>
      </c>
      <c r="C768">
        <v>3</v>
      </c>
      <c r="D768">
        <v>11.409000000000001</v>
      </c>
      <c r="E768">
        <v>239.589</v>
      </c>
      <c r="F768" s="3">
        <v>43470</v>
      </c>
      <c r="G768" s="20">
        <v>0.85416666666666696</v>
      </c>
      <c r="H768" t="s">
        <v>17</v>
      </c>
      <c r="I768">
        <v>228.18</v>
      </c>
      <c r="J768">
        <v>4.7619047620000003</v>
      </c>
      <c r="K768">
        <v>11.409000000000001</v>
      </c>
      <c r="L768">
        <v>9.8000000000000007</v>
      </c>
    </row>
    <row r="769" spans="1:12">
      <c r="A769" t="s">
        <v>782</v>
      </c>
      <c r="B769">
        <v>13.69</v>
      </c>
      <c r="C769">
        <v>6</v>
      </c>
      <c r="D769">
        <v>4.1070000000000002</v>
      </c>
      <c r="E769">
        <v>86.247</v>
      </c>
      <c r="F769" s="3">
        <v>43509</v>
      </c>
      <c r="G769" s="20">
        <v>0.58263888888888904</v>
      </c>
      <c r="H769" t="s">
        <v>15</v>
      </c>
      <c r="I769">
        <v>82.14</v>
      </c>
      <c r="J769">
        <v>4.7619047620000003</v>
      </c>
      <c r="K769">
        <v>4.1070000000000002</v>
      </c>
      <c r="L769">
        <v>6.3</v>
      </c>
    </row>
    <row r="770" spans="1:12">
      <c r="A770" t="s">
        <v>783</v>
      </c>
      <c r="B770">
        <v>95.64</v>
      </c>
      <c r="C770">
        <v>4</v>
      </c>
      <c r="D770">
        <v>19.128</v>
      </c>
      <c r="E770">
        <v>401.68799999999999</v>
      </c>
      <c r="F770" s="3">
        <v>43540</v>
      </c>
      <c r="G770" s="20">
        <v>0.78541666666666698</v>
      </c>
      <c r="H770" t="s">
        <v>15</v>
      </c>
      <c r="I770">
        <v>382.56</v>
      </c>
      <c r="J770">
        <v>4.7619047620000003</v>
      </c>
      <c r="K770">
        <v>19.128</v>
      </c>
      <c r="L770">
        <v>7.9</v>
      </c>
    </row>
    <row r="771" spans="1:12">
      <c r="A771" t="s">
        <v>784</v>
      </c>
      <c r="B771">
        <v>11.43</v>
      </c>
      <c r="C771">
        <v>6</v>
      </c>
      <c r="D771">
        <v>3.4289999999999998</v>
      </c>
      <c r="E771">
        <v>72.009</v>
      </c>
      <c r="F771" s="3">
        <v>43480</v>
      </c>
      <c r="G771" s="20">
        <v>0.72499999999999998</v>
      </c>
      <c r="H771" t="s">
        <v>15</v>
      </c>
      <c r="I771">
        <v>68.58</v>
      </c>
      <c r="J771">
        <v>4.7619047620000003</v>
      </c>
      <c r="K771">
        <v>3.4289999999999998</v>
      </c>
      <c r="L771">
        <v>7.7</v>
      </c>
    </row>
    <row r="772" spans="1:12">
      <c r="A772" t="s">
        <v>785</v>
      </c>
      <c r="B772">
        <v>95.54</v>
      </c>
      <c r="C772">
        <v>4</v>
      </c>
      <c r="D772">
        <v>19.108000000000001</v>
      </c>
      <c r="E772">
        <v>401.26799999999997</v>
      </c>
      <c r="F772" s="3">
        <v>43522</v>
      </c>
      <c r="G772" s="20">
        <v>0.49861111111111101</v>
      </c>
      <c r="H772" t="s">
        <v>13</v>
      </c>
      <c r="I772">
        <v>382.16</v>
      </c>
      <c r="J772">
        <v>4.7619047620000003</v>
      </c>
      <c r="K772">
        <v>19.108000000000001</v>
      </c>
      <c r="L772">
        <v>4.5</v>
      </c>
    </row>
    <row r="773" spans="1:12">
      <c r="A773" t="s">
        <v>786</v>
      </c>
      <c r="B773">
        <v>85.87</v>
      </c>
      <c r="C773">
        <v>7</v>
      </c>
      <c r="D773">
        <v>30.054500000000001</v>
      </c>
      <c r="E773">
        <v>631.14449999999999</v>
      </c>
      <c r="F773" s="3">
        <v>43523</v>
      </c>
      <c r="G773" s="20">
        <v>0.79236111111111096</v>
      </c>
      <c r="H773" t="s">
        <v>17</v>
      </c>
      <c r="I773">
        <v>601.09</v>
      </c>
      <c r="J773">
        <v>4.7619047620000003</v>
      </c>
      <c r="K773">
        <v>30.054500000000001</v>
      </c>
      <c r="L773">
        <v>8</v>
      </c>
    </row>
    <row r="774" spans="1:12">
      <c r="A774" t="s">
        <v>787</v>
      </c>
      <c r="B774">
        <v>67.989999999999995</v>
      </c>
      <c r="C774">
        <v>7</v>
      </c>
      <c r="D774">
        <v>23.796500000000002</v>
      </c>
      <c r="E774">
        <v>499.72649999999999</v>
      </c>
      <c r="F774" s="3">
        <v>43513</v>
      </c>
      <c r="G774" s="20">
        <v>0.70138888888888895</v>
      </c>
      <c r="H774" t="s">
        <v>13</v>
      </c>
      <c r="I774">
        <v>475.93</v>
      </c>
      <c r="J774">
        <v>4.7619047620000003</v>
      </c>
      <c r="K774">
        <v>23.796500000000002</v>
      </c>
      <c r="L774">
        <v>5.7</v>
      </c>
    </row>
    <row r="775" spans="1:12">
      <c r="A775" t="s">
        <v>788</v>
      </c>
      <c r="B775">
        <v>52.42</v>
      </c>
      <c r="C775">
        <v>1</v>
      </c>
      <c r="D775">
        <v>2.621</v>
      </c>
      <c r="E775">
        <v>55.040999999999997</v>
      </c>
      <c r="F775" s="3">
        <v>43502</v>
      </c>
      <c r="G775" s="20">
        <v>0.43194444444444402</v>
      </c>
      <c r="H775" t="s">
        <v>17</v>
      </c>
      <c r="I775">
        <v>52.42</v>
      </c>
      <c r="J775">
        <v>4.7619047620000003</v>
      </c>
      <c r="K775">
        <v>2.621</v>
      </c>
      <c r="L775">
        <v>6.3</v>
      </c>
    </row>
    <row r="776" spans="1:12">
      <c r="A776" t="s">
        <v>789</v>
      </c>
      <c r="B776">
        <v>65.650000000000006</v>
      </c>
      <c r="C776">
        <v>2</v>
      </c>
      <c r="D776">
        <v>6.5650000000000004</v>
      </c>
      <c r="E776">
        <v>137.86500000000001</v>
      </c>
      <c r="F776" s="3">
        <v>43482</v>
      </c>
      <c r="G776" s="20">
        <v>0.69861111111111096</v>
      </c>
      <c r="H776" t="s">
        <v>15</v>
      </c>
      <c r="I776">
        <v>131.30000000000001</v>
      </c>
      <c r="J776">
        <v>4.7619047620000003</v>
      </c>
      <c r="K776">
        <v>6.5650000000000004</v>
      </c>
      <c r="L776">
        <v>6</v>
      </c>
    </row>
    <row r="777" spans="1:12">
      <c r="A777" t="s">
        <v>790</v>
      </c>
      <c r="B777">
        <v>28.86</v>
      </c>
      <c r="C777">
        <v>5</v>
      </c>
      <c r="D777">
        <v>7.2149999999999999</v>
      </c>
      <c r="E777">
        <v>151.51499999999999</v>
      </c>
      <c r="F777" s="3">
        <v>43487</v>
      </c>
      <c r="G777" s="20">
        <v>0.75555555555555598</v>
      </c>
      <c r="H777" t="s">
        <v>17</v>
      </c>
      <c r="I777">
        <v>144.30000000000001</v>
      </c>
      <c r="J777">
        <v>4.7619047620000003</v>
      </c>
      <c r="K777">
        <v>7.2149999999999999</v>
      </c>
      <c r="L777">
        <v>8</v>
      </c>
    </row>
    <row r="778" spans="1:12">
      <c r="A778" t="s">
        <v>791</v>
      </c>
      <c r="B778">
        <v>65.31</v>
      </c>
      <c r="C778">
        <v>7</v>
      </c>
      <c r="D778">
        <v>22.858499999999999</v>
      </c>
      <c r="E778">
        <v>480.02850000000001</v>
      </c>
      <c r="F778" s="3">
        <v>43529</v>
      </c>
      <c r="G778" s="20">
        <v>0.75138888888888899</v>
      </c>
      <c r="H778" t="s">
        <v>17</v>
      </c>
      <c r="I778">
        <v>457.17</v>
      </c>
      <c r="J778">
        <v>4.7619047620000003</v>
      </c>
      <c r="K778">
        <v>22.858499999999999</v>
      </c>
      <c r="L778">
        <v>4.2</v>
      </c>
    </row>
    <row r="779" spans="1:12">
      <c r="A779" t="s">
        <v>792</v>
      </c>
      <c r="B779">
        <v>93.38</v>
      </c>
      <c r="C779">
        <v>1</v>
      </c>
      <c r="D779">
        <v>4.6689999999999996</v>
      </c>
      <c r="E779">
        <v>98.049000000000007</v>
      </c>
      <c r="F779" s="3">
        <v>43468</v>
      </c>
      <c r="G779" s="20">
        <v>0.54652777777777795</v>
      </c>
      <c r="H779" t="s">
        <v>15</v>
      </c>
      <c r="I779">
        <v>93.38</v>
      </c>
      <c r="J779">
        <v>4.7619047620000003</v>
      </c>
      <c r="K779">
        <v>4.6689999999999996</v>
      </c>
      <c r="L779">
        <v>9.6</v>
      </c>
    </row>
    <row r="780" spans="1:12">
      <c r="A780" t="s">
        <v>793</v>
      </c>
      <c r="B780">
        <v>25.25</v>
      </c>
      <c r="C780">
        <v>5</v>
      </c>
      <c r="D780">
        <v>6.3125</v>
      </c>
      <c r="E780">
        <v>132.5625</v>
      </c>
      <c r="F780" s="3">
        <v>43544</v>
      </c>
      <c r="G780" s="20">
        <v>0.74444444444444402</v>
      </c>
      <c r="H780" t="s">
        <v>15</v>
      </c>
      <c r="I780">
        <v>126.25</v>
      </c>
      <c r="J780">
        <v>4.7619047620000003</v>
      </c>
      <c r="K780">
        <v>6.3125</v>
      </c>
      <c r="L780">
        <v>6.1</v>
      </c>
    </row>
    <row r="781" spans="1:12">
      <c r="A781" t="s">
        <v>794</v>
      </c>
      <c r="B781">
        <v>87.87</v>
      </c>
      <c r="C781">
        <v>9</v>
      </c>
      <c r="D781">
        <v>39.541499999999999</v>
      </c>
      <c r="E781">
        <v>830.37149999999997</v>
      </c>
      <c r="F781" s="3">
        <v>43496</v>
      </c>
      <c r="G781" s="20">
        <v>0.85555555555555596</v>
      </c>
      <c r="H781" t="s">
        <v>13</v>
      </c>
      <c r="I781">
        <v>790.83</v>
      </c>
      <c r="J781">
        <v>4.7619047620000003</v>
      </c>
      <c r="K781">
        <v>39.541499999999999</v>
      </c>
      <c r="L781">
        <v>5.6</v>
      </c>
    </row>
    <row r="782" spans="1:12">
      <c r="A782" t="s">
        <v>795</v>
      </c>
      <c r="B782">
        <v>21.8</v>
      </c>
      <c r="C782">
        <v>8</v>
      </c>
      <c r="D782">
        <v>8.7200000000000006</v>
      </c>
      <c r="E782">
        <v>183.12</v>
      </c>
      <c r="F782" s="3">
        <v>43515</v>
      </c>
      <c r="G782" s="20">
        <v>0.80833333333333302</v>
      </c>
      <c r="H782" t="s">
        <v>15</v>
      </c>
      <c r="I782">
        <v>174.4</v>
      </c>
      <c r="J782">
        <v>4.7619047620000003</v>
      </c>
      <c r="K782">
        <v>8.7200000000000006</v>
      </c>
      <c r="L782">
        <v>8.3000000000000007</v>
      </c>
    </row>
    <row r="783" spans="1:12">
      <c r="A783" t="s">
        <v>796</v>
      </c>
      <c r="B783">
        <v>94.76</v>
      </c>
      <c r="C783">
        <v>4</v>
      </c>
      <c r="D783">
        <v>18.952000000000002</v>
      </c>
      <c r="E783">
        <v>397.99200000000002</v>
      </c>
      <c r="F783" s="3">
        <v>43507</v>
      </c>
      <c r="G783" s="20">
        <v>0.67083333333333295</v>
      </c>
      <c r="H783" t="s">
        <v>13</v>
      </c>
      <c r="I783">
        <v>379.04</v>
      </c>
      <c r="J783">
        <v>4.7619047620000003</v>
      </c>
      <c r="K783">
        <v>18.952000000000002</v>
      </c>
      <c r="L783">
        <v>7.8</v>
      </c>
    </row>
    <row r="784" spans="1:12">
      <c r="A784" t="s">
        <v>797</v>
      </c>
      <c r="B784">
        <v>30.62</v>
      </c>
      <c r="C784">
        <v>1</v>
      </c>
      <c r="D784">
        <v>1.5309999999999999</v>
      </c>
      <c r="E784">
        <v>32.151000000000003</v>
      </c>
      <c r="F784" s="3">
        <v>43501</v>
      </c>
      <c r="G784" s="20">
        <v>0.593055555555556</v>
      </c>
      <c r="H784" t="s">
        <v>17</v>
      </c>
      <c r="I784">
        <v>30.62</v>
      </c>
      <c r="J784">
        <v>4.7619047620000003</v>
      </c>
      <c r="K784">
        <v>1.5309999999999999</v>
      </c>
      <c r="L784">
        <v>4.0999999999999996</v>
      </c>
    </row>
    <row r="785" spans="1:12">
      <c r="A785" t="s">
        <v>798</v>
      </c>
      <c r="B785">
        <v>44.01</v>
      </c>
      <c r="C785">
        <v>8</v>
      </c>
      <c r="D785">
        <v>17.603999999999999</v>
      </c>
      <c r="E785">
        <v>369.68400000000003</v>
      </c>
      <c r="F785" s="3">
        <v>43527</v>
      </c>
      <c r="G785" s="20">
        <v>0.73333333333333295</v>
      </c>
      <c r="H785" t="s">
        <v>15</v>
      </c>
      <c r="I785">
        <v>352.08</v>
      </c>
      <c r="J785">
        <v>4.7619047620000003</v>
      </c>
      <c r="K785">
        <v>17.603999999999999</v>
      </c>
      <c r="L785">
        <v>8.8000000000000007</v>
      </c>
    </row>
    <row r="786" spans="1:12">
      <c r="A786" t="s">
        <v>799</v>
      </c>
      <c r="B786">
        <v>10.16</v>
      </c>
      <c r="C786">
        <v>5</v>
      </c>
      <c r="D786">
        <v>2.54</v>
      </c>
      <c r="E786">
        <v>53.34</v>
      </c>
      <c r="F786" s="3">
        <v>43520</v>
      </c>
      <c r="G786" s="20">
        <v>0.54722222222222205</v>
      </c>
      <c r="H786" t="s">
        <v>13</v>
      </c>
      <c r="I786">
        <v>50.8</v>
      </c>
      <c r="J786">
        <v>4.7619047620000003</v>
      </c>
      <c r="K786">
        <v>2.54</v>
      </c>
      <c r="L786">
        <v>4.0999999999999996</v>
      </c>
    </row>
    <row r="787" spans="1:12">
      <c r="A787" t="s">
        <v>800</v>
      </c>
      <c r="B787">
        <v>74.58</v>
      </c>
      <c r="C787">
        <v>7</v>
      </c>
      <c r="D787">
        <v>26.103000000000002</v>
      </c>
      <c r="E787">
        <v>548.16300000000001</v>
      </c>
      <c r="F787" s="3">
        <v>43500</v>
      </c>
      <c r="G787" s="20">
        <v>0.67291666666666705</v>
      </c>
      <c r="H787" t="s">
        <v>17</v>
      </c>
      <c r="I787">
        <v>522.05999999999995</v>
      </c>
      <c r="J787">
        <v>4.7619047620000003</v>
      </c>
      <c r="K787">
        <v>26.103000000000002</v>
      </c>
      <c r="L787">
        <v>9</v>
      </c>
    </row>
    <row r="788" spans="1:12">
      <c r="A788" t="s">
        <v>801</v>
      </c>
      <c r="B788">
        <v>71.89</v>
      </c>
      <c r="C788">
        <v>8</v>
      </c>
      <c r="D788">
        <v>28.756</v>
      </c>
      <c r="E788">
        <v>603.87599999999998</v>
      </c>
      <c r="F788" s="3">
        <v>43515</v>
      </c>
      <c r="G788" s="20">
        <v>0.48125000000000001</v>
      </c>
      <c r="H788" t="s">
        <v>13</v>
      </c>
      <c r="I788">
        <v>575.12</v>
      </c>
      <c r="J788">
        <v>4.7619047620000003</v>
      </c>
      <c r="K788">
        <v>28.756</v>
      </c>
      <c r="L788">
        <v>5.5</v>
      </c>
    </row>
    <row r="789" spans="1:12">
      <c r="A789" t="s">
        <v>802</v>
      </c>
      <c r="B789">
        <v>10.99</v>
      </c>
      <c r="C789">
        <v>5</v>
      </c>
      <c r="D789">
        <v>2.7475000000000001</v>
      </c>
      <c r="E789">
        <v>57.697499999999998</v>
      </c>
      <c r="F789" s="3">
        <v>43488</v>
      </c>
      <c r="G789" s="20">
        <v>0.42916666666666697</v>
      </c>
      <c r="H789" t="s">
        <v>17</v>
      </c>
      <c r="I789">
        <v>54.95</v>
      </c>
      <c r="J789">
        <v>4.7619047620000003</v>
      </c>
      <c r="K789">
        <v>2.7475000000000001</v>
      </c>
      <c r="L789">
        <v>9.3000000000000007</v>
      </c>
    </row>
    <row r="790" spans="1:12">
      <c r="A790" t="s">
        <v>803</v>
      </c>
      <c r="B790">
        <v>60.47</v>
      </c>
      <c r="C790">
        <v>3</v>
      </c>
      <c r="D790">
        <v>9.0704999999999991</v>
      </c>
      <c r="E790">
        <v>190.48050000000001</v>
      </c>
      <c r="F790" s="3">
        <v>43479</v>
      </c>
      <c r="G790" s="20">
        <v>0.45486111111111099</v>
      </c>
      <c r="H790" t="s">
        <v>17</v>
      </c>
      <c r="I790">
        <v>181.41</v>
      </c>
      <c r="J790">
        <v>4.7619047620000003</v>
      </c>
      <c r="K790">
        <v>9.0704999999999991</v>
      </c>
      <c r="L790">
        <v>5.6</v>
      </c>
    </row>
    <row r="791" spans="1:12">
      <c r="A791" t="s">
        <v>804</v>
      </c>
      <c r="B791">
        <v>58.91</v>
      </c>
      <c r="C791">
        <v>7</v>
      </c>
      <c r="D791">
        <v>20.618500000000001</v>
      </c>
      <c r="E791">
        <v>432.98849999999999</v>
      </c>
      <c r="F791" s="3">
        <v>43482</v>
      </c>
      <c r="G791" s="20">
        <v>0.63541666666666696</v>
      </c>
      <c r="H791" t="s">
        <v>13</v>
      </c>
      <c r="I791">
        <v>412.37</v>
      </c>
      <c r="J791">
        <v>4.7619047620000003</v>
      </c>
      <c r="K791">
        <v>20.618500000000001</v>
      </c>
      <c r="L791">
        <v>9.6999999999999993</v>
      </c>
    </row>
    <row r="792" spans="1:12">
      <c r="A792" t="s">
        <v>805</v>
      </c>
      <c r="B792">
        <v>46.41</v>
      </c>
      <c r="C792">
        <v>1</v>
      </c>
      <c r="D792">
        <v>2.3205</v>
      </c>
      <c r="E792">
        <v>48.730499999999999</v>
      </c>
      <c r="F792" s="3">
        <v>43527</v>
      </c>
      <c r="G792" s="20">
        <v>0.83750000000000002</v>
      </c>
      <c r="H792" t="s">
        <v>17</v>
      </c>
      <c r="I792">
        <v>46.41</v>
      </c>
      <c r="J792">
        <v>4.7619047620000003</v>
      </c>
      <c r="K792">
        <v>2.3205</v>
      </c>
      <c r="L792">
        <v>4</v>
      </c>
    </row>
    <row r="793" spans="1:12">
      <c r="A793" t="s">
        <v>806</v>
      </c>
      <c r="B793">
        <v>68.55</v>
      </c>
      <c r="C793">
        <v>4</v>
      </c>
      <c r="D793">
        <v>13.71</v>
      </c>
      <c r="E793">
        <v>287.91000000000003</v>
      </c>
      <c r="F793" s="3">
        <v>43511</v>
      </c>
      <c r="G793" s="20">
        <v>0.84791666666666698</v>
      </c>
      <c r="H793" t="s">
        <v>17</v>
      </c>
      <c r="I793">
        <v>274.2</v>
      </c>
      <c r="J793">
        <v>4.7619047620000003</v>
      </c>
      <c r="K793">
        <v>13.71</v>
      </c>
      <c r="L793">
        <v>9.1999999999999993</v>
      </c>
    </row>
    <row r="794" spans="1:12">
      <c r="A794" t="s">
        <v>807</v>
      </c>
      <c r="B794">
        <v>97.37</v>
      </c>
      <c r="C794">
        <v>10</v>
      </c>
      <c r="D794">
        <v>48.685000000000002</v>
      </c>
      <c r="E794">
        <v>1022.385</v>
      </c>
      <c r="F794" s="3">
        <v>43480</v>
      </c>
      <c r="G794" s="20">
        <v>0.57499999999999996</v>
      </c>
      <c r="H794" t="s">
        <v>17</v>
      </c>
      <c r="I794">
        <v>973.7</v>
      </c>
      <c r="J794">
        <v>4.7619047620000003</v>
      </c>
      <c r="K794">
        <v>48.685000000000002</v>
      </c>
      <c r="L794">
        <v>4.9000000000000004</v>
      </c>
    </row>
    <row r="795" spans="1:12">
      <c r="A795" t="s">
        <v>808</v>
      </c>
      <c r="B795">
        <v>92.6</v>
      </c>
      <c r="C795">
        <v>7</v>
      </c>
      <c r="D795">
        <v>32.409999999999997</v>
      </c>
      <c r="E795">
        <v>680.61</v>
      </c>
      <c r="F795" s="3">
        <v>43523</v>
      </c>
      <c r="G795" s="20">
        <v>0.53611111111111098</v>
      </c>
      <c r="H795" t="s">
        <v>17</v>
      </c>
      <c r="I795">
        <v>648.20000000000005</v>
      </c>
      <c r="J795">
        <v>4.7619047620000003</v>
      </c>
      <c r="K795">
        <v>32.409999999999997</v>
      </c>
      <c r="L795">
        <v>9.3000000000000007</v>
      </c>
    </row>
    <row r="796" spans="1:12">
      <c r="A796" t="s">
        <v>809</v>
      </c>
      <c r="B796">
        <v>46.61</v>
      </c>
      <c r="C796">
        <v>2</v>
      </c>
      <c r="D796">
        <v>4.6609999999999996</v>
      </c>
      <c r="E796">
        <v>97.881</v>
      </c>
      <c r="F796" s="3">
        <v>43522</v>
      </c>
      <c r="G796" s="20">
        <v>0.51944444444444404</v>
      </c>
      <c r="H796" t="s">
        <v>17</v>
      </c>
      <c r="I796">
        <v>93.22</v>
      </c>
      <c r="J796">
        <v>4.7619047620000003</v>
      </c>
      <c r="K796">
        <v>4.6609999999999996</v>
      </c>
      <c r="L796">
        <v>6.6</v>
      </c>
    </row>
    <row r="797" spans="1:12">
      <c r="A797" t="s">
        <v>810</v>
      </c>
      <c r="B797">
        <v>27.18</v>
      </c>
      <c r="C797">
        <v>2</v>
      </c>
      <c r="D797">
        <v>2.718</v>
      </c>
      <c r="E797">
        <v>57.078000000000003</v>
      </c>
      <c r="F797" s="3">
        <v>43539</v>
      </c>
      <c r="G797" s="20">
        <v>0.68472222222222201</v>
      </c>
      <c r="H797" t="s">
        <v>13</v>
      </c>
      <c r="I797">
        <v>54.36</v>
      </c>
      <c r="J797">
        <v>4.7619047620000003</v>
      </c>
      <c r="K797">
        <v>2.718</v>
      </c>
      <c r="L797">
        <v>4.3</v>
      </c>
    </row>
    <row r="798" spans="1:12">
      <c r="A798" t="s">
        <v>811</v>
      </c>
      <c r="B798">
        <v>60.87</v>
      </c>
      <c r="C798">
        <v>1</v>
      </c>
      <c r="D798">
        <v>3.0434999999999999</v>
      </c>
      <c r="E798">
        <v>63.913499999999999</v>
      </c>
      <c r="F798" s="3">
        <v>43489</v>
      </c>
      <c r="G798" s="20">
        <v>0.55833333333333302</v>
      </c>
      <c r="H798" t="s">
        <v>15</v>
      </c>
      <c r="I798">
        <v>60.87</v>
      </c>
      <c r="J798">
        <v>4.7619047620000003</v>
      </c>
      <c r="K798">
        <v>3.0434999999999999</v>
      </c>
      <c r="L798">
        <v>5.5</v>
      </c>
    </row>
    <row r="799" spans="1:12">
      <c r="A799" t="s">
        <v>812</v>
      </c>
      <c r="B799">
        <v>24.49</v>
      </c>
      <c r="C799">
        <v>10</v>
      </c>
      <c r="D799">
        <v>12.244999999999999</v>
      </c>
      <c r="E799">
        <v>257.14499999999998</v>
      </c>
      <c r="F799" s="3">
        <v>43518</v>
      </c>
      <c r="G799" s="20">
        <v>0.63541666666666696</v>
      </c>
      <c r="H799" t="s">
        <v>15</v>
      </c>
      <c r="I799">
        <v>244.9</v>
      </c>
      <c r="J799">
        <v>4.7619047620000003</v>
      </c>
      <c r="K799">
        <v>12.244999999999999</v>
      </c>
      <c r="L799">
        <v>8.1</v>
      </c>
    </row>
    <row r="800" spans="1:12">
      <c r="A800" t="s">
        <v>813</v>
      </c>
      <c r="B800">
        <v>92.78</v>
      </c>
      <c r="C800">
        <v>1</v>
      </c>
      <c r="D800">
        <v>4.6390000000000002</v>
      </c>
      <c r="E800">
        <v>97.418999999999997</v>
      </c>
      <c r="F800" s="3">
        <v>43539</v>
      </c>
      <c r="G800" s="20">
        <v>0.45138888888888901</v>
      </c>
      <c r="H800" t="s">
        <v>17</v>
      </c>
      <c r="I800">
        <v>92.78</v>
      </c>
      <c r="J800">
        <v>4.7619047620000003</v>
      </c>
      <c r="K800">
        <v>4.6390000000000002</v>
      </c>
      <c r="L800">
        <v>9.8000000000000007</v>
      </c>
    </row>
    <row r="801" spans="1:12">
      <c r="A801" t="s">
        <v>814</v>
      </c>
      <c r="B801">
        <v>86.69</v>
      </c>
      <c r="C801">
        <v>5</v>
      </c>
      <c r="D801">
        <v>21.672499999999999</v>
      </c>
      <c r="E801">
        <v>455.1225</v>
      </c>
      <c r="F801" s="3">
        <v>43507</v>
      </c>
      <c r="G801" s="20">
        <v>0.77638888888888902</v>
      </c>
      <c r="H801" t="s">
        <v>13</v>
      </c>
      <c r="I801">
        <v>433.45</v>
      </c>
      <c r="J801">
        <v>4.7619047620000003</v>
      </c>
      <c r="K801">
        <v>21.672499999999999</v>
      </c>
      <c r="L801">
        <v>9.4</v>
      </c>
    </row>
    <row r="802" spans="1:12">
      <c r="A802" t="s">
        <v>815</v>
      </c>
      <c r="B802">
        <v>23.01</v>
      </c>
      <c r="C802">
        <v>6</v>
      </c>
      <c r="D802">
        <v>6.9029999999999996</v>
      </c>
      <c r="E802">
        <v>144.96299999999999</v>
      </c>
      <c r="F802" s="3">
        <v>43477</v>
      </c>
      <c r="G802" s="20">
        <v>0.69791666666666696</v>
      </c>
      <c r="H802" t="s">
        <v>13</v>
      </c>
      <c r="I802">
        <v>138.06</v>
      </c>
      <c r="J802">
        <v>4.7619047620000003</v>
      </c>
      <c r="K802">
        <v>6.9029999999999996</v>
      </c>
      <c r="L802">
        <v>7.9</v>
      </c>
    </row>
    <row r="803" spans="1:12">
      <c r="A803" t="s">
        <v>816</v>
      </c>
      <c r="B803">
        <v>30.2</v>
      </c>
      <c r="C803">
        <v>8</v>
      </c>
      <c r="D803">
        <v>12.08</v>
      </c>
      <c r="E803">
        <v>253.68</v>
      </c>
      <c r="F803" s="3">
        <v>43527</v>
      </c>
      <c r="G803" s="20">
        <v>0.8125</v>
      </c>
      <c r="H803" t="s">
        <v>13</v>
      </c>
      <c r="I803">
        <v>241.6</v>
      </c>
      <c r="J803">
        <v>4.7619047620000003</v>
      </c>
      <c r="K803">
        <v>12.08</v>
      </c>
      <c r="L803">
        <v>5.0999999999999996</v>
      </c>
    </row>
    <row r="804" spans="1:12">
      <c r="A804" t="s">
        <v>817</v>
      </c>
      <c r="B804">
        <v>67.39</v>
      </c>
      <c r="C804">
        <v>7</v>
      </c>
      <c r="D804">
        <v>23.586500000000001</v>
      </c>
      <c r="E804">
        <v>495.31650000000002</v>
      </c>
      <c r="F804" s="3">
        <v>43547</v>
      </c>
      <c r="G804" s="20">
        <v>0.55763888888888902</v>
      </c>
      <c r="H804" t="s">
        <v>13</v>
      </c>
      <c r="I804">
        <v>471.73</v>
      </c>
      <c r="J804">
        <v>4.7619047620000003</v>
      </c>
      <c r="K804">
        <v>23.586500000000001</v>
      </c>
      <c r="L804">
        <v>6.9</v>
      </c>
    </row>
    <row r="805" spans="1:12">
      <c r="A805" t="s">
        <v>818</v>
      </c>
      <c r="B805">
        <v>48.96</v>
      </c>
      <c r="C805">
        <v>9</v>
      </c>
      <c r="D805">
        <v>22.032</v>
      </c>
      <c r="E805">
        <v>462.67200000000003</v>
      </c>
      <c r="F805" s="3">
        <v>43528</v>
      </c>
      <c r="G805" s="20">
        <v>0.47708333333333303</v>
      </c>
      <c r="H805" t="s">
        <v>15</v>
      </c>
      <c r="I805">
        <v>440.64</v>
      </c>
      <c r="J805">
        <v>4.7619047620000003</v>
      </c>
      <c r="K805">
        <v>22.032</v>
      </c>
      <c r="L805">
        <v>8</v>
      </c>
    </row>
    <row r="806" spans="1:12">
      <c r="A806" t="s">
        <v>819</v>
      </c>
      <c r="B806">
        <v>75.59</v>
      </c>
      <c r="C806">
        <v>9</v>
      </c>
      <c r="D806">
        <v>34.015500000000003</v>
      </c>
      <c r="E806">
        <v>714.32550000000003</v>
      </c>
      <c r="F806" s="3">
        <v>43519</v>
      </c>
      <c r="G806" s="20">
        <v>0.46666666666666701</v>
      </c>
      <c r="H806" t="s">
        <v>15</v>
      </c>
      <c r="I806">
        <v>680.31</v>
      </c>
      <c r="J806">
        <v>4.7619047620000003</v>
      </c>
      <c r="K806">
        <v>34.015500000000003</v>
      </c>
      <c r="L806">
        <v>8</v>
      </c>
    </row>
    <row r="807" spans="1:12">
      <c r="A807" t="s">
        <v>820</v>
      </c>
      <c r="B807">
        <v>77.47</v>
      </c>
      <c r="C807">
        <v>4</v>
      </c>
      <c r="D807">
        <v>15.494</v>
      </c>
      <c r="E807">
        <v>325.37400000000002</v>
      </c>
      <c r="F807" s="3">
        <v>43541</v>
      </c>
      <c r="G807" s="20">
        <v>0.69166666666666698</v>
      </c>
      <c r="H807" t="s">
        <v>15</v>
      </c>
      <c r="I807">
        <v>309.88</v>
      </c>
      <c r="J807">
        <v>4.7619047620000003</v>
      </c>
      <c r="K807">
        <v>15.494</v>
      </c>
      <c r="L807">
        <v>4.2</v>
      </c>
    </row>
    <row r="808" spans="1:12">
      <c r="A808" t="s">
        <v>821</v>
      </c>
      <c r="B808">
        <v>93.18</v>
      </c>
      <c r="C808">
        <v>2</v>
      </c>
      <c r="D808">
        <v>9.3179999999999996</v>
      </c>
      <c r="E808">
        <v>195.678</v>
      </c>
      <c r="F808" s="3">
        <v>43481</v>
      </c>
      <c r="G808" s="20">
        <v>0.77847222222222201</v>
      </c>
      <c r="H808" t="s">
        <v>17</v>
      </c>
      <c r="I808">
        <v>186.36</v>
      </c>
      <c r="J808">
        <v>4.7619047620000003</v>
      </c>
      <c r="K808">
        <v>9.3179999999999996</v>
      </c>
      <c r="L808">
        <v>8.5</v>
      </c>
    </row>
    <row r="809" spans="1:12">
      <c r="A809" t="s">
        <v>822</v>
      </c>
      <c r="B809">
        <v>50.23</v>
      </c>
      <c r="C809">
        <v>4</v>
      </c>
      <c r="D809">
        <v>10.045999999999999</v>
      </c>
      <c r="E809">
        <v>210.96600000000001</v>
      </c>
      <c r="F809" s="3">
        <v>43473</v>
      </c>
      <c r="G809" s="20">
        <v>0.71666666666666701</v>
      </c>
      <c r="H809" t="s">
        <v>15</v>
      </c>
      <c r="I809">
        <v>200.92</v>
      </c>
      <c r="J809">
        <v>4.7619047620000003</v>
      </c>
      <c r="K809">
        <v>10.045999999999999</v>
      </c>
      <c r="L809">
        <v>9</v>
      </c>
    </row>
    <row r="810" spans="1:12">
      <c r="A810" t="s">
        <v>823</v>
      </c>
      <c r="B810">
        <v>17.75</v>
      </c>
      <c r="C810">
        <v>1</v>
      </c>
      <c r="D810">
        <v>0.88749999999999996</v>
      </c>
      <c r="E810">
        <v>18.637499999999999</v>
      </c>
      <c r="F810" s="3">
        <v>43479</v>
      </c>
      <c r="G810" s="20">
        <v>0.44305555555555598</v>
      </c>
      <c r="H810" t="s">
        <v>15</v>
      </c>
      <c r="I810">
        <v>17.75</v>
      </c>
      <c r="J810">
        <v>4.7619047620000003</v>
      </c>
      <c r="K810">
        <v>0.88749999999999996</v>
      </c>
      <c r="L810">
        <v>8.6</v>
      </c>
    </row>
    <row r="811" spans="1:12">
      <c r="A811" t="s">
        <v>824</v>
      </c>
      <c r="B811">
        <v>62.18</v>
      </c>
      <c r="C811">
        <v>10</v>
      </c>
      <c r="D811">
        <v>31.09</v>
      </c>
      <c r="E811">
        <v>652.89</v>
      </c>
      <c r="F811" s="3">
        <v>43496</v>
      </c>
      <c r="G811" s="20">
        <v>0.43958333333333299</v>
      </c>
      <c r="H811" t="s">
        <v>13</v>
      </c>
      <c r="I811">
        <v>621.79999999999995</v>
      </c>
      <c r="J811">
        <v>4.7619047620000003</v>
      </c>
      <c r="K811">
        <v>31.09</v>
      </c>
      <c r="L811">
        <v>6</v>
      </c>
    </row>
    <row r="812" spans="1:12">
      <c r="A812" t="s">
        <v>825</v>
      </c>
      <c r="B812">
        <v>10.75</v>
      </c>
      <c r="C812">
        <v>8</v>
      </c>
      <c r="D812">
        <v>4.3</v>
      </c>
      <c r="E812">
        <v>90.3</v>
      </c>
      <c r="F812" s="3">
        <v>43539</v>
      </c>
      <c r="G812" s="20">
        <v>0.60972222222222205</v>
      </c>
      <c r="H812" t="s">
        <v>13</v>
      </c>
      <c r="I812">
        <v>86</v>
      </c>
      <c r="J812">
        <v>4.7619047620000003</v>
      </c>
      <c r="K812">
        <v>4.3</v>
      </c>
      <c r="L812">
        <v>6.2</v>
      </c>
    </row>
    <row r="813" spans="1:12">
      <c r="A813" t="s">
        <v>826</v>
      </c>
      <c r="B813">
        <v>40.26</v>
      </c>
      <c r="C813">
        <v>10</v>
      </c>
      <c r="D813">
        <v>20.13</v>
      </c>
      <c r="E813">
        <v>422.73</v>
      </c>
      <c r="F813" s="3">
        <v>43520</v>
      </c>
      <c r="G813" s="20">
        <v>0.75416666666666698</v>
      </c>
      <c r="H813" t="s">
        <v>17</v>
      </c>
      <c r="I813">
        <v>402.6</v>
      </c>
      <c r="J813">
        <v>4.7619047620000003</v>
      </c>
      <c r="K813">
        <v>20.13</v>
      </c>
      <c r="L813">
        <v>5</v>
      </c>
    </row>
    <row r="814" spans="1:12">
      <c r="A814" t="s">
        <v>827</v>
      </c>
      <c r="B814">
        <v>64.97</v>
      </c>
      <c r="C814">
        <v>5</v>
      </c>
      <c r="D814">
        <v>16.2425</v>
      </c>
      <c r="E814">
        <v>341.09249999999997</v>
      </c>
      <c r="F814" s="3">
        <v>43504</v>
      </c>
      <c r="G814" s="20">
        <v>0.53611111111111098</v>
      </c>
      <c r="H814" t="s">
        <v>17</v>
      </c>
      <c r="I814">
        <v>324.85000000000002</v>
      </c>
      <c r="J814">
        <v>4.7619047620000003</v>
      </c>
      <c r="K814">
        <v>16.2425</v>
      </c>
      <c r="L814">
        <v>6.5</v>
      </c>
    </row>
    <row r="815" spans="1:12">
      <c r="A815" t="s">
        <v>828</v>
      </c>
      <c r="B815">
        <v>95.15</v>
      </c>
      <c r="C815">
        <v>1</v>
      </c>
      <c r="D815">
        <v>4.7575000000000003</v>
      </c>
      <c r="E815">
        <v>99.907499999999999</v>
      </c>
      <c r="F815" s="3">
        <v>43546</v>
      </c>
      <c r="G815" s="20">
        <v>0.58333333333333304</v>
      </c>
      <c r="H815" t="s">
        <v>15</v>
      </c>
      <c r="I815">
        <v>95.15</v>
      </c>
      <c r="J815">
        <v>4.7619047620000003</v>
      </c>
      <c r="K815">
        <v>4.7575000000000003</v>
      </c>
      <c r="L815">
        <v>6</v>
      </c>
    </row>
    <row r="816" spans="1:12">
      <c r="A816" t="s">
        <v>829</v>
      </c>
      <c r="B816">
        <v>48.62</v>
      </c>
      <c r="C816">
        <v>8</v>
      </c>
      <c r="D816">
        <v>19.448</v>
      </c>
      <c r="E816">
        <v>408.40800000000002</v>
      </c>
      <c r="F816" s="3">
        <v>43489</v>
      </c>
      <c r="G816" s="20">
        <v>0.45624999999999999</v>
      </c>
      <c r="H816" t="s">
        <v>15</v>
      </c>
      <c r="I816">
        <v>388.96</v>
      </c>
      <c r="J816">
        <v>4.7619047620000003</v>
      </c>
      <c r="K816">
        <v>19.448</v>
      </c>
      <c r="L816">
        <v>5</v>
      </c>
    </row>
    <row r="817" spans="1:12">
      <c r="A817" t="s">
        <v>830</v>
      </c>
      <c r="B817">
        <v>53.21</v>
      </c>
      <c r="C817">
        <v>8</v>
      </c>
      <c r="D817">
        <v>21.283999999999999</v>
      </c>
      <c r="E817">
        <v>446.964</v>
      </c>
      <c r="F817" s="3">
        <v>43538</v>
      </c>
      <c r="G817" s="20">
        <v>0.69791666666666696</v>
      </c>
      <c r="H817" t="s">
        <v>13</v>
      </c>
      <c r="I817">
        <v>425.68</v>
      </c>
      <c r="J817">
        <v>4.7619047620000003</v>
      </c>
      <c r="K817">
        <v>21.283999999999999</v>
      </c>
      <c r="L817">
        <v>5</v>
      </c>
    </row>
    <row r="818" spans="1:12">
      <c r="A818" t="s">
        <v>831</v>
      </c>
      <c r="B818">
        <v>45.44</v>
      </c>
      <c r="C818">
        <v>7</v>
      </c>
      <c r="D818">
        <v>15.904</v>
      </c>
      <c r="E818">
        <v>333.98399999999998</v>
      </c>
      <c r="F818" s="3">
        <v>43488</v>
      </c>
      <c r="G818" s="20">
        <v>0.46875</v>
      </c>
      <c r="H818" t="s">
        <v>15</v>
      </c>
      <c r="I818">
        <v>318.08</v>
      </c>
      <c r="J818">
        <v>4.7619047620000003</v>
      </c>
      <c r="K818">
        <v>15.904</v>
      </c>
      <c r="L818">
        <v>9.1999999999999993</v>
      </c>
    </row>
    <row r="819" spans="1:12">
      <c r="A819" t="s">
        <v>832</v>
      </c>
      <c r="B819">
        <v>33.880000000000003</v>
      </c>
      <c r="C819">
        <v>8</v>
      </c>
      <c r="D819">
        <v>13.552</v>
      </c>
      <c r="E819">
        <v>284.59199999999998</v>
      </c>
      <c r="F819" s="3">
        <v>43484</v>
      </c>
      <c r="G819" s="20">
        <v>0.85347222222222197</v>
      </c>
      <c r="H819" t="s">
        <v>13</v>
      </c>
      <c r="I819">
        <v>271.04000000000002</v>
      </c>
      <c r="J819">
        <v>4.7619047620000003</v>
      </c>
      <c r="K819">
        <v>13.552</v>
      </c>
      <c r="L819">
        <v>9.6</v>
      </c>
    </row>
    <row r="820" spans="1:12">
      <c r="A820" t="s">
        <v>833</v>
      </c>
      <c r="B820">
        <v>96.16</v>
      </c>
      <c r="C820">
        <v>4</v>
      </c>
      <c r="D820">
        <v>19.231999999999999</v>
      </c>
      <c r="E820">
        <v>403.87200000000001</v>
      </c>
      <c r="F820" s="3">
        <v>43492</v>
      </c>
      <c r="G820" s="20">
        <v>0.83541666666666703</v>
      </c>
      <c r="H820" t="s">
        <v>17</v>
      </c>
      <c r="I820">
        <v>384.64</v>
      </c>
      <c r="J820">
        <v>4.7619047620000003</v>
      </c>
      <c r="K820">
        <v>19.231999999999999</v>
      </c>
      <c r="L820">
        <v>8.4</v>
      </c>
    </row>
    <row r="821" spans="1:12">
      <c r="A821" t="s">
        <v>834</v>
      </c>
      <c r="B821">
        <v>47.16</v>
      </c>
      <c r="C821">
        <v>5</v>
      </c>
      <c r="D821">
        <v>11.79</v>
      </c>
      <c r="E821">
        <v>247.59</v>
      </c>
      <c r="F821" s="3">
        <v>43499</v>
      </c>
      <c r="G821" s="20">
        <v>0.60763888888888895</v>
      </c>
      <c r="H821" t="s">
        <v>17</v>
      </c>
      <c r="I821">
        <v>235.8</v>
      </c>
      <c r="J821">
        <v>4.7619047620000003</v>
      </c>
      <c r="K821">
        <v>11.79</v>
      </c>
      <c r="L821">
        <v>6</v>
      </c>
    </row>
    <row r="822" spans="1:12">
      <c r="A822" t="s">
        <v>835</v>
      </c>
      <c r="B822">
        <v>52.89</v>
      </c>
      <c r="C822">
        <v>4</v>
      </c>
      <c r="D822">
        <v>10.577999999999999</v>
      </c>
      <c r="E822">
        <v>222.13800000000001</v>
      </c>
      <c r="F822" s="3">
        <v>43549</v>
      </c>
      <c r="G822" s="20">
        <v>0.68888888888888899</v>
      </c>
      <c r="H822" t="s">
        <v>13</v>
      </c>
      <c r="I822">
        <v>211.56</v>
      </c>
      <c r="J822">
        <v>4.7619047620000003</v>
      </c>
      <c r="K822">
        <v>10.577999999999999</v>
      </c>
      <c r="L822">
        <v>6.7</v>
      </c>
    </row>
    <row r="823" spans="1:12">
      <c r="A823" t="s">
        <v>836</v>
      </c>
      <c r="B823">
        <v>47.68</v>
      </c>
      <c r="C823">
        <v>2</v>
      </c>
      <c r="D823">
        <v>4.7679999999999998</v>
      </c>
      <c r="E823">
        <v>100.128</v>
      </c>
      <c r="F823" s="3">
        <v>43520</v>
      </c>
      <c r="G823" s="20">
        <v>0.42361111111111099</v>
      </c>
      <c r="H823" t="s">
        <v>17</v>
      </c>
      <c r="I823">
        <v>95.36</v>
      </c>
      <c r="J823">
        <v>4.7619047620000003</v>
      </c>
      <c r="K823">
        <v>4.7679999999999998</v>
      </c>
      <c r="L823">
        <v>4.0999999999999996</v>
      </c>
    </row>
    <row r="824" spans="1:12">
      <c r="A824" t="s">
        <v>837</v>
      </c>
      <c r="B824">
        <v>10.17</v>
      </c>
      <c r="C824">
        <v>1</v>
      </c>
      <c r="D824">
        <v>0.50849999999999995</v>
      </c>
      <c r="E824">
        <v>10.6785</v>
      </c>
      <c r="F824" s="3">
        <v>43503</v>
      </c>
      <c r="G824" s="20">
        <v>0.59375</v>
      </c>
      <c r="H824" t="s">
        <v>15</v>
      </c>
      <c r="I824">
        <v>10.17</v>
      </c>
      <c r="J824">
        <v>4.7619047620000003</v>
      </c>
      <c r="K824">
        <v>0.50849999999999995</v>
      </c>
      <c r="L824">
        <v>5.9</v>
      </c>
    </row>
    <row r="825" spans="1:12">
      <c r="A825" t="s">
        <v>838</v>
      </c>
      <c r="B825">
        <v>68.709999999999994</v>
      </c>
      <c r="C825">
        <v>3</v>
      </c>
      <c r="D825">
        <v>10.3065</v>
      </c>
      <c r="E825">
        <v>216.4365</v>
      </c>
      <c r="F825" s="3">
        <v>43528</v>
      </c>
      <c r="G825" s="20">
        <v>0.42013888888888901</v>
      </c>
      <c r="H825" t="s">
        <v>15</v>
      </c>
      <c r="I825">
        <v>206.13</v>
      </c>
      <c r="J825">
        <v>4.7619047620000003</v>
      </c>
      <c r="K825">
        <v>10.3065</v>
      </c>
      <c r="L825">
        <v>8.6999999999999993</v>
      </c>
    </row>
    <row r="826" spans="1:12">
      <c r="A826" t="s">
        <v>839</v>
      </c>
      <c r="B826">
        <v>60.08</v>
      </c>
      <c r="C826">
        <v>7</v>
      </c>
      <c r="D826">
        <v>21.027999999999999</v>
      </c>
      <c r="E826">
        <v>441.58800000000002</v>
      </c>
      <c r="F826" s="3">
        <v>43510</v>
      </c>
      <c r="G826" s="20">
        <v>0.483333333333333</v>
      </c>
      <c r="H826" t="s">
        <v>17</v>
      </c>
      <c r="I826">
        <v>420.56</v>
      </c>
      <c r="J826">
        <v>4.7619047620000003</v>
      </c>
      <c r="K826">
        <v>21.027999999999999</v>
      </c>
      <c r="L826">
        <v>4.5</v>
      </c>
    </row>
    <row r="827" spans="1:12">
      <c r="A827" t="s">
        <v>840</v>
      </c>
      <c r="B827">
        <v>22.01</v>
      </c>
      <c r="C827">
        <v>4</v>
      </c>
      <c r="D827">
        <v>4.4020000000000001</v>
      </c>
      <c r="E827">
        <v>92.441999999999993</v>
      </c>
      <c r="F827" s="3">
        <v>43494</v>
      </c>
      <c r="G827" s="20">
        <v>0.76041666666666696</v>
      </c>
      <c r="H827" t="s">
        <v>17</v>
      </c>
      <c r="I827">
        <v>88.04</v>
      </c>
      <c r="J827">
        <v>4.7619047620000003</v>
      </c>
      <c r="K827">
        <v>4.4020000000000001</v>
      </c>
      <c r="L827">
        <v>6.6</v>
      </c>
    </row>
    <row r="828" spans="1:12">
      <c r="A828" t="s">
        <v>841</v>
      </c>
      <c r="B828">
        <v>72.11</v>
      </c>
      <c r="C828">
        <v>9</v>
      </c>
      <c r="D828">
        <v>32.4495</v>
      </c>
      <c r="E828">
        <v>681.43949999999995</v>
      </c>
      <c r="F828" s="3">
        <v>43493</v>
      </c>
      <c r="G828" s="20">
        <v>0.57847222222222205</v>
      </c>
      <c r="H828" t="s">
        <v>17</v>
      </c>
      <c r="I828">
        <v>648.99</v>
      </c>
      <c r="J828">
        <v>4.7619047620000003</v>
      </c>
      <c r="K828">
        <v>32.4495</v>
      </c>
      <c r="L828">
        <v>7.7</v>
      </c>
    </row>
    <row r="829" spans="1:12">
      <c r="A829" t="s">
        <v>842</v>
      </c>
      <c r="B829">
        <v>41.28</v>
      </c>
      <c r="C829">
        <v>3</v>
      </c>
      <c r="D829">
        <v>6.1920000000000002</v>
      </c>
      <c r="E829">
        <v>130.03200000000001</v>
      </c>
      <c r="F829" s="3">
        <v>43550</v>
      </c>
      <c r="G829" s="20">
        <v>0.77569444444444402</v>
      </c>
      <c r="H829" t="s">
        <v>17</v>
      </c>
      <c r="I829">
        <v>123.84</v>
      </c>
      <c r="J829">
        <v>4.7619047620000003</v>
      </c>
      <c r="K829">
        <v>6.1920000000000002</v>
      </c>
      <c r="L829">
        <v>8.5</v>
      </c>
    </row>
    <row r="830" spans="1:12">
      <c r="A830" t="s">
        <v>843</v>
      </c>
      <c r="B830">
        <v>64.95</v>
      </c>
      <c r="C830">
        <v>10</v>
      </c>
      <c r="D830">
        <v>32.475000000000001</v>
      </c>
      <c r="E830">
        <v>681.97500000000002</v>
      </c>
      <c r="F830" s="3">
        <v>43548</v>
      </c>
      <c r="G830" s="20">
        <v>0.76875000000000004</v>
      </c>
      <c r="H830" t="s">
        <v>15</v>
      </c>
      <c r="I830">
        <v>649.5</v>
      </c>
      <c r="J830">
        <v>4.7619047620000003</v>
      </c>
      <c r="K830">
        <v>32.475000000000001</v>
      </c>
      <c r="L830">
        <v>5.2</v>
      </c>
    </row>
    <row r="831" spans="1:12">
      <c r="A831" t="s">
        <v>844</v>
      </c>
      <c r="B831">
        <v>74.22</v>
      </c>
      <c r="C831">
        <v>10</v>
      </c>
      <c r="D831">
        <v>37.11</v>
      </c>
      <c r="E831">
        <v>779.31</v>
      </c>
      <c r="F831" s="3">
        <v>43466</v>
      </c>
      <c r="G831" s="20">
        <v>0.61250000000000004</v>
      </c>
      <c r="H831" t="s">
        <v>17</v>
      </c>
      <c r="I831">
        <v>742.2</v>
      </c>
      <c r="J831">
        <v>4.7619047620000003</v>
      </c>
      <c r="K831">
        <v>37.11</v>
      </c>
      <c r="L831">
        <v>4.3</v>
      </c>
    </row>
    <row r="832" spans="1:12">
      <c r="A832" t="s">
        <v>845</v>
      </c>
      <c r="B832">
        <v>10.56</v>
      </c>
      <c r="C832">
        <v>8</v>
      </c>
      <c r="D832">
        <v>4.2240000000000002</v>
      </c>
      <c r="E832">
        <v>88.703999999999994</v>
      </c>
      <c r="F832" s="3">
        <v>43489</v>
      </c>
      <c r="G832" s="20">
        <v>0.73819444444444404</v>
      </c>
      <c r="H832" t="s">
        <v>15</v>
      </c>
      <c r="I832">
        <v>84.48</v>
      </c>
      <c r="J832">
        <v>4.7619047620000003</v>
      </c>
      <c r="K832">
        <v>4.2240000000000002</v>
      </c>
      <c r="L832">
        <v>7.6</v>
      </c>
    </row>
    <row r="833" spans="1:12">
      <c r="A833" t="s">
        <v>846</v>
      </c>
      <c r="B833">
        <v>62.57</v>
      </c>
      <c r="C833">
        <v>4</v>
      </c>
      <c r="D833">
        <v>12.513999999999999</v>
      </c>
      <c r="E833">
        <v>262.79399999999998</v>
      </c>
      <c r="F833" s="3">
        <v>43521</v>
      </c>
      <c r="G833" s="20">
        <v>0.77569444444444402</v>
      </c>
      <c r="H833" t="s">
        <v>15</v>
      </c>
      <c r="I833">
        <v>250.28</v>
      </c>
      <c r="J833">
        <v>4.7619047620000003</v>
      </c>
      <c r="K833">
        <v>12.513999999999999</v>
      </c>
      <c r="L833">
        <v>9.5</v>
      </c>
    </row>
    <row r="834" spans="1:12">
      <c r="A834" t="s">
        <v>847</v>
      </c>
      <c r="B834">
        <v>11.85</v>
      </c>
      <c r="C834">
        <v>8</v>
      </c>
      <c r="D834">
        <v>4.74</v>
      </c>
      <c r="E834">
        <v>99.54</v>
      </c>
      <c r="F834" s="3">
        <v>43474</v>
      </c>
      <c r="G834" s="20">
        <v>0.69027777777777799</v>
      </c>
      <c r="H834" t="s">
        <v>15</v>
      </c>
      <c r="I834">
        <v>94.8</v>
      </c>
      <c r="J834">
        <v>4.7619047620000003</v>
      </c>
      <c r="K834">
        <v>4.74</v>
      </c>
      <c r="L834">
        <v>4.0999999999999996</v>
      </c>
    </row>
    <row r="835" spans="1:12">
      <c r="A835" t="s">
        <v>848</v>
      </c>
      <c r="B835">
        <v>91.3</v>
      </c>
      <c r="C835">
        <v>1</v>
      </c>
      <c r="D835">
        <v>4.5650000000000004</v>
      </c>
      <c r="E835">
        <v>95.864999999999995</v>
      </c>
      <c r="F835" s="3">
        <v>43510</v>
      </c>
      <c r="G835" s="20">
        <v>0.61250000000000004</v>
      </c>
      <c r="H835" t="s">
        <v>13</v>
      </c>
      <c r="I835">
        <v>91.3</v>
      </c>
      <c r="J835">
        <v>4.7619047620000003</v>
      </c>
      <c r="K835">
        <v>4.5650000000000004</v>
      </c>
      <c r="L835">
        <v>9.1999999999999993</v>
      </c>
    </row>
    <row r="836" spans="1:12">
      <c r="A836" t="s">
        <v>849</v>
      </c>
      <c r="B836">
        <v>40.729999999999997</v>
      </c>
      <c r="C836">
        <v>7</v>
      </c>
      <c r="D836">
        <v>14.2555</v>
      </c>
      <c r="E836">
        <v>299.3655</v>
      </c>
      <c r="F836" s="3">
        <v>43536</v>
      </c>
      <c r="G836" s="20">
        <v>0.45902777777777798</v>
      </c>
      <c r="H836" t="s">
        <v>13</v>
      </c>
      <c r="I836">
        <v>285.11</v>
      </c>
      <c r="J836">
        <v>4.7619047620000003</v>
      </c>
      <c r="K836">
        <v>14.2555</v>
      </c>
      <c r="L836">
        <v>5.4</v>
      </c>
    </row>
    <row r="837" spans="1:12">
      <c r="A837" t="s">
        <v>850</v>
      </c>
      <c r="B837">
        <v>52.38</v>
      </c>
      <c r="C837">
        <v>1</v>
      </c>
      <c r="D837">
        <v>2.6190000000000002</v>
      </c>
      <c r="E837">
        <v>54.999000000000002</v>
      </c>
      <c r="F837" s="3">
        <v>43550</v>
      </c>
      <c r="G837" s="20">
        <v>0.82222222222222197</v>
      </c>
      <c r="H837" t="s">
        <v>15</v>
      </c>
      <c r="I837">
        <v>52.38</v>
      </c>
      <c r="J837">
        <v>4.7619047620000003</v>
      </c>
      <c r="K837">
        <v>2.6190000000000002</v>
      </c>
      <c r="L837">
        <v>5.8</v>
      </c>
    </row>
    <row r="838" spans="1:12">
      <c r="A838" t="s">
        <v>851</v>
      </c>
      <c r="B838">
        <v>38.54</v>
      </c>
      <c r="C838">
        <v>5</v>
      </c>
      <c r="D838">
        <v>9.6349999999999998</v>
      </c>
      <c r="E838">
        <v>202.33500000000001</v>
      </c>
      <c r="F838" s="3">
        <v>43474</v>
      </c>
      <c r="G838" s="20">
        <v>0.56527777777777799</v>
      </c>
      <c r="H838" t="s">
        <v>13</v>
      </c>
      <c r="I838">
        <v>192.7</v>
      </c>
      <c r="J838">
        <v>4.7619047620000003</v>
      </c>
      <c r="K838">
        <v>9.6349999999999998</v>
      </c>
      <c r="L838">
        <v>5.6</v>
      </c>
    </row>
    <row r="839" spans="1:12">
      <c r="A839" t="s">
        <v>852</v>
      </c>
      <c r="B839">
        <v>44.63</v>
      </c>
      <c r="C839">
        <v>6</v>
      </c>
      <c r="D839">
        <v>13.388999999999999</v>
      </c>
      <c r="E839">
        <v>281.16899999999998</v>
      </c>
      <c r="F839" s="3">
        <v>43467</v>
      </c>
      <c r="G839" s="20">
        <v>0.83888888888888902</v>
      </c>
      <c r="H839" t="s">
        <v>17</v>
      </c>
      <c r="I839">
        <v>267.77999999999997</v>
      </c>
      <c r="J839">
        <v>4.7619047620000003</v>
      </c>
      <c r="K839">
        <v>13.388999999999999</v>
      </c>
      <c r="L839">
        <v>5.0999999999999996</v>
      </c>
    </row>
    <row r="840" spans="1:12">
      <c r="A840" t="s">
        <v>853</v>
      </c>
      <c r="B840">
        <v>55.87</v>
      </c>
      <c r="C840">
        <v>10</v>
      </c>
      <c r="D840">
        <v>27.934999999999999</v>
      </c>
      <c r="E840">
        <v>586.63499999999999</v>
      </c>
      <c r="F840" s="3">
        <v>43480</v>
      </c>
      <c r="G840" s="20">
        <v>0.625694444444444</v>
      </c>
      <c r="H840" t="s">
        <v>15</v>
      </c>
      <c r="I840">
        <v>558.70000000000005</v>
      </c>
      <c r="J840">
        <v>4.7619047620000003</v>
      </c>
      <c r="K840">
        <v>27.934999999999999</v>
      </c>
      <c r="L840">
        <v>5.8</v>
      </c>
    </row>
    <row r="841" spans="1:12">
      <c r="A841" t="s">
        <v>854</v>
      </c>
      <c r="B841">
        <v>29.22</v>
      </c>
      <c r="C841">
        <v>6</v>
      </c>
      <c r="D841">
        <v>8.766</v>
      </c>
      <c r="E841">
        <v>184.08600000000001</v>
      </c>
      <c r="F841" s="3">
        <v>43466</v>
      </c>
      <c r="G841" s="20">
        <v>0.48611111111111099</v>
      </c>
      <c r="H841" t="s">
        <v>13</v>
      </c>
      <c r="I841">
        <v>175.32</v>
      </c>
      <c r="J841">
        <v>4.7619047620000003</v>
      </c>
      <c r="K841">
        <v>8.766</v>
      </c>
      <c r="L841">
        <v>5</v>
      </c>
    </row>
    <row r="842" spans="1:12">
      <c r="A842" t="s">
        <v>855</v>
      </c>
      <c r="B842">
        <v>51.94</v>
      </c>
      <c r="C842">
        <v>3</v>
      </c>
      <c r="D842">
        <v>7.7910000000000004</v>
      </c>
      <c r="E842">
        <v>163.61099999999999</v>
      </c>
      <c r="F842" s="3">
        <v>43511</v>
      </c>
      <c r="G842" s="20">
        <v>0.63958333333333295</v>
      </c>
      <c r="H842" t="s">
        <v>15</v>
      </c>
      <c r="I842">
        <v>155.82</v>
      </c>
      <c r="J842">
        <v>4.7619047620000003</v>
      </c>
      <c r="K842">
        <v>7.7910000000000004</v>
      </c>
      <c r="L842">
        <v>7.9</v>
      </c>
    </row>
    <row r="843" spans="1:12">
      <c r="A843" t="s">
        <v>856</v>
      </c>
      <c r="B843">
        <v>60.3</v>
      </c>
      <c r="C843">
        <v>1</v>
      </c>
      <c r="D843">
        <v>3.0150000000000001</v>
      </c>
      <c r="E843">
        <v>63.314999999999998</v>
      </c>
      <c r="F843" s="3">
        <v>43524</v>
      </c>
      <c r="G843" s="20">
        <v>0.73472222222222205</v>
      </c>
      <c r="H843" t="s">
        <v>15</v>
      </c>
      <c r="I843">
        <v>60.3</v>
      </c>
      <c r="J843">
        <v>4.7619047620000003</v>
      </c>
      <c r="K843">
        <v>3.0150000000000001</v>
      </c>
      <c r="L843">
        <v>6</v>
      </c>
    </row>
    <row r="844" spans="1:12">
      <c r="A844" t="s">
        <v>857</v>
      </c>
      <c r="B844">
        <v>39.47</v>
      </c>
      <c r="C844">
        <v>2</v>
      </c>
      <c r="D844">
        <v>3.9470000000000001</v>
      </c>
      <c r="E844">
        <v>82.887</v>
      </c>
      <c r="F844" s="3">
        <v>43526</v>
      </c>
      <c r="G844" s="20">
        <v>0.67777777777777803</v>
      </c>
      <c r="H844" t="s">
        <v>17</v>
      </c>
      <c r="I844">
        <v>78.94</v>
      </c>
      <c r="J844">
        <v>4.7619047620000003</v>
      </c>
      <c r="K844">
        <v>3.9470000000000001</v>
      </c>
      <c r="L844">
        <v>5</v>
      </c>
    </row>
    <row r="845" spans="1:12">
      <c r="A845" t="s">
        <v>858</v>
      </c>
      <c r="B845">
        <v>14.87</v>
      </c>
      <c r="C845">
        <v>2</v>
      </c>
      <c r="D845">
        <v>1.4870000000000001</v>
      </c>
      <c r="E845">
        <v>31.227</v>
      </c>
      <c r="F845" s="3">
        <v>43509</v>
      </c>
      <c r="G845" s="20">
        <v>0.76041666666666696</v>
      </c>
      <c r="H845" t="s">
        <v>17</v>
      </c>
      <c r="I845">
        <v>29.74</v>
      </c>
      <c r="J845">
        <v>4.7619047620000003</v>
      </c>
      <c r="K845">
        <v>1.4870000000000001</v>
      </c>
      <c r="L845">
        <v>8.9</v>
      </c>
    </row>
    <row r="846" spans="1:12">
      <c r="A846" t="s">
        <v>859</v>
      </c>
      <c r="B846">
        <v>21.32</v>
      </c>
      <c r="C846">
        <v>1</v>
      </c>
      <c r="D846">
        <v>1.0660000000000001</v>
      </c>
      <c r="E846">
        <v>22.385999999999999</v>
      </c>
      <c r="F846" s="3">
        <v>43491</v>
      </c>
      <c r="G846" s="20">
        <v>0.52986111111111101</v>
      </c>
      <c r="H846" t="s">
        <v>15</v>
      </c>
      <c r="I846">
        <v>21.32</v>
      </c>
      <c r="J846">
        <v>4.7619047620000003</v>
      </c>
      <c r="K846">
        <v>1.0660000000000001</v>
      </c>
      <c r="L846">
        <v>5.9</v>
      </c>
    </row>
    <row r="847" spans="1:12">
      <c r="A847" t="s">
        <v>860</v>
      </c>
      <c r="B847">
        <v>93.78</v>
      </c>
      <c r="C847">
        <v>3</v>
      </c>
      <c r="D847">
        <v>14.067</v>
      </c>
      <c r="E847">
        <v>295.40699999999998</v>
      </c>
      <c r="F847" s="3">
        <v>43495</v>
      </c>
      <c r="G847" s="20">
        <v>0.48055555555555601</v>
      </c>
      <c r="H847" t="s">
        <v>17</v>
      </c>
      <c r="I847">
        <v>281.33999999999997</v>
      </c>
      <c r="J847">
        <v>4.7619047620000003</v>
      </c>
      <c r="K847">
        <v>14.067</v>
      </c>
      <c r="L847">
        <v>5.9</v>
      </c>
    </row>
    <row r="848" spans="1:12">
      <c r="A848" t="s">
        <v>861</v>
      </c>
      <c r="B848">
        <v>73.260000000000005</v>
      </c>
      <c r="C848">
        <v>1</v>
      </c>
      <c r="D848">
        <v>3.6629999999999998</v>
      </c>
      <c r="E848">
        <v>76.923000000000002</v>
      </c>
      <c r="F848" s="3">
        <v>43492</v>
      </c>
      <c r="G848" s="20">
        <v>0.75555555555555598</v>
      </c>
      <c r="H848" t="s">
        <v>13</v>
      </c>
      <c r="I848">
        <v>73.260000000000005</v>
      </c>
      <c r="J848">
        <v>4.7619047620000003</v>
      </c>
      <c r="K848">
        <v>3.6629999999999998</v>
      </c>
      <c r="L848">
        <v>9.6999999999999993</v>
      </c>
    </row>
    <row r="849" spans="1:12">
      <c r="A849" t="s">
        <v>862</v>
      </c>
      <c r="B849">
        <v>22.38</v>
      </c>
      <c r="C849">
        <v>1</v>
      </c>
      <c r="D849">
        <v>1.119</v>
      </c>
      <c r="E849">
        <v>23.498999999999999</v>
      </c>
      <c r="F849" s="3">
        <v>43495</v>
      </c>
      <c r="G849" s="20">
        <v>0.71388888888888902</v>
      </c>
      <c r="H849" t="s">
        <v>17</v>
      </c>
      <c r="I849">
        <v>22.38</v>
      </c>
      <c r="J849">
        <v>4.7619047620000003</v>
      </c>
      <c r="K849">
        <v>1.119</v>
      </c>
      <c r="L849">
        <v>8.6</v>
      </c>
    </row>
    <row r="850" spans="1:12">
      <c r="A850" t="s">
        <v>863</v>
      </c>
      <c r="B850">
        <v>72.88</v>
      </c>
      <c r="C850">
        <v>9</v>
      </c>
      <c r="D850">
        <v>32.795999999999999</v>
      </c>
      <c r="E850">
        <v>688.71600000000001</v>
      </c>
      <c r="F850" s="3">
        <v>43473</v>
      </c>
      <c r="G850" s="20">
        <v>0.81805555555555598</v>
      </c>
      <c r="H850" t="s">
        <v>15</v>
      </c>
      <c r="I850">
        <v>655.92</v>
      </c>
      <c r="J850">
        <v>4.7619047620000003</v>
      </c>
      <c r="K850">
        <v>32.795999999999999</v>
      </c>
      <c r="L850">
        <v>4</v>
      </c>
    </row>
    <row r="851" spans="1:12">
      <c r="A851" t="s">
        <v>864</v>
      </c>
      <c r="B851">
        <v>99.1</v>
      </c>
      <c r="C851">
        <v>6</v>
      </c>
      <c r="D851">
        <v>29.73</v>
      </c>
      <c r="E851">
        <v>624.33000000000004</v>
      </c>
      <c r="F851" s="3">
        <v>43484</v>
      </c>
      <c r="G851" s="20">
        <v>0.54930555555555605</v>
      </c>
      <c r="H851" t="s">
        <v>15</v>
      </c>
      <c r="I851">
        <v>594.6</v>
      </c>
      <c r="J851">
        <v>4.7619047620000003</v>
      </c>
      <c r="K851">
        <v>29.73</v>
      </c>
      <c r="L851">
        <v>4.2</v>
      </c>
    </row>
    <row r="852" spans="1:12">
      <c r="A852" t="s">
        <v>865</v>
      </c>
      <c r="B852">
        <v>74.099999999999994</v>
      </c>
      <c r="C852">
        <v>1</v>
      </c>
      <c r="D852">
        <v>3.7050000000000001</v>
      </c>
      <c r="E852">
        <v>77.805000000000007</v>
      </c>
      <c r="F852" s="3">
        <v>43490</v>
      </c>
      <c r="G852" s="20">
        <v>0.46180555555555602</v>
      </c>
      <c r="H852" t="s">
        <v>15</v>
      </c>
      <c r="I852">
        <v>74.099999999999994</v>
      </c>
      <c r="J852">
        <v>4.7619047620000003</v>
      </c>
      <c r="K852">
        <v>3.7050000000000001</v>
      </c>
      <c r="L852">
        <v>9.1999999999999993</v>
      </c>
    </row>
    <row r="853" spans="1:12">
      <c r="A853" t="s">
        <v>866</v>
      </c>
      <c r="B853">
        <v>98.48</v>
      </c>
      <c r="C853">
        <v>2</v>
      </c>
      <c r="D853">
        <v>9.8480000000000008</v>
      </c>
      <c r="E853">
        <v>206.80799999999999</v>
      </c>
      <c r="F853" s="3">
        <v>43515</v>
      </c>
      <c r="G853" s="20">
        <v>0.42499999999999999</v>
      </c>
      <c r="H853" t="s">
        <v>13</v>
      </c>
      <c r="I853">
        <v>196.96</v>
      </c>
      <c r="J853">
        <v>4.7619047620000003</v>
      </c>
      <c r="K853">
        <v>9.8480000000000008</v>
      </c>
      <c r="L853">
        <v>9.1999999999999993</v>
      </c>
    </row>
    <row r="854" spans="1:12">
      <c r="A854" t="s">
        <v>867</v>
      </c>
      <c r="B854">
        <v>53.19</v>
      </c>
      <c r="C854">
        <v>7</v>
      </c>
      <c r="D854">
        <v>18.616499999999998</v>
      </c>
      <c r="E854">
        <v>390.94650000000001</v>
      </c>
      <c r="F854" s="3">
        <v>43479</v>
      </c>
      <c r="G854" s="20">
        <v>0.65416666666666701</v>
      </c>
      <c r="H854" t="s">
        <v>13</v>
      </c>
      <c r="I854">
        <v>372.33</v>
      </c>
      <c r="J854">
        <v>4.7619047620000003</v>
      </c>
      <c r="K854">
        <v>18.616499999999998</v>
      </c>
      <c r="L854">
        <v>5</v>
      </c>
    </row>
    <row r="855" spans="1:12">
      <c r="A855" t="s">
        <v>868</v>
      </c>
      <c r="B855">
        <v>52.79</v>
      </c>
      <c r="C855">
        <v>10</v>
      </c>
      <c r="D855">
        <v>26.395</v>
      </c>
      <c r="E855">
        <v>554.29499999999996</v>
      </c>
      <c r="F855" s="3">
        <v>43521</v>
      </c>
      <c r="G855" s="20">
        <v>0.49861111111111101</v>
      </c>
      <c r="H855" t="s">
        <v>13</v>
      </c>
      <c r="I855">
        <v>527.9</v>
      </c>
      <c r="J855">
        <v>4.7619047620000003</v>
      </c>
      <c r="K855">
        <v>26.395</v>
      </c>
      <c r="L855">
        <v>10</v>
      </c>
    </row>
    <row r="856" spans="1:12">
      <c r="A856" t="s">
        <v>869</v>
      </c>
      <c r="B856">
        <v>95.95</v>
      </c>
      <c r="C856">
        <v>5</v>
      </c>
      <c r="D856">
        <v>23.987500000000001</v>
      </c>
      <c r="E856">
        <v>503.73750000000001</v>
      </c>
      <c r="F856" s="3">
        <v>43488</v>
      </c>
      <c r="G856" s="20">
        <v>0.59791666666666698</v>
      </c>
      <c r="H856" t="s">
        <v>13</v>
      </c>
      <c r="I856">
        <v>479.75</v>
      </c>
      <c r="J856">
        <v>4.7619047620000003</v>
      </c>
      <c r="K856">
        <v>23.987500000000001</v>
      </c>
      <c r="L856">
        <v>8.8000000000000007</v>
      </c>
    </row>
    <row r="857" spans="1:12">
      <c r="A857" t="s">
        <v>870</v>
      </c>
      <c r="B857">
        <v>36.51</v>
      </c>
      <c r="C857">
        <v>9</v>
      </c>
      <c r="D857">
        <v>16.429500000000001</v>
      </c>
      <c r="E857">
        <v>345.01949999999999</v>
      </c>
      <c r="F857" s="3">
        <v>43512</v>
      </c>
      <c r="G857" s="20">
        <v>0.452777777777778</v>
      </c>
      <c r="H857" t="s">
        <v>15</v>
      </c>
      <c r="I857">
        <v>328.59</v>
      </c>
      <c r="J857">
        <v>4.7619047620000003</v>
      </c>
      <c r="K857">
        <v>16.429500000000001</v>
      </c>
      <c r="L857">
        <v>4.2</v>
      </c>
    </row>
    <row r="858" spans="1:12">
      <c r="A858" t="s">
        <v>871</v>
      </c>
      <c r="B858">
        <v>21.12</v>
      </c>
      <c r="C858">
        <v>8</v>
      </c>
      <c r="D858">
        <v>8.4480000000000004</v>
      </c>
      <c r="E858">
        <v>177.40799999999999</v>
      </c>
      <c r="F858" s="3">
        <v>43466</v>
      </c>
      <c r="G858" s="20">
        <v>0.813194444444444</v>
      </c>
      <c r="H858" t="s">
        <v>15</v>
      </c>
      <c r="I858">
        <v>168.96</v>
      </c>
      <c r="J858">
        <v>4.7619047620000003</v>
      </c>
      <c r="K858">
        <v>8.4480000000000004</v>
      </c>
      <c r="L858">
        <v>6.3</v>
      </c>
    </row>
    <row r="859" spans="1:12">
      <c r="A859" t="s">
        <v>872</v>
      </c>
      <c r="B859">
        <v>28.31</v>
      </c>
      <c r="C859">
        <v>4</v>
      </c>
      <c r="D859">
        <v>5.6619999999999999</v>
      </c>
      <c r="E859">
        <v>118.902</v>
      </c>
      <c r="F859" s="3">
        <v>43531</v>
      </c>
      <c r="G859" s="20">
        <v>0.77430555555555503</v>
      </c>
      <c r="H859" t="s">
        <v>15</v>
      </c>
      <c r="I859">
        <v>113.24</v>
      </c>
      <c r="J859">
        <v>4.7619047620000003</v>
      </c>
      <c r="K859">
        <v>5.6619999999999999</v>
      </c>
      <c r="L859">
        <v>8.1999999999999993</v>
      </c>
    </row>
    <row r="860" spans="1:12">
      <c r="A860" t="s">
        <v>873</v>
      </c>
      <c r="B860">
        <v>57.59</v>
      </c>
      <c r="C860">
        <v>6</v>
      </c>
      <c r="D860">
        <v>17.277000000000001</v>
      </c>
      <c r="E860">
        <v>362.81700000000001</v>
      </c>
      <c r="F860" s="3">
        <v>43511</v>
      </c>
      <c r="G860" s="20">
        <v>0.57708333333333295</v>
      </c>
      <c r="H860" t="s">
        <v>15</v>
      </c>
      <c r="I860">
        <v>345.54</v>
      </c>
      <c r="J860">
        <v>4.7619047620000003</v>
      </c>
      <c r="K860">
        <v>17.277000000000001</v>
      </c>
      <c r="L860">
        <v>5.0999999999999996</v>
      </c>
    </row>
    <row r="861" spans="1:12">
      <c r="A861" t="s">
        <v>874</v>
      </c>
      <c r="B861">
        <v>47.63</v>
      </c>
      <c r="C861">
        <v>9</v>
      </c>
      <c r="D861">
        <v>21.433499999999999</v>
      </c>
      <c r="E861">
        <v>450.1035</v>
      </c>
      <c r="F861" s="3">
        <v>43488</v>
      </c>
      <c r="G861" s="20">
        <v>0.52430555555555602</v>
      </c>
      <c r="H861" t="s">
        <v>15</v>
      </c>
      <c r="I861">
        <v>428.67</v>
      </c>
      <c r="J861">
        <v>4.7619047620000003</v>
      </c>
      <c r="K861">
        <v>21.433499999999999</v>
      </c>
      <c r="L861">
        <v>5</v>
      </c>
    </row>
    <row r="862" spans="1:12">
      <c r="A862" t="s">
        <v>875</v>
      </c>
      <c r="B862">
        <v>86.27</v>
      </c>
      <c r="C862">
        <v>1</v>
      </c>
      <c r="D862">
        <v>4.3135000000000003</v>
      </c>
      <c r="E862">
        <v>90.583500000000001</v>
      </c>
      <c r="F862" s="3">
        <v>43516</v>
      </c>
      <c r="G862" s="20">
        <v>0.55833333333333302</v>
      </c>
      <c r="H862" t="s">
        <v>13</v>
      </c>
      <c r="I862">
        <v>86.27</v>
      </c>
      <c r="J862">
        <v>4.7619047620000003</v>
      </c>
      <c r="K862">
        <v>4.3135000000000003</v>
      </c>
      <c r="L862">
        <v>7</v>
      </c>
    </row>
    <row r="863" spans="1:12">
      <c r="A863" t="s">
        <v>876</v>
      </c>
      <c r="B863">
        <v>12.76</v>
      </c>
      <c r="C863">
        <v>2</v>
      </c>
      <c r="D863">
        <v>1.276</v>
      </c>
      <c r="E863">
        <v>26.795999999999999</v>
      </c>
      <c r="F863" s="3">
        <v>43473</v>
      </c>
      <c r="G863" s="20">
        <v>0.75416666666666698</v>
      </c>
      <c r="H863" t="s">
        <v>13</v>
      </c>
      <c r="I863">
        <v>25.52</v>
      </c>
      <c r="J863">
        <v>4.7619047620000003</v>
      </c>
      <c r="K863">
        <v>1.276</v>
      </c>
      <c r="L863">
        <v>7.8</v>
      </c>
    </row>
    <row r="864" spans="1:12">
      <c r="A864" t="s">
        <v>877</v>
      </c>
      <c r="B864">
        <v>11.28</v>
      </c>
      <c r="C864">
        <v>9</v>
      </c>
      <c r="D864">
        <v>5.0759999999999996</v>
      </c>
      <c r="E864">
        <v>106.596</v>
      </c>
      <c r="F864" s="3">
        <v>43541</v>
      </c>
      <c r="G864" s="20">
        <v>0.49652777777777801</v>
      </c>
      <c r="H864" t="s">
        <v>17</v>
      </c>
      <c r="I864">
        <v>101.52</v>
      </c>
      <c r="J864">
        <v>4.7619047620000003</v>
      </c>
      <c r="K864">
        <v>5.0759999999999996</v>
      </c>
      <c r="L864">
        <v>4.3</v>
      </c>
    </row>
    <row r="865" spans="1:12">
      <c r="A865" t="s">
        <v>878</v>
      </c>
      <c r="B865">
        <v>51.07</v>
      </c>
      <c r="C865">
        <v>7</v>
      </c>
      <c r="D865">
        <v>17.874500000000001</v>
      </c>
      <c r="E865">
        <v>375.36450000000002</v>
      </c>
      <c r="F865" s="3">
        <v>43477</v>
      </c>
      <c r="G865" s="20">
        <v>0.48749999999999999</v>
      </c>
      <c r="H865" t="s">
        <v>15</v>
      </c>
      <c r="I865">
        <v>357.49</v>
      </c>
      <c r="J865">
        <v>4.7619047620000003</v>
      </c>
      <c r="K865">
        <v>17.874500000000001</v>
      </c>
      <c r="L865">
        <v>7</v>
      </c>
    </row>
    <row r="866" spans="1:12">
      <c r="A866" t="s">
        <v>879</v>
      </c>
      <c r="B866">
        <v>79.59</v>
      </c>
      <c r="C866">
        <v>3</v>
      </c>
      <c r="D866">
        <v>11.938499999999999</v>
      </c>
      <c r="E866">
        <v>250.70849999999999</v>
      </c>
      <c r="F866" s="3">
        <v>43473</v>
      </c>
      <c r="G866" s="20">
        <v>0.60416666666666696</v>
      </c>
      <c r="H866" t="s">
        <v>15</v>
      </c>
      <c r="I866">
        <v>238.77</v>
      </c>
      <c r="J866">
        <v>4.7619047620000003</v>
      </c>
      <c r="K866">
        <v>11.938499999999999</v>
      </c>
      <c r="L866">
        <v>6.6</v>
      </c>
    </row>
    <row r="867" spans="1:12">
      <c r="A867" t="s">
        <v>880</v>
      </c>
      <c r="B867">
        <v>33.81</v>
      </c>
      <c r="C867">
        <v>3</v>
      </c>
      <c r="D867">
        <v>5.0715000000000003</v>
      </c>
      <c r="E867">
        <v>106.50149999999999</v>
      </c>
      <c r="F867" s="3">
        <v>43491</v>
      </c>
      <c r="G867" s="20">
        <v>0.63263888888888897</v>
      </c>
      <c r="H867" t="s">
        <v>13</v>
      </c>
      <c r="I867">
        <v>101.43</v>
      </c>
      <c r="J867">
        <v>4.7619047620000003</v>
      </c>
      <c r="K867">
        <v>5.0715000000000003</v>
      </c>
      <c r="L867">
        <v>7.3</v>
      </c>
    </row>
    <row r="868" spans="1:12">
      <c r="A868" t="s">
        <v>881</v>
      </c>
      <c r="B868">
        <v>90.53</v>
      </c>
      <c r="C868">
        <v>8</v>
      </c>
      <c r="D868">
        <v>36.212000000000003</v>
      </c>
      <c r="E868">
        <v>760.452</v>
      </c>
      <c r="F868" s="3">
        <v>43539</v>
      </c>
      <c r="G868" s="20">
        <v>0.61666666666666703</v>
      </c>
      <c r="H868" t="s">
        <v>17</v>
      </c>
      <c r="I868">
        <v>724.24</v>
      </c>
      <c r="J868">
        <v>4.7619047620000003</v>
      </c>
      <c r="K868">
        <v>36.212000000000003</v>
      </c>
      <c r="L868">
        <v>6.5</v>
      </c>
    </row>
    <row r="869" spans="1:12">
      <c r="A869" t="s">
        <v>882</v>
      </c>
      <c r="B869">
        <v>62.82</v>
      </c>
      <c r="C869">
        <v>2</v>
      </c>
      <c r="D869">
        <v>6.282</v>
      </c>
      <c r="E869">
        <v>131.922</v>
      </c>
      <c r="F869" s="3">
        <v>43482</v>
      </c>
      <c r="G869" s="20">
        <v>0.52500000000000002</v>
      </c>
      <c r="H869" t="s">
        <v>13</v>
      </c>
      <c r="I869">
        <v>125.64</v>
      </c>
      <c r="J869">
        <v>4.7619047620000003</v>
      </c>
      <c r="K869">
        <v>6.282</v>
      </c>
      <c r="L869">
        <v>4.9000000000000004</v>
      </c>
    </row>
    <row r="870" spans="1:12">
      <c r="A870" t="s">
        <v>883</v>
      </c>
      <c r="B870">
        <v>24.31</v>
      </c>
      <c r="C870">
        <v>3</v>
      </c>
      <c r="D870">
        <v>3.6465000000000001</v>
      </c>
      <c r="E870">
        <v>76.576499999999996</v>
      </c>
      <c r="F870" s="3">
        <v>43473</v>
      </c>
      <c r="G870" s="20">
        <v>0.79791666666666705</v>
      </c>
      <c r="H870" t="s">
        <v>17</v>
      </c>
      <c r="I870">
        <v>72.930000000000007</v>
      </c>
      <c r="J870">
        <v>4.7619047620000003</v>
      </c>
      <c r="K870">
        <v>3.6465000000000001</v>
      </c>
      <c r="L870">
        <v>4.3</v>
      </c>
    </row>
    <row r="871" spans="1:12">
      <c r="A871" t="s">
        <v>884</v>
      </c>
      <c r="B871">
        <v>64.59</v>
      </c>
      <c r="C871">
        <v>4</v>
      </c>
      <c r="D871">
        <v>12.917999999999999</v>
      </c>
      <c r="E871">
        <v>271.27800000000002</v>
      </c>
      <c r="F871" s="3">
        <v>43471</v>
      </c>
      <c r="G871" s="20">
        <v>0.56597222222222199</v>
      </c>
      <c r="H871" t="s">
        <v>13</v>
      </c>
      <c r="I871">
        <v>258.36</v>
      </c>
      <c r="J871">
        <v>4.7619047620000003</v>
      </c>
      <c r="K871">
        <v>12.917999999999999</v>
      </c>
      <c r="L871">
        <v>9.3000000000000007</v>
      </c>
    </row>
    <row r="872" spans="1:12">
      <c r="A872" t="s">
        <v>885</v>
      </c>
      <c r="B872">
        <v>24.82</v>
      </c>
      <c r="C872">
        <v>7</v>
      </c>
      <c r="D872">
        <v>8.6869999999999994</v>
      </c>
      <c r="E872">
        <v>182.42699999999999</v>
      </c>
      <c r="F872" s="3">
        <v>43512</v>
      </c>
      <c r="G872" s="20">
        <v>0.43958333333333299</v>
      </c>
      <c r="H872" t="s">
        <v>17</v>
      </c>
      <c r="I872">
        <v>173.74</v>
      </c>
      <c r="J872">
        <v>4.7619047620000003</v>
      </c>
      <c r="K872">
        <v>8.6869999999999994</v>
      </c>
      <c r="L872">
        <v>7.1</v>
      </c>
    </row>
    <row r="873" spans="1:12">
      <c r="A873" t="s">
        <v>886</v>
      </c>
      <c r="B873">
        <v>56.5</v>
      </c>
      <c r="C873">
        <v>1</v>
      </c>
      <c r="D873">
        <v>2.8250000000000002</v>
      </c>
      <c r="E873">
        <v>59.325000000000003</v>
      </c>
      <c r="F873" s="3">
        <v>43537</v>
      </c>
      <c r="G873" s="20">
        <v>0.65625</v>
      </c>
      <c r="H873" t="s">
        <v>13</v>
      </c>
      <c r="I873">
        <v>56.5</v>
      </c>
      <c r="J873">
        <v>4.7619047620000003</v>
      </c>
      <c r="K873">
        <v>2.8250000000000002</v>
      </c>
      <c r="L873">
        <v>9.6</v>
      </c>
    </row>
    <row r="874" spans="1:12">
      <c r="A874" t="s">
        <v>887</v>
      </c>
      <c r="B874">
        <v>21.43</v>
      </c>
      <c r="C874">
        <v>10</v>
      </c>
      <c r="D874">
        <v>10.715</v>
      </c>
      <c r="E874">
        <v>225.01499999999999</v>
      </c>
      <c r="F874" s="3">
        <v>43493</v>
      </c>
      <c r="G874" s="20">
        <v>0.49375000000000002</v>
      </c>
      <c r="H874" t="s">
        <v>15</v>
      </c>
      <c r="I874">
        <v>214.3</v>
      </c>
      <c r="J874">
        <v>4.7619047620000003</v>
      </c>
      <c r="K874">
        <v>10.715</v>
      </c>
      <c r="L874">
        <v>6.2</v>
      </c>
    </row>
    <row r="875" spans="1:12">
      <c r="A875" t="s">
        <v>888</v>
      </c>
      <c r="B875">
        <v>89.06</v>
      </c>
      <c r="C875">
        <v>6</v>
      </c>
      <c r="D875">
        <v>26.718</v>
      </c>
      <c r="E875">
        <v>561.07799999999997</v>
      </c>
      <c r="F875" s="3">
        <v>43483</v>
      </c>
      <c r="G875" s="20">
        <v>0.72638888888888897</v>
      </c>
      <c r="H875" t="s">
        <v>15</v>
      </c>
      <c r="I875">
        <v>534.36</v>
      </c>
      <c r="J875">
        <v>4.7619047620000003</v>
      </c>
      <c r="K875">
        <v>26.718</v>
      </c>
      <c r="L875">
        <v>9.9</v>
      </c>
    </row>
    <row r="876" spans="1:12">
      <c r="A876" t="s">
        <v>889</v>
      </c>
      <c r="B876">
        <v>23.29</v>
      </c>
      <c r="C876">
        <v>4</v>
      </c>
      <c r="D876">
        <v>4.6580000000000004</v>
      </c>
      <c r="E876">
        <v>97.817999999999998</v>
      </c>
      <c r="F876" s="3">
        <v>43543</v>
      </c>
      <c r="G876" s="20">
        <v>0.49444444444444402</v>
      </c>
      <c r="H876" t="s">
        <v>17</v>
      </c>
      <c r="I876">
        <v>93.16</v>
      </c>
      <c r="J876">
        <v>4.7619047620000003</v>
      </c>
      <c r="K876">
        <v>4.6580000000000004</v>
      </c>
      <c r="L876">
        <v>5.9</v>
      </c>
    </row>
    <row r="877" spans="1:12">
      <c r="A877" t="s">
        <v>890</v>
      </c>
      <c r="B877">
        <v>65.260000000000005</v>
      </c>
      <c r="C877">
        <v>8</v>
      </c>
      <c r="D877">
        <v>26.103999999999999</v>
      </c>
      <c r="E877">
        <v>548.18399999999997</v>
      </c>
      <c r="F877" s="3">
        <v>43539</v>
      </c>
      <c r="G877" s="20">
        <v>0.58611111111111103</v>
      </c>
      <c r="H877" t="s">
        <v>13</v>
      </c>
      <c r="I877">
        <v>522.08000000000004</v>
      </c>
      <c r="J877">
        <v>4.7619047620000003</v>
      </c>
      <c r="K877">
        <v>26.103999999999999</v>
      </c>
      <c r="L877">
        <v>6.3</v>
      </c>
    </row>
    <row r="878" spans="1:12">
      <c r="A878" t="s">
        <v>891</v>
      </c>
      <c r="B878">
        <v>52.35</v>
      </c>
      <c r="C878">
        <v>1</v>
      </c>
      <c r="D878">
        <v>2.6175000000000002</v>
      </c>
      <c r="E878">
        <v>54.967500000000001</v>
      </c>
      <c r="F878" s="3">
        <v>43508</v>
      </c>
      <c r="G878" s="20">
        <v>0.74236111111111103</v>
      </c>
      <c r="H878" t="s">
        <v>15</v>
      </c>
      <c r="I878">
        <v>52.35</v>
      </c>
      <c r="J878">
        <v>4.7619047620000003</v>
      </c>
      <c r="K878">
        <v>2.6175000000000002</v>
      </c>
      <c r="L878">
        <v>4</v>
      </c>
    </row>
    <row r="879" spans="1:12">
      <c r="A879" t="s">
        <v>892</v>
      </c>
      <c r="B879">
        <v>39.75</v>
      </c>
      <c r="C879">
        <v>1</v>
      </c>
      <c r="D879">
        <v>1.9875</v>
      </c>
      <c r="E879">
        <v>41.737499999999997</v>
      </c>
      <c r="F879" s="3">
        <v>43521</v>
      </c>
      <c r="G879" s="20">
        <v>0.84652777777777799</v>
      </c>
      <c r="H879" t="s">
        <v>15</v>
      </c>
      <c r="I879">
        <v>39.75</v>
      </c>
      <c r="J879">
        <v>4.7619047620000003</v>
      </c>
      <c r="K879">
        <v>1.9875</v>
      </c>
      <c r="L879">
        <v>6.1</v>
      </c>
    </row>
    <row r="880" spans="1:12">
      <c r="A880" t="s">
        <v>893</v>
      </c>
      <c r="B880">
        <v>90.02</v>
      </c>
      <c r="C880">
        <v>8</v>
      </c>
      <c r="D880">
        <v>36.008000000000003</v>
      </c>
      <c r="E880">
        <v>756.16800000000001</v>
      </c>
      <c r="F880" s="3">
        <v>43545</v>
      </c>
      <c r="G880" s="20">
        <v>0.67222222222222205</v>
      </c>
      <c r="H880" t="s">
        <v>17</v>
      </c>
      <c r="I880">
        <v>720.16</v>
      </c>
      <c r="J880">
        <v>4.7619047620000003</v>
      </c>
      <c r="K880">
        <v>36.008000000000003</v>
      </c>
      <c r="L880">
        <v>4.5</v>
      </c>
    </row>
    <row r="881" spans="1:12">
      <c r="A881" t="s">
        <v>894</v>
      </c>
      <c r="B881">
        <v>12.1</v>
      </c>
      <c r="C881">
        <v>8</v>
      </c>
      <c r="D881">
        <v>4.84</v>
      </c>
      <c r="E881">
        <v>101.64</v>
      </c>
      <c r="F881" s="3">
        <v>43484</v>
      </c>
      <c r="G881" s="20">
        <v>0.42847222222222198</v>
      </c>
      <c r="H881" t="s">
        <v>13</v>
      </c>
      <c r="I881">
        <v>96.8</v>
      </c>
      <c r="J881">
        <v>4.7619047620000003</v>
      </c>
      <c r="K881">
        <v>4.84</v>
      </c>
      <c r="L881">
        <v>8.6</v>
      </c>
    </row>
    <row r="882" spans="1:12">
      <c r="A882" t="s">
        <v>895</v>
      </c>
      <c r="B882">
        <v>33.21</v>
      </c>
      <c r="C882">
        <v>10</v>
      </c>
      <c r="D882">
        <v>16.605</v>
      </c>
      <c r="E882">
        <v>348.70499999999998</v>
      </c>
      <c r="F882" s="3">
        <v>43473</v>
      </c>
      <c r="G882" s="20">
        <v>0.60069444444444398</v>
      </c>
      <c r="H882" t="s">
        <v>13</v>
      </c>
      <c r="I882">
        <v>332.1</v>
      </c>
      <c r="J882">
        <v>4.7619047620000003</v>
      </c>
      <c r="K882">
        <v>16.605</v>
      </c>
      <c r="L882">
        <v>6</v>
      </c>
    </row>
    <row r="883" spans="1:12">
      <c r="A883" t="s">
        <v>896</v>
      </c>
      <c r="B883">
        <v>10.18</v>
      </c>
      <c r="C883">
        <v>8</v>
      </c>
      <c r="D883">
        <v>4.0720000000000001</v>
      </c>
      <c r="E883">
        <v>85.512</v>
      </c>
      <c r="F883" s="3">
        <v>43554</v>
      </c>
      <c r="G883" s="20">
        <v>0.53541666666666698</v>
      </c>
      <c r="H883" t="s">
        <v>17</v>
      </c>
      <c r="I883">
        <v>81.44</v>
      </c>
      <c r="J883">
        <v>4.7619047620000003</v>
      </c>
      <c r="K883">
        <v>4.0720000000000001</v>
      </c>
      <c r="L883">
        <v>9.5</v>
      </c>
    </row>
    <row r="884" spans="1:12">
      <c r="A884" t="s">
        <v>897</v>
      </c>
      <c r="B884">
        <v>31.99</v>
      </c>
      <c r="C884">
        <v>10</v>
      </c>
      <c r="D884">
        <v>15.994999999999999</v>
      </c>
      <c r="E884">
        <v>335.89499999999998</v>
      </c>
      <c r="F884" s="3">
        <v>43516</v>
      </c>
      <c r="G884" s="20">
        <v>0.63749999999999996</v>
      </c>
      <c r="H884" t="s">
        <v>17</v>
      </c>
      <c r="I884">
        <v>319.89999999999998</v>
      </c>
      <c r="J884">
        <v>4.7619047620000003</v>
      </c>
      <c r="K884">
        <v>15.994999999999999</v>
      </c>
      <c r="L884">
        <v>9.9</v>
      </c>
    </row>
    <row r="885" spans="1:12">
      <c r="A885" t="s">
        <v>898</v>
      </c>
      <c r="B885">
        <v>34.42</v>
      </c>
      <c r="C885">
        <v>6</v>
      </c>
      <c r="D885">
        <v>10.326000000000001</v>
      </c>
      <c r="E885">
        <v>216.846</v>
      </c>
      <c r="F885" s="3">
        <v>43554</v>
      </c>
      <c r="G885" s="20">
        <v>0.53125</v>
      </c>
      <c r="H885" t="s">
        <v>13</v>
      </c>
      <c r="I885">
        <v>206.52</v>
      </c>
      <c r="J885">
        <v>4.7619047620000003</v>
      </c>
      <c r="K885">
        <v>10.326000000000001</v>
      </c>
      <c r="L885">
        <v>7.5</v>
      </c>
    </row>
    <row r="886" spans="1:12">
      <c r="A886" t="s">
        <v>899</v>
      </c>
      <c r="B886">
        <v>83.34</v>
      </c>
      <c r="C886">
        <v>2</v>
      </c>
      <c r="D886">
        <v>8.3339999999999996</v>
      </c>
      <c r="E886">
        <v>175.01400000000001</v>
      </c>
      <c r="F886" s="3">
        <v>43543</v>
      </c>
      <c r="G886" s="20">
        <v>0.56736111111111098</v>
      </c>
      <c r="H886" t="s">
        <v>15</v>
      </c>
      <c r="I886">
        <v>166.68</v>
      </c>
      <c r="J886">
        <v>4.7619047620000003</v>
      </c>
      <c r="K886">
        <v>8.3339999999999996</v>
      </c>
      <c r="L886">
        <v>7.6</v>
      </c>
    </row>
    <row r="887" spans="1:12">
      <c r="A887" t="s">
        <v>900</v>
      </c>
      <c r="B887">
        <v>45.58</v>
      </c>
      <c r="C887">
        <v>7</v>
      </c>
      <c r="D887">
        <v>15.952999999999999</v>
      </c>
      <c r="E887">
        <v>335.01299999999998</v>
      </c>
      <c r="F887" s="3">
        <v>43478</v>
      </c>
      <c r="G887" s="20">
        <v>0.41875000000000001</v>
      </c>
      <c r="H887" t="s">
        <v>15</v>
      </c>
      <c r="I887">
        <v>319.06</v>
      </c>
      <c r="J887">
        <v>4.7619047620000003</v>
      </c>
      <c r="K887">
        <v>15.952999999999999</v>
      </c>
      <c r="L887">
        <v>5</v>
      </c>
    </row>
    <row r="888" spans="1:12">
      <c r="A888" t="s">
        <v>901</v>
      </c>
      <c r="B888">
        <v>87.9</v>
      </c>
      <c r="C888">
        <v>1</v>
      </c>
      <c r="D888">
        <v>4.3949999999999996</v>
      </c>
      <c r="E888">
        <v>92.295000000000002</v>
      </c>
      <c r="F888" s="3">
        <v>43501</v>
      </c>
      <c r="G888" s="20">
        <v>0.82083333333333297</v>
      </c>
      <c r="H888" t="s">
        <v>13</v>
      </c>
      <c r="I888">
        <v>87.9</v>
      </c>
      <c r="J888">
        <v>4.7619047620000003</v>
      </c>
      <c r="K888">
        <v>4.3949999999999996</v>
      </c>
      <c r="L888">
        <v>6.7</v>
      </c>
    </row>
    <row r="889" spans="1:12">
      <c r="A889" t="s">
        <v>902</v>
      </c>
      <c r="B889">
        <v>73.47</v>
      </c>
      <c r="C889">
        <v>10</v>
      </c>
      <c r="D889">
        <v>36.734999999999999</v>
      </c>
      <c r="E889">
        <v>771.43499999999995</v>
      </c>
      <c r="F889" s="3">
        <v>43547</v>
      </c>
      <c r="G889" s="20">
        <v>0.55138888888888904</v>
      </c>
      <c r="H889" t="s">
        <v>13</v>
      </c>
      <c r="I889">
        <v>734.7</v>
      </c>
      <c r="J889">
        <v>4.7619047620000003</v>
      </c>
      <c r="K889">
        <v>36.734999999999999</v>
      </c>
      <c r="L889">
        <v>9.5</v>
      </c>
    </row>
    <row r="890" spans="1:12">
      <c r="A890" t="s">
        <v>903</v>
      </c>
      <c r="B890">
        <v>12.19</v>
      </c>
      <c r="C890">
        <v>8</v>
      </c>
      <c r="D890">
        <v>4.8760000000000003</v>
      </c>
      <c r="E890">
        <v>102.396</v>
      </c>
      <c r="F890" s="3">
        <v>43537</v>
      </c>
      <c r="G890" s="20">
        <v>0.53263888888888899</v>
      </c>
      <c r="H890" t="s">
        <v>13</v>
      </c>
      <c r="I890">
        <v>97.52</v>
      </c>
      <c r="J890">
        <v>4.7619047620000003</v>
      </c>
      <c r="K890">
        <v>4.8760000000000003</v>
      </c>
      <c r="L890">
        <v>6.8</v>
      </c>
    </row>
    <row r="891" spans="1:12">
      <c r="A891" t="s">
        <v>904</v>
      </c>
      <c r="B891">
        <v>76.92</v>
      </c>
      <c r="C891">
        <v>10</v>
      </c>
      <c r="D891">
        <v>38.46</v>
      </c>
      <c r="E891">
        <v>807.66</v>
      </c>
      <c r="F891" s="3">
        <v>43541</v>
      </c>
      <c r="G891" s="20">
        <v>0.82847222222222205</v>
      </c>
      <c r="H891" t="s">
        <v>13</v>
      </c>
      <c r="I891">
        <v>769.2</v>
      </c>
      <c r="J891">
        <v>4.7619047620000003</v>
      </c>
      <c r="K891">
        <v>38.46</v>
      </c>
      <c r="L891">
        <v>5.6</v>
      </c>
    </row>
    <row r="892" spans="1:12">
      <c r="A892" t="s">
        <v>905</v>
      </c>
      <c r="B892">
        <v>83.66</v>
      </c>
      <c r="C892">
        <v>5</v>
      </c>
      <c r="D892">
        <v>20.914999999999999</v>
      </c>
      <c r="E892">
        <v>439.21499999999997</v>
      </c>
      <c r="F892" s="3">
        <v>43517</v>
      </c>
      <c r="G892" s="20">
        <v>0.43472222222222201</v>
      </c>
      <c r="H892" t="s">
        <v>15</v>
      </c>
      <c r="I892">
        <v>418.3</v>
      </c>
      <c r="J892">
        <v>4.7619047620000003</v>
      </c>
      <c r="K892">
        <v>20.914999999999999</v>
      </c>
      <c r="L892">
        <v>7.2</v>
      </c>
    </row>
    <row r="893" spans="1:12">
      <c r="A893" t="s">
        <v>906</v>
      </c>
      <c r="B893">
        <v>57.91</v>
      </c>
      <c r="C893">
        <v>8</v>
      </c>
      <c r="D893">
        <v>23.164000000000001</v>
      </c>
      <c r="E893">
        <v>486.44400000000002</v>
      </c>
      <c r="F893" s="3">
        <v>43503</v>
      </c>
      <c r="G893" s="20">
        <v>0.62916666666666698</v>
      </c>
      <c r="H893" t="s">
        <v>15</v>
      </c>
      <c r="I893">
        <v>463.28</v>
      </c>
      <c r="J893">
        <v>4.7619047620000003</v>
      </c>
      <c r="K893">
        <v>23.164000000000001</v>
      </c>
      <c r="L893">
        <v>8.1</v>
      </c>
    </row>
    <row r="894" spans="1:12">
      <c r="A894" t="s">
        <v>907</v>
      </c>
      <c r="B894">
        <v>92.49</v>
      </c>
      <c r="C894">
        <v>5</v>
      </c>
      <c r="D894">
        <v>23.122499999999999</v>
      </c>
      <c r="E894">
        <v>485.57249999999999</v>
      </c>
      <c r="F894" s="3">
        <v>43526</v>
      </c>
      <c r="G894" s="20">
        <v>0.69097222222222199</v>
      </c>
      <c r="H894" t="s">
        <v>17</v>
      </c>
      <c r="I894">
        <v>462.45</v>
      </c>
      <c r="J894">
        <v>4.7619047620000003</v>
      </c>
      <c r="K894">
        <v>23.122499999999999</v>
      </c>
      <c r="L894">
        <v>8.6</v>
      </c>
    </row>
    <row r="895" spans="1:12">
      <c r="A895" t="s">
        <v>908</v>
      </c>
      <c r="B895">
        <v>28.38</v>
      </c>
      <c r="C895">
        <v>5</v>
      </c>
      <c r="D895">
        <v>7.0949999999999998</v>
      </c>
      <c r="E895">
        <v>148.995</v>
      </c>
      <c r="F895" s="3">
        <v>43530</v>
      </c>
      <c r="G895" s="20">
        <v>0.87291666666666701</v>
      </c>
      <c r="H895" t="s">
        <v>15</v>
      </c>
      <c r="I895">
        <v>141.9</v>
      </c>
      <c r="J895">
        <v>4.7619047620000003</v>
      </c>
      <c r="K895">
        <v>7.0949999999999998</v>
      </c>
      <c r="L895">
        <v>9.4</v>
      </c>
    </row>
    <row r="896" spans="1:12">
      <c r="A896" t="s">
        <v>909</v>
      </c>
      <c r="B896">
        <v>50.45</v>
      </c>
      <c r="C896">
        <v>6</v>
      </c>
      <c r="D896">
        <v>15.135</v>
      </c>
      <c r="E896">
        <v>317.83499999999998</v>
      </c>
      <c r="F896" s="3">
        <v>43502</v>
      </c>
      <c r="G896" s="20">
        <v>0.63611111111111096</v>
      </c>
      <c r="H896" t="s">
        <v>17</v>
      </c>
      <c r="I896">
        <v>302.7</v>
      </c>
      <c r="J896">
        <v>4.7619047620000003</v>
      </c>
      <c r="K896">
        <v>15.135</v>
      </c>
      <c r="L896">
        <v>8.9</v>
      </c>
    </row>
    <row r="897" spans="1:12">
      <c r="A897" t="s">
        <v>910</v>
      </c>
      <c r="B897">
        <v>99.16</v>
      </c>
      <c r="C897">
        <v>8</v>
      </c>
      <c r="D897">
        <v>39.664000000000001</v>
      </c>
      <c r="E897">
        <v>832.94399999999996</v>
      </c>
      <c r="F897" s="3">
        <v>43493</v>
      </c>
      <c r="G897" s="20">
        <v>0.74097222222222203</v>
      </c>
      <c r="H897" t="s">
        <v>17</v>
      </c>
      <c r="I897">
        <v>793.28</v>
      </c>
      <c r="J897">
        <v>4.7619047620000003</v>
      </c>
      <c r="K897">
        <v>39.664000000000001</v>
      </c>
      <c r="L897">
        <v>4.2</v>
      </c>
    </row>
    <row r="898" spans="1:12">
      <c r="A898" t="s">
        <v>911</v>
      </c>
      <c r="B898">
        <v>60.74</v>
      </c>
      <c r="C898">
        <v>7</v>
      </c>
      <c r="D898">
        <v>21.259</v>
      </c>
      <c r="E898">
        <v>446.43900000000002</v>
      </c>
      <c r="F898" s="3">
        <v>43483</v>
      </c>
      <c r="G898" s="20">
        <v>0.68263888888888902</v>
      </c>
      <c r="H898" t="s">
        <v>13</v>
      </c>
      <c r="I898">
        <v>425.18</v>
      </c>
      <c r="J898">
        <v>4.7619047620000003</v>
      </c>
      <c r="K898">
        <v>21.259</v>
      </c>
      <c r="L898">
        <v>5</v>
      </c>
    </row>
    <row r="899" spans="1:12">
      <c r="A899" t="s">
        <v>912</v>
      </c>
      <c r="B899">
        <v>47.27</v>
      </c>
      <c r="C899">
        <v>6</v>
      </c>
      <c r="D899">
        <v>14.180999999999999</v>
      </c>
      <c r="E899">
        <v>297.80099999999999</v>
      </c>
      <c r="F899" s="3">
        <v>43501</v>
      </c>
      <c r="G899" s="20">
        <v>0.42847222222222198</v>
      </c>
      <c r="H899" t="s">
        <v>15</v>
      </c>
      <c r="I899">
        <v>283.62</v>
      </c>
      <c r="J899">
        <v>4.7619047620000003</v>
      </c>
      <c r="K899">
        <v>14.180999999999999</v>
      </c>
      <c r="L899">
        <v>8.8000000000000007</v>
      </c>
    </row>
    <row r="900" spans="1:12">
      <c r="A900" t="s">
        <v>913</v>
      </c>
      <c r="B900">
        <v>85.6</v>
      </c>
      <c r="C900">
        <v>7</v>
      </c>
      <c r="D900">
        <v>29.96</v>
      </c>
      <c r="E900">
        <v>629.16</v>
      </c>
      <c r="F900" s="3">
        <v>43526</v>
      </c>
      <c r="G900" s="20">
        <v>0.57638888888888895</v>
      </c>
      <c r="H900" t="s">
        <v>15</v>
      </c>
      <c r="I900">
        <v>599.20000000000005</v>
      </c>
      <c r="J900">
        <v>4.7619047620000003</v>
      </c>
      <c r="K900">
        <v>29.96</v>
      </c>
      <c r="L900">
        <v>5.3</v>
      </c>
    </row>
    <row r="901" spans="1:12">
      <c r="A901" t="s">
        <v>914</v>
      </c>
      <c r="B901">
        <v>35.04</v>
      </c>
      <c r="C901">
        <v>9</v>
      </c>
      <c r="D901">
        <v>15.768000000000001</v>
      </c>
      <c r="E901">
        <v>331.12799999999999</v>
      </c>
      <c r="F901" s="3">
        <v>43505</v>
      </c>
      <c r="G901" s="20">
        <v>0.80347222222222203</v>
      </c>
      <c r="H901" t="s">
        <v>13</v>
      </c>
      <c r="I901">
        <v>315.36</v>
      </c>
      <c r="J901">
        <v>4.7619047620000003</v>
      </c>
      <c r="K901">
        <v>15.768000000000001</v>
      </c>
      <c r="L901">
        <v>4.5999999999999996</v>
      </c>
    </row>
    <row r="902" spans="1:12">
      <c r="A902" t="s">
        <v>915</v>
      </c>
      <c r="B902">
        <v>44.84</v>
      </c>
      <c r="C902">
        <v>9</v>
      </c>
      <c r="D902">
        <v>20.178000000000001</v>
      </c>
      <c r="E902">
        <v>423.738</v>
      </c>
      <c r="F902" s="3">
        <v>43479</v>
      </c>
      <c r="G902" s="20">
        <v>0.58333333333333304</v>
      </c>
      <c r="H902" t="s">
        <v>17</v>
      </c>
      <c r="I902">
        <v>403.56</v>
      </c>
      <c r="J902">
        <v>4.7619047620000003</v>
      </c>
      <c r="K902">
        <v>20.178000000000001</v>
      </c>
      <c r="L902">
        <v>7.5</v>
      </c>
    </row>
    <row r="903" spans="1:12">
      <c r="A903" t="s">
        <v>916</v>
      </c>
      <c r="B903">
        <v>45.97</v>
      </c>
      <c r="C903">
        <v>4</v>
      </c>
      <c r="D903">
        <v>9.1940000000000008</v>
      </c>
      <c r="E903">
        <v>193.07400000000001</v>
      </c>
      <c r="F903" s="3">
        <v>43505</v>
      </c>
      <c r="G903" s="20">
        <v>0.50138888888888899</v>
      </c>
      <c r="H903" t="s">
        <v>13</v>
      </c>
      <c r="I903">
        <v>183.88</v>
      </c>
      <c r="J903">
        <v>4.7619047620000003</v>
      </c>
      <c r="K903">
        <v>9.1940000000000008</v>
      </c>
      <c r="L903">
        <v>5.0999999999999996</v>
      </c>
    </row>
    <row r="904" spans="1:12">
      <c r="A904" t="s">
        <v>917</v>
      </c>
      <c r="B904">
        <v>27.73</v>
      </c>
      <c r="C904">
        <v>5</v>
      </c>
      <c r="D904">
        <v>6.9325000000000001</v>
      </c>
      <c r="E904">
        <v>145.58250000000001</v>
      </c>
      <c r="F904" s="3">
        <v>43550</v>
      </c>
      <c r="G904" s="20">
        <v>0.84791666666666698</v>
      </c>
      <c r="H904" t="s">
        <v>17</v>
      </c>
      <c r="I904">
        <v>138.65</v>
      </c>
      <c r="J904">
        <v>4.7619047620000003</v>
      </c>
      <c r="K904">
        <v>6.9325000000000001</v>
      </c>
      <c r="L904">
        <v>4.2</v>
      </c>
    </row>
    <row r="905" spans="1:12">
      <c r="A905" t="s">
        <v>918</v>
      </c>
      <c r="B905">
        <v>11.53</v>
      </c>
      <c r="C905">
        <v>7</v>
      </c>
      <c r="D905">
        <v>4.0354999999999999</v>
      </c>
      <c r="E905">
        <v>84.745500000000007</v>
      </c>
      <c r="F905" s="3">
        <v>43493</v>
      </c>
      <c r="G905" s="20">
        <v>0.73263888888888895</v>
      </c>
      <c r="H905" t="s">
        <v>15</v>
      </c>
      <c r="I905">
        <v>80.709999999999994</v>
      </c>
      <c r="J905">
        <v>4.7619047620000003</v>
      </c>
      <c r="K905">
        <v>4.0354999999999999</v>
      </c>
      <c r="L905">
        <v>8.1</v>
      </c>
    </row>
    <row r="906" spans="1:12">
      <c r="A906" t="s">
        <v>919</v>
      </c>
      <c r="B906">
        <v>58.32</v>
      </c>
      <c r="C906">
        <v>2</v>
      </c>
      <c r="D906">
        <v>5.8319999999999999</v>
      </c>
      <c r="E906">
        <v>122.47199999999999</v>
      </c>
      <c r="F906" s="3">
        <v>43510</v>
      </c>
      <c r="G906" s="20">
        <v>0.52916666666666701</v>
      </c>
      <c r="H906" t="s">
        <v>13</v>
      </c>
      <c r="I906">
        <v>116.64</v>
      </c>
      <c r="J906">
        <v>4.7619047620000003</v>
      </c>
      <c r="K906">
        <v>5.8319999999999999</v>
      </c>
      <c r="L906">
        <v>6</v>
      </c>
    </row>
    <row r="907" spans="1:12">
      <c r="A907" t="s">
        <v>920</v>
      </c>
      <c r="B907">
        <v>78.38</v>
      </c>
      <c r="C907">
        <v>4</v>
      </c>
      <c r="D907">
        <v>15.676</v>
      </c>
      <c r="E907">
        <v>329.19600000000003</v>
      </c>
      <c r="F907" s="3">
        <v>43548</v>
      </c>
      <c r="G907" s="20">
        <v>0.74722222222222201</v>
      </c>
      <c r="H907" t="s">
        <v>15</v>
      </c>
      <c r="I907">
        <v>313.52</v>
      </c>
      <c r="J907">
        <v>4.7619047620000003</v>
      </c>
      <c r="K907">
        <v>15.676</v>
      </c>
      <c r="L907">
        <v>7.9</v>
      </c>
    </row>
    <row r="908" spans="1:12">
      <c r="A908" t="s">
        <v>921</v>
      </c>
      <c r="B908">
        <v>84.61</v>
      </c>
      <c r="C908">
        <v>10</v>
      </c>
      <c r="D908">
        <v>42.305</v>
      </c>
      <c r="E908">
        <v>888.40499999999997</v>
      </c>
      <c r="F908" s="3">
        <v>43505</v>
      </c>
      <c r="G908" s="20">
        <v>0.79027777777777797</v>
      </c>
      <c r="H908" t="s">
        <v>17</v>
      </c>
      <c r="I908">
        <v>846.1</v>
      </c>
      <c r="J908">
        <v>4.7619047620000003</v>
      </c>
      <c r="K908">
        <v>42.305</v>
      </c>
      <c r="L908">
        <v>8.8000000000000007</v>
      </c>
    </row>
    <row r="909" spans="1:12">
      <c r="A909" t="s">
        <v>922</v>
      </c>
      <c r="B909">
        <v>82.88</v>
      </c>
      <c r="C909">
        <v>5</v>
      </c>
      <c r="D909">
        <v>20.72</v>
      </c>
      <c r="E909">
        <v>435.12</v>
      </c>
      <c r="F909" s="3">
        <v>43548</v>
      </c>
      <c r="G909" s="20">
        <v>0.58888888888888902</v>
      </c>
      <c r="H909" t="s">
        <v>17</v>
      </c>
      <c r="I909">
        <v>414.4</v>
      </c>
      <c r="J909">
        <v>4.7619047620000003</v>
      </c>
      <c r="K909">
        <v>20.72</v>
      </c>
      <c r="L909">
        <v>6.6</v>
      </c>
    </row>
    <row r="910" spans="1:12">
      <c r="A910" t="s">
        <v>923</v>
      </c>
      <c r="B910">
        <v>79.540000000000006</v>
      </c>
      <c r="C910">
        <v>2</v>
      </c>
      <c r="D910">
        <v>7.9539999999999997</v>
      </c>
      <c r="E910">
        <v>167.03399999999999</v>
      </c>
      <c r="F910" s="3">
        <v>43551</v>
      </c>
      <c r="G910" s="20">
        <v>0.6875</v>
      </c>
      <c r="H910" t="s">
        <v>13</v>
      </c>
      <c r="I910">
        <v>159.08000000000001</v>
      </c>
      <c r="J910">
        <v>4.7619047620000003</v>
      </c>
      <c r="K910">
        <v>7.9539999999999997</v>
      </c>
      <c r="L910">
        <v>6.2</v>
      </c>
    </row>
    <row r="911" spans="1:12">
      <c r="A911" t="s">
        <v>924</v>
      </c>
      <c r="B911">
        <v>49.01</v>
      </c>
      <c r="C911">
        <v>10</v>
      </c>
      <c r="D911">
        <v>24.504999999999999</v>
      </c>
      <c r="E911">
        <v>514.60500000000002</v>
      </c>
      <c r="F911" s="3">
        <v>43492</v>
      </c>
      <c r="G911" s="20">
        <v>0.44722222222222202</v>
      </c>
      <c r="H911" t="s">
        <v>17</v>
      </c>
      <c r="I911">
        <v>490.1</v>
      </c>
      <c r="J911">
        <v>4.7619047620000003</v>
      </c>
      <c r="K911">
        <v>24.504999999999999</v>
      </c>
      <c r="L911">
        <v>4.2</v>
      </c>
    </row>
    <row r="912" spans="1:12">
      <c r="A912" t="s">
        <v>925</v>
      </c>
      <c r="B912">
        <v>29.15</v>
      </c>
      <c r="C912">
        <v>3</v>
      </c>
      <c r="D912">
        <v>4.3724999999999996</v>
      </c>
      <c r="E912">
        <v>91.822500000000005</v>
      </c>
      <c r="F912" s="3">
        <v>43551</v>
      </c>
      <c r="G912" s="20">
        <v>0.85347222222222197</v>
      </c>
      <c r="H912" t="s">
        <v>17</v>
      </c>
      <c r="I912">
        <v>87.45</v>
      </c>
      <c r="J912">
        <v>4.7619047620000003</v>
      </c>
      <c r="K912">
        <v>4.3724999999999996</v>
      </c>
      <c r="L912">
        <v>7.3</v>
      </c>
    </row>
    <row r="913" spans="1:12">
      <c r="A913" t="s">
        <v>926</v>
      </c>
      <c r="B913">
        <v>56.13</v>
      </c>
      <c r="C913">
        <v>4</v>
      </c>
      <c r="D913">
        <v>11.226000000000001</v>
      </c>
      <c r="E913">
        <v>235.74600000000001</v>
      </c>
      <c r="F913" s="3">
        <v>43484</v>
      </c>
      <c r="G913" s="20">
        <v>0.48819444444444399</v>
      </c>
      <c r="H913" t="s">
        <v>13</v>
      </c>
      <c r="I913">
        <v>224.52</v>
      </c>
      <c r="J913">
        <v>4.7619047620000003</v>
      </c>
      <c r="K913">
        <v>11.226000000000001</v>
      </c>
      <c r="L913">
        <v>8.6</v>
      </c>
    </row>
    <row r="914" spans="1:12">
      <c r="A914" t="s">
        <v>927</v>
      </c>
      <c r="B914">
        <v>93.12</v>
      </c>
      <c r="C914">
        <v>8</v>
      </c>
      <c r="D914">
        <v>37.247999999999998</v>
      </c>
      <c r="E914">
        <v>782.20799999999997</v>
      </c>
      <c r="F914" s="3">
        <v>43503</v>
      </c>
      <c r="G914" s="20">
        <v>0.422916666666667</v>
      </c>
      <c r="H914" t="s">
        <v>15</v>
      </c>
      <c r="I914">
        <v>744.96</v>
      </c>
      <c r="J914">
        <v>4.7619047620000003</v>
      </c>
      <c r="K914">
        <v>37.247999999999998</v>
      </c>
      <c r="L914">
        <v>6.8</v>
      </c>
    </row>
    <row r="915" spans="1:12">
      <c r="A915" t="s">
        <v>928</v>
      </c>
      <c r="B915">
        <v>51.34</v>
      </c>
      <c r="C915">
        <v>8</v>
      </c>
      <c r="D915">
        <v>20.536000000000001</v>
      </c>
      <c r="E915">
        <v>431.25599999999997</v>
      </c>
      <c r="F915" s="3">
        <v>43496</v>
      </c>
      <c r="G915" s="20">
        <v>0.41666666666666702</v>
      </c>
      <c r="H915" t="s">
        <v>13</v>
      </c>
      <c r="I915">
        <v>410.72</v>
      </c>
      <c r="J915">
        <v>4.7619047620000003</v>
      </c>
      <c r="K915">
        <v>20.536000000000001</v>
      </c>
      <c r="L915">
        <v>7.6</v>
      </c>
    </row>
    <row r="916" spans="1:12">
      <c r="A916" t="s">
        <v>929</v>
      </c>
      <c r="B916">
        <v>99.6</v>
      </c>
      <c r="C916">
        <v>3</v>
      </c>
      <c r="D916">
        <v>14.94</v>
      </c>
      <c r="E916">
        <v>313.74</v>
      </c>
      <c r="F916" s="3">
        <v>43521</v>
      </c>
      <c r="G916" s="20">
        <v>0.78125</v>
      </c>
      <c r="H916" t="s">
        <v>15</v>
      </c>
      <c r="I916">
        <v>298.8</v>
      </c>
      <c r="J916">
        <v>4.7619047620000003</v>
      </c>
      <c r="K916">
        <v>14.94</v>
      </c>
      <c r="L916">
        <v>5.8</v>
      </c>
    </row>
    <row r="917" spans="1:12">
      <c r="A917" t="s">
        <v>930</v>
      </c>
      <c r="B917">
        <v>35.49</v>
      </c>
      <c r="C917">
        <v>6</v>
      </c>
      <c r="D917">
        <v>10.647</v>
      </c>
      <c r="E917">
        <v>223.58699999999999</v>
      </c>
      <c r="F917" s="3">
        <v>43498</v>
      </c>
      <c r="G917" s="20">
        <v>0.52777777777777801</v>
      </c>
      <c r="H917" t="s">
        <v>15</v>
      </c>
      <c r="I917">
        <v>212.94</v>
      </c>
      <c r="J917">
        <v>4.7619047620000003</v>
      </c>
      <c r="K917">
        <v>10.647</v>
      </c>
      <c r="L917">
        <v>4.0999999999999996</v>
      </c>
    </row>
    <row r="918" spans="1:12">
      <c r="A918" t="s">
        <v>931</v>
      </c>
      <c r="B918">
        <v>42.85</v>
      </c>
      <c r="C918">
        <v>1</v>
      </c>
      <c r="D918">
        <v>2.1425000000000001</v>
      </c>
      <c r="E918">
        <v>44.9925</v>
      </c>
      <c r="F918" s="3">
        <v>43538</v>
      </c>
      <c r="G918" s="20">
        <v>0.65</v>
      </c>
      <c r="H918" t="s">
        <v>17</v>
      </c>
      <c r="I918">
        <v>42.85</v>
      </c>
      <c r="J918">
        <v>4.7619047620000003</v>
      </c>
      <c r="K918">
        <v>2.1425000000000001</v>
      </c>
      <c r="L918">
        <v>9.3000000000000007</v>
      </c>
    </row>
    <row r="919" spans="1:12">
      <c r="A919" t="s">
        <v>932</v>
      </c>
      <c r="B919">
        <v>94.67</v>
      </c>
      <c r="C919">
        <v>4</v>
      </c>
      <c r="D919">
        <v>18.934000000000001</v>
      </c>
      <c r="E919">
        <v>397.61399999999998</v>
      </c>
      <c r="F919" s="3">
        <v>43535</v>
      </c>
      <c r="G919" s="20">
        <v>0.50277777777777799</v>
      </c>
      <c r="H919" t="s">
        <v>15</v>
      </c>
      <c r="I919">
        <v>378.68</v>
      </c>
      <c r="J919">
        <v>4.7619047620000003</v>
      </c>
      <c r="K919">
        <v>18.934000000000001</v>
      </c>
      <c r="L919">
        <v>6.8</v>
      </c>
    </row>
    <row r="920" spans="1:12">
      <c r="A920" t="s">
        <v>933</v>
      </c>
      <c r="B920">
        <v>68.97</v>
      </c>
      <c r="C920">
        <v>3</v>
      </c>
      <c r="D920">
        <v>10.345499999999999</v>
      </c>
      <c r="E920">
        <v>217.25550000000001</v>
      </c>
      <c r="F920" s="3">
        <v>43518</v>
      </c>
      <c r="G920" s="20">
        <v>0.47638888888888897</v>
      </c>
      <c r="H920" t="s">
        <v>13</v>
      </c>
      <c r="I920">
        <v>206.91</v>
      </c>
      <c r="J920">
        <v>4.7619047620000003</v>
      </c>
      <c r="K920">
        <v>10.345499999999999</v>
      </c>
      <c r="L920">
        <v>8.6999999999999993</v>
      </c>
    </row>
    <row r="921" spans="1:12">
      <c r="A921" t="s">
        <v>934</v>
      </c>
      <c r="B921">
        <v>26.26</v>
      </c>
      <c r="C921">
        <v>3</v>
      </c>
      <c r="D921">
        <v>3.9390000000000001</v>
      </c>
      <c r="E921">
        <v>82.718999999999994</v>
      </c>
      <c r="F921" s="3">
        <v>43526</v>
      </c>
      <c r="G921" s="20">
        <v>0.52500000000000002</v>
      </c>
      <c r="H921" t="s">
        <v>13</v>
      </c>
      <c r="I921">
        <v>78.78</v>
      </c>
      <c r="J921">
        <v>4.7619047620000003</v>
      </c>
      <c r="K921">
        <v>3.9390000000000001</v>
      </c>
      <c r="L921">
        <v>6.3</v>
      </c>
    </row>
    <row r="922" spans="1:12">
      <c r="A922" t="s">
        <v>935</v>
      </c>
      <c r="B922">
        <v>35.79</v>
      </c>
      <c r="C922">
        <v>9</v>
      </c>
      <c r="D922">
        <v>16.105499999999999</v>
      </c>
      <c r="E922">
        <v>338.21550000000002</v>
      </c>
      <c r="F922" s="3">
        <v>43534</v>
      </c>
      <c r="G922" s="20">
        <v>0.62916666666666698</v>
      </c>
      <c r="H922" t="s">
        <v>17</v>
      </c>
      <c r="I922">
        <v>322.11</v>
      </c>
      <c r="J922">
        <v>4.7619047620000003</v>
      </c>
      <c r="K922">
        <v>16.105499999999999</v>
      </c>
      <c r="L922">
        <v>5.0999999999999996</v>
      </c>
    </row>
    <row r="923" spans="1:12">
      <c r="A923" t="s">
        <v>936</v>
      </c>
      <c r="B923">
        <v>16.37</v>
      </c>
      <c r="C923">
        <v>6</v>
      </c>
      <c r="D923">
        <v>4.9109999999999996</v>
      </c>
      <c r="E923">
        <v>103.131</v>
      </c>
      <c r="F923" s="3">
        <v>43504</v>
      </c>
      <c r="G923" s="20">
        <v>0.45694444444444399</v>
      </c>
      <c r="H923" t="s">
        <v>15</v>
      </c>
      <c r="I923">
        <v>98.22</v>
      </c>
      <c r="J923">
        <v>4.7619047620000003</v>
      </c>
      <c r="K923">
        <v>4.9109999999999996</v>
      </c>
      <c r="L923">
        <v>7</v>
      </c>
    </row>
    <row r="924" spans="1:12">
      <c r="A924" t="s">
        <v>937</v>
      </c>
      <c r="B924">
        <v>12.73</v>
      </c>
      <c r="C924">
        <v>2</v>
      </c>
      <c r="D924">
        <v>1.2729999999999999</v>
      </c>
      <c r="E924">
        <v>26.733000000000001</v>
      </c>
      <c r="F924" s="3">
        <v>43518</v>
      </c>
      <c r="G924" s="20">
        <v>0.50694444444444398</v>
      </c>
      <c r="H924" t="s">
        <v>17</v>
      </c>
      <c r="I924">
        <v>25.46</v>
      </c>
      <c r="J924">
        <v>4.7619047620000003</v>
      </c>
      <c r="K924">
        <v>1.2729999999999999</v>
      </c>
      <c r="L924">
        <v>5.2</v>
      </c>
    </row>
    <row r="925" spans="1:12">
      <c r="A925" t="s">
        <v>938</v>
      </c>
      <c r="B925">
        <v>83.14</v>
      </c>
      <c r="C925">
        <v>7</v>
      </c>
      <c r="D925">
        <v>29.099</v>
      </c>
      <c r="E925">
        <v>611.07899999999995</v>
      </c>
      <c r="F925" s="3">
        <v>43475</v>
      </c>
      <c r="G925" s="20">
        <v>0.438194444444444</v>
      </c>
      <c r="H925" t="s">
        <v>17</v>
      </c>
      <c r="I925">
        <v>581.98</v>
      </c>
      <c r="J925">
        <v>4.7619047620000003</v>
      </c>
      <c r="K925">
        <v>29.099</v>
      </c>
      <c r="L925">
        <v>6.6</v>
      </c>
    </row>
    <row r="926" spans="1:12">
      <c r="A926" t="s">
        <v>939</v>
      </c>
      <c r="B926">
        <v>35.22</v>
      </c>
      <c r="C926">
        <v>6</v>
      </c>
      <c r="D926">
        <v>10.566000000000001</v>
      </c>
      <c r="E926">
        <v>221.886</v>
      </c>
      <c r="F926" s="3">
        <v>43538</v>
      </c>
      <c r="G926" s="20">
        <v>0.57569444444444395</v>
      </c>
      <c r="H926" t="s">
        <v>13</v>
      </c>
      <c r="I926">
        <v>211.32</v>
      </c>
      <c r="J926">
        <v>4.7619047620000003</v>
      </c>
      <c r="K926">
        <v>10.566000000000001</v>
      </c>
      <c r="L926">
        <v>6.5</v>
      </c>
    </row>
    <row r="927" spans="1:12">
      <c r="A927" t="s">
        <v>940</v>
      </c>
      <c r="B927">
        <v>13.78</v>
      </c>
      <c r="C927">
        <v>4</v>
      </c>
      <c r="D927">
        <v>2.7559999999999998</v>
      </c>
      <c r="E927">
        <v>57.875999999999998</v>
      </c>
      <c r="F927" s="3">
        <v>43475</v>
      </c>
      <c r="G927" s="20">
        <v>0.46527777777777801</v>
      </c>
      <c r="H927" t="s">
        <v>13</v>
      </c>
      <c r="I927">
        <v>55.12</v>
      </c>
      <c r="J927">
        <v>4.7619047620000003</v>
      </c>
      <c r="K927">
        <v>2.7559999999999998</v>
      </c>
      <c r="L927">
        <v>9</v>
      </c>
    </row>
    <row r="928" spans="1:12">
      <c r="A928" t="s">
        <v>941</v>
      </c>
      <c r="B928">
        <v>88.31</v>
      </c>
      <c r="C928">
        <v>1</v>
      </c>
      <c r="D928">
        <v>4.4154999999999998</v>
      </c>
      <c r="E928">
        <v>92.725499999999997</v>
      </c>
      <c r="F928" s="3">
        <v>43511</v>
      </c>
      <c r="G928" s="20">
        <v>0.73472222222222205</v>
      </c>
      <c r="H928" t="s">
        <v>17</v>
      </c>
      <c r="I928">
        <v>88.31</v>
      </c>
      <c r="J928">
        <v>4.7619047620000003</v>
      </c>
      <c r="K928">
        <v>4.4154999999999998</v>
      </c>
      <c r="L928">
        <v>5.2</v>
      </c>
    </row>
    <row r="929" spans="1:12">
      <c r="A929" t="s">
        <v>942</v>
      </c>
      <c r="B929">
        <v>39.619999999999997</v>
      </c>
      <c r="C929">
        <v>9</v>
      </c>
      <c r="D929">
        <v>17.829000000000001</v>
      </c>
      <c r="E929">
        <v>374.40899999999999</v>
      </c>
      <c r="F929" s="3">
        <v>43478</v>
      </c>
      <c r="G929" s="20">
        <v>0.74583333333333302</v>
      </c>
      <c r="H929" t="s">
        <v>17</v>
      </c>
      <c r="I929">
        <v>356.58</v>
      </c>
      <c r="J929">
        <v>4.7619047620000003</v>
      </c>
      <c r="K929">
        <v>17.829000000000001</v>
      </c>
      <c r="L929">
        <v>6.8</v>
      </c>
    </row>
    <row r="930" spans="1:12">
      <c r="A930" t="s">
        <v>943</v>
      </c>
      <c r="B930">
        <v>88.25</v>
      </c>
      <c r="C930">
        <v>9</v>
      </c>
      <c r="D930">
        <v>39.712499999999999</v>
      </c>
      <c r="E930">
        <v>833.96249999999998</v>
      </c>
      <c r="F930" s="3">
        <v>43511</v>
      </c>
      <c r="G930" s="20">
        <v>0.86875000000000002</v>
      </c>
      <c r="H930" t="s">
        <v>17</v>
      </c>
      <c r="I930">
        <v>794.25</v>
      </c>
      <c r="J930">
        <v>4.7619047620000003</v>
      </c>
      <c r="K930">
        <v>39.712499999999999</v>
      </c>
      <c r="L930">
        <v>7.6</v>
      </c>
    </row>
    <row r="931" spans="1:12">
      <c r="A931" t="s">
        <v>944</v>
      </c>
      <c r="B931">
        <v>25.31</v>
      </c>
      <c r="C931">
        <v>2</v>
      </c>
      <c r="D931">
        <v>2.5310000000000001</v>
      </c>
      <c r="E931">
        <v>53.151000000000003</v>
      </c>
      <c r="F931" s="3">
        <v>43526</v>
      </c>
      <c r="G931" s="20">
        <v>0.80972222222222201</v>
      </c>
      <c r="H931" t="s">
        <v>13</v>
      </c>
      <c r="I931">
        <v>50.62</v>
      </c>
      <c r="J931">
        <v>4.7619047620000003</v>
      </c>
      <c r="K931">
        <v>2.5310000000000001</v>
      </c>
      <c r="L931">
        <v>7.2</v>
      </c>
    </row>
    <row r="932" spans="1:12">
      <c r="A932" t="s">
        <v>945</v>
      </c>
      <c r="B932">
        <v>99.92</v>
      </c>
      <c r="C932">
        <v>6</v>
      </c>
      <c r="D932">
        <v>29.975999999999999</v>
      </c>
      <c r="E932">
        <v>629.49599999999998</v>
      </c>
      <c r="F932" s="3">
        <v>43548</v>
      </c>
      <c r="G932" s="20">
        <v>0.56458333333333299</v>
      </c>
      <c r="H932" t="s">
        <v>13</v>
      </c>
      <c r="I932">
        <v>599.52</v>
      </c>
      <c r="J932">
        <v>4.7619047620000003</v>
      </c>
      <c r="K932">
        <v>29.975999999999999</v>
      </c>
      <c r="L932">
        <v>7.1</v>
      </c>
    </row>
    <row r="933" spans="1:12">
      <c r="A933" t="s">
        <v>946</v>
      </c>
      <c r="B933">
        <v>83.35</v>
      </c>
      <c r="C933">
        <v>2</v>
      </c>
      <c r="D933">
        <v>8.3350000000000009</v>
      </c>
      <c r="E933">
        <v>175.035</v>
      </c>
      <c r="F933" s="3">
        <v>43498</v>
      </c>
      <c r="G933" s="20">
        <v>0.58680555555555602</v>
      </c>
      <c r="H933" t="s">
        <v>17</v>
      </c>
      <c r="I933">
        <v>166.7</v>
      </c>
      <c r="J933">
        <v>4.7619047620000003</v>
      </c>
      <c r="K933">
        <v>8.3350000000000009</v>
      </c>
      <c r="L933">
        <v>9.5</v>
      </c>
    </row>
    <row r="934" spans="1:12">
      <c r="A934" t="s">
        <v>947</v>
      </c>
      <c r="B934">
        <v>74.44</v>
      </c>
      <c r="C934">
        <v>10</v>
      </c>
      <c r="D934">
        <v>37.22</v>
      </c>
      <c r="E934">
        <v>781.62</v>
      </c>
      <c r="F934" s="3">
        <v>43523</v>
      </c>
      <c r="G934" s="20">
        <v>0.48611111111111099</v>
      </c>
      <c r="H934" t="s">
        <v>13</v>
      </c>
      <c r="I934">
        <v>744.4</v>
      </c>
      <c r="J934">
        <v>4.7619047620000003</v>
      </c>
      <c r="K934">
        <v>37.22</v>
      </c>
      <c r="L934">
        <v>5.0999999999999996</v>
      </c>
    </row>
    <row r="935" spans="1:12">
      <c r="A935" t="s">
        <v>948</v>
      </c>
      <c r="B935">
        <v>64.08</v>
      </c>
      <c r="C935">
        <v>7</v>
      </c>
      <c r="D935">
        <v>22.428000000000001</v>
      </c>
      <c r="E935">
        <v>470.988</v>
      </c>
      <c r="F935" s="3">
        <v>43485</v>
      </c>
      <c r="G935" s="20">
        <v>0.51875000000000004</v>
      </c>
      <c r="H935" t="s">
        <v>13</v>
      </c>
      <c r="I935">
        <v>448.56</v>
      </c>
      <c r="J935">
        <v>4.7619047620000003</v>
      </c>
      <c r="K935">
        <v>22.428000000000001</v>
      </c>
      <c r="L935">
        <v>7.6</v>
      </c>
    </row>
    <row r="936" spans="1:12">
      <c r="A936" t="s">
        <v>949</v>
      </c>
      <c r="B936">
        <v>63.15</v>
      </c>
      <c r="C936">
        <v>6</v>
      </c>
      <c r="D936">
        <v>18.945</v>
      </c>
      <c r="E936">
        <v>397.84500000000003</v>
      </c>
      <c r="F936" s="3">
        <v>43468</v>
      </c>
      <c r="G936" s="20">
        <v>0.85</v>
      </c>
      <c r="H936" t="s">
        <v>13</v>
      </c>
      <c r="I936">
        <v>378.9</v>
      </c>
      <c r="J936">
        <v>4.7619047620000003</v>
      </c>
      <c r="K936">
        <v>18.945</v>
      </c>
      <c r="L936">
        <v>9.8000000000000007</v>
      </c>
    </row>
    <row r="937" spans="1:12">
      <c r="A937" t="s">
        <v>950</v>
      </c>
      <c r="B937">
        <v>85.72</v>
      </c>
      <c r="C937">
        <v>3</v>
      </c>
      <c r="D937">
        <v>12.858000000000001</v>
      </c>
      <c r="E937">
        <v>270.01799999999997</v>
      </c>
      <c r="F937" s="3">
        <v>43489</v>
      </c>
      <c r="G937" s="20">
        <v>0.874305555555556</v>
      </c>
      <c r="H937" t="s">
        <v>13</v>
      </c>
      <c r="I937">
        <v>257.16000000000003</v>
      </c>
      <c r="J937">
        <v>4.7619047620000003</v>
      </c>
      <c r="K937">
        <v>12.858000000000001</v>
      </c>
      <c r="L937">
        <v>5.0999999999999996</v>
      </c>
    </row>
    <row r="938" spans="1:12">
      <c r="A938" t="s">
        <v>951</v>
      </c>
      <c r="B938">
        <v>78.89</v>
      </c>
      <c r="C938">
        <v>7</v>
      </c>
      <c r="D938">
        <v>27.611499999999999</v>
      </c>
      <c r="E938">
        <v>579.8415</v>
      </c>
      <c r="F938" s="3">
        <v>43470</v>
      </c>
      <c r="G938" s="20">
        <v>0.82499999999999996</v>
      </c>
      <c r="H938" t="s">
        <v>13</v>
      </c>
      <c r="I938">
        <v>552.23</v>
      </c>
      <c r="J938">
        <v>4.7619047620000003</v>
      </c>
      <c r="K938">
        <v>27.611499999999999</v>
      </c>
      <c r="L938">
        <v>7.5</v>
      </c>
    </row>
    <row r="939" spans="1:12">
      <c r="A939" t="s">
        <v>952</v>
      </c>
      <c r="B939">
        <v>89.48</v>
      </c>
      <c r="C939">
        <v>5</v>
      </c>
      <c r="D939">
        <v>22.37</v>
      </c>
      <c r="E939">
        <v>469.77</v>
      </c>
      <c r="F939" s="3">
        <v>43554</v>
      </c>
      <c r="G939" s="20">
        <v>0.42916666666666697</v>
      </c>
      <c r="H939" t="s">
        <v>15</v>
      </c>
      <c r="I939">
        <v>447.4</v>
      </c>
      <c r="J939">
        <v>4.7619047620000003</v>
      </c>
      <c r="K939">
        <v>22.37</v>
      </c>
      <c r="L939">
        <v>7.4</v>
      </c>
    </row>
    <row r="940" spans="1:12">
      <c r="A940" t="s">
        <v>953</v>
      </c>
      <c r="B940">
        <v>92.09</v>
      </c>
      <c r="C940">
        <v>3</v>
      </c>
      <c r="D940">
        <v>13.813499999999999</v>
      </c>
      <c r="E940">
        <v>290.08350000000002</v>
      </c>
      <c r="F940" s="3">
        <v>43513</v>
      </c>
      <c r="G940" s="20">
        <v>0.68541666666666701</v>
      </c>
      <c r="H940" t="s">
        <v>15</v>
      </c>
      <c r="I940">
        <v>276.27</v>
      </c>
      <c r="J940">
        <v>4.7619047620000003</v>
      </c>
      <c r="K940">
        <v>13.813499999999999</v>
      </c>
      <c r="L940">
        <v>4.2</v>
      </c>
    </row>
    <row r="941" spans="1:12">
      <c r="A941" t="s">
        <v>954</v>
      </c>
      <c r="B941">
        <v>57.29</v>
      </c>
      <c r="C941">
        <v>6</v>
      </c>
      <c r="D941">
        <v>17.187000000000001</v>
      </c>
      <c r="E941">
        <v>360.92700000000002</v>
      </c>
      <c r="F941" s="3">
        <v>43545</v>
      </c>
      <c r="G941" s="20">
        <v>0.71111111111111103</v>
      </c>
      <c r="H941" t="s">
        <v>13</v>
      </c>
      <c r="I941">
        <v>343.74</v>
      </c>
      <c r="J941">
        <v>4.7619047620000003</v>
      </c>
      <c r="K941">
        <v>17.187000000000001</v>
      </c>
      <c r="L941">
        <v>5.9</v>
      </c>
    </row>
    <row r="942" spans="1:12">
      <c r="A942" t="s">
        <v>955</v>
      </c>
      <c r="B942">
        <v>66.52</v>
      </c>
      <c r="C942">
        <v>4</v>
      </c>
      <c r="D942">
        <v>13.304</v>
      </c>
      <c r="E942">
        <v>279.38400000000001</v>
      </c>
      <c r="F942" s="3">
        <v>43526</v>
      </c>
      <c r="G942" s="20">
        <v>0.75972222222222197</v>
      </c>
      <c r="H942" t="s">
        <v>13</v>
      </c>
      <c r="I942">
        <v>266.08</v>
      </c>
      <c r="J942">
        <v>4.7619047620000003</v>
      </c>
      <c r="K942">
        <v>13.304</v>
      </c>
      <c r="L942">
        <v>6.9</v>
      </c>
    </row>
    <row r="943" spans="1:12">
      <c r="A943" t="s">
        <v>956</v>
      </c>
      <c r="B943">
        <v>99.82</v>
      </c>
      <c r="C943">
        <v>9</v>
      </c>
      <c r="D943">
        <v>44.918999999999997</v>
      </c>
      <c r="E943">
        <v>943.29899999999998</v>
      </c>
      <c r="F943" s="3">
        <v>43551</v>
      </c>
      <c r="G943" s="20">
        <v>0.44652777777777802</v>
      </c>
      <c r="H943" t="s">
        <v>15</v>
      </c>
      <c r="I943">
        <v>898.38</v>
      </c>
      <c r="J943">
        <v>4.7619047620000003</v>
      </c>
      <c r="K943">
        <v>44.918999999999997</v>
      </c>
      <c r="L943">
        <v>6.6</v>
      </c>
    </row>
    <row r="944" spans="1:12">
      <c r="A944" t="s">
        <v>957</v>
      </c>
      <c r="B944">
        <v>45.68</v>
      </c>
      <c r="C944">
        <v>10</v>
      </c>
      <c r="D944">
        <v>22.84</v>
      </c>
      <c r="E944">
        <v>479.64</v>
      </c>
      <c r="F944" s="3">
        <v>43484</v>
      </c>
      <c r="G944" s="20">
        <v>0.8125</v>
      </c>
      <c r="H944" t="s">
        <v>13</v>
      </c>
      <c r="I944">
        <v>456.8</v>
      </c>
      <c r="J944">
        <v>4.7619047620000003</v>
      </c>
      <c r="K944">
        <v>22.84</v>
      </c>
      <c r="L944">
        <v>5.7</v>
      </c>
    </row>
    <row r="945" spans="1:12">
      <c r="A945" t="s">
        <v>958</v>
      </c>
      <c r="B945">
        <v>50.79</v>
      </c>
      <c r="C945">
        <v>5</v>
      </c>
      <c r="D945">
        <v>12.6975</v>
      </c>
      <c r="E945">
        <v>266.64749999999998</v>
      </c>
      <c r="F945" s="3">
        <v>43515</v>
      </c>
      <c r="G945" s="20">
        <v>0.62013888888888902</v>
      </c>
      <c r="H945" t="s">
        <v>17</v>
      </c>
      <c r="I945">
        <v>253.95</v>
      </c>
      <c r="J945">
        <v>4.7619047620000003</v>
      </c>
      <c r="K945">
        <v>12.6975</v>
      </c>
      <c r="L945">
        <v>5.3</v>
      </c>
    </row>
    <row r="946" spans="1:12">
      <c r="A946" t="s">
        <v>959</v>
      </c>
      <c r="B946">
        <v>10.08</v>
      </c>
      <c r="C946">
        <v>7</v>
      </c>
      <c r="D946">
        <v>3.528</v>
      </c>
      <c r="E946">
        <v>74.087999999999994</v>
      </c>
      <c r="F946" s="3">
        <v>43552</v>
      </c>
      <c r="G946" s="20">
        <v>0.843055555555556</v>
      </c>
      <c r="H946" t="s">
        <v>15</v>
      </c>
      <c r="I946">
        <v>70.56</v>
      </c>
      <c r="J946">
        <v>4.7619047620000003</v>
      </c>
      <c r="K946">
        <v>3.528</v>
      </c>
      <c r="L946">
        <v>4.2</v>
      </c>
    </row>
    <row r="947" spans="1:12">
      <c r="A947" t="s">
        <v>960</v>
      </c>
      <c r="B947">
        <v>93.88</v>
      </c>
      <c r="C947">
        <v>7</v>
      </c>
      <c r="D947">
        <v>32.857999999999997</v>
      </c>
      <c r="E947">
        <v>690.01800000000003</v>
      </c>
      <c r="F947" s="3">
        <v>43470</v>
      </c>
      <c r="G947" s="20">
        <v>0.49375000000000002</v>
      </c>
      <c r="H947" t="s">
        <v>17</v>
      </c>
      <c r="I947">
        <v>657.16</v>
      </c>
      <c r="J947">
        <v>4.7619047620000003</v>
      </c>
      <c r="K947">
        <v>32.857999999999997</v>
      </c>
      <c r="L947">
        <v>7.3</v>
      </c>
    </row>
    <row r="948" spans="1:12">
      <c r="A948" t="s">
        <v>961</v>
      </c>
      <c r="B948">
        <v>84.25</v>
      </c>
      <c r="C948">
        <v>2</v>
      </c>
      <c r="D948">
        <v>8.4250000000000007</v>
      </c>
      <c r="E948">
        <v>176.92500000000001</v>
      </c>
      <c r="F948" s="3">
        <v>43550</v>
      </c>
      <c r="G948" s="20">
        <v>0.59236111111111101</v>
      </c>
      <c r="H948" t="s">
        <v>17</v>
      </c>
      <c r="I948">
        <v>168.5</v>
      </c>
      <c r="J948">
        <v>4.7619047620000003</v>
      </c>
      <c r="K948">
        <v>8.4250000000000007</v>
      </c>
      <c r="L948">
        <v>5.3</v>
      </c>
    </row>
    <row r="949" spans="1:12">
      <c r="A949" t="s">
        <v>962</v>
      </c>
      <c r="B949">
        <v>53.78</v>
      </c>
      <c r="C949">
        <v>1</v>
      </c>
      <c r="D949">
        <v>2.6890000000000001</v>
      </c>
      <c r="E949">
        <v>56.469000000000001</v>
      </c>
      <c r="F949" s="3">
        <v>43499</v>
      </c>
      <c r="G949" s="20">
        <v>0.84236111111111101</v>
      </c>
      <c r="H949" t="s">
        <v>13</v>
      </c>
      <c r="I949">
        <v>53.78</v>
      </c>
      <c r="J949">
        <v>4.7619047620000003</v>
      </c>
      <c r="K949">
        <v>2.6890000000000001</v>
      </c>
      <c r="L949">
        <v>4.7</v>
      </c>
    </row>
    <row r="950" spans="1:12">
      <c r="A950" t="s">
        <v>963</v>
      </c>
      <c r="B950">
        <v>35.81</v>
      </c>
      <c r="C950">
        <v>5</v>
      </c>
      <c r="D950">
        <v>8.9525000000000006</v>
      </c>
      <c r="E950">
        <v>188.0025</v>
      </c>
      <c r="F950" s="3">
        <v>43502</v>
      </c>
      <c r="G950" s="20">
        <v>0.780555555555556</v>
      </c>
      <c r="H950" t="s">
        <v>13</v>
      </c>
      <c r="I950">
        <v>179.05</v>
      </c>
      <c r="J950">
        <v>4.7619047620000003</v>
      </c>
      <c r="K950">
        <v>8.9525000000000006</v>
      </c>
      <c r="L950">
        <v>7.9</v>
      </c>
    </row>
    <row r="951" spans="1:12">
      <c r="A951" t="s">
        <v>964</v>
      </c>
      <c r="B951">
        <v>26.43</v>
      </c>
      <c r="C951">
        <v>8</v>
      </c>
      <c r="D951">
        <v>10.571999999999999</v>
      </c>
      <c r="E951">
        <v>222.012</v>
      </c>
      <c r="F951" s="3">
        <v>43520</v>
      </c>
      <c r="G951" s="20">
        <v>0.60138888888888897</v>
      </c>
      <c r="H951" t="s">
        <v>13</v>
      </c>
      <c r="I951">
        <v>211.44</v>
      </c>
      <c r="J951">
        <v>4.7619047620000003</v>
      </c>
      <c r="K951">
        <v>10.571999999999999</v>
      </c>
      <c r="L951">
        <v>8.9</v>
      </c>
    </row>
    <row r="952" spans="1:12">
      <c r="A952" t="s">
        <v>965</v>
      </c>
      <c r="B952">
        <v>39.909999999999997</v>
      </c>
      <c r="C952">
        <v>3</v>
      </c>
      <c r="D952">
        <v>5.9865000000000004</v>
      </c>
      <c r="E952">
        <v>125.7165</v>
      </c>
      <c r="F952" s="3">
        <v>43517</v>
      </c>
      <c r="G952" s="20">
        <v>0.52777777777777801</v>
      </c>
      <c r="H952" t="s">
        <v>13</v>
      </c>
      <c r="I952">
        <v>119.73</v>
      </c>
      <c r="J952">
        <v>4.7619047620000003</v>
      </c>
      <c r="K952">
        <v>5.9865000000000004</v>
      </c>
      <c r="L952">
        <v>9.3000000000000007</v>
      </c>
    </row>
    <row r="953" spans="1:12">
      <c r="A953" t="s">
        <v>966</v>
      </c>
      <c r="B953">
        <v>21.9</v>
      </c>
      <c r="C953">
        <v>3</v>
      </c>
      <c r="D953">
        <v>3.2850000000000001</v>
      </c>
      <c r="E953">
        <v>68.984999999999999</v>
      </c>
      <c r="F953" s="3">
        <v>43474</v>
      </c>
      <c r="G953" s="20">
        <v>0.77986111111111101</v>
      </c>
      <c r="H953" t="s">
        <v>13</v>
      </c>
      <c r="I953">
        <v>65.7</v>
      </c>
      <c r="J953">
        <v>4.7619047620000003</v>
      </c>
      <c r="K953">
        <v>3.2850000000000001</v>
      </c>
      <c r="L953">
        <v>4.7</v>
      </c>
    </row>
    <row r="954" spans="1:12">
      <c r="A954" t="s">
        <v>967</v>
      </c>
      <c r="B954">
        <v>62.85</v>
      </c>
      <c r="C954">
        <v>4</v>
      </c>
      <c r="D954">
        <v>12.57</v>
      </c>
      <c r="E954">
        <v>263.97000000000003</v>
      </c>
      <c r="F954" s="3">
        <v>43521</v>
      </c>
      <c r="G954" s="20">
        <v>0.55694444444444402</v>
      </c>
      <c r="H954" t="s">
        <v>13</v>
      </c>
      <c r="I954">
        <v>251.4</v>
      </c>
      <c r="J954">
        <v>4.7619047620000003</v>
      </c>
      <c r="K954">
        <v>12.57</v>
      </c>
      <c r="L954">
        <v>8.6999999999999993</v>
      </c>
    </row>
    <row r="955" spans="1:12">
      <c r="A955" t="s">
        <v>968</v>
      </c>
      <c r="B955">
        <v>21.04</v>
      </c>
      <c r="C955">
        <v>4</v>
      </c>
      <c r="D955">
        <v>4.2080000000000002</v>
      </c>
      <c r="E955">
        <v>88.367999999999995</v>
      </c>
      <c r="F955" s="3">
        <v>43478</v>
      </c>
      <c r="G955" s="20">
        <v>0.58194444444444404</v>
      </c>
      <c r="H955" t="s">
        <v>15</v>
      </c>
      <c r="I955">
        <v>84.16</v>
      </c>
      <c r="J955">
        <v>4.7619047620000003</v>
      </c>
      <c r="K955">
        <v>4.2080000000000002</v>
      </c>
      <c r="L955">
        <v>7.6</v>
      </c>
    </row>
    <row r="956" spans="1:12">
      <c r="A956" t="s">
        <v>969</v>
      </c>
      <c r="B956">
        <v>65.91</v>
      </c>
      <c r="C956">
        <v>6</v>
      </c>
      <c r="D956">
        <v>19.773</v>
      </c>
      <c r="E956">
        <v>415.233</v>
      </c>
      <c r="F956" s="3">
        <v>43505</v>
      </c>
      <c r="G956" s="20">
        <v>0.48958333333333298</v>
      </c>
      <c r="H956" t="s">
        <v>15</v>
      </c>
      <c r="I956">
        <v>395.46</v>
      </c>
      <c r="J956">
        <v>4.7619047620000003</v>
      </c>
      <c r="K956">
        <v>19.773</v>
      </c>
      <c r="L956">
        <v>5.7</v>
      </c>
    </row>
    <row r="957" spans="1:12">
      <c r="A957" t="s">
        <v>970</v>
      </c>
      <c r="B957">
        <v>42.57</v>
      </c>
      <c r="C957">
        <v>7</v>
      </c>
      <c r="D957">
        <v>14.8995</v>
      </c>
      <c r="E957">
        <v>312.8895</v>
      </c>
      <c r="F957" s="3">
        <v>43471</v>
      </c>
      <c r="G957" s="20">
        <v>0.49375000000000002</v>
      </c>
      <c r="H957" t="s">
        <v>15</v>
      </c>
      <c r="I957">
        <v>297.99</v>
      </c>
      <c r="J957">
        <v>4.7619047620000003</v>
      </c>
      <c r="K957">
        <v>14.8995</v>
      </c>
      <c r="L957">
        <v>6.8</v>
      </c>
    </row>
    <row r="958" spans="1:12">
      <c r="A958" t="s">
        <v>971</v>
      </c>
      <c r="B958">
        <v>50.49</v>
      </c>
      <c r="C958">
        <v>9</v>
      </c>
      <c r="D958">
        <v>22.720500000000001</v>
      </c>
      <c r="E958">
        <v>477.13049999999998</v>
      </c>
      <c r="F958" s="3">
        <v>43475</v>
      </c>
      <c r="G958" s="20">
        <v>0.719444444444444</v>
      </c>
      <c r="H958" t="s">
        <v>15</v>
      </c>
      <c r="I958">
        <v>454.41</v>
      </c>
      <c r="J958">
        <v>4.7619047620000003</v>
      </c>
      <c r="K958">
        <v>22.720500000000001</v>
      </c>
      <c r="L958">
        <v>5.4</v>
      </c>
    </row>
    <row r="959" spans="1:12">
      <c r="A959" t="s">
        <v>972</v>
      </c>
      <c r="B959">
        <v>46.02</v>
      </c>
      <c r="C959">
        <v>6</v>
      </c>
      <c r="D959">
        <v>13.805999999999999</v>
      </c>
      <c r="E959">
        <v>289.92599999999999</v>
      </c>
      <c r="F959" s="3">
        <v>43503</v>
      </c>
      <c r="G959" s="20">
        <v>0.66319444444444398</v>
      </c>
      <c r="H959" t="s">
        <v>15</v>
      </c>
      <c r="I959">
        <v>276.12</v>
      </c>
      <c r="J959">
        <v>4.7619047620000003</v>
      </c>
      <c r="K959">
        <v>13.805999999999999</v>
      </c>
      <c r="L959">
        <v>7.1</v>
      </c>
    </row>
    <row r="960" spans="1:12">
      <c r="A960" t="s">
        <v>973</v>
      </c>
      <c r="B960">
        <v>15.8</v>
      </c>
      <c r="C960">
        <v>10</v>
      </c>
      <c r="D960">
        <v>7.9</v>
      </c>
      <c r="E960">
        <v>165.9</v>
      </c>
      <c r="F960" s="3">
        <v>43474</v>
      </c>
      <c r="G960" s="20">
        <v>0.50486111111111098</v>
      </c>
      <c r="H960" t="s">
        <v>15</v>
      </c>
      <c r="I960">
        <v>158</v>
      </c>
      <c r="J960">
        <v>4.7619047620000003</v>
      </c>
      <c r="K960">
        <v>7.9</v>
      </c>
      <c r="L960">
        <v>7.8</v>
      </c>
    </row>
    <row r="961" spans="1:12">
      <c r="A961" t="s">
        <v>974</v>
      </c>
      <c r="B961">
        <v>98.66</v>
      </c>
      <c r="C961">
        <v>9</v>
      </c>
      <c r="D961">
        <v>44.396999999999998</v>
      </c>
      <c r="E961">
        <v>932.33699999999999</v>
      </c>
      <c r="F961" s="3">
        <v>43515</v>
      </c>
      <c r="G961" s="20">
        <v>0.62986111111111098</v>
      </c>
      <c r="H961" t="s">
        <v>15</v>
      </c>
      <c r="I961">
        <v>887.94</v>
      </c>
      <c r="J961">
        <v>4.7619047620000003</v>
      </c>
      <c r="K961">
        <v>44.396999999999998</v>
      </c>
      <c r="L961">
        <v>8.4</v>
      </c>
    </row>
    <row r="962" spans="1:12">
      <c r="A962" t="s">
        <v>975</v>
      </c>
      <c r="B962">
        <v>91.98</v>
      </c>
      <c r="C962">
        <v>1</v>
      </c>
      <c r="D962">
        <v>4.5990000000000002</v>
      </c>
      <c r="E962">
        <v>96.578999999999994</v>
      </c>
      <c r="F962" s="3">
        <v>43542</v>
      </c>
      <c r="G962" s="20">
        <v>0.64513888888888904</v>
      </c>
      <c r="H962" t="s">
        <v>15</v>
      </c>
      <c r="I962">
        <v>91.98</v>
      </c>
      <c r="J962">
        <v>4.7619047620000003</v>
      </c>
      <c r="K962">
        <v>4.5990000000000002</v>
      </c>
      <c r="L962">
        <v>9.8000000000000007</v>
      </c>
    </row>
    <row r="963" spans="1:12">
      <c r="A963" t="s">
        <v>976</v>
      </c>
      <c r="B963">
        <v>20.89</v>
      </c>
      <c r="C963">
        <v>2</v>
      </c>
      <c r="D963">
        <v>2.089</v>
      </c>
      <c r="E963">
        <v>43.869</v>
      </c>
      <c r="F963" s="3">
        <v>43501</v>
      </c>
      <c r="G963" s="20">
        <v>0.78125</v>
      </c>
      <c r="H963" t="s">
        <v>15</v>
      </c>
      <c r="I963">
        <v>41.78</v>
      </c>
      <c r="J963">
        <v>4.7619047620000003</v>
      </c>
      <c r="K963">
        <v>2.089</v>
      </c>
      <c r="L963">
        <v>9.8000000000000007</v>
      </c>
    </row>
    <row r="964" spans="1:12">
      <c r="A964" t="s">
        <v>977</v>
      </c>
      <c r="B964">
        <v>15.5</v>
      </c>
      <c r="C964">
        <v>1</v>
      </c>
      <c r="D964">
        <v>0.77500000000000002</v>
      </c>
      <c r="E964">
        <v>16.274999999999999</v>
      </c>
      <c r="F964" s="3">
        <v>43543</v>
      </c>
      <c r="G964" s="20">
        <v>0.64097222222222205</v>
      </c>
      <c r="H964" t="s">
        <v>17</v>
      </c>
      <c r="I964">
        <v>15.5</v>
      </c>
      <c r="J964">
        <v>4.7619047620000003</v>
      </c>
      <c r="K964">
        <v>0.77500000000000002</v>
      </c>
      <c r="L964">
        <v>7.4</v>
      </c>
    </row>
    <row r="965" spans="1:12">
      <c r="A965" t="s">
        <v>978</v>
      </c>
      <c r="B965">
        <v>96.82</v>
      </c>
      <c r="C965">
        <v>3</v>
      </c>
      <c r="D965">
        <v>14.523</v>
      </c>
      <c r="E965">
        <v>304.983</v>
      </c>
      <c r="F965" s="3">
        <v>43554</v>
      </c>
      <c r="G965" s="20">
        <v>0.85902777777777795</v>
      </c>
      <c r="H965" t="s">
        <v>15</v>
      </c>
      <c r="I965">
        <v>290.45999999999998</v>
      </c>
      <c r="J965">
        <v>4.7619047620000003</v>
      </c>
      <c r="K965">
        <v>14.523</v>
      </c>
      <c r="L965">
        <v>6.7</v>
      </c>
    </row>
    <row r="966" spans="1:12">
      <c r="A966" t="s">
        <v>979</v>
      </c>
      <c r="B966">
        <v>33.33</v>
      </c>
      <c r="C966">
        <v>2</v>
      </c>
      <c r="D966">
        <v>3.3330000000000002</v>
      </c>
      <c r="E966">
        <v>69.992999999999995</v>
      </c>
      <c r="F966" s="3">
        <v>43491</v>
      </c>
      <c r="G966" s="20">
        <v>0.61180555555555605</v>
      </c>
      <c r="H966" t="s">
        <v>17</v>
      </c>
      <c r="I966">
        <v>66.66</v>
      </c>
      <c r="J966">
        <v>4.7619047620000003</v>
      </c>
      <c r="K966">
        <v>3.3330000000000002</v>
      </c>
      <c r="L966">
        <v>6.4</v>
      </c>
    </row>
    <row r="967" spans="1:12">
      <c r="A967" t="s">
        <v>980</v>
      </c>
      <c r="B967">
        <v>38.270000000000003</v>
      </c>
      <c r="C967">
        <v>2</v>
      </c>
      <c r="D967">
        <v>3.827</v>
      </c>
      <c r="E967">
        <v>80.367000000000004</v>
      </c>
      <c r="F967" s="3">
        <v>43526</v>
      </c>
      <c r="G967" s="20">
        <v>0.76249999999999996</v>
      </c>
      <c r="H967" t="s">
        <v>17</v>
      </c>
      <c r="I967">
        <v>76.540000000000006</v>
      </c>
      <c r="J967">
        <v>4.7619047620000003</v>
      </c>
      <c r="K967">
        <v>3.827</v>
      </c>
      <c r="L967">
        <v>5.8</v>
      </c>
    </row>
    <row r="968" spans="1:12">
      <c r="A968" t="s">
        <v>981</v>
      </c>
      <c r="B968">
        <v>33.299999999999997</v>
      </c>
      <c r="C968">
        <v>9</v>
      </c>
      <c r="D968">
        <v>14.984999999999999</v>
      </c>
      <c r="E968">
        <v>314.685</v>
      </c>
      <c r="F968" s="3">
        <v>43528</v>
      </c>
      <c r="G968" s="20">
        <v>0.64375000000000004</v>
      </c>
      <c r="H968" t="s">
        <v>13</v>
      </c>
      <c r="I968">
        <v>299.7</v>
      </c>
      <c r="J968">
        <v>4.7619047620000003</v>
      </c>
      <c r="K968">
        <v>14.984999999999999</v>
      </c>
      <c r="L968">
        <v>7.2</v>
      </c>
    </row>
    <row r="969" spans="1:12">
      <c r="A969" t="s">
        <v>982</v>
      </c>
      <c r="B969">
        <v>81.010000000000005</v>
      </c>
      <c r="C969">
        <v>3</v>
      </c>
      <c r="D969">
        <v>12.1515</v>
      </c>
      <c r="E969">
        <v>255.1815</v>
      </c>
      <c r="F969" s="3">
        <v>43478</v>
      </c>
      <c r="G969" s="20">
        <v>0.53819444444444398</v>
      </c>
      <c r="H969" t="s">
        <v>17</v>
      </c>
      <c r="I969">
        <v>243.03</v>
      </c>
      <c r="J969">
        <v>4.7619047620000003</v>
      </c>
      <c r="K969">
        <v>12.1515</v>
      </c>
      <c r="L969">
        <v>9.3000000000000007</v>
      </c>
    </row>
    <row r="970" spans="1:12">
      <c r="A970" t="s">
        <v>983</v>
      </c>
      <c r="B970">
        <v>15.8</v>
      </c>
      <c r="C970">
        <v>3</v>
      </c>
      <c r="D970">
        <v>2.37</v>
      </c>
      <c r="E970">
        <v>49.77</v>
      </c>
      <c r="F970" s="3">
        <v>43549</v>
      </c>
      <c r="G970" s="20">
        <v>0.75138888888888899</v>
      </c>
      <c r="H970" t="s">
        <v>15</v>
      </c>
      <c r="I970">
        <v>47.4</v>
      </c>
      <c r="J970">
        <v>4.7619047620000003</v>
      </c>
      <c r="K970">
        <v>2.37</v>
      </c>
      <c r="L970">
        <v>9.5</v>
      </c>
    </row>
    <row r="971" spans="1:12">
      <c r="A971" t="s">
        <v>984</v>
      </c>
      <c r="B971">
        <v>34.49</v>
      </c>
      <c r="C971">
        <v>5</v>
      </c>
      <c r="D971">
        <v>8.6225000000000005</v>
      </c>
      <c r="E971">
        <v>181.07249999999999</v>
      </c>
      <c r="F971" s="3">
        <v>43535</v>
      </c>
      <c r="G971" s="20">
        <v>0.82222222222222197</v>
      </c>
      <c r="H971" t="s">
        <v>17</v>
      </c>
      <c r="I971">
        <v>172.45</v>
      </c>
      <c r="J971">
        <v>4.7619047620000003</v>
      </c>
      <c r="K971">
        <v>8.6225000000000005</v>
      </c>
      <c r="L971">
        <v>9</v>
      </c>
    </row>
    <row r="972" spans="1:12">
      <c r="A972" t="s">
        <v>985</v>
      </c>
      <c r="B972">
        <v>84.63</v>
      </c>
      <c r="C972">
        <v>10</v>
      </c>
      <c r="D972">
        <v>42.314999999999998</v>
      </c>
      <c r="E972">
        <v>888.61500000000001</v>
      </c>
      <c r="F972" s="3">
        <v>43466</v>
      </c>
      <c r="G972" s="20">
        <v>0.483333333333333</v>
      </c>
      <c r="H972" t="s">
        <v>17</v>
      </c>
      <c r="I972">
        <v>846.3</v>
      </c>
      <c r="J972">
        <v>4.7619047620000003</v>
      </c>
      <c r="K972">
        <v>42.314999999999998</v>
      </c>
      <c r="L972">
        <v>9</v>
      </c>
    </row>
    <row r="973" spans="1:12">
      <c r="A973" t="s">
        <v>986</v>
      </c>
      <c r="B973">
        <v>36.909999999999997</v>
      </c>
      <c r="C973">
        <v>7</v>
      </c>
      <c r="D973">
        <v>12.9185</v>
      </c>
      <c r="E973">
        <v>271.2885</v>
      </c>
      <c r="F973" s="3">
        <v>43506</v>
      </c>
      <c r="G973" s="20">
        <v>0.57708333333333295</v>
      </c>
      <c r="H973" t="s">
        <v>13</v>
      </c>
      <c r="I973">
        <v>258.37</v>
      </c>
      <c r="J973">
        <v>4.7619047620000003</v>
      </c>
      <c r="K973">
        <v>12.9185</v>
      </c>
      <c r="L973">
        <v>6.7</v>
      </c>
    </row>
    <row r="974" spans="1:12">
      <c r="A974" t="s">
        <v>987</v>
      </c>
      <c r="B974">
        <v>87.08</v>
      </c>
      <c r="C974">
        <v>7</v>
      </c>
      <c r="D974">
        <v>30.478000000000002</v>
      </c>
      <c r="E974">
        <v>640.03800000000001</v>
      </c>
      <c r="F974" s="3">
        <v>43491</v>
      </c>
      <c r="G974" s="20">
        <v>0.63680555555555596</v>
      </c>
      <c r="H974" t="s">
        <v>15</v>
      </c>
      <c r="I974">
        <v>609.55999999999995</v>
      </c>
      <c r="J974">
        <v>4.7619047620000003</v>
      </c>
      <c r="K974">
        <v>30.478000000000002</v>
      </c>
      <c r="L974">
        <v>5.5</v>
      </c>
    </row>
    <row r="975" spans="1:12">
      <c r="A975" t="s">
        <v>988</v>
      </c>
      <c r="B975">
        <v>80.08</v>
      </c>
      <c r="C975">
        <v>3</v>
      </c>
      <c r="D975">
        <v>12.012</v>
      </c>
      <c r="E975">
        <v>252.25200000000001</v>
      </c>
      <c r="F975" s="3">
        <v>43507</v>
      </c>
      <c r="G975" s="20">
        <v>0.64513888888888904</v>
      </c>
      <c r="H975" t="s">
        <v>15</v>
      </c>
      <c r="I975">
        <v>240.24</v>
      </c>
      <c r="J975">
        <v>4.7619047620000003</v>
      </c>
      <c r="K975">
        <v>12.012</v>
      </c>
      <c r="L975">
        <v>5.4</v>
      </c>
    </row>
    <row r="976" spans="1:12">
      <c r="A976" t="s">
        <v>989</v>
      </c>
      <c r="B976">
        <v>86.13</v>
      </c>
      <c r="C976">
        <v>2</v>
      </c>
      <c r="D976">
        <v>8.6129999999999995</v>
      </c>
      <c r="E976">
        <v>180.87299999999999</v>
      </c>
      <c r="F976" s="3">
        <v>43503</v>
      </c>
      <c r="G976" s="20">
        <v>0.749305555555556</v>
      </c>
      <c r="H976" t="s">
        <v>15</v>
      </c>
      <c r="I976">
        <v>172.26</v>
      </c>
      <c r="J976">
        <v>4.7619047620000003</v>
      </c>
      <c r="K976">
        <v>8.6129999999999995</v>
      </c>
      <c r="L976">
        <v>8.1999999999999993</v>
      </c>
    </row>
    <row r="977" spans="1:12">
      <c r="A977" t="s">
        <v>990</v>
      </c>
      <c r="B977">
        <v>49.92</v>
      </c>
      <c r="C977">
        <v>2</v>
      </c>
      <c r="D977">
        <v>4.992</v>
      </c>
      <c r="E977">
        <v>104.83199999999999</v>
      </c>
      <c r="F977" s="3">
        <v>43530</v>
      </c>
      <c r="G977" s="20">
        <v>0.49652777777777801</v>
      </c>
      <c r="H977" t="s">
        <v>17</v>
      </c>
      <c r="I977">
        <v>99.84</v>
      </c>
      <c r="J977">
        <v>4.7619047620000003</v>
      </c>
      <c r="K977">
        <v>4.992</v>
      </c>
      <c r="L977">
        <v>7</v>
      </c>
    </row>
    <row r="978" spans="1:12">
      <c r="A978" t="s">
        <v>991</v>
      </c>
      <c r="B978">
        <v>74.66</v>
      </c>
      <c r="C978">
        <v>4</v>
      </c>
      <c r="D978">
        <v>14.932</v>
      </c>
      <c r="E978">
        <v>313.572</v>
      </c>
      <c r="F978" s="3">
        <v>43528</v>
      </c>
      <c r="G978" s="20">
        <v>0.44374999999999998</v>
      </c>
      <c r="H978" t="s">
        <v>15</v>
      </c>
      <c r="I978">
        <v>298.64</v>
      </c>
      <c r="J978">
        <v>4.7619047620000003</v>
      </c>
      <c r="K978">
        <v>14.932</v>
      </c>
      <c r="L978">
        <v>8.5</v>
      </c>
    </row>
    <row r="979" spans="1:12">
      <c r="A979" t="s">
        <v>992</v>
      </c>
      <c r="B979">
        <v>26.6</v>
      </c>
      <c r="C979">
        <v>6</v>
      </c>
      <c r="D979">
        <v>7.98</v>
      </c>
      <c r="E979">
        <v>167.58</v>
      </c>
      <c r="F979" s="3">
        <v>43522</v>
      </c>
      <c r="G979" s="20">
        <v>0.63194444444444398</v>
      </c>
      <c r="H979" t="s">
        <v>13</v>
      </c>
      <c r="I979">
        <v>159.6</v>
      </c>
      <c r="J979">
        <v>4.7619047620000003</v>
      </c>
      <c r="K979">
        <v>7.98</v>
      </c>
      <c r="L979">
        <v>4.9000000000000004</v>
      </c>
    </row>
    <row r="980" spans="1:12">
      <c r="A980" t="s">
        <v>993</v>
      </c>
      <c r="B980">
        <v>25.45</v>
      </c>
      <c r="C980">
        <v>1</v>
      </c>
      <c r="D980">
        <v>1.2725</v>
      </c>
      <c r="E980">
        <v>26.7225</v>
      </c>
      <c r="F980" s="3">
        <v>43534</v>
      </c>
      <c r="G980" s="20">
        <v>0.75694444444444497</v>
      </c>
      <c r="H980" t="s">
        <v>17</v>
      </c>
      <c r="I980">
        <v>25.45</v>
      </c>
      <c r="J980">
        <v>4.7619047620000003</v>
      </c>
      <c r="K980">
        <v>1.2725</v>
      </c>
      <c r="L980">
        <v>5.0999999999999996</v>
      </c>
    </row>
    <row r="981" spans="1:12">
      <c r="A981" t="s">
        <v>994</v>
      </c>
      <c r="B981">
        <v>67.77</v>
      </c>
      <c r="C981">
        <v>1</v>
      </c>
      <c r="D981">
        <v>3.3885000000000001</v>
      </c>
      <c r="E981">
        <v>71.158500000000004</v>
      </c>
      <c r="F981" s="3">
        <v>43500</v>
      </c>
      <c r="G981" s="20">
        <v>0.86319444444444404</v>
      </c>
      <c r="H981" t="s">
        <v>17</v>
      </c>
      <c r="I981">
        <v>67.77</v>
      </c>
      <c r="J981">
        <v>4.7619047620000003</v>
      </c>
      <c r="K981">
        <v>3.3885000000000001</v>
      </c>
      <c r="L981">
        <v>6.5</v>
      </c>
    </row>
    <row r="982" spans="1:12">
      <c r="A982" t="s">
        <v>995</v>
      </c>
      <c r="B982">
        <v>59.59</v>
      </c>
      <c r="C982">
        <v>4</v>
      </c>
      <c r="D982">
        <v>11.917999999999999</v>
      </c>
      <c r="E982">
        <v>250.27799999999999</v>
      </c>
      <c r="F982" s="3">
        <v>43484</v>
      </c>
      <c r="G982" s="20">
        <v>0.531944444444444</v>
      </c>
      <c r="H982" t="s">
        <v>15</v>
      </c>
      <c r="I982">
        <v>238.36</v>
      </c>
      <c r="J982">
        <v>4.7619047620000003</v>
      </c>
      <c r="K982">
        <v>11.917999999999999</v>
      </c>
      <c r="L982">
        <v>9.8000000000000007</v>
      </c>
    </row>
    <row r="983" spans="1:12">
      <c r="A983" t="s">
        <v>996</v>
      </c>
      <c r="B983">
        <v>58.15</v>
      </c>
      <c r="C983">
        <v>4</v>
      </c>
      <c r="D983">
        <v>11.63</v>
      </c>
      <c r="E983">
        <v>244.23</v>
      </c>
      <c r="F983" s="3">
        <v>43488</v>
      </c>
      <c r="G983" s="20">
        <v>0.73888888888888904</v>
      </c>
      <c r="H983" t="s">
        <v>15</v>
      </c>
      <c r="I983">
        <v>232.6</v>
      </c>
      <c r="J983">
        <v>4.7619047620000003</v>
      </c>
      <c r="K983">
        <v>11.63</v>
      </c>
      <c r="L983">
        <v>8.4</v>
      </c>
    </row>
    <row r="984" spans="1:12">
      <c r="A984" t="s">
        <v>997</v>
      </c>
      <c r="B984">
        <v>97.48</v>
      </c>
      <c r="C984">
        <v>9</v>
      </c>
      <c r="D984">
        <v>43.866</v>
      </c>
      <c r="E984">
        <v>921.18600000000004</v>
      </c>
      <c r="F984" s="3">
        <v>43538</v>
      </c>
      <c r="G984" s="20">
        <v>0.59652777777777799</v>
      </c>
      <c r="H984" t="s">
        <v>13</v>
      </c>
      <c r="I984">
        <v>877.32</v>
      </c>
      <c r="J984">
        <v>4.7619047620000003</v>
      </c>
      <c r="K984">
        <v>43.866</v>
      </c>
      <c r="L984">
        <v>7.4</v>
      </c>
    </row>
    <row r="985" spans="1:12">
      <c r="A985" t="s">
        <v>998</v>
      </c>
      <c r="B985">
        <v>99.96</v>
      </c>
      <c r="C985">
        <v>7</v>
      </c>
      <c r="D985">
        <v>34.985999999999997</v>
      </c>
      <c r="E985">
        <v>734.70600000000002</v>
      </c>
      <c r="F985" s="3">
        <v>43488</v>
      </c>
      <c r="G985" s="20">
        <v>0.43958333333333299</v>
      </c>
      <c r="H985" t="s">
        <v>15</v>
      </c>
      <c r="I985">
        <v>699.72</v>
      </c>
      <c r="J985">
        <v>4.7619047620000003</v>
      </c>
      <c r="K985">
        <v>34.985999999999997</v>
      </c>
      <c r="L985">
        <v>6.1</v>
      </c>
    </row>
    <row r="986" spans="1:12">
      <c r="A986" t="s">
        <v>999</v>
      </c>
      <c r="B986">
        <v>96.37</v>
      </c>
      <c r="C986">
        <v>7</v>
      </c>
      <c r="D986">
        <v>33.729500000000002</v>
      </c>
      <c r="E986">
        <v>708.31949999999995</v>
      </c>
      <c r="F986" s="3">
        <v>43474</v>
      </c>
      <c r="G986" s="20">
        <v>0.48611111111111099</v>
      </c>
      <c r="H986" t="s">
        <v>15</v>
      </c>
      <c r="I986">
        <v>674.59</v>
      </c>
      <c r="J986">
        <v>4.7619047620000003</v>
      </c>
      <c r="K986">
        <v>33.729500000000002</v>
      </c>
      <c r="L986">
        <v>6</v>
      </c>
    </row>
    <row r="987" spans="1:12">
      <c r="A987" t="s">
        <v>1000</v>
      </c>
      <c r="B987">
        <v>63.71</v>
      </c>
      <c r="C987">
        <v>5</v>
      </c>
      <c r="D987">
        <v>15.9275</v>
      </c>
      <c r="E987">
        <v>334.47750000000002</v>
      </c>
      <c r="F987" s="3">
        <v>43503</v>
      </c>
      <c r="G987" s="20">
        <v>0.8125</v>
      </c>
      <c r="H987" t="s">
        <v>13</v>
      </c>
      <c r="I987">
        <v>318.55</v>
      </c>
      <c r="J987">
        <v>4.7619047620000003</v>
      </c>
      <c r="K987">
        <v>15.9275</v>
      </c>
      <c r="L987">
        <v>8.5</v>
      </c>
    </row>
    <row r="988" spans="1:12">
      <c r="A988" t="s">
        <v>1001</v>
      </c>
      <c r="B988">
        <v>14.76</v>
      </c>
      <c r="C988">
        <v>2</v>
      </c>
      <c r="D988">
        <v>1.476</v>
      </c>
      <c r="E988">
        <v>30.995999999999999</v>
      </c>
      <c r="F988" s="3">
        <v>43514</v>
      </c>
      <c r="G988" s="20">
        <v>0.61250000000000004</v>
      </c>
      <c r="H988" t="s">
        <v>13</v>
      </c>
      <c r="I988">
        <v>29.52</v>
      </c>
      <c r="J988">
        <v>4.7619047620000003</v>
      </c>
      <c r="K988">
        <v>1.476</v>
      </c>
      <c r="L988">
        <v>4.3</v>
      </c>
    </row>
    <row r="989" spans="1:12">
      <c r="A989" t="s">
        <v>1002</v>
      </c>
      <c r="B989">
        <v>62</v>
      </c>
      <c r="C989">
        <v>8</v>
      </c>
      <c r="D989">
        <v>24.8</v>
      </c>
      <c r="E989">
        <v>520.79999999999995</v>
      </c>
      <c r="F989" s="3">
        <v>43468</v>
      </c>
      <c r="G989" s="20">
        <v>0.79722222222222205</v>
      </c>
      <c r="H989" t="s">
        <v>17</v>
      </c>
      <c r="I989">
        <v>496</v>
      </c>
      <c r="J989">
        <v>4.7619047620000003</v>
      </c>
      <c r="K989">
        <v>24.8</v>
      </c>
      <c r="L989">
        <v>6.2</v>
      </c>
    </row>
    <row r="990" spans="1:12">
      <c r="A990" t="s">
        <v>1003</v>
      </c>
      <c r="B990">
        <v>82.34</v>
      </c>
      <c r="C990">
        <v>10</v>
      </c>
      <c r="D990">
        <v>41.17</v>
      </c>
      <c r="E990">
        <v>864.57</v>
      </c>
      <c r="F990" s="3">
        <v>43553</v>
      </c>
      <c r="G990" s="20">
        <v>0.8</v>
      </c>
      <c r="H990" t="s">
        <v>13</v>
      </c>
      <c r="I990">
        <v>823.4</v>
      </c>
      <c r="J990">
        <v>4.7619047620000003</v>
      </c>
      <c r="K990">
        <v>41.17</v>
      </c>
      <c r="L990">
        <v>4.3</v>
      </c>
    </row>
    <row r="991" spans="1:12">
      <c r="A991" t="s">
        <v>1004</v>
      </c>
      <c r="B991">
        <v>75.37</v>
      </c>
      <c r="C991">
        <v>8</v>
      </c>
      <c r="D991">
        <v>30.148</v>
      </c>
      <c r="E991">
        <v>633.10799999999995</v>
      </c>
      <c r="F991" s="3">
        <v>43493</v>
      </c>
      <c r="G991" s="20">
        <v>0.656944444444444</v>
      </c>
      <c r="H991" t="s">
        <v>17</v>
      </c>
      <c r="I991">
        <v>602.96</v>
      </c>
      <c r="J991">
        <v>4.7619047620000003</v>
      </c>
      <c r="K991">
        <v>30.148</v>
      </c>
      <c r="L991">
        <v>8.4</v>
      </c>
    </row>
    <row r="992" spans="1:12">
      <c r="A992" t="s">
        <v>1005</v>
      </c>
      <c r="B992">
        <v>56.56</v>
      </c>
      <c r="C992">
        <v>5</v>
      </c>
      <c r="D992">
        <v>14.14</v>
      </c>
      <c r="E992">
        <v>296.94</v>
      </c>
      <c r="F992" s="3">
        <v>43546</v>
      </c>
      <c r="G992" s="20">
        <v>0.79583333333333295</v>
      </c>
      <c r="H992" t="s">
        <v>17</v>
      </c>
      <c r="I992">
        <v>282.8</v>
      </c>
      <c r="J992">
        <v>4.7619047620000003</v>
      </c>
      <c r="K992">
        <v>14.14</v>
      </c>
      <c r="L992">
        <v>4.5</v>
      </c>
    </row>
    <row r="993" spans="1:12">
      <c r="A993" t="s">
        <v>1006</v>
      </c>
      <c r="B993">
        <v>76.599999999999994</v>
      </c>
      <c r="C993">
        <v>10</v>
      </c>
      <c r="D993">
        <v>38.299999999999997</v>
      </c>
      <c r="E993">
        <v>804.3</v>
      </c>
      <c r="F993" s="3">
        <v>43489</v>
      </c>
      <c r="G993" s="20">
        <v>0.75694444444444497</v>
      </c>
      <c r="H993" t="s">
        <v>13</v>
      </c>
      <c r="I993">
        <v>766</v>
      </c>
      <c r="J993">
        <v>4.7619047620000003</v>
      </c>
      <c r="K993">
        <v>38.299999999999997</v>
      </c>
      <c r="L993">
        <v>6</v>
      </c>
    </row>
    <row r="994" spans="1:12">
      <c r="A994" t="s">
        <v>1007</v>
      </c>
      <c r="B994">
        <v>58.03</v>
      </c>
      <c r="C994">
        <v>2</v>
      </c>
      <c r="D994">
        <v>5.8029999999999999</v>
      </c>
      <c r="E994">
        <v>121.863</v>
      </c>
      <c r="F994" s="3">
        <v>43534</v>
      </c>
      <c r="G994" s="20">
        <v>0.86527777777777803</v>
      </c>
      <c r="H994" t="s">
        <v>13</v>
      </c>
      <c r="I994">
        <v>116.06</v>
      </c>
      <c r="J994">
        <v>4.7619047620000003</v>
      </c>
      <c r="K994">
        <v>5.8029999999999999</v>
      </c>
      <c r="L994">
        <v>8.8000000000000007</v>
      </c>
    </row>
    <row r="995" spans="1:12">
      <c r="A995" t="s">
        <v>1008</v>
      </c>
      <c r="B995">
        <v>17.489999999999998</v>
      </c>
      <c r="C995">
        <v>10</v>
      </c>
      <c r="D995">
        <v>8.7449999999999992</v>
      </c>
      <c r="E995">
        <v>183.64500000000001</v>
      </c>
      <c r="F995" s="3">
        <v>43518</v>
      </c>
      <c r="G995" s="20">
        <v>0.77430555555555503</v>
      </c>
      <c r="H995" t="s">
        <v>13</v>
      </c>
      <c r="I995">
        <v>174.9</v>
      </c>
      <c r="J995">
        <v>4.7619047620000003</v>
      </c>
      <c r="K995">
        <v>8.7449999999999992</v>
      </c>
      <c r="L995">
        <v>6.6</v>
      </c>
    </row>
    <row r="996" spans="1:12">
      <c r="A996" t="s">
        <v>1009</v>
      </c>
      <c r="B996">
        <v>60.95</v>
      </c>
      <c r="C996">
        <v>1</v>
      </c>
      <c r="D996">
        <v>3.0474999999999999</v>
      </c>
      <c r="E996">
        <v>63.997500000000002</v>
      </c>
      <c r="F996" s="3">
        <v>43514</v>
      </c>
      <c r="G996" s="20">
        <v>0.48611111111111099</v>
      </c>
      <c r="H996" t="s">
        <v>13</v>
      </c>
      <c r="I996">
        <v>60.95</v>
      </c>
      <c r="J996">
        <v>4.7619047620000003</v>
      </c>
      <c r="K996">
        <v>3.0474999999999999</v>
      </c>
      <c r="L996">
        <v>5.9</v>
      </c>
    </row>
    <row r="997" spans="1:12">
      <c r="A997" t="s">
        <v>1010</v>
      </c>
      <c r="B997">
        <v>40.35</v>
      </c>
      <c r="C997">
        <v>1</v>
      </c>
      <c r="D997">
        <v>2.0175000000000001</v>
      </c>
      <c r="E997">
        <v>42.3675</v>
      </c>
      <c r="F997" s="3">
        <v>43494</v>
      </c>
      <c r="G997" s="20">
        <v>0.57361111111111096</v>
      </c>
      <c r="H997" t="s">
        <v>13</v>
      </c>
      <c r="I997">
        <v>40.35</v>
      </c>
      <c r="J997">
        <v>4.7619047620000003</v>
      </c>
      <c r="K997">
        <v>2.0175000000000001</v>
      </c>
      <c r="L997">
        <v>6.2</v>
      </c>
    </row>
    <row r="998" spans="1:12">
      <c r="A998" t="s">
        <v>1011</v>
      </c>
      <c r="B998">
        <v>97.38</v>
      </c>
      <c r="C998">
        <v>10</v>
      </c>
      <c r="D998">
        <v>48.69</v>
      </c>
      <c r="E998">
        <v>1022.49</v>
      </c>
      <c r="F998" s="3">
        <v>43526</v>
      </c>
      <c r="G998" s="20">
        <v>0.719444444444444</v>
      </c>
      <c r="H998" t="s">
        <v>13</v>
      </c>
      <c r="I998">
        <v>973.8</v>
      </c>
      <c r="J998">
        <v>4.7619047620000003</v>
      </c>
      <c r="K998">
        <v>48.69</v>
      </c>
      <c r="L998">
        <v>4.4000000000000004</v>
      </c>
    </row>
    <row r="999" spans="1:12">
      <c r="A999" t="s">
        <v>1012</v>
      </c>
      <c r="B999">
        <v>31.84</v>
      </c>
      <c r="C999">
        <v>1</v>
      </c>
      <c r="D999">
        <v>1.5920000000000001</v>
      </c>
      <c r="E999">
        <v>33.432000000000002</v>
      </c>
      <c r="F999" s="3">
        <v>43505</v>
      </c>
      <c r="G999" s="20">
        <v>0.55694444444444402</v>
      </c>
      <c r="H999" t="s">
        <v>15</v>
      </c>
      <c r="I999">
        <v>31.84</v>
      </c>
      <c r="J999">
        <v>4.7619047620000003</v>
      </c>
      <c r="K999">
        <v>1.5920000000000001</v>
      </c>
      <c r="L999">
        <v>7.7</v>
      </c>
    </row>
    <row r="1000" spans="1:12">
      <c r="A1000" t="s">
        <v>1013</v>
      </c>
      <c r="B1000">
        <v>65.819999999999993</v>
      </c>
      <c r="C1000">
        <v>1</v>
      </c>
      <c r="D1000">
        <v>3.2909999999999999</v>
      </c>
      <c r="E1000">
        <v>69.111000000000004</v>
      </c>
      <c r="F1000" s="3">
        <v>43518</v>
      </c>
      <c r="G1000" s="20">
        <v>0.64791666666666703</v>
      </c>
      <c r="H1000" t="s">
        <v>15</v>
      </c>
      <c r="I1000">
        <v>65.819999999999993</v>
      </c>
      <c r="J1000">
        <v>4.7619047620000003</v>
      </c>
      <c r="K1000">
        <v>3.2909999999999999</v>
      </c>
      <c r="L1000">
        <v>4.0999999999999996</v>
      </c>
    </row>
    <row r="1001" spans="1:12">
      <c r="A1001" t="s">
        <v>1014</v>
      </c>
      <c r="B1001">
        <v>88.34</v>
      </c>
      <c r="C1001">
        <v>7</v>
      </c>
      <c r="D1001">
        <v>30.919</v>
      </c>
      <c r="E1001">
        <v>649.29899999999998</v>
      </c>
      <c r="F1001" s="3">
        <v>43514</v>
      </c>
      <c r="G1001" s="20">
        <v>0.56111111111111101</v>
      </c>
      <c r="H1001" t="s">
        <v>15</v>
      </c>
      <c r="I1001">
        <v>618.38</v>
      </c>
      <c r="J1001">
        <v>4.7619047620000003</v>
      </c>
      <c r="K1001">
        <v>30.919</v>
      </c>
      <c r="L1001">
        <v>6.6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1"/>
  <sheetViews>
    <sheetView workbookViewId="0">
      <selection activeCell="D4" sqref="D4"/>
    </sheetView>
  </sheetViews>
  <sheetFormatPr defaultColWidth="9" defaultRowHeight="14.4"/>
  <cols>
    <col min="1" max="1" width="11.21875" customWidth="1"/>
    <col min="2" max="2" width="13.77734375" customWidth="1"/>
    <col min="3" max="3" width="7.33203125" customWidth="1"/>
  </cols>
  <sheetData>
    <row r="1" spans="1:4">
      <c r="A1" s="12" t="s">
        <v>0</v>
      </c>
      <c r="B1" s="12" t="s">
        <v>1015</v>
      </c>
      <c r="C1" s="12" t="s">
        <v>1016</v>
      </c>
    </row>
    <row r="2" spans="1:4">
      <c r="A2" t="s">
        <v>191</v>
      </c>
      <c r="B2" t="s">
        <v>1017</v>
      </c>
      <c r="C2" t="s">
        <v>1018</v>
      </c>
    </row>
    <row r="3" spans="1:4">
      <c r="A3" t="s">
        <v>192</v>
      </c>
      <c r="B3" t="s">
        <v>1019</v>
      </c>
      <c r="C3" t="s">
        <v>1020</v>
      </c>
      <c r="D3">
        <f>COUNTBLANK(A2:C1001)</f>
        <v>0</v>
      </c>
    </row>
    <row r="4" spans="1:4">
      <c r="A4" t="s">
        <v>193</v>
      </c>
      <c r="B4" t="s">
        <v>1019</v>
      </c>
      <c r="C4" t="s">
        <v>1018</v>
      </c>
    </row>
    <row r="5" spans="1:4">
      <c r="A5" t="s">
        <v>194</v>
      </c>
      <c r="B5" t="s">
        <v>1017</v>
      </c>
      <c r="C5" t="s">
        <v>1018</v>
      </c>
    </row>
    <row r="6" spans="1:4">
      <c r="A6" t="s">
        <v>195</v>
      </c>
      <c r="B6" t="s">
        <v>1019</v>
      </c>
      <c r="C6" t="s">
        <v>1018</v>
      </c>
    </row>
    <row r="7" spans="1:4">
      <c r="A7" t="s">
        <v>196</v>
      </c>
      <c r="B7" t="s">
        <v>1017</v>
      </c>
      <c r="C7" t="s">
        <v>1018</v>
      </c>
    </row>
    <row r="8" spans="1:4">
      <c r="A8" t="s">
        <v>197</v>
      </c>
      <c r="B8" t="s">
        <v>1017</v>
      </c>
      <c r="C8" t="s">
        <v>1018</v>
      </c>
    </row>
    <row r="9" spans="1:4">
      <c r="A9" t="s">
        <v>198</v>
      </c>
      <c r="B9" t="s">
        <v>1019</v>
      </c>
      <c r="C9" t="s">
        <v>1018</v>
      </c>
    </row>
    <row r="10" spans="1:4">
      <c r="A10" t="s">
        <v>199</v>
      </c>
      <c r="B10" t="s">
        <v>1019</v>
      </c>
      <c r="C10" t="s">
        <v>1020</v>
      </c>
    </row>
    <row r="11" spans="1:4">
      <c r="A11" t="s">
        <v>200</v>
      </c>
      <c r="B11" t="s">
        <v>1017</v>
      </c>
      <c r="C11" t="s">
        <v>1018</v>
      </c>
    </row>
    <row r="12" spans="1:4">
      <c r="A12" t="s">
        <v>201</v>
      </c>
      <c r="B12" t="s">
        <v>1017</v>
      </c>
      <c r="C12" t="s">
        <v>1020</v>
      </c>
    </row>
    <row r="13" spans="1:4">
      <c r="A13" t="s">
        <v>202</v>
      </c>
      <c r="B13" t="s">
        <v>1017</v>
      </c>
      <c r="C13" t="s">
        <v>1018</v>
      </c>
    </row>
    <row r="14" spans="1:4">
      <c r="A14" t="s">
        <v>203</v>
      </c>
      <c r="B14" t="s">
        <v>1019</v>
      </c>
      <c r="C14" t="s">
        <v>1018</v>
      </c>
    </row>
    <row r="15" spans="1:4">
      <c r="A15" t="s">
        <v>204</v>
      </c>
      <c r="B15" t="s">
        <v>1019</v>
      </c>
      <c r="C15" t="s">
        <v>1020</v>
      </c>
    </row>
    <row r="16" spans="1:4">
      <c r="A16" t="s">
        <v>205</v>
      </c>
      <c r="B16" t="s">
        <v>1019</v>
      </c>
      <c r="C16" t="s">
        <v>1020</v>
      </c>
    </row>
    <row r="17" spans="1:3">
      <c r="A17" t="s">
        <v>206</v>
      </c>
      <c r="B17" t="s">
        <v>1019</v>
      </c>
      <c r="C17" t="s">
        <v>1020</v>
      </c>
    </row>
    <row r="18" spans="1:3">
      <c r="A18" t="s">
        <v>207</v>
      </c>
      <c r="B18" t="s">
        <v>1019</v>
      </c>
      <c r="C18" t="s">
        <v>1020</v>
      </c>
    </row>
    <row r="19" spans="1:3">
      <c r="A19" t="s">
        <v>208</v>
      </c>
      <c r="B19" t="s">
        <v>1019</v>
      </c>
      <c r="C19" t="s">
        <v>1018</v>
      </c>
    </row>
    <row r="20" spans="1:3">
      <c r="A20" t="s">
        <v>209</v>
      </c>
      <c r="B20" t="s">
        <v>1019</v>
      </c>
      <c r="C20" t="s">
        <v>1018</v>
      </c>
    </row>
    <row r="21" spans="1:3">
      <c r="A21" t="s">
        <v>210</v>
      </c>
      <c r="B21" t="s">
        <v>1017</v>
      </c>
      <c r="C21" t="s">
        <v>1020</v>
      </c>
    </row>
    <row r="22" spans="1:3">
      <c r="A22" t="s">
        <v>211</v>
      </c>
      <c r="B22" t="s">
        <v>1017</v>
      </c>
      <c r="C22" t="s">
        <v>1018</v>
      </c>
    </row>
    <row r="23" spans="1:3">
      <c r="A23" t="s">
        <v>212</v>
      </c>
      <c r="B23" t="s">
        <v>1019</v>
      </c>
      <c r="C23" t="s">
        <v>1020</v>
      </c>
    </row>
    <row r="24" spans="1:3">
      <c r="A24" t="s">
        <v>213</v>
      </c>
      <c r="B24" t="s">
        <v>1019</v>
      </c>
      <c r="C24" t="s">
        <v>1018</v>
      </c>
    </row>
    <row r="25" spans="1:3">
      <c r="A25" t="s">
        <v>214</v>
      </c>
      <c r="B25" t="s">
        <v>1017</v>
      </c>
      <c r="C25" t="s">
        <v>1020</v>
      </c>
    </row>
    <row r="26" spans="1:3">
      <c r="A26" t="s">
        <v>215</v>
      </c>
      <c r="B26" t="s">
        <v>1017</v>
      </c>
      <c r="C26" t="s">
        <v>1020</v>
      </c>
    </row>
    <row r="27" spans="1:3">
      <c r="A27" t="s">
        <v>216</v>
      </c>
      <c r="B27" t="s">
        <v>1017</v>
      </c>
      <c r="C27" t="s">
        <v>1020</v>
      </c>
    </row>
    <row r="28" spans="1:3">
      <c r="A28" t="s">
        <v>217</v>
      </c>
      <c r="B28" t="s">
        <v>1019</v>
      </c>
      <c r="C28" t="s">
        <v>1018</v>
      </c>
    </row>
    <row r="29" spans="1:3">
      <c r="A29" t="s">
        <v>218</v>
      </c>
      <c r="B29" t="s">
        <v>1017</v>
      </c>
      <c r="C29" t="s">
        <v>1018</v>
      </c>
    </row>
    <row r="30" spans="1:3">
      <c r="A30" t="s">
        <v>219</v>
      </c>
      <c r="B30" t="s">
        <v>1017</v>
      </c>
      <c r="C30" t="s">
        <v>1018</v>
      </c>
    </row>
    <row r="31" spans="1:3">
      <c r="A31" t="s">
        <v>220</v>
      </c>
      <c r="B31" t="s">
        <v>1019</v>
      </c>
      <c r="C31" t="s">
        <v>1020</v>
      </c>
    </row>
    <row r="32" spans="1:3">
      <c r="A32" t="s">
        <v>221</v>
      </c>
      <c r="B32" t="s">
        <v>1017</v>
      </c>
      <c r="C32" t="s">
        <v>1020</v>
      </c>
    </row>
    <row r="33" spans="1:3">
      <c r="A33" t="s">
        <v>222</v>
      </c>
      <c r="B33" t="s">
        <v>1017</v>
      </c>
      <c r="C33" t="s">
        <v>1020</v>
      </c>
    </row>
    <row r="34" spans="1:3">
      <c r="A34" t="s">
        <v>223</v>
      </c>
      <c r="B34" t="s">
        <v>1019</v>
      </c>
      <c r="C34" t="s">
        <v>1020</v>
      </c>
    </row>
    <row r="35" spans="1:3">
      <c r="A35" t="s">
        <v>224</v>
      </c>
      <c r="B35" t="s">
        <v>1019</v>
      </c>
      <c r="C35" t="s">
        <v>1020</v>
      </c>
    </row>
    <row r="36" spans="1:3">
      <c r="A36" t="s">
        <v>225</v>
      </c>
      <c r="B36" t="s">
        <v>1019</v>
      </c>
      <c r="C36" t="s">
        <v>1018</v>
      </c>
    </row>
    <row r="37" spans="1:3">
      <c r="A37" t="s">
        <v>226</v>
      </c>
      <c r="B37" t="s">
        <v>1019</v>
      </c>
      <c r="C37" t="s">
        <v>1020</v>
      </c>
    </row>
    <row r="38" spans="1:3">
      <c r="A38" t="s">
        <v>227</v>
      </c>
      <c r="B38" t="s">
        <v>1019</v>
      </c>
      <c r="C38" t="s">
        <v>1018</v>
      </c>
    </row>
    <row r="39" spans="1:3">
      <c r="A39" t="s">
        <v>228</v>
      </c>
      <c r="B39" t="s">
        <v>1019</v>
      </c>
      <c r="C39" t="s">
        <v>1018</v>
      </c>
    </row>
    <row r="40" spans="1:3">
      <c r="A40" t="s">
        <v>229</v>
      </c>
      <c r="B40" t="s">
        <v>1017</v>
      </c>
      <c r="C40" t="s">
        <v>1020</v>
      </c>
    </row>
    <row r="41" spans="1:3">
      <c r="A41" t="s">
        <v>230</v>
      </c>
      <c r="B41" t="s">
        <v>1019</v>
      </c>
      <c r="C41" t="s">
        <v>1018</v>
      </c>
    </row>
    <row r="42" spans="1:3">
      <c r="A42" t="s">
        <v>231</v>
      </c>
      <c r="B42" t="s">
        <v>1019</v>
      </c>
      <c r="C42" t="s">
        <v>1020</v>
      </c>
    </row>
    <row r="43" spans="1:3">
      <c r="A43" t="s">
        <v>232</v>
      </c>
      <c r="B43" t="s">
        <v>1017</v>
      </c>
      <c r="C43" t="s">
        <v>1020</v>
      </c>
    </row>
    <row r="44" spans="1:3">
      <c r="A44" t="s">
        <v>233</v>
      </c>
      <c r="B44" t="s">
        <v>1019</v>
      </c>
      <c r="C44" t="s">
        <v>1018</v>
      </c>
    </row>
    <row r="45" spans="1:3">
      <c r="A45" t="s">
        <v>234</v>
      </c>
      <c r="B45" t="s">
        <v>1019</v>
      </c>
      <c r="C45" t="s">
        <v>1020</v>
      </c>
    </row>
    <row r="46" spans="1:3">
      <c r="A46" t="s">
        <v>235</v>
      </c>
      <c r="B46" t="s">
        <v>1019</v>
      </c>
      <c r="C46" t="s">
        <v>1018</v>
      </c>
    </row>
    <row r="47" spans="1:3">
      <c r="A47" t="s">
        <v>236</v>
      </c>
      <c r="B47" t="s">
        <v>1019</v>
      </c>
      <c r="C47" t="s">
        <v>1018</v>
      </c>
    </row>
    <row r="48" spans="1:3">
      <c r="A48" t="s">
        <v>237</v>
      </c>
      <c r="B48" t="s">
        <v>1019</v>
      </c>
      <c r="C48" t="s">
        <v>1018</v>
      </c>
    </row>
    <row r="49" spans="1:3">
      <c r="A49" t="s">
        <v>238</v>
      </c>
      <c r="B49" t="s">
        <v>1017</v>
      </c>
      <c r="C49" t="s">
        <v>1020</v>
      </c>
    </row>
    <row r="50" spans="1:3">
      <c r="A50" t="s">
        <v>239</v>
      </c>
      <c r="B50" t="s">
        <v>1019</v>
      </c>
      <c r="C50" t="s">
        <v>1018</v>
      </c>
    </row>
    <row r="51" spans="1:3">
      <c r="A51" t="s">
        <v>240</v>
      </c>
      <c r="B51" t="s">
        <v>1017</v>
      </c>
      <c r="C51" t="s">
        <v>1020</v>
      </c>
    </row>
    <row r="52" spans="1:3">
      <c r="A52" t="s">
        <v>241</v>
      </c>
      <c r="B52" t="s">
        <v>1017</v>
      </c>
      <c r="C52" t="s">
        <v>1018</v>
      </c>
    </row>
    <row r="53" spans="1:3">
      <c r="A53" t="s">
        <v>242</v>
      </c>
      <c r="B53" t="s">
        <v>1017</v>
      </c>
      <c r="C53" t="s">
        <v>1018</v>
      </c>
    </row>
    <row r="54" spans="1:3">
      <c r="A54" t="s">
        <v>243</v>
      </c>
      <c r="B54" t="s">
        <v>1017</v>
      </c>
      <c r="C54" t="s">
        <v>1020</v>
      </c>
    </row>
    <row r="55" spans="1:3">
      <c r="A55" t="s">
        <v>244</v>
      </c>
      <c r="B55" t="s">
        <v>1019</v>
      </c>
      <c r="C55" t="s">
        <v>1020</v>
      </c>
    </row>
    <row r="56" spans="1:3">
      <c r="A56" t="s">
        <v>245</v>
      </c>
      <c r="B56" t="s">
        <v>1019</v>
      </c>
      <c r="C56" t="s">
        <v>1020</v>
      </c>
    </row>
    <row r="57" spans="1:3">
      <c r="A57" t="s">
        <v>246</v>
      </c>
      <c r="B57" t="s">
        <v>1017</v>
      </c>
      <c r="C57" t="s">
        <v>1020</v>
      </c>
    </row>
    <row r="58" spans="1:3">
      <c r="A58" t="s">
        <v>247</v>
      </c>
      <c r="B58" t="s">
        <v>1019</v>
      </c>
      <c r="C58" t="s">
        <v>1020</v>
      </c>
    </row>
    <row r="59" spans="1:3">
      <c r="A59" t="s">
        <v>248</v>
      </c>
      <c r="B59" t="s">
        <v>1017</v>
      </c>
      <c r="C59" t="s">
        <v>1018</v>
      </c>
    </row>
    <row r="60" spans="1:3">
      <c r="A60" t="s">
        <v>249</v>
      </c>
      <c r="B60" t="s">
        <v>1017</v>
      </c>
      <c r="C60" t="s">
        <v>1018</v>
      </c>
    </row>
    <row r="61" spans="1:3">
      <c r="A61" t="s">
        <v>250</v>
      </c>
      <c r="B61" t="s">
        <v>1019</v>
      </c>
      <c r="C61" t="s">
        <v>1020</v>
      </c>
    </row>
    <row r="62" spans="1:3">
      <c r="A62" t="s">
        <v>251</v>
      </c>
      <c r="B62" t="s">
        <v>1019</v>
      </c>
      <c r="C62" t="s">
        <v>1018</v>
      </c>
    </row>
    <row r="63" spans="1:3">
      <c r="A63" t="s">
        <v>252</v>
      </c>
      <c r="B63" t="s">
        <v>1017</v>
      </c>
      <c r="C63" t="s">
        <v>1020</v>
      </c>
    </row>
    <row r="64" spans="1:3">
      <c r="A64" t="s">
        <v>253</v>
      </c>
      <c r="B64" t="s">
        <v>1017</v>
      </c>
      <c r="C64" t="s">
        <v>1020</v>
      </c>
    </row>
    <row r="65" spans="1:3">
      <c r="A65" t="s">
        <v>254</v>
      </c>
      <c r="B65" t="s">
        <v>1019</v>
      </c>
      <c r="C65" t="s">
        <v>1018</v>
      </c>
    </row>
    <row r="66" spans="1:3">
      <c r="A66" t="s">
        <v>255</v>
      </c>
      <c r="B66" t="s">
        <v>1019</v>
      </c>
      <c r="C66" t="s">
        <v>1018</v>
      </c>
    </row>
    <row r="67" spans="1:3">
      <c r="A67" t="s">
        <v>256</v>
      </c>
      <c r="B67" t="s">
        <v>1019</v>
      </c>
      <c r="C67" t="s">
        <v>1018</v>
      </c>
    </row>
    <row r="68" spans="1:3">
      <c r="A68" t="s">
        <v>257</v>
      </c>
      <c r="B68" t="s">
        <v>1017</v>
      </c>
      <c r="C68" t="s">
        <v>1018</v>
      </c>
    </row>
    <row r="69" spans="1:3">
      <c r="A69" t="s">
        <v>258</v>
      </c>
      <c r="B69" t="s">
        <v>1017</v>
      </c>
      <c r="C69" t="s">
        <v>1018</v>
      </c>
    </row>
    <row r="70" spans="1:3">
      <c r="A70" t="s">
        <v>259</v>
      </c>
      <c r="B70" t="s">
        <v>1019</v>
      </c>
      <c r="C70" t="s">
        <v>1018</v>
      </c>
    </row>
    <row r="71" spans="1:3">
      <c r="A71" t="s">
        <v>260</v>
      </c>
      <c r="B71" t="s">
        <v>1017</v>
      </c>
      <c r="C71" t="s">
        <v>1018</v>
      </c>
    </row>
    <row r="72" spans="1:3">
      <c r="A72" t="s">
        <v>261</v>
      </c>
      <c r="B72" t="s">
        <v>1017</v>
      </c>
      <c r="C72" t="s">
        <v>1020</v>
      </c>
    </row>
    <row r="73" spans="1:3">
      <c r="A73" t="s">
        <v>262</v>
      </c>
      <c r="B73" t="s">
        <v>1017</v>
      </c>
      <c r="C73" t="s">
        <v>1018</v>
      </c>
    </row>
    <row r="74" spans="1:3">
      <c r="A74" t="s">
        <v>263</v>
      </c>
      <c r="B74" t="s">
        <v>1017</v>
      </c>
      <c r="C74" t="s">
        <v>1018</v>
      </c>
    </row>
    <row r="75" spans="1:3">
      <c r="A75" t="s">
        <v>264</v>
      </c>
      <c r="B75" t="s">
        <v>1019</v>
      </c>
      <c r="C75" t="s">
        <v>1018</v>
      </c>
    </row>
    <row r="76" spans="1:3">
      <c r="A76" t="s">
        <v>265</v>
      </c>
      <c r="B76" t="s">
        <v>1017</v>
      </c>
      <c r="C76" t="s">
        <v>1018</v>
      </c>
    </row>
    <row r="77" spans="1:3">
      <c r="A77" t="s">
        <v>266</v>
      </c>
      <c r="B77" t="s">
        <v>1017</v>
      </c>
      <c r="C77" t="s">
        <v>1018</v>
      </c>
    </row>
    <row r="78" spans="1:3">
      <c r="A78" t="s">
        <v>267</v>
      </c>
      <c r="B78" t="s">
        <v>1019</v>
      </c>
      <c r="C78" t="s">
        <v>1020</v>
      </c>
    </row>
    <row r="79" spans="1:3">
      <c r="A79" t="s">
        <v>268</v>
      </c>
      <c r="B79" t="s">
        <v>1019</v>
      </c>
      <c r="C79" t="s">
        <v>1018</v>
      </c>
    </row>
    <row r="80" spans="1:3">
      <c r="A80" t="s">
        <v>269</v>
      </c>
      <c r="B80" t="s">
        <v>1017</v>
      </c>
      <c r="C80" t="s">
        <v>1018</v>
      </c>
    </row>
    <row r="81" spans="1:3">
      <c r="A81" t="s">
        <v>270</v>
      </c>
      <c r="B81" t="s">
        <v>1017</v>
      </c>
      <c r="C81" t="s">
        <v>1018</v>
      </c>
    </row>
    <row r="82" spans="1:3">
      <c r="A82" t="s">
        <v>271</v>
      </c>
      <c r="B82" t="s">
        <v>1017</v>
      </c>
      <c r="C82" t="s">
        <v>1018</v>
      </c>
    </row>
    <row r="83" spans="1:3">
      <c r="A83" t="s">
        <v>272</v>
      </c>
      <c r="B83" t="s">
        <v>1017</v>
      </c>
      <c r="C83" t="s">
        <v>1018</v>
      </c>
    </row>
    <row r="84" spans="1:3">
      <c r="A84" t="s">
        <v>273</v>
      </c>
      <c r="B84" t="s">
        <v>1017</v>
      </c>
      <c r="C84" t="s">
        <v>1018</v>
      </c>
    </row>
    <row r="85" spans="1:3">
      <c r="A85" t="s">
        <v>274</v>
      </c>
      <c r="B85" t="s">
        <v>1017</v>
      </c>
      <c r="C85" t="s">
        <v>1018</v>
      </c>
    </row>
    <row r="86" spans="1:3">
      <c r="A86" t="s">
        <v>275</v>
      </c>
      <c r="B86" t="s">
        <v>1019</v>
      </c>
      <c r="C86" t="s">
        <v>1020</v>
      </c>
    </row>
    <row r="87" spans="1:3">
      <c r="A87" t="s">
        <v>276</v>
      </c>
      <c r="B87" t="s">
        <v>1019</v>
      </c>
      <c r="C87" t="s">
        <v>1020</v>
      </c>
    </row>
    <row r="88" spans="1:3">
      <c r="A88" t="s">
        <v>277</v>
      </c>
      <c r="B88" t="s">
        <v>1017</v>
      </c>
      <c r="C88" t="s">
        <v>1020</v>
      </c>
    </row>
    <row r="89" spans="1:3">
      <c r="A89" t="s">
        <v>278</v>
      </c>
      <c r="B89" t="s">
        <v>1017</v>
      </c>
      <c r="C89" t="s">
        <v>1020</v>
      </c>
    </row>
    <row r="90" spans="1:3">
      <c r="A90" t="s">
        <v>279</v>
      </c>
      <c r="B90" t="s">
        <v>1019</v>
      </c>
      <c r="C90" t="s">
        <v>1018</v>
      </c>
    </row>
    <row r="91" spans="1:3">
      <c r="A91" t="s">
        <v>280</v>
      </c>
      <c r="B91" t="s">
        <v>1017</v>
      </c>
      <c r="C91" t="s">
        <v>1020</v>
      </c>
    </row>
    <row r="92" spans="1:3">
      <c r="A92" t="s">
        <v>281</v>
      </c>
      <c r="B92" t="s">
        <v>1019</v>
      </c>
      <c r="C92" t="s">
        <v>1018</v>
      </c>
    </row>
    <row r="93" spans="1:3">
      <c r="A93" t="s">
        <v>282</v>
      </c>
      <c r="B93" t="s">
        <v>1017</v>
      </c>
      <c r="C93" t="s">
        <v>1020</v>
      </c>
    </row>
    <row r="94" spans="1:3">
      <c r="A94" t="s">
        <v>283</v>
      </c>
      <c r="B94" t="s">
        <v>1017</v>
      </c>
      <c r="C94" t="s">
        <v>1018</v>
      </c>
    </row>
    <row r="95" spans="1:3">
      <c r="A95" t="s">
        <v>284</v>
      </c>
      <c r="B95" t="s">
        <v>1017</v>
      </c>
      <c r="C95" t="s">
        <v>1020</v>
      </c>
    </row>
    <row r="96" spans="1:3">
      <c r="A96" t="s">
        <v>285</v>
      </c>
      <c r="B96" t="s">
        <v>1019</v>
      </c>
      <c r="C96" t="s">
        <v>1020</v>
      </c>
    </row>
    <row r="97" spans="1:3">
      <c r="A97" t="s">
        <v>286</v>
      </c>
      <c r="B97" t="s">
        <v>1017</v>
      </c>
      <c r="C97" t="s">
        <v>1020</v>
      </c>
    </row>
    <row r="98" spans="1:3">
      <c r="A98" t="s">
        <v>287</v>
      </c>
      <c r="B98" t="s">
        <v>1017</v>
      </c>
      <c r="C98" t="s">
        <v>1020</v>
      </c>
    </row>
    <row r="99" spans="1:3">
      <c r="A99" t="s">
        <v>288</v>
      </c>
      <c r="B99" t="s">
        <v>1019</v>
      </c>
      <c r="C99" t="s">
        <v>1020</v>
      </c>
    </row>
    <row r="100" spans="1:3">
      <c r="A100" t="s">
        <v>289</v>
      </c>
      <c r="B100" t="s">
        <v>1019</v>
      </c>
      <c r="C100" t="s">
        <v>1020</v>
      </c>
    </row>
    <row r="101" spans="1:3">
      <c r="A101" t="s">
        <v>290</v>
      </c>
      <c r="B101" t="s">
        <v>1019</v>
      </c>
      <c r="C101" t="s">
        <v>1018</v>
      </c>
    </row>
    <row r="102" spans="1:3">
      <c r="A102" t="s">
        <v>291</v>
      </c>
      <c r="B102" t="s">
        <v>1017</v>
      </c>
      <c r="C102" t="s">
        <v>1020</v>
      </c>
    </row>
    <row r="103" spans="1:3">
      <c r="A103" t="s">
        <v>292</v>
      </c>
      <c r="B103" t="s">
        <v>1019</v>
      </c>
      <c r="C103" t="s">
        <v>1020</v>
      </c>
    </row>
    <row r="104" spans="1:3">
      <c r="A104" t="s">
        <v>293</v>
      </c>
      <c r="B104" t="s">
        <v>1017</v>
      </c>
      <c r="C104" t="s">
        <v>1018</v>
      </c>
    </row>
    <row r="105" spans="1:3">
      <c r="A105" t="s">
        <v>294</v>
      </c>
      <c r="B105" t="s">
        <v>1017</v>
      </c>
      <c r="C105" t="s">
        <v>1018</v>
      </c>
    </row>
    <row r="106" spans="1:3">
      <c r="A106" t="s">
        <v>295</v>
      </c>
      <c r="B106" t="s">
        <v>1019</v>
      </c>
      <c r="C106" t="s">
        <v>1020</v>
      </c>
    </row>
    <row r="107" spans="1:3">
      <c r="A107" t="s">
        <v>296</v>
      </c>
      <c r="B107" t="s">
        <v>1019</v>
      </c>
      <c r="C107" t="s">
        <v>1018</v>
      </c>
    </row>
    <row r="108" spans="1:3">
      <c r="A108" t="s">
        <v>297</v>
      </c>
      <c r="B108" t="s">
        <v>1019</v>
      </c>
      <c r="C108" t="s">
        <v>1020</v>
      </c>
    </row>
    <row r="109" spans="1:3">
      <c r="A109" t="s">
        <v>298</v>
      </c>
      <c r="B109" t="s">
        <v>1017</v>
      </c>
      <c r="C109" t="s">
        <v>1018</v>
      </c>
    </row>
    <row r="110" spans="1:3">
      <c r="A110" t="s">
        <v>299</v>
      </c>
      <c r="B110" t="s">
        <v>1017</v>
      </c>
      <c r="C110" t="s">
        <v>1020</v>
      </c>
    </row>
    <row r="111" spans="1:3">
      <c r="A111" t="s">
        <v>300</v>
      </c>
      <c r="B111" t="s">
        <v>1019</v>
      </c>
      <c r="C111" t="s">
        <v>1018</v>
      </c>
    </row>
    <row r="112" spans="1:3">
      <c r="A112" t="s">
        <v>301</v>
      </c>
      <c r="B112" t="s">
        <v>1017</v>
      </c>
      <c r="C112" t="s">
        <v>1018</v>
      </c>
    </row>
    <row r="113" spans="1:3">
      <c r="A113" t="s">
        <v>302</v>
      </c>
      <c r="B113" t="s">
        <v>1019</v>
      </c>
      <c r="C113" t="s">
        <v>1020</v>
      </c>
    </row>
    <row r="114" spans="1:3">
      <c r="A114" t="s">
        <v>303</v>
      </c>
      <c r="B114" t="s">
        <v>1019</v>
      </c>
      <c r="C114" t="s">
        <v>1020</v>
      </c>
    </row>
    <row r="115" spans="1:3">
      <c r="A115" t="s">
        <v>304</v>
      </c>
      <c r="B115" t="s">
        <v>1017</v>
      </c>
      <c r="C115" t="s">
        <v>1020</v>
      </c>
    </row>
    <row r="116" spans="1:3">
      <c r="A116" t="s">
        <v>305</v>
      </c>
      <c r="B116" t="s">
        <v>1017</v>
      </c>
      <c r="C116" t="s">
        <v>1018</v>
      </c>
    </row>
    <row r="117" spans="1:3">
      <c r="A117" t="s">
        <v>306</v>
      </c>
      <c r="B117" t="s">
        <v>1019</v>
      </c>
      <c r="C117" t="s">
        <v>1018</v>
      </c>
    </row>
    <row r="118" spans="1:3">
      <c r="A118" t="s">
        <v>307</v>
      </c>
      <c r="B118" t="s">
        <v>1017</v>
      </c>
      <c r="C118" t="s">
        <v>1020</v>
      </c>
    </row>
    <row r="119" spans="1:3">
      <c r="A119" t="s">
        <v>308</v>
      </c>
      <c r="B119" t="s">
        <v>1017</v>
      </c>
      <c r="C119" t="s">
        <v>1020</v>
      </c>
    </row>
    <row r="120" spans="1:3">
      <c r="A120" t="s">
        <v>309</v>
      </c>
      <c r="B120" t="s">
        <v>1019</v>
      </c>
      <c r="C120" t="s">
        <v>1018</v>
      </c>
    </row>
    <row r="121" spans="1:3">
      <c r="A121" t="s">
        <v>310</v>
      </c>
      <c r="B121" t="s">
        <v>1017</v>
      </c>
      <c r="C121" t="s">
        <v>1020</v>
      </c>
    </row>
    <row r="122" spans="1:3">
      <c r="A122" t="s">
        <v>311</v>
      </c>
      <c r="B122" t="s">
        <v>1019</v>
      </c>
      <c r="C122" t="s">
        <v>1018</v>
      </c>
    </row>
    <row r="123" spans="1:3">
      <c r="A123" t="s">
        <v>312</v>
      </c>
      <c r="B123" t="s">
        <v>1017</v>
      </c>
      <c r="C123" t="s">
        <v>1018</v>
      </c>
    </row>
    <row r="124" spans="1:3">
      <c r="A124" t="s">
        <v>313</v>
      </c>
      <c r="B124" t="s">
        <v>1017</v>
      </c>
      <c r="C124" t="s">
        <v>1018</v>
      </c>
    </row>
    <row r="125" spans="1:3">
      <c r="A125" t="s">
        <v>314</v>
      </c>
      <c r="B125" t="s">
        <v>1017</v>
      </c>
      <c r="C125" t="s">
        <v>1020</v>
      </c>
    </row>
    <row r="126" spans="1:3">
      <c r="A126" t="s">
        <v>315</v>
      </c>
      <c r="B126" t="s">
        <v>1019</v>
      </c>
      <c r="C126" t="s">
        <v>1018</v>
      </c>
    </row>
    <row r="127" spans="1:3">
      <c r="A127" t="s">
        <v>316</v>
      </c>
      <c r="B127" t="s">
        <v>1017</v>
      </c>
      <c r="C127" t="s">
        <v>1018</v>
      </c>
    </row>
    <row r="128" spans="1:3">
      <c r="A128" t="s">
        <v>317</v>
      </c>
      <c r="B128" t="s">
        <v>1019</v>
      </c>
      <c r="C128" t="s">
        <v>1018</v>
      </c>
    </row>
    <row r="129" spans="1:3">
      <c r="A129" t="s">
        <v>318</v>
      </c>
      <c r="B129" t="s">
        <v>1019</v>
      </c>
      <c r="C129" t="s">
        <v>1020</v>
      </c>
    </row>
    <row r="130" spans="1:3">
      <c r="A130" t="s">
        <v>319</v>
      </c>
      <c r="B130" t="s">
        <v>1019</v>
      </c>
      <c r="C130" t="s">
        <v>1020</v>
      </c>
    </row>
    <row r="131" spans="1:3">
      <c r="A131" t="s">
        <v>320</v>
      </c>
      <c r="B131" t="s">
        <v>1017</v>
      </c>
      <c r="C131" t="s">
        <v>1018</v>
      </c>
    </row>
    <row r="132" spans="1:3">
      <c r="A132" t="s">
        <v>321</v>
      </c>
      <c r="B132" t="s">
        <v>1019</v>
      </c>
      <c r="C132" t="s">
        <v>1020</v>
      </c>
    </row>
    <row r="133" spans="1:3">
      <c r="A133" t="s">
        <v>322</v>
      </c>
      <c r="B133" t="s">
        <v>1017</v>
      </c>
      <c r="C133" t="s">
        <v>1020</v>
      </c>
    </row>
    <row r="134" spans="1:3">
      <c r="A134" t="s">
        <v>323</v>
      </c>
      <c r="B134" t="s">
        <v>1017</v>
      </c>
      <c r="C134" t="s">
        <v>1020</v>
      </c>
    </row>
    <row r="135" spans="1:3">
      <c r="A135" t="s">
        <v>324</v>
      </c>
      <c r="B135" t="s">
        <v>1019</v>
      </c>
      <c r="C135" t="s">
        <v>1020</v>
      </c>
    </row>
    <row r="136" spans="1:3">
      <c r="A136" t="s">
        <v>325</v>
      </c>
      <c r="B136" t="s">
        <v>1017</v>
      </c>
      <c r="C136" t="s">
        <v>1018</v>
      </c>
    </row>
    <row r="137" spans="1:3">
      <c r="A137" t="s">
        <v>326</v>
      </c>
      <c r="B137" t="s">
        <v>1017</v>
      </c>
      <c r="C137" t="s">
        <v>1018</v>
      </c>
    </row>
    <row r="138" spans="1:3">
      <c r="A138" t="s">
        <v>327</v>
      </c>
      <c r="B138" t="s">
        <v>1017</v>
      </c>
      <c r="C138" t="s">
        <v>1020</v>
      </c>
    </row>
    <row r="139" spans="1:3">
      <c r="A139" t="s">
        <v>328</v>
      </c>
      <c r="B139" t="s">
        <v>1017</v>
      </c>
      <c r="C139" t="s">
        <v>1020</v>
      </c>
    </row>
    <row r="140" spans="1:3">
      <c r="A140" t="s">
        <v>329</v>
      </c>
      <c r="B140" t="s">
        <v>1017</v>
      </c>
      <c r="C140" t="s">
        <v>1020</v>
      </c>
    </row>
    <row r="141" spans="1:3">
      <c r="A141" t="s">
        <v>330</v>
      </c>
      <c r="B141" t="s">
        <v>1017</v>
      </c>
      <c r="C141" t="s">
        <v>1018</v>
      </c>
    </row>
    <row r="142" spans="1:3">
      <c r="A142" t="s">
        <v>331</v>
      </c>
      <c r="B142" t="s">
        <v>1017</v>
      </c>
      <c r="C142" t="s">
        <v>1020</v>
      </c>
    </row>
    <row r="143" spans="1:3">
      <c r="A143" t="s">
        <v>332</v>
      </c>
      <c r="B143" t="s">
        <v>1017</v>
      </c>
      <c r="C143" t="s">
        <v>1018</v>
      </c>
    </row>
    <row r="144" spans="1:3">
      <c r="A144" t="s">
        <v>333</v>
      </c>
      <c r="B144" t="s">
        <v>1017</v>
      </c>
      <c r="C144" t="s">
        <v>1020</v>
      </c>
    </row>
    <row r="145" spans="1:3">
      <c r="A145" t="s">
        <v>334</v>
      </c>
      <c r="B145" t="s">
        <v>1017</v>
      </c>
      <c r="C145" t="s">
        <v>1018</v>
      </c>
    </row>
    <row r="146" spans="1:3">
      <c r="A146" t="s">
        <v>335</v>
      </c>
      <c r="B146" t="s">
        <v>1019</v>
      </c>
      <c r="C146" t="s">
        <v>1020</v>
      </c>
    </row>
    <row r="147" spans="1:3">
      <c r="A147" t="s">
        <v>336</v>
      </c>
      <c r="B147" t="s">
        <v>1019</v>
      </c>
      <c r="C147" t="s">
        <v>1020</v>
      </c>
    </row>
    <row r="148" spans="1:3">
      <c r="A148" t="s">
        <v>337</v>
      </c>
      <c r="B148" t="s">
        <v>1019</v>
      </c>
      <c r="C148" t="s">
        <v>1018</v>
      </c>
    </row>
    <row r="149" spans="1:3">
      <c r="A149" t="s">
        <v>338</v>
      </c>
      <c r="B149" t="s">
        <v>1019</v>
      </c>
      <c r="C149" t="s">
        <v>1020</v>
      </c>
    </row>
    <row r="150" spans="1:3">
      <c r="A150" t="s">
        <v>339</v>
      </c>
      <c r="B150" t="s">
        <v>1019</v>
      </c>
      <c r="C150" t="s">
        <v>1018</v>
      </c>
    </row>
    <row r="151" spans="1:3">
      <c r="A151" t="s">
        <v>340</v>
      </c>
      <c r="B151" t="s">
        <v>1019</v>
      </c>
      <c r="C151" t="s">
        <v>1018</v>
      </c>
    </row>
    <row r="152" spans="1:3">
      <c r="A152" t="s">
        <v>341</v>
      </c>
      <c r="B152" t="s">
        <v>1017</v>
      </c>
      <c r="C152" t="s">
        <v>1018</v>
      </c>
    </row>
    <row r="153" spans="1:3">
      <c r="A153" t="s">
        <v>342</v>
      </c>
      <c r="B153" t="s">
        <v>1017</v>
      </c>
      <c r="C153" t="s">
        <v>1018</v>
      </c>
    </row>
    <row r="154" spans="1:3">
      <c r="A154" t="s">
        <v>343</v>
      </c>
      <c r="B154" t="s">
        <v>1017</v>
      </c>
      <c r="C154" t="s">
        <v>1018</v>
      </c>
    </row>
    <row r="155" spans="1:3">
      <c r="A155" t="s">
        <v>344</v>
      </c>
      <c r="B155" t="s">
        <v>1017</v>
      </c>
      <c r="C155" t="s">
        <v>1018</v>
      </c>
    </row>
    <row r="156" spans="1:3">
      <c r="A156" t="s">
        <v>345</v>
      </c>
      <c r="B156" t="s">
        <v>1019</v>
      </c>
      <c r="C156" t="s">
        <v>1018</v>
      </c>
    </row>
    <row r="157" spans="1:3">
      <c r="A157" t="s">
        <v>346</v>
      </c>
      <c r="B157" t="s">
        <v>1019</v>
      </c>
      <c r="C157" t="s">
        <v>1018</v>
      </c>
    </row>
    <row r="158" spans="1:3">
      <c r="A158" t="s">
        <v>347</v>
      </c>
      <c r="B158" t="s">
        <v>1019</v>
      </c>
      <c r="C158" t="s">
        <v>1018</v>
      </c>
    </row>
    <row r="159" spans="1:3">
      <c r="A159" t="s">
        <v>348</v>
      </c>
      <c r="B159" t="s">
        <v>1017</v>
      </c>
      <c r="C159" t="s">
        <v>1018</v>
      </c>
    </row>
    <row r="160" spans="1:3">
      <c r="A160" t="s">
        <v>349</v>
      </c>
      <c r="B160" t="s">
        <v>1017</v>
      </c>
      <c r="C160" t="s">
        <v>1018</v>
      </c>
    </row>
    <row r="161" spans="1:3">
      <c r="A161" t="s">
        <v>350</v>
      </c>
      <c r="B161" t="s">
        <v>1017</v>
      </c>
      <c r="C161" t="s">
        <v>1020</v>
      </c>
    </row>
    <row r="162" spans="1:3">
      <c r="A162" t="s">
        <v>351</v>
      </c>
      <c r="B162" t="s">
        <v>1019</v>
      </c>
      <c r="C162" t="s">
        <v>1018</v>
      </c>
    </row>
    <row r="163" spans="1:3">
      <c r="A163" t="s">
        <v>352</v>
      </c>
      <c r="B163" t="s">
        <v>1019</v>
      </c>
      <c r="C163" t="s">
        <v>1020</v>
      </c>
    </row>
    <row r="164" spans="1:3">
      <c r="A164" t="s">
        <v>353</v>
      </c>
      <c r="B164" t="s">
        <v>1019</v>
      </c>
      <c r="C164" t="s">
        <v>1020</v>
      </c>
    </row>
    <row r="165" spans="1:3">
      <c r="A165" t="s">
        <v>354</v>
      </c>
      <c r="B165" t="s">
        <v>1017</v>
      </c>
      <c r="C165" t="s">
        <v>1020</v>
      </c>
    </row>
    <row r="166" spans="1:3">
      <c r="A166" t="s">
        <v>355</v>
      </c>
      <c r="B166" t="s">
        <v>1017</v>
      </c>
      <c r="C166" t="s">
        <v>1018</v>
      </c>
    </row>
    <row r="167" spans="1:3">
      <c r="A167" t="s">
        <v>356</v>
      </c>
      <c r="B167" t="s">
        <v>1017</v>
      </c>
      <c r="C167" t="s">
        <v>1020</v>
      </c>
    </row>
    <row r="168" spans="1:3">
      <c r="A168" t="s">
        <v>357</v>
      </c>
      <c r="B168" t="s">
        <v>1017</v>
      </c>
      <c r="C168" t="s">
        <v>1020</v>
      </c>
    </row>
    <row r="169" spans="1:3">
      <c r="A169" t="s">
        <v>358</v>
      </c>
      <c r="B169" t="s">
        <v>1019</v>
      </c>
      <c r="C169" t="s">
        <v>1020</v>
      </c>
    </row>
    <row r="170" spans="1:3">
      <c r="A170" t="s">
        <v>359</v>
      </c>
      <c r="B170" t="s">
        <v>1019</v>
      </c>
      <c r="C170" t="s">
        <v>1018</v>
      </c>
    </row>
    <row r="171" spans="1:3">
      <c r="A171" t="s">
        <v>360</v>
      </c>
      <c r="B171" t="s">
        <v>1019</v>
      </c>
      <c r="C171" t="s">
        <v>1020</v>
      </c>
    </row>
    <row r="172" spans="1:3">
      <c r="A172" t="s">
        <v>361</v>
      </c>
      <c r="B172" t="s">
        <v>1017</v>
      </c>
      <c r="C172" t="s">
        <v>1018</v>
      </c>
    </row>
    <row r="173" spans="1:3">
      <c r="A173" t="s">
        <v>362</v>
      </c>
      <c r="B173" t="s">
        <v>1017</v>
      </c>
      <c r="C173" t="s">
        <v>1020</v>
      </c>
    </row>
    <row r="174" spans="1:3">
      <c r="A174" t="s">
        <v>363</v>
      </c>
      <c r="B174" t="s">
        <v>1019</v>
      </c>
      <c r="C174" t="s">
        <v>1018</v>
      </c>
    </row>
    <row r="175" spans="1:3">
      <c r="A175" t="s">
        <v>364</v>
      </c>
      <c r="B175" t="s">
        <v>1019</v>
      </c>
      <c r="C175" t="s">
        <v>1020</v>
      </c>
    </row>
    <row r="176" spans="1:3">
      <c r="A176" t="s">
        <v>365</v>
      </c>
      <c r="B176" t="s">
        <v>1017</v>
      </c>
      <c r="C176" t="s">
        <v>1020</v>
      </c>
    </row>
    <row r="177" spans="1:3">
      <c r="A177" t="s">
        <v>366</v>
      </c>
      <c r="B177" t="s">
        <v>1019</v>
      </c>
      <c r="C177" t="s">
        <v>1018</v>
      </c>
    </row>
    <row r="178" spans="1:3">
      <c r="A178" t="s">
        <v>367</v>
      </c>
      <c r="B178" t="s">
        <v>1017</v>
      </c>
      <c r="C178" t="s">
        <v>1020</v>
      </c>
    </row>
    <row r="179" spans="1:3">
      <c r="A179" t="s">
        <v>368</v>
      </c>
      <c r="B179" t="s">
        <v>1017</v>
      </c>
      <c r="C179" t="s">
        <v>1018</v>
      </c>
    </row>
    <row r="180" spans="1:3">
      <c r="A180" t="s">
        <v>369</v>
      </c>
      <c r="B180" t="s">
        <v>1019</v>
      </c>
      <c r="C180" t="s">
        <v>1020</v>
      </c>
    </row>
    <row r="181" spans="1:3">
      <c r="A181" t="s">
        <v>370</v>
      </c>
      <c r="B181" t="s">
        <v>1017</v>
      </c>
      <c r="C181" t="s">
        <v>1020</v>
      </c>
    </row>
    <row r="182" spans="1:3">
      <c r="A182" t="s">
        <v>371</v>
      </c>
      <c r="B182" t="s">
        <v>1019</v>
      </c>
      <c r="C182" t="s">
        <v>1020</v>
      </c>
    </row>
    <row r="183" spans="1:3">
      <c r="A183" t="s">
        <v>372</v>
      </c>
      <c r="B183" t="s">
        <v>1019</v>
      </c>
      <c r="C183" t="s">
        <v>1020</v>
      </c>
    </row>
    <row r="184" spans="1:3">
      <c r="A184" t="s">
        <v>373</v>
      </c>
      <c r="B184" t="s">
        <v>1019</v>
      </c>
      <c r="C184" t="s">
        <v>1018</v>
      </c>
    </row>
    <row r="185" spans="1:3">
      <c r="A185" t="s">
        <v>374</v>
      </c>
      <c r="B185" t="s">
        <v>1019</v>
      </c>
      <c r="C185" t="s">
        <v>1018</v>
      </c>
    </row>
    <row r="186" spans="1:3">
      <c r="A186" t="s">
        <v>375</v>
      </c>
      <c r="B186" t="s">
        <v>1017</v>
      </c>
      <c r="C186" t="s">
        <v>1018</v>
      </c>
    </row>
    <row r="187" spans="1:3">
      <c r="A187" t="s">
        <v>376</v>
      </c>
      <c r="B187" t="s">
        <v>1019</v>
      </c>
      <c r="C187" t="s">
        <v>1020</v>
      </c>
    </row>
    <row r="188" spans="1:3">
      <c r="A188" t="s">
        <v>377</v>
      </c>
      <c r="B188" t="s">
        <v>1019</v>
      </c>
      <c r="C188" t="s">
        <v>1018</v>
      </c>
    </row>
    <row r="189" spans="1:3">
      <c r="A189" t="s">
        <v>378</v>
      </c>
      <c r="B189" t="s">
        <v>1019</v>
      </c>
      <c r="C189" t="s">
        <v>1018</v>
      </c>
    </row>
    <row r="190" spans="1:3">
      <c r="A190" t="s">
        <v>379</v>
      </c>
      <c r="B190" t="s">
        <v>1019</v>
      </c>
      <c r="C190" t="s">
        <v>1020</v>
      </c>
    </row>
    <row r="191" spans="1:3">
      <c r="A191" t="s">
        <v>380</v>
      </c>
      <c r="B191" t="s">
        <v>1019</v>
      </c>
      <c r="C191" t="s">
        <v>1020</v>
      </c>
    </row>
    <row r="192" spans="1:3">
      <c r="A192" t="s">
        <v>381</v>
      </c>
      <c r="B192" t="s">
        <v>1019</v>
      </c>
      <c r="C192" t="s">
        <v>1020</v>
      </c>
    </row>
    <row r="193" spans="1:3">
      <c r="A193" t="s">
        <v>382</v>
      </c>
      <c r="B193" t="s">
        <v>1017</v>
      </c>
      <c r="C193" t="s">
        <v>1018</v>
      </c>
    </row>
    <row r="194" spans="1:3">
      <c r="A194" t="s">
        <v>383</v>
      </c>
      <c r="B194" t="s">
        <v>1019</v>
      </c>
      <c r="C194" t="s">
        <v>1020</v>
      </c>
    </row>
    <row r="195" spans="1:3">
      <c r="A195" t="s">
        <v>384</v>
      </c>
      <c r="B195" t="s">
        <v>1017</v>
      </c>
      <c r="C195" t="s">
        <v>1018</v>
      </c>
    </row>
    <row r="196" spans="1:3">
      <c r="A196" t="s">
        <v>385</v>
      </c>
      <c r="B196" t="s">
        <v>1017</v>
      </c>
      <c r="C196" t="s">
        <v>1020</v>
      </c>
    </row>
    <row r="197" spans="1:3">
      <c r="A197" t="s">
        <v>386</v>
      </c>
      <c r="B197" t="s">
        <v>1019</v>
      </c>
      <c r="C197" t="s">
        <v>1020</v>
      </c>
    </row>
    <row r="198" spans="1:3">
      <c r="A198" t="s">
        <v>387</v>
      </c>
      <c r="B198" t="s">
        <v>1019</v>
      </c>
      <c r="C198" t="s">
        <v>1020</v>
      </c>
    </row>
    <row r="199" spans="1:3">
      <c r="A199" t="s">
        <v>388</v>
      </c>
      <c r="B199" t="s">
        <v>1019</v>
      </c>
      <c r="C199" t="s">
        <v>1018</v>
      </c>
    </row>
    <row r="200" spans="1:3">
      <c r="A200" t="s">
        <v>389</v>
      </c>
      <c r="B200" t="s">
        <v>1019</v>
      </c>
      <c r="C200" t="s">
        <v>1020</v>
      </c>
    </row>
    <row r="201" spans="1:3">
      <c r="A201" t="s">
        <v>390</v>
      </c>
      <c r="B201" t="s">
        <v>1017</v>
      </c>
      <c r="C201" t="s">
        <v>1020</v>
      </c>
    </row>
    <row r="202" spans="1:3">
      <c r="A202" t="s">
        <v>391</v>
      </c>
      <c r="B202" t="s">
        <v>1017</v>
      </c>
      <c r="C202" t="s">
        <v>1020</v>
      </c>
    </row>
    <row r="203" spans="1:3">
      <c r="A203" t="s">
        <v>392</v>
      </c>
      <c r="B203" t="s">
        <v>1019</v>
      </c>
      <c r="C203" t="s">
        <v>1018</v>
      </c>
    </row>
    <row r="204" spans="1:3">
      <c r="A204" t="s">
        <v>393</v>
      </c>
      <c r="B204" t="s">
        <v>1017</v>
      </c>
      <c r="C204" t="s">
        <v>1018</v>
      </c>
    </row>
    <row r="205" spans="1:3">
      <c r="A205" t="s">
        <v>394</v>
      </c>
      <c r="B205" t="s">
        <v>1019</v>
      </c>
      <c r="C205" t="s">
        <v>1020</v>
      </c>
    </row>
    <row r="206" spans="1:3">
      <c r="A206" t="s">
        <v>395</v>
      </c>
      <c r="B206" t="s">
        <v>1017</v>
      </c>
      <c r="C206" t="s">
        <v>1018</v>
      </c>
    </row>
    <row r="207" spans="1:3">
      <c r="A207" t="s">
        <v>396</v>
      </c>
      <c r="B207" t="s">
        <v>1019</v>
      </c>
      <c r="C207" t="s">
        <v>1020</v>
      </c>
    </row>
    <row r="208" spans="1:3">
      <c r="A208" t="s">
        <v>397</v>
      </c>
      <c r="B208" t="s">
        <v>1019</v>
      </c>
      <c r="C208" t="s">
        <v>1020</v>
      </c>
    </row>
    <row r="209" spans="1:3">
      <c r="A209" t="s">
        <v>398</v>
      </c>
      <c r="B209" t="s">
        <v>1017</v>
      </c>
      <c r="C209" t="s">
        <v>1020</v>
      </c>
    </row>
    <row r="210" spans="1:3">
      <c r="A210" t="s">
        <v>399</v>
      </c>
      <c r="B210" t="s">
        <v>1019</v>
      </c>
      <c r="C210" t="s">
        <v>1020</v>
      </c>
    </row>
    <row r="211" spans="1:3">
      <c r="A211" t="s">
        <v>400</v>
      </c>
      <c r="B211" t="s">
        <v>1017</v>
      </c>
      <c r="C211" t="s">
        <v>1018</v>
      </c>
    </row>
    <row r="212" spans="1:3">
      <c r="A212" t="s">
        <v>401</v>
      </c>
      <c r="B212" t="s">
        <v>1019</v>
      </c>
      <c r="C212" t="s">
        <v>1018</v>
      </c>
    </row>
    <row r="213" spans="1:3">
      <c r="A213" t="s">
        <v>402</v>
      </c>
      <c r="B213" t="s">
        <v>1019</v>
      </c>
      <c r="C213" t="s">
        <v>1020</v>
      </c>
    </row>
    <row r="214" spans="1:3">
      <c r="A214" t="s">
        <v>403</v>
      </c>
      <c r="B214" t="s">
        <v>1017</v>
      </c>
      <c r="C214" t="s">
        <v>1020</v>
      </c>
    </row>
    <row r="215" spans="1:3">
      <c r="A215" t="s">
        <v>404</v>
      </c>
      <c r="B215" t="s">
        <v>1019</v>
      </c>
      <c r="C215" t="s">
        <v>1018</v>
      </c>
    </row>
    <row r="216" spans="1:3">
      <c r="A216" t="s">
        <v>405</v>
      </c>
      <c r="B216" t="s">
        <v>1017</v>
      </c>
      <c r="C216" t="s">
        <v>1020</v>
      </c>
    </row>
    <row r="217" spans="1:3">
      <c r="A217" t="s">
        <v>406</v>
      </c>
      <c r="B217" t="s">
        <v>1019</v>
      </c>
      <c r="C217" t="s">
        <v>1020</v>
      </c>
    </row>
    <row r="218" spans="1:3">
      <c r="A218" t="s">
        <v>407</v>
      </c>
      <c r="B218" t="s">
        <v>1017</v>
      </c>
      <c r="C218" t="s">
        <v>1018</v>
      </c>
    </row>
    <row r="219" spans="1:3">
      <c r="A219" t="s">
        <v>408</v>
      </c>
      <c r="B219" t="s">
        <v>1017</v>
      </c>
      <c r="C219" t="s">
        <v>1020</v>
      </c>
    </row>
    <row r="220" spans="1:3">
      <c r="A220" t="s">
        <v>409</v>
      </c>
      <c r="B220" t="s">
        <v>1019</v>
      </c>
      <c r="C220" t="s">
        <v>1020</v>
      </c>
    </row>
    <row r="221" spans="1:3">
      <c r="A221" t="s">
        <v>410</v>
      </c>
      <c r="B221" t="s">
        <v>1019</v>
      </c>
      <c r="C221" t="s">
        <v>1020</v>
      </c>
    </row>
    <row r="222" spans="1:3">
      <c r="A222" t="s">
        <v>411</v>
      </c>
      <c r="B222" t="s">
        <v>1019</v>
      </c>
      <c r="C222" t="s">
        <v>1020</v>
      </c>
    </row>
    <row r="223" spans="1:3">
      <c r="A223" t="s">
        <v>412</v>
      </c>
      <c r="B223" t="s">
        <v>1019</v>
      </c>
      <c r="C223" t="s">
        <v>1018</v>
      </c>
    </row>
    <row r="224" spans="1:3">
      <c r="A224" t="s">
        <v>413</v>
      </c>
      <c r="B224" t="s">
        <v>1017</v>
      </c>
      <c r="C224" t="s">
        <v>1020</v>
      </c>
    </row>
    <row r="225" spans="1:3">
      <c r="A225" t="s">
        <v>414</v>
      </c>
      <c r="B225" t="s">
        <v>1017</v>
      </c>
      <c r="C225" t="s">
        <v>1018</v>
      </c>
    </row>
    <row r="226" spans="1:3">
      <c r="A226" t="s">
        <v>415</v>
      </c>
      <c r="B226" t="s">
        <v>1019</v>
      </c>
      <c r="C226" t="s">
        <v>1020</v>
      </c>
    </row>
    <row r="227" spans="1:3">
      <c r="A227" t="s">
        <v>416</v>
      </c>
      <c r="B227" t="s">
        <v>1019</v>
      </c>
      <c r="C227" t="s">
        <v>1018</v>
      </c>
    </row>
    <row r="228" spans="1:3">
      <c r="A228" t="s">
        <v>417</v>
      </c>
      <c r="B228" t="s">
        <v>1017</v>
      </c>
      <c r="C228" t="s">
        <v>1018</v>
      </c>
    </row>
    <row r="229" spans="1:3">
      <c r="A229" t="s">
        <v>418</v>
      </c>
      <c r="B229" t="s">
        <v>1019</v>
      </c>
      <c r="C229" t="s">
        <v>1020</v>
      </c>
    </row>
    <row r="230" spans="1:3">
      <c r="A230" t="s">
        <v>419</v>
      </c>
      <c r="B230" t="s">
        <v>1017</v>
      </c>
      <c r="C230" t="s">
        <v>1020</v>
      </c>
    </row>
    <row r="231" spans="1:3">
      <c r="A231" t="s">
        <v>420</v>
      </c>
      <c r="B231" t="s">
        <v>1017</v>
      </c>
      <c r="C231" t="s">
        <v>1018</v>
      </c>
    </row>
    <row r="232" spans="1:3">
      <c r="A232" t="s">
        <v>421</v>
      </c>
      <c r="B232" t="s">
        <v>1019</v>
      </c>
      <c r="C232" t="s">
        <v>1018</v>
      </c>
    </row>
    <row r="233" spans="1:3">
      <c r="A233" t="s">
        <v>422</v>
      </c>
      <c r="B233" t="s">
        <v>1017</v>
      </c>
      <c r="C233" t="s">
        <v>1020</v>
      </c>
    </row>
    <row r="234" spans="1:3">
      <c r="A234" t="s">
        <v>423</v>
      </c>
      <c r="B234" t="s">
        <v>1019</v>
      </c>
      <c r="C234" t="s">
        <v>1020</v>
      </c>
    </row>
    <row r="235" spans="1:3">
      <c r="A235" t="s">
        <v>424</v>
      </c>
      <c r="B235" t="s">
        <v>1019</v>
      </c>
      <c r="C235" t="s">
        <v>1020</v>
      </c>
    </row>
    <row r="236" spans="1:3">
      <c r="A236" t="s">
        <v>425</v>
      </c>
      <c r="B236" t="s">
        <v>1019</v>
      </c>
      <c r="C236" t="s">
        <v>1020</v>
      </c>
    </row>
    <row r="237" spans="1:3">
      <c r="A237" t="s">
        <v>426</v>
      </c>
      <c r="B237" t="s">
        <v>1019</v>
      </c>
      <c r="C237" t="s">
        <v>1018</v>
      </c>
    </row>
    <row r="238" spans="1:3">
      <c r="A238" t="s">
        <v>427</v>
      </c>
      <c r="B238" t="s">
        <v>1017</v>
      </c>
      <c r="C238" t="s">
        <v>1018</v>
      </c>
    </row>
    <row r="239" spans="1:3">
      <c r="A239" t="s">
        <v>428</v>
      </c>
      <c r="B239" t="s">
        <v>1019</v>
      </c>
      <c r="C239" t="s">
        <v>1018</v>
      </c>
    </row>
    <row r="240" spans="1:3">
      <c r="A240" t="s">
        <v>429</v>
      </c>
      <c r="B240" t="s">
        <v>1019</v>
      </c>
      <c r="C240" t="s">
        <v>1018</v>
      </c>
    </row>
    <row r="241" spans="1:3">
      <c r="A241" t="s">
        <v>430</v>
      </c>
      <c r="B241" t="s">
        <v>1019</v>
      </c>
      <c r="C241" t="s">
        <v>1018</v>
      </c>
    </row>
    <row r="242" spans="1:3">
      <c r="A242" t="s">
        <v>431</v>
      </c>
      <c r="B242" t="s">
        <v>1019</v>
      </c>
      <c r="C242" t="s">
        <v>1020</v>
      </c>
    </row>
    <row r="243" spans="1:3">
      <c r="A243" t="s">
        <v>432</v>
      </c>
      <c r="B243" t="s">
        <v>1017</v>
      </c>
      <c r="C243" t="s">
        <v>1020</v>
      </c>
    </row>
    <row r="244" spans="1:3">
      <c r="A244" t="s">
        <v>433</v>
      </c>
      <c r="B244" t="s">
        <v>1019</v>
      </c>
      <c r="C244" t="s">
        <v>1020</v>
      </c>
    </row>
    <row r="245" spans="1:3">
      <c r="A245" t="s">
        <v>434</v>
      </c>
      <c r="B245" t="s">
        <v>1017</v>
      </c>
      <c r="C245" t="s">
        <v>1020</v>
      </c>
    </row>
    <row r="246" spans="1:3">
      <c r="A246" t="s">
        <v>435</v>
      </c>
      <c r="B246" t="s">
        <v>1017</v>
      </c>
      <c r="C246" t="s">
        <v>1020</v>
      </c>
    </row>
    <row r="247" spans="1:3">
      <c r="A247" t="s">
        <v>436</v>
      </c>
      <c r="B247" t="s">
        <v>1019</v>
      </c>
      <c r="C247" t="s">
        <v>1020</v>
      </c>
    </row>
    <row r="248" spans="1:3">
      <c r="A248" t="s">
        <v>437</v>
      </c>
      <c r="B248" t="s">
        <v>1017</v>
      </c>
      <c r="C248" t="s">
        <v>1020</v>
      </c>
    </row>
    <row r="249" spans="1:3">
      <c r="A249" t="s">
        <v>438</v>
      </c>
      <c r="B249" t="s">
        <v>1017</v>
      </c>
      <c r="C249" t="s">
        <v>1018</v>
      </c>
    </row>
    <row r="250" spans="1:3">
      <c r="A250" t="s">
        <v>439</v>
      </c>
      <c r="B250" t="s">
        <v>1019</v>
      </c>
      <c r="C250" t="s">
        <v>1018</v>
      </c>
    </row>
    <row r="251" spans="1:3">
      <c r="A251" t="s">
        <v>440</v>
      </c>
      <c r="B251" t="s">
        <v>1017</v>
      </c>
      <c r="C251" t="s">
        <v>1018</v>
      </c>
    </row>
    <row r="252" spans="1:3">
      <c r="A252" t="s">
        <v>441</v>
      </c>
      <c r="B252" t="s">
        <v>1017</v>
      </c>
      <c r="C252" t="s">
        <v>1018</v>
      </c>
    </row>
    <row r="253" spans="1:3">
      <c r="A253" t="s">
        <v>442</v>
      </c>
      <c r="B253" t="s">
        <v>1017</v>
      </c>
      <c r="C253" t="s">
        <v>1020</v>
      </c>
    </row>
    <row r="254" spans="1:3">
      <c r="A254" t="s">
        <v>443</v>
      </c>
      <c r="B254" t="s">
        <v>1019</v>
      </c>
      <c r="C254" t="s">
        <v>1018</v>
      </c>
    </row>
    <row r="255" spans="1:3">
      <c r="A255" t="s">
        <v>444</v>
      </c>
      <c r="B255" t="s">
        <v>1017</v>
      </c>
      <c r="C255" t="s">
        <v>1020</v>
      </c>
    </row>
    <row r="256" spans="1:3">
      <c r="A256" t="s">
        <v>445</v>
      </c>
      <c r="B256" t="s">
        <v>1019</v>
      </c>
      <c r="C256" t="s">
        <v>1018</v>
      </c>
    </row>
    <row r="257" spans="1:3">
      <c r="A257" t="s">
        <v>446</v>
      </c>
      <c r="B257" t="s">
        <v>1019</v>
      </c>
      <c r="C257" t="s">
        <v>1018</v>
      </c>
    </row>
    <row r="258" spans="1:3">
      <c r="A258" t="s">
        <v>447</v>
      </c>
      <c r="B258" t="s">
        <v>1019</v>
      </c>
      <c r="C258" t="s">
        <v>1020</v>
      </c>
    </row>
    <row r="259" spans="1:3">
      <c r="A259" t="s">
        <v>448</v>
      </c>
      <c r="B259" t="s">
        <v>1019</v>
      </c>
      <c r="C259" t="s">
        <v>1018</v>
      </c>
    </row>
    <row r="260" spans="1:3">
      <c r="A260" t="s">
        <v>449</v>
      </c>
      <c r="B260" t="s">
        <v>1019</v>
      </c>
      <c r="C260" t="s">
        <v>1020</v>
      </c>
    </row>
    <row r="261" spans="1:3">
      <c r="A261" t="s">
        <v>450</v>
      </c>
      <c r="B261" t="s">
        <v>1019</v>
      </c>
      <c r="C261" t="s">
        <v>1018</v>
      </c>
    </row>
    <row r="262" spans="1:3">
      <c r="A262" t="s">
        <v>451</v>
      </c>
      <c r="B262" t="s">
        <v>1017</v>
      </c>
      <c r="C262" t="s">
        <v>1018</v>
      </c>
    </row>
    <row r="263" spans="1:3">
      <c r="A263" t="s">
        <v>452</v>
      </c>
      <c r="B263" t="s">
        <v>1019</v>
      </c>
      <c r="C263" t="s">
        <v>1018</v>
      </c>
    </row>
    <row r="264" spans="1:3">
      <c r="A264" t="s">
        <v>453</v>
      </c>
      <c r="B264" t="s">
        <v>1017</v>
      </c>
      <c r="C264" t="s">
        <v>1018</v>
      </c>
    </row>
    <row r="265" spans="1:3">
      <c r="A265" t="s">
        <v>454</v>
      </c>
      <c r="B265" t="s">
        <v>1019</v>
      </c>
      <c r="C265" t="s">
        <v>1020</v>
      </c>
    </row>
    <row r="266" spans="1:3">
      <c r="A266" t="s">
        <v>455</v>
      </c>
      <c r="B266" t="s">
        <v>1017</v>
      </c>
      <c r="C266" t="s">
        <v>1018</v>
      </c>
    </row>
    <row r="267" spans="1:3">
      <c r="A267" t="s">
        <v>456</v>
      </c>
      <c r="B267" t="s">
        <v>1017</v>
      </c>
      <c r="C267" t="s">
        <v>1020</v>
      </c>
    </row>
    <row r="268" spans="1:3">
      <c r="A268" t="s">
        <v>457</v>
      </c>
      <c r="B268" t="s">
        <v>1017</v>
      </c>
      <c r="C268" t="s">
        <v>1020</v>
      </c>
    </row>
    <row r="269" spans="1:3">
      <c r="A269" t="s">
        <v>458</v>
      </c>
      <c r="B269" t="s">
        <v>1019</v>
      </c>
      <c r="C269" t="s">
        <v>1018</v>
      </c>
    </row>
    <row r="270" spans="1:3">
      <c r="A270" t="s">
        <v>459</v>
      </c>
      <c r="B270" t="s">
        <v>1019</v>
      </c>
      <c r="C270" t="s">
        <v>1020</v>
      </c>
    </row>
    <row r="271" spans="1:3">
      <c r="A271" t="s">
        <v>460</v>
      </c>
      <c r="B271" t="s">
        <v>1017</v>
      </c>
      <c r="C271" t="s">
        <v>1020</v>
      </c>
    </row>
    <row r="272" spans="1:3">
      <c r="A272" t="s">
        <v>461</v>
      </c>
      <c r="B272" t="s">
        <v>1017</v>
      </c>
      <c r="C272" t="s">
        <v>1018</v>
      </c>
    </row>
    <row r="273" spans="1:3">
      <c r="A273" t="s">
        <v>462</v>
      </c>
      <c r="B273" t="s">
        <v>1019</v>
      </c>
      <c r="C273" t="s">
        <v>1018</v>
      </c>
    </row>
    <row r="274" spans="1:3">
      <c r="A274" t="s">
        <v>463</v>
      </c>
      <c r="B274" t="s">
        <v>1017</v>
      </c>
      <c r="C274" t="s">
        <v>1020</v>
      </c>
    </row>
    <row r="275" spans="1:3">
      <c r="A275" t="s">
        <v>464</v>
      </c>
      <c r="B275" t="s">
        <v>1017</v>
      </c>
      <c r="C275" t="s">
        <v>1020</v>
      </c>
    </row>
    <row r="276" spans="1:3">
      <c r="A276" t="s">
        <v>465</v>
      </c>
      <c r="B276" t="s">
        <v>1019</v>
      </c>
      <c r="C276" t="s">
        <v>1020</v>
      </c>
    </row>
    <row r="277" spans="1:3">
      <c r="A277" t="s">
        <v>466</v>
      </c>
      <c r="B277" t="s">
        <v>1019</v>
      </c>
      <c r="C277" t="s">
        <v>1018</v>
      </c>
    </row>
    <row r="278" spans="1:3">
      <c r="A278" t="s">
        <v>467</v>
      </c>
      <c r="B278" t="s">
        <v>1019</v>
      </c>
      <c r="C278" t="s">
        <v>1020</v>
      </c>
    </row>
    <row r="279" spans="1:3">
      <c r="A279" t="s">
        <v>468</v>
      </c>
      <c r="B279" t="s">
        <v>1019</v>
      </c>
      <c r="C279" t="s">
        <v>1018</v>
      </c>
    </row>
    <row r="280" spans="1:3">
      <c r="A280" t="s">
        <v>469</v>
      </c>
      <c r="B280" t="s">
        <v>1017</v>
      </c>
      <c r="C280" t="s">
        <v>1018</v>
      </c>
    </row>
    <row r="281" spans="1:3">
      <c r="A281" t="s">
        <v>470</v>
      </c>
      <c r="B281" t="s">
        <v>1017</v>
      </c>
      <c r="C281" t="s">
        <v>1020</v>
      </c>
    </row>
    <row r="282" spans="1:3">
      <c r="A282" t="s">
        <v>471</v>
      </c>
      <c r="B282" t="s">
        <v>1017</v>
      </c>
      <c r="C282" t="s">
        <v>1020</v>
      </c>
    </row>
    <row r="283" spans="1:3">
      <c r="A283" t="s">
        <v>472</v>
      </c>
      <c r="B283" t="s">
        <v>1019</v>
      </c>
      <c r="C283" t="s">
        <v>1018</v>
      </c>
    </row>
    <row r="284" spans="1:3">
      <c r="A284" t="s">
        <v>473</v>
      </c>
      <c r="B284" t="s">
        <v>1017</v>
      </c>
      <c r="C284" t="s">
        <v>1020</v>
      </c>
    </row>
    <row r="285" spans="1:3">
      <c r="A285" t="s">
        <v>474</v>
      </c>
      <c r="B285" t="s">
        <v>1019</v>
      </c>
      <c r="C285" t="s">
        <v>1018</v>
      </c>
    </row>
    <row r="286" spans="1:3">
      <c r="A286" t="s">
        <v>475</v>
      </c>
      <c r="B286" t="s">
        <v>1019</v>
      </c>
      <c r="C286" t="s">
        <v>1018</v>
      </c>
    </row>
    <row r="287" spans="1:3">
      <c r="A287" t="s">
        <v>476</v>
      </c>
      <c r="B287" t="s">
        <v>1017</v>
      </c>
      <c r="C287" t="s">
        <v>1020</v>
      </c>
    </row>
    <row r="288" spans="1:3">
      <c r="A288" t="s">
        <v>477</v>
      </c>
      <c r="B288" t="s">
        <v>1019</v>
      </c>
      <c r="C288" t="s">
        <v>1020</v>
      </c>
    </row>
    <row r="289" spans="1:3">
      <c r="A289" t="s">
        <v>478</v>
      </c>
      <c r="B289" t="s">
        <v>1017</v>
      </c>
      <c r="C289" t="s">
        <v>1020</v>
      </c>
    </row>
    <row r="290" spans="1:3">
      <c r="A290" t="s">
        <v>479</v>
      </c>
      <c r="B290" t="s">
        <v>1017</v>
      </c>
      <c r="C290" t="s">
        <v>1018</v>
      </c>
    </row>
    <row r="291" spans="1:3">
      <c r="A291" t="s">
        <v>480</v>
      </c>
      <c r="B291" t="s">
        <v>1017</v>
      </c>
      <c r="C291" t="s">
        <v>1020</v>
      </c>
    </row>
    <row r="292" spans="1:3">
      <c r="A292" t="s">
        <v>481</v>
      </c>
      <c r="B292" t="s">
        <v>1017</v>
      </c>
      <c r="C292" t="s">
        <v>1020</v>
      </c>
    </row>
    <row r="293" spans="1:3">
      <c r="A293" t="s">
        <v>482</v>
      </c>
      <c r="B293" t="s">
        <v>1019</v>
      </c>
      <c r="C293" t="s">
        <v>1018</v>
      </c>
    </row>
    <row r="294" spans="1:3">
      <c r="A294" t="s">
        <v>483</v>
      </c>
      <c r="B294" t="s">
        <v>1019</v>
      </c>
      <c r="C294" t="s">
        <v>1018</v>
      </c>
    </row>
    <row r="295" spans="1:3">
      <c r="A295" t="s">
        <v>484</v>
      </c>
      <c r="B295" t="s">
        <v>1017</v>
      </c>
      <c r="C295" t="s">
        <v>1020</v>
      </c>
    </row>
    <row r="296" spans="1:3">
      <c r="A296" t="s">
        <v>485</v>
      </c>
      <c r="B296" t="s">
        <v>1017</v>
      </c>
      <c r="C296" t="s">
        <v>1020</v>
      </c>
    </row>
    <row r="297" spans="1:3">
      <c r="A297" t="s">
        <v>486</v>
      </c>
      <c r="B297" t="s">
        <v>1017</v>
      </c>
      <c r="C297" t="s">
        <v>1020</v>
      </c>
    </row>
    <row r="298" spans="1:3">
      <c r="A298" t="s">
        <v>487</v>
      </c>
      <c r="B298" t="s">
        <v>1017</v>
      </c>
      <c r="C298" t="s">
        <v>1018</v>
      </c>
    </row>
    <row r="299" spans="1:3">
      <c r="A299" t="s">
        <v>488</v>
      </c>
      <c r="B299" t="s">
        <v>1017</v>
      </c>
      <c r="C299" t="s">
        <v>1018</v>
      </c>
    </row>
    <row r="300" spans="1:3">
      <c r="A300" t="s">
        <v>489</v>
      </c>
      <c r="B300" t="s">
        <v>1017</v>
      </c>
      <c r="C300" t="s">
        <v>1020</v>
      </c>
    </row>
    <row r="301" spans="1:3">
      <c r="A301" t="s">
        <v>490</v>
      </c>
      <c r="B301" t="s">
        <v>1019</v>
      </c>
      <c r="C301" t="s">
        <v>1018</v>
      </c>
    </row>
    <row r="302" spans="1:3">
      <c r="A302" t="s">
        <v>491</v>
      </c>
      <c r="B302" t="s">
        <v>1019</v>
      </c>
      <c r="C302" t="s">
        <v>1020</v>
      </c>
    </row>
    <row r="303" spans="1:3">
      <c r="A303" t="s">
        <v>492</v>
      </c>
      <c r="B303" t="s">
        <v>1019</v>
      </c>
      <c r="C303" t="s">
        <v>1018</v>
      </c>
    </row>
    <row r="304" spans="1:3">
      <c r="A304" t="s">
        <v>493</v>
      </c>
      <c r="B304" t="s">
        <v>1019</v>
      </c>
      <c r="C304" t="s">
        <v>1018</v>
      </c>
    </row>
    <row r="305" spans="1:3">
      <c r="A305" t="s">
        <v>494</v>
      </c>
      <c r="B305" t="s">
        <v>1019</v>
      </c>
      <c r="C305" t="s">
        <v>1018</v>
      </c>
    </row>
    <row r="306" spans="1:3">
      <c r="A306" t="s">
        <v>495</v>
      </c>
      <c r="B306" t="s">
        <v>1019</v>
      </c>
      <c r="C306" t="s">
        <v>1018</v>
      </c>
    </row>
    <row r="307" spans="1:3">
      <c r="A307" t="s">
        <v>496</v>
      </c>
      <c r="B307" t="s">
        <v>1019</v>
      </c>
      <c r="C307" t="s">
        <v>1020</v>
      </c>
    </row>
    <row r="308" spans="1:3">
      <c r="A308" t="s">
        <v>497</v>
      </c>
      <c r="B308" t="s">
        <v>1019</v>
      </c>
      <c r="C308" t="s">
        <v>1018</v>
      </c>
    </row>
    <row r="309" spans="1:3">
      <c r="A309" t="s">
        <v>498</v>
      </c>
      <c r="B309" t="s">
        <v>1017</v>
      </c>
      <c r="C309" t="s">
        <v>1018</v>
      </c>
    </row>
    <row r="310" spans="1:3">
      <c r="A310" t="s">
        <v>499</v>
      </c>
      <c r="B310" t="s">
        <v>1017</v>
      </c>
      <c r="C310" t="s">
        <v>1020</v>
      </c>
    </row>
    <row r="311" spans="1:3">
      <c r="A311" t="s">
        <v>500</v>
      </c>
      <c r="B311" t="s">
        <v>1017</v>
      </c>
      <c r="C311" t="s">
        <v>1020</v>
      </c>
    </row>
    <row r="312" spans="1:3">
      <c r="A312" t="s">
        <v>501</v>
      </c>
      <c r="B312" t="s">
        <v>1019</v>
      </c>
      <c r="C312" t="s">
        <v>1020</v>
      </c>
    </row>
    <row r="313" spans="1:3">
      <c r="A313" t="s">
        <v>502</v>
      </c>
      <c r="B313" t="s">
        <v>1019</v>
      </c>
      <c r="C313" t="s">
        <v>1018</v>
      </c>
    </row>
    <row r="314" spans="1:3">
      <c r="A314" t="s">
        <v>503</v>
      </c>
      <c r="B314" t="s">
        <v>1019</v>
      </c>
      <c r="C314" t="s">
        <v>1018</v>
      </c>
    </row>
    <row r="315" spans="1:3">
      <c r="A315" t="s">
        <v>504</v>
      </c>
      <c r="B315" t="s">
        <v>1017</v>
      </c>
      <c r="C315" t="s">
        <v>1020</v>
      </c>
    </row>
    <row r="316" spans="1:3">
      <c r="A316" t="s">
        <v>505</v>
      </c>
      <c r="B316" t="s">
        <v>1019</v>
      </c>
      <c r="C316" t="s">
        <v>1020</v>
      </c>
    </row>
    <row r="317" spans="1:3">
      <c r="A317" t="s">
        <v>506</v>
      </c>
      <c r="B317" t="s">
        <v>1017</v>
      </c>
      <c r="C317" t="s">
        <v>1020</v>
      </c>
    </row>
    <row r="318" spans="1:3">
      <c r="A318" t="s">
        <v>507</v>
      </c>
      <c r="B318" t="s">
        <v>1017</v>
      </c>
      <c r="C318" t="s">
        <v>1020</v>
      </c>
    </row>
    <row r="319" spans="1:3">
      <c r="A319" t="s">
        <v>508</v>
      </c>
      <c r="B319" t="s">
        <v>1017</v>
      </c>
      <c r="C319" t="s">
        <v>1020</v>
      </c>
    </row>
    <row r="320" spans="1:3">
      <c r="A320" t="s">
        <v>509</v>
      </c>
      <c r="B320" t="s">
        <v>1019</v>
      </c>
      <c r="C320" t="s">
        <v>1018</v>
      </c>
    </row>
    <row r="321" spans="1:3">
      <c r="A321" t="s">
        <v>510</v>
      </c>
      <c r="B321" t="s">
        <v>1019</v>
      </c>
      <c r="C321" t="s">
        <v>1018</v>
      </c>
    </row>
    <row r="322" spans="1:3">
      <c r="A322" t="s">
        <v>511</v>
      </c>
      <c r="B322" t="s">
        <v>1019</v>
      </c>
      <c r="C322" t="s">
        <v>1020</v>
      </c>
    </row>
    <row r="323" spans="1:3">
      <c r="A323" t="s">
        <v>512</v>
      </c>
      <c r="B323" t="s">
        <v>1019</v>
      </c>
      <c r="C323" t="s">
        <v>1020</v>
      </c>
    </row>
    <row r="324" spans="1:3">
      <c r="A324" t="s">
        <v>513</v>
      </c>
      <c r="B324" t="s">
        <v>1017</v>
      </c>
      <c r="C324" t="s">
        <v>1020</v>
      </c>
    </row>
    <row r="325" spans="1:3">
      <c r="A325" t="s">
        <v>514</v>
      </c>
      <c r="B325" t="s">
        <v>1017</v>
      </c>
      <c r="C325" t="s">
        <v>1020</v>
      </c>
    </row>
    <row r="326" spans="1:3">
      <c r="A326" t="s">
        <v>515</v>
      </c>
      <c r="B326" t="s">
        <v>1017</v>
      </c>
      <c r="C326" t="s">
        <v>1018</v>
      </c>
    </row>
    <row r="327" spans="1:3">
      <c r="A327" t="s">
        <v>516</v>
      </c>
      <c r="B327" t="s">
        <v>1017</v>
      </c>
      <c r="C327" t="s">
        <v>1020</v>
      </c>
    </row>
    <row r="328" spans="1:3">
      <c r="A328" t="s">
        <v>517</v>
      </c>
      <c r="B328" t="s">
        <v>1019</v>
      </c>
      <c r="C328" t="s">
        <v>1018</v>
      </c>
    </row>
    <row r="329" spans="1:3">
      <c r="A329" t="s">
        <v>518</v>
      </c>
      <c r="B329" t="s">
        <v>1019</v>
      </c>
      <c r="C329" t="s">
        <v>1020</v>
      </c>
    </row>
    <row r="330" spans="1:3">
      <c r="A330" t="s">
        <v>519</v>
      </c>
      <c r="B330" t="s">
        <v>1019</v>
      </c>
      <c r="C330" t="s">
        <v>1018</v>
      </c>
    </row>
    <row r="331" spans="1:3">
      <c r="A331" t="s">
        <v>520</v>
      </c>
      <c r="B331" t="s">
        <v>1017</v>
      </c>
      <c r="C331" t="s">
        <v>1018</v>
      </c>
    </row>
    <row r="332" spans="1:3">
      <c r="A332" t="s">
        <v>521</v>
      </c>
      <c r="B332" t="s">
        <v>1017</v>
      </c>
      <c r="C332" t="s">
        <v>1020</v>
      </c>
    </row>
    <row r="333" spans="1:3">
      <c r="A333" t="s">
        <v>522</v>
      </c>
      <c r="B333" t="s">
        <v>1019</v>
      </c>
      <c r="C333" t="s">
        <v>1020</v>
      </c>
    </row>
    <row r="334" spans="1:3">
      <c r="A334" t="s">
        <v>523</v>
      </c>
      <c r="B334" t="s">
        <v>1017</v>
      </c>
      <c r="C334" t="s">
        <v>1018</v>
      </c>
    </row>
    <row r="335" spans="1:3">
      <c r="A335" t="s">
        <v>524</v>
      </c>
      <c r="B335" t="s">
        <v>1017</v>
      </c>
      <c r="C335" t="s">
        <v>1020</v>
      </c>
    </row>
    <row r="336" spans="1:3">
      <c r="A336" t="s">
        <v>525</v>
      </c>
      <c r="B336" t="s">
        <v>1017</v>
      </c>
      <c r="C336" t="s">
        <v>1020</v>
      </c>
    </row>
    <row r="337" spans="1:3">
      <c r="A337" t="s">
        <v>526</v>
      </c>
      <c r="B337" t="s">
        <v>1019</v>
      </c>
      <c r="C337" t="s">
        <v>1020</v>
      </c>
    </row>
    <row r="338" spans="1:3">
      <c r="A338" t="s">
        <v>527</v>
      </c>
      <c r="B338" t="s">
        <v>1019</v>
      </c>
      <c r="C338" t="s">
        <v>1020</v>
      </c>
    </row>
    <row r="339" spans="1:3">
      <c r="A339" t="s">
        <v>528</v>
      </c>
      <c r="B339" t="s">
        <v>1019</v>
      </c>
      <c r="C339" t="s">
        <v>1018</v>
      </c>
    </row>
    <row r="340" spans="1:3">
      <c r="A340" t="s">
        <v>529</v>
      </c>
      <c r="B340" t="s">
        <v>1017</v>
      </c>
      <c r="C340" t="s">
        <v>1018</v>
      </c>
    </row>
    <row r="341" spans="1:3">
      <c r="A341" t="s">
        <v>530</v>
      </c>
      <c r="B341" t="s">
        <v>1017</v>
      </c>
      <c r="C341" t="s">
        <v>1020</v>
      </c>
    </row>
    <row r="342" spans="1:3">
      <c r="A342" t="s">
        <v>531</v>
      </c>
      <c r="B342" t="s">
        <v>1017</v>
      </c>
      <c r="C342" t="s">
        <v>1018</v>
      </c>
    </row>
    <row r="343" spans="1:3">
      <c r="A343" t="s">
        <v>532</v>
      </c>
      <c r="B343" t="s">
        <v>1017</v>
      </c>
      <c r="C343" t="s">
        <v>1018</v>
      </c>
    </row>
    <row r="344" spans="1:3">
      <c r="A344" t="s">
        <v>533</v>
      </c>
      <c r="B344" t="s">
        <v>1019</v>
      </c>
      <c r="C344" t="s">
        <v>1018</v>
      </c>
    </row>
    <row r="345" spans="1:3">
      <c r="A345" t="s">
        <v>534</v>
      </c>
      <c r="B345" t="s">
        <v>1017</v>
      </c>
      <c r="C345" t="s">
        <v>1018</v>
      </c>
    </row>
    <row r="346" spans="1:3">
      <c r="A346" t="s">
        <v>535</v>
      </c>
      <c r="B346" t="s">
        <v>1019</v>
      </c>
      <c r="C346" t="s">
        <v>1020</v>
      </c>
    </row>
    <row r="347" spans="1:3">
      <c r="A347" t="s">
        <v>536</v>
      </c>
      <c r="B347" t="s">
        <v>1017</v>
      </c>
      <c r="C347" t="s">
        <v>1020</v>
      </c>
    </row>
    <row r="348" spans="1:3">
      <c r="A348" t="s">
        <v>537</v>
      </c>
      <c r="B348" t="s">
        <v>1017</v>
      </c>
      <c r="C348" t="s">
        <v>1020</v>
      </c>
    </row>
    <row r="349" spans="1:3">
      <c r="A349" t="s">
        <v>538</v>
      </c>
      <c r="B349" t="s">
        <v>1019</v>
      </c>
      <c r="C349" t="s">
        <v>1018</v>
      </c>
    </row>
    <row r="350" spans="1:3">
      <c r="A350" t="s">
        <v>539</v>
      </c>
      <c r="B350" t="s">
        <v>1019</v>
      </c>
      <c r="C350" t="s">
        <v>1018</v>
      </c>
    </row>
    <row r="351" spans="1:3">
      <c r="A351" t="s">
        <v>540</v>
      </c>
      <c r="B351" t="s">
        <v>1017</v>
      </c>
      <c r="C351" t="s">
        <v>1020</v>
      </c>
    </row>
    <row r="352" spans="1:3">
      <c r="A352" t="s">
        <v>541</v>
      </c>
      <c r="B352" t="s">
        <v>1019</v>
      </c>
      <c r="C352" t="s">
        <v>1018</v>
      </c>
    </row>
    <row r="353" spans="1:3">
      <c r="A353" t="s">
        <v>542</v>
      </c>
      <c r="B353" t="s">
        <v>1017</v>
      </c>
      <c r="C353" t="s">
        <v>1018</v>
      </c>
    </row>
    <row r="354" spans="1:3">
      <c r="A354" t="s">
        <v>543</v>
      </c>
      <c r="B354" t="s">
        <v>1017</v>
      </c>
      <c r="C354" t="s">
        <v>1020</v>
      </c>
    </row>
    <row r="355" spans="1:3">
      <c r="A355" t="s">
        <v>544</v>
      </c>
      <c r="B355" t="s">
        <v>1019</v>
      </c>
      <c r="C355" t="s">
        <v>1018</v>
      </c>
    </row>
    <row r="356" spans="1:3">
      <c r="A356" t="s">
        <v>545</v>
      </c>
      <c r="B356" t="s">
        <v>1019</v>
      </c>
      <c r="C356" t="s">
        <v>1018</v>
      </c>
    </row>
    <row r="357" spans="1:3">
      <c r="A357" t="s">
        <v>546</v>
      </c>
      <c r="B357" t="s">
        <v>1017</v>
      </c>
      <c r="C357" t="s">
        <v>1018</v>
      </c>
    </row>
    <row r="358" spans="1:3">
      <c r="A358" t="s">
        <v>547</v>
      </c>
      <c r="B358" t="s">
        <v>1019</v>
      </c>
      <c r="C358" t="s">
        <v>1018</v>
      </c>
    </row>
    <row r="359" spans="1:3">
      <c r="A359" t="s">
        <v>548</v>
      </c>
      <c r="B359" t="s">
        <v>1019</v>
      </c>
      <c r="C359" t="s">
        <v>1020</v>
      </c>
    </row>
    <row r="360" spans="1:3">
      <c r="A360" t="s">
        <v>549</v>
      </c>
      <c r="B360" t="s">
        <v>1019</v>
      </c>
      <c r="C360" t="s">
        <v>1020</v>
      </c>
    </row>
    <row r="361" spans="1:3">
      <c r="A361" t="s">
        <v>550</v>
      </c>
      <c r="B361" t="s">
        <v>1019</v>
      </c>
      <c r="C361" t="s">
        <v>1018</v>
      </c>
    </row>
    <row r="362" spans="1:3">
      <c r="A362" t="s">
        <v>551</v>
      </c>
      <c r="B362" t="s">
        <v>1017</v>
      </c>
      <c r="C362" t="s">
        <v>1020</v>
      </c>
    </row>
    <row r="363" spans="1:3">
      <c r="A363" t="s">
        <v>552</v>
      </c>
      <c r="B363" t="s">
        <v>1019</v>
      </c>
      <c r="C363" t="s">
        <v>1018</v>
      </c>
    </row>
    <row r="364" spans="1:3">
      <c r="A364" t="s">
        <v>553</v>
      </c>
      <c r="B364" t="s">
        <v>1019</v>
      </c>
      <c r="C364" t="s">
        <v>1020</v>
      </c>
    </row>
    <row r="365" spans="1:3">
      <c r="A365" t="s">
        <v>554</v>
      </c>
      <c r="B365" t="s">
        <v>1017</v>
      </c>
      <c r="C365" t="s">
        <v>1020</v>
      </c>
    </row>
    <row r="366" spans="1:3">
      <c r="A366" t="s">
        <v>555</v>
      </c>
      <c r="B366" t="s">
        <v>1019</v>
      </c>
      <c r="C366" t="s">
        <v>1018</v>
      </c>
    </row>
    <row r="367" spans="1:3">
      <c r="A367" t="s">
        <v>556</v>
      </c>
      <c r="B367" t="s">
        <v>1017</v>
      </c>
      <c r="C367" t="s">
        <v>1018</v>
      </c>
    </row>
    <row r="368" spans="1:3">
      <c r="A368" t="s">
        <v>557</v>
      </c>
      <c r="B368" t="s">
        <v>1017</v>
      </c>
      <c r="C368" t="s">
        <v>1020</v>
      </c>
    </row>
    <row r="369" spans="1:3">
      <c r="A369" t="s">
        <v>558</v>
      </c>
      <c r="B369" t="s">
        <v>1017</v>
      </c>
      <c r="C369" t="s">
        <v>1018</v>
      </c>
    </row>
    <row r="370" spans="1:3">
      <c r="A370" t="s">
        <v>559</v>
      </c>
      <c r="B370" t="s">
        <v>1019</v>
      </c>
      <c r="C370" t="s">
        <v>1020</v>
      </c>
    </row>
    <row r="371" spans="1:3">
      <c r="A371" t="s">
        <v>560</v>
      </c>
      <c r="B371" t="s">
        <v>1017</v>
      </c>
      <c r="C371" t="s">
        <v>1018</v>
      </c>
    </row>
    <row r="372" spans="1:3">
      <c r="A372" t="s">
        <v>561</v>
      </c>
      <c r="B372" t="s">
        <v>1019</v>
      </c>
      <c r="C372" t="s">
        <v>1020</v>
      </c>
    </row>
    <row r="373" spans="1:3">
      <c r="A373" t="s">
        <v>562</v>
      </c>
      <c r="B373" t="s">
        <v>1019</v>
      </c>
      <c r="C373" t="s">
        <v>1018</v>
      </c>
    </row>
    <row r="374" spans="1:3">
      <c r="A374" t="s">
        <v>563</v>
      </c>
      <c r="B374" t="s">
        <v>1019</v>
      </c>
      <c r="C374" t="s">
        <v>1020</v>
      </c>
    </row>
    <row r="375" spans="1:3">
      <c r="A375" t="s">
        <v>564</v>
      </c>
      <c r="B375" t="s">
        <v>1019</v>
      </c>
      <c r="C375" t="s">
        <v>1020</v>
      </c>
    </row>
    <row r="376" spans="1:3">
      <c r="A376" t="s">
        <v>565</v>
      </c>
      <c r="B376" t="s">
        <v>1019</v>
      </c>
      <c r="C376" t="s">
        <v>1018</v>
      </c>
    </row>
    <row r="377" spans="1:3">
      <c r="A377" t="s">
        <v>566</v>
      </c>
      <c r="B377" t="s">
        <v>1019</v>
      </c>
      <c r="C377" t="s">
        <v>1020</v>
      </c>
    </row>
    <row r="378" spans="1:3">
      <c r="A378" t="s">
        <v>567</v>
      </c>
      <c r="B378" t="s">
        <v>1019</v>
      </c>
      <c r="C378" t="s">
        <v>1020</v>
      </c>
    </row>
    <row r="379" spans="1:3">
      <c r="A379" t="s">
        <v>568</v>
      </c>
      <c r="B379" t="s">
        <v>1019</v>
      </c>
      <c r="C379" t="s">
        <v>1018</v>
      </c>
    </row>
    <row r="380" spans="1:3">
      <c r="A380" t="s">
        <v>569</v>
      </c>
      <c r="B380" t="s">
        <v>1017</v>
      </c>
      <c r="C380" t="s">
        <v>1018</v>
      </c>
    </row>
    <row r="381" spans="1:3">
      <c r="A381" t="s">
        <v>570</v>
      </c>
      <c r="B381" t="s">
        <v>1019</v>
      </c>
      <c r="C381" t="s">
        <v>1018</v>
      </c>
    </row>
    <row r="382" spans="1:3">
      <c r="A382" t="s">
        <v>571</v>
      </c>
      <c r="B382" t="s">
        <v>1017</v>
      </c>
      <c r="C382" t="s">
        <v>1020</v>
      </c>
    </row>
    <row r="383" spans="1:3">
      <c r="A383" t="s">
        <v>572</v>
      </c>
      <c r="B383" t="s">
        <v>1017</v>
      </c>
      <c r="C383" t="s">
        <v>1020</v>
      </c>
    </row>
    <row r="384" spans="1:3">
      <c r="A384" t="s">
        <v>573</v>
      </c>
      <c r="B384" t="s">
        <v>1017</v>
      </c>
      <c r="C384" t="s">
        <v>1018</v>
      </c>
    </row>
    <row r="385" spans="1:3">
      <c r="A385" t="s">
        <v>574</v>
      </c>
      <c r="B385" t="s">
        <v>1017</v>
      </c>
      <c r="C385" t="s">
        <v>1020</v>
      </c>
    </row>
    <row r="386" spans="1:3">
      <c r="A386" t="s">
        <v>575</v>
      </c>
      <c r="B386" t="s">
        <v>1019</v>
      </c>
      <c r="C386" t="s">
        <v>1018</v>
      </c>
    </row>
    <row r="387" spans="1:3">
      <c r="A387" t="s">
        <v>576</v>
      </c>
      <c r="B387" t="s">
        <v>1019</v>
      </c>
      <c r="C387" t="s">
        <v>1018</v>
      </c>
    </row>
    <row r="388" spans="1:3">
      <c r="A388" t="s">
        <v>577</v>
      </c>
      <c r="B388" t="s">
        <v>1019</v>
      </c>
      <c r="C388" t="s">
        <v>1020</v>
      </c>
    </row>
    <row r="389" spans="1:3">
      <c r="A389" t="s">
        <v>578</v>
      </c>
      <c r="B389" t="s">
        <v>1017</v>
      </c>
      <c r="C389" t="s">
        <v>1018</v>
      </c>
    </row>
    <row r="390" spans="1:3">
      <c r="A390" t="s">
        <v>579</v>
      </c>
      <c r="B390" t="s">
        <v>1019</v>
      </c>
      <c r="C390" t="s">
        <v>1018</v>
      </c>
    </row>
    <row r="391" spans="1:3">
      <c r="A391" t="s">
        <v>580</v>
      </c>
      <c r="B391" t="s">
        <v>1019</v>
      </c>
      <c r="C391" t="s">
        <v>1020</v>
      </c>
    </row>
    <row r="392" spans="1:3">
      <c r="A392" t="s">
        <v>581</v>
      </c>
      <c r="B392" t="s">
        <v>1019</v>
      </c>
      <c r="C392" t="s">
        <v>1020</v>
      </c>
    </row>
    <row r="393" spans="1:3">
      <c r="A393" t="s">
        <v>582</v>
      </c>
      <c r="B393" t="s">
        <v>1019</v>
      </c>
      <c r="C393" t="s">
        <v>1020</v>
      </c>
    </row>
    <row r="394" spans="1:3">
      <c r="A394" t="s">
        <v>583</v>
      </c>
      <c r="B394" t="s">
        <v>1019</v>
      </c>
      <c r="C394" t="s">
        <v>1020</v>
      </c>
    </row>
    <row r="395" spans="1:3">
      <c r="A395" t="s">
        <v>584</v>
      </c>
      <c r="B395" t="s">
        <v>1019</v>
      </c>
      <c r="C395" t="s">
        <v>1020</v>
      </c>
    </row>
    <row r="396" spans="1:3">
      <c r="A396" t="s">
        <v>585</v>
      </c>
      <c r="B396" t="s">
        <v>1017</v>
      </c>
      <c r="C396" t="s">
        <v>1020</v>
      </c>
    </row>
    <row r="397" spans="1:3">
      <c r="A397" t="s">
        <v>586</v>
      </c>
      <c r="B397" t="s">
        <v>1017</v>
      </c>
      <c r="C397" t="s">
        <v>1018</v>
      </c>
    </row>
    <row r="398" spans="1:3">
      <c r="A398" t="s">
        <v>587</v>
      </c>
      <c r="B398" t="s">
        <v>1017</v>
      </c>
      <c r="C398" t="s">
        <v>1018</v>
      </c>
    </row>
    <row r="399" spans="1:3">
      <c r="A399" t="s">
        <v>588</v>
      </c>
      <c r="B399" t="s">
        <v>1019</v>
      </c>
      <c r="C399" t="s">
        <v>1018</v>
      </c>
    </row>
    <row r="400" spans="1:3">
      <c r="A400" t="s">
        <v>589</v>
      </c>
      <c r="B400" t="s">
        <v>1019</v>
      </c>
      <c r="C400" t="s">
        <v>1018</v>
      </c>
    </row>
    <row r="401" spans="1:3">
      <c r="A401" t="s">
        <v>590</v>
      </c>
      <c r="B401" t="s">
        <v>1017</v>
      </c>
      <c r="C401" t="s">
        <v>1018</v>
      </c>
    </row>
    <row r="402" spans="1:3">
      <c r="A402" t="s">
        <v>591</v>
      </c>
      <c r="B402" t="s">
        <v>1019</v>
      </c>
      <c r="C402" t="s">
        <v>1018</v>
      </c>
    </row>
    <row r="403" spans="1:3">
      <c r="A403" t="s">
        <v>592</v>
      </c>
      <c r="B403" t="s">
        <v>1019</v>
      </c>
      <c r="C403" t="s">
        <v>1018</v>
      </c>
    </row>
    <row r="404" spans="1:3">
      <c r="A404" t="s">
        <v>593</v>
      </c>
      <c r="B404" t="s">
        <v>1019</v>
      </c>
      <c r="C404" t="s">
        <v>1020</v>
      </c>
    </row>
    <row r="405" spans="1:3">
      <c r="A405" t="s">
        <v>594</v>
      </c>
      <c r="B405" t="s">
        <v>1019</v>
      </c>
      <c r="C405" t="s">
        <v>1018</v>
      </c>
    </row>
    <row r="406" spans="1:3">
      <c r="A406" t="s">
        <v>595</v>
      </c>
      <c r="B406" t="s">
        <v>1019</v>
      </c>
      <c r="C406" t="s">
        <v>1018</v>
      </c>
    </row>
    <row r="407" spans="1:3">
      <c r="A407" t="s">
        <v>596</v>
      </c>
      <c r="B407" t="s">
        <v>1017</v>
      </c>
      <c r="C407" t="s">
        <v>1020</v>
      </c>
    </row>
    <row r="408" spans="1:3">
      <c r="A408" t="s">
        <v>597</v>
      </c>
      <c r="B408" t="s">
        <v>1017</v>
      </c>
      <c r="C408" t="s">
        <v>1020</v>
      </c>
    </row>
    <row r="409" spans="1:3">
      <c r="A409" t="s">
        <v>598</v>
      </c>
      <c r="B409" t="s">
        <v>1017</v>
      </c>
      <c r="C409" t="s">
        <v>1020</v>
      </c>
    </row>
    <row r="410" spans="1:3">
      <c r="A410" t="s">
        <v>599</v>
      </c>
      <c r="B410" t="s">
        <v>1019</v>
      </c>
      <c r="C410" t="s">
        <v>1018</v>
      </c>
    </row>
    <row r="411" spans="1:3">
      <c r="A411" t="s">
        <v>600</v>
      </c>
      <c r="B411" t="s">
        <v>1019</v>
      </c>
      <c r="C411" t="s">
        <v>1018</v>
      </c>
    </row>
    <row r="412" spans="1:3">
      <c r="A412" t="s">
        <v>601</v>
      </c>
      <c r="B412" t="s">
        <v>1019</v>
      </c>
      <c r="C412" t="s">
        <v>1020</v>
      </c>
    </row>
    <row r="413" spans="1:3">
      <c r="A413" t="s">
        <v>602</v>
      </c>
      <c r="B413" t="s">
        <v>1019</v>
      </c>
      <c r="C413" t="s">
        <v>1020</v>
      </c>
    </row>
    <row r="414" spans="1:3">
      <c r="A414" t="s">
        <v>603</v>
      </c>
      <c r="B414" t="s">
        <v>1019</v>
      </c>
      <c r="C414" t="s">
        <v>1018</v>
      </c>
    </row>
    <row r="415" spans="1:3">
      <c r="A415" t="s">
        <v>604</v>
      </c>
      <c r="B415" t="s">
        <v>1019</v>
      </c>
      <c r="C415" t="s">
        <v>1018</v>
      </c>
    </row>
    <row r="416" spans="1:3">
      <c r="A416" t="s">
        <v>605</v>
      </c>
      <c r="B416" t="s">
        <v>1017</v>
      </c>
      <c r="C416" t="s">
        <v>1018</v>
      </c>
    </row>
    <row r="417" spans="1:3">
      <c r="A417" t="s">
        <v>606</v>
      </c>
      <c r="B417" t="s">
        <v>1017</v>
      </c>
      <c r="C417" t="s">
        <v>1020</v>
      </c>
    </row>
    <row r="418" spans="1:3">
      <c r="A418" t="s">
        <v>607</v>
      </c>
      <c r="B418" t="s">
        <v>1017</v>
      </c>
      <c r="C418" t="s">
        <v>1020</v>
      </c>
    </row>
    <row r="419" spans="1:3">
      <c r="A419" t="s">
        <v>608</v>
      </c>
      <c r="B419" t="s">
        <v>1017</v>
      </c>
      <c r="C419" t="s">
        <v>1020</v>
      </c>
    </row>
    <row r="420" spans="1:3">
      <c r="A420" t="s">
        <v>609</v>
      </c>
      <c r="B420" t="s">
        <v>1017</v>
      </c>
      <c r="C420" t="s">
        <v>1018</v>
      </c>
    </row>
    <row r="421" spans="1:3">
      <c r="A421" t="s">
        <v>610</v>
      </c>
      <c r="B421" t="s">
        <v>1019</v>
      </c>
      <c r="C421" t="s">
        <v>1018</v>
      </c>
    </row>
    <row r="422" spans="1:3">
      <c r="A422" t="s">
        <v>611</v>
      </c>
      <c r="B422" t="s">
        <v>1019</v>
      </c>
      <c r="C422" t="s">
        <v>1018</v>
      </c>
    </row>
    <row r="423" spans="1:3">
      <c r="A423" t="s">
        <v>612</v>
      </c>
      <c r="B423" t="s">
        <v>1019</v>
      </c>
      <c r="C423" t="s">
        <v>1020</v>
      </c>
    </row>
    <row r="424" spans="1:3">
      <c r="A424" t="s">
        <v>613</v>
      </c>
      <c r="B424" t="s">
        <v>1019</v>
      </c>
      <c r="C424" t="s">
        <v>1020</v>
      </c>
    </row>
    <row r="425" spans="1:3">
      <c r="A425" t="s">
        <v>614</v>
      </c>
      <c r="B425" t="s">
        <v>1017</v>
      </c>
      <c r="C425" t="s">
        <v>1020</v>
      </c>
    </row>
    <row r="426" spans="1:3">
      <c r="A426" t="s">
        <v>615</v>
      </c>
      <c r="B426" t="s">
        <v>1019</v>
      </c>
      <c r="C426" t="s">
        <v>1018</v>
      </c>
    </row>
    <row r="427" spans="1:3">
      <c r="A427" t="s">
        <v>616</v>
      </c>
      <c r="B427" t="s">
        <v>1019</v>
      </c>
      <c r="C427" t="s">
        <v>1020</v>
      </c>
    </row>
    <row r="428" spans="1:3">
      <c r="A428" t="s">
        <v>617</v>
      </c>
      <c r="B428" t="s">
        <v>1019</v>
      </c>
      <c r="C428" t="s">
        <v>1018</v>
      </c>
    </row>
    <row r="429" spans="1:3">
      <c r="A429" t="s">
        <v>618</v>
      </c>
      <c r="B429" t="s">
        <v>1019</v>
      </c>
      <c r="C429" t="s">
        <v>1020</v>
      </c>
    </row>
    <row r="430" spans="1:3">
      <c r="A430" t="s">
        <v>619</v>
      </c>
      <c r="B430" t="s">
        <v>1017</v>
      </c>
      <c r="C430" t="s">
        <v>1020</v>
      </c>
    </row>
    <row r="431" spans="1:3">
      <c r="A431" t="s">
        <v>620</v>
      </c>
      <c r="B431" t="s">
        <v>1019</v>
      </c>
      <c r="C431" t="s">
        <v>1018</v>
      </c>
    </row>
    <row r="432" spans="1:3">
      <c r="A432" t="s">
        <v>621</v>
      </c>
      <c r="B432" t="s">
        <v>1017</v>
      </c>
      <c r="C432" t="s">
        <v>1020</v>
      </c>
    </row>
    <row r="433" spans="1:3">
      <c r="A433" t="s">
        <v>622</v>
      </c>
      <c r="B433" t="s">
        <v>1017</v>
      </c>
      <c r="C433" t="s">
        <v>1020</v>
      </c>
    </row>
    <row r="434" spans="1:3">
      <c r="A434" t="s">
        <v>623</v>
      </c>
      <c r="B434" t="s">
        <v>1019</v>
      </c>
      <c r="C434" t="s">
        <v>1018</v>
      </c>
    </row>
    <row r="435" spans="1:3">
      <c r="A435" t="s">
        <v>624</v>
      </c>
      <c r="B435" t="s">
        <v>1017</v>
      </c>
      <c r="C435" t="s">
        <v>1018</v>
      </c>
    </row>
    <row r="436" spans="1:3">
      <c r="A436" t="s">
        <v>625</v>
      </c>
      <c r="B436" t="s">
        <v>1019</v>
      </c>
      <c r="C436" t="s">
        <v>1020</v>
      </c>
    </row>
    <row r="437" spans="1:3">
      <c r="A437" t="s">
        <v>626</v>
      </c>
      <c r="B437" t="s">
        <v>1017</v>
      </c>
      <c r="C437" t="s">
        <v>1020</v>
      </c>
    </row>
    <row r="438" spans="1:3">
      <c r="A438" t="s">
        <v>627</v>
      </c>
      <c r="B438" t="s">
        <v>1017</v>
      </c>
      <c r="C438" t="s">
        <v>1018</v>
      </c>
    </row>
    <row r="439" spans="1:3">
      <c r="A439" t="s">
        <v>628</v>
      </c>
      <c r="B439" t="s">
        <v>1017</v>
      </c>
      <c r="C439" t="s">
        <v>1018</v>
      </c>
    </row>
    <row r="440" spans="1:3">
      <c r="A440" t="s">
        <v>629</v>
      </c>
      <c r="B440" t="s">
        <v>1017</v>
      </c>
      <c r="C440" t="s">
        <v>1018</v>
      </c>
    </row>
    <row r="441" spans="1:3">
      <c r="A441" t="s">
        <v>630</v>
      </c>
      <c r="B441" t="s">
        <v>1017</v>
      </c>
      <c r="C441" t="s">
        <v>1020</v>
      </c>
    </row>
    <row r="442" spans="1:3">
      <c r="A442" t="s">
        <v>631</v>
      </c>
      <c r="B442" t="s">
        <v>1017</v>
      </c>
      <c r="C442" t="s">
        <v>1018</v>
      </c>
    </row>
    <row r="443" spans="1:3">
      <c r="A443" t="s">
        <v>632</v>
      </c>
      <c r="B443" t="s">
        <v>1017</v>
      </c>
      <c r="C443" t="s">
        <v>1018</v>
      </c>
    </row>
    <row r="444" spans="1:3">
      <c r="A444" t="s">
        <v>633</v>
      </c>
      <c r="B444" t="s">
        <v>1017</v>
      </c>
      <c r="C444" t="s">
        <v>1018</v>
      </c>
    </row>
    <row r="445" spans="1:3">
      <c r="A445" t="s">
        <v>634</v>
      </c>
      <c r="B445" t="s">
        <v>1017</v>
      </c>
      <c r="C445" t="s">
        <v>1020</v>
      </c>
    </row>
    <row r="446" spans="1:3">
      <c r="A446" t="s">
        <v>635</v>
      </c>
      <c r="B446" t="s">
        <v>1019</v>
      </c>
      <c r="C446" t="s">
        <v>1020</v>
      </c>
    </row>
    <row r="447" spans="1:3">
      <c r="A447" t="s">
        <v>636</v>
      </c>
      <c r="B447" t="s">
        <v>1017</v>
      </c>
      <c r="C447" t="s">
        <v>1020</v>
      </c>
    </row>
    <row r="448" spans="1:3">
      <c r="A448" t="s">
        <v>637</v>
      </c>
      <c r="B448" t="s">
        <v>1017</v>
      </c>
      <c r="C448" t="s">
        <v>1020</v>
      </c>
    </row>
    <row r="449" spans="1:3">
      <c r="A449" t="s">
        <v>638</v>
      </c>
      <c r="B449" t="s">
        <v>1019</v>
      </c>
      <c r="C449" t="s">
        <v>1020</v>
      </c>
    </row>
    <row r="450" spans="1:3">
      <c r="A450" t="s">
        <v>639</v>
      </c>
      <c r="B450" t="s">
        <v>1017</v>
      </c>
      <c r="C450" t="s">
        <v>1018</v>
      </c>
    </row>
    <row r="451" spans="1:3">
      <c r="A451" t="s">
        <v>640</v>
      </c>
      <c r="B451" t="s">
        <v>1017</v>
      </c>
      <c r="C451" t="s">
        <v>1020</v>
      </c>
    </row>
    <row r="452" spans="1:3">
      <c r="A452" t="s">
        <v>641</v>
      </c>
      <c r="B452" t="s">
        <v>1019</v>
      </c>
      <c r="C452" t="s">
        <v>1018</v>
      </c>
    </row>
    <row r="453" spans="1:3">
      <c r="A453" t="s">
        <v>642</v>
      </c>
      <c r="B453" t="s">
        <v>1017</v>
      </c>
      <c r="C453" t="s">
        <v>1018</v>
      </c>
    </row>
    <row r="454" spans="1:3">
      <c r="A454" t="s">
        <v>643</v>
      </c>
      <c r="B454" t="s">
        <v>1017</v>
      </c>
      <c r="C454" t="s">
        <v>1018</v>
      </c>
    </row>
    <row r="455" spans="1:3">
      <c r="A455" t="s">
        <v>644</v>
      </c>
      <c r="B455" t="s">
        <v>1019</v>
      </c>
      <c r="C455" t="s">
        <v>1020</v>
      </c>
    </row>
    <row r="456" spans="1:3">
      <c r="A456" t="s">
        <v>645</v>
      </c>
      <c r="B456" t="s">
        <v>1019</v>
      </c>
      <c r="C456" t="s">
        <v>1018</v>
      </c>
    </row>
    <row r="457" spans="1:3">
      <c r="A457" t="s">
        <v>646</v>
      </c>
      <c r="B457" t="s">
        <v>1019</v>
      </c>
      <c r="C457" t="s">
        <v>1018</v>
      </c>
    </row>
    <row r="458" spans="1:3">
      <c r="A458" t="s">
        <v>647</v>
      </c>
      <c r="B458" t="s">
        <v>1017</v>
      </c>
      <c r="C458" t="s">
        <v>1018</v>
      </c>
    </row>
    <row r="459" spans="1:3">
      <c r="A459" t="s">
        <v>648</v>
      </c>
      <c r="B459" t="s">
        <v>1019</v>
      </c>
      <c r="C459" t="s">
        <v>1018</v>
      </c>
    </row>
    <row r="460" spans="1:3">
      <c r="A460" t="s">
        <v>649</v>
      </c>
      <c r="B460" t="s">
        <v>1017</v>
      </c>
      <c r="C460" t="s">
        <v>1018</v>
      </c>
    </row>
    <row r="461" spans="1:3">
      <c r="A461" t="s">
        <v>650</v>
      </c>
      <c r="B461" t="s">
        <v>1017</v>
      </c>
      <c r="C461" t="s">
        <v>1018</v>
      </c>
    </row>
    <row r="462" spans="1:3">
      <c r="A462" t="s">
        <v>651</v>
      </c>
      <c r="B462" t="s">
        <v>1019</v>
      </c>
      <c r="C462" t="s">
        <v>1018</v>
      </c>
    </row>
    <row r="463" spans="1:3">
      <c r="A463" t="s">
        <v>652</v>
      </c>
      <c r="B463" t="s">
        <v>1019</v>
      </c>
      <c r="C463" t="s">
        <v>1020</v>
      </c>
    </row>
    <row r="464" spans="1:3">
      <c r="A464" t="s">
        <v>653</v>
      </c>
      <c r="B464" t="s">
        <v>1017</v>
      </c>
      <c r="C464" t="s">
        <v>1020</v>
      </c>
    </row>
    <row r="465" spans="1:3">
      <c r="A465" t="s">
        <v>654</v>
      </c>
      <c r="B465" t="s">
        <v>1019</v>
      </c>
      <c r="C465" t="s">
        <v>1018</v>
      </c>
    </row>
    <row r="466" spans="1:3">
      <c r="A466" t="s">
        <v>655</v>
      </c>
      <c r="B466" t="s">
        <v>1017</v>
      </c>
      <c r="C466" t="s">
        <v>1020</v>
      </c>
    </row>
    <row r="467" spans="1:3">
      <c r="A467" t="s">
        <v>656</v>
      </c>
      <c r="B467" t="s">
        <v>1017</v>
      </c>
      <c r="C467" t="s">
        <v>1020</v>
      </c>
    </row>
    <row r="468" spans="1:3">
      <c r="A468" t="s">
        <v>657</v>
      </c>
      <c r="B468" t="s">
        <v>1017</v>
      </c>
      <c r="C468" t="s">
        <v>1018</v>
      </c>
    </row>
    <row r="469" spans="1:3">
      <c r="A469" t="s">
        <v>658</v>
      </c>
      <c r="B469" t="s">
        <v>1017</v>
      </c>
      <c r="C469" t="s">
        <v>1020</v>
      </c>
    </row>
    <row r="470" spans="1:3">
      <c r="A470" t="s">
        <v>659</v>
      </c>
      <c r="B470" t="s">
        <v>1017</v>
      </c>
      <c r="C470" t="s">
        <v>1018</v>
      </c>
    </row>
    <row r="471" spans="1:3">
      <c r="A471" t="s">
        <v>660</v>
      </c>
      <c r="B471" t="s">
        <v>1017</v>
      </c>
      <c r="C471" t="s">
        <v>1018</v>
      </c>
    </row>
    <row r="472" spans="1:3">
      <c r="A472" t="s">
        <v>661</v>
      </c>
      <c r="B472" t="s">
        <v>1019</v>
      </c>
      <c r="C472" t="s">
        <v>1018</v>
      </c>
    </row>
    <row r="473" spans="1:3">
      <c r="A473" t="s">
        <v>662</v>
      </c>
      <c r="B473" t="s">
        <v>1017</v>
      </c>
      <c r="C473" t="s">
        <v>1018</v>
      </c>
    </row>
    <row r="474" spans="1:3">
      <c r="A474" t="s">
        <v>663</v>
      </c>
      <c r="B474" t="s">
        <v>1017</v>
      </c>
      <c r="C474" t="s">
        <v>1020</v>
      </c>
    </row>
    <row r="475" spans="1:3">
      <c r="A475" t="s">
        <v>664</v>
      </c>
      <c r="B475" t="s">
        <v>1019</v>
      </c>
      <c r="C475" t="s">
        <v>1018</v>
      </c>
    </row>
    <row r="476" spans="1:3">
      <c r="A476" t="s">
        <v>665</v>
      </c>
      <c r="B476" t="s">
        <v>1019</v>
      </c>
      <c r="C476" t="s">
        <v>1018</v>
      </c>
    </row>
    <row r="477" spans="1:3">
      <c r="A477" t="s">
        <v>666</v>
      </c>
      <c r="B477" t="s">
        <v>1019</v>
      </c>
      <c r="C477" t="s">
        <v>1020</v>
      </c>
    </row>
    <row r="478" spans="1:3">
      <c r="A478" t="s">
        <v>667</v>
      </c>
      <c r="B478" t="s">
        <v>1017</v>
      </c>
      <c r="C478" t="s">
        <v>1018</v>
      </c>
    </row>
    <row r="479" spans="1:3">
      <c r="A479" t="s">
        <v>668</v>
      </c>
      <c r="B479" t="s">
        <v>1017</v>
      </c>
      <c r="C479" t="s">
        <v>1018</v>
      </c>
    </row>
    <row r="480" spans="1:3">
      <c r="A480" t="s">
        <v>669</v>
      </c>
      <c r="B480" t="s">
        <v>1017</v>
      </c>
      <c r="C480" t="s">
        <v>1018</v>
      </c>
    </row>
    <row r="481" spans="1:3">
      <c r="A481" t="s">
        <v>670</v>
      </c>
      <c r="B481" t="s">
        <v>1019</v>
      </c>
      <c r="C481" t="s">
        <v>1020</v>
      </c>
    </row>
    <row r="482" spans="1:3">
      <c r="A482" t="s">
        <v>671</v>
      </c>
      <c r="B482" t="s">
        <v>1019</v>
      </c>
      <c r="C482" t="s">
        <v>1020</v>
      </c>
    </row>
    <row r="483" spans="1:3">
      <c r="A483" t="s">
        <v>672</v>
      </c>
      <c r="B483" t="s">
        <v>1017</v>
      </c>
      <c r="C483" t="s">
        <v>1020</v>
      </c>
    </row>
    <row r="484" spans="1:3">
      <c r="A484" t="s">
        <v>673</v>
      </c>
      <c r="B484" t="s">
        <v>1017</v>
      </c>
      <c r="C484" t="s">
        <v>1020</v>
      </c>
    </row>
    <row r="485" spans="1:3">
      <c r="A485" t="s">
        <v>674</v>
      </c>
      <c r="B485" t="s">
        <v>1017</v>
      </c>
      <c r="C485" t="s">
        <v>1018</v>
      </c>
    </row>
    <row r="486" spans="1:3">
      <c r="A486" t="s">
        <v>675</v>
      </c>
      <c r="B486" t="s">
        <v>1019</v>
      </c>
      <c r="C486" t="s">
        <v>1020</v>
      </c>
    </row>
    <row r="487" spans="1:3">
      <c r="A487" t="s">
        <v>676</v>
      </c>
      <c r="B487" t="s">
        <v>1017</v>
      </c>
      <c r="C487" t="s">
        <v>1018</v>
      </c>
    </row>
    <row r="488" spans="1:3">
      <c r="A488" t="s">
        <v>677</v>
      </c>
      <c r="B488" t="s">
        <v>1017</v>
      </c>
      <c r="C488" t="s">
        <v>1020</v>
      </c>
    </row>
    <row r="489" spans="1:3">
      <c r="A489" t="s">
        <v>678</v>
      </c>
      <c r="B489" t="s">
        <v>1017</v>
      </c>
      <c r="C489" t="s">
        <v>1020</v>
      </c>
    </row>
    <row r="490" spans="1:3">
      <c r="A490" t="s">
        <v>679</v>
      </c>
      <c r="B490" t="s">
        <v>1019</v>
      </c>
      <c r="C490" t="s">
        <v>1020</v>
      </c>
    </row>
    <row r="491" spans="1:3">
      <c r="A491" t="s">
        <v>680</v>
      </c>
      <c r="B491" t="s">
        <v>1019</v>
      </c>
      <c r="C491" t="s">
        <v>1020</v>
      </c>
    </row>
    <row r="492" spans="1:3">
      <c r="A492" t="s">
        <v>681</v>
      </c>
      <c r="B492" t="s">
        <v>1017</v>
      </c>
      <c r="C492" t="s">
        <v>1018</v>
      </c>
    </row>
    <row r="493" spans="1:3">
      <c r="A493" t="s">
        <v>682</v>
      </c>
      <c r="B493" t="s">
        <v>1019</v>
      </c>
      <c r="C493" t="s">
        <v>1020</v>
      </c>
    </row>
    <row r="494" spans="1:3">
      <c r="A494" t="s">
        <v>683</v>
      </c>
      <c r="B494" t="s">
        <v>1017</v>
      </c>
      <c r="C494" t="s">
        <v>1020</v>
      </c>
    </row>
    <row r="495" spans="1:3">
      <c r="A495" t="s">
        <v>684</v>
      </c>
      <c r="B495" t="s">
        <v>1019</v>
      </c>
      <c r="C495" t="s">
        <v>1020</v>
      </c>
    </row>
    <row r="496" spans="1:3">
      <c r="A496" t="s">
        <v>685</v>
      </c>
      <c r="B496" t="s">
        <v>1017</v>
      </c>
      <c r="C496" t="s">
        <v>1018</v>
      </c>
    </row>
    <row r="497" spans="1:3">
      <c r="A497" t="s">
        <v>686</v>
      </c>
      <c r="B497" t="s">
        <v>1017</v>
      </c>
      <c r="C497" t="s">
        <v>1018</v>
      </c>
    </row>
    <row r="498" spans="1:3">
      <c r="A498" t="s">
        <v>687</v>
      </c>
      <c r="B498" t="s">
        <v>1019</v>
      </c>
      <c r="C498" t="s">
        <v>1020</v>
      </c>
    </row>
    <row r="499" spans="1:3">
      <c r="A499" t="s">
        <v>688</v>
      </c>
      <c r="B499" t="s">
        <v>1019</v>
      </c>
      <c r="C499" t="s">
        <v>1018</v>
      </c>
    </row>
    <row r="500" spans="1:3">
      <c r="A500" t="s">
        <v>689</v>
      </c>
      <c r="B500" t="s">
        <v>1019</v>
      </c>
      <c r="C500" t="s">
        <v>1020</v>
      </c>
    </row>
    <row r="501" spans="1:3">
      <c r="A501" t="s">
        <v>690</v>
      </c>
      <c r="B501" t="s">
        <v>1017</v>
      </c>
      <c r="C501" t="s">
        <v>1018</v>
      </c>
    </row>
    <row r="502" spans="1:3">
      <c r="A502" t="s">
        <v>691</v>
      </c>
      <c r="B502" t="s">
        <v>1017</v>
      </c>
      <c r="C502" t="s">
        <v>1020</v>
      </c>
    </row>
    <row r="503" spans="1:3">
      <c r="A503" t="s">
        <v>692</v>
      </c>
      <c r="B503" t="s">
        <v>1017</v>
      </c>
      <c r="C503" t="s">
        <v>1020</v>
      </c>
    </row>
    <row r="504" spans="1:3">
      <c r="A504" t="s">
        <v>693</v>
      </c>
      <c r="B504" t="s">
        <v>1019</v>
      </c>
      <c r="C504" t="s">
        <v>1018</v>
      </c>
    </row>
    <row r="505" spans="1:3">
      <c r="A505" t="s">
        <v>694</v>
      </c>
      <c r="B505" t="s">
        <v>1017</v>
      </c>
      <c r="C505" t="s">
        <v>1018</v>
      </c>
    </row>
    <row r="506" spans="1:3">
      <c r="A506" t="s">
        <v>695</v>
      </c>
      <c r="B506" t="s">
        <v>1017</v>
      </c>
      <c r="C506" t="s">
        <v>1020</v>
      </c>
    </row>
    <row r="507" spans="1:3">
      <c r="A507" t="s">
        <v>696</v>
      </c>
      <c r="B507" t="s">
        <v>1019</v>
      </c>
      <c r="C507" t="s">
        <v>1020</v>
      </c>
    </row>
    <row r="508" spans="1:3">
      <c r="A508" t="s">
        <v>697</v>
      </c>
      <c r="B508" t="s">
        <v>1019</v>
      </c>
      <c r="C508" t="s">
        <v>1020</v>
      </c>
    </row>
    <row r="509" spans="1:3">
      <c r="A509" t="s">
        <v>698</v>
      </c>
      <c r="B509" t="s">
        <v>1017</v>
      </c>
      <c r="C509" t="s">
        <v>1018</v>
      </c>
    </row>
    <row r="510" spans="1:3">
      <c r="A510" t="s">
        <v>699</v>
      </c>
      <c r="B510" t="s">
        <v>1017</v>
      </c>
      <c r="C510" t="s">
        <v>1020</v>
      </c>
    </row>
    <row r="511" spans="1:3">
      <c r="A511" t="s">
        <v>700</v>
      </c>
      <c r="B511" t="s">
        <v>1017</v>
      </c>
      <c r="C511" t="s">
        <v>1020</v>
      </c>
    </row>
    <row r="512" spans="1:3">
      <c r="A512" t="s">
        <v>701</v>
      </c>
      <c r="B512" t="s">
        <v>1017</v>
      </c>
      <c r="C512" t="s">
        <v>1020</v>
      </c>
    </row>
    <row r="513" spans="1:3">
      <c r="A513" t="s">
        <v>702</v>
      </c>
      <c r="B513" t="s">
        <v>1017</v>
      </c>
      <c r="C513" t="s">
        <v>1018</v>
      </c>
    </row>
    <row r="514" spans="1:3">
      <c r="A514" t="s">
        <v>703</v>
      </c>
      <c r="B514" t="s">
        <v>1017</v>
      </c>
      <c r="C514" t="s">
        <v>1018</v>
      </c>
    </row>
    <row r="515" spans="1:3">
      <c r="A515" t="s">
        <v>704</v>
      </c>
      <c r="B515" t="s">
        <v>1019</v>
      </c>
      <c r="C515" t="s">
        <v>1020</v>
      </c>
    </row>
    <row r="516" spans="1:3">
      <c r="A516" t="s">
        <v>705</v>
      </c>
      <c r="B516" t="s">
        <v>1017</v>
      </c>
      <c r="C516" t="s">
        <v>1020</v>
      </c>
    </row>
    <row r="517" spans="1:3">
      <c r="A517" t="s">
        <v>706</v>
      </c>
      <c r="B517" t="s">
        <v>1017</v>
      </c>
      <c r="C517" t="s">
        <v>1018</v>
      </c>
    </row>
    <row r="518" spans="1:3">
      <c r="A518" t="s">
        <v>707</v>
      </c>
      <c r="B518" t="s">
        <v>1017</v>
      </c>
      <c r="C518" t="s">
        <v>1018</v>
      </c>
    </row>
    <row r="519" spans="1:3">
      <c r="A519" t="s">
        <v>708</v>
      </c>
      <c r="B519" t="s">
        <v>1017</v>
      </c>
      <c r="C519" t="s">
        <v>1020</v>
      </c>
    </row>
    <row r="520" spans="1:3">
      <c r="A520" t="s">
        <v>709</v>
      </c>
      <c r="B520" t="s">
        <v>1019</v>
      </c>
      <c r="C520" t="s">
        <v>1020</v>
      </c>
    </row>
    <row r="521" spans="1:3">
      <c r="A521" t="s">
        <v>710</v>
      </c>
      <c r="B521" t="s">
        <v>1017</v>
      </c>
      <c r="C521" t="s">
        <v>1020</v>
      </c>
    </row>
    <row r="522" spans="1:3">
      <c r="A522" t="s">
        <v>711</v>
      </c>
      <c r="B522" t="s">
        <v>1017</v>
      </c>
      <c r="C522" t="s">
        <v>1020</v>
      </c>
    </row>
    <row r="523" spans="1:3">
      <c r="A523" t="s">
        <v>712</v>
      </c>
      <c r="B523" t="s">
        <v>1019</v>
      </c>
      <c r="C523" t="s">
        <v>1018</v>
      </c>
    </row>
    <row r="524" spans="1:3">
      <c r="A524" t="s">
        <v>713</v>
      </c>
      <c r="B524" t="s">
        <v>1017</v>
      </c>
      <c r="C524" t="s">
        <v>1018</v>
      </c>
    </row>
    <row r="525" spans="1:3">
      <c r="A525" t="s">
        <v>714</v>
      </c>
      <c r="B525" t="s">
        <v>1019</v>
      </c>
      <c r="C525" t="s">
        <v>1018</v>
      </c>
    </row>
    <row r="526" spans="1:3">
      <c r="A526" t="s">
        <v>715</v>
      </c>
      <c r="B526" t="s">
        <v>1019</v>
      </c>
      <c r="C526" t="s">
        <v>1020</v>
      </c>
    </row>
    <row r="527" spans="1:3">
      <c r="A527" t="s">
        <v>716</v>
      </c>
      <c r="B527" t="s">
        <v>1019</v>
      </c>
      <c r="C527" t="s">
        <v>1018</v>
      </c>
    </row>
    <row r="528" spans="1:3">
      <c r="A528" t="s">
        <v>717</v>
      </c>
      <c r="B528" t="s">
        <v>1017</v>
      </c>
      <c r="C528" t="s">
        <v>1020</v>
      </c>
    </row>
    <row r="529" spans="1:3">
      <c r="A529" t="s">
        <v>718</v>
      </c>
      <c r="B529" t="s">
        <v>1017</v>
      </c>
      <c r="C529" t="s">
        <v>1018</v>
      </c>
    </row>
    <row r="530" spans="1:3">
      <c r="A530" t="s">
        <v>719</v>
      </c>
      <c r="B530" t="s">
        <v>1017</v>
      </c>
      <c r="C530" t="s">
        <v>1020</v>
      </c>
    </row>
    <row r="531" spans="1:3">
      <c r="A531" t="s">
        <v>720</v>
      </c>
      <c r="B531" t="s">
        <v>1019</v>
      </c>
      <c r="C531" t="s">
        <v>1018</v>
      </c>
    </row>
    <row r="532" spans="1:3">
      <c r="A532" t="s">
        <v>721</v>
      </c>
      <c r="B532" t="s">
        <v>1019</v>
      </c>
      <c r="C532" t="s">
        <v>1020</v>
      </c>
    </row>
    <row r="533" spans="1:3">
      <c r="A533" t="s">
        <v>722</v>
      </c>
      <c r="B533" t="s">
        <v>1017</v>
      </c>
      <c r="C533" t="s">
        <v>1018</v>
      </c>
    </row>
    <row r="534" spans="1:3">
      <c r="A534" t="s">
        <v>723</v>
      </c>
      <c r="B534" t="s">
        <v>1019</v>
      </c>
      <c r="C534" t="s">
        <v>1018</v>
      </c>
    </row>
    <row r="535" spans="1:3">
      <c r="A535" t="s">
        <v>724</v>
      </c>
      <c r="B535" t="s">
        <v>1019</v>
      </c>
      <c r="C535" t="s">
        <v>1018</v>
      </c>
    </row>
    <row r="536" spans="1:3">
      <c r="A536" t="s">
        <v>725</v>
      </c>
      <c r="B536" t="s">
        <v>1017</v>
      </c>
      <c r="C536" t="s">
        <v>1018</v>
      </c>
    </row>
    <row r="537" spans="1:3">
      <c r="A537" t="s">
        <v>726</v>
      </c>
      <c r="B537" t="s">
        <v>1017</v>
      </c>
      <c r="C537" t="s">
        <v>1020</v>
      </c>
    </row>
    <row r="538" spans="1:3">
      <c r="A538" t="s">
        <v>727</v>
      </c>
      <c r="B538" t="s">
        <v>1019</v>
      </c>
      <c r="C538" t="s">
        <v>1020</v>
      </c>
    </row>
    <row r="539" spans="1:3">
      <c r="A539" t="s">
        <v>728</v>
      </c>
      <c r="B539" t="s">
        <v>1019</v>
      </c>
      <c r="C539" t="s">
        <v>1020</v>
      </c>
    </row>
    <row r="540" spans="1:3">
      <c r="A540" t="s">
        <v>729</v>
      </c>
      <c r="B540" t="s">
        <v>1017</v>
      </c>
      <c r="C540" t="s">
        <v>1018</v>
      </c>
    </row>
    <row r="541" spans="1:3">
      <c r="A541" t="s">
        <v>730</v>
      </c>
      <c r="B541" t="s">
        <v>1019</v>
      </c>
      <c r="C541" t="s">
        <v>1020</v>
      </c>
    </row>
    <row r="542" spans="1:3">
      <c r="A542" t="s">
        <v>731</v>
      </c>
      <c r="B542" t="s">
        <v>1017</v>
      </c>
      <c r="C542" t="s">
        <v>1020</v>
      </c>
    </row>
    <row r="543" spans="1:3">
      <c r="A543" t="s">
        <v>732</v>
      </c>
      <c r="B543" t="s">
        <v>1017</v>
      </c>
      <c r="C543" t="s">
        <v>1018</v>
      </c>
    </row>
    <row r="544" spans="1:3">
      <c r="A544" t="s">
        <v>733</v>
      </c>
      <c r="B544" t="s">
        <v>1019</v>
      </c>
      <c r="C544" t="s">
        <v>1018</v>
      </c>
    </row>
    <row r="545" spans="1:3">
      <c r="A545" t="s">
        <v>734</v>
      </c>
      <c r="B545" t="s">
        <v>1017</v>
      </c>
      <c r="C545" t="s">
        <v>1020</v>
      </c>
    </row>
    <row r="546" spans="1:3">
      <c r="A546" t="s">
        <v>735</v>
      </c>
      <c r="B546" t="s">
        <v>1019</v>
      </c>
      <c r="C546" t="s">
        <v>1020</v>
      </c>
    </row>
    <row r="547" spans="1:3">
      <c r="A547" t="s">
        <v>736</v>
      </c>
      <c r="B547" t="s">
        <v>1017</v>
      </c>
      <c r="C547" t="s">
        <v>1020</v>
      </c>
    </row>
    <row r="548" spans="1:3">
      <c r="A548" t="s">
        <v>737</v>
      </c>
      <c r="B548" t="s">
        <v>1019</v>
      </c>
      <c r="C548" t="s">
        <v>1018</v>
      </c>
    </row>
    <row r="549" spans="1:3">
      <c r="A549" t="s">
        <v>738</v>
      </c>
      <c r="B549" t="s">
        <v>1017</v>
      </c>
      <c r="C549" t="s">
        <v>1020</v>
      </c>
    </row>
    <row r="550" spans="1:3">
      <c r="A550" t="s">
        <v>739</v>
      </c>
      <c r="B550" t="s">
        <v>1017</v>
      </c>
      <c r="C550" t="s">
        <v>1018</v>
      </c>
    </row>
    <row r="551" spans="1:3">
      <c r="A551" t="s">
        <v>740</v>
      </c>
      <c r="B551" t="s">
        <v>1017</v>
      </c>
      <c r="C551" t="s">
        <v>1020</v>
      </c>
    </row>
    <row r="552" spans="1:3">
      <c r="A552" t="s">
        <v>741</v>
      </c>
      <c r="B552" t="s">
        <v>1017</v>
      </c>
      <c r="C552" t="s">
        <v>1018</v>
      </c>
    </row>
    <row r="553" spans="1:3">
      <c r="A553" t="s">
        <v>742</v>
      </c>
      <c r="B553" t="s">
        <v>1019</v>
      </c>
      <c r="C553" t="s">
        <v>1018</v>
      </c>
    </row>
    <row r="554" spans="1:3">
      <c r="A554" t="s">
        <v>743</v>
      </c>
      <c r="B554" t="s">
        <v>1019</v>
      </c>
      <c r="C554" t="s">
        <v>1018</v>
      </c>
    </row>
    <row r="555" spans="1:3">
      <c r="A555" t="s">
        <v>744</v>
      </c>
      <c r="B555" t="s">
        <v>1017</v>
      </c>
      <c r="C555" t="s">
        <v>1020</v>
      </c>
    </row>
    <row r="556" spans="1:3">
      <c r="A556" t="s">
        <v>745</v>
      </c>
      <c r="B556" t="s">
        <v>1017</v>
      </c>
      <c r="C556" t="s">
        <v>1020</v>
      </c>
    </row>
    <row r="557" spans="1:3">
      <c r="A557" t="s">
        <v>746</v>
      </c>
      <c r="B557" t="s">
        <v>1019</v>
      </c>
      <c r="C557" t="s">
        <v>1018</v>
      </c>
    </row>
    <row r="558" spans="1:3">
      <c r="A558" t="s">
        <v>747</v>
      </c>
      <c r="B558" t="s">
        <v>1017</v>
      </c>
      <c r="C558" t="s">
        <v>1018</v>
      </c>
    </row>
    <row r="559" spans="1:3">
      <c r="A559" t="s">
        <v>748</v>
      </c>
      <c r="B559" t="s">
        <v>1019</v>
      </c>
      <c r="C559" t="s">
        <v>1018</v>
      </c>
    </row>
    <row r="560" spans="1:3">
      <c r="A560" t="s">
        <v>749</v>
      </c>
      <c r="B560" t="s">
        <v>1017</v>
      </c>
      <c r="C560" t="s">
        <v>1018</v>
      </c>
    </row>
    <row r="561" spans="1:3">
      <c r="A561" t="s">
        <v>750</v>
      </c>
      <c r="B561" t="s">
        <v>1017</v>
      </c>
      <c r="C561" t="s">
        <v>1018</v>
      </c>
    </row>
    <row r="562" spans="1:3">
      <c r="A562" t="s">
        <v>751</v>
      </c>
      <c r="B562" t="s">
        <v>1017</v>
      </c>
      <c r="C562" t="s">
        <v>1020</v>
      </c>
    </row>
    <row r="563" spans="1:3">
      <c r="A563" t="s">
        <v>752</v>
      </c>
      <c r="B563" t="s">
        <v>1019</v>
      </c>
      <c r="C563" t="s">
        <v>1018</v>
      </c>
    </row>
    <row r="564" spans="1:3">
      <c r="A564" t="s">
        <v>753</v>
      </c>
      <c r="B564" t="s">
        <v>1017</v>
      </c>
      <c r="C564" t="s">
        <v>1018</v>
      </c>
    </row>
    <row r="565" spans="1:3">
      <c r="A565" t="s">
        <v>754</v>
      </c>
      <c r="B565" t="s">
        <v>1019</v>
      </c>
      <c r="C565" t="s">
        <v>1018</v>
      </c>
    </row>
    <row r="566" spans="1:3">
      <c r="A566" t="s">
        <v>755</v>
      </c>
      <c r="B566" t="s">
        <v>1019</v>
      </c>
      <c r="C566" t="s">
        <v>1018</v>
      </c>
    </row>
    <row r="567" spans="1:3">
      <c r="A567" t="s">
        <v>756</v>
      </c>
      <c r="B567" t="s">
        <v>1019</v>
      </c>
      <c r="C567" t="s">
        <v>1018</v>
      </c>
    </row>
    <row r="568" spans="1:3">
      <c r="A568" t="s">
        <v>757</v>
      </c>
      <c r="B568" t="s">
        <v>1017</v>
      </c>
      <c r="C568" t="s">
        <v>1020</v>
      </c>
    </row>
    <row r="569" spans="1:3">
      <c r="A569" t="s">
        <v>758</v>
      </c>
      <c r="B569" t="s">
        <v>1017</v>
      </c>
      <c r="C569" t="s">
        <v>1018</v>
      </c>
    </row>
    <row r="570" spans="1:3">
      <c r="A570" t="s">
        <v>759</v>
      </c>
      <c r="B570" t="s">
        <v>1017</v>
      </c>
      <c r="C570" t="s">
        <v>1020</v>
      </c>
    </row>
    <row r="571" spans="1:3">
      <c r="A571" t="s">
        <v>760</v>
      </c>
      <c r="B571" t="s">
        <v>1017</v>
      </c>
      <c r="C571" t="s">
        <v>1020</v>
      </c>
    </row>
    <row r="572" spans="1:3">
      <c r="A572" t="s">
        <v>761</v>
      </c>
      <c r="B572" t="s">
        <v>1017</v>
      </c>
      <c r="C572" t="s">
        <v>1018</v>
      </c>
    </row>
    <row r="573" spans="1:3">
      <c r="A573" t="s">
        <v>762</v>
      </c>
      <c r="B573" t="s">
        <v>1017</v>
      </c>
      <c r="C573" t="s">
        <v>1020</v>
      </c>
    </row>
    <row r="574" spans="1:3">
      <c r="A574" t="s">
        <v>763</v>
      </c>
      <c r="B574" t="s">
        <v>1017</v>
      </c>
      <c r="C574" t="s">
        <v>1020</v>
      </c>
    </row>
    <row r="575" spans="1:3">
      <c r="A575" t="s">
        <v>764</v>
      </c>
      <c r="B575" t="s">
        <v>1017</v>
      </c>
      <c r="C575" t="s">
        <v>1018</v>
      </c>
    </row>
    <row r="576" spans="1:3">
      <c r="A576" t="s">
        <v>765</v>
      </c>
      <c r="B576" t="s">
        <v>1017</v>
      </c>
      <c r="C576" t="s">
        <v>1020</v>
      </c>
    </row>
    <row r="577" spans="1:3">
      <c r="A577" t="s">
        <v>766</v>
      </c>
      <c r="B577" t="s">
        <v>1019</v>
      </c>
      <c r="C577" t="s">
        <v>1020</v>
      </c>
    </row>
    <row r="578" spans="1:3">
      <c r="A578" t="s">
        <v>767</v>
      </c>
      <c r="B578" t="s">
        <v>1017</v>
      </c>
      <c r="C578" t="s">
        <v>1020</v>
      </c>
    </row>
    <row r="579" spans="1:3">
      <c r="A579" t="s">
        <v>768</v>
      </c>
      <c r="B579" t="s">
        <v>1019</v>
      </c>
      <c r="C579" t="s">
        <v>1018</v>
      </c>
    </row>
    <row r="580" spans="1:3">
      <c r="A580" t="s">
        <v>769</v>
      </c>
      <c r="B580" t="s">
        <v>1017</v>
      </c>
      <c r="C580" t="s">
        <v>1020</v>
      </c>
    </row>
    <row r="581" spans="1:3">
      <c r="A581" t="s">
        <v>770</v>
      </c>
      <c r="B581" t="s">
        <v>1019</v>
      </c>
      <c r="C581" t="s">
        <v>1020</v>
      </c>
    </row>
    <row r="582" spans="1:3">
      <c r="A582" t="s">
        <v>771</v>
      </c>
      <c r="B582" t="s">
        <v>1017</v>
      </c>
      <c r="C582" t="s">
        <v>1020</v>
      </c>
    </row>
    <row r="583" spans="1:3">
      <c r="A583" t="s">
        <v>772</v>
      </c>
      <c r="B583" t="s">
        <v>1019</v>
      </c>
      <c r="C583" t="s">
        <v>1020</v>
      </c>
    </row>
    <row r="584" spans="1:3">
      <c r="A584" t="s">
        <v>773</v>
      </c>
      <c r="B584" t="s">
        <v>1017</v>
      </c>
      <c r="C584" t="s">
        <v>1018</v>
      </c>
    </row>
    <row r="585" spans="1:3">
      <c r="A585" t="s">
        <v>774</v>
      </c>
      <c r="B585" t="s">
        <v>1019</v>
      </c>
      <c r="C585" t="s">
        <v>1020</v>
      </c>
    </row>
    <row r="586" spans="1:3">
      <c r="A586" t="s">
        <v>775</v>
      </c>
      <c r="B586" t="s">
        <v>1017</v>
      </c>
      <c r="C586" t="s">
        <v>1020</v>
      </c>
    </row>
    <row r="587" spans="1:3">
      <c r="A587" t="s">
        <v>776</v>
      </c>
      <c r="B587" t="s">
        <v>1019</v>
      </c>
      <c r="C587" t="s">
        <v>1018</v>
      </c>
    </row>
    <row r="588" spans="1:3">
      <c r="A588" t="s">
        <v>777</v>
      </c>
      <c r="B588" t="s">
        <v>1017</v>
      </c>
      <c r="C588" t="s">
        <v>1020</v>
      </c>
    </row>
    <row r="589" spans="1:3">
      <c r="A589" t="s">
        <v>778</v>
      </c>
      <c r="B589" t="s">
        <v>1017</v>
      </c>
      <c r="C589" t="s">
        <v>1020</v>
      </c>
    </row>
    <row r="590" spans="1:3">
      <c r="A590" t="s">
        <v>779</v>
      </c>
      <c r="B590" t="s">
        <v>1017</v>
      </c>
      <c r="C590" t="s">
        <v>1018</v>
      </c>
    </row>
    <row r="591" spans="1:3">
      <c r="A591" t="s">
        <v>780</v>
      </c>
      <c r="B591" t="s">
        <v>1019</v>
      </c>
      <c r="C591" t="s">
        <v>1020</v>
      </c>
    </row>
    <row r="592" spans="1:3">
      <c r="A592" t="s">
        <v>781</v>
      </c>
      <c r="B592" t="s">
        <v>1019</v>
      </c>
      <c r="C592" t="s">
        <v>1020</v>
      </c>
    </row>
    <row r="593" spans="1:3">
      <c r="A593" t="s">
        <v>782</v>
      </c>
      <c r="B593" t="s">
        <v>1019</v>
      </c>
      <c r="C593" t="s">
        <v>1018</v>
      </c>
    </row>
    <row r="594" spans="1:3">
      <c r="A594" t="s">
        <v>783</v>
      </c>
      <c r="B594" t="s">
        <v>1019</v>
      </c>
      <c r="C594" t="s">
        <v>1020</v>
      </c>
    </row>
    <row r="595" spans="1:3">
      <c r="A595" t="s">
        <v>784</v>
      </c>
      <c r="B595" t="s">
        <v>1019</v>
      </c>
      <c r="C595" t="s">
        <v>1020</v>
      </c>
    </row>
    <row r="596" spans="1:3">
      <c r="A596" t="s">
        <v>785</v>
      </c>
      <c r="B596" t="s">
        <v>1017</v>
      </c>
      <c r="C596" t="s">
        <v>1020</v>
      </c>
    </row>
    <row r="597" spans="1:3">
      <c r="A597" t="s">
        <v>786</v>
      </c>
      <c r="B597" t="s">
        <v>1017</v>
      </c>
      <c r="C597" t="s">
        <v>1020</v>
      </c>
    </row>
    <row r="598" spans="1:3">
      <c r="A598" t="s">
        <v>787</v>
      </c>
      <c r="B598" t="s">
        <v>1017</v>
      </c>
      <c r="C598" t="s">
        <v>1020</v>
      </c>
    </row>
    <row r="599" spans="1:3">
      <c r="A599" t="s">
        <v>788</v>
      </c>
      <c r="B599" t="s">
        <v>1019</v>
      </c>
      <c r="C599" t="s">
        <v>1020</v>
      </c>
    </row>
    <row r="600" spans="1:3">
      <c r="A600" t="s">
        <v>789</v>
      </c>
      <c r="B600" t="s">
        <v>1017</v>
      </c>
      <c r="C600" t="s">
        <v>1018</v>
      </c>
    </row>
    <row r="601" spans="1:3">
      <c r="A601" t="s">
        <v>790</v>
      </c>
      <c r="B601" t="s">
        <v>1019</v>
      </c>
      <c r="C601" t="s">
        <v>1020</v>
      </c>
    </row>
    <row r="602" spans="1:3">
      <c r="A602" t="s">
        <v>791</v>
      </c>
      <c r="B602" t="s">
        <v>1017</v>
      </c>
      <c r="C602" t="s">
        <v>1018</v>
      </c>
    </row>
    <row r="603" spans="1:3">
      <c r="A603" t="s">
        <v>792</v>
      </c>
      <c r="B603" t="s">
        <v>1019</v>
      </c>
      <c r="C603" t="s">
        <v>1018</v>
      </c>
    </row>
    <row r="604" spans="1:3">
      <c r="A604" t="s">
        <v>793</v>
      </c>
      <c r="B604" t="s">
        <v>1017</v>
      </c>
      <c r="C604" t="s">
        <v>1018</v>
      </c>
    </row>
    <row r="605" spans="1:3">
      <c r="A605" t="s">
        <v>794</v>
      </c>
      <c r="B605" t="s">
        <v>1017</v>
      </c>
      <c r="C605" t="s">
        <v>1018</v>
      </c>
    </row>
    <row r="606" spans="1:3">
      <c r="A606" t="s">
        <v>795</v>
      </c>
      <c r="B606" t="s">
        <v>1019</v>
      </c>
      <c r="C606" t="s">
        <v>1018</v>
      </c>
    </row>
    <row r="607" spans="1:3">
      <c r="A607" t="s">
        <v>796</v>
      </c>
      <c r="B607" t="s">
        <v>1019</v>
      </c>
      <c r="C607" t="s">
        <v>1020</v>
      </c>
    </row>
    <row r="608" spans="1:3">
      <c r="A608" t="s">
        <v>797</v>
      </c>
      <c r="B608" t="s">
        <v>1017</v>
      </c>
      <c r="C608" t="s">
        <v>1020</v>
      </c>
    </row>
    <row r="609" spans="1:3">
      <c r="A609" t="s">
        <v>798</v>
      </c>
      <c r="B609" t="s">
        <v>1019</v>
      </c>
      <c r="C609" t="s">
        <v>1020</v>
      </c>
    </row>
    <row r="610" spans="1:3">
      <c r="A610" t="s">
        <v>799</v>
      </c>
      <c r="B610" t="s">
        <v>1017</v>
      </c>
      <c r="C610" t="s">
        <v>1020</v>
      </c>
    </row>
    <row r="611" spans="1:3">
      <c r="A611" t="s">
        <v>800</v>
      </c>
      <c r="B611" t="s">
        <v>1019</v>
      </c>
      <c r="C611" t="s">
        <v>1018</v>
      </c>
    </row>
    <row r="612" spans="1:3">
      <c r="A612" t="s">
        <v>801</v>
      </c>
      <c r="B612" t="s">
        <v>1019</v>
      </c>
      <c r="C612" t="s">
        <v>1018</v>
      </c>
    </row>
    <row r="613" spans="1:3">
      <c r="A613" t="s">
        <v>802</v>
      </c>
      <c r="B613" t="s">
        <v>1019</v>
      </c>
      <c r="C613" t="s">
        <v>1020</v>
      </c>
    </row>
    <row r="614" spans="1:3">
      <c r="A614" t="s">
        <v>803</v>
      </c>
      <c r="B614" t="s">
        <v>1017</v>
      </c>
      <c r="C614" t="s">
        <v>1018</v>
      </c>
    </row>
    <row r="615" spans="1:3">
      <c r="A615" t="s">
        <v>804</v>
      </c>
      <c r="B615" t="s">
        <v>1019</v>
      </c>
      <c r="C615" t="s">
        <v>1018</v>
      </c>
    </row>
    <row r="616" spans="1:3">
      <c r="A616" t="s">
        <v>805</v>
      </c>
      <c r="B616" t="s">
        <v>1019</v>
      </c>
      <c r="C616" t="s">
        <v>1018</v>
      </c>
    </row>
    <row r="617" spans="1:3">
      <c r="A617" t="s">
        <v>806</v>
      </c>
      <c r="B617" t="s">
        <v>1017</v>
      </c>
      <c r="C617" t="s">
        <v>1018</v>
      </c>
    </row>
    <row r="618" spans="1:3">
      <c r="A618" t="s">
        <v>807</v>
      </c>
      <c r="B618" t="s">
        <v>1019</v>
      </c>
      <c r="C618" t="s">
        <v>1020</v>
      </c>
    </row>
    <row r="619" spans="1:3">
      <c r="A619" t="s">
        <v>808</v>
      </c>
      <c r="B619" t="s">
        <v>1017</v>
      </c>
      <c r="C619" t="s">
        <v>1018</v>
      </c>
    </row>
    <row r="620" spans="1:3">
      <c r="A620" t="s">
        <v>809</v>
      </c>
      <c r="B620" t="s">
        <v>1019</v>
      </c>
      <c r="C620" t="s">
        <v>1020</v>
      </c>
    </row>
    <row r="621" spans="1:3">
      <c r="A621" t="s">
        <v>810</v>
      </c>
      <c r="B621" t="s">
        <v>1019</v>
      </c>
      <c r="C621" t="s">
        <v>1018</v>
      </c>
    </row>
    <row r="622" spans="1:3">
      <c r="A622" t="s">
        <v>811</v>
      </c>
      <c r="B622" t="s">
        <v>1017</v>
      </c>
      <c r="C622" t="s">
        <v>1020</v>
      </c>
    </row>
    <row r="623" spans="1:3">
      <c r="A623" t="s">
        <v>812</v>
      </c>
      <c r="B623" t="s">
        <v>1017</v>
      </c>
      <c r="C623" t="s">
        <v>1020</v>
      </c>
    </row>
    <row r="624" spans="1:3">
      <c r="A624" t="s">
        <v>813</v>
      </c>
      <c r="B624" t="s">
        <v>1019</v>
      </c>
      <c r="C624" t="s">
        <v>1018</v>
      </c>
    </row>
    <row r="625" spans="1:3">
      <c r="A625" t="s">
        <v>814</v>
      </c>
      <c r="B625" t="s">
        <v>1017</v>
      </c>
      <c r="C625" t="s">
        <v>1018</v>
      </c>
    </row>
    <row r="626" spans="1:3">
      <c r="A626" t="s">
        <v>815</v>
      </c>
      <c r="B626" t="s">
        <v>1019</v>
      </c>
      <c r="C626" t="s">
        <v>1018</v>
      </c>
    </row>
    <row r="627" spans="1:3">
      <c r="A627" t="s">
        <v>816</v>
      </c>
      <c r="B627" t="s">
        <v>1017</v>
      </c>
      <c r="C627" t="s">
        <v>1020</v>
      </c>
    </row>
    <row r="628" spans="1:3">
      <c r="A628" t="s">
        <v>817</v>
      </c>
      <c r="B628" t="s">
        <v>1017</v>
      </c>
      <c r="C628" t="s">
        <v>1018</v>
      </c>
    </row>
    <row r="629" spans="1:3">
      <c r="A629" t="s">
        <v>818</v>
      </c>
      <c r="B629" t="s">
        <v>1017</v>
      </c>
      <c r="C629" t="s">
        <v>1020</v>
      </c>
    </row>
    <row r="630" spans="1:3">
      <c r="A630" t="s">
        <v>819</v>
      </c>
      <c r="B630" t="s">
        <v>1017</v>
      </c>
      <c r="C630" t="s">
        <v>1020</v>
      </c>
    </row>
    <row r="631" spans="1:3">
      <c r="A631" t="s">
        <v>820</v>
      </c>
      <c r="B631" t="s">
        <v>1019</v>
      </c>
      <c r="C631" t="s">
        <v>1020</v>
      </c>
    </row>
    <row r="632" spans="1:3">
      <c r="A632" t="s">
        <v>821</v>
      </c>
      <c r="B632" t="s">
        <v>1019</v>
      </c>
      <c r="C632" t="s">
        <v>1020</v>
      </c>
    </row>
    <row r="633" spans="1:3">
      <c r="A633" t="s">
        <v>822</v>
      </c>
      <c r="B633" t="s">
        <v>1019</v>
      </c>
      <c r="C633" t="s">
        <v>1020</v>
      </c>
    </row>
    <row r="634" spans="1:3">
      <c r="A634" t="s">
        <v>823</v>
      </c>
      <c r="B634" t="s">
        <v>1019</v>
      </c>
      <c r="C634" t="s">
        <v>1020</v>
      </c>
    </row>
    <row r="635" spans="1:3">
      <c r="A635" t="s">
        <v>824</v>
      </c>
      <c r="B635" t="s">
        <v>1019</v>
      </c>
      <c r="C635" t="s">
        <v>1020</v>
      </c>
    </row>
    <row r="636" spans="1:3">
      <c r="A636" t="s">
        <v>825</v>
      </c>
      <c r="B636" t="s">
        <v>1019</v>
      </c>
      <c r="C636" t="s">
        <v>1018</v>
      </c>
    </row>
    <row r="637" spans="1:3">
      <c r="A637" t="s">
        <v>826</v>
      </c>
      <c r="B637" t="s">
        <v>1019</v>
      </c>
      <c r="C637" t="s">
        <v>1020</v>
      </c>
    </row>
    <row r="638" spans="1:3">
      <c r="A638" t="s">
        <v>827</v>
      </c>
      <c r="B638" t="s">
        <v>1017</v>
      </c>
      <c r="C638" t="s">
        <v>1020</v>
      </c>
    </row>
    <row r="639" spans="1:3">
      <c r="A639" t="s">
        <v>828</v>
      </c>
      <c r="B639" t="s">
        <v>1019</v>
      </c>
      <c r="C639" t="s">
        <v>1018</v>
      </c>
    </row>
    <row r="640" spans="1:3">
      <c r="A640" t="s">
        <v>829</v>
      </c>
      <c r="B640" t="s">
        <v>1017</v>
      </c>
      <c r="C640" t="s">
        <v>1020</v>
      </c>
    </row>
    <row r="641" spans="1:3">
      <c r="A641" t="s">
        <v>830</v>
      </c>
      <c r="B641" t="s">
        <v>1019</v>
      </c>
      <c r="C641" t="s">
        <v>1020</v>
      </c>
    </row>
    <row r="642" spans="1:3">
      <c r="A642" t="s">
        <v>831</v>
      </c>
      <c r="B642" t="s">
        <v>1019</v>
      </c>
      <c r="C642" t="s">
        <v>1020</v>
      </c>
    </row>
    <row r="643" spans="1:3">
      <c r="A643" t="s">
        <v>832</v>
      </c>
      <c r="B643" t="s">
        <v>1019</v>
      </c>
      <c r="C643" t="s">
        <v>1018</v>
      </c>
    </row>
    <row r="644" spans="1:3">
      <c r="A644" t="s">
        <v>833</v>
      </c>
      <c r="B644" t="s">
        <v>1017</v>
      </c>
      <c r="C644" t="s">
        <v>1018</v>
      </c>
    </row>
    <row r="645" spans="1:3">
      <c r="A645" t="s">
        <v>834</v>
      </c>
      <c r="B645" t="s">
        <v>1017</v>
      </c>
      <c r="C645" t="s">
        <v>1018</v>
      </c>
    </row>
    <row r="646" spans="1:3">
      <c r="A646" t="s">
        <v>835</v>
      </c>
      <c r="B646" t="s">
        <v>1019</v>
      </c>
      <c r="C646" t="s">
        <v>1018</v>
      </c>
    </row>
    <row r="647" spans="1:3">
      <c r="A647" t="s">
        <v>836</v>
      </c>
      <c r="B647" t="s">
        <v>1017</v>
      </c>
      <c r="C647" t="s">
        <v>1020</v>
      </c>
    </row>
    <row r="648" spans="1:3">
      <c r="A648" t="s">
        <v>837</v>
      </c>
      <c r="B648" t="s">
        <v>1017</v>
      </c>
      <c r="C648" t="s">
        <v>1018</v>
      </c>
    </row>
    <row r="649" spans="1:3">
      <c r="A649" t="s">
        <v>838</v>
      </c>
      <c r="B649" t="s">
        <v>1019</v>
      </c>
      <c r="C649" t="s">
        <v>1020</v>
      </c>
    </row>
    <row r="650" spans="1:3">
      <c r="A650" t="s">
        <v>839</v>
      </c>
      <c r="B650" t="s">
        <v>1017</v>
      </c>
      <c r="C650" t="s">
        <v>1020</v>
      </c>
    </row>
    <row r="651" spans="1:3">
      <c r="A651" t="s">
        <v>840</v>
      </c>
      <c r="B651" t="s">
        <v>1017</v>
      </c>
      <c r="C651" t="s">
        <v>1020</v>
      </c>
    </row>
    <row r="652" spans="1:3">
      <c r="A652" t="s">
        <v>841</v>
      </c>
      <c r="B652" t="s">
        <v>1017</v>
      </c>
      <c r="C652" t="s">
        <v>1020</v>
      </c>
    </row>
    <row r="653" spans="1:3">
      <c r="A653" t="s">
        <v>842</v>
      </c>
      <c r="B653" t="s">
        <v>1017</v>
      </c>
      <c r="C653" t="s">
        <v>1018</v>
      </c>
    </row>
    <row r="654" spans="1:3">
      <c r="A654" t="s">
        <v>843</v>
      </c>
      <c r="B654" t="s">
        <v>1019</v>
      </c>
      <c r="C654" t="s">
        <v>1018</v>
      </c>
    </row>
    <row r="655" spans="1:3">
      <c r="A655" t="s">
        <v>844</v>
      </c>
      <c r="B655" t="s">
        <v>1017</v>
      </c>
      <c r="C655" t="s">
        <v>1020</v>
      </c>
    </row>
    <row r="656" spans="1:3">
      <c r="A656" t="s">
        <v>845</v>
      </c>
      <c r="B656" t="s">
        <v>1019</v>
      </c>
      <c r="C656" t="s">
        <v>1018</v>
      </c>
    </row>
    <row r="657" spans="1:3">
      <c r="A657" t="s">
        <v>846</v>
      </c>
      <c r="B657" t="s">
        <v>1019</v>
      </c>
      <c r="C657" t="s">
        <v>1018</v>
      </c>
    </row>
    <row r="658" spans="1:3">
      <c r="A658" t="s">
        <v>847</v>
      </c>
      <c r="B658" t="s">
        <v>1017</v>
      </c>
      <c r="C658" t="s">
        <v>1020</v>
      </c>
    </row>
    <row r="659" spans="1:3">
      <c r="A659" t="s">
        <v>848</v>
      </c>
      <c r="B659" t="s">
        <v>1017</v>
      </c>
      <c r="C659" t="s">
        <v>1018</v>
      </c>
    </row>
    <row r="660" spans="1:3">
      <c r="A660" t="s">
        <v>849</v>
      </c>
      <c r="B660" t="s">
        <v>1017</v>
      </c>
      <c r="C660" t="s">
        <v>1020</v>
      </c>
    </row>
    <row r="661" spans="1:3">
      <c r="A661" t="s">
        <v>850</v>
      </c>
      <c r="B661" t="s">
        <v>1019</v>
      </c>
      <c r="C661" t="s">
        <v>1018</v>
      </c>
    </row>
    <row r="662" spans="1:3">
      <c r="A662" t="s">
        <v>851</v>
      </c>
      <c r="B662" t="s">
        <v>1017</v>
      </c>
      <c r="C662" t="s">
        <v>1018</v>
      </c>
    </row>
    <row r="663" spans="1:3">
      <c r="A663" t="s">
        <v>852</v>
      </c>
      <c r="B663" t="s">
        <v>1019</v>
      </c>
      <c r="C663" t="s">
        <v>1018</v>
      </c>
    </row>
    <row r="664" spans="1:3">
      <c r="A664" t="s">
        <v>853</v>
      </c>
      <c r="B664" t="s">
        <v>1019</v>
      </c>
      <c r="C664" t="s">
        <v>1018</v>
      </c>
    </row>
    <row r="665" spans="1:3">
      <c r="A665" t="s">
        <v>854</v>
      </c>
      <c r="B665" t="s">
        <v>1017</v>
      </c>
      <c r="C665" t="s">
        <v>1020</v>
      </c>
    </row>
    <row r="666" spans="1:3">
      <c r="A666" t="s">
        <v>855</v>
      </c>
      <c r="B666" t="s">
        <v>1019</v>
      </c>
      <c r="C666" t="s">
        <v>1018</v>
      </c>
    </row>
    <row r="667" spans="1:3">
      <c r="A667" t="s">
        <v>856</v>
      </c>
      <c r="B667" t="s">
        <v>1019</v>
      </c>
      <c r="C667" t="s">
        <v>1018</v>
      </c>
    </row>
    <row r="668" spans="1:3">
      <c r="A668" t="s">
        <v>857</v>
      </c>
      <c r="B668" t="s">
        <v>1017</v>
      </c>
      <c r="C668" t="s">
        <v>1020</v>
      </c>
    </row>
    <row r="669" spans="1:3">
      <c r="A669" t="s">
        <v>858</v>
      </c>
      <c r="B669" t="s">
        <v>1017</v>
      </c>
      <c r="C669" t="s">
        <v>1020</v>
      </c>
    </row>
    <row r="670" spans="1:3">
      <c r="A670" t="s">
        <v>859</v>
      </c>
      <c r="B670" t="s">
        <v>1019</v>
      </c>
      <c r="C670" t="s">
        <v>1018</v>
      </c>
    </row>
    <row r="671" spans="1:3">
      <c r="A671" t="s">
        <v>860</v>
      </c>
      <c r="B671" t="s">
        <v>1017</v>
      </c>
      <c r="C671" t="s">
        <v>1018</v>
      </c>
    </row>
    <row r="672" spans="1:3">
      <c r="A672" t="s">
        <v>861</v>
      </c>
      <c r="B672" t="s">
        <v>1017</v>
      </c>
      <c r="C672" t="s">
        <v>1018</v>
      </c>
    </row>
    <row r="673" spans="1:3">
      <c r="A673" t="s">
        <v>862</v>
      </c>
      <c r="B673" t="s">
        <v>1019</v>
      </c>
      <c r="C673" t="s">
        <v>1020</v>
      </c>
    </row>
    <row r="674" spans="1:3">
      <c r="A674" t="s">
        <v>863</v>
      </c>
      <c r="B674" t="s">
        <v>1017</v>
      </c>
      <c r="C674" t="s">
        <v>1020</v>
      </c>
    </row>
    <row r="675" spans="1:3">
      <c r="A675" t="s">
        <v>864</v>
      </c>
      <c r="B675" t="s">
        <v>1019</v>
      </c>
      <c r="C675" t="s">
        <v>1020</v>
      </c>
    </row>
    <row r="676" spans="1:3">
      <c r="A676" t="s">
        <v>865</v>
      </c>
      <c r="B676" t="s">
        <v>1019</v>
      </c>
      <c r="C676" t="s">
        <v>1018</v>
      </c>
    </row>
    <row r="677" spans="1:3">
      <c r="A677" t="s">
        <v>866</v>
      </c>
      <c r="B677" t="s">
        <v>1019</v>
      </c>
      <c r="C677" t="s">
        <v>1020</v>
      </c>
    </row>
    <row r="678" spans="1:3">
      <c r="A678" t="s">
        <v>867</v>
      </c>
      <c r="B678" t="s">
        <v>1019</v>
      </c>
      <c r="C678" t="s">
        <v>1018</v>
      </c>
    </row>
    <row r="679" spans="1:3">
      <c r="A679" t="s">
        <v>868</v>
      </c>
      <c r="B679" t="s">
        <v>1019</v>
      </c>
      <c r="C679" t="s">
        <v>1020</v>
      </c>
    </row>
    <row r="680" spans="1:3">
      <c r="A680" t="s">
        <v>869</v>
      </c>
      <c r="B680" t="s">
        <v>1017</v>
      </c>
      <c r="C680" t="s">
        <v>1020</v>
      </c>
    </row>
    <row r="681" spans="1:3">
      <c r="A681" t="s">
        <v>870</v>
      </c>
      <c r="B681" t="s">
        <v>1019</v>
      </c>
      <c r="C681" t="s">
        <v>1020</v>
      </c>
    </row>
    <row r="682" spans="1:3">
      <c r="A682" t="s">
        <v>871</v>
      </c>
      <c r="B682" t="s">
        <v>1019</v>
      </c>
      <c r="C682" t="s">
        <v>1018</v>
      </c>
    </row>
    <row r="683" spans="1:3">
      <c r="A683" t="s">
        <v>872</v>
      </c>
      <c r="B683" t="s">
        <v>1017</v>
      </c>
      <c r="C683" t="s">
        <v>1020</v>
      </c>
    </row>
    <row r="684" spans="1:3">
      <c r="A684" t="s">
        <v>873</v>
      </c>
      <c r="B684" t="s">
        <v>1019</v>
      </c>
      <c r="C684" t="s">
        <v>1018</v>
      </c>
    </row>
    <row r="685" spans="1:3">
      <c r="A685" t="s">
        <v>874</v>
      </c>
      <c r="B685" t="s">
        <v>1017</v>
      </c>
      <c r="C685" t="s">
        <v>1020</v>
      </c>
    </row>
    <row r="686" spans="1:3">
      <c r="A686" t="s">
        <v>875</v>
      </c>
      <c r="B686" t="s">
        <v>1017</v>
      </c>
      <c r="C686" t="s">
        <v>1020</v>
      </c>
    </row>
    <row r="687" spans="1:3">
      <c r="A687" t="s">
        <v>876</v>
      </c>
      <c r="B687" t="s">
        <v>1017</v>
      </c>
      <c r="C687" t="s">
        <v>1018</v>
      </c>
    </row>
    <row r="688" spans="1:3">
      <c r="A688" t="s">
        <v>877</v>
      </c>
      <c r="B688" t="s">
        <v>1019</v>
      </c>
      <c r="C688" t="s">
        <v>1020</v>
      </c>
    </row>
    <row r="689" spans="1:3">
      <c r="A689" t="s">
        <v>878</v>
      </c>
      <c r="B689" t="s">
        <v>1019</v>
      </c>
      <c r="C689" t="s">
        <v>1020</v>
      </c>
    </row>
    <row r="690" spans="1:3">
      <c r="A690" t="s">
        <v>879</v>
      </c>
      <c r="B690" t="s">
        <v>1017</v>
      </c>
      <c r="C690" t="s">
        <v>1020</v>
      </c>
    </row>
    <row r="691" spans="1:3">
      <c r="A691" t="s">
        <v>880</v>
      </c>
      <c r="B691" t="s">
        <v>1017</v>
      </c>
      <c r="C691" t="s">
        <v>1018</v>
      </c>
    </row>
    <row r="692" spans="1:3">
      <c r="A692" t="s">
        <v>881</v>
      </c>
      <c r="B692" t="s">
        <v>1017</v>
      </c>
      <c r="C692" t="s">
        <v>1018</v>
      </c>
    </row>
    <row r="693" spans="1:3">
      <c r="A693" t="s">
        <v>882</v>
      </c>
      <c r="B693" t="s">
        <v>1017</v>
      </c>
      <c r="C693" t="s">
        <v>1020</v>
      </c>
    </row>
    <row r="694" spans="1:3">
      <c r="A694" t="s">
        <v>883</v>
      </c>
      <c r="B694" t="s">
        <v>1017</v>
      </c>
      <c r="C694" t="s">
        <v>1018</v>
      </c>
    </row>
    <row r="695" spans="1:3">
      <c r="A695" t="s">
        <v>884</v>
      </c>
      <c r="B695" t="s">
        <v>1019</v>
      </c>
      <c r="C695" t="s">
        <v>1018</v>
      </c>
    </row>
    <row r="696" spans="1:3">
      <c r="A696" t="s">
        <v>885</v>
      </c>
      <c r="B696" t="s">
        <v>1017</v>
      </c>
      <c r="C696" t="s">
        <v>1018</v>
      </c>
    </row>
    <row r="697" spans="1:3">
      <c r="A697" t="s">
        <v>886</v>
      </c>
      <c r="B697" t="s">
        <v>1019</v>
      </c>
      <c r="C697" t="s">
        <v>1018</v>
      </c>
    </row>
    <row r="698" spans="1:3">
      <c r="A698" t="s">
        <v>887</v>
      </c>
      <c r="B698" t="s">
        <v>1017</v>
      </c>
      <c r="C698" t="s">
        <v>1020</v>
      </c>
    </row>
    <row r="699" spans="1:3">
      <c r="A699" t="s">
        <v>888</v>
      </c>
      <c r="B699" t="s">
        <v>1017</v>
      </c>
      <c r="C699" t="s">
        <v>1018</v>
      </c>
    </row>
    <row r="700" spans="1:3">
      <c r="A700" t="s">
        <v>889</v>
      </c>
      <c r="B700" t="s">
        <v>1017</v>
      </c>
      <c r="C700" t="s">
        <v>1018</v>
      </c>
    </row>
    <row r="701" spans="1:3">
      <c r="A701" t="s">
        <v>890</v>
      </c>
      <c r="B701" t="s">
        <v>1019</v>
      </c>
      <c r="C701" t="s">
        <v>1018</v>
      </c>
    </row>
    <row r="702" spans="1:3">
      <c r="A702" t="s">
        <v>891</v>
      </c>
      <c r="B702" t="s">
        <v>1017</v>
      </c>
      <c r="C702" t="s">
        <v>1018</v>
      </c>
    </row>
    <row r="703" spans="1:3">
      <c r="A703" t="s">
        <v>892</v>
      </c>
      <c r="B703" t="s">
        <v>1017</v>
      </c>
      <c r="C703" t="s">
        <v>1018</v>
      </c>
    </row>
    <row r="704" spans="1:3">
      <c r="A704" t="s">
        <v>893</v>
      </c>
      <c r="B704" t="s">
        <v>1019</v>
      </c>
      <c r="C704" t="s">
        <v>1020</v>
      </c>
    </row>
    <row r="705" spans="1:3">
      <c r="A705" t="s">
        <v>894</v>
      </c>
      <c r="B705" t="s">
        <v>1017</v>
      </c>
      <c r="C705" t="s">
        <v>1020</v>
      </c>
    </row>
    <row r="706" spans="1:3">
      <c r="A706" t="s">
        <v>895</v>
      </c>
      <c r="B706" t="s">
        <v>1017</v>
      </c>
      <c r="C706" t="s">
        <v>1020</v>
      </c>
    </row>
    <row r="707" spans="1:3">
      <c r="A707" t="s">
        <v>896</v>
      </c>
      <c r="B707" t="s">
        <v>1017</v>
      </c>
      <c r="C707" t="s">
        <v>1020</v>
      </c>
    </row>
    <row r="708" spans="1:3">
      <c r="A708" t="s">
        <v>897</v>
      </c>
      <c r="B708" t="s">
        <v>1017</v>
      </c>
      <c r="C708" t="s">
        <v>1018</v>
      </c>
    </row>
    <row r="709" spans="1:3">
      <c r="A709" t="s">
        <v>898</v>
      </c>
      <c r="B709" t="s">
        <v>1017</v>
      </c>
      <c r="C709" t="s">
        <v>1020</v>
      </c>
    </row>
    <row r="710" spans="1:3">
      <c r="A710" t="s">
        <v>899</v>
      </c>
      <c r="B710" t="s">
        <v>1017</v>
      </c>
      <c r="C710" t="s">
        <v>1020</v>
      </c>
    </row>
    <row r="711" spans="1:3">
      <c r="A711" t="s">
        <v>900</v>
      </c>
      <c r="B711" t="s">
        <v>1019</v>
      </c>
      <c r="C711" t="s">
        <v>1018</v>
      </c>
    </row>
    <row r="712" spans="1:3">
      <c r="A712" t="s">
        <v>901</v>
      </c>
      <c r="B712" t="s">
        <v>1017</v>
      </c>
      <c r="C712" t="s">
        <v>1018</v>
      </c>
    </row>
    <row r="713" spans="1:3">
      <c r="A713" t="s">
        <v>902</v>
      </c>
      <c r="B713" t="s">
        <v>1017</v>
      </c>
      <c r="C713" t="s">
        <v>1020</v>
      </c>
    </row>
    <row r="714" spans="1:3">
      <c r="A714" t="s">
        <v>903</v>
      </c>
      <c r="B714" t="s">
        <v>1019</v>
      </c>
      <c r="C714" t="s">
        <v>1020</v>
      </c>
    </row>
    <row r="715" spans="1:3">
      <c r="A715" t="s">
        <v>904</v>
      </c>
      <c r="B715" t="s">
        <v>1017</v>
      </c>
      <c r="C715" t="s">
        <v>1018</v>
      </c>
    </row>
    <row r="716" spans="1:3">
      <c r="A716" t="s">
        <v>905</v>
      </c>
      <c r="B716" t="s">
        <v>1019</v>
      </c>
      <c r="C716" t="s">
        <v>1020</v>
      </c>
    </row>
    <row r="717" spans="1:3">
      <c r="A717" t="s">
        <v>906</v>
      </c>
      <c r="B717" t="s">
        <v>1019</v>
      </c>
      <c r="C717" t="s">
        <v>1020</v>
      </c>
    </row>
    <row r="718" spans="1:3">
      <c r="A718" t="s">
        <v>907</v>
      </c>
      <c r="B718" t="s">
        <v>1017</v>
      </c>
      <c r="C718" t="s">
        <v>1020</v>
      </c>
    </row>
    <row r="719" spans="1:3">
      <c r="A719" t="s">
        <v>908</v>
      </c>
      <c r="B719" t="s">
        <v>1019</v>
      </c>
      <c r="C719" t="s">
        <v>1018</v>
      </c>
    </row>
    <row r="720" spans="1:3">
      <c r="A720" t="s">
        <v>909</v>
      </c>
      <c r="B720" t="s">
        <v>1017</v>
      </c>
      <c r="C720" t="s">
        <v>1018</v>
      </c>
    </row>
    <row r="721" spans="1:3">
      <c r="A721" t="s">
        <v>910</v>
      </c>
      <c r="B721" t="s">
        <v>1019</v>
      </c>
      <c r="C721" t="s">
        <v>1018</v>
      </c>
    </row>
    <row r="722" spans="1:3">
      <c r="A722" t="s">
        <v>911</v>
      </c>
      <c r="B722" t="s">
        <v>1019</v>
      </c>
      <c r="C722" t="s">
        <v>1018</v>
      </c>
    </row>
    <row r="723" spans="1:3">
      <c r="A723" t="s">
        <v>912</v>
      </c>
      <c r="B723" t="s">
        <v>1017</v>
      </c>
      <c r="C723" t="s">
        <v>1020</v>
      </c>
    </row>
    <row r="724" spans="1:3">
      <c r="A724" t="s">
        <v>913</v>
      </c>
      <c r="B724" t="s">
        <v>1017</v>
      </c>
      <c r="C724" t="s">
        <v>1018</v>
      </c>
    </row>
    <row r="725" spans="1:3">
      <c r="A725" t="s">
        <v>914</v>
      </c>
      <c r="B725" t="s">
        <v>1017</v>
      </c>
      <c r="C725" t="s">
        <v>1018</v>
      </c>
    </row>
    <row r="726" spans="1:3">
      <c r="A726" t="s">
        <v>915</v>
      </c>
      <c r="B726" t="s">
        <v>1017</v>
      </c>
      <c r="C726" t="s">
        <v>1020</v>
      </c>
    </row>
    <row r="727" spans="1:3">
      <c r="A727" t="s">
        <v>916</v>
      </c>
      <c r="B727" t="s">
        <v>1019</v>
      </c>
      <c r="C727" t="s">
        <v>1018</v>
      </c>
    </row>
    <row r="728" spans="1:3">
      <c r="A728" t="s">
        <v>917</v>
      </c>
      <c r="B728" t="s">
        <v>1017</v>
      </c>
      <c r="C728" t="s">
        <v>1020</v>
      </c>
    </row>
    <row r="729" spans="1:3">
      <c r="A729" t="s">
        <v>918</v>
      </c>
      <c r="B729" t="s">
        <v>1019</v>
      </c>
      <c r="C729" t="s">
        <v>1018</v>
      </c>
    </row>
    <row r="730" spans="1:3">
      <c r="A730" t="s">
        <v>919</v>
      </c>
      <c r="B730" t="s">
        <v>1019</v>
      </c>
      <c r="C730" t="s">
        <v>1020</v>
      </c>
    </row>
    <row r="731" spans="1:3">
      <c r="A731" t="s">
        <v>920</v>
      </c>
      <c r="B731" t="s">
        <v>1017</v>
      </c>
      <c r="C731" t="s">
        <v>1020</v>
      </c>
    </row>
    <row r="732" spans="1:3">
      <c r="A732" t="s">
        <v>921</v>
      </c>
      <c r="B732" t="s">
        <v>1019</v>
      </c>
      <c r="C732" t="s">
        <v>1018</v>
      </c>
    </row>
    <row r="733" spans="1:3">
      <c r="A733" t="s">
        <v>922</v>
      </c>
      <c r="B733" t="s">
        <v>1019</v>
      </c>
      <c r="C733" t="s">
        <v>1020</v>
      </c>
    </row>
    <row r="734" spans="1:3">
      <c r="A734" t="s">
        <v>923</v>
      </c>
      <c r="B734" t="s">
        <v>1017</v>
      </c>
      <c r="C734" t="s">
        <v>1020</v>
      </c>
    </row>
    <row r="735" spans="1:3">
      <c r="A735" t="s">
        <v>924</v>
      </c>
      <c r="B735" t="s">
        <v>1019</v>
      </c>
      <c r="C735" t="s">
        <v>1020</v>
      </c>
    </row>
    <row r="736" spans="1:3">
      <c r="A736" t="s">
        <v>925</v>
      </c>
      <c r="B736" t="s">
        <v>1017</v>
      </c>
      <c r="C736" t="s">
        <v>1020</v>
      </c>
    </row>
    <row r="737" spans="1:3">
      <c r="A737" t="s">
        <v>926</v>
      </c>
      <c r="B737" t="s">
        <v>1019</v>
      </c>
      <c r="C737" t="s">
        <v>1020</v>
      </c>
    </row>
    <row r="738" spans="1:3">
      <c r="A738" t="s">
        <v>927</v>
      </c>
      <c r="B738" t="s">
        <v>1019</v>
      </c>
      <c r="C738" t="s">
        <v>1020</v>
      </c>
    </row>
    <row r="739" spans="1:3">
      <c r="A739" t="s">
        <v>928</v>
      </c>
      <c r="B739" t="s">
        <v>1017</v>
      </c>
      <c r="C739" t="s">
        <v>1018</v>
      </c>
    </row>
    <row r="740" spans="1:3">
      <c r="A740" t="s">
        <v>929</v>
      </c>
      <c r="B740" t="s">
        <v>1017</v>
      </c>
      <c r="C740" t="s">
        <v>1020</v>
      </c>
    </row>
    <row r="741" spans="1:3">
      <c r="A741" t="s">
        <v>930</v>
      </c>
      <c r="B741" t="s">
        <v>1019</v>
      </c>
      <c r="C741" t="s">
        <v>1020</v>
      </c>
    </row>
    <row r="742" spans="1:3">
      <c r="A742" t="s">
        <v>931</v>
      </c>
      <c r="B742" t="s">
        <v>1017</v>
      </c>
      <c r="C742" t="s">
        <v>1018</v>
      </c>
    </row>
    <row r="743" spans="1:3">
      <c r="A743" t="s">
        <v>932</v>
      </c>
      <c r="B743" t="s">
        <v>1019</v>
      </c>
      <c r="C743" t="s">
        <v>1020</v>
      </c>
    </row>
    <row r="744" spans="1:3">
      <c r="A744" t="s">
        <v>933</v>
      </c>
      <c r="B744" t="s">
        <v>1019</v>
      </c>
      <c r="C744" t="s">
        <v>1018</v>
      </c>
    </row>
    <row r="745" spans="1:3">
      <c r="A745" t="s">
        <v>934</v>
      </c>
      <c r="B745" t="s">
        <v>1017</v>
      </c>
      <c r="C745" t="s">
        <v>1020</v>
      </c>
    </row>
    <row r="746" spans="1:3">
      <c r="A746" t="s">
        <v>935</v>
      </c>
      <c r="B746" t="s">
        <v>1017</v>
      </c>
      <c r="C746" t="s">
        <v>1020</v>
      </c>
    </row>
    <row r="747" spans="1:3">
      <c r="A747" t="s">
        <v>936</v>
      </c>
      <c r="B747" t="s">
        <v>1019</v>
      </c>
      <c r="C747" t="s">
        <v>1020</v>
      </c>
    </row>
    <row r="748" spans="1:3">
      <c r="A748" t="s">
        <v>937</v>
      </c>
      <c r="B748" t="s">
        <v>1017</v>
      </c>
      <c r="C748" t="s">
        <v>1020</v>
      </c>
    </row>
    <row r="749" spans="1:3">
      <c r="A749" t="s">
        <v>938</v>
      </c>
      <c r="B749" t="s">
        <v>1019</v>
      </c>
      <c r="C749" t="s">
        <v>1020</v>
      </c>
    </row>
    <row r="750" spans="1:3">
      <c r="A750" t="s">
        <v>939</v>
      </c>
      <c r="B750" t="s">
        <v>1017</v>
      </c>
      <c r="C750" t="s">
        <v>1020</v>
      </c>
    </row>
    <row r="751" spans="1:3">
      <c r="A751" t="s">
        <v>940</v>
      </c>
      <c r="B751" t="s">
        <v>1019</v>
      </c>
      <c r="C751" t="s">
        <v>1020</v>
      </c>
    </row>
    <row r="752" spans="1:3">
      <c r="A752" t="s">
        <v>941</v>
      </c>
      <c r="B752" t="s">
        <v>1017</v>
      </c>
      <c r="C752" t="s">
        <v>1018</v>
      </c>
    </row>
    <row r="753" spans="1:3">
      <c r="A753" t="s">
        <v>942</v>
      </c>
      <c r="B753" t="s">
        <v>1017</v>
      </c>
      <c r="C753" t="s">
        <v>1020</v>
      </c>
    </row>
    <row r="754" spans="1:3">
      <c r="A754" t="s">
        <v>943</v>
      </c>
      <c r="B754" t="s">
        <v>1019</v>
      </c>
      <c r="C754" t="s">
        <v>1020</v>
      </c>
    </row>
    <row r="755" spans="1:3">
      <c r="A755" t="s">
        <v>944</v>
      </c>
      <c r="B755" t="s">
        <v>1019</v>
      </c>
      <c r="C755" t="s">
        <v>1018</v>
      </c>
    </row>
    <row r="756" spans="1:3">
      <c r="A756" t="s">
        <v>945</v>
      </c>
      <c r="B756" t="s">
        <v>1019</v>
      </c>
      <c r="C756" t="s">
        <v>1018</v>
      </c>
    </row>
    <row r="757" spans="1:3">
      <c r="A757" t="s">
        <v>946</v>
      </c>
      <c r="B757" t="s">
        <v>1017</v>
      </c>
      <c r="C757" t="s">
        <v>1020</v>
      </c>
    </row>
    <row r="758" spans="1:3">
      <c r="A758" t="s">
        <v>947</v>
      </c>
      <c r="B758" t="s">
        <v>1019</v>
      </c>
      <c r="C758" t="s">
        <v>1020</v>
      </c>
    </row>
    <row r="759" spans="1:3">
      <c r="A759" t="s">
        <v>948</v>
      </c>
      <c r="B759" t="s">
        <v>1019</v>
      </c>
      <c r="C759" t="s">
        <v>1018</v>
      </c>
    </row>
    <row r="760" spans="1:3">
      <c r="A760" t="s">
        <v>949</v>
      </c>
      <c r="B760" t="s">
        <v>1019</v>
      </c>
      <c r="C760" t="s">
        <v>1020</v>
      </c>
    </row>
    <row r="761" spans="1:3">
      <c r="A761" t="s">
        <v>950</v>
      </c>
      <c r="B761" t="s">
        <v>1017</v>
      </c>
      <c r="C761" t="s">
        <v>1018</v>
      </c>
    </row>
    <row r="762" spans="1:3">
      <c r="A762" t="s">
        <v>951</v>
      </c>
      <c r="B762" t="s">
        <v>1019</v>
      </c>
      <c r="C762" t="s">
        <v>1020</v>
      </c>
    </row>
    <row r="763" spans="1:3">
      <c r="A763" t="s">
        <v>952</v>
      </c>
      <c r="B763" t="s">
        <v>1019</v>
      </c>
      <c r="C763" t="s">
        <v>1020</v>
      </c>
    </row>
    <row r="764" spans="1:3">
      <c r="A764" t="s">
        <v>953</v>
      </c>
      <c r="B764" t="s">
        <v>1017</v>
      </c>
      <c r="C764" t="s">
        <v>1020</v>
      </c>
    </row>
    <row r="765" spans="1:3">
      <c r="A765" t="s">
        <v>954</v>
      </c>
      <c r="B765" t="s">
        <v>1019</v>
      </c>
      <c r="C765" t="s">
        <v>1020</v>
      </c>
    </row>
    <row r="766" spans="1:3">
      <c r="A766" t="s">
        <v>955</v>
      </c>
      <c r="B766" t="s">
        <v>1019</v>
      </c>
      <c r="C766" t="s">
        <v>1018</v>
      </c>
    </row>
    <row r="767" spans="1:3">
      <c r="A767" t="s">
        <v>956</v>
      </c>
      <c r="B767" t="s">
        <v>1017</v>
      </c>
      <c r="C767" t="s">
        <v>1018</v>
      </c>
    </row>
    <row r="768" spans="1:3">
      <c r="A768" t="s">
        <v>957</v>
      </c>
      <c r="B768" t="s">
        <v>1019</v>
      </c>
      <c r="C768" t="s">
        <v>1020</v>
      </c>
    </row>
    <row r="769" spans="1:3">
      <c r="A769" t="s">
        <v>958</v>
      </c>
      <c r="B769" t="s">
        <v>1019</v>
      </c>
      <c r="C769" t="s">
        <v>1018</v>
      </c>
    </row>
    <row r="770" spans="1:3">
      <c r="A770" t="s">
        <v>959</v>
      </c>
      <c r="B770" t="s">
        <v>1017</v>
      </c>
      <c r="C770" t="s">
        <v>1018</v>
      </c>
    </row>
    <row r="771" spans="1:3">
      <c r="A771" t="s">
        <v>960</v>
      </c>
      <c r="B771" t="s">
        <v>1019</v>
      </c>
      <c r="C771" t="s">
        <v>1020</v>
      </c>
    </row>
    <row r="772" spans="1:3">
      <c r="A772" t="s">
        <v>961</v>
      </c>
      <c r="B772" t="s">
        <v>1017</v>
      </c>
      <c r="C772" t="s">
        <v>1018</v>
      </c>
    </row>
    <row r="773" spans="1:3">
      <c r="A773" t="s">
        <v>962</v>
      </c>
      <c r="B773" t="s">
        <v>1017</v>
      </c>
      <c r="C773" t="s">
        <v>1018</v>
      </c>
    </row>
    <row r="774" spans="1:3">
      <c r="A774" t="s">
        <v>963</v>
      </c>
      <c r="B774" t="s">
        <v>1017</v>
      </c>
      <c r="C774" t="s">
        <v>1018</v>
      </c>
    </row>
    <row r="775" spans="1:3">
      <c r="A775" t="s">
        <v>964</v>
      </c>
      <c r="B775" t="s">
        <v>1019</v>
      </c>
      <c r="C775" t="s">
        <v>1020</v>
      </c>
    </row>
    <row r="776" spans="1:3">
      <c r="A776" t="s">
        <v>965</v>
      </c>
      <c r="B776" t="s">
        <v>1017</v>
      </c>
      <c r="C776" t="s">
        <v>1018</v>
      </c>
    </row>
    <row r="777" spans="1:3">
      <c r="A777" t="s">
        <v>966</v>
      </c>
      <c r="B777" t="s">
        <v>1017</v>
      </c>
      <c r="C777" t="s">
        <v>1020</v>
      </c>
    </row>
    <row r="778" spans="1:3">
      <c r="A778" t="s">
        <v>967</v>
      </c>
      <c r="B778" t="s">
        <v>1017</v>
      </c>
      <c r="C778" t="s">
        <v>1020</v>
      </c>
    </row>
    <row r="779" spans="1:3">
      <c r="A779" t="s">
        <v>968</v>
      </c>
      <c r="B779" t="s">
        <v>1017</v>
      </c>
      <c r="C779" t="s">
        <v>1020</v>
      </c>
    </row>
    <row r="780" spans="1:3">
      <c r="A780" t="s">
        <v>969</v>
      </c>
      <c r="B780" t="s">
        <v>1017</v>
      </c>
      <c r="C780" t="s">
        <v>1018</v>
      </c>
    </row>
    <row r="781" spans="1:3">
      <c r="A781" t="s">
        <v>970</v>
      </c>
      <c r="B781" t="s">
        <v>1019</v>
      </c>
      <c r="C781" t="s">
        <v>1020</v>
      </c>
    </row>
    <row r="782" spans="1:3">
      <c r="A782" t="s">
        <v>971</v>
      </c>
      <c r="B782" t="s">
        <v>1017</v>
      </c>
      <c r="C782" t="s">
        <v>1018</v>
      </c>
    </row>
    <row r="783" spans="1:3">
      <c r="A783" t="s">
        <v>972</v>
      </c>
      <c r="B783" t="s">
        <v>1019</v>
      </c>
      <c r="C783" t="s">
        <v>1018</v>
      </c>
    </row>
    <row r="784" spans="1:3">
      <c r="A784" t="s">
        <v>973</v>
      </c>
      <c r="B784" t="s">
        <v>1019</v>
      </c>
      <c r="C784" t="s">
        <v>1020</v>
      </c>
    </row>
    <row r="785" spans="1:3">
      <c r="A785" t="s">
        <v>974</v>
      </c>
      <c r="B785" t="s">
        <v>1017</v>
      </c>
      <c r="C785" t="s">
        <v>1020</v>
      </c>
    </row>
    <row r="786" spans="1:3">
      <c r="A786" t="s">
        <v>975</v>
      </c>
      <c r="B786" t="s">
        <v>1017</v>
      </c>
      <c r="C786" t="s">
        <v>1018</v>
      </c>
    </row>
    <row r="787" spans="1:3">
      <c r="A787" t="s">
        <v>976</v>
      </c>
      <c r="B787" t="s">
        <v>1017</v>
      </c>
      <c r="C787" t="s">
        <v>1018</v>
      </c>
    </row>
    <row r="788" spans="1:3">
      <c r="A788" t="s">
        <v>977</v>
      </c>
      <c r="B788" t="s">
        <v>1019</v>
      </c>
      <c r="C788" t="s">
        <v>1020</v>
      </c>
    </row>
    <row r="789" spans="1:3">
      <c r="A789" t="s">
        <v>978</v>
      </c>
      <c r="B789" t="s">
        <v>1017</v>
      </c>
      <c r="C789" t="s">
        <v>1018</v>
      </c>
    </row>
    <row r="790" spans="1:3">
      <c r="A790" t="s">
        <v>979</v>
      </c>
      <c r="B790" t="s">
        <v>1019</v>
      </c>
      <c r="C790" t="s">
        <v>1018</v>
      </c>
    </row>
    <row r="791" spans="1:3">
      <c r="A791" t="s">
        <v>980</v>
      </c>
      <c r="B791" t="s">
        <v>1019</v>
      </c>
      <c r="C791" t="s">
        <v>1020</v>
      </c>
    </row>
    <row r="792" spans="1:3">
      <c r="A792" t="s">
        <v>981</v>
      </c>
      <c r="B792" t="s">
        <v>1019</v>
      </c>
      <c r="C792" t="s">
        <v>1020</v>
      </c>
    </row>
    <row r="793" spans="1:3">
      <c r="A793" t="s">
        <v>982</v>
      </c>
      <c r="B793" t="s">
        <v>1017</v>
      </c>
      <c r="C793" t="s">
        <v>1018</v>
      </c>
    </row>
    <row r="794" spans="1:3">
      <c r="A794" t="s">
        <v>983</v>
      </c>
      <c r="B794" t="s">
        <v>1019</v>
      </c>
      <c r="C794" t="s">
        <v>1020</v>
      </c>
    </row>
    <row r="795" spans="1:3">
      <c r="A795" t="s">
        <v>984</v>
      </c>
      <c r="B795" t="s">
        <v>1017</v>
      </c>
      <c r="C795" t="s">
        <v>1020</v>
      </c>
    </row>
    <row r="796" spans="1:3">
      <c r="A796" t="s">
        <v>985</v>
      </c>
      <c r="B796" t="s">
        <v>1017</v>
      </c>
      <c r="C796" t="s">
        <v>1020</v>
      </c>
    </row>
    <row r="797" spans="1:3">
      <c r="A797" t="s">
        <v>986</v>
      </c>
      <c r="B797" t="s">
        <v>1017</v>
      </c>
      <c r="C797" t="s">
        <v>1018</v>
      </c>
    </row>
    <row r="798" spans="1:3">
      <c r="A798" t="s">
        <v>987</v>
      </c>
      <c r="B798" t="s">
        <v>1019</v>
      </c>
      <c r="C798" t="s">
        <v>1018</v>
      </c>
    </row>
    <row r="799" spans="1:3">
      <c r="A799" t="s">
        <v>988</v>
      </c>
      <c r="B799" t="s">
        <v>1019</v>
      </c>
      <c r="C799" t="s">
        <v>1018</v>
      </c>
    </row>
    <row r="800" spans="1:3">
      <c r="A800" t="s">
        <v>989</v>
      </c>
      <c r="B800" t="s">
        <v>1019</v>
      </c>
      <c r="C800" t="s">
        <v>1018</v>
      </c>
    </row>
    <row r="801" spans="1:3">
      <c r="A801" t="s">
        <v>990</v>
      </c>
      <c r="B801" t="s">
        <v>1017</v>
      </c>
      <c r="C801" t="s">
        <v>1018</v>
      </c>
    </row>
    <row r="802" spans="1:3">
      <c r="A802" t="s">
        <v>991</v>
      </c>
      <c r="B802" t="s">
        <v>1019</v>
      </c>
      <c r="C802" t="s">
        <v>1020</v>
      </c>
    </row>
    <row r="803" spans="1:3">
      <c r="A803" t="s">
        <v>992</v>
      </c>
      <c r="B803" t="s">
        <v>1017</v>
      </c>
      <c r="C803" t="s">
        <v>1018</v>
      </c>
    </row>
    <row r="804" spans="1:3">
      <c r="A804" t="s">
        <v>993</v>
      </c>
      <c r="B804" t="s">
        <v>1019</v>
      </c>
      <c r="C804" t="s">
        <v>1020</v>
      </c>
    </row>
    <row r="805" spans="1:3">
      <c r="A805" t="s">
        <v>994</v>
      </c>
      <c r="B805" t="s">
        <v>1019</v>
      </c>
      <c r="C805" t="s">
        <v>1020</v>
      </c>
    </row>
    <row r="806" spans="1:3">
      <c r="A806" t="s">
        <v>995</v>
      </c>
      <c r="B806" t="s">
        <v>1017</v>
      </c>
      <c r="C806" t="s">
        <v>1018</v>
      </c>
    </row>
    <row r="807" spans="1:3">
      <c r="A807" t="s">
        <v>996</v>
      </c>
      <c r="B807" t="s">
        <v>1019</v>
      </c>
      <c r="C807" t="s">
        <v>1018</v>
      </c>
    </row>
    <row r="808" spans="1:3">
      <c r="A808" t="s">
        <v>997</v>
      </c>
      <c r="B808" t="s">
        <v>1017</v>
      </c>
      <c r="C808" t="s">
        <v>1020</v>
      </c>
    </row>
    <row r="809" spans="1:3">
      <c r="A809" t="s">
        <v>998</v>
      </c>
      <c r="B809" t="s">
        <v>1019</v>
      </c>
      <c r="C809" t="s">
        <v>1018</v>
      </c>
    </row>
    <row r="810" spans="1:3">
      <c r="A810" t="s">
        <v>999</v>
      </c>
      <c r="B810" t="s">
        <v>1019</v>
      </c>
      <c r="C810" t="s">
        <v>1018</v>
      </c>
    </row>
    <row r="811" spans="1:3">
      <c r="A811" t="s">
        <v>1000</v>
      </c>
      <c r="B811" t="s">
        <v>1019</v>
      </c>
      <c r="C811" t="s">
        <v>1020</v>
      </c>
    </row>
    <row r="812" spans="1:3">
      <c r="A812" t="s">
        <v>1001</v>
      </c>
      <c r="B812" t="s">
        <v>1019</v>
      </c>
      <c r="C812" t="s">
        <v>1020</v>
      </c>
    </row>
    <row r="813" spans="1:3">
      <c r="A813" t="s">
        <v>1002</v>
      </c>
      <c r="B813" t="s">
        <v>1017</v>
      </c>
      <c r="C813" t="s">
        <v>1018</v>
      </c>
    </row>
    <row r="814" spans="1:3">
      <c r="A814" t="s">
        <v>1003</v>
      </c>
      <c r="B814" t="s">
        <v>1017</v>
      </c>
      <c r="C814" t="s">
        <v>1018</v>
      </c>
    </row>
    <row r="815" spans="1:3">
      <c r="A815" t="s">
        <v>1004</v>
      </c>
      <c r="B815" t="s">
        <v>1017</v>
      </c>
      <c r="C815" t="s">
        <v>1018</v>
      </c>
    </row>
    <row r="816" spans="1:3">
      <c r="A816" t="s">
        <v>1005</v>
      </c>
      <c r="B816" t="s">
        <v>1019</v>
      </c>
      <c r="C816" t="s">
        <v>1020</v>
      </c>
    </row>
    <row r="817" spans="1:3">
      <c r="A817" t="s">
        <v>1006</v>
      </c>
      <c r="B817" t="s">
        <v>1019</v>
      </c>
      <c r="C817" t="s">
        <v>1020</v>
      </c>
    </row>
    <row r="818" spans="1:3">
      <c r="A818" t="s">
        <v>1007</v>
      </c>
      <c r="B818" t="s">
        <v>1019</v>
      </c>
      <c r="C818" t="s">
        <v>1018</v>
      </c>
    </row>
    <row r="819" spans="1:3">
      <c r="A819" t="s">
        <v>1008</v>
      </c>
      <c r="B819" t="s">
        <v>1019</v>
      </c>
      <c r="C819" t="s">
        <v>1018</v>
      </c>
    </row>
    <row r="820" spans="1:3">
      <c r="A820" t="s">
        <v>1009</v>
      </c>
      <c r="B820" t="s">
        <v>1017</v>
      </c>
      <c r="C820" t="s">
        <v>1020</v>
      </c>
    </row>
    <row r="821" spans="1:3">
      <c r="A821" t="s">
        <v>1010</v>
      </c>
      <c r="B821" t="s">
        <v>1019</v>
      </c>
      <c r="C821" t="s">
        <v>1018</v>
      </c>
    </row>
    <row r="822" spans="1:3">
      <c r="A822" t="s">
        <v>1011</v>
      </c>
      <c r="B822" t="s">
        <v>1019</v>
      </c>
      <c r="C822" t="s">
        <v>1020</v>
      </c>
    </row>
    <row r="823" spans="1:3">
      <c r="A823" t="s">
        <v>1012</v>
      </c>
      <c r="B823" t="s">
        <v>1017</v>
      </c>
      <c r="C823" t="s">
        <v>1018</v>
      </c>
    </row>
    <row r="824" spans="1:3">
      <c r="A824" t="s">
        <v>1013</v>
      </c>
      <c r="B824" t="s">
        <v>1019</v>
      </c>
      <c r="C824" t="s">
        <v>1018</v>
      </c>
    </row>
    <row r="825" spans="1:3">
      <c r="A825" t="s">
        <v>1014</v>
      </c>
      <c r="B825" t="s">
        <v>1017</v>
      </c>
      <c r="C825" t="s">
        <v>1020</v>
      </c>
    </row>
    <row r="826" spans="1:3">
      <c r="A826" t="s">
        <v>12</v>
      </c>
      <c r="B826" t="s">
        <v>1017</v>
      </c>
      <c r="C826" t="s">
        <v>1020</v>
      </c>
    </row>
    <row r="827" spans="1:3">
      <c r="A827" t="s">
        <v>14</v>
      </c>
      <c r="B827" t="s">
        <v>1019</v>
      </c>
      <c r="C827" t="s">
        <v>1020</v>
      </c>
    </row>
    <row r="828" spans="1:3">
      <c r="A828" t="s">
        <v>16</v>
      </c>
      <c r="B828" t="s">
        <v>1019</v>
      </c>
      <c r="C828" t="s">
        <v>1018</v>
      </c>
    </row>
    <row r="829" spans="1:3">
      <c r="A829" t="s">
        <v>18</v>
      </c>
      <c r="B829" t="s">
        <v>1017</v>
      </c>
      <c r="C829" t="s">
        <v>1018</v>
      </c>
    </row>
    <row r="830" spans="1:3">
      <c r="A830" t="s">
        <v>19</v>
      </c>
      <c r="B830" t="s">
        <v>1019</v>
      </c>
      <c r="C830" t="s">
        <v>1018</v>
      </c>
    </row>
    <row r="831" spans="1:3">
      <c r="A831" t="s">
        <v>20</v>
      </c>
      <c r="B831" t="s">
        <v>1019</v>
      </c>
      <c r="C831" t="s">
        <v>1018</v>
      </c>
    </row>
    <row r="832" spans="1:3">
      <c r="A832" t="s">
        <v>21</v>
      </c>
      <c r="B832" t="s">
        <v>1017</v>
      </c>
      <c r="C832" t="s">
        <v>1020</v>
      </c>
    </row>
    <row r="833" spans="1:3">
      <c r="A833" t="s">
        <v>22</v>
      </c>
      <c r="B833" t="s">
        <v>1019</v>
      </c>
      <c r="C833" t="s">
        <v>1020</v>
      </c>
    </row>
    <row r="834" spans="1:3">
      <c r="A834" t="s">
        <v>23</v>
      </c>
      <c r="B834" t="s">
        <v>1017</v>
      </c>
      <c r="C834" t="s">
        <v>1020</v>
      </c>
    </row>
    <row r="835" spans="1:3">
      <c r="A835" t="s">
        <v>24</v>
      </c>
      <c r="B835" t="s">
        <v>1017</v>
      </c>
      <c r="C835" t="s">
        <v>1020</v>
      </c>
    </row>
    <row r="836" spans="1:3">
      <c r="A836" t="s">
        <v>25</v>
      </c>
      <c r="B836" t="s">
        <v>1017</v>
      </c>
      <c r="C836" t="s">
        <v>1020</v>
      </c>
    </row>
    <row r="837" spans="1:3">
      <c r="A837" t="s">
        <v>26</v>
      </c>
      <c r="B837" t="s">
        <v>1017</v>
      </c>
      <c r="C837" t="s">
        <v>1018</v>
      </c>
    </row>
    <row r="838" spans="1:3">
      <c r="A838" t="s">
        <v>27</v>
      </c>
      <c r="B838" t="s">
        <v>1019</v>
      </c>
      <c r="C838" t="s">
        <v>1020</v>
      </c>
    </row>
    <row r="839" spans="1:3">
      <c r="A839" t="s">
        <v>28</v>
      </c>
      <c r="B839" t="s">
        <v>1019</v>
      </c>
      <c r="C839" t="s">
        <v>1018</v>
      </c>
    </row>
    <row r="840" spans="1:3">
      <c r="A840" t="s">
        <v>29</v>
      </c>
      <c r="B840" t="s">
        <v>1019</v>
      </c>
      <c r="C840" t="s">
        <v>1020</v>
      </c>
    </row>
    <row r="841" spans="1:3">
      <c r="A841" t="s">
        <v>30</v>
      </c>
      <c r="B841" t="s">
        <v>1017</v>
      </c>
      <c r="C841" t="s">
        <v>1020</v>
      </c>
    </row>
    <row r="842" spans="1:3">
      <c r="A842" t="s">
        <v>31</v>
      </c>
      <c r="B842" t="s">
        <v>1017</v>
      </c>
      <c r="C842" t="s">
        <v>1020</v>
      </c>
    </row>
    <row r="843" spans="1:3">
      <c r="A843" t="s">
        <v>32</v>
      </c>
      <c r="B843" t="s">
        <v>1019</v>
      </c>
      <c r="C843" t="s">
        <v>1018</v>
      </c>
    </row>
    <row r="844" spans="1:3">
      <c r="A844" t="s">
        <v>33</v>
      </c>
      <c r="B844" t="s">
        <v>1019</v>
      </c>
      <c r="C844" t="s">
        <v>1018</v>
      </c>
    </row>
    <row r="845" spans="1:3">
      <c r="A845" t="s">
        <v>34</v>
      </c>
      <c r="B845" t="s">
        <v>1019</v>
      </c>
      <c r="C845" t="s">
        <v>1020</v>
      </c>
    </row>
    <row r="846" spans="1:3">
      <c r="A846" t="s">
        <v>35</v>
      </c>
      <c r="B846" t="s">
        <v>1017</v>
      </c>
      <c r="C846" t="s">
        <v>1018</v>
      </c>
    </row>
    <row r="847" spans="1:3">
      <c r="A847" t="s">
        <v>36</v>
      </c>
      <c r="B847" t="s">
        <v>1019</v>
      </c>
      <c r="C847" t="s">
        <v>1018</v>
      </c>
    </row>
    <row r="848" spans="1:3">
      <c r="A848" t="s">
        <v>37</v>
      </c>
      <c r="B848" t="s">
        <v>1019</v>
      </c>
      <c r="C848" t="s">
        <v>1018</v>
      </c>
    </row>
    <row r="849" spans="1:3">
      <c r="A849" t="s">
        <v>38</v>
      </c>
      <c r="B849" t="s">
        <v>1019</v>
      </c>
      <c r="C849" t="s">
        <v>1018</v>
      </c>
    </row>
    <row r="850" spans="1:3">
      <c r="A850" t="s">
        <v>39</v>
      </c>
      <c r="B850" t="s">
        <v>1017</v>
      </c>
      <c r="C850" t="s">
        <v>1018</v>
      </c>
    </row>
    <row r="851" spans="1:3">
      <c r="A851" t="s">
        <v>40</v>
      </c>
      <c r="B851" t="s">
        <v>1017</v>
      </c>
      <c r="C851" t="s">
        <v>1020</v>
      </c>
    </row>
    <row r="852" spans="1:3">
      <c r="A852" t="s">
        <v>41</v>
      </c>
      <c r="B852" t="s">
        <v>1019</v>
      </c>
      <c r="C852" t="s">
        <v>1018</v>
      </c>
    </row>
    <row r="853" spans="1:3">
      <c r="A853" t="s">
        <v>42</v>
      </c>
      <c r="B853" t="s">
        <v>1019</v>
      </c>
      <c r="C853" t="s">
        <v>1020</v>
      </c>
    </row>
    <row r="854" spans="1:3">
      <c r="A854" t="s">
        <v>43</v>
      </c>
      <c r="B854" t="s">
        <v>1019</v>
      </c>
      <c r="C854" t="s">
        <v>1020</v>
      </c>
    </row>
    <row r="855" spans="1:3">
      <c r="A855" t="s">
        <v>44</v>
      </c>
      <c r="B855" t="s">
        <v>1019</v>
      </c>
      <c r="C855" t="s">
        <v>1018</v>
      </c>
    </row>
    <row r="856" spans="1:3">
      <c r="A856" t="s">
        <v>45</v>
      </c>
      <c r="B856" t="s">
        <v>1019</v>
      </c>
      <c r="C856" t="s">
        <v>1018</v>
      </c>
    </row>
    <row r="857" spans="1:3">
      <c r="A857" t="s">
        <v>46</v>
      </c>
      <c r="B857" t="s">
        <v>1017</v>
      </c>
      <c r="C857" t="s">
        <v>1018</v>
      </c>
    </row>
    <row r="858" spans="1:3">
      <c r="A858" t="s">
        <v>47</v>
      </c>
      <c r="B858" t="s">
        <v>1019</v>
      </c>
      <c r="C858" t="s">
        <v>1018</v>
      </c>
    </row>
    <row r="859" spans="1:3">
      <c r="A859" t="s">
        <v>48</v>
      </c>
      <c r="B859" t="s">
        <v>1019</v>
      </c>
      <c r="C859" t="s">
        <v>1018</v>
      </c>
    </row>
    <row r="860" spans="1:3">
      <c r="A860" t="s">
        <v>49</v>
      </c>
      <c r="B860" t="s">
        <v>1017</v>
      </c>
      <c r="C860" t="s">
        <v>1020</v>
      </c>
    </row>
    <row r="861" spans="1:3">
      <c r="A861" t="s">
        <v>50</v>
      </c>
      <c r="B861" t="s">
        <v>1017</v>
      </c>
      <c r="C861" t="s">
        <v>1020</v>
      </c>
    </row>
    <row r="862" spans="1:3">
      <c r="A862" t="s">
        <v>51</v>
      </c>
      <c r="B862" t="s">
        <v>1017</v>
      </c>
      <c r="C862" t="s">
        <v>1018</v>
      </c>
    </row>
    <row r="863" spans="1:3">
      <c r="A863" t="s">
        <v>52</v>
      </c>
      <c r="B863" t="s">
        <v>1019</v>
      </c>
      <c r="C863" t="s">
        <v>1020</v>
      </c>
    </row>
    <row r="864" spans="1:3">
      <c r="A864" t="s">
        <v>53</v>
      </c>
      <c r="B864" t="s">
        <v>1019</v>
      </c>
      <c r="C864" t="s">
        <v>1020</v>
      </c>
    </row>
    <row r="865" spans="1:3">
      <c r="A865" t="s">
        <v>54</v>
      </c>
      <c r="B865" t="s">
        <v>1017</v>
      </c>
      <c r="C865" t="s">
        <v>1018</v>
      </c>
    </row>
    <row r="866" spans="1:3">
      <c r="A866" t="s">
        <v>55</v>
      </c>
      <c r="B866" t="s">
        <v>1017</v>
      </c>
      <c r="C866" t="s">
        <v>1020</v>
      </c>
    </row>
    <row r="867" spans="1:3">
      <c r="A867" t="s">
        <v>56</v>
      </c>
      <c r="B867" t="s">
        <v>1017</v>
      </c>
      <c r="C867" t="s">
        <v>1018</v>
      </c>
    </row>
    <row r="868" spans="1:3">
      <c r="A868" t="s">
        <v>57</v>
      </c>
      <c r="B868" t="s">
        <v>1017</v>
      </c>
      <c r="C868" t="s">
        <v>1020</v>
      </c>
    </row>
    <row r="869" spans="1:3">
      <c r="A869" t="s">
        <v>58</v>
      </c>
      <c r="B869" t="s">
        <v>1017</v>
      </c>
      <c r="C869" t="s">
        <v>1020</v>
      </c>
    </row>
    <row r="870" spans="1:3">
      <c r="A870" t="s">
        <v>59</v>
      </c>
      <c r="B870" t="s">
        <v>1017</v>
      </c>
      <c r="C870" t="s">
        <v>1018</v>
      </c>
    </row>
    <row r="871" spans="1:3">
      <c r="A871" t="s">
        <v>60</v>
      </c>
      <c r="B871" t="s">
        <v>1017</v>
      </c>
      <c r="C871" t="s">
        <v>1020</v>
      </c>
    </row>
    <row r="872" spans="1:3">
      <c r="A872" t="s">
        <v>61</v>
      </c>
      <c r="B872" t="s">
        <v>1017</v>
      </c>
      <c r="C872" t="s">
        <v>1018</v>
      </c>
    </row>
    <row r="873" spans="1:3">
      <c r="A873" t="s">
        <v>62</v>
      </c>
      <c r="B873" t="s">
        <v>1017</v>
      </c>
      <c r="C873" t="s">
        <v>1020</v>
      </c>
    </row>
    <row r="874" spans="1:3">
      <c r="A874" t="s">
        <v>63</v>
      </c>
      <c r="B874" t="s">
        <v>1017</v>
      </c>
      <c r="C874" t="s">
        <v>1018</v>
      </c>
    </row>
    <row r="875" spans="1:3">
      <c r="A875" t="s">
        <v>64</v>
      </c>
      <c r="B875" t="s">
        <v>1017</v>
      </c>
      <c r="C875" t="s">
        <v>1020</v>
      </c>
    </row>
    <row r="876" spans="1:3">
      <c r="A876" t="s">
        <v>65</v>
      </c>
      <c r="B876" t="s">
        <v>1017</v>
      </c>
      <c r="C876" t="s">
        <v>1018</v>
      </c>
    </row>
    <row r="877" spans="1:3">
      <c r="A877" t="s">
        <v>66</v>
      </c>
      <c r="B877" t="s">
        <v>1017</v>
      </c>
      <c r="C877" t="s">
        <v>1020</v>
      </c>
    </row>
    <row r="878" spans="1:3">
      <c r="A878" t="s">
        <v>67</v>
      </c>
      <c r="B878" t="s">
        <v>1017</v>
      </c>
      <c r="C878" t="s">
        <v>1020</v>
      </c>
    </row>
    <row r="879" spans="1:3">
      <c r="A879" t="s">
        <v>68</v>
      </c>
      <c r="B879" t="s">
        <v>1017</v>
      </c>
      <c r="C879" t="s">
        <v>1018</v>
      </c>
    </row>
    <row r="880" spans="1:3">
      <c r="A880" t="s">
        <v>69</v>
      </c>
      <c r="B880" t="s">
        <v>1019</v>
      </c>
      <c r="C880" t="s">
        <v>1018</v>
      </c>
    </row>
    <row r="881" spans="1:3">
      <c r="A881" t="s">
        <v>70</v>
      </c>
      <c r="B881" t="s">
        <v>1019</v>
      </c>
      <c r="C881" t="s">
        <v>1020</v>
      </c>
    </row>
    <row r="882" spans="1:3">
      <c r="A882" t="s">
        <v>71</v>
      </c>
      <c r="B882" t="s">
        <v>1017</v>
      </c>
      <c r="C882" t="s">
        <v>1018</v>
      </c>
    </row>
    <row r="883" spans="1:3">
      <c r="A883" t="s">
        <v>72</v>
      </c>
      <c r="B883" t="s">
        <v>1019</v>
      </c>
      <c r="C883" t="s">
        <v>1018</v>
      </c>
    </row>
    <row r="884" spans="1:3">
      <c r="A884" t="s">
        <v>73</v>
      </c>
      <c r="B884" t="s">
        <v>1017</v>
      </c>
      <c r="C884" t="s">
        <v>1020</v>
      </c>
    </row>
    <row r="885" spans="1:3">
      <c r="A885" t="s">
        <v>74</v>
      </c>
      <c r="B885" t="s">
        <v>1019</v>
      </c>
      <c r="C885" t="s">
        <v>1018</v>
      </c>
    </row>
    <row r="886" spans="1:3">
      <c r="A886" t="s">
        <v>75</v>
      </c>
      <c r="B886" t="s">
        <v>1017</v>
      </c>
      <c r="C886" t="s">
        <v>1020</v>
      </c>
    </row>
    <row r="887" spans="1:3">
      <c r="A887" t="s">
        <v>76</v>
      </c>
      <c r="B887" t="s">
        <v>1019</v>
      </c>
      <c r="C887" t="s">
        <v>1018</v>
      </c>
    </row>
    <row r="888" spans="1:3">
      <c r="A888" t="s">
        <v>77</v>
      </c>
      <c r="B888" t="s">
        <v>1017</v>
      </c>
      <c r="C888" t="s">
        <v>1020</v>
      </c>
    </row>
    <row r="889" spans="1:3">
      <c r="A889" t="s">
        <v>78</v>
      </c>
      <c r="B889" t="s">
        <v>1017</v>
      </c>
      <c r="C889" t="s">
        <v>1018</v>
      </c>
    </row>
    <row r="890" spans="1:3">
      <c r="A890" t="s">
        <v>79</v>
      </c>
      <c r="B890" t="s">
        <v>1017</v>
      </c>
      <c r="C890" t="s">
        <v>1018</v>
      </c>
    </row>
    <row r="891" spans="1:3">
      <c r="A891" t="s">
        <v>80</v>
      </c>
      <c r="B891" t="s">
        <v>1017</v>
      </c>
      <c r="C891" t="s">
        <v>1018</v>
      </c>
    </row>
    <row r="892" spans="1:3">
      <c r="A892" t="s">
        <v>81</v>
      </c>
      <c r="B892" t="s">
        <v>1019</v>
      </c>
      <c r="C892" t="s">
        <v>1020</v>
      </c>
    </row>
    <row r="893" spans="1:3">
      <c r="A893" t="s">
        <v>82</v>
      </c>
      <c r="B893" t="s">
        <v>1017</v>
      </c>
      <c r="C893" t="s">
        <v>1020</v>
      </c>
    </row>
    <row r="894" spans="1:3">
      <c r="A894" t="s">
        <v>83</v>
      </c>
      <c r="B894" t="s">
        <v>1019</v>
      </c>
      <c r="C894" t="s">
        <v>1018</v>
      </c>
    </row>
    <row r="895" spans="1:3">
      <c r="A895" t="s">
        <v>84</v>
      </c>
      <c r="B895" t="s">
        <v>1017</v>
      </c>
      <c r="C895" t="s">
        <v>1020</v>
      </c>
    </row>
    <row r="896" spans="1:3">
      <c r="A896" t="s">
        <v>85</v>
      </c>
      <c r="B896" t="s">
        <v>1019</v>
      </c>
      <c r="C896" t="s">
        <v>1018</v>
      </c>
    </row>
    <row r="897" spans="1:3">
      <c r="A897" t="s">
        <v>86</v>
      </c>
      <c r="B897" t="s">
        <v>1019</v>
      </c>
      <c r="C897" t="s">
        <v>1018</v>
      </c>
    </row>
    <row r="898" spans="1:3">
      <c r="A898" t="s">
        <v>87</v>
      </c>
      <c r="B898" t="s">
        <v>1017</v>
      </c>
      <c r="C898" t="s">
        <v>1020</v>
      </c>
    </row>
    <row r="899" spans="1:3">
      <c r="A899" t="s">
        <v>88</v>
      </c>
      <c r="B899" t="s">
        <v>1019</v>
      </c>
      <c r="C899" t="s">
        <v>1020</v>
      </c>
    </row>
    <row r="900" spans="1:3">
      <c r="A900" t="s">
        <v>89</v>
      </c>
      <c r="B900" t="s">
        <v>1019</v>
      </c>
      <c r="C900" t="s">
        <v>1018</v>
      </c>
    </row>
    <row r="901" spans="1:3">
      <c r="A901" t="s">
        <v>90</v>
      </c>
      <c r="B901" t="s">
        <v>1019</v>
      </c>
      <c r="C901" t="s">
        <v>1020</v>
      </c>
    </row>
    <row r="902" spans="1:3">
      <c r="A902" t="s">
        <v>91</v>
      </c>
      <c r="B902" t="s">
        <v>1017</v>
      </c>
      <c r="C902" t="s">
        <v>1018</v>
      </c>
    </row>
    <row r="903" spans="1:3">
      <c r="A903" t="s">
        <v>92</v>
      </c>
      <c r="B903" t="s">
        <v>1017</v>
      </c>
      <c r="C903" t="s">
        <v>1020</v>
      </c>
    </row>
    <row r="904" spans="1:3">
      <c r="A904" t="s">
        <v>93</v>
      </c>
      <c r="B904" t="s">
        <v>1017</v>
      </c>
      <c r="C904" t="s">
        <v>1020</v>
      </c>
    </row>
    <row r="905" spans="1:3">
      <c r="A905" t="s">
        <v>94</v>
      </c>
      <c r="B905" t="s">
        <v>1019</v>
      </c>
      <c r="C905" t="s">
        <v>1020</v>
      </c>
    </row>
    <row r="906" spans="1:3">
      <c r="A906" t="s">
        <v>95</v>
      </c>
      <c r="B906" t="s">
        <v>1019</v>
      </c>
      <c r="C906" t="s">
        <v>1020</v>
      </c>
    </row>
    <row r="907" spans="1:3">
      <c r="A907" t="s">
        <v>96</v>
      </c>
      <c r="B907" t="s">
        <v>1019</v>
      </c>
      <c r="C907" t="s">
        <v>1020</v>
      </c>
    </row>
    <row r="908" spans="1:3">
      <c r="A908" t="s">
        <v>97</v>
      </c>
      <c r="B908" t="s">
        <v>1019</v>
      </c>
      <c r="C908" t="s">
        <v>1018</v>
      </c>
    </row>
    <row r="909" spans="1:3">
      <c r="A909" t="s">
        <v>98</v>
      </c>
      <c r="B909" t="s">
        <v>1017</v>
      </c>
      <c r="C909" t="s">
        <v>1020</v>
      </c>
    </row>
    <row r="910" spans="1:3">
      <c r="A910" t="s">
        <v>99</v>
      </c>
      <c r="B910" t="s">
        <v>1017</v>
      </c>
      <c r="C910" t="s">
        <v>1018</v>
      </c>
    </row>
    <row r="911" spans="1:3">
      <c r="A911" t="s">
        <v>100</v>
      </c>
      <c r="B911" t="s">
        <v>1019</v>
      </c>
      <c r="C911" t="s">
        <v>1020</v>
      </c>
    </row>
    <row r="912" spans="1:3">
      <c r="A912" t="s">
        <v>101</v>
      </c>
      <c r="B912" t="s">
        <v>1019</v>
      </c>
      <c r="C912" t="s">
        <v>1018</v>
      </c>
    </row>
    <row r="913" spans="1:3">
      <c r="A913" t="s">
        <v>102</v>
      </c>
      <c r="B913" t="s">
        <v>1017</v>
      </c>
      <c r="C913" t="s">
        <v>1018</v>
      </c>
    </row>
    <row r="914" spans="1:3">
      <c r="A914" t="s">
        <v>103</v>
      </c>
      <c r="B914" t="s">
        <v>1019</v>
      </c>
      <c r="C914" t="s">
        <v>1018</v>
      </c>
    </row>
    <row r="915" spans="1:3">
      <c r="A915" t="s">
        <v>104</v>
      </c>
      <c r="B915" t="s">
        <v>1019</v>
      </c>
      <c r="C915" t="s">
        <v>1020</v>
      </c>
    </row>
    <row r="916" spans="1:3">
      <c r="A916" t="s">
        <v>105</v>
      </c>
      <c r="B916" t="s">
        <v>1017</v>
      </c>
      <c r="C916" t="s">
        <v>1020</v>
      </c>
    </row>
    <row r="917" spans="1:3">
      <c r="A917" t="s">
        <v>106</v>
      </c>
      <c r="B917" t="s">
        <v>1019</v>
      </c>
      <c r="C917" t="s">
        <v>1020</v>
      </c>
    </row>
    <row r="918" spans="1:3">
      <c r="A918" t="s">
        <v>107</v>
      </c>
      <c r="B918" t="s">
        <v>1017</v>
      </c>
      <c r="C918" t="s">
        <v>1020</v>
      </c>
    </row>
    <row r="919" spans="1:3">
      <c r="A919" t="s">
        <v>108</v>
      </c>
      <c r="B919" t="s">
        <v>1017</v>
      </c>
      <c r="C919" t="s">
        <v>1018</v>
      </c>
    </row>
    <row r="920" spans="1:3">
      <c r="A920" t="s">
        <v>109</v>
      </c>
      <c r="B920" t="s">
        <v>1019</v>
      </c>
      <c r="C920" t="s">
        <v>1018</v>
      </c>
    </row>
    <row r="921" spans="1:3">
      <c r="A921" t="s">
        <v>110</v>
      </c>
      <c r="B921" t="s">
        <v>1019</v>
      </c>
      <c r="C921" t="s">
        <v>1018</v>
      </c>
    </row>
    <row r="922" spans="1:3">
      <c r="A922" t="s">
        <v>111</v>
      </c>
      <c r="B922" t="s">
        <v>1019</v>
      </c>
      <c r="C922" t="s">
        <v>1018</v>
      </c>
    </row>
    <row r="923" spans="1:3">
      <c r="A923" t="s">
        <v>112</v>
      </c>
      <c r="B923" t="s">
        <v>1019</v>
      </c>
      <c r="C923" t="s">
        <v>1020</v>
      </c>
    </row>
    <row r="924" spans="1:3">
      <c r="A924" t="s">
        <v>113</v>
      </c>
      <c r="B924" t="s">
        <v>1019</v>
      </c>
      <c r="C924" t="s">
        <v>1018</v>
      </c>
    </row>
    <row r="925" spans="1:3">
      <c r="A925" t="s">
        <v>114</v>
      </c>
      <c r="B925" t="s">
        <v>1019</v>
      </c>
      <c r="C925" t="s">
        <v>1018</v>
      </c>
    </row>
    <row r="926" spans="1:3">
      <c r="A926" t="s">
        <v>115</v>
      </c>
      <c r="B926" t="s">
        <v>1017</v>
      </c>
      <c r="C926" t="s">
        <v>1018</v>
      </c>
    </row>
    <row r="927" spans="1:3">
      <c r="A927" t="s">
        <v>116</v>
      </c>
      <c r="B927" t="s">
        <v>1019</v>
      </c>
      <c r="C927" t="s">
        <v>1018</v>
      </c>
    </row>
    <row r="928" spans="1:3">
      <c r="A928" t="s">
        <v>117</v>
      </c>
      <c r="B928" t="s">
        <v>1019</v>
      </c>
      <c r="C928" t="s">
        <v>1020</v>
      </c>
    </row>
    <row r="929" spans="1:3">
      <c r="A929" t="s">
        <v>118</v>
      </c>
      <c r="B929" t="s">
        <v>1019</v>
      </c>
      <c r="C929" t="s">
        <v>1018</v>
      </c>
    </row>
    <row r="930" spans="1:3">
      <c r="A930" t="s">
        <v>119</v>
      </c>
      <c r="B930" t="s">
        <v>1019</v>
      </c>
      <c r="C930" t="s">
        <v>1018</v>
      </c>
    </row>
    <row r="931" spans="1:3">
      <c r="A931" t="s">
        <v>120</v>
      </c>
      <c r="B931" t="s">
        <v>1017</v>
      </c>
      <c r="C931" t="s">
        <v>1018</v>
      </c>
    </row>
    <row r="932" spans="1:3">
      <c r="A932" t="s">
        <v>121</v>
      </c>
      <c r="B932" t="s">
        <v>1019</v>
      </c>
      <c r="C932" t="s">
        <v>1018</v>
      </c>
    </row>
    <row r="933" spans="1:3">
      <c r="A933" t="s">
        <v>122</v>
      </c>
      <c r="B933" t="s">
        <v>1019</v>
      </c>
      <c r="C933" t="s">
        <v>1018</v>
      </c>
    </row>
    <row r="934" spans="1:3">
      <c r="A934" t="s">
        <v>123</v>
      </c>
      <c r="B934" t="s">
        <v>1019</v>
      </c>
      <c r="C934" t="s">
        <v>1020</v>
      </c>
    </row>
    <row r="935" spans="1:3">
      <c r="A935" t="s">
        <v>124</v>
      </c>
      <c r="B935" t="s">
        <v>1017</v>
      </c>
      <c r="C935" t="s">
        <v>1018</v>
      </c>
    </row>
    <row r="936" spans="1:3">
      <c r="A936" t="s">
        <v>125</v>
      </c>
      <c r="B936" t="s">
        <v>1017</v>
      </c>
      <c r="C936" t="s">
        <v>1020</v>
      </c>
    </row>
    <row r="937" spans="1:3">
      <c r="A937" t="s">
        <v>126</v>
      </c>
      <c r="B937" t="s">
        <v>1017</v>
      </c>
      <c r="C937" t="s">
        <v>1020</v>
      </c>
    </row>
    <row r="938" spans="1:3">
      <c r="A938" t="s">
        <v>127</v>
      </c>
      <c r="B938" t="s">
        <v>1019</v>
      </c>
      <c r="C938" t="s">
        <v>1020</v>
      </c>
    </row>
    <row r="939" spans="1:3">
      <c r="A939" t="s">
        <v>128</v>
      </c>
      <c r="B939" t="s">
        <v>1017</v>
      </c>
      <c r="C939" t="s">
        <v>1018</v>
      </c>
    </row>
    <row r="940" spans="1:3">
      <c r="A940" t="s">
        <v>129</v>
      </c>
      <c r="B940" t="s">
        <v>1017</v>
      </c>
      <c r="C940" t="s">
        <v>1020</v>
      </c>
    </row>
    <row r="941" spans="1:3">
      <c r="A941" t="s">
        <v>130</v>
      </c>
      <c r="B941" t="s">
        <v>1019</v>
      </c>
      <c r="C941" t="s">
        <v>1020</v>
      </c>
    </row>
    <row r="942" spans="1:3">
      <c r="A942" t="s">
        <v>131</v>
      </c>
      <c r="B942" t="s">
        <v>1017</v>
      </c>
      <c r="C942" t="s">
        <v>1018</v>
      </c>
    </row>
    <row r="943" spans="1:3">
      <c r="A943" t="s">
        <v>132</v>
      </c>
      <c r="B943" t="s">
        <v>1017</v>
      </c>
      <c r="C943" t="s">
        <v>1018</v>
      </c>
    </row>
    <row r="944" spans="1:3">
      <c r="A944" t="s">
        <v>133</v>
      </c>
      <c r="B944" t="s">
        <v>1019</v>
      </c>
      <c r="C944" t="s">
        <v>1020</v>
      </c>
    </row>
    <row r="945" spans="1:3">
      <c r="A945" t="s">
        <v>134</v>
      </c>
      <c r="B945" t="s">
        <v>1019</v>
      </c>
      <c r="C945" t="s">
        <v>1018</v>
      </c>
    </row>
    <row r="946" spans="1:3">
      <c r="A946" t="s">
        <v>135</v>
      </c>
      <c r="B946" t="s">
        <v>1019</v>
      </c>
      <c r="C946" t="s">
        <v>1020</v>
      </c>
    </row>
    <row r="947" spans="1:3">
      <c r="A947" t="s">
        <v>136</v>
      </c>
      <c r="B947" t="s">
        <v>1017</v>
      </c>
      <c r="C947" t="s">
        <v>1018</v>
      </c>
    </row>
    <row r="948" spans="1:3">
      <c r="A948" t="s">
        <v>137</v>
      </c>
      <c r="B948" t="s">
        <v>1017</v>
      </c>
      <c r="C948" t="s">
        <v>1018</v>
      </c>
    </row>
    <row r="949" spans="1:3">
      <c r="A949" t="s">
        <v>138</v>
      </c>
      <c r="B949" t="s">
        <v>1017</v>
      </c>
      <c r="C949" t="s">
        <v>1018</v>
      </c>
    </row>
    <row r="950" spans="1:3">
      <c r="A950" t="s">
        <v>139</v>
      </c>
      <c r="B950" t="s">
        <v>1017</v>
      </c>
      <c r="C950" t="s">
        <v>1020</v>
      </c>
    </row>
    <row r="951" spans="1:3">
      <c r="A951" t="s">
        <v>140</v>
      </c>
      <c r="B951" t="s">
        <v>1019</v>
      </c>
      <c r="C951" t="s">
        <v>1020</v>
      </c>
    </row>
    <row r="952" spans="1:3">
      <c r="A952" t="s">
        <v>141</v>
      </c>
      <c r="B952" t="s">
        <v>1019</v>
      </c>
      <c r="C952" t="s">
        <v>1020</v>
      </c>
    </row>
    <row r="953" spans="1:3">
      <c r="A953" t="s">
        <v>142</v>
      </c>
      <c r="B953" t="s">
        <v>1019</v>
      </c>
      <c r="C953" t="s">
        <v>1020</v>
      </c>
    </row>
    <row r="954" spans="1:3">
      <c r="A954" t="s">
        <v>143</v>
      </c>
      <c r="B954" t="s">
        <v>1017</v>
      </c>
      <c r="C954" t="s">
        <v>1020</v>
      </c>
    </row>
    <row r="955" spans="1:3">
      <c r="A955" t="s">
        <v>144</v>
      </c>
      <c r="B955" t="s">
        <v>1019</v>
      </c>
      <c r="C955" t="s">
        <v>1020</v>
      </c>
    </row>
    <row r="956" spans="1:3">
      <c r="A956" t="s">
        <v>145</v>
      </c>
      <c r="B956" t="s">
        <v>1019</v>
      </c>
      <c r="C956" t="s">
        <v>1020</v>
      </c>
    </row>
    <row r="957" spans="1:3">
      <c r="A957" t="s">
        <v>146</v>
      </c>
      <c r="B957" t="s">
        <v>1017</v>
      </c>
      <c r="C957" t="s">
        <v>1020</v>
      </c>
    </row>
    <row r="958" spans="1:3">
      <c r="A958" t="s">
        <v>147</v>
      </c>
      <c r="B958" t="s">
        <v>1019</v>
      </c>
      <c r="C958" t="s">
        <v>1020</v>
      </c>
    </row>
    <row r="959" spans="1:3">
      <c r="A959" t="s">
        <v>148</v>
      </c>
      <c r="B959" t="s">
        <v>1017</v>
      </c>
      <c r="C959" t="s">
        <v>1018</v>
      </c>
    </row>
    <row r="960" spans="1:3">
      <c r="A960" t="s">
        <v>149</v>
      </c>
      <c r="B960" t="s">
        <v>1019</v>
      </c>
      <c r="C960" t="s">
        <v>1020</v>
      </c>
    </row>
    <row r="961" spans="1:3">
      <c r="A961" t="s">
        <v>150</v>
      </c>
      <c r="B961" t="s">
        <v>1019</v>
      </c>
      <c r="C961" t="s">
        <v>1018</v>
      </c>
    </row>
    <row r="962" spans="1:3">
      <c r="A962" t="s">
        <v>151</v>
      </c>
      <c r="B962" t="s">
        <v>1019</v>
      </c>
      <c r="C962" t="s">
        <v>1020</v>
      </c>
    </row>
    <row r="963" spans="1:3">
      <c r="A963" t="s">
        <v>152</v>
      </c>
      <c r="B963" t="s">
        <v>1017</v>
      </c>
      <c r="C963" t="s">
        <v>1020</v>
      </c>
    </row>
    <row r="964" spans="1:3">
      <c r="A964" t="s">
        <v>153</v>
      </c>
      <c r="B964" t="s">
        <v>1019</v>
      </c>
      <c r="C964" t="s">
        <v>1018</v>
      </c>
    </row>
    <row r="965" spans="1:3">
      <c r="A965" t="s">
        <v>154</v>
      </c>
      <c r="B965" t="s">
        <v>1019</v>
      </c>
      <c r="C965" t="s">
        <v>1018</v>
      </c>
    </row>
    <row r="966" spans="1:3">
      <c r="A966" t="s">
        <v>155</v>
      </c>
      <c r="B966" t="s">
        <v>1017</v>
      </c>
      <c r="C966" t="s">
        <v>1020</v>
      </c>
    </row>
    <row r="967" spans="1:3">
      <c r="A967" t="s">
        <v>156</v>
      </c>
      <c r="B967" t="s">
        <v>1017</v>
      </c>
      <c r="C967" t="s">
        <v>1018</v>
      </c>
    </row>
    <row r="968" spans="1:3">
      <c r="A968" t="s">
        <v>157</v>
      </c>
      <c r="B968" t="s">
        <v>1017</v>
      </c>
      <c r="C968" t="s">
        <v>1020</v>
      </c>
    </row>
    <row r="969" spans="1:3">
      <c r="A969" t="s">
        <v>158</v>
      </c>
      <c r="B969" t="s">
        <v>1017</v>
      </c>
      <c r="C969" t="s">
        <v>1020</v>
      </c>
    </row>
    <row r="970" spans="1:3">
      <c r="A970" t="s">
        <v>159</v>
      </c>
      <c r="B970" t="s">
        <v>1019</v>
      </c>
      <c r="C970" t="s">
        <v>1020</v>
      </c>
    </row>
    <row r="971" spans="1:3">
      <c r="A971" t="s">
        <v>160</v>
      </c>
      <c r="B971" t="s">
        <v>1019</v>
      </c>
      <c r="C971" t="s">
        <v>1020</v>
      </c>
    </row>
    <row r="972" spans="1:3">
      <c r="A972" t="s">
        <v>161</v>
      </c>
      <c r="B972" t="s">
        <v>1017</v>
      </c>
      <c r="C972" t="s">
        <v>1020</v>
      </c>
    </row>
    <row r="973" spans="1:3">
      <c r="A973" t="s">
        <v>162</v>
      </c>
      <c r="B973" t="s">
        <v>1019</v>
      </c>
      <c r="C973" t="s">
        <v>1018</v>
      </c>
    </row>
    <row r="974" spans="1:3">
      <c r="A974" t="s">
        <v>163</v>
      </c>
      <c r="B974" t="s">
        <v>1017</v>
      </c>
      <c r="C974" t="s">
        <v>1018</v>
      </c>
    </row>
    <row r="975" spans="1:3">
      <c r="A975" t="s">
        <v>164</v>
      </c>
      <c r="B975" t="s">
        <v>1019</v>
      </c>
      <c r="C975" t="s">
        <v>1018</v>
      </c>
    </row>
    <row r="976" spans="1:3">
      <c r="A976" t="s">
        <v>165</v>
      </c>
      <c r="B976" t="s">
        <v>1017</v>
      </c>
      <c r="C976" t="s">
        <v>1020</v>
      </c>
    </row>
    <row r="977" spans="1:3">
      <c r="A977" t="s">
        <v>166</v>
      </c>
      <c r="B977" t="s">
        <v>1017</v>
      </c>
      <c r="C977" t="s">
        <v>1018</v>
      </c>
    </row>
    <row r="978" spans="1:3">
      <c r="A978" t="s">
        <v>167</v>
      </c>
      <c r="B978" t="s">
        <v>1019</v>
      </c>
      <c r="C978" t="s">
        <v>1018</v>
      </c>
    </row>
    <row r="979" spans="1:3">
      <c r="A979" t="s">
        <v>168</v>
      </c>
      <c r="B979" t="s">
        <v>1019</v>
      </c>
      <c r="C979" t="s">
        <v>1020</v>
      </c>
    </row>
    <row r="980" spans="1:3">
      <c r="A980" t="s">
        <v>169</v>
      </c>
      <c r="B980" t="s">
        <v>1019</v>
      </c>
      <c r="C980" t="s">
        <v>1020</v>
      </c>
    </row>
    <row r="981" spans="1:3">
      <c r="A981" t="s">
        <v>170</v>
      </c>
      <c r="B981" t="s">
        <v>1017</v>
      </c>
      <c r="C981" t="s">
        <v>1018</v>
      </c>
    </row>
    <row r="982" spans="1:3">
      <c r="A982" t="s">
        <v>171</v>
      </c>
      <c r="B982" t="s">
        <v>1017</v>
      </c>
      <c r="C982" t="s">
        <v>1018</v>
      </c>
    </row>
    <row r="983" spans="1:3">
      <c r="A983" t="s">
        <v>172</v>
      </c>
      <c r="B983" t="s">
        <v>1019</v>
      </c>
      <c r="C983" t="s">
        <v>1018</v>
      </c>
    </row>
    <row r="984" spans="1:3">
      <c r="A984" t="s">
        <v>173</v>
      </c>
      <c r="B984" t="s">
        <v>1017</v>
      </c>
      <c r="C984" t="s">
        <v>1018</v>
      </c>
    </row>
    <row r="985" spans="1:3">
      <c r="A985" t="s">
        <v>174</v>
      </c>
      <c r="B985" t="s">
        <v>1019</v>
      </c>
      <c r="C985" t="s">
        <v>1018</v>
      </c>
    </row>
    <row r="986" spans="1:3">
      <c r="A986" t="s">
        <v>175</v>
      </c>
      <c r="B986" t="s">
        <v>1019</v>
      </c>
      <c r="C986" t="s">
        <v>1020</v>
      </c>
    </row>
    <row r="987" spans="1:3">
      <c r="A987" t="s">
        <v>176</v>
      </c>
      <c r="B987" t="s">
        <v>1019</v>
      </c>
      <c r="C987" t="s">
        <v>1018</v>
      </c>
    </row>
    <row r="988" spans="1:3">
      <c r="A988" t="s">
        <v>177</v>
      </c>
      <c r="B988" t="s">
        <v>1019</v>
      </c>
      <c r="C988" t="s">
        <v>1018</v>
      </c>
    </row>
    <row r="989" spans="1:3">
      <c r="A989" t="s">
        <v>178</v>
      </c>
      <c r="B989" t="s">
        <v>1019</v>
      </c>
      <c r="C989" t="s">
        <v>1018</v>
      </c>
    </row>
    <row r="990" spans="1:3">
      <c r="A990" t="s">
        <v>179</v>
      </c>
      <c r="B990" t="s">
        <v>1019</v>
      </c>
      <c r="C990" t="s">
        <v>1018</v>
      </c>
    </row>
    <row r="991" spans="1:3">
      <c r="A991" t="s">
        <v>180</v>
      </c>
      <c r="B991" t="s">
        <v>1017</v>
      </c>
      <c r="C991" t="s">
        <v>1018</v>
      </c>
    </row>
    <row r="992" spans="1:3">
      <c r="A992" t="s">
        <v>181</v>
      </c>
      <c r="B992" t="s">
        <v>1019</v>
      </c>
      <c r="C992" t="s">
        <v>1018</v>
      </c>
    </row>
    <row r="993" spans="1:3">
      <c r="A993" t="s">
        <v>182</v>
      </c>
      <c r="B993" t="s">
        <v>1019</v>
      </c>
      <c r="C993" t="s">
        <v>1018</v>
      </c>
    </row>
    <row r="994" spans="1:3">
      <c r="A994" t="s">
        <v>183</v>
      </c>
      <c r="B994" t="s">
        <v>1019</v>
      </c>
      <c r="C994" t="s">
        <v>1018</v>
      </c>
    </row>
    <row r="995" spans="1:3">
      <c r="A995" t="s">
        <v>184</v>
      </c>
      <c r="B995" t="s">
        <v>1017</v>
      </c>
      <c r="C995" t="s">
        <v>1018</v>
      </c>
    </row>
    <row r="996" spans="1:3">
      <c r="A996" t="s">
        <v>185</v>
      </c>
      <c r="B996" t="s">
        <v>1019</v>
      </c>
      <c r="C996" t="s">
        <v>1018</v>
      </c>
    </row>
    <row r="997" spans="1:3">
      <c r="A997" t="s">
        <v>186</v>
      </c>
      <c r="B997" t="s">
        <v>1017</v>
      </c>
      <c r="C997" t="s">
        <v>1018</v>
      </c>
    </row>
    <row r="998" spans="1:3">
      <c r="A998" t="s">
        <v>187</v>
      </c>
      <c r="B998" t="s">
        <v>1019</v>
      </c>
      <c r="C998" t="s">
        <v>1018</v>
      </c>
    </row>
    <row r="999" spans="1:3">
      <c r="A999" t="s">
        <v>188</v>
      </c>
      <c r="B999" t="s">
        <v>1017</v>
      </c>
      <c r="C999" t="s">
        <v>1018</v>
      </c>
    </row>
    <row r="1000" spans="1:3">
      <c r="A1000" t="s">
        <v>189</v>
      </c>
      <c r="B1000" t="s">
        <v>1019</v>
      </c>
      <c r="C1000" t="s">
        <v>1018</v>
      </c>
    </row>
    <row r="1001" spans="1:3">
      <c r="A1001" t="s">
        <v>190</v>
      </c>
      <c r="B1001" t="s">
        <v>1017</v>
      </c>
      <c r="C1001" t="s">
        <v>1018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1"/>
  <sheetViews>
    <sheetView workbookViewId="0">
      <selection activeCell="B1" sqref="B1"/>
    </sheetView>
  </sheetViews>
  <sheetFormatPr defaultColWidth="9" defaultRowHeight="14.4"/>
  <cols>
    <col min="1" max="1" width="11.21875" customWidth="1"/>
    <col min="2" max="2" width="19.88671875" customWidth="1"/>
  </cols>
  <sheetData>
    <row r="1" spans="1:2">
      <c r="A1" s="12" t="s">
        <v>0</v>
      </c>
      <c r="B1" s="12" t="s">
        <v>1021</v>
      </c>
    </row>
    <row r="2" spans="1:2">
      <c r="A2" t="s">
        <v>183</v>
      </c>
      <c r="B2" t="s">
        <v>1022</v>
      </c>
    </row>
    <row r="3" spans="1:2">
      <c r="A3" t="s">
        <v>184</v>
      </c>
      <c r="B3" t="s">
        <v>1023</v>
      </c>
    </row>
    <row r="4" spans="1:2">
      <c r="A4" t="s">
        <v>185</v>
      </c>
      <c r="B4" t="s">
        <v>1024</v>
      </c>
    </row>
    <row r="5" spans="1:2">
      <c r="A5" t="s">
        <v>186</v>
      </c>
      <c r="B5" t="s">
        <v>1022</v>
      </c>
    </row>
    <row r="6" spans="1:2">
      <c r="A6" t="s">
        <v>187</v>
      </c>
      <c r="B6" t="s">
        <v>1025</v>
      </c>
    </row>
    <row r="7" spans="1:2">
      <c r="A7" t="s">
        <v>188</v>
      </c>
      <c r="B7" t="s">
        <v>1025</v>
      </c>
    </row>
    <row r="8" spans="1:2">
      <c r="A8" t="s">
        <v>189</v>
      </c>
      <c r="B8" t="s">
        <v>1022</v>
      </c>
    </row>
    <row r="9" spans="1:2">
      <c r="A9" t="s">
        <v>190</v>
      </c>
      <c r="B9" t="s">
        <v>1026</v>
      </c>
    </row>
    <row r="10" spans="1:2">
      <c r="A10" t="s">
        <v>191</v>
      </c>
      <c r="B10" t="s">
        <v>1022</v>
      </c>
    </row>
    <row r="11" spans="1:2">
      <c r="A11" t="s">
        <v>192</v>
      </c>
      <c r="B11" t="s">
        <v>1027</v>
      </c>
    </row>
    <row r="12" spans="1:2">
      <c r="A12" t="s">
        <v>193</v>
      </c>
      <c r="B12" t="s">
        <v>1022</v>
      </c>
    </row>
    <row r="13" spans="1:2">
      <c r="A13" t="s">
        <v>194</v>
      </c>
      <c r="B13" t="s">
        <v>1024</v>
      </c>
    </row>
    <row r="14" spans="1:2">
      <c r="A14" t="s">
        <v>195</v>
      </c>
      <c r="B14" t="s">
        <v>1027</v>
      </c>
    </row>
    <row r="15" spans="1:2">
      <c r="A15" t="s">
        <v>196</v>
      </c>
      <c r="B15" t="s">
        <v>1022</v>
      </c>
    </row>
    <row r="16" spans="1:2">
      <c r="A16" t="s">
        <v>197</v>
      </c>
      <c r="B16" t="s">
        <v>1023</v>
      </c>
    </row>
    <row r="17" spans="1:2">
      <c r="A17" t="s">
        <v>198</v>
      </c>
      <c r="B17" t="s">
        <v>1024</v>
      </c>
    </row>
    <row r="18" spans="1:2">
      <c r="A18" t="s">
        <v>199</v>
      </c>
      <c r="B18" t="s">
        <v>1023</v>
      </c>
    </row>
    <row r="19" spans="1:2">
      <c r="A19" t="s">
        <v>200</v>
      </c>
      <c r="B19" t="s">
        <v>1022</v>
      </c>
    </row>
    <row r="20" spans="1:2">
      <c r="A20" t="s">
        <v>201</v>
      </c>
      <c r="B20" t="s">
        <v>1026</v>
      </c>
    </row>
    <row r="21" spans="1:2">
      <c r="A21" t="s">
        <v>202</v>
      </c>
      <c r="B21" t="s">
        <v>1026</v>
      </c>
    </row>
    <row r="22" spans="1:2">
      <c r="A22" t="s">
        <v>203</v>
      </c>
      <c r="B22" t="s">
        <v>1026</v>
      </c>
    </row>
    <row r="23" spans="1:2">
      <c r="A23" t="s">
        <v>204</v>
      </c>
      <c r="B23" t="s">
        <v>1026</v>
      </c>
    </row>
    <row r="24" spans="1:2">
      <c r="A24" t="s">
        <v>205</v>
      </c>
      <c r="B24" t="s">
        <v>1026</v>
      </c>
    </row>
    <row r="25" spans="1:2">
      <c r="A25" t="s">
        <v>206</v>
      </c>
      <c r="B25" t="s">
        <v>1027</v>
      </c>
    </row>
    <row r="26" spans="1:2">
      <c r="A26" t="s">
        <v>207</v>
      </c>
      <c r="B26" t="s">
        <v>1022</v>
      </c>
    </row>
    <row r="27" spans="1:2">
      <c r="A27" t="s">
        <v>208</v>
      </c>
      <c r="B27" t="s">
        <v>1026</v>
      </c>
    </row>
    <row r="28" spans="1:2">
      <c r="A28" t="s">
        <v>209</v>
      </c>
      <c r="B28" t="s">
        <v>1025</v>
      </c>
    </row>
    <row r="29" spans="1:2">
      <c r="A29" t="s">
        <v>210</v>
      </c>
      <c r="B29" t="s">
        <v>1027</v>
      </c>
    </row>
    <row r="30" spans="1:2">
      <c r="A30" t="s">
        <v>211</v>
      </c>
      <c r="B30" t="s">
        <v>1024</v>
      </c>
    </row>
    <row r="31" spans="1:2">
      <c r="A31" t="s">
        <v>212</v>
      </c>
      <c r="B31" t="s">
        <v>1026</v>
      </c>
    </row>
    <row r="32" spans="1:2">
      <c r="A32" t="s">
        <v>213</v>
      </c>
      <c r="B32" t="s">
        <v>1024</v>
      </c>
    </row>
    <row r="33" spans="1:2">
      <c r="A33" t="s">
        <v>214</v>
      </c>
      <c r="B33" t="s">
        <v>1022</v>
      </c>
    </row>
    <row r="34" spans="1:2">
      <c r="A34" t="s">
        <v>215</v>
      </c>
      <c r="B34" t="s">
        <v>1023</v>
      </c>
    </row>
    <row r="35" spans="1:2">
      <c r="A35" t="s">
        <v>216</v>
      </c>
      <c r="B35" t="s">
        <v>1025</v>
      </c>
    </row>
    <row r="36" spans="1:2">
      <c r="A36" t="s">
        <v>217</v>
      </c>
      <c r="B36" t="s">
        <v>1025</v>
      </c>
    </row>
    <row r="37" spans="1:2">
      <c r="A37" t="s">
        <v>218</v>
      </c>
      <c r="B37" t="s">
        <v>1024</v>
      </c>
    </row>
    <row r="38" spans="1:2">
      <c r="A38" t="s">
        <v>219</v>
      </c>
      <c r="B38" t="s">
        <v>1026</v>
      </c>
    </row>
    <row r="39" spans="1:2">
      <c r="A39" t="s">
        <v>220</v>
      </c>
      <c r="B39" t="s">
        <v>1024</v>
      </c>
    </row>
    <row r="40" spans="1:2">
      <c r="A40" t="s">
        <v>221</v>
      </c>
      <c r="B40" t="s">
        <v>1025</v>
      </c>
    </row>
    <row r="41" spans="1:2">
      <c r="A41" t="s">
        <v>222</v>
      </c>
      <c r="B41" t="s">
        <v>1026</v>
      </c>
    </row>
    <row r="42" spans="1:2">
      <c r="A42" t="s">
        <v>223</v>
      </c>
      <c r="B42" t="s">
        <v>1027</v>
      </c>
    </row>
    <row r="43" spans="1:2">
      <c r="A43" t="s">
        <v>224</v>
      </c>
      <c r="B43" t="s">
        <v>1025</v>
      </c>
    </row>
    <row r="44" spans="1:2">
      <c r="A44" t="s">
        <v>225</v>
      </c>
      <c r="B44" t="s">
        <v>1025</v>
      </c>
    </row>
    <row r="45" spans="1:2">
      <c r="A45" t="s">
        <v>226</v>
      </c>
      <c r="B45" t="s">
        <v>1022</v>
      </c>
    </row>
    <row r="46" spans="1:2">
      <c r="A46" t="s">
        <v>227</v>
      </c>
      <c r="B46" t="s">
        <v>1026</v>
      </c>
    </row>
    <row r="47" spans="1:2">
      <c r="A47" t="s">
        <v>228</v>
      </c>
      <c r="B47" t="s">
        <v>1023</v>
      </c>
    </row>
    <row r="48" spans="1:2">
      <c r="A48" t="s">
        <v>229</v>
      </c>
      <c r="B48" t="s">
        <v>1023</v>
      </c>
    </row>
    <row r="49" spans="1:2">
      <c r="A49" t="s">
        <v>230</v>
      </c>
      <c r="B49" t="s">
        <v>1026</v>
      </c>
    </row>
    <row r="50" spans="1:2">
      <c r="A50" t="s">
        <v>231</v>
      </c>
      <c r="B50" t="s">
        <v>1023</v>
      </c>
    </row>
    <row r="51" spans="1:2">
      <c r="A51" t="s">
        <v>232</v>
      </c>
      <c r="B51" t="s">
        <v>1025</v>
      </c>
    </row>
    <row r="52" spans="1:2">
      <c r="A52" t="s">
        <v>233</v>
      </c>
      <c r="B52" t="s">
        <v>1027</v>
      </c>
    </row>
    <row r="53" spans="1:2">
      <c r="A53" t="s">
        <v>234</v>
      </c>
      <c r="B53" t="s">
        <v>1022</v>
      </c>
    </row>
    <row r="54" spans="1:2">
      <c r="A54" t="s">
        <v>235</v>
      </c>
      <c r="B54" t="s">
        <v>1025</v>
      </c>
    </row>
    <row r="55" spans="1:2">
      <c r="A55" t="s">
        <v>236</v>
      </c>
      <c r="B55" t="s">
        <v>1022</v>
      </c>
    </row>
    <row r="56" spans="1:2">
      <c r="A56" t="s">
        <v>237</v>
      </c>
      <c r="B56" t="s">
        <v>1025</v>
      </c>
    </row>
    <row r="57" spans="1:2">
      <c r="A57" t="s">
        <v>238</v>
      </c>
      <c r="B57" t="s">
        <v>1027</v>
      </c>
    </row>
    <row r="58" spans="1:2">
      <c r="A58" t="s">
        <v>239</v>
      </c>
      <c r="B58" t="s">
        <v>1022</v>
      </c>
    </row>
    <row r="59" spans="1:2">
      <c r="A59" t="s">
        <v>240</v>
      </c>
      <c r="B59" t="s">
        <v>1023</v>
      </c>
    </row>
    <row r="60" spans="1:2">
      <c r="A60" t="s">
        <v>241</v>
      </c>
      <c r="B60" t="s">
        <v>1024</v>
      </c>
    </row>
    <row r="61" spans="1:2">
      <c r="A61" t="s">
        <v>242</v>
      </c>
      <c r="B61" t="s">
        <v>1025</v>
      </c>
    </row>
    <row r="62" spans="1:2">
      <c r="A62" t="s">
        <v>243</v>
      </c>
      <c r="B62" t="s">
        <v>1025</v>
      </c>
    </row>
    <row r="63" spans="1:2">
      <c r="A63" t="s">
        <v>244</v>
      </c>
      <c r="B63" t="s">
        <v>1026</v>
      </c>
    </row>
    <row r="64" spans="1:2">
      <c r="A64" t="s">
        <v>245</v>
      </c>
      <c r="B64" t="s">
        <v>1027</v>
      </c>
    </row>
    <row r="65" spans="1:2">
      <c r="A65" t="s">
        <v>246</v>
      </c>
      <c r="B65" t="s">
        <v>1025</v>
      </c>
    </row>
    <row r="66" spans="1:2">
      <c r="A66" t="s">
        <v>247</v>
      </c>
      <c r="B66" t="s">
        <v>1024</v>
      </c>
    </row>
    <row r="67" spans="1:2">
      <c r="A67" t="s">
        <v>248</v>
      </c>
      <c r="B67" t="s">
        <v>1027</v>
      </c>
    </row>
    <row r="68" spans="1:2">
      <c r="A68" t="s">
        <v>249</v>
      </c>
      <c r="B68" t="s">
        <v>1024</v>
      </c>
    </row>
    <row r="69" spans="1:2">
      <c r="A69" t="s">
        <v>250</v>
      </c>
      <c r="B69" t="s">
        <v>1023</v>
      </c>
    </row>
    <row r="70" spans="1:2">
      <c r="A70" t="s">
        <v>251</v>
      </c>
      <c r="B70" t="s">
        <v>1024</v>
      </c>
    </row>
    <row r="71" spans="1:2">
      <c r="A71" t="s">
        <v>252</v>
      </c>
      <c r="B71" t="s">
        <v>1027</v>
      </c>
    </row>
    <row r="72" spans="1:2">
      <c r="A72" t="s">
        <v>253</v>
      </c>
      <c r="B72" t="s">
        <v>1025</v>
      </c>
    </row>
    <row r="73" spans="1:2">
      <c r="A73" t="s">
        <v>254</v>
      </c>
      <c r="B73" t="s">
        <v>1027</v>
      </c>
    </row>
    <row r="74" spans="1:2">
      <c r="A74" t="s">
        <v>255</v>
      </c>
      <c r="B74" t="s">
        <v>1022</v>
      </c>
    </row>
    <row r="75" spans="1:2">
      <c r="A75" t="s">
        <v>256</v>
      </c>
      <c r="B75" t="s">
        <v>1024</v>
      </c>
    </row>
    <row r="76" spans="1:2">
      <c r="A76" t="s">
        <v>257</v>
      </c>
      <c r="B76" t="s">
        <v>1027</v>
      </c>
    </row>
    <row r="77" spans="1:2">
      <c r="A77" t="s">
        <v>258</v>
      </c>
      <c r="B77" t="s">
        <v>1026</v>
      </c>
    </row>
    <row r="78" spans="1:2">
      <c r="A78" t="s">
        <v>259</v>
      </c>
      <c r="B78" t="s">
        <v>1026</v>
      </c>
    </row>
    <row r="79" spans="1:2">
      <c r="A79" t="s">
        <v>260</v>
      </c>
      <c r="B79" t="s">
        <v>1026</v>
      </c>
    </row>
    <row r="80" spans="1:2">
      <c r="A80" t="s">
        <v>261</v>
      </c>
      <c r="B80" t="s">
        <v>1025</v>
      </c>
    </row>
    <row r="81" spans="1:2">
      <c r="A81" t="s">
        <v>262</v>
      </c>
      <c r="B81" t="s">
        <v>1027</v>
      </c>
    </row>
    <row r="82" spans="1:2">
      <c r="A82" t="s">
        <v>263</v>
      </c>
      <c r="B82" t="s">
        <v>1025</v>
      </c>
    </row>
    <row r="83" spans="1:2">
      <c r="A83" t="s">
        <v>264</v>
      </c>
      <c r="B83" t="s">
        <v>1022</v>
      </c>
    </row>
    <row r="84" spans="1:2">
      <c r="A84" t="s">
        <v>265</v>
      </c>
      <c r="B84" t="s">
        <v>1022</v>
      </c>
    </row>
    <row r="85" spans="1:2">
      <c r="A85" t="s">
        <v>266</v>
      </c>
      <c r="B85" t="s">
        <v>1027</v>
      </c>
    </row>
    <row r="86" spans="1:2">
      <c r="A86" t="s">
        <v>267</v>
      </c>
      <c r="B86" t="s">
        <v>1023</v>
      </c>
    </row>
    <row r="87" spans="1:2">
      <c r="A87" t="s">
        <v>268</v>
      </c>
      <c r="B87" t="s">
        <v>1026</v>
      </c>
    </row>
    <row r="88" spans="1:2">
      <c r="A88" t="s">
        <v>269</v>
      </c>
      <c r="B88" t="s">
        <v>1026</v>
      </c>
    </row>
    <row r="89" spans="1:2">
      <c r="A89" t="s">
        <v>270</v>
      </c>
      <c r="B89" t="s">
        <v>1027</v>
      </c>
    </row>
    <row r="90" spans="1:2">
      <c r="A90" t="s">
        <v>271</v>
      </c>
      <c r="B90" t="s">
        <v>1025</v>
      </c>
    </row>
    <row r="91" spans="1:2">
      <c r="A91" t="s">
        <v>272</v>
      </c>
      <c r="B91" t="s">
        <v>1026</v>
      </c>
    </row>
    <row r="92" spans="1:2">
      <c r="A92" t="s">
        <v>273</v>
      </c>
      <c r="B92" t="s">
        <v>1025</v>
      </c>
    </row>
    <row r="93" spans="1:2">
      <c r="A93" t="s">
        <v>274</v>
      </c>
      <c r="B93" t="s">
        <v>1025</v>
      </c>
    </row>
    <row r="94" spans="1:2">
      <c r="A94" t="s">
        <v>275</v>
      </c>
      <c r="B94" t="s">
        <v>1025</v>
      </c>
    </row>
    <row r="95" spans="1:2">
      <c r="A95" t="s">
        <v>276</v>
      </c>
      <c r="B95" t="s">
        <v>1027</v>
      </c>
    </row>
    <row r="96" spans="1:2">
      <c r="A96" t="s">
        <v>277</v>
      </c>
      <c r="B96" t="s">
        <v>1027</v>
      </c>
    </row>
    <row r="97" spans="1:2">
      <c r="A97" t="s">
        <v>278</v>
      </c>
      <c r="B97" t="s">
        <v>1023</v>
      </c>
    </row>
    <row r="98" spans="1:2">
      <c r="A98" t="s">
        <v>279</v>
      </c>
      <c r="B98" t="s">
        <v>1023</v>
      </c>
    </row>
    <row r="99" spans="1:2">
      <c r="A99" t="s">
        <v>280</v>
      </c>
      <c r="B99" t="s">
        <v>1023</v>
      </c>
    </row>
    <row r="100" spans="1:2">
      <c r="A100" t="s">
        <v>281</v>
      </c>
      <c r="B100" t="s">
        <v>1026</v>
      </c>
    </row>
    <row r="101" spans="1:2">
      <c r="A101" t="s">
        <v>282</v>
      </c>
      <c r="B101" t="s">
        <v>1022</v>
      </c>
    </row>
    <row r="102" spans="1:2">
      <c r="A102" t="s">
        <v>283</v>
      </c>
      <c r="B102" t="s">
        <v>1026</v>
      </c>
    </row>
    <row r="103" spans="1:2">
      <c r="A103" t="s">
        <v>284</v>
      </c>
      <c r="B103" t="s">
        <v>1026</v>
      </c>
    </row>
    <row r="104" spans="1:2">
      <c r="A104" t="s">
        <v>285</v>
      </c>
      <c r="B104" t="s">
        <v>1023</v>
      </c>
    </row>
    <row r="105" spans="1:2">
      <c r="A105" t="s">
        <v>286</v>
      </c>
      <c r="B105" t="s">
        <v>1024</v>
      </c>
    </row>
    <row r="106" spans="1:2">
      <c r="A106" t="s">
        <v>287</v>
      </c>
      <c r="B106" t="s">
        <v>1026</v>
      </c>
    </row>
    <row r="107" spans="1:2">
      <c r="A107" t="s">
        <v>288</v>
      </c>
      <c r="B107" t="s">
        <v>1026</v>
      </c>
    </row>
    <row r="108" spans="1:2">
      <c r="A108" t="s">
        <v>289</v>
      </c>
      <c r="B108" t="s">
        <v>1024</v>
      </c>
    </row>
    <row r="109" spans="1:2">
      <c r="A109" t="s">
        <v>290</v>
      </c>
      <c r="B109" t="s">
        <v>1027</v>
      </c>
    </row>
    <row r="110" spans="1:2">
      <c r="A110" t="s">
        <v>291</v>
      </c>
      <c r="B110" t="s">
        <v>1026</v>
      </c>
    </row>
    <row r="111" spans="1:2">
      <c r="A111" t="s">
        <v>292</v>
      </c>
      <c r="B111" t="s">
        <v>1027</v>
      </c>
    </row>
    <row r="112" spans="1:2">
      <c r="A112" t="s">
        <v>293</v>
      </c>
      <c r="B112" t="s">
        <v>1027</v>
      </c>
    </row>
    <row r="113" spans="1:2">
      <c r="A113" t="s">
        <v>294</v>
      </c>
      <c r="B113" t="s">
        <v>1023</v>
      </c>
    </row>
    <row r="114" spans="1:2">
      <c r="A114" t="s">
        <v>295</v>
      </c>
      <c r="B114" t="s">
        <v>1026</v>
      </c>
    </row>
    <row r="115" spans="1:2">
      <c r="A115" t="s">
        <v>296</v>
      </c>
      <c r="B115" t="s">
        <v>1026</v>
      </c>
    </row>
    <row r="116" spans="1:2">
      <c r="A116" t="s">
        <v>297</v>
      </c>
      <c r="B116" t="s">
        <v>1023</v>
      </c>
    </row>
    <row r="117" spans="1:2">
      <c r="A117" t="s">
        <v>298</v>
      </c>
      <c r="B117" t="s">
        <v>1024</v>
      </c>
    </row>
    <row r="118" spans="1:2">
      <c r="A118" t="s">
        <v>299</v>
      </c>
      <c r="B118" t="s">
        <v>1024</v>
      </c>
    </row>
    <row r="119" spans="1:2">
      <c r="A119" t="s">
        <v>300</v>
      </c>
      <c r="B119" t="s">
        <v>1024</v>
      </c>
    </row>
    <row r="120" spans="1:2">
      <c r="A120" t="s">
        <v>301</v>
      </c>
      <c r="B120" t="s">
        <v>1026</v>
      </c>
    </row>
    <row r="121" spans="1:2">
      <c r="A121" t="s">
        <v>302</v>
      </c>
      <c r="B121" t="s">
        <v>1023</v>
      </c>
    </row>
    <row r="122" spans="1:2">
      <c r="A122" t="s">
        <v>303</v>
      </c>
      <c r="B122" t="s">
        <v>1022</v>
      </c>
    </row>
    <row r="123" spans="1:2">
      <c r="A123" t="s">
        <v>304</v>
      </c>
      <c r="B123" t="s">
        <v>1026</v>
      </c>
    </row>
    <row r="124" spans="1:2">
      <c r="A124" t="s">
        <v>305</v>
      </c>
      <c r="B124" t="s">
        <v>1025</v>
      </c>
    </row>
    <row r="125" spans="1:2">
      <c r="A125" t="s">
        <v>306</v>
      </c>
      <c r="B125" t="s">
        <v>1025</v>
      </c>
    </row>
    <row r="126" spans="1:2">
      <c r="A126" t="s">
        <v>307</v>
      </c>
      <c r="B126" t="s">
        <v>1025</v>
      </c>
    </row>
    <row r="127" spans="1:2">
      <c r="A127" t="s">
        <v>308</v>
      </c>
      <c r="B127" t="s">
        <v>1022</v>
      </c>
    </row>
    <row r="128" spans="1:2">
      <c r="A128" t="s">
        <v>309</v>
      </c>
      <c r="B128" t="s">
        <v>1024</v>
      </c>
    </row>
    <row r="129" spans="1:2">
      <c r="A129" t="s">
        <v>310</v>
      </c>
      <c r="B129" t="s">
        <v>1025</v>
      </c>
    </row>
    <row r="130" spans="1:2">
      <c r="A130" t="s">
        <v>311</v>
      </c>
      <c r="B130" t="s">
        <v>1025</v>
      </c>
    </row>
    <row r="131" spans="1:2">
      <c r="A131" t="s">
        <v>312</v>
      </c>
      <c r="B131" t="s">
        <v>1026</v>
      </c>
    </row>
    <row r="132" spans="1:2">
      <c r="A132" t="s">
        <v>313</v>
      </c>
      <c r="B132" t="s">
        <v>1026</v>
      </c>
    </row>
    <row r="133" spans="1:2">
      <c r="A133" t="s">
        <v>314</v>
      </c>
      <c r="B133" t="s">
        <v>1026</v>
      </c>
    </row>
    <row r="134" spans="1:2">
      <c r="A134" t="s">
        <v>315</v>
      </c>
      <c r="B134" t="s">
        <v>1027</v>
      </c>
    </row>
    <row r="135" spans="1:2">
      <c r="A135" t="s">
        <v>316</v>
      </c>
      <c r="B135" t="s">
        <v>1024</v>
      </c>
    </row>
    <row r="136" spans="1:2">
      <c r="A136" t="s">
        <v>317</v>
      </c>
      <c r="B136" t="s">
        <v>1022</v>
      </c>
    </row>
    <row r="137" spans="1:2">
      <c r="A137" t="s">
        <v>318</v>
      </c>
      <c r="B137" t="s">
        <v>1025</v>
      </c>
    </row>
    <row r="138" spans="1:2">
      <c r="A138" t="s">
        <v>319</v>
      </c>
      <c r="B138" t="s">
        <v>1025</v>
      </c>
    </row>
    <row r="139" spans="1:2">
      <c r="A139" t="s">
        <v>320</v>
      </c>
      <c r="B139" t="s">
        <v>1025</v>
      </c>
    </row>
    <row r="140" spans="1:2">
      <c r="A140" t="s">
        <v>321</v>
      </c>
      <c r="B140" t="s">
        <v>1023</v>
      </c>
    </row>
    <row r="141" spans="1:2">
      <c r="A141" t="s">
        <v>322</v>
      </c>
      <c r="B141" t="s">
        <v>1026</v>
      </c>
    </row>
    <row r="142" spans="1:2">
      <c r="A142" t="s">
        <v>323</v>
      </c>
      <c r="B142" t="s">
        <v>1025</v>
      </c>
    </row>
    <row r="143" spans="1:2">
      <c r="A143" t="s">
        <v>324</v>
      </c>
      <c r="B143" t="s">
        <v>1027</v>
      </c>
    </row>
    <row r="144" spans="1:2">
      <c r="A144" t="s">
        <v>325</v>
      </c>
      <c r="B144" t="s">
        <v>1023</v>
      </c>
    </row>
    <row r="145" spans="1:2">
      <c r="A145" t="s">
        <v>326</v>
      </c>
      <c r="B145" t="s">
        <v>1027</v>
      </c>
    </row>
    <row r="146" spans="1:2">
      <c r="A146" t="s">
        <v>327</v>
      </c>
      <c r="B146" t="s">
        <v>1022</v>
      </c>
    </row>
    <row r="147" spans="1:2">
      <c r="A147" t="s">
        <v>328</v>
      </c>
      <c r="B147" t="s">
        <v>1024</v>
      </c>
    </row>
    <row r="148" spans="1:2">
      <c r="A148" t="s">
        <v>329</v>
      </c>
      <c r="B148" t="s">
        <v>1025</v>
      </c>
    </row>
    <row r="149" spans="1:2">
      <c r="A149" t="s">
        <v>330</v>
      </c>
      <c r="B149" t="s">
        <v>1022</v>
      </c>
    </row>
    <row r="150" spans="1:2">
      <c r="A150" t="s">
        <v>331</v>
      </c>
      <c r="B150" t="s">
        <v>1022</v>
      </c>
    </row>
    <row r="151" spans="1:2">
      <c r="A151" t="s">
        <v>332</v>
      </c>
      <c r="B151" t="s">
        <v>1025</v>
      </c>
    </row>
    <row r="152" spans="1:2">
      <c r="A152" t="s">
        <v>333</v>
      </c>
      <c r="B152" t="s">
        <v>1024</v>
      </c>
    </row>
    <row r="153" spans="1:2">
      <c r="A153" t="s">
        <v>334</v>
      </c>
      <c r="B153" t="s">
        <v>1024</v>
      </c>
    </row>
    <row r="154" spans="1:2">
      <c r="A154" t="s">
        <v>335</v>
      </c>
      <c r="B154" t="s">
        <v>1022</v>
      </c>
    </row>
    <row r="155" spans="1:2">
      <c r="A155" t="s">
        <v>336</v>
      </c>
      <c r="B155" t="s">
        <v>1024</v>
      </c>
    </row>
    <row r="156" spans="1:2">
      <c r="A156" t="s">
        <v>337</v>
      </c>
      <c r="B156" t="s">
        <v>1024</v>
      </c>
    </row>
    <row r="157" spans="1:2">
      <c r="A157" t="s">
        <v>338</v>
      </c>
      <c r="B157" t="s">
        <v>1027</v>
      </c>
    </row>
    <row r="158" spans="1:2">
      <c r="A158" t="s">
        <v>339</v>
      </c>
      <c r="B158" t="s">
        <v>1026</v>
      </c>
    </row>
    <row r="159" spans="1:2">
      <c r="A159" t="s">
        <v>340</v>
      </c>
      <c r="B159" t="s">
        <v>1023</v>
      </c>
    </row>
    <row r="160" spans="1:2">
      <c r="A160" t="s">
        <v>341</v>
      </c>
      <c r="B160" t="s">
        <v>1022</v>
      </c>
    </row>
    <row r="161" spans="1:2">
      <c r="A161" t="s">
        <v>342</v>
      </c>
      <c r="B161" t="s">
        <v>1022</v>
      </c>
    </row>
    <row r="162" spans="1:2">
      <c r="A162" t="s">
        <v>343</v>
      </c>
      <c r="B162" t="s">
        <v>1024</v>
      </c>
    </row>
    <row r="163" spans="1:2">
      <c r="A163" t="s">
        <v>344</v>
      </c>
      <c r="B163" t="s">
        <v>1025</v>
      </c>
    </row>
    <row r="164" spans="1:2">
      <c r="A164" t="s">
        <v>345</v>
      </c>
      <c r="B164" t="s">
        <v>1026</v>
      </c>
    </row>
    <row r="165" spans="1:2">
      <c r="A165" t="s">
        <v>346</v>
      </c>
      <c r="B165" t="s">
        <v>1022</v>
      </c>
    </row>
    <row r="166" spans="1:2">
      <c r="A166" t="s">
        <v>347</v>
      </c>
      <c r="B166" t="s">
        <v>1027</v>
      </c>
    </row>
    <row r="167" spans="1:2">
      <c r="A167" t="s">
        <v>348</v>
      </c>
      <c r="B167" t="s">
        <v>1022</v>
      </c>
    </row>
    <row r="168" spans="1:2">
      <c r="A168" t="s">
        <v>349</v>
      </c>
      <c r="B168" t="s">
        <v>1023</v>
      </c>
    </row>
    <row r="169" spans="1:2">
      <c r="A169" t="s">
        <v>350</v>
      </c>
      <c r="B169" t="s">
        <v>1025</v>
      </c>
    </row>
    <row r="170" spans="1:2">
      <c r="A170" t="s">
        <v>351</v>
      </c>
      <c r="B170" t="s">
        <v>1027</v>
      </c>
    </row>
    <row r="171" spans="1:2">
      <c r="A171" t="s">
        <v>352</v>
      </c>
      <c r="B171" t="s">
        <v>1023</v>
      </c>
    </row>
    <row r="172" spans="1:2">
      <c r="A172" t="s">
        <v>353</v>
      </c>
      <c r="B172" t="s">
        <v>1025</v>
      </c>
    </row>
    <row r="173" spans="1:2">
      <c r="A173" t="s">
        <v>354</v>
      </c>
      <c r="B173" t="s">
        <v>1022</v>
      </c>
    </row>
    <row r="174" spans="1:2">
      <c r="A174" t="s">
        <v>355</v>
      </c>
      <c r="B174" t="s">
        <v>1025</v>
      </c>
    </row>
    <row r="175" spans="1:2">
      <c r="A175" t="s">
        <v>356</v>
      </c>
      <c r="B175" t="s">
        <v>1024</v>
      </c>
    </row>
    <row r="176" spans="1:2">
      <c r="A176" t="s">
        <v>357</v>
      </c>
      <c r="B176" t="s">
        <v>1024</v>
      </c>
    </row>
    <row r="177" spans="1:2">
      <c r="A177" t="s">
        <v>358</v>
      </c>
      <c r="B177" t="s">
        <v>1022</v>
      </c>
    </row>
    <row r="178" spans="1:2">
      <c r="A178" t="s">
        <v>359</v>
      </c>
      <c r="B178" t="s">
        <v>1023</v>
      </c>
    </row>
    <row r="179" spans="1:2">
      <c r="A179" t="s">
        <v>360</v>
      </c>
      <c r="B179" t="s">
        <v>1027</v>
      </c>
    </row>
    <row r="180" spans="1:2">
      <c r="A180" t="s">
        <v>361</v>
      </c>
      <c r="B180" t="s">
        <v>1025</v>
      </c>
    </row>
    <row r="181" spans="1:2">
      <c r="A181" t="s">
        <v>362</v>
      </c>
      <c r="B181" t="s">
        <v>1026</v>
      </c>
    </row>
    <row r="182" spans="1:2">
      <c r="A182" t="s">
        <v>363</v>
      </c>
      <c r="B182" t="s">
        <v>1025</v>
      </c>
    </row>
    <row r="183" spans="1:2">
      <c r="A183" t="s">
        <v>364</v>
      </c>
      <c r="B183" t="s">
        <v>1024</v>
      </c>
    </row>
    <row r="184" spans="1:2">
      <c r="A184" t="s">
        <v>365</v>
      </c>
      <c r="B184" t="s">
        <v>1027</v>
      </c>
    </row>
    <row r="185" spans="1:2">
      <c r="A185" t="s">
        <v>366</v>
      </c>
      <c r="B185" t="s">
        <v>1025</v>
      </c>
    </row>
    <row r="186" spans="1:2">
      <c r="A186" t="s">
        <v>367</v>
      </c>
      <c r="B186" t="s">
        <v>1027</v>
      </c>
    </row>
    <row r="187" spans="1:2">
      <c r="A187" t="s">
        <v>368</v>
      </c>
      <c r="B187" t="s">
        <v>1026</v>
      </c>
    </row>
    <row r="188" spans="1:2">
      <c r="A188" t="s">
        <v>369</v>
      </c>
      <c r="B188" t="s">
        <v>1025</v>
      </c>
    </row>
    <row r="189" spans="1:2">
      <c r="A189" t="s">
        <v>370</v>
      </c>
      <c r="B189" t="s">
        <v>1022</v>
      </c>
    </row>
    <row r="190" spans="1:2">
      <c r="A190" t="s">
        <v>371</v>
      </c>
      <c r="B190" t="s">
        <v>1027</v>
      </c>
    </row>
    <row r="191" spans="1:2">
      <c r="A191" t="s">
        <v>372</v>
      </c>
      <c r="B191" t="s">
        <v>1023</v>
      </c>
    </row>
    <row r="192" spans="1:2">
      <c r="A192" t="s">
        <v>373</v>
      </c>
      <c r="B192" t="s">
        <v>1025</v>
      </c>
    </row>
    <row r="193" spans="1:2">
      <c r="A193" t="s">
        <v>374</v>
      </c>
      <c r="B193" t="s">
        <v>1023</v>
      </c>
    </row>
    <row r="194" spans="1:2">
      <c r="A194" t="s">
        <v>375</v>
      </c>
      <c r="B194" t="s">
        <v>1022</v>
      </c>
    </row>
    <row r="195" spans="1:2">
      <c r="A195" t="s">
        <v>376</v>
      </c>
      <c r="B195" t="s">
        <v>1022</v>
      </c>
    </row>
    <row r="196" spans="1:2">
      <c r="A196" t="s">
        <v>377</v>
      </c>
      <c r="B196" t="s">
        <v>1022</v>
      </c>
    </row>
    <row r="197" spans="1:2">
      <c r="A197" t="s">
        <v>378</v>
      </c>
      <c r="B197" t="s">
        <v>1026</v>
      </c>
    </row>
    <row r="198" spans="1:2">
      <c r="A198" t="s">
        <v>379</v>
      </c>
      <c r="B198" t="s">
        <v>1022</v>
      </c>
    </row>
    <row r="199" spans="1:2">
      <c r="A199" t="s">
        <v>380</v>
      </c>
      <c r="B199" t="s">
        <v>1027</v>
      </c>
    </row>
    <row r="200" spans="1:2">
      <c r="A200" t="s">
        <v>381</v>
      </c>
      <c r="B200" t="s">
        <v>1025</v>
      </c>
    </row>
    <row r="201" spans="1:2">
      <c r="A201" t="s">
        <v>382</v>
      </c>
      <c r="B201" t="s">
        <v>1026</v>
      </c>
    </row>
    <row r="202" spans="1:2">
      <c r="A202" t="s">
        <v>383</v>
      </c>
      <c r="B202" t="s">
        <v>1023</v>
      </c>
    </row>
    <row r="203" spans="1:2">
      <c r="A203" t="s">
        <v>384</v>
      </c>
      <c r="B203" t="s">
        <v>1025</v>
      </c>
    </row>
    <row r="204" spans="1:2">
      <c r="A204" t="s">
        <v>385</v>
      </c>
      <c r="B204" t="s">
        <v>1025</v>
      </c>
    </row>
    <row r="205" spans="1:2">
      <c r="A205" t="s">
        <v>386</v>
      </c>
      <c r="B205" t="s">
        <v>1027</v>
      </c>
    </row>
    <row r="206" spans="1:2">
      <c r="A206" t="s">
        <v>387</v>
      </c>
      <c r="B206" t="s">
        <v>1026</v>
      </c>
    </row>
    <row r="207" spans="1:2">
      <c r="A207" t="s">
        <v>388</v>
      </c>
      <c r="B207" t="s">
        <v>1027</v>
      </c>
    </row>
    <row r="208" spans="1:2">
      <c r="A208" t="s">
        <v>389</v>
      </c>
      <c r="B208" t="s">
        <v>1026</v>
      </c>
    </row>
    <row r="209" spans="1:2">
      <c r="A209" t="s">
        <v>390</v>
      </c>
      <c r="B209" t="s">
        <v>1027</v>
      </c>
    </row>
    <row r="210" spans="1:2">
      <c r="A210" t="s">
        <v>391</v>
      </c>
      <c r="B210" t="s">
        <v>1026</v>
      </c>
    </row>
    <row r="211" spans="1:2">
      <c r="A211" t="s">
        <v>392</v>
      </c>
      <c r="B211" t="s">
        <v>1023</v>
      </c>
    </row>
    <row r="212" spans="1:2">
      <c r="A212" t="s">
        <v>393</v>
      </c>
      <c r="B212" t="s">
        <v>1027</v>
      </c>
    </row>
    <row r="213" spans="1:2">
      <c r="A213" t="s">
        <v>394</v>
      </c>
      <c r="B213" t="s">
        <v>1025</v>
      </c>
    </row>
    <row r="214" spans="1:2">
      <c r="A214" t="s">
        <v>395</v>
      </c>
      <c r="B214" t="s">
        <v>1023</v>
      </c>
    </row>
    <row r="215" spans="1:2">
      <c r="A215" t="s">
        <v>396</v>
      </c>
      <c r="B215" t="s">
        <v>1025</v>
      </c>
    </row>
    <row r="216" spans="1:2">
      <c r="A216" t="s">
        <v>397</v>
      </c>
      <c r="B216" t="s">
        <v>1022</v>
      </c>
    </row>
    <row r="217" spans="1:2">
      <c r="A217" t="s">
        <v>398</v>
      </c>
      <c r="B217" t="s">
        <v>1022</v>
      </c>
    </row>
    <row r="218" spans="1:2">
      <c r="A218" t="s">
        <v>399</v>
      </c>
      <c r="B218" t="s">
        <v>1022</v>
      </c>
    </row>
    <row r="219" spans="1:2">
      <c r="A219" t="s">
        <v>400</v>
      </c>
      <c r="B219" t="s">
        <v>1023</v>
      </c>
    </row>
    <row r="220" spans="1:2">
      <c r="A220" t="s">
        <v>401</v>
      </c>
      <c r="B220" t="s">
        <v>1022</v>
      </c>
    </row>
    <row r="221" spans="1:2">
      <c r="A221" t="s">
        <v>402</v>
      </c>
      <c r="B221" t="s">
        <v>1024</v>
      </c>
    </row>
    <row r="222" spans="1:2">
      <c r="A222" t="s">
        <v>403</v>
      </c>
      <c r="B222" t="s">
        <v>1027</v>
      </c>
    </row>
    <row r="223" spans="1:2">
      <c r="A223" t="s">
        <v>404</v>
      </c>
      <c r="B223" t="s">
        <v>1022</v>
      </c>
    </row>
    <row r="224" spans="1:2">
      <c r="A224" t="s">
        <v>405</v>
      </c>
      <c r="B224" t="s">
        <v>1027</v>
      </c>
    </row>
    <row r="225" spans="1:2">
      <c r="A225" t="s">
        <v>406</v>
      </c>
      <c r="B225" t="s">
        <v>1027</v>
      </c>
    </row>
    <row r="226" spans="1:2">
      <c r="A226" t="s">
        <v>407</v>
      </c>
      <c r="B226" t="s">
        <v>1025</v>
      </c>
    </row>
    <row r="227" spans="1:2">
      <c r="A227" t="s">
        <v>408</v>
      </c>
      <c r="B227" t="s">
        <v>1023</v>
      </c>
    </row>
    <row r="228" spans="1:2">
      <c r="A228" t="s">
        <v>409</v>
      </c>
      <c r="B228" t="s">
        <v>1024</v>
      </c>
    </row>
    <row r="229" spans="1:2">
      <c r="A229" t="s">
        <v>410</v>
      </c>
      <c r="B229" t="s">
        <v>1024</v>
      </c>
    </row>
    <row r="230" spans="1:2">
      <c r="A230" t="s">
        <v>411</v>
      </c>
      <c r="B230" t="s">
        <v>1022</v>
      </c>
    </row>
    <row r="231" spans="1:2">
      <c r="A231" t="s">
        <v>412</v>
      </c>
      <c r="B231" t="s">
        <v>1026</v>
      </c>
    </row>
    <row r="232" spans="1:2">
      <c r="A232" t="s">
        <v>413</v>
      </c>
      <c r="B232" t="s">
        <v>1024</v>
      </c>
    </row>
    <row r="233" spans="1:2">
      <c r="A233" t="s">
        <v>414</v>
      </c>
      <c r="B233" t="s">
        <v>1025</v>
      </c>
    </row>
    <row r="234" spans="1:2">
      <c r="A234" t="s">
        <v>415</v>
      </c>
      <c r="B234" t="s">
        <v>1022</v>
      </c>
    </row>
    <row r="235" spans="1:2">
      <c r="A235" t="s">
        <v>416</v>
      </c>
      <c r="B235" t="s">
        <v>1026</v>
      </c>
    </row>
    <row r="236" spans="1:2">
      <c r="A236" t="s">
        <v>417</v>
      </c>
      <c r="B236" t="s">
        <v>1026</v>
      </c>
    </row>
    <row r="237" spans="1:2">
      <c r="A237" t="s">
        <v>418</v>
      </c>
      <c r="B237" t="s">
        <v>1027</v>
      </c>
    </row>
    <row r="238" spans="1:2">
      <c r="A238" t="s">
        <v>419</v>
      </c>
      <c r="B238" t="s">
        <v>1027</v>
      </c>
    </row>
    <row r="239" spans="1:2">
      <c r="A239" t="s">
        <v>420</v>
      </c>
      <c r="B239" t="s">
        <v>1023</v>
      </c>
    </row>
    <row r="240" spans="1:2">
      <c r="A240" t="s">
        <v>421</v>
      </c>
      <c r="B240" t="s">
        <v>1022</v>
      </c>
    </row>
    <row r="241" spans="1:2">
      <c r="A241" t="s">
        <v>422</v>
      </c>
      <c r="B241" t="s">
        <v>1027</v>
      </c>
    </row>
    <row r="242" spans="1:2">
      <c r="A242" t="s">
        <v>423</v>
      </c>
      <c r="B242" t="s">
        <v>1026</v>
      </c>
    </row>
    <row r="243" spans="1:2">
      <c r="A243" t="s">
        <v>424</v>
      </c>
      <c r="B243" t="s">
        <v>1027</v>
      </c>
    </row>
    <row r="244" spans="1:2">
      <c r="A244" t="s">
        <v>425</v>
      </c>
      <c r="B244" t="s">
        <v>1024</v>
      </c>
    </row>
    <row r="245" spans="1:2">
      <c r="A245" t="s">
        <v>426</v>
      </c>
      <c r="B245" t="s">
        <v>1023</v>
      </c>
    </row>
    <row r="246" spans="1:2">
      <c r="A246" t="s">
        <v>427</v>
      </c>
      <c r="B246" t="s">
        <v>1024</v>
      </c>
    </row>
    <row r="247" spans="1:2">
      <c r="A247" t="s">
        <v>428</v>
      </c>
      <c r="B247" t="s">
        <v>1023</v>
      </c>
    </row>
    <row r="248" spans="1:2">
      <c r="A248" t="s">
        <v>429</v>
      </c>
      <c r="B248" t="s">
        <v>1026</v>
      </c>
    </row>
    <row r="249" spans="1:2">
      <c r="A249" t="s">
        <v>430</v>
      </c>
      <c r="B249" t="s">
        <v>1024</v>
      </c>
    </row>
    <row r="250" spans="1:2">
      <c r="A250" t="s">
        <v>431</v>
      </c>
      <c r="B250" t="s">
        <v>1026</v>
      </c>
    </row>
    <row r="251" spans="1:2">
      <c r="A251" t="s">
        <v>432</v>
      </c>
      <c r="B251" t="s">
        <v>1024</v>
      </c>
    </row>
    <row r="252" spans="1:2">
      <c r="A252" t="s">
        <v>433</v>
      </c>
      <c r="B252" t="s">
        <v>1024</v>
      </c>
    </row>
    <row r="253" spans="1:2">
      <c r="A253" t="s">
        <v>434</v>
      </c>
      <c r="B253" t="s">
        <v>1025</v>
      </c>
    </row>
    <row r="254" spans="1:2">
      <c r="A254" t="s">
        <v>435</v>
      </c>
      <c r="B254" t="s">
        <v>1022</v>
      </c>
    </row>
    <row r="255" spans="1:2">
      <c r="A255" t="s">
        <v>436</v>
      </c>
      <c r="B255" t="s">
        <v>1025</v>
      </c>
    </row>
    <row r="256" spans="1:2">
      <c r="A256" t="s">
        <v>437</v>
      </c>
      <c r="B256" t="s">
        <v>1027</v>
      </c>
    </row>
    <row r="257" spans="1:2">
      <c r="A257" t="s">
        <v>438</v>
      </c>
      <c r="B257" t="s">
        <v>1027</v>
      </c>
    </row>
    <row r="258" spans="1:2">
      <c r="A258" t="s">
        <v>439</v>
      </c>
      <c r="B258" t="s">
        <v>1027</v>
      </c>
    </row>
    <row r="259" spans="1:2">
      <c r="A259" t="s">
        <v>440</v>
      </c>
      <c r="B259" t="s">
        <v>1027</v>
      </c>
    </row>
    <row r="260" spans="1:2">
      <c r="A260" t="s">
        <v>441</v>
      </c>
      <c r="B260" t="s">
        <v>1024</v>
      </c>
    </row>
    <row r="261" spans="1:2">
      <c r="A261" t="s">
        <v>442</v>
      </c>
      <c r="B261" t="s">
        <v>1022</v>
      </c>
    </row>
    <row r="262" spans="1:2">
      <c r="A262" t="s">
        <v>443</v>
      </c>
      <c r="B262" t="s">
        <v>1023</v>
      </c>
    </row>
    <row r="263" spans="1:2">
      <c r="A263" t="s">
        <v>444</v>
      </c>
      <c r="B263" t="s">
        <v>1026</v>
      </c>
    </row>
    <row r="264" spans="1:2">
      <c r="A264" t="s">
        <v>445</v>
      </c>
      <c r="B264" t="s">
        <v>1027</v>
      </c>
    </row>
    <row r="265" spans="1:2">
      <c r="A265" t="s">
        <v>446</v>
      </c>
      <c r="B265" t="s">
        <v>1022</v>
      </c>
    </row>
    <row r="266" spans="1:2">
      <c r="A266" t="s">
        <v>447</v>
      </c>
      <c r="B266" t="s">
        <v>1025</v>
      </c>
    </row>
    <row r="267" spans="1:2">
      <c r="A267" t="s">
        <v>448</v>
      </c>
      <c r="B267" t="s">
        <v>1027</v>
      </c>
    </row>
    <row r="268" spans="1:2">
      <c r="A268" t="s">
        <v>449</v>
      </c>
      <c r="B268" t="s">
        <v>1027</v>
      </c>
    </row>
    <row r="269" spans="1:2">
      <c r="A269" t="s">
        <v>450</v>
      </c>
      <c r="B269" t="s">
        <v>1023</v>
      </c>
    </row>
    <row r="270" spans="1:2">
      <c r="A270" t="s">
        <v>451</v>
      </c>
      <c r="B270" t="s">
        <v>1023</v>
      </c>
    </row>
    <row r="271" spans="1:2">
      <c r="A271" t="s">
        <v>452</v>
      </c>
      <c r="B271" t="s">
        <v>1026</v>
      </c>
    </row>
    <row r="272" spans="1:2">
      <c r="A272" t="s">
        <v>453</v>
      </c>
      <c r="B272" t="s">
        <v>1022</v>
      </c>
    </row>
    <row r="273" spans="1:2">
      <c r="A273" t="s">
        <v>454</v>
      </c>
      <c r="B273" t="s">
        <v>1025</v>
      </c>
    </row>
    <row r="274" spans="1:2">
      <c r="A274" t="s">
        <v>455</v>
      </c>
      <c r="B274" t="s">
        <v>1022</v>
      </c>
    </row>
    <row r="275" spans="1:2">
      <c r="A275" t="s">
        <v>456</v>
      </c>
      <c r="B275" t="s">
        <v>1023</v>
      </c>
    </row>
    <row r="276" spans="1:2">
      <c r="A276" t="s">
        <v>457</v>
      </c>
      <c r="B276" t="s">
        <v>1026</v>
      </c>
    </row>
    <row r="277" spans="1:2">
      <c r="A277" t="s">
        <v>458</v>
      </c>
      <c r="B277" t="s">
        <v>1027</v>
      </c>
    </row>
    <row r="278" spans="1:2">
      <c r="A278" t="s">
        <v>459</v>
      </c>
      <c r="B278" t="s">
        <v>1023</v>
      </c>
    </row>
    <row r="279" spans="1:2">
      <c r="A279" t="s">
        <v>460</v>
      </c>
      <c r="B279" t="s">
        <v>1024</v>
      </c>
    </row>
    <row r="280" spans="1:2">
      <c r="A280" t="s">
        <v>461</v>
      </c>
      <c r="B280" t="s">
        <v>1022</v>
      </c>
    </row>
    <row r="281" spans="1:2">
      <c r="A281" t="s">
        <v>462</v>
      </c>
      <c r="B281" t="s">
        <v>1027</v>
      </c>
    </row>
    <row r="282" spans="1:2">
      <c r="A282" t="s">
        <v>463</v>
      </c>
      <c r="B282" t="s">
        <v>1024</v>
      </c>
    </row>
    <row r="283" spans="1:2">
      <c r="A283" t="s">
        <v>464</v>
      </c>
      <c r="B283" t="s">
        <v>1023</v>
      </c>
    </row>
    <row r="284" spans="1:2">
      <c r="A284" t="s">
        <v>465</v>
      </c>
      <c r="B284" t="s">
        <v>1025</v>
      </c>
    </row>
    <row r="285" spans="1:2">
      <c r="A285" t="s">
        <v>466</v>
      </c>
      <c r="B285" t="s">
        <v>1025</v>
      </c>
    </row>
    <row r="286" spans="1:2">
      <c r="A286" t="s">
        <v>467</v>
      </c>
      <c r="B286" t="s">
        <v>1022</v>
      </c>
    </row>
    <row r="287" spans="1:2">
      <c r="A287" t="s">
        <v>468</v>
      </c>
      <c r="B287" t="s">
        <v>1024</v>
      </c>
    </row>
    <row r="288" spans="1:2">
      <c r="A288" t="s">
        <v>469</v>
      </c>
      <c r="B288" t="s">
        <v>1025</v>
      </c>
    </row>
    <row r="289" spans="1:2">
      <c r="A289" t="s">
        <v>470</v>
      </c>
      <c r="B289" t="s">
        <v>1027</v>
      </c>
    </row>
    <row r="290" spans="1:2">
      <c r="A290" t="s">
        <v>471</v>
      </c>
      <c r="B290" t="s">
        <v>1022</v>
      </c>
    </row>
    <row r="291" spans="1:2">
      <c r="A291" t="s">
        <v>472</v>
      </c>
      <c r="B291" t="s">
        <v>1025</v>
      </c>
    </row>
    <row r="292" spans="1:2">
      <c r="A292" t="s">
        <v>473</v>
      </c>
      <c r="B292" t="s">
        <v>1025</v>
      </c>
    </row>
    <row r="293" spans="1:2">
      <c r="A293" t="s">
        <v>474</v>
      </c>
      <c r="B293" t="s">
        <v>1022</v>
      </c>
    </row>
    <row r="294" spans="1:2">
      <c r="A294" t="s">
        <v>475</v>
      </c>
      <c r="B294" t="s">
        <v>1022</v>
      </c>
    </row>
    <row r="295" spans="1:2">
      <c r="A295" t="s">
        <v>476</v>
      </c>
      <c r="B295" t="s">
        <v>1022</v>
      </c>
    </row>
    <row r="296" spans="1:2">
      <c r="A296" t="s">
        <v>477</v>
      </c>
      <c r="B296" t="s">
        <v>1023</v>
      </c>
    </row>
    <row r="297" spans="1:2">
      <c r="A297" t="s">
        <v>478</v>
      </c>
      <c r="B297" t="s">
        <v>1022</v>
      </c>
    </row>
    <row r="298" spans="1:2">
      <c r="A298" t="s">
        <v>479</v>
      </c>
      <c r="B298" t="s">
        <v>1022</v>
      </c>
    </row>
    <row r="299" spans="1:2">
      <c r="A299" t="s">
        <v>480</v>
      </c>
      <c r="B299" t="s">
        <v>1023</v>
      </c>
    </row>
    <row r="300" spans="1:2">
      <c r="A300" t="s">
        <v>481</v>
      </c>
      <c r="B300" t="s">
        <v>1024</v>
      </c>
    </row>
    <row r="301" spans="1:2">
      <c r="A301" t="s">
        <v>482</v>
      </c>
      <c r="B301" t="s">
        <v>1023</v>
      </c>
    </row>
    <row r="302" spans="1:2">
      <c r="A302" t="s">
        <v>483</v>
      </c>
      <c r="B302" t="s">
        <v>1022</v>
      </c>
    </row>
    <row r="303" spans="1:2">
      <c r="A303" t="s">
        <v>484</v>
      </c>
      <c r="B303" t="s">
        <v>1025</v>
      </c>
    </row>
    <row r="304" spans="1:2">
      <c r="A304" t="s">
        <v>485</v>
      </c>
      <c r="B304" t="s">
        <v>1026</v>
      </c>
    </row>
    <row r="305" spans="1:2">
      <c r="A305" t="s">
        <v>486</v>
      </c>
      <c r="B305" t="s">
        <v>1023</v>
      </c>
    </row>
    <row r="306" spans="1:2">
      <c r="A306" t="s">
        <v>487</v>
      </c>
      <c r="B306" t="s">
        <v>1027</v>
      </c>
    </row>
    <row r="307" spans="1:2">
      <c r="A307" t="s">
        <v>488</v>
      </c>
      <c r="B307" t="s">
        <v>1024</v>
      </c>
    </row>
    <row r="308" spans="1:2">
      <c r="A308" t="s">
        <v>489</v>
      </c>
      <c r="B308" t="s">
        <v>1025</v>
      </c>
    </row>
    <row r="309" spans="1:2">
      <c r="A309" t="s">
        <v>490</v>
      </c>
      <c r="B309" t="s">
        <v>1024</v>
      </c>
    </row>
    <row r="310" spans="1:2">
      <c r="A310" t="s">
        <v>491</v>
      </c>
      <c r="B310" t="s">
        <v>1023</v>
      </c>
    </row>
    <row r="311" spans="1:2">
      <c r="A311" t="s">
        <v>492</v>
      </c>
      <c r="B311" t="s">
        <v>1025</v>
      </c>
    </row>
    <row r="312" spans="1:2">
      <c r="A312" t="s">
        <v>493</v>
      </c>
      <c r="B312" t="s">
        <v>1023</v>
      </c>
    </row>
    <row r="313" spans="1:2">
      <c r="A313" t="s">
        <v>494</v>
      </c>
      <c r="B313" t="s">
        <v>1025</v>
      </c>
    </row>
    <row r="314" spans="1:2">
      <c r="A314" t="s">
        <v>495</v>
      </c>
      <c r="B314" t="s">
        <v>1022</v>
      </c>
    </row>
    <row r="315" spans="1:2">
      <c r="A315" t="s">
        <v>496</v>
      </c>
      <c r="B315" t="s">
        <v>1025</v>
      </c>
    </row>
    <row r="316" spans="1:2">
      <c r="A316" t="s">
        <v>497</v>
      </c>
      <c r="B316" t="s">
        <v>1023</v>
      </c>
    </row>
    <row r="317" spans="1:2">
      <c r="A317" t="s">
        <v>498</v>
      </c>
      <c r="B317" t="s">
        <v>1026</v>
      </c>
    </row>
    <row r="318" spans="1:2">
      <c r="A318" t="s">
        <v>499</v>
      </c>
      <c r="B318" t="s">
        <v>1023</v>
      </c>
    </row>
    <row r="319" spans="1:2">
      <c r="A319" t="s">
        <v>500</v>
      </c>
      <c r="B319" t="s">
        <v>1023</v>
      </c>
    </row>
    <row r="320" spans="1:2">
      <c r="A320" t="s">
        <v>501</v>
      </c>
      <c r="B320" t="s">
        <v>1027</v>
      </c>
    </row>
    <row r="321" spans="1:2">
      <c r="A321" t="s">
        <v>502</v>
      </c>
      <c r="B321" t="s">
        <v>1027</v>
      </c>
    </row>
    <row r="322" spans="1:2">
      <c r="A322" t="s">
        <v>503</v>
      </c>
      <c r="B322" t="s">
        <v>1026</v>
      </c>
    </row>
    <row r="323" spans="1:2">
      <c r="A323" t="s">
        <v>504</v>
      </c>
      <c r="B323" t="s">
        <v>1026</v>
      </c>
    </row>
    <row r="324" spans="1:2">
      <c r="A324" t="s">
        <v>505</v>
      </c>
      <c r="B324" t="s">
        <v>1027</v>
      </c>
    </row>
    <row r="325" spans="1:2">
      <c r="A325" t="s">
        <v>506</v>
      </c>
      <c r="B325" t="s">
        <v>1027</v>
      </c>
    </row>
    <row r="326" spans="1:2">
      <c r="A326" t="s">
        <v>507</v>
      </c>
      <c r="B326" t="s">
        <v>1024</v>
      </c>
    </row>
    <row r="327" spans="1:2">
      <c r="A327" t="s">
        <v>508</v>
      </c>
      <c r="B327" t="s">
        <v>1026</v>
      </c>
    </row>
    <row r="328" spans="1:2">
      <c r="A328" t="s">
        <v>509</v>
      </c>
      <c r="B328" t="s">
        <v>1027</v>
      </c>
    </row>
    <row r="329" spans="1:2">
      <c r="A329" t="s">
        <v>510</v>
      </c>
      <c r="B329" t="s">
        <v>1023</v>
      </c>
    </row>
    <row r="330" spans="1:2">
      <c r="A330" t="s">
        <v>511</v>
      </c>
      <c r="B330" t="s">
        <v>1025</v>
      </c>
    </row>
    <row r="331" spans="1:2">
      <c r="A331" t="s">
        <v>512</v>
      </c>
      <c r="B331" t="s">
        <v>1022</v>
      </c>
    </row>
    <row r="332" spans="1:2">
      <c r="A332" t="s">
        <v>513</v>
      </c>
      <c r="B332" t="s">
        <v>1023</v>
      </c>
    </row>
    <row r="333" spans="1:2">
      <c r="A333" t="s">
        <v>514</v>
      </c>
      <c r="B333" t="s">
        <v>1023</v>
      </c>
    </row>
    <row r="334" spans="1:2">
      <c r="A334" t="s">
        <v>515</v>
      </c>
      <c r="B334" t="s">
        <v>1023</v>
      </c>
    </row>
    <row r="335" spans="1:2">
      <c r="A335" t="s">
        <v>516</v>
      </c>
      <c r="B335" t="s">
        <v>1027</v>
      </c>
    </row>
    <row r="336" spans="1:2">
      <c r="A336" t="s">
        <v>517</v>
      </c>
      <c r="B336" t="s">
        <v>1026</v>
      </c>
    </row>
    <row r="337" spans="1:2">
      <c r="A337" t="s">
        <v>518</v>
      </c>
      <c r="B337" t="s">
        <v>1023</v>
      </c>
    </row>
    <row r="338" spans="1:2">
      <c r="A338" t="s">
        <v>519</v>
      </c>
      <c r="B338" t="s">
        <v>1023</v>
      </c>
    </row>
    <row r="339" spans="1:2">
      <c r="A339" t="s">
        <v>520</v>
      </c>
      <c r="B339" t="s">
        <v>1025</v>
      </c>
    </row>
    <row r="340" spans="1:2">
      <c r="A340" t="s">
        <v>521</v>
      </c>
      <c r="B340" t="s">
        <v>1023</v>
      </c>
    </row>
    <row r="341" spans="1:2">
      <c r="A341" t="s">
        <v>522</v>
      </c>
      <c r="B341" t="s">
        <v>1022</v>
      </c>
    </row>
    <row r="342" spans="1:2">
      <c r="A342" t="s">
        <v>523</v>
      </c>
      <c r="B342" t="s">
        <v>1024</v>
      </c>
    </row>
    <row r="343" spans="1:2">
      <c r="A343" t="s">
        <v>524</v>
      </c>
      <c r="B343" t="s">
        <v>1026</v>
      </c>
    </row>
    <row r="344" spans="1:2">
      <c r="A344" t="s">
        <v>525</v>
      </c>
      <c r="B344" t="s">
        <v>1023</v>
      </c>
    </row>
    <row r="345" spans="1:2">
      <c r="A345" t="s">
        <v>526</v>
      </c>
      <c r="B345" t="s">
        <v>1026</v>
      </c>
    </row>
    <row r="346" spans="1:2">
      <c r="A346" t="s">
        <v>527</v>
      </c>
      <c r="B346" t="s">
        <v>1027</v>
      </c>
    </row>
    <row r="347" spans="1:2">
      <c r="A347" t="s">
        <v>528</v>
      </c>
      <c r="B347" t="s">
        <v>1025</v>
      </c>
    </row>
    <row r="348" spans="1:2">
      <c r="A348" t="s">
        <v>529</v>
      </c>
      <c r="B348" t="s">
        <v>1023</v>
      </c>
    </row>
    <row r="349" spans="1:2">
      <c r="A349" t="s">
        <v>530</v>
      </c>
      <c r="B349" t="s">
        <v>1027</v>
      </c>
    </row>
    <row r="350" spans="1:2">
      <c r="A350" t="s">
        <v>531</v>
      </c>
      <c r="B350" t="s">
        <v>1024</v>
      </c>
    </row>
    <row r="351" spans="1:2">
      <c r="A351" t="s">
        <v>532</v>
      </c>
      <c r="B351" t="s">
        <v>1026</v>
      </c>
    </row>
    <row r="352" spans="1:2">
      <c r="A352" t="s">
        <v>533</v>
      </c>
      <c r="B352" t="s">
        <v>1026</v>
      </c>
    </row>
    <row r="353" spans="1:2">
      <c r="A353" t="s">
        <v>534</v>
      </c>
      <c r="B353" t="s">
        <v>1023</v>
      </c>
    </row>
    <row r="354" spans="1:2">
      <c r="A354" t="s">
        <v>535</v>
      </c>
      <c r="B354" t="s">
        <v>1025</v>
      </c>
    </row>
    <row r="355" spans="1:2">
      <c r="A355" t="s">
        <v>536</v>
      </c>
      <c r="B355" t="s">
        <v>1026</v>
      </c>
    </row>
    <row r="356" spans="1:2">
      <c r="A356" t="s">
        <v>537</v>
      </c>
      <c r="B356" t="s">
        <v>1026</v>
      </c>
    </row>
    <row r="357" spans="1:2">
      <c r="A357" t="s">
        <v>538</v>
      </c>
      <c r="B357" t="s">
        <v>1024</v>
      </c>
    </row>
    <row r="358" spans="1:2">
      <c r="A358" t="s">
        <v>539</v>
      </c>
      <c r="B358" t="s">
        <v>1022</v>
      </c>
    </row>
    <row r="359" spans="1:2">
      <c r="A359" t="s">
        <v>540</v>
      </c>
      <c r="B359" t="s">
        <v>1023</v>
      </c>
    </row>
    <row r="360" spans="1:2">
      <c r="A360" t="s">
        <v>541</v>
      </c>
      <c r="B360" t="s">
        <v>1027</v>
      </c>
    </row>
    <row r="361" spans="1:2">
      <c r="A361" t="s">
        <v>542</v>
      </c>
      <c r="B361" t="s">
        <v>1027</v>
      </c>
    </row>
    <row r="362" spans="1:2">
      <c r="A362" t="s">
        <v>543</v>
      </c>
      <c r="B362" t="s">
        <v>1022</v>
      </c>
    </row>
    <row r="363" spans="1:2">
      <c r="A363" t="s">
        <v>544</v>
      </c>
      <c r="B363" t="s">
        <v>1023</v>
      </c>
    </row>
    <row r="364" spans="1:2">
      <c r="A364" t="s">
        <v>545</v>
      </c>
      <c r="B364" t="s">
        <v>1024</v>
      </c>
    </row>
    <row r="365" spans="1:2">
      <c r="A365" t="s">
        <v>546</v>
      </c>
      <c r="B365" t="s">
        <v>1027</v>
      </c>
    </row>
    <row r="366" spans="1:2">
      <c r="A366" t="s">
        <v>547</v>
      </c>
      <c r="B366" t="s">
        <v>1025</v>
      </c>
    </row>
    <row r="367" spans="1:2">
      <c r="A367" t="s">
        <v>548</v>
      </c>
      <c r="B367" t="s">
        <v>1022</v>
      </c>
    </row>
    <row r="368" spans="1:2">
      <c r="A368" t="s">
        <v>549</v>
      </c>
      <c r="B368" t="s">
        <v>1026</v>
      </c>
    </row>
    <row r="369" spans="1:2">
      <c r="A369" t="s">
        <v>550</v>
      </c>
      <c r="B369" t="s">
        <v>1026</v>
      </c>
    </row>
    <row r="370" spans="1:2">
      <c r="A370" t="s">
        <v>551</v>
      </c>
      <c r="B370" t="s">
        <v>1027</v>
      </c>
    </row>
    <row r="371" spans="1:2">
      <c r="A371" t="s">
        <v>552</v>
      </c>
      <c r="B371" t="s">
        <v>1026</v>
      </c>
    </row>
    <row r="372" spans="1:2">
      <c r="A372" t="s">
        <v>553</v>
      </c>
      <c r="B372" t="s">
        <v>1027</v>
      </c>
    </row>
    <row r="373" spans="1:2">
      <c r="A373" t="s">
        <v>554</v>
      </c>
      <c r="B373" t="s">
        <v>1022</v>
      </c>
    </row>
    <row r="374" spans="1:2">
      <c r="A374" t="s">
        <v>555</v>
      </c>
      <c r="B374" t="s">
        <v>1026</v>
      </c>
    </row>
    <row r="375" spans="1:2">
      <c r="A375" t="s">
        <v>556</v>
      </c>
      <c r="B375" t="s">
        <v>1024</v>
      </c>
    </row>
    <row r="376" spans="1:2">
      <c r="A376" t="s">
        <v>557</v>
      </c>
      <c r="B376" t="s">
        <v>1023</v>
      </c>
    </row>
    <row r="377" spans="1:2">
      <c r="A377" t="s">
        <v>558</v>
      </c>
      <c r="B377" t="s">
        <v>1025</v>
      </c>
    </row>
    <row r="378" spans="1:2">
      <c r="A378" t="s">
        <v>559</v>
      </c>
      <c r="B378" t="s">
        <v>1022</v>
      </c>
    </row>
    <row r="379" spans="1:2">
      <c r="A379" t="s">
        <v>560</v>
      </c>
      <c r="B379" t="s">
        <v>1026</v>
      </c>
    </row>
    <row r="380" spans="1:2">
      <c r="A380" t="s">
        <v>561</v>
      </c>
      <c r="B380" t="s">
        <v>1027</v>
      </c>
    </row>
    <row r="381" spans="1:2">
      <c r="A381" t="s">
        <v>562</v>
      </c>
      <c r="B381" t="s">
        <v>1023</v>
      </c>
    </row>
    <row r="382" spans="1:2">
      <c r="A382" t="s">
        <v>563</v>
      </c>
      <c r="B382" t="s">
        <v>1023</v>
      </c>
    </row>
    <row r="383" spans="1:2">
      <c r="A383" t="s">
        <v>564</v>
      </c>
      <c r="B383" t="s">
        <v>1025</v>
      </c>
    </row>
    <row r="384" spans="1:2">
      <c r="A384" t="s">
        <v>565</v>
      </c>
      <c r="B384" t="s">
        <v>1027</v>
      </c>
    </row>
    <row r="385" spans="1:2">
      <c r="A385" t="s">
        <v>566</v>
      </c>
      <c r="B385" t="s">
        <v>1027</v>
      </c>
    </row>
    <row r="386" spans="1:2">
      <c r="A386" t="s">
        <v>567</v>
      </c>
      <c r="B386" t="s">
        <v>1024</v>
      </c>
    </row>
    <row r="387" spans="1:2">
      <c r="A387" t="s">
        <v>568</v>
      </c>
      <c r="B387" t="s">
        <v>1025</v>
      </c>
    </row>
    <row r="388" spans="1:2">
      <c r="A388" t="s">
        <v>569</v>
      </c>
      <c r="B388" t="s">
        <v>1025</v>
      </c>
    </row>
    <row r="389" spans="1:2">
      <c r="A389" t="s">
        <v>570</v>
      </c>
      <c r="B389" t="s">
        <v>1026</v>
      </c>
    </row>
    <row r="390" spans="1:2">
      <c r="A390" t="s">
        <v>571</v>
      </c>
      <c r="B390" t="s">
        <v>1027</v>
      </c>
    </row>
    <row r="391" spans="1:2">
      <c r="A391" t="s">
        <v>572</v>
      </c>
      <c r="B391" t="s">
        <v>1022</v>
      </c>
    </row>
    <row r="392" spans="1:2">
      <c r="A392" t="s">
        <v>573</v>
      </c>
      <c r="B392" t="s">
        <v>1022</v>
      </c>
    </row>
    <row r="393" spans="1:2">
      <c r="A393" t="s">
        <v>574</v>
      </c>
      <c r="B393" t="s">
        <v>1026</v>
      </c>
    </row>
    <row r="394" spans="1:2">
      <c r="A394" t="s">
        <v>575</v>
      </c>
      <c r="B394" t="s">
        <v>1025</v>
      </c>
    </row>
    <row r="395" spans="1:2">
      <c r="A395" t="s">
        <v>576</v>
      </c>
      <c r="B395" t="s">
        <v>1022</v>
      </c>
    </row>
    <row r="396" spans="1:2">
      <c r="A396" t="s">
        <v>577</v>
      </c>
      <c r="B396" t="s">
        <v>1025</v>
      </c>
    </row>
    <row r="397" spans="1:2">
      <c r="A397" t="s">
        <v>578</v>
      </c>
      <c r="B397" t="s">
        <v>1025</v>
      </c>
    </row>
    <row r="398" spans="1:2">
      <c r="A398" t="s">
        <v>579</v>
      </c>
      <c r="B398" t="s">
        <v>1027</v>
      </c>
    </row>
    <row r="399" spans="1:2">
      <c r="A399" t="s">
        <v>580</v>
      </c>
      <c r="B399" t="s">
        <v>1022</v>
      </c>
    </row>
    <row r="400" spans="1:2">
      <c r="A400" t="s">
        <v>581</v>
      </c>
      <c r="B400" t="s">
        <v>1023</v>
      </c>
    </row>
    <row r="401" spans="1:2">
      <c r="A401" t="s">
        <v>582</v>
      </c>
      <c r="B401" t="s">
        <v>1027</v>
      </c>
    </row>
    <row r="402" spans="1:2">
      <c r="A402" t="s">
        <v>583</v>
      </c>
      <c r="B402" t="s">
        <v>1027</v>
      </c>
    </row>
    <row r="403" spans="1:2">
      <c r="A403" t="s">
        <v>584</v>
      </c>
      <c r="B403" t="s">
        <v>1023</v>
      </c>
    </row>
    <row r="404" spans="1:2">
      <c r="A404" t="s">
        <v>585</v>
      </c>
      <c r="B404" t="s">
        <v>1026</v>
      </c>
    </row>
    <row r="405" spans="1:2">
      <c r="A405" t="s">
        <v>586</v>
      </c>
      <c r="B405" t="s">
        <v>1023</v>
      </c>
    </row>
    <row r="406" spans="1:2">
      <c r="A406" t="s">
        <v>587</v>
      </c>
      <c r="B406" t="s">
        <v>1022</v>
      </c>
    </row>
    <row r="407" spans="1:2">
      <c r="A407" t="s">
        <v>588</v>
      </c>
      <c r="B407" t="s">
        <v>1022</v>
      </c>
    </row>
    <row r="408" spans="1:2">
      <c r="A408" t="s">
        <v>589</v>
      </c>
      <c r="B408" t="s">
        <v>1023</v>
      </c>
    </row>
    <row r="409" spans="1:2">
      <c r="A409" t="s">
        <v>590</v>
      </c>
      <c r="B409" t="s">
        <v>1027</v>
      </c>
    </row>
    <row r="410" spans="1:2">
      <c r="A410" t="s">
        <v>591</v>
      </c>
      <c r="B410" t="s">
        <v>1022</v>
      </c>
    </row>
    <row r="411" spans="1:2">
      <c r="A411" t="s">
        <v>592</v>
      </c>
      <c r="B411" t="s">
        <v>1022</v>
      </c>
    </row>
    <row r="412" spans="1:2">
      <c r="A412" t="s">
        <v>593</v>
      </c>
      <c r="B412" t="s">
        <v>1024</v>
      </c>
    </row>
    <row r="413" spans="1:2">
      <c r="A413" t="s">
        <v>594</v>
      </c>
      <c r="B413" t="s">
        <v>1024</v>
      </c>
    </row>
    <row r="414" spans="1:2">
      <c r="A414" t="s">
        <v>595</v>
      </c>
      <c r="B414" t="s">
        <v>1022</v>
      </c>
    </row>
    <row r="415" spans="1:2">
      <c r="A415" t="s">
        <v>596</v>
      </c>
      <c r="B415" t="s">
        <v>1024</v>
      </c>
    </row>
    <row r="416" spans="1:2">
      <c r="A416" t="s">
        <v>597</v>
      </c>
      <c r="B416" t="s">
        <v>1027</v>
      </c>
    </row>
    <row r="417" spans="1:2">
      <c r="A417" t="s">
        <v>598</v>
      </c>
      <c r="B417" t="s">
        <v>1027</v>
      </c>
    </row>
    <row r="418" spans="1:2">
      <c r="A418" t="s">
        <v>599</v>
      </c>
      <c r="B418" t="s">
        <v>1023</v>
      </c>
    </row>
    <row r="419" spans="1:2">
      <c r="A419" t="s">
        <v>600</v>
      </c>
      <c r="B419" t="s">
        <v>1024</v>
      </c>
    </row>
    <row r="420" spans="1:2">
      <c r="A420" t="s">
        <v>601</v>
      </c>
      <c r="B420" t="s">
        <v>1022</v>
      </c>
    </row>
    <row r="421" spans="1:2">
      <c r="A421" t="s">
        <v>602</v>
      </c>
      <c r="B421" t="s">
        <v>1023</v>
      </c>
    </row>
    <row r="422" spans="1:2">
      <c r="A422" t="s">
        <v>603</v>
      </c>
      <c r="B422" t="s">
        <v>1027</v>
      </c>
    </row>
    <row r="423" spans="1:2">
      <c r="A423" t="s">
        <v>604</v>
      </c>
      <c r="B423" t="s">
        <v>1024</v>
      </c>
    </row>
    <row r="424" spans="1:2">
      <c r="A424" t="s">
        <v>605</v>
      </c>
      <c r="B424" t="s">
        <v>1024</v>
      </c>
    </row>
    <row r="425" spans="1:2">
      <c r="A425" t="s">
        <v>606</v>
      </c>
      <c r="B425" t="s">
        <v>1026</v>
      </c>
    </row>
    <row r="426" spans="1:2">
      <c r="A426" t="s">
        <v>607</v>
      </c>
      <c r="B426" t="s">
        <v>1023</v>
      </c>
    </row>
    <row r="427" spans="1:2">
      <c r="A427" t="s">
        <v>608</v>
      </c>
      <c r="B427" t="s">
        <v>1023</v>
      </c>
    </row>
    <row r="428" spans="1:2">
      <c r="A428" t="s">
        <v>609</v>
      </c>
      <c r="B428" t="s">
        <v>1023</v>
      </c>
    </row>
    <row r="429" spans="1:2">
      <c r="A429" t="s">
        <v>610</v>
      </c>
      <c r="B429" t="s">
        <v>1024</v>
      </c>
    </row>
    <row r="430" spans="1:2">
      <c r="A430" t="s">
        <v>611</v>
      </c>
      <c r="B430" t="s">
        <v>1022</v>
      </c>
    </row>
    <row r="431" spans="1:2">
      <c r="A431" t="s">
        <v>612</v>
      </c>
      <c r="B431" t="s">
        <v>1023</v>
      </c>
    </row>
    <row r="432" spans="1:2">
      <c r="A432" t="s">
        <v>613</v>
      </c>
      <c r="B432" t="s">
        <v>1027</v>
      </c>
    </row>
    <row r="433" spans="1:2">
      <c r="A433" t="s">
        <v>614</v>
      </c>
      <c r="B433" t="s">
        <v>1026</v>
      </c>
    </row>
    <row r="434" spans="1:2">
      <c r="A434" t="s">
        <v>615</v>
      </c>
      <c r="B434" t="s">
        <v>1025</v>
      </c>
    </row>
    <row r="435" spans="1:2">
      <c r="A435" t="s">
        <v>616</v>
      </c>
      <c r="B435" t="s">
        <v>1027</v>
      </c>
    </row>
    <row r="436" spans="1:2">
      <c r="A436" t="s">
        <v>617</v>
      </c>
      <c r="B436" t="s">
        <v>1022</v>
      </c>
    </row>
    <row r="437" spans="1:2">
      <c r="A437" t="s">
        <v>618</v>
      </c>
      <c r="B437" t="s">
        <v>1023</v>
      </c>
    </row>
    <row r="438" spans="1:2">
      <c r="A438" t="s">
        <v>619</v>
      </c>
      <c r="B438" t="s">
        <v>1027</v>
      </c>
    </row>
    <row r="439" spans="1:2">
      <c r="A439" t="s">
        <v>620</v>
      </c>
      <c r="B439" t="s">
        <v>1026</v>
      </c>
    </row>
    <row r="440" spans="1:2">
      <c r="A440" t="s">
        <v>621</v>
      </c>
      <c r="B440" t="s">
        <v>1027</v>
      </c>
    </row>
    <row r="441" spans="1:2">
      <c r="A441" t="s">
        <v>622</v>
      </c>
      <c r="B441" t="s">
        <v>1022</v>
      </c>
    </row>
    <row r="442" spans="1:2">
      <c r="A442" t="s">
        <v>623</v>
      </c>
      <c r="B442" t="s">
        <v>1027</v>
      </c>
    </row>
    <row r="443" spans="1:2">
      <c r="A443" t="s">
        <v>624</v>
      </c>
      <c r="B443" t="s">
        <v>1022</v>
      </c>
    </row>
    <row r="444" spans="1:2">
      <c r="A444" t="s">
        <v>625</v>
      </c>
      <c r="B444" t="s">
        <v>1025</v>
      </c>
    </row>
    <row r="445" spans="1:2">
      <c r="A445" t="s">
        <v>626</v>
      </c>
      <c r="B445" t="s">
        <v>1022</v>
      </c>
    </row>
    <row r="446" spans="1:2">
      <c r="A446" t="s">
        <v>627</v>
      </c>
      <c r="B446" t="s">
        <v>1027</v>
      </c>
    </row>
    <row r="447" spans="1:2">
      <c r="A447" t="s">
        <v>628</v>
      </c>
      <c r="B447" t="s">
        <v>1023</v>
      </c>
    </row>
    <row r="448" spans="1:2">
      <c r="A448" t="s">
        <v>629</v>
      </c>
      <c r="B448" t="s">
        <v>1022</v>
      </c>
    </row>
    <row r="449" spans="1:2">
      <c r="A449" t="s">
        <v>630</v>
      </c>
      <c r="B449" t="s">
        <v>1023</v>
      </c>
    </row>
    <row r="450" spans="1:2">
      <c r="A450" t="s">
        <v>631</v>
      </c>
      <c r="B450" t="s">
        <v>1023</v>
      </c>
    </row>
    <row r="451" spans="1:2">
      <c r="A451" t="s">
        <v>632</v>
      </c>
      <c r="B451" t="s">
        <v>1025</v>
      </c>
    </row>
    <row r="452" spans="1:2">
      <c r="A452" t="s">
        <v>633</v>
      </c>
      <c r="B452" t="s">
        <v>1022</v>
      </c>
    </row>
    <row r="453" spans="1:2">
      <c r="A453" t="s">
        <v>634</v>
      </c>
      <c r="B453" t="s">
        <v>1027</v>
      </c>
    </row>
    <row r="454" spans="1:2">
      <c r="A454" t="s">
        <v>635</v>
      </c>
      <c r="B454" t="s">
        <v>1022</v>
      </c>
    </row>
    <row r="455" spans="1:2">
      <c r="A455" t="s">
        <v>636</v>
      </c>
      <c r="B455" t="s">
        <v>1022</v>
      </c>
    </row>
    <row r="456" spans="1:2">
      <c r="A456" t="s">
        <v>637</v>
      </c>
      <c r="B456" t="s">
        <v>1026</v>
      </c>
    </row>
    <row r="457" spans="1:2">
      <c r="A457" t="s">
        <v>638</v>
      </c>
      <c r="B457" t="s">
        <v>1027</v>
      </c>
    </row>
    <row r="458" spans="1:2">
      <c r="A458" t="s">
        <v>639</v>
      </c>
      <c r="B458" t="s">
        <v>1027</v>
      </c>
    </row>
    <row r="459" spans="1:2">
      <c r="A459" t="s">
        <v>640</v>
      </c>
      <c r="B459" t="s">
        <v>1022</v>
      </c>
    </row>
    <row r="460" spans="1:2">
      <c r="A460" t="s">
        <v>641</v>
      </c>
      <c r="B460" t="s">
        <v>1023</v>
      </c>
    </row>
    <row r="461" spans="1:2">
      <c r="A461" t="s">
        <v>642</v>
      </c>
      <c r="B461" t="s">
        <v>1024</v>
      </c>
    </row>
    <row r="462" spans="1:2">
      <c r="A462" t="s">
        <v>643</v>
      </c>
      <c r="B462" t="s">
        <v>1026</v>
      </c>
    </row>
    <row r="463" spans="1:2">
      <c r="A463" t="s">
        <v>644</v>
      </c>
      <c r="B463" t="s">
        <v>1027</v>
      </c>
    </row>
    <row r="464" spans="1:2">
      <c r="A464" t="s">
        <v>645</v>
      </c>
      <c r="B464" t="s">
        <v>1023</v>
      </c>
    </row>
    <row r="465" spans="1:2">
      <c r="A465" t="s">
        <v>646</v>
      </c>
      <c r="B465" t="s">
        <v>1025</v>
      </c>
    </row>
    <row r="466" spans="1:2">
      <c r="A466" t="s">
        <v>647</v>
      </c>
      <c r="B466" t="s">
        <v>1022</v>
      </c>
    </row>
    <row r="467" spans="1:2">
      <c r="A467" t="s">
        <v>648</v>
      </c>
      <c r="B467" t="s">
        <v>1026</v>
      </c>
    </row>
    <row r="468" spans="1:2">
      <c r="A468" t="s">
        <v>649</v>
      </c>
      <c r="B468" t="s">
        <v>1022</v>
      </c>
    </row>
    <row r="469" spans="1:2">
      <c r="A469" t="s">
        <v>650</v>
      </c>
      <c r="B469" t="s">
        <v>1024</v>
      </c>
    </row>
    <row r="470" spans="1:2">
      <c r="A470" t="s">
        <v>651</v>
      </c>
      <c r="B470" t="s">
        <v>1024</v>
      </c>
    </row>
    <row r="471" spans="1:2">
      <c r="A471" t="s">
        <v>652</v>
      </c>
      <c r="B471" t="s">
        <v>1025</v>
      </c>
    </row>
    <row r="472" spans="1:2">
      <c r="A472" t="s">
        <v>653</v>
      </c>
      <c r="B472" t="s">
        <v>1022</v>
      </c>
    </row>
    <row r="473" spans="1:2">
      <c r="A473" t="s">
        <v>654</v>
      </c>
      <c r="B473" t="s">
        <v>1027</v>
      </c>
    </row>
    <row r="474" spans="1:2">
      <c r="A474" t="s">
        <v>655</v>
      </c>
      <c r="B474" t="s">
        <v>1022</v>
      </c>
    </row>
    <row r="475" spans="1:2">
      <c r="A475" t="s">
        <v>656</v>
      </c>
      <c r="B475" t="s">
        <v>1025</v>
      </c>
    </row>
    <row r="476" spans="1:2">
      <c r="A476" t="s">
        <v>657</v>
      </c>
      <c r="B476" t="s">
        <v>1025</v>
      </c>
    </row>
    <row r="477" spans="1:2">
      <c r="A477" t="s">
        <v>658</v>
      </c>
      <c r="B477" t="s">
        <v>1022</v>
      </c>
    </row>
    <row r="478" spans="1:2">
      <c r="A478" t="s">
        <v>659</v>
      </c>
      <c r="B478" t="s">
        <v>1025</v>
      </c>
    </row>
    <row r="479" spans="1:2">
      <c r="A479" t="s">
        <v>660</v>
      </c>
      <c r="B479" t="s">
        <v>1026</v>
      </c>
    </row>
    <row r="480" spans="1:2">
      <c r="A480" t="s">
        <v>661</v>
      </c>
      <c r="B480" t="s">
        <v>1024</v>
      </c>
    </row>
    <row r="481" spans="1:2">
      <c r="A481" t="s">
        <v>662</v>
      </c>
      <c r="B481" t="s">
        <v>1027</v>
      </c>
    </row>
    <row r="482" spans="1:2">
      <c r="A482" t="s">
        <v>663</v>
      </c>
      <c r="B482" t="s">
        <v>1023</v>
      </c>
    </row>
    <row r="483" spans="1:2">
      <c r="A483" t="s">
        <v>664</v>
      </c>
      <c r="B483" t="s">
        <v>1025</v>
      </c>
    </row>
    <row r="484" spans="1:2">
      <c r="A484" t="s">
        <v>665</v>
      </c>
      <c r="B484" t="s">
        <v>1025</v>
      </c>
    </row>
    <row r="485" spans="1:2">
      <c r="A485" t="s">
        <v>666</v>
      </c>
      <c r="B485" t="s">
        <v>1024</v>
      </c>
    </row>
    <row r="486" spans="1:2">
      <c r="A486" t="s">
        <v>667</v>
      </c>
      <c r="B486" t="s">
        <v>1026</v>
      </c>
    </row>
    <row r="487" spans="1:2">
      <c r="A487" t="s">
        <v>668</v>
      </c>
      <c r="B487" t="s">
        <v>1023</v>
      </c>
    </row>
    <row r="488" spans="1:2">
      <c r="A488" t="s">
        <v>669</v>
      </c>
      <c r="B488" t="s">
        <v>1027</v>
      </c>
    </row>
    <row r="489" spans="1:2">
      <c r="A489" t="s">
        <v>670</v>
      </c>
      <c r="B489" t="s">
        <v>1025</v>
      </c>
    </row>
    <row r="490" spans="1:2">
      <c r="A490" t="s">
        <v>671</v>
      </c>
      <c r="B490" t="s">
        <v>1025</v>
      </c>
    </row>
    <row r="491" spans="1:2">
      <c r="A491" t="s">
        <v>672</v>
      </c>
      <c r="B491" t="s">
        <v>1027</v>
      </c>
    </row>
    <row r="492" spans="1:2">
      <c r="A492" t="s">
        <v>673</v>
      </c>
      <c r="B492" t="s">
        <v>1023</v>
      </c>
    </row>
    <row r="493" spans="1:2">
      <c r="A493" t="s">
        <v>674</v>
      </c>
      <c r="B493" t="s">
        <v>1027</v>
      </c>
    </row>
    <row r="494" spans="1:2">
      <c r="A494" t="s">
        <v>675</v>
      </c>
      <c r="B494" t="s">
        <v>1023</v>
      </c>
    </row>
    <row r="495" spans="1:2">
      <c r="A495" t="s">
        <v>676</v>
      </c>
      <c r="B495" t="s">
        <v>1023</v>
      </c>
    </row>
    <row r="496" spans="1:2">
      <c r="A496" t="s">
        <v>677</v>
      </c>
      <c r="B496" t="s">
        <v>1027</v>
      </c>
    </row>
    <row r="497" spans="1:2">
      <c r="A497" t="s">
        <v>678</v>
      </c>
      <c r="B497" t="s">
        <v>1022</v>
      </c>
    </row>
    <row r="498" spans="1:2">
      <c r="A498" t="s">
        <v>679</v>
      </c>
      <c r="B498" t="s">
        <v>1023</v>
      </c>
    </row>
    <row r="499" spans="1:2">
      <c r="A499" t="s">
        <v>680</v>
      </c>
      <c r="B499" t="s">
        <v>1027</v>
      </c>
    </row>
    <row r="500" spans="1:2">
      <c r="A500" t="s">
        <v>681</v>
      </c>
      <c r="B500" t="s">
        <v>1022</v>
      </c>
    </row>
    <row r="501" spans="1:2">
      <c r="A501" t="s">
        <v>682</v>
      </c>
      <c r="B501" t="s">
        <v>1024</v>
      </c>
    </row>
    <row r="502" spans="1:2">
      <c r="A502" t="s">
        <v>683</v>
      </c>
      <c r="B502" t="s">
        <v>1024</v>
      </c>
    </row>
    <row r="503" spans="1:2">
      <c r="A503" t="s">
        <v>684</v>
      </c>
      <c r="B503" t="s">
        <v>1023</v>
      </c>
    </row>
    <row r="504" spans="1:2">
      <c r="A504" t="s">
        <v>685</v>
      </c>
      <c r="B504" t="s">
        <v>1027</v>
      </c>
    </row>
    <row r="505" spans="1:2">
      <c r="A505" t="s">
        <v>686</v>
      </c>
      <c r="B505" t="s">
        <v>1022</v>
      </c>
    </row>
    <row r="506" spans="1:2">
      <c r="A506" t="s">
        <v>687</v>
      </c>
      <c r="B506" t="s">
        <v>1024</v>
      </c>
    </row>
    <row r="507" spans="1:2">
      <c r="A507" t="s">
        <v>688</v>
      </c>
      <c r="B507" t="s">
        <v>1024</v>
      </c>
    </row>
    <row r="508" spans="1:2">
      <c r="A508" t="s">
        <v>689</v>
      </c>
      <c r="B508" t="s">
        <v>1025</v>
      </c>
    </row>
    <row r="509" spans="1:2">
      <c r="A509" t="s">
        <v>690</v>
      </c>
      <c r="B509" t="s">
        <v>1027</v>
      </c>
    </row>
    <row r="510" spans="1:2">
      <c r="A510" t="s">
        <v>691</v>
      </c>
      <c r="B510" t="s">
        <v>1023</v>
      </c>
    </row>
    <row r="511" spans="1:2">
      <c r="A511" t="s">
        <v>692</v>
      </c>
      <c r="B511" t="s">
        <v>1022</v>
      </c>
    </row>
    <row r="512" spans="1:2">
      <c r="A512" t="s">
        <v>693</v>
      </c>
      <c r="B512" t="s">
        <v>1024</v>
      </c>
    </row>
    <row r="513" spans="1:2">
      <c r="A513" t="s">
        <v>694</v>
      </c>
      <c r="B513" t="s">
        <v>1022</v>
      </c>
    </row>
    <row r="514" spans="1:2">
      <c r="A514" t="s">
        <v>695</v>
      </c>
      <c r="B514" t="s">
        <v>1025</v>
      </c>
    </row>
    <row r="515" spans="1:2">
      <c r="A515" t="s">
        <v>696</v>
      </c>
      <c r="B515" t="s">
        <v>1023</v>
      </c>
    </row>
    <row r="516" spans="1:2">
      <c r="A516" t="s">
        <v>697</v>
      </c>
      <c r="B516" t="s">
        <v>1027</v>
      </c>
    </row>
    <row r="517" spans="1:2">
      <c r="A517" t="s">
        <v>698</v>
      </c>
      <c r="B517" t="s">
        <v>1027</v>
      </c>
    </row>
    <row r="518" spans="1:2">
      <c r="A518" t="s">
        <v>699</v>
      </c>
      <c r="B518" t="s">
        <v>1023</v>
      </c>
    </row>
    <row r="519" spans="1:2">
      <c r="A519" t="s">
        <v>700</v>
      </c>
      <c r="B519" t="s">
        <v>1026</v>
      </c>
    </row>
    <row r="520" spans="1:2">
      <c r="A520" t="s">
        <v>701</v>
      </c>
      <c r="B520" t="s">
        <v>1023</v>
      </c>
    </row>
    <row r="521" spans="1:2">
      <c r="A521" t="s">
        <v>702</v>
      </c>
      <c r="B521" t="s">
        <v>1026</v>
      </c>
    </row>
    <row r="522" spans="1:2">
      <c r="A522" t="s">
        <v>703</v>
      </c>
      <c r="B522" t="s">
        <v>1023</v>
      </c>
    </row>
    <row r="523" spans="1:2">
      <c r="A523" t="s">
        <v>704</v>
      </c>
      <c r="B523" t="s">
        <v>1022</v>
      </c>
    </row>
    <row r="524" spans="1:2">
      <c r="A524" t="s">
        <v>705</v>
      </c>
      <c r="B524" t="s">
        <v>1023</v>
      </c>
    </row>
    <row r="525" spans="1:2">
      <c r="A525" t="s">
        <v>706</v>
      </c>
      <c r="B525" t="s">
        <v>1022</v>
      </c>
    </row>
    <row r="526" spans="1:2">
      <c r="A526" t="s">
        <v>707</v>
      </c>
      <c r="B526" t="s">
        <v>1024</v>
      </c>
    </row>
    <row r="527" spans="1:2">
      <c r="A527" t="s">
        <v>708</v>
      </c>
      <c r="B527" t="s">
        <v>1027</v>
      </c>
    </row>
    <row r="528" spans="1:2">
      <c r="A528" t="s">
        <v>709</v>
      </c>
      <c r="B528" t="s">
        <v>1022</v>
      </c>
    </row>
    <row r="529" spans="1:2">
      <c r="A529" t="s">
        <v>710</v>
      </c>
      <c r="B529" t="s">
        <v>1026</v>
      </c>
    </row>
    <row r="530" spans="1:2">
      <c r="A530" t="s">
        <v>711</v>
      </c>
      <c r="B530" t="s">
        <v>1023</v>
      </c>
    </row>
    <row r="531" spans="1:2">
      <c r="A531" t="s">
        <v>712</v>
      </c>
      <c r="B531" t="s">
        <v>1026</v>
      </c>
    </row>
    <row r="532" spans="1:2">
      <c r="A532" t="s">
        <v>713</v>
      </c>
      <c r="B532" t="s">
        <v>1025</v>
      </c>
    </row>
    <row r="533" spans="1:2">
      <c r="A533" t="s">
        <v>714</v>
      </c>
      <c r="B533" t="s">
        <v>1026</v>
      </c>
    </row>
    <row r="534" spans="1:2">
      <c r="A534" t="s">
        <v>715</v>
      </c>
      <c r="B534" t="s">
        <v>1027</v>
      </c>
    </row>
    <row r="535" spans="1:2">
      <c r="A535" t="s">
        <v>716</v>
      </c>
      <c r="B535" t="s">
        <v>1022</v>
      </c>
    </row>
    <row r="536" spans="1:2">
      <c r="A536" t="s">
        <v>717</v>
      </c>
      <c r="B536" t="s">
        <v>1027</v>
      </c>
    </row>
    <row r="537" spans="1:2">
      <c r="A537" t="s">
        <v>718</v>
      </c>
      <c r="B537" t="s">
        <v>1024</v>
      </c>
    </row>
    <row r="538" spans="1:2">
      <c r="A538" t="s">
        <v>719</v>
      </c>
      <c r="B538" t="s">
        <v>1026</v>
      </c>
    </row>
    <row r="539" spans="1:2">
      <c r="A539" t="s">
        <v>720</v>
      </c>
      <c r="B539" t="s">
        <v>1024</v>
      </c>
    </row>
    <row r="540" spans="1:2">
      <c r="A540" t="s">
        <v>721</v>
      </c>
      <c r="B540" t="s">
        <v>1025</v>
      </c>
    </row>
    <row r="541" spans="1:2">
      <c r="A541" t="s">
        <v>722</v>
      </c>
      <c r="B541" t="s">
        <v>1022</v>
      </c>
    </row>
    <row r="542" spans="1:2">
      <c r="A542" t="s">
        <v>723</v>
      </c>
      <c r="B542" t="s">
        <v>1027</v>
      </c>
    </row>
    <row r="543" spans="1:2">
      <c r="A543" t="s">
        <v>724</v>
      </c>
      <c r="B543" t="s">
        <v>1023</v>
      </c>
    </row>
    <row r="544" spans="1:2">
      <c r="A544" t="s">
        <v>725</v>
      </c>
      <c r="B544" t="s">
        <v>1022</v>
      </c>
    </row>
    <row r="545" spans="1:2">
      <c r="A545" t="s">
        <v>726</v>
      </c>
      <c r="B545" t="s">
        <v>1026</v>
      </c>
    </row>
    <row r="546" spans="1:2">
      <c r="A546" t="s">
        <v>727</v>
      </c>
      <c r="B546" t="s">
        <v>1025</v>
      </c>
    </row>
    <row r="547" spans="1:2">
      <c r="A547" t="s">
        <v>728</v>
      </c>
      <c r="B547" t="s">
        <v>1024</v>
      </c>
    </row>
    <row r="548" spans="1:2">
      <c r="A548" t="s">
        <v>729</v>
      </c>
      <c r="B548" t="s">
        <v>1027</v>
      </c>
    </row>
    <row r="549" spans="1:2">
      <c r="A549" t="s">
        <v>730</v>
      </c>
      <c r="B549" t="s">
        <v>1024</v>
      </c>
    </row>
    <row r="550" spans="1:2">
      <c r="A550" t="s">
        <v>731</v>
      </c>
      <c r="B550" t="s">
        <v>1027</v>
      </c>
    </row>
    <row r="551" spans="1:2">
      <c r="A551" t="s">
        <v>732</v>
      </c>
      <c r="B551" t="s">
        <v>1025</v>
      </c>
    </row>
    <row r="552" spans="1:2">
      <c r="A552" t="s">
        <v>733</v>
      </c>
      <c r="B552" t="s">
        <v>1027</v>
      </c>
    </row>
    <row r="553" spans="1:2">
      <c r="A553" t="s">
        <v>734</v>
      </c>
      <c r="B553" t="s">
        <v>1027</v>
      </c>
    </row>
    <row r="554" spans="1:2">
      <c r="A554" t="s">
        <v>735</v>
      </c>
      <c r="B554" t="s">
        <v>1027</v>
      </c>
    </row>
    <row r="555" spans="1:2">
      <c r="A555" t="s">
        <v>736</v>
      </c>
      <c r="B555" t="s">
        <v>1023</v>
      </c>
    </row>
    <row r="556" spans="1:2">
      <c r="A556" t="s">
        <v>737</v>
      </c>
      <c r="B556" t="s">
        <v>1026</v>
      </c>
    </row>
    <row r="557" spans="1:2">
      <c r="A557" t="s">
        <v>738</v>
      </c>
      <c r="B557" t="s">
        <v>1022</v>
      </c>
    </row>
    <row r="558" spans="1:2">
      <c r="A558" t="s">
        <v>739</v>
      </c>
      <c r="B558" t="s">
        <v>1022</v>
      </c>
    </row>
    <row r="559" spans="1:2">
      <c r="A559" t="s">
        <v>740</v>
      </c>
      <c r="B559" t="s">
        <v>1024</v>
      </c>
    </row>
    <row r="560" spans="1:2">
      <c r="A560" t="s">
        <v>741</v>
      </c>
      <c r="B560" t="s">
        <v>1026</v>
      </c>
    </row>
    <row r="561" spans="1:2">
      <c r="A561" t="s">
        <v>742</v>
      </c>
      <c r="B561" t="s">
        <v>1023</v>
      </c>
    </row>
    <row r="562" spans="1:2">
      <c r="A562" t="s">
        <v>743</v>
      </c>
      <c r="B562" t="s">
        <v>1027</v>
      </c>
    </row>
    <row r="563" spans="1:2">
      <c r="A563" t="s">
        <v>744</v>
      </c>
      <c r="B563" t="s">
        <v>1026</v>
      </c>
    </row>
    <row r="564" spans="1:2">
      <c r="A564" t="s">
        <v>745</v>
      </c>
      <c r="B564" t="s">
        <v>1027</v>
      </c>
    </row>
    <row r="565" spans="1:2">
      <c r="A565" t="s">
        <v>746</v>
      </c>
      <c r="B565" t="s">
        <v>1024</v>
      </c>
    </row>
    <row r="566" spans="1:2">
      <c r="A566" t="s">
        <v>747</v>
      </c>
      <c r="B566" t="s">
        <v>1027</v>
      </c>
    </row>
    <row r="567" spans="1:2">
      <c r="A567" t="s">
        <v>748</v>
      </c>
      <c r="B567" t="s">
        <v>1025</v>
      </c>
    </row>
    <row r="568" spans="1:2">
      <c r="A568" t="s">
        <v>749</v>
      </c>
      <c r="B568" t="s">
        <v>1022</v>
      </c>
    </row>
    <row r="569" spans="1:2">
      <c r="A569" t="s">
        <v>750</v>
      </c>
      <c r="B569" t="s">
        <v>1024</v>
      </c>
    </row>
    <row r="570" spans="1:2">
      <c r="A570" t="s">
        <v>751</v>
      </c>
      <c r="B570" t="s">
        <v>1026</v>
      </c>
    </row>
    <row r="571" spans="1:2">
      <c r="A571" t="s">
        <v>752</v>
      </c>
      <c r="B571" t="s">
        <v>1025</v>
      </c>
    </row>
    <row r="572" spans="1:2">
      <c r="A572" t="s">
        <v>753</v>
      </c>
      <c r="B572" t="s">
        <v>1025</v>
      </c>
    </row>
    <row r="573" spans="1:2">
      <c r="A573" t="s">
        <v>754</v>
      </c>
      <c r="B573" t="s">
        <v>1026</v>
      </c>
    </row>
    <row r="574" spans="1:2">
      <c r="A574" t="s">
        <v>755</v>
      </c>
      <c r="B574" t="s">
        <v>1026</v>
      </c>
    </row>
    <row r="575" spans="1:2">
      <c r="A575" t="s">
        <v>756</v>
      </c>
      <c r="B575" t="s">
        <v>1022</v>
      </c>
    </row>
    <row r="576" spans="1:2">
      <c r="A576" t="s">
        <v>757</v>
      </c>
      <c r="B576" t="s">
        <v>1023</v>
      </c>
    </row>
    <row r="577" spans="1:2">
      <c r="A577" t="s">
        <v>758</v>
      </c>
      <c r="B577" t="s">
        <v>1026</v>
      </c>
    </row>
    <row r="578" spans="1:2">
      <c r="A578" t="s">
        <v>759</v>
      </c>
      <c r="B578" t="s">
        <v>1023</v>
      </c>
    </row>
    <row r="579" spans="1:2">
      <c r="A579" t="s">
        <v>760</v>
      </c>
      <c r="B579" t="s">
        <v>1022</v>
      </c>
    </row>
    <row r="580" spans="1:2">
      <c r="A580" t="s">
        <v>761</v>
      </c>
      <c r="B580" t="s">
        <v>1027</v>
      </c>
    </row>
    <row r="581" spans="1:2">
      <c r="A581" t="s">
        <v>762</v>
      </c>
      <c r="B581" t="s">
        <v>1026</v>
      </c>
    </row>
    <row r="582" spans="1:2">
      <c r="A582" t="s">
        <v>763</v>
      </c>
      <c r="B582" t="s">
        <v>1026</v>
      </c>
    </row>
    <row r="583" spans="1:2">
      <c r="A583" t="s">
        <v>764</v>
      </c>
      <c r="B583" t="s">
        <v>1024</v>
      </c>
    </row>
    <row r="584" spans="1:2">
      <c r="A584" t="s">
        <v>765</v>
      </c>
      <c r="B584" t="s">
        <v>1027</v>
      </c>
    </row>
    <row r="585" spans="1:2">
      <c r="A585" t="s">
        <v>766</v>
      </c>
      <c r="B585" t="s">
        <v>1022</v>
      </c>
    </row>
    <row r="586" spans="1:2">
      <c r="A586" t="s">
        <v>767</v>
      </c>
      <c r="B586" t="s">
        <v>1025</v>
      </c>
    </row>
    <row r="587" spans="1:2">
      <c r="A587" t="s">
        <v>768</v>
      </c>
      <c r="B587" t="s">
        <v>1026</v>
      </c>
    </row>
    <row r="588" spans="1:2">
      <c r="A588" t="s">
        <v>769</v>
      </c>
      <c r="B588" t="s">
        <v>1027</v>
      </c>
    </row>
    <row r="589" spans="1:2">
      <c r="A589" t="s">
        <v>770</v>
      </c>
      <c r="B589" t="s">
        <v>1027</v>
      </c>
    </row>
    <row r="590" spans="1:2">
      <c r="A590" t="s">
        <v>771</v>
      </c>
      <c r="B590" t="s">
        <v>1025</v>
      </c>
    </row>
    <row r="591" spans="1:2">
      <c r="A591" t="s">
        <v>772</v>
      </c>
      <c r="B591" t="s">
        <v>1026</v>
      </c>
    </row>
    <row r="592" spans="1:2">
      <c r="A592" t="s">
        <v>773</v>
      </c>
      <c r="B592" t="s">
        <v>1022</v>
      </c>
    </row>
    <row r="593" spans="1:2">
      <c r="A593" t="s">
        <v>774</v>
      </c>
      <c r="B593" t="s">
        <v>1022</v>
      </c>
    </row>
    <row r="594" spans="1:2">
      <c r="A594" t="s">
        <v>775</v>
      </c>
      <c r="B594" t="s">
        <v>1022</v>
      </c>
    </row>
    <row r="595" spans="1:2">
      <c r="A595" t="s">
        <v>776</v>
      </c>
      <c r="B595" t="s">
        <v>1025</v>
      </c>
    </row>
    <row r="596" spans="1:2">
      <c r="A596" t="s">
        <v>777</v>
      </c>
      <c r="B596" t="s">
        <v>1027</v>
      </c>
    </row>
    <row r="597" spans="1:2">
      <c r="A597" t="s">
        <v>778</v>
      </c>
      <c r="B597" t="s">
        <v>1024</v>
      </c>
    </row>
    <row r="598" spans="1:2">
      <c r="A598" t="s">
        <v>779</v>
      </c>
      <c r="B598" t="s">
        <v>1024</v>
      </c>
    </row>
    <row r="599" spans="1:2">
      <c r="A599" t="s">
        <v>780</v>
      </c>
      <c r="B599" t="s">
        <v>1026</v>
      </c>
    </row>
    <row r="600" spans="1:2">
      <c r="A600" t="s">
        <v>781</v>
      </c>
      <c r="B600" t="s">
        <v>1027</v>
      </c>
    </row>
    <row r="601" spans="1:2">
      <c r="A601" t="s">
        <v>782</v>
      </c>
      <c r="B601" t="s">
        <v>1023</v>
      </c>
    </row>
    <row r="602" spans="1:2">
      <c r="A602" t="s">
        <v>783</v>
      </c>
      <c r="B602" t="s">
        <v>1025</v>
      </c>
    </row>
    <row r="603" spans="1:2">
      <c r="A603" t="s">
        <v>784</v>
      </c>
      <c r="B603" t="s">
        <v>1026</v>
      </c>
    </row>
    <row r="604" spans="1:2">
      <c r="A604" t="s">
        <v>785</v>
      </c>
      <c r="B604" t="s">
        <v>1023</v>
      </c>
    </row>
    <row r="605" spans="1:2">
      <c r="A605" t="s">
        <v>786</v>
      </c>
      <c r="B605" t="s">
        <v>1024</v>
      </c>
    </row>
    <row r="606" spans="1:2">
      <c r="A606" t="s">
        <v>787</v>
      </c>
      <c r="B606" t="s">
        <v>1023</v>
      </c>
    </row>
    <row r="607" spans="1:2">
      <c r="A607" t="s">
        <v>788</v>
      </c>
      <c r="B607" t="s">
        <v>1022</v>
      </c>
    </row>
    <row r="608" spans="1:2">
      <c r="A608" t="s">
        <v>789</v>
      </c>
      <c r="B608" t="s">
        <v>1022</v>
      </c>
    </row>
    <row r="609" spans="1:2">
      <c r="A609" t="s">
        <v>790</v>
      </c>
      <c r="B609" t="s">
        <v>1022</v>
      </c>
    </row>
    <row r="610" spans="1:2">
      <c r="A610" t="s">
        <v>791</v>
      </c>
      <c r="B610" t="s">
        <v>1024</v>
      </c>
    </row>
    <row r="611" spans="1:2">
      <c r="A611" t="s">
        <v>792</v>
      </c>
      <c r="B611" t="s">
        <v>1023</v>
      </c>
    </row>
    <row r="612" spans="1:2">
      <c r="A612" t="s">
        <v>793</v>
      </c>
      <c r="B612" t="s">
        <v>1023</v>
      </c>
    </row>
    <row r="613" spans="1:2">
      <c r="A613" t="s">
        <v>794</v>
      </c>
      <c r="B613" t="s">
        <v>1025</v>
      </c>
    </row>
    <row r="614" spans="1:2">
      <c r="A614" t="s">
        <v>795</v>
      </c>
      <c r="B614" t="s">
        <v>1024</v>
      </c>
    </row>
    <row r="615" spans="1:2">
      <c r="A615" t="s">
        <v>796</v>
      </c>
      <c r="B615" t="s">
        <v>1023</v>
      </c>
    </row>
    <row r="616" spans="1:2">
      <c r="A616" t="s">
        <v>797</v>
      </c>
      <c r="B616" t="s">
        <v>1027</v>
      </c>
    </row>
    <row r="617" spans="1:2">
      <c r="A617" t="s">
        <v>798</v>
      </c>
      <c r="B617" t="s">
        <v>1026</v>
      </c>
    </row>
    <row r="618" spans="1:2">
      <c r="A618" t="s">
        <v>799</v>
      </c>
      <c r="B618" t="s">
        <v>1024</v>
      </c>
    </row>
    <row r="619" spans="1:2">
      <c r="A619" t="s">
        <v>800</v>
      </c>
      <c r="B619" t="s">
        <v>1025</v>
      </c>
    </row>
    <row r="620" spans="1:2">
      <c r="A620" t="s">
        <v>801</v>
      </c>
      <c r="B620" t="s">
        <v>1025</v>
      </c>
    </row>
    <row r="621" spans="1:2">
      <c r="A621" t="s">
        <v>802</v>
      </c>
      <c r="B621" t="s">
        <v>1024</v>
      </c>
    </row>
    <row r="622" spans="1:2">
      <c r="A622" t="s">
        <v>803</v>
      </c>
      <c r="B622" t="s">
        <v>1024</v>
      </c>
    </row>
    <row r="623" spans="1:2">
      <c r="A623" t="s">
        <v>804</v>
      </c>
      <c r="B623" t="s">
        <v>1023</v>
      </c>
    </row>
    <row r="624" spans="1:2">
      <c r="A624" t="s">
        <v>805</v>
      </c>
      <c r="B624" t="s">
        <v>1027</v>
      </c>
    </row>
    <row r="625" spans="1:2">
      <c r="A625" t="s">
        <v>806</v>
      </c>
      <c r="B625" t="s">
        <v>1024</v>
      </c>
    </row>
    <row r="626" spans="1:2">
      <c r="A626" t="s">
        <v>807</v>
      </c>
      <c r="B626" t="s">
        <v>1026</v>
      </c>
    </row>
    <row r="627" spans="1:2">
      <c r="A627" t="s">
        <v>808</v>
      </c>
      <c r="B627" t="s">
        <v>1025</v>
      </c>
    </row>
    <row r="628" spans="1:2">
      <c r="A628" t="s">
        <v>809</v>
      </c>
      <c r="B628" t="s">
        <v>1025</v>
      </c>
    </row>
    <row r="629" spans="1:2">
      <c r="A629" t="s">
        <v>810</v>
      </c>
      <c r="B629" t="s">
        <v>1027</v>
      </c>
    </row>
    <row r="630" spans="1:2">
      <c r="A630" t="s">
        <v>811</v>
      </c>
      <c r="B630" t="s">
        <v>1026</v>
      </c>
    </row>
    <row r="631" spans="1:2">
      <c r="A631" t="s">
        <v>812</v>
      </c>
      <c r="B631" t="s">
        <v>1023</v>
      </c>
    </row>
    <row r="632" spans="1:2">
      <c r="A632" t="s">
        <v>813</v>
      </c>
      <c r="B632" t="s">
        <v>1024</v>
      </c>
    </row>
    <row r="633" spans="1:2">
      <c r="A633" t="s">
        <v>814</v>
      </c>
      <c r="B633" t="s">
        <v>1026</v>
      </c>
    </row>
    <row r="634" spans="1:2">
      <c r="A634" t="s">
        <v>815</v>
      </c>
      <c r="B634" t="s">
        <v>1023</v>
      </c>
    </row>
    <row r="635" spans="1:2">
      <c r="A635" t="s">
        <v>816</v>
      </c>
      <c r="B635" t="s">
        <v>1025</v>
      </c>
    </row>
    <row r="636" spans="1:2">
      <c r="A636" t="s">
        <v>817</v>
      </c>
      <c r="B636" t="s">
        <v>1027</v>
      </c>
    </row>
    <row r="637" spans="1:2">
      <c r="A637" t="s">
        <v>818</v>
      </c>
      <c r="B637" t="s">
        <v>1027</v>
      </c>
    </row>
    <row r="638" spans="1:2">
      <c r="A638" t="s">
        <v>819</v>
      </c>
      <c r="B638" t="s">
        <v>1025</v>
      </c>
    </row>
    <row r="639" spans="1:2">
      <c r="A639" t="s">
        <v>820</v>
      </c>
      <c r="B639" t="s">
        <v>1026</v>
      </c>
    </row>
    <row r="640" spans="1:2">
      <c r="A640" t="s">
        <v>821</v>
      </c>
      <c r="B640" t="s">
        <v>1023</v>
      </c>
    </row>
    <row r="641" spans="1:2">
      <c r="A641" t="s">
        <v>822</v>
      </c>
      <c r="B641" t="s">
        <v>1025</v>
      </c>
    </row>
    <row r="642" spans="1:2">
      <c r="A642" t="s">
        <v>823</v>
      </c>
      <c r="B642" t="s">
        <v>1024</v>
      </c>
    </row>
    <row r="643" spans="1:2">
      <c r="A643" t="s">
        <v>824</v>
      </c>
      <c r="B643" t="s">
        <v>1027</v>
      </c>
    </row>
    <row r="644" spans="1:2">
      <c r="A644" t="s">
        <v>825</v>
      </c>
      <c r="B644" t="s">
        <v>1024</v>
      </c>
    </row>
    <row r="645" spans="1:2">
      <c r="A645" t="s">
        <v>826</v>
      </c>
      <c r="B645" t="s">
        <v>1025</v>
      </c>
    </row>
    <row r="646" spans="1:2">
      <c r="A646" t="s">
        <v>827</v>
      </c>
      <c r="B646" t="s">
        <v>1023</v>
      </c>
    </row>
    <row r="647" spans="1:2">
      <c r="A647" t="s">
        <v>828</v>
      </c>
      <c r="B647" t="s">
        <v>1025</v>
      </c>
    </row>
    <row r="648" spans="1:2">
      <c r="A648" t="s">
        <v>829</v>
      </c>
      <c r="B648" t="s">
        <v>1025</v>
      </c>
    </row>
    <row r="649" spans="1:2">
      <c r="A649" t="s">
        <v>830</v>
      </c>
      <c r="B649" t="s">
        <v>1022</v>
      </c>
    </row>
    <row r="650" spans="1:2">
      <c r="A650" t="s">
        <v>831</v>
      </c>
      <c r="B650" t="s">
        <v>1027</v>
      </c>
    </row>
    <row r="651" spans="1:2">
      <c r="A651" t="s">
        <v>832</v>
      </c>
      <c r="B651" t="s">
        <v>1022</v>
      </c>
    </row>
    <row r="652" spans="1:2">
      <c r="A652" t="s">
        <v>833</v>
      </c>
      <c r="B652" t="s">
        <v>1024</v>
      </c>
    </row>
    <row r="653" spans="1:2">
      <c r="A653" t="s">
        <v>834</v>
      </c>
      <c r="B653" t="s">
        <v>1022</v>
      </c>
    </row>
    <row r="654" spans="1:2">
      <c r="A654" t="s">
        <v>835</v>
      </c>
      <c r="B654" t="s">
        <v>1025</v>
      </c>
    </row>
    <row r="655" spans="1:2">
      <c r="A655" t="s">
        <v>836</v>
      </c>
      <c r="B655" t="s">
        <v>1026</v>
      </c>
    </row>
    <row r="656" spans="1:2">
      <c r="A656" t="s">
        <v>837</v>
      </c>
      <c r="B656" t="s">
        <v>1023</v>
      </c>
    </row>
    <row r="657" spans="1:2">
      <c r="A657" t="s">
        <v>838</v>
      </c>
      <c r="B657" t="s">
        <v>1024</v>
      </c>
    </row>
    <row r="658" spans="1:2">
      <c r="A658" t="s">
        <v>839</v>
      </c>
      <c r="B658" t="s">
        <v>1023</v>
      </c>
    </row>
    <row r="659" spans="1:2">
      <c r="A659" t="s">
        <v>840</v>
      </c>
      <c r="B659" t="s">
        <v>1023</v>
      </c>
    </row>
    <row r="660" spans="1:2">
      <c r="A660" t="s">
        <v>841</v>
      </c>
      <c r="B660" t="s">
        <v>1024</v>
      </c>
    </row>
    <row r="661" spans="1:2">
      <c r="A661" t="s">
        <v>842</v>
      </c>
      <c r="B661" t="s">
        <v>1027</v>
      </c>
    </row>
    <row r="662" spans="1:2">
      <c r="A662" t="s">
        <v>843</v>
      </c>
      <c r="B662" t="s">
        <v>1025</v>
      </c>
    </row>
    <row r="663" spans="1:2">
      <c r="A663" t="s">
        <v>844</v>
      </c>
      <c r="B663" t="s">
        <v>1025</v>
      </c>
    </row>
    <row r="664" spans="1:2">
      <c r="A664" t="s">
        <v>845</v>
      </c>
      <c r="B664" t="s">
        <v>1025</v>
      </c>
    </row>
    <row r="665" spans="1:2">
      <c r="A665" t="s">
        <v>846</v>
      </c>
      <c r="B665" t="s">
        <v>1024</v>
      </c>
    </row>
    <row r="666" spans="1:2">
      <c r="A666" t="s">
        <v>847</v>
      </c>
      <c r="B666" t="s">
        <v>1023</v>
      </c>
    </row>
    <row r="667" spans="1:2">
      <c r="A667" t="s">
        <v>848</v>
      </c>
      <c r="B667" t="s">
        <v>1024</v>
      </c>
    </row>
    <row r="668" spans="1:2">
      <c r="A668" t="s">
        <v>849</v>
      </c>
      <c r="B668" t="s">
        <v>1026</v>
      </c>
    </row>
    <row r="669" spans="1:2">
      <c r="A669" t="s">
        <v>850</v>
      </c>
      <c r="B669" t="s">
        <v>1027</v>
      </c>
    </row>
    <row r="670" spans="1:2">
      <c r="A670" t="s">
        <v>851</v>
      </c>
      <c r="B670" t="s">
        <v>1027</v>
      </c>
    </row>
    <row r="671" spans="1:2">
      <c r="A671" t="s">
        <v>852</v>
      </c>
      <c r="B671" t="s">
        <v>1023</v>
      </c>
    </row>
    <row r="672" spans="1:2">
      <c r="A672" t="s">
        <v>853</v>
      </c>
      <c r="B672" t="s">
        <v>1025</v>
      </c>
    </row>
    <row r="673" spans="1:2">
      <c r="A673" t="s">
        <v>854</v>
      </c>
      <c r="B673" t="s">
        <v>1023</v>
      </c>
    </row>
    <row r="674" spans="1:2">
      <c r="A674" t="s">
        <v>855</v>
      </c>
      <c r="B674" t="s">
        <v>1027</v>
      </c>
    </row>
    <row r="675" spans="1:2">
      <c r="A675" t="s">
        <v>856</v>
      </c>
      <c r="B675" t="s">
        <v>1025</v>
      </c>
    </row>
    <row r="676" spans="1:2">
      <c r="A676" t="s">
        <v>857</v>
      </c>
      <c r="B676" t="s">
        <v>1023</v>
      </c>
    </row>
    <row r="677" spans="1:2">
      <c r="A677" t="s">
        <v>858</v>
      </c>
      <c r="B677" t="s">
        <v>1022</v>
      </c>
    </row>
    <row r="678" spans="1:2">
      <c r="A678" t="s">
        <v>859</v>
      </c>
      <c r="B678" t="s">
        <v>1027</v>
      </c>
    </row>
    <row r="679" spans="1:2">
      <c r="A679" t="s">
        <v>860</v>
      </c>
      <c r="B679" t="s">
        <v>1025</v>
      </c>
    </row>
    <row r="680" spans="1:2">
      <c r="A680" t="s">
        <v>861</v>
      </c>
      <c r="B680" t="s">
        <v>1025</v>
      </c>
    </row>
    <row r="681" spans="1:2">
      <c r="A681" t="s">
        <v>862</v>
      </c>
      <c r="B681" t="s">
        <v>1023</v>
      </c>
    </row>
    <row r="682" spans="1:2">
      <c r="A682" t="s">
        <v>863</v>
      </c>
      <c r="B682" t="s">
        <v>1022</v>
      </c>
    </row>
    <row r="683" spans="1:2">
      <c r="A683" t="s">
        <v>864</v>
      </c>
      <c r="B683" t="s">
        <v>1027</v>
      </c>
    </row>
    <row r="684" spans="1:2">
      <c r="A684" t="s">
        <v>865</v>
      </c>
      <c r="B684" t="s">
        <v>1027</v>
      </c>
    </row>
    <row r="685" spans="1:2">
      <c r="A685" t="s">
        <v>866</v>
      </c>
      <c r="B685" t="s">
        <v>1027</v>
      </c>
    </row>
    <row r="686" spans="1:2">
      <c r="A686" t="s">
        <v>867</v>
      </c>
      <c r="B686" t="s">
        <v>1024</v>
      </c>
    </row>
    <row r="687" spans="1:2">
      <c r="A687" t="s">
        <v>868</v>
      </c>
      <c r="B687" t="s">
        <v>1025</v>
      </c>
    </row>
    <row r="688" spans="1:2">
      <c r="A688" t="s">
        <v>869</v>
      </c>
      <c r="B688" t="s">
        <v>1024</v>
      </c>
    </row>
    <row r="689" spans="1:2">
      <c r="A689" t="s">
        <v>870</v>
      </c>
      <c r="B689" t="s">
        <v>1027</v>
      </c>
    </row>
    <row r="690" spans="1:2">
      <c r="A690" t="s">
        <v>871</v>
      </c>
      <c r="B690" t="s">
        <v>1022</v>
      </c>
    </row>
    <row r="691" spans="1:2">
      <c r="A691" t="s">
        <v>872</v>
      </c>
      <c r="B691" t="s">
        <v>1026</v>
      </c>
    </row>
    <row r="692" spans="1:2">
      <c r="A692" t="s">
        <v>873</v>
      </c>
      <c r="B692" t="s">
        <v>1024</v>
      </c>
    </row>
    <row r="693" spans="1:2">
      <c r="A693" t="s">
        <v>874</v>
      </c>
      <c r="B693" t="s">
        <v>1022</v>
      </c>
    </row>
    <row r="694" spans="1:2">
      <c r="A694" t="s">
        <v>875</v>
      </c>
      <c r="B694" t="s">
        <v>1026</v>
      </c>
    </row>
    <row r="695" spans="1:2">
      <c r="A695" t="s">
        <v>876</v>
      </c>
      <c r="B695" t="s">
        <v>1023</v>
      </c>
    </row>
    <row r="696" spans="1:2">
      <c r="A696" t="s">
        <v>877</v>
      </c>
      <c r="B696" t="s">
        <v>1026</v>
      </c>
    </row>
    <row r="697" spans="1:2">
      <c r="A697" t="s">
        <v>878</v>
      </c>
      <c r="B697" t="s">
        <v>1026</v>
      </c>
    </row>
    <row r="698" spans="1:2">
      <c r="A698" t="s">
        <v>879</v>
      </c>
      <c r="B698" t="s">
        <v>1025</v>
      </c>
    </row>
    <row r="699" spans="1:2">
      <c r="A699" t="s">
        <v>880</v>
      </c>
      <c r="B699" t="s">
        <v>1024</v>
      </c>
    </row>
    <row r="700" spans="1:2">
      <c r="A700" t="s">
        <v>881</v>
      </c>
      <c r="B700" t="s">
        <v>1023</v>
      </c>
    </row>
    <row r="701" spans="1:2">
      <c r="A701" t="s">
        <v>882</v>
      </c>
      <c r="B701" t="s">
        <v>1024</v>
      </c>
    </row>
    <row r="702" spans="1:2">
      <c r="A702" t="s">
        <v>883</v>
      </c>
      <c r="B702" t="s">
        <v>1022</v>
      </c>
    </row>
    <row r="703" spans="1:2">
      <c r="A703" t="s">
        <v>884</v>
      </c>
      <c r="B703" t="s">
        <v>1023</v>
      </c>
    </row>
    <row r="704" spans="1:2">
      <c r="A704" t="s">
        <v>885</v>
      </c>
      <c r="B704" t="s">
        <v>1022</v>
      </c>
    </row>
    <row r="705" spans="1:2">
      <c r="A705" t="s">
        <v>886</v>
      </c>
      <c r="B705" t="s">
        <v>1027</v>
      </c>
    </row>
    <row r="706" spans="1:2">
      <c r="A706" t="s">
        <v>887</v>
      </c>
      <c r="B706" t="s">
        <v>1025</v>
      </c>
    </row>
    <row r="707" spans="1:2">
      <c r="A707" t="s">
        <v>888</v>
      </c>
      <c r="B707" t="s">
        <v>1023</v>
      </c>
    </row>
    <row r="708" spans="1:2">
      <c r="A708" t="s">
        <v>889</v>
      </c>
      <c r="B708" t="s">
        <v>1026</v>
      </c>
    </row>
    <row r="709" spans="1:2">
      <c r="A709" t="s">
        <v>890</v>
      </c>
      <c r="B709" t="s">
        <v>1026</v>
      </c>
    </row>
    <row r="710" spans="1:2">
      <c r="A710" t="s">
        <v>891</v>
      </c>
      <c r="B710" t="s">
        <v>1027</v>
      </c>
    </row>
    <row r="711" spans="1:2">
      <c r="A711" t="s">
        <v>892</v>
      </c>
      <c r="B711" t="s">
        <v>1025</v>
      </c>
    </row>
    <row r="712" spans="1:2">
      <c r="A712" t="s">
        <v>893</v>
      </c>
      <c r="B712" t="s">
        <v>1025</v>
      </c>
    </row>
    <row r="713" spans="1:2">
      <c r="A713" t="s">
        <v>894</v>
      </c>
      <c r="B713" t="s">
        <v>1025</v>
      </c>
    </row>
    <row r="714" spans="1:2">
      <c r="A714" t="s">
        <v>895</v>
      </c>
      <c r="B714" t="s">
        <v>1022</v>
      </c>
    </row>
    <row r="715" spans="1:2">
      <c r="A715" t="s">
        <v>896</v>
      </c>
      <c r="B715" t="s">
        <v>1027</v>
      </c>
    </row>
    <row r="716" spans="1:2">
      <c r="A716" t="s">
        <v>897</v>
      </c>
      <c r="B716" t="s">
        <v>1023</v>
      </c>
    </row>
    <row r="717" spans="1:2">
      <c r="A717" t="s">
        <v>898</v>
      </c>
      <c r="B717" t="s">
        <v>1026</v>
      </c>
    </row>
    <row r="718" spans="1:2">
      <c r="A718" t="s">
        <v>899</v>
      </c>
      <c r="B718" t="s">
        <v>1022</v>
      </c>
    </row>
    <row r="719" spans="1:2">
      <c r="A719" t="s">
        <v>900</v>
      </c>
      <c r="B719" t="s">
        <v>1023</v>
      </c>
    </row>
    <row r="720" spans="1:2">
      <c r="A720" t="s">
        <v>901</v>
      </c>
      <c r="B720" t="s">
        <v>1022</v>
      </c>
    </row>
    <row r="721" spans="1:2">
      <c r="A721" t="s">
        <v>902</v>
      </c>
      <c r="B721" t="s">
        <v>1025</v>
      </c>
    </row>
    <row r="722" spans="1:2">
      <c r="A722" t="s">
        <v>903</v>
      </c>
      <c r="B722" t="s">
        <v>1027</v>
      </c>
    </row>
    <row r="723" spans="1:2">
      <c r="A723" t="s">
        <v>904</v>
      </c>
      <c r="B723" t="s">
        <v>1023</v>
      </c>
    </row>
    <row r="724" spans="1:2">
      <c r="A724" t="s">
        <v>905</v>
      </c>
      <c r="B724" t="s">
        <v>1024</v>
      </c>
    </row>
    <row r="725" spans="1:2">
      <c r="A725" t="s">
        <v>906</v>
      </c>
      <c r="B725" t="s">
        <v>1025</v>
      </c>
    </row>
    <row r="726" spans="1:2">
      <c r="A726" t="s">
        <v>907</v>
      </c>
      <c r="B726" t="s">
        <v>1027</v>
      </c>
    </row>
    <row r="727" spans="1:2">
      <c r="A727" t="s">
        <v>908</v>
      </c>
      <c r="B727" t="s">
        <v>1025</v>
      </c>
    </row>
    <row r="728" spans="1:2">
      <c r="A728" t="s">
        <v>909</v>
      </c>
      <c r="B728" t="s">
        <v>1025</v>
      </c>
    </row>
    <row r="729" spans="1:2">
      <c r="A729" t="s">
        <v>910</v>
      </c>
      <c r="B729" t="s">
        <v>1024</v>
      </c>
    </row>
    <row r="730" spans="1:2">
      <c r="A730" t="s">
        <v>911</v>
      </c>
      <c r="B730" t="s">
        <v>1027</v>
      </c>
    </row>
    <row r="731" spans="1:2">
      <c r="A731" t="s">
        <v>912</v>
      </c>
      <c r="B731" t="s">
        <v>1022</v>
      </c>
    </row>
    <row r="732" spans="1:2">
      <c r="A732" t="s">
        <v>913</v>
      </c>
      <c r="B732" t="s">
        <v>1024</v>
      </c>
    </row>
    <row r="733" spans="1:2">
      <c r="A733" t="s">
        <v>914</v>
      </c>
      <c r="B733" t="s">
        <v>1022</v>
      </c>
    </row>
    <row r="734" spans="1:2">
      <c r="A734" t="s">
        <v>915</v>
      </c>
      <c r="B734" t="s">
        <v>1025</v>
      </c>
    </row>
    <row r="735" spans="1:2">
      <c r="A735" t="s">
        <v>916</v>
      </c>
      <c r="B735" t="s">
        <v>1026</v>
      </c>
    </row>
    <row r="736" spans="1:2">
      <c r="A736" t="s">
        <v>917</v>
      </c>
      <c r="B736" t="s">
        <v>1024</v>
      </c>
    </row>
    <row r="737" spans="1:2">
      <c r="A737" t="s">
        <v>918</v>
      </c>
      <c r="B737" t="s">
        <v>1022</v>
      </c>
    </row>
    <row r="738" spans="1:2">
      <c r="A738" t="s">
        <v>919</v>
      </c>
      <c r="B738" t="s">
        <v>1024</v>
      </c>
    </row>
    <row r="739" spans="1:2">
      <c r="A739" t="s">
        <v>920</v>
      </c>
      <c r="B739" t="s">
        <v>1026</v>
      </c>
    </row>
    <row r="740" spans="1:2">
      <c r="A740" t="s">
        <v>921</v>
      </c>
      <c r="B740" t="s">
        <v>1024</v>
      </c>
    </row>
    <row r="741" spans="1:2">
      <c r="A741" t="s">
        <v>922</v>
      </c>
      <c r="B741" t="s">
        <v>1024</v>
      </c>
    </row>
    <row r="742" spans="1:2">
      <c r="A742" t="s">
        <v>923</v>
      </c>
      <c r="B742" t="s">
        <v>1022</v>
      </c>
    </row>
    <row r="743" spans="1:2">
      <c r="A743" t="s">
        <v>924</v>
      </c>
      <c r="B743" t="s">
        <v>1026</v>
      </c>
    </row>
    <row r="744" spans="1:2">
      <c r="A744" t="s">
        <v>925</v>
      </c>
      <c r="B744" t="s">
        <v>1022</v>
      </c>
    </row>
    <row r="745" spans="1:2">
      <c r="A745" t="s">
        <v>926</v>
      </c>
      <c r="B745" t="s">
        <v>1025</v>
      </c>
    </row>
    <row r="746" spans="1:2">
      <c r="A746" t="s">
        <v>927</v>
      </c>
      <c r="B746" t="s">
        <v>1026</v>
      </c>
    </row>
    <row r="747" spans="1:2">
      <c r="A747" t="s">
        <v>928</v>
      </c>
      <c r="B747" t="s">
        <v>1027</v>
      </c>
    </row>
    <row r="748" spans="1:2">
      <c r="A748" t="s">
        <v>929</v>
      </c>
      <c r="B748" t="s">
        <v>1022</v>
      </c>
    </row>
    <row r="749" spans="1:2">
      <c r="A749" t="s">
        <v>930</v>
      </c>
      <c r="B749" t="s">
        <v>1025</v>
      </c>
    </row>
    <row r="750" spans="1:2">
      <c r="A750" t="s">
        <v>931</v>
      </c>
      <c r="B750" t="s">
        <v>1023</v>
      </c>
    </row>
    <row r="751" spans="1:2">
      <c r="A751" t="s">
        <v>932</v>
      </c>
      <c r="B751" t="s">
        <v>1027</v>
      </c>
    </row>
    <row r="752" spans="1:2">
      <c r="A752" t="s">
        <v>933</v>
      </c>
      <c r="B752" t="s">
        <v>1026</v>
      </c>
    </row>
    <row r="753" spans="1:2">
      <c r="A753" t="s">
        <v>934</v>
      </c>
      <c r="B753" t="s">
        <v>1025</v>
      </c>
    </row>
    <row r="754" spans="1:2">
      <c r="A754" t="s">
        <v>935</v>
      </c>
      <c r="B754" t="s">
        <v>1026</v>
      </c>
    </row>
    <row r="755" spans="1:2">
      <c r="A755" t="s">
        <v>936</v>
      </c>
      <c r="B755" t="s">
        <v>1026</v>
      </c>
    </row>
    <row r="756" spans="1:2">
      <c r="A756" t="s">
        <v>937</v>
      </c>
      <c r="B756" t="s">
        <v>1026</v>
      </c>
    </row>
    <row r="757" spans="1:2">
      <c r="A757" t="s">
        <v>938</v>
      </c>
      <c r="B757" t="s">
        <v>1023</v>
      </c>
    </row>
    <row r="758" spans="1:2">
      <c r="A758" t="s">
        <v>939</v>
      </c>
      <c r="B758" t="s">
        <v>1023</v>
      </c>
    </row>
    <row r="759" spans="1:2">
      <c r="A759" t="s">
        <v>940</v>
      </c>
      <c r="B759" t="s">
        <v>1025</v>
      </c>
    </row>
    <row r="760" spans="1:2">
      <c r="A760" t="s">
        <v>941</v>
      </c>
      <c r="B760" t="s">
        <v>1023</v>
      </c>
    </row>
    <row r="761" spans="1:2">
      <c r="A761" t="s">
        <v>942</v>
      </c>
      <c r="B761" t="s">
        <v>1024</v>
      </c>
    </row>
    <row r="762" spans="1:2">
      <c r="A762" t="s">
        <v>943</v>
      </c>
      <c r="B762" t="s">
        <v>1025</v>
      </c>
    </row>
    <row r="763" spans="1:2">
      <c r="A763" t="s">
        <v>944</v>
      </c>
      <c r="B763" t="s">
        <v>1023</v>
      </c>
    </row>
    <row r="764" spans="1:2">
      <c r="A764" t="s">
        <v>945</v>
      </c>
      <c r="B764" t="s">
        <v>1026</v>
      </c>
    </row>
    <row r="765" spans="1:2">
      <c r="A765" t="s">
        <v>946</v>
      </c>
      <c r="B765" t="s">
        <v>1027</v>
      </c>
    </row>
    <row r="766" spans="1:2">
      <c r="A766" t="s">
        <v>947</v>
      </c>
      <c r="B766" t="s">
        <v>1022</v>
      </c>
    </row>
    <row r="767" spans="1:2">
      <c r="A767" t="s">
        <v>948</v>
      </c>
      <c r="B767" t="s">
        <v>1024</v>
      </c>
    </row>
    <row r="768" spans="1:2">
      <c r="A768" t="s">
        <v>949</v>
      </c>
      <c r="B768" t="s">
        <v>1026</v>
      </c>
    </row>
    <row r="769" spans="1:2">
      <c r="A769" t="s">
        <v>950</v>
      </c>
      <c r="B769" t="s">
        <v>1026</v>
      </c>
    </row>
    <row r="770" spans="1:2">
      <c r="A770" t="s">
        <v>951</v>
      </c>
      <c r="B770" t="s">
        <v>1024</v>
      </c>
    </row>
    <row r="771" spans="1:2">
      <c r="A771" t="s">
        <v>952</v>
      </c>
      <c r="B771" t="s">
        <v>1023</v>
      </c>
    </row>
    <row r="772" spans="1:2">
      <c r="A772" t="s">
        <v>953</v>
      </c>
      <c r="B772" t="s">
        <v>1024</v>
      </c>
    </row>
    <row r="773" spans="1:2">
      <c r="A773" t="s">
        <v>954</v>
      </c>
      <c r="B773" t="s">
        <v>1022</v>
      </c>
    </row>
    <row r="774" spans="1:2">
      <c r="A774" t="s">
        <v>955</v>
      </c>
      <c r="B774" t="s">
        <v>1022</v>
      </c>
    </row>
    <row r="775" spans="1:2">
      <c r="A775" t="s">
        <v>956</v>
      </c>
      <c r="B775" t="s">
        <v>1027</v>
      </c>
    </row>
    <row r="776" spans="1:2">
      <c r="A776" t="s">
        <v>957</v>
      </c>
      <c r="B776" t="s">
        <v>1026</v>
      </c>
    </row>
    <row r="777" spans="1:2">
      <c r="A777" t="s">
        <v>958</v>
      </c>
      <c r="B777" t="s">
        <v>1024</v>
      </c>
    </row>
    <row r="778" spans="1:2">
      <c r="A778" t="s">
        <v>959</v>
      </c>
      <c r="B778" t="s">
        <v>1024</v>
      </c>
    </row>
    <row r="779" spans="1:2">
      <c r="A779" t="s">
        <v>960</v>
      </c>
      <c r="B779" t="s">
        <v>1025</v>
      </c>
    </row>
    <row r="780" spans="1:2">
      <c r="A780" t="s">
        <v>961</v>
      </c>
      <c r="B780" t="s">
        <v>1025</v>
      </c>
    </row>
    <row r="781" spans="1:2">
      <c r="A781" t="s">
        <v>962</v>
      </c>
      <c r="B781" t="s">
        <v>1027</v>
      </c>
    </row>
    <row r="782" spans="1:2">
      <c r="A782" t="s">
        <v>963</v>
      </c>
      <c r="B782" t="s">
        <v>1026</v>
      </c>
    </row>
    <row r="783" spans="1:2">
      <c r="A783" t="s">
        <v>964</v>
      </c>
      <c r="B783" t="s">
        <v>1022</v>
      </c>
    </row>
    <row r="784" spans="1:2">
      <c r="A784" t="s">
        <v>965</v>
      </c>
      <c r="B784" t="s">
        <v>1024</v>
      </c>
    </row>
    <row r="785" spans="1:2">
      <c r="A785" t="s">
        <v>966</v>
      </c>
      <c r="B785" t="s">
        <v>1026</v>
      </c>
    </row>
    <row r="786" spans="1:2">
      <c r="A786" t="s">
        <v>967</v>
      </c>
      <c r="B786" t="s">
        <v>1022</v>
      </c>
    </row>
    <row r="787" spans="1:2">
      <c r="A787" t="s">
        <v>968</v>
      </c>
      <c r="B787" t="s">
        <v>1022</v>
      </c>
    </row>
    <row r="788" spans="1:2">
      <c r="A788" t="s">
        <v>969</v>
      </c>
      <c r="B788" t="s">
        <v>1026</v>
      </c>
    </row>
    <row r="789" spans="1:2">
      <c r="A789" t="s">
        <v>970</v>
      </c>
      <c r="B789" t="s">
        <v>1027</v>
      </c>
    </row>
    <row r="790" spans="1:2">
      <c r="A790" t="s">
        <v>971</v>
      </c>
      <c r="B790" t="s">
        <v>1022</v>
      </c>
    </row>
    <row r="791" spans="1:2">
      <c r="A791" t="s">
        <v>972</v>
      </c>
      <c r="B791" t="s">
        <v>1025</v>
      </c>
    </row>
    <row r="792" spans="1:2">
      <c r="A792" t="s">
        <v>973</v>
      </c>
      <c r="B792" t="s">
        <v>1026</v>
      </c>
    </row>
    <row r="793" spans="1:2">
      <c r="A793" t="s">
        <v>974</v>
      </c>
      <c r="B793" t="s">
        <v>1022</v>
      </c>
    </row>
    <row r="794" spans="1:2">
      <c r="A794" t="s">
        <v>975</v>
      </c>
      <c r="B794" t="s">
        <v>1027</v>
      </c>
    </row>
    <row r="795" spans="1:2">
      <c r="A795" t="s">
        <v>976</v>
      </c>
      <c r="B795" t="s">
        <v>1025</v>
      </c>
    </row>
    <row r="796" spans="1:2">
      <c r="A796" t="s">
        <v>977</v>
      </c>
      <c r="B796" t="s">
        <v>1027</v>
      </c>
    </row>
    <row r="797" spans="1:2">
      <c r="A797" t="s">
        <v>978</v>
      </c>
      <c r="B797" t="s">
        <v>1025</v>
      </c>
    </row>
    <row r="798" spans="1:2">
      <c r="A798" t="s">
        <v>979</v>
      </c>
      <c r="B798" t="s">
        <v>1022</v>
      </c>
    </row>
    <row r="799" spans="1:2">
      <c r="A799" t="s">
        <v>980</v>
      </c>
      <c r="B799" t="s">
        <v>1025</v>
      </c>
    </row>
    <row r="800" spans="1:2">
      <c r="A800" t="s">
        <v>981</v>
      </c>
      <c r="B800" t="s">
        <v>1026</v>
      </c>
    </row>
    <row r="801" spans="1:2">
      <c r="A801" t="s">
        <v>982</v>
      </c>
      <c r="B801" t="s">
        <v>1026</v>
      </c>
    </row>
    <row r="802" spans="1:2">
      <c r="A802" t="s">
        <v>983</v>
      </c>
      <c r="B802" t="s">
        <v>1024</v>
      </c>
    </row>
    <row r="803" spans="1:2">
      <c r="A803" t="s">
        <v>984</v>
      </c>
      <c r="B803" t="s">
        <v>1025</v>
      </c>
    </row>
    <row r="804" spans="1:2">
      <c r="A804" t="s">
        <v>985</v>
      </c>
      <c r="B804" t="s">
        <v>1022</v>
      </c>
    </row>
    <row r="805" spans="1:2">
      <c r="A805" t="s">
        <v>986</v>
      </c>
      <c r="B805" t="s">
        <v>1026</v>
      </c>
    </row>
    <row r="806" spans="1:2">
      <c r="A806" t="s">
        <v>987</v>
      </c>
      <c r="B806" t="s">
        <v>1025</v>
      </c>
    </row>
    <row r="807" spans="1:2">
      <c r="A807" t="s">
        <v>988</v>
      </c>
      <c r="B807" t="s">
        <v>1026</v>
      </c>
    </row>
    <row r="808" spans="1:2">
      <c r="A808" t="s">
        <v>989</v>
      </c>
      <c r="B808" t="s">
        <v>1027</v>
      </c>
    </row>
    <row r="809" spans="1:2">
      <c r="A809" t="s">
        <v>990</v>
      </c>
      <c r="B809" t="s">
        <v>1027</v>
      </c>
    </row>
    <row r="810" spans="1:2">
      <c r="A810" t="s">
        <v>991</v>
      </c>
      <c r="B810" t="s">
        <v>1022</v>
      </c>
    </row>
    <row r="811" spans="1:2">
      <c r="A811" t="s">
        <v>992</v>
      </c>
      <c r="B811" t="s">
        <v>1022</v>
      </c>
    </row>
    <row r="812" spans="1:2">
      <c r="A812" t="s">
        <v>993</v>
      </c>
      <c r="B812" t="s">
        <v>1025</v>
      </c>
    </row>
    <row r="813" spans="1:2">
      <c r="A813" t="s">
        <v>994</v>
      </c>
      <c r="B813" t="s">
        <v>1022</v>
      </c>
    </row>
    <row r="814" spans="1:2">
      <c r="A814" t="s">
        <v>995</v>
      </c>
      <c r="B814" t="s">
        <v>1022</v>
      </c>
    </row>
    <row r="815" spans="1:2">
      <c r="A815" t="s">
        <v>996</v>
      </c>
      <c r="B815" t="s">
        <v>1024</v>
      </c>
    </row>
    <row r="816" spans="1:2">
      <c r="A816" t="s">
        <v>997</v>
      </c>
      <c r="B816" t="s">
        <v>1023</v>
      </c>
    </row>
    <row r="817" spans="1:2">
      <c r="A817" t="s">
        <v>998</v>
      </c>
      <c r="B817" t="s">
        <v>1024</v>
      </c>
    </row>
    <row r="818" spans="1:2">
      <c r="A818" t="s">
        <v>999</v>
      </c>
      <c r="B818" t="s">
        <v>1025</v>
      </c>
    </row>
    <row r="819" spans="1:2">
      <c r="A819" t="s">
        <v>1000</v>
      </c>
      <c r="B819" t="s">
        <v>1027</v>
      </c>
    </row>
    <row r="820" spans="1:2">
      <c r="A820" t="s">
        <v>1001</v>
      </c>
      <c r="B820" t="s">
        <v>1024</v>
      </c>
    </row>
    <row r="821" spans="1:2">
      <c r="A821" t="s">
        <v>1002</v>
      </c>
      <c r="B821" t="s">
        <v>1024</v>
      </c>
    </row>
    <row r="822" spans="1:2">
      <c r="A822" t="s">
        <v>1003</v>
      </c>
      <c r="B822" t="s">
        <v>1025</v>
      </c>
    </row>
    <row r="823" spans="1:2">
      <c r="A823" t="s">
        <v>1004</v>
      </c>
      <c r="B823" t="s">
        <v>1024</v>
      </c>
    </row>
    <row r="824" spans="1:2">
      <c r="A824" t="s">
        <v>1005</v>
      </c>
      <c r="B824" t="s">
        <v>1022</v>
      </c>
    </row>
    <row r="825" spans="1:2">
      <c r="A825" t="s">
        <v>1006</v>
      </c>
      <c r="B825" t="s">
        <v>1023</v>
      </c>
    </row>
    <row r="826" spans="1:2">
      <c r="A826" t="s">
        <v>1007</v>
      </c>
      <c r="B826" t="s">
        <v>1025</v>
      </c>
    </row>
    <row r="827" spans="1:2">
      <c r="A827" t="s">
        <v>1008</v>
      </c>
      <c r="B827" t="s">
        <v>1027</v>
      </c>
    </row>
    <row r="828" spans="1:2">
      <c r="A828" t="s">
        <v>1009</v>
      </c>
      <c r="B828" t="s">
        <v>1025</v>
      </c>
    </row>
    <row r="829" spans="1:2">
      <c r="A829" t="s">
        <v>1010</v>
      </c>
      <c r="B829" t="s">
        <v>1024</v>
      </c>
    </row>
    <row r="830" spans="1:2">
      <c r="A830" t="s">
        <v>1011</v>
      </c>
      <c r="B830" t="s">
        <v>1026</v>
      </c>
    </row>
    <row r="831" spans="1:2">
      <c r="A831" t="s">
        <v>1012</v>
      </c>
      <c r="B831" t="s">
        <v>1022</v>
      </c>
    </row>
    <row r="832" spans="1:2">
      <c r="A832" t="s">
        <v>1013</v>
      </c>
      <c r="B832" t="s">
        <v>1026</v>
      </c>
    </row>
    <row r="833" spans="1:2">
      <c r="A833" t="s">
        <v>1014</v>
      </c>
      <c r="B833" t="s">
        <v>1027</v>
      </c>
    </row>
    <row r="834" spans="1:2">
      <c r="A834" t="s">
        <v>12</v>
      </c>
      <c r="B834" t="s">
        <v>1024</v>
      </c>
    </row>
    <row r="835" spans="1:2">
      <c r="A835" t="s">
        <v>14</v>
      </c>
      <c r="B835" t="s">
        <v>1025</v>
      </c>
    </row>
    <row r="836" spans="1:2">
      <c r="A836" t="s">
        <v>16</v>
      </c>
      <c r="B836" t="s">
        <v>1026</v>
      </c>
    </row>
    <row r="837" spans="1:2">
      <c r="A837" t="s">
        <v>18</v>
      </c>
      <c r="B837" t="s">
        <v>1024</v>
      </c>
    </row>
    <row r="838" spans="1:2">
      <c r="A838" t="s">
        <v>19</v>
      </c>
      <c r="B838" t="s">
        <v>1023</v>
      </c>
    </row>
    <row r="839" spans="1:2">
      <c r="A839" t="s">
        <v>20</v>
      </c>
      <c r="B839" t="s">
        <v>1025</v>
      </c>
    </row>
    <row r="840" spans="1:2">
      <c r="A840" t="s">
        <v>21</v>
      </c>
      <c r="B840" t="s">
        <v>1025</v>
      </c>
    </row>
    <row r="841" spans="1:2">
      <c r="A841" t="s">
        <v>22</v>
      </c>
      <c r="B841" t="s">
        <v>1026</v>
      </c>
    </row>
    <row r="842" spans="1:2">
      <c r="A842" t="s">
        <v>23</v>
      </c>
      <c r="B842" t="s">
        <v>1024</v>
      </c>
    </row>
    <row r="843" spans="1:2">
      <c r="A843" t="s">
        <v>24</v>
      </c>
      <c r="B843" t="s">
        <v>1022</v>
      </c>
    </row>
    <row r="844" spans="1:2">
      <c r="A844" t="s">
        <v>25</v>
      </c>
      <c r="B844" t="s">
        <v>1027</v>
      </c>
    </row>
    <row r="845" spans="1:2">
      <c r="A845" t="s">
        <v>26</v>
      </c>
      <c r="B845" t="s">
        <v>1025</v>
      </c>
    </row>
    <row r="846" spans="1:2">
      <c r="A846" t="s">
        <v>27</v>
      </c>
      <c r="B846" t="s">
        <v>1025</v>
      </c>
    </row>
    <row r="847" spans="1:2">
      <c r="A847" t="s">
        <v>28</v>
      </c>
      <c r="B847" t="s">
        <v>1022</v>
      </c>
    </row>
    <row r="848" spans="1:2">
      <c r="A848" t="s">
        <v>29</v>
      </c>
      <c r="B848" t="s">
        <v>1024</v>
      </c>
    </row>
    <row r="849" spans="1:2">
      <c r="A849" t="s">
        <v>30</v>
      </c>
      <c r="B849" t="s">
        <v>1023</v>
      </c>
    </row>
    <row r="850" spans="1:2">
      <c r="A850" t="s">
        <v>31</v>
      </c>
      <c r="B850" t="s">
        <v>1024</v>
      </c>
    </row>
    <row r="851" spans="1:2">
      <c r="A851" t="s">
        <v>32</v>
      </c>
      <c r="B851" t="s">
        <v>1023</v>
      </c>
    </row>
    <row r="852" spans="1:2">
      <c r="A852" t="s">
        <v>33</v>
      </c>
      <c r="B852" t="s">
        <v>1022</v>
      </c>
    </row>
    <row r="853" spans="1:2">
      <c r="A853" t="s">
        <v>34</v>
      </c>
      <c r="B853" t="s">
        <v>1026</v>
      </c>
    </row>
    <row r="854" spans="1:2">
      <c r="A854" t="s">
        <v>35</v>
      </c>
      <c r="B854" t="s">
        <v>1025</v>
      </c>
    </row>
    <row r="855" spans="1:2">
      <c r="A855" t="s">
        <v>36</v>
      </c>
      <c r="B855" t="s">
        <v>1024</v>
      </c>
    </row>
    <row r="856" spans="1:2">
      <c r="A856" t="s">
        <v>37</v>
      </c>
      <c r="B856" t="s">
        <v>1026</v>
      </c>
    </row>
    <row r="857" spans="1:2">
      <c r="A857" t="s">
        <v>38</v>
      </c>
      <c r="B857" t="s">
        <v>1025</v>
      </c>
    </row>
    <row r="858" spans="1:2">
      <c r="A858" t="s">
        <v>39</v>
      </c>
      <c r="B858" t="s">
        <v>1023</v>
      </c>
    </row>
    <row r="859" spans="1:2">
      <c r="A859" t="s">
        <v>40</v>
      </c>
      <c r="B859" t="s">
        <v>1026</v>
      </c>
    </row>
    <row r="860" spans="1:2">
      <c r="A860" t="s">
        <v>41</v>
      </c>
      <c r="B860" t="s">
        <v>1027</v>
      </c>
    </row>
    <row r="861" spans="1:2">
      <c r="A861" t="s">
        <v>42</v>
      </c>
      <c r="B861" t="s">
        <v>1027</v>
      </c>
    </row>
    <row r="862" spans="1:2">
      <c r="A862" t="s">
        <v>43</v>
      </c>
      <c r="B862" t="s">
        <v>1022</v>
      </c>
    </row>
    <row r="863" spans="1:2">
      <c r="A863" t="s">
        <v>44</v>
      </c>
      <c r="B863" t="s">
        <v>1024</v>
      </c>
    </row>
    <row r="864" spans="1:2">
      <c r="A864" t="s">
        <v>45</v>
      </c>
      <c r="B864" t="s">
        <v>1027</v>
      </c>
    </row>
    <row r="865" spans="1:2">
      <c r="A865" t="s">
        <v>46</v>
      </c>
      <c r="B865" t="s">
        <v>1023</v>
      </c>
    </row>
    <row r="866" spans="1:2">
      <c r="A866" t="s">
        <v>47</v>
      </c>
      <c r="B866" t="s">
        <v>1023</v>
      </c>
    </row>
    <row r="867" spans="1:2">
      <c r="A867" t="s">
        <v>48</v>
      </c>
      <c r="B867" t="s">
        <v>1024</v>
      </c>
    </row>
    <row r="868" spans="1:2">
      <c r="A868" t="s">
        <v>49</v>
      </c>
      <c r="B868" t="s">
        <v>1022</v>
      </c>
    </row>
    <row r="869" spans="1:2">
      <c r="A869" t="s">
        <v>50</v>
      </c>
      <c r="B869" t="s">
        <v>1023</v>
      </c>
    </row>
    <row r="870" spans="1:2">
      <c r="A870" t="s">
        <v>51</v>
      </c>
      <c r="B870" t="s">
        <v>1023</v>
      </c>
    </row>
    <row r="871" spans="1:2">
      <c r="A871" t="s">
        <v>52</v>
      </c>
      <c r="B871" t="s">
        <v>1025</v>
      </c>
    </row>
    <row r="872" spans="1:2">
      <c r="A872" t="s">
        <v>53</v>
      </c>
      <c r="B872" t="s">
        <v>1024</v>
      </c>
    </row>
    <row r="873" spans="1:2">
      <c r="A873" t="s">
        <v>54</v>
      </c>
      <c r="B873" t="s">
        <v>1026</v>
      </c>
    </row>
    <row r="874" spans="1:2">
      <c r="A874" t="s">
        <v>55</v>
      </c>
      <c r="B874" t="s">
        <v>1026</v>
      </c>
    </row>
    <row r="875" spans="1:2">
      <c r="A875" t="s">
        <v>56</v>
      </c>
      <c r="B875" t="s">
        <v>1026</v>
      </c>
    </row>
    <row r="876" spans="1:2">
      <c r="A876" t="s">
        <v>57</v>
      </c>
      <c r="B876" t="s">
        <v>1023</v>
      </c>
    </row>
    <row r="877" spans="1:2">
      <c r="A877" t="s">
        <v>58</v>
      </c>
      <c r="B877" t="s">
        <v>1022</v>
      </c>
    </row>
    <row r="878" spans="1:2">
      <c r="A878" t="s">
        <v>59</v>
      </c>
      <c r="B878" t="s">
        <v>1024</v>
      </c>
    </row>
    <row r="879" spans="1:2">
      <c r="A879" t="s">
        <v>60</v>
      </c>
      <c r="B879" t="s">
        <v>1025</v>
      </c>
    </row>
    <row r="880" spans="1:2">
      <c r="A880" t="s">
        <v>61</v>
      </c>
      <c r="B880" t="s">
        <v>1024</v>
      </c>
    </row>
    <row r="881" spans="1:2">
      <c r="A881" t="s">
        <v>62</v>
      </c>
      <c r="B881" t="s">
        <v>1022</v>
      </c>
    </row>
    <row r="882" spans="1:2">
      <c r="A882" t="s">
        <v>63</v>
      </c>
      <c r="B882" t="s">
        <v>1025</v>
      </c>
    </row>
    <row r="883" spans="1:2">
      <c r="A883" t="s">
        <v>64</v>
      </c>
      <c r="B883" t="s">
        <v>1027</v>
      </c>
    </row>
    <row r="884" spans="1:2">
      <c r="A884" t="s">
        <v>65</v>
      </c>
      <c r="B884" t="s">
        <v>1022</v>
      </c>
    </row>
    <row r="885" spans="1:2">
      <c r="A885" t="s">
        <v>66</v>
      </c>
      <c r="B885" t="s">
        <v>1022</v>
      </c>
    </row>
    <row r="886" spans="1:2">
      <c r="A886" t="s">
        <v>67</v>
      </c>
      <c r="B886" t="s">
        <v>1027</v>
      </c>
    </row>
    <row r="887" spans="1:2">
      <c r="A887" t="s">
        <v>68</v>
      </c>
      <c r="B887" t="s">
        <v>1027</v>
      </c>
    </row>
    <row r="888" spans="1:2">
      <c r="A888" t="s">
        <v>69</v>
      </c>
      <c r="B888" t="s">
        <v>1026</v>
      </c>
    </row>
    <row r="889" spans="1:2">
      <c r="A889" t="s">
        <v>70</v>
      </c>
      <c r="B889" t="s">
        <v>1025</v>
      </c>
    </row>
    <row r="890" spans="1:2">
      <c r="A890" t="s">
        <v>71</v>
      </c>
      <c r="B890" t="s">
        <v>1026</v>
      </c>
    </row>
    <row r="891" spans="1:2">
      <c r="A891" t="s">
        <v>72</v>
      </c>
      <c r="B891" t="s">
        <v>1024</v>
      </c>
    </row>
    <row r="892" spans="1:2">
      <c r="A892" t="s">
        <v>73</v>
      </c>
      <c r="B892" t="s">
        <v>1026</v>
      </c>
    </row>
    <row r="893" spans="1:2">
      <c r="A893" t="s">
        <v>74</v>
      </c>
      <c r="B893" t="s">
        <v>1025</v>
      </c>
    </row>
    <row r="894" spans="1:2">
      <c r="A894" t="s">
        <v>75</v>
      </c>
      <c r="B894" t="s">
        <v>1023</v>
      </c>
    </row>
    <row r="895" spans="1:2">
      <c r="A895" t="s">
        <v>76</v>
      </c>
      <c r="B895" t="s">
        <v>1026</v>
      </c>
    </row>
    <row r="896" spans="1:2">
      <c r="A896" t="s">
        <v>77</v>
      </c>
      <c r="B896" t="s">
        <v>1023</v>
      </c>
    </row>
    <row r="897" spans="1:2">
      <c r="A897" t="s">
        <v>78</v>
      </c>
      <c r="B897" t="s">
        <v>1023</v>
      </c>
    </row>
    <row r="898" spans="1:2">
      <c r="A898" t="s">
        <v>79</v>
      </c>
      <c r="B898" t="s">
        <v>1024</v>
      </c>
    </row>
    <row r="899" spans="1:2">
      <c r="A899" t="s">
        <v>80</v>
      </c>
      <c r="B899" t="s">
        <v>1024</v>
      </c>
    </row>
    <row r="900" spans="1:2">
      <c r="A900" t="s">
        <v>81</v>
      </c>
      <c r="B900" t="s">
        <v>1024</v>
      </c>
    </row>
    <row r="901" spans="1:2">
      <c r="A901" t="s">
        <v>82</v>
      </c>
      <c r="B901" t="s">
        <v>1027</v>
      </c>
    </row>
    <row r="902" spans="1:2">
      <c r="A902" t="s">
        <v>83</v>
      </c>
      <c r="B902" t="s">
        <v>1023</v>
      </c>
    </row>
    <row r="903" spans="1:2">
      <c r="A903" t="s">
        <v>84</v>
      </c>
      <c r="B903" t="s">
        <v>1024</v>
      </c>
    </row>
    <row r="904" spans="1:2">
      <c r="A904" t="s">
        <v>85</v>
      </c>
      <c r="B904" t="s">
        <v>1022</v>
      </c>
    </row>
    <row r="905" spans="1:2">
      <c r="A905" t="s">
        <v>86</v>
      </c>
      <c r="B905" t="s">
        <v>1027</v>
      </c>
    </row>
    <row r="906" spans="1:2">
      <c r="A906" t="s">
        <v>87</v>
      </c>
      <c r="B906" t="s">
        <v>1022</v>
      </c>
    </row>
    <row r="907" spans="1:2">
      <c r="A907" t="s">
        <v>88</v>
      </c>
      <c r="B907" t="s">
        <v>1025</v>
      </c>
    </row>
    <row r="908" spans="1:2">
      <c r="A908" t="s">
        <v>89</v>
      </c>
      <c r="B908" t="s">
        <v>1026</v>
      </c>
    </row>
    <row r="909" spans="1:2">
      <c r="A909" t="s">
        <v>90</v>
      </c>
      <c r="B909" t="s">
        <v>1025</v>
      </c>
    </row>
    <row r="910" spans="1:2">
      <c r="A910" t="s">
        <v>91</v>
      </c>
      <c r="B910" t="s">
        <v>1027</v>
      </c>
    </row>
    <row r="911" spans="1:2">
      <c r="A911" t="s">
        <v>92</v>
      </c>
      <c r="B911" t="s">
        <v>1027</v>
      </c>
    </row>
    <row r="912" spans="1:2">
      <c r="A912" t="s">
        <v>93</v>
      </c>
      <c r="B912" t="s">
        <v>1022</v>
      </c>
    </row>
    <row r="913" spans="1:2">
      <c r="A913" t="s">
        <v>94</v>
      </c>
      <c r="B913" t="s">
        <v>1024</v>
      </c>
    </row>
    <row r="914" spans="1:2">
      <c r="A914" t="s">
        <v>95</v>
      </c>
      <c r="B914" t="s">
        <v>1024</v>
      </c>
    </row>
    <row r="915" spans="1:2">
      <c r="A915" t="s">
        <v>96</v>
      </c>
      <c r="B915" t="s">
        <v>1022</v>
      </c>
    </row>
    <row r="916" spans="1:2">
      <c r="A916" t="s">
        <v>97</v>
      </c>
      <c r="B916" t="s">
        <v>1022</v>
      </c>
    </row>
    <row r="917" spans="1:2">
      <c r="A917" t="s">
        <v>98</v>
      </c>
      <c r="B917" t="s">
        <v>1022</v>
      </c>
    </row>
    <row r="918" spans="1:2">
      <c r="A918" t="s">
        <v>99</v>
      </c>
      <c r="B918" t="s">
        <v>1023</v>
      </c>
    </row>
    <row r="919" spans="1:2">
      <c r="A919" t="s">
        <v>100</v>
      </c>
      <c r="B919" t="s">
        <v>1023</v>
      </c>
    </row>
    <row r="920" spans="1:2">
      <c r="A920" t="s">
        <v>101</v>
      </c>
      <c r="B920" t="s">
        <v>1027</v>
      </c>
    </row>
    <row r="921" spans="1:2">
      <c r="A921" t="s">
        <v>102</v>
      </c>
      <c r="B921" t="s">
        <v>1022</v>
      </c>
    </row>
    <row r="922" spans="1:2">
      <c r="A922" t="s">
        <v>103</v>
      </c>
      <c r="B922" t="s">
        <v>1023</v>
      </c>
    </row>
    <row r="923" spans="1:2">
      <c r="A923" t="s">
        <v>104</v>
      </c>
      <c r="B923" t="s">
        <v>1024</v>
      </c>
    </row>
    <row r="924" spans="1:2">
      <c r="A924" t="s">
        <v>105</v>
      </c>
      <c r="B924" t="s">
        <v>1026</v>
      </c>
    </row>
    <row r="925" spans="1:2">
      <c r="A925" t="s">
        <v>106</v>
      </c>
      <c r="B925" t="s">
        <v>1023</v>
      </c>
    </row>
    <row r="926" spans="1:2">
      <c r="A926" t="s">
        <v>107</v>
      </c>
      <c r="B926" t="s">
        <v>1023</v>
      </c>
    </row>
    <row r="927" spans="1:2">
      <c r="A927" t="s">
        <v>108</v>
      </c>
      <c r="B927" t="s">
        <v>1024</v>
      </c>
    </row>
    <row r="928" spans="1:2">
      <c r="A928" t="s">
        <v>109</v>
      </c>
      <c r="B928" t="s">
        <v>1024</v>
      </c>
    </row>
    <row r="929" spans="1:2">
      <c r="A929" t="s">
        <v>110</v>
      </c>
      <c r="B929" t="s">
        <v>1025</v>
      </c>
    </row>
    <row r="930" spans="1:2">
      <c r="A930" t="s">
        <v>111</v>
      </c>
      <c r="B930" t="s">
        <v>1024</v>
      </c>
    </row>
    <row r="931" spans="1:2">
      <c r="A931" t="s">
        <v>112</v>
      </c>
      <c r="B931" t="s">
        <v>1025</v>
      </c>
    </row>
    <row r="932" spans="1:2">
      <c r="A932" t="s">
        <v>113</v>
      </c>
      <c r="B932" t="s">
        <v>1022</v>
      </c>
    </row>
    <row r="933" spans="1:2">
      <c r="A933" t="s">
        <v>114</v>
      </c>
      <c r="B933" t="s">
        <v>1026</v>
      </c>
    </row>
    <row r="934" spans="1:2">
      <c r="A934" t="s">
        <v>115</v>
      </c>
      <c r="B934" t="s">
        <v>1027</v>
      </c>
    </row>
    <row r="935" spans="1:2">
      <c r="A935" t="s">
        <v>116</v>
      </c>
      <c r="B935" t="s">
        <v>1027</v>
      </c>
    </row>
    <row r="936" spans="1:2">
      <c r="A936" t="s">
        <v>117</v>
      </c>
      <c r="B936" t="s">
        <v>1025</v>
      </c>
    </row>
    <row r="937" spans="1:2">
      <c r="A937" t="s">
        <v>118</v>
      </c>
      <c r="B937" t="s">
        <v>1022</v>
      </c>
    </row>
    <row r="938" spans="1:2">
      <c r="A938" t="s">
        <v>119</v>
      </c>
      <c r="B938" t="s">
        <v>1024</v>
      </c>
    </row>
    <row r="939" spans="1:2">
      <c r="A939" t="s">
        <v>120</v>
      </c>
      <c r="B939" t="s">
        <v>1025</v>
      </c>
    </row>
    <row r="940" spans="1:2">
      <c r="A940" t="s">
        <v>121</v>
      </c>
      <c r="B940" t="s">
        <v>1027</v>
      </c>
    </row>
    <row r="941" spans="1:2">
      <c r="A941" t="s">
        <v>122</v>
      </c>
      <c r="B941" t="s">
        <v>1023</v>
      </c>
    </row>
    <row r="942" spans="1:2">
      <c r="A942" t="s">
        <v>123</v>
      </c>
      <c r="B942" t="s">
        <v>1022</v>
      </c>
    </row>
    <row r="943" spans="1:2">
      <c r="A943" t="s">
        <v>124</v>
      </c>
      <c r="B943" t="s">
        <v>1025</v>
      </c>
    </row>
    <row r="944" spans="1:2">
      <c r="A944" t="s">
        <v>125</v>
      </c>
      <c r="B944" t="s">
        <v>1023</v>
      </c>
    </row>
    <row r="945" spans="1:2">
      <c r="A945" t="s">
        <v>126</v>
      </c>
      <c r="B945" t="s">
        <v>1024</v>
      </c>
    </row>
    <row r="946" spans="1:2">
      <c r="A946" t="s">
        <v>127</v>
      </c>
      <c r="B946" t="s">
        <v>1027</v>
      </c>
    </row>
    <row r="947" spans="1:2">
      <c r="A947" t="s">
        <v>128</v>
      </c>
      <c r="B947" t="s">
        <v>1026</v>
      </c>
    </row>
    <row r="948" spans="1:2">
      <c r="A948" t="s">
        <v>129</v>
      </c>
      <c r="B948" t="s">
        <v>1026</v>
      </c>
    </row>
    <row r="949" spans="1:2">
      <c r="A949" t="s">
        <v>130</v>
      </c>
      <c r="B949" t="s">
        <v>1027</v>
      </c>
    </row>
    <row r="950" spans="1:2">
      <c r="A950" t="s">
        <v>131</v>
      </c>
      <c r="B950" t="s">
        <v>1027</v>
      </c>
    </row>
    <row r="951" spans="1:2">
      <c r="A951" t="s">
        <v>132</v>
      </c>
      <c r="B951" t="s">
        <v>1027</v>
      </c>
    </row>
    <row r="952" spans="1:2">
      <c r="A952" t="s">
        <v>133</v>
      </c>
      <c r="B952" t="s">
        <v>1022</v>
      </c>
    </row>
    <row r="953" spans="1:2">
      <c r="A953" t="s">
        <v>134</v>
      </c>
      <c r="B953" t="s">
        <v>1026</v>
      </c>
    </row>
    <row r="954" spans="1:2">
      <c r="A954" t="s">
        <v>135</v>
      </c>
      <c r="B954" t="s">
        <v>1025</v>
      </c>
    </row>
    <row r="955" spans="1:2">
      <c r="A955" t="s">
        <v>136</v>
      </c>
      <c r="B955" t="s">
        <v>1023</v>
      </c>
    </row>
    <row r="956" spans="1:2">
      <c r="A956" t="s">
        <v>137</v>
      </c>
      <c r="B956" t="s">
        <v>1023</v>
      </c>
    </row>
    <row r="957" spans="1:2">
      <c r="A957" t="s">
        <v>138</v>
      </c>
      <c r="B957" t="s">
        <v>1026</v>
      </c>
    </row>
    <row r="958" spans="1:2">
      <c r="A958" t="s">
        <v>139</v>
      </c>
      <c r="B958" t="s">
        <v>1027</v>
      </c>
    </row>
    <row r="959" spans="1:2">
      <c r="A959" t="s">
        <v>140</v>
      </c>
      <c r="B959" t="s">
        <v>1026</v>
      </c>
    </row>
    <row r="960" spans="1:2">
      <c r="A960" t="s">
        <v>141</v>
      </c>
      <c r="B960" t="s">
        <v>1023</v>
      </c>
    </row>
    <row r="961" spans="1:2">
      <c r="A961" t="s">
        <v>142</v>
      </c>
      <c r="B961" t="s">
        <v>1027</v>
      </c>
    </row>
    <row r="962" spans="1:2">
      <c r="A962" t="s">
        <v>143</v>
      </c>
      <c r="B962" t="s">
        <v>1022</v>
      </c>
    </row>
    <row r="963" spans="1:2">
      <c r="A963" t="s">
        <v>144</v>
      </c>
      <c r="B963" t="s">
        <v>1023</v>
      </c>
    </row>
    <row r="964" spans="1:2">
      <c r="A964" t="s">
        <v>145</v>
      </c>
      <c r="B964" t="s">
        <v>1027</v>
      </c>
    </row>
    <row r="965" spans="1:2">
      <c r="A965" t="s">
        <v>146</v>
      </c>
      <c r="B965" t="s">
        <v>1023</v>
      </c>
    </row>
    <row r="966" spans="1:2">
      <c r="A966" t="s">
        <v>147</v>
      </c>
      <c r="B966" t="s">
        <v>1023</v>
      </c>
    </row>
    <row r="967" spans="1:2">
      <c r="A967" t="s">
        <v>148</v>
      </c>
      <c r="B967" t="s">
        <v>1025</v>
      </c>
    </row>
    <row r="968" spans="1:2">
      <c r="A968" t="s">
        <v>149</v>
      </c>
      <c r="B968" t="s">
        <v>1024</v>
      </c>
    </row>
    <row r="969" spans="1:2">
      <c r="A969" t="s">
        <v>150</v>
      </c>
      <c r="B969" t="s">
        <v>1027</v>
      </c>
    </row>
    <row r="970" spans="1:2">
      <c r="A970" t="s">
        <v>151</v>
      </c>
      <c r="B970" t="s">
        <v>1025</v>
      </c>
    </row>
    <row r="971" spans="1:2">
      <c r="A971" t="s">
        <v>152</v>
      </c>
      <c r="B971" t="s">
        <v>1026</v>
      </c>
    </row>
    <row r="972" spans="1:2">
      <c r="A972" t="s">
        <v>153</v>
      </c>
      <c r="B972" t="s">
        <v>1023</v>
      </c>
    </row>
    <row r="973" spans="1:2">
      <c r="A973" t="s">
        <v>154</v>
      </c>
      <c r="B973" t="s">
        <v>1023</v>
      </c>
    </row>
    <row r="974" spans="1:2">
      <c r="A974" t="s">
        <v>155</v>
      </c>
      <c r="B974" t="s">
        <v>1023</v>
      </c>
    </row>
    <row r="975" spans="1:2">
      <c r="A975" t="s">
        <v>156</v>
      </c>
      <c r="B975" t="s">
        <v>1024</v>
      </c>
    </row>
    <row r="976" spans="1:2">
      <c r="A976" t="s">
        <v>157</v>
      </c>
      <c r="B976" t="s">
        <v>1024</v>
      </c>
    </row>
    <row r="977" spans="1:2">
      <c r="A977" t="s">
        <v>158</v>
      </c>
      <c r="B977" t="s">
        <v>1022</v>
      </c>
    </row>
    <row r="978" spans="1:2">
      <c r="A978" t="s">
        <v>159</v>
      </c>
      <c r="B978" t="s">
        <v>1026</v>
      </c>
    </row>
    <row r="979" spans="1:2">
      <c r="A979" t="s">
        <v>160</v>
      </c>
      <c r="B979" t="s">
        <v>1024</v>
      </c>
    </row>
    <row r="980" spans="1:2">
      <c r="A980" t="s">
        <v>161</v>
      </c>
      <c r="B980" t="s">
        <v>1027</v>
      </c>
    </row>
    <row r="981" spans="1:2">
      <c r="A981" t="s">
        <v>162</v>
      </c>
      <c r="B981" t="s">
        <v>1024</v>
      </c>
    </row>
    <row r="982" spans="1:2">
      <c r="A982" t="s">
        <v>163</v>
      </c>
      <c r="B982" t="s">
        <v>1026</v>
      </c>
    </row>
    <row r="983" spans="1:2">
      <c r="A983" t="s">
        <v>164</v>
      </c>
      <c r="B983" t="s">
        <v>1024</v>
      </c>
    </row>
    <row r="984" spans="1:2">
      <c r="A984" t="s">
        <v>165</v>
      </c>
      <c r="B984" t="s">
        <v>1027</v>
      </c>
    </row>
    <row r="985" spans="1:2">
      <c r="A985" t="s">
        <v>166</v>
      </c>
      <c r="B985" t="s">
        <v>1023</v>
      </c>
    </row>
    <row r="986" spans="1:2">
      <c r="A986" t="s">
        <v>167</v>
      </c>
      <c r="B986" t="s">
        <v>1027</v>
      </c>
    </row>
    <row r="987" spans="1:2">
      <c r="A987" t="s">
        <v>168</v>
      </c>
      <c r="B987" t="s">
        <v>1022</v>
      </c>
    </row>
    <row r="988" spans="1:2">
      <c r="A988" t="s">
        <v>169</v>
      </c>
      <c r="B988" t="s">
        <v>1023</v>
      </c>
    </row>
    <row r="989" spans="1:2">
      <c r="A989" t="s">
        <v>170</v>
      </c>
      <c r="B989" t="s">
        <v>1022</v>
      </c>
    </row>
    <row r="990" spans="1:2">
      <c r="A990" t="s">
        <v>171</v>
      </c>
      <c r="B990" t="s">
        <v>1025</v>
      </c>
    </row>
    <row r="991" spans="1:2">
      <c r="A991" t="s">
        <v>172</v>
      </c>
      <c r="B991" t="s">
        <v>1026</v>
      </c>
    </row>
    <row r="992" spans="1:2">
      <c r="A992" t="s">
        <v>173</v>
      </c>
      <c r="B992" t="s">
        <v>1024</v>
      </c>
    </row>
    <row r="993" spans="1:2">
      <c r="A993" t="s">
        <v>174</v>
      </c>
      <c r="B993" t="s">
        <v>1023</v>
      </c>
    </row>
    <row r="994" spans="1:2">
      <c r="A994" t="s">
        <v>175</v>
      </c>
      <c r="B994" t="s">
        <v>1022</v>
      </c>
    </row>
    <row r="995" spans="1:2">
      <c r="A995" t="s">
        <v>176</v>
      </c>
      <c r="B995" t="s">
        <v>1023</v>
      </c>
    </row>
    <row r="996" spans="1:2">
      <c r="A996" t="s">
        <v>177</v>
      </c>
      <c r="B996" t="s">
        <v>1022</v>
      </c>
    </row>
    <row r="997" spans="1:2">
      <c r="A997" t="s">
        <v>178</v>
      </c>
      <c r="B997" t="s">
        <v>1023</v>
      </c>
    </row>
    <row r="998" spans="1:2">
      <c r="A998" t="s">
        <v>179</v>
      </c>
      <c r="B998" t="s">
        <v>1022</v>
      </c>
    </row>
    <row r="999" spans="1:2">
      <c r="A999" t="s">
        <v>180</v>
      </c>
      <c r="B999" t="s">
        <v>1024</v>
      </c>
    </row>
    <row r="1000" spans="1:2">
      <c r="A1000" t="s">
        <v>181</v>
      </c>
      <c r="B1000" t="s">
        <v>1026</v>
      </c>
    </row>
    <row r="1001" spans="1:2">
      <c r="A1001" t="s">
        <v>182</v>
      </c>
      <c r="B1001" t="s">
        <v>1027</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01"/>
  <sheetViews>
    <sheetView workbookViewId="0"/>
  </sheetViews>
  <sheetFormatPr defaultColWidth="9" defaultRowHeight="14.4"/>
  <cols>
    <col min="1" max="1" width="11.21875" customWidth="1"/>
    <col min="2" max="2" width="6.88671875" customWidth="1"/>
    <col min="3" max="3" width="10.109375" customWidth="1"/>
  </cols>
  <sheetData>
    <row r="1" spans="1:3">
      <c r="A1" s="12" t="s">
        <v>0</v>
      </c>
      <c r="B1" s="12" t="s">
        <v>1028</v>
      </c>
      <c r="C1" s="12" t="s">
        <v>1029</v>
      </c>
    </row>
    <row r="2" spans="1:3">
      <c r="A2" t="s">
        <v>183</v>
      </c>
      <c r="B2" t="s">
        <v>1030</v>
      </c>
      <c r="C2" t="s">
        <v>1031</v>
      </c>
    </row>
    <row r="3" spans="1:3">
      <c r="A3" t="s">
        <v>184</v>
      </c>
      <c r="B3" t="s">
        <v>1030</v>
      </c>
      <c r="C3" t="s">
        <v>1031</v>
      </c>
    </row>
    <row r="4" spans="1:3">
      <c r="A4" t="s">
        <v>185</v>
      </c>
      <c r="B4" t="s">
        <v>1030</v>
      </c>
      <c r="C4" t="s">
        <v>1031</v>
      </c>
    </row>
    <row r="5" spans="1:3">
      <c r="A5" t="s">
        <v>186</v>
      </c>
      <c r="B5" t="s">
        <v>1032</v>
      </c>
      <c r="C5" t="s">
        <v>1033</v>
      </c>
    </row>
    <row r="6" spans="1:3">
      <c r="A6" t="s">
        <v>187</v>
      </c>
      <c r="B6" t="s">
        <v>1034</v>
      </c>
      <c r="C6" t="s">
        <v>1035</v>
      </c>
    </row>
    <row r="7" spans="1:3">
      <c r="A7" t="s">
        <v>188</v>
      </c>
      <c r="B7" t="s">
        <v>1032</v>
      </c>
      <c r="C7" t="s">
        <v>1033</v>
      </c>
    </row>
    <row r="8" spans="1:3">
      <c r="A8" t="s">
        <v>189</v>
      </c>
      <c r="B8" t="s">
        <v>1032</v>
      </c>
      <c r="C8" t="s">
        <v>1033</v>
      </c>
    </row>
    <row r="9" spans="1:3">
      <c r="A9" t="s">
        <v>190</v>
      </c>
      <c r="B9" t="s">
        <v>1030</v>
      </c>
      <c r="C9" t="s">
        <v>1031</v>
      </c>
    </row>
    <row r="10" spans="1:3">
      <c r="A10" t="s">
        <v>191</v>
      </c>
      <c r="B10" t="s">
        <v>1030</v>
      </c>
      <c r="C10" t="s">
        <v>1031</v>
      </c>
    </row>
    <row r="11" spans="1:3">
      <c r="A11" t="s">
        <v>192</v>
      </c>
      <c r="B11" t="s">
        <v>1034</v>
      </c>
      <c r="C11" t="s">
        <v>1035</v>
      </c>
    </row>
    <row r="12" spans="1:3">
      <c r="A12" t="s">
        <v>193</v>
      </c>
      <c r="B12" t="s">
        <v>1030</v>
      </c>
      <c r="C12" t="s">
        <v>1031</v>
      </c>
    </row>
    <row r="13" spans="1:3">
      <c r="A13" t="s">
        <v>194</v>
      </c>
      <c r="B13" t="s">
        <v>1034</v>
      </c>
      <c r="C13" t="s">
        <v>1035</v>
      </c>
    </row>
    <row r="14" spans="1:3">
      <c r="A14" t="s">
        <v>195</v>
      </c>
      <c r="B14" t="s">
        <v>1034</v>
      </c>
      <c r="C14" t="s">
        <v>1035</v>
      </c>
    </row>
    <row r="15" spans="1:3">
      <c r="A15" t="s">
        <v>196</v>
      </c>
      <c r="B15" t="s">
        <v>1034</v>
      </c>
      <c r="C15" t="s">
        <v>1035</v>
      </c>
    </row>
    <row r="16" spans="1:3">
      <c r="A16" t="s">
        <v>197</v>
      </c>
      <c r="B16" t="s">
        <v>1030</v>
      </c>
      <c r="C16" t="s">
        <v>1031</v>
      </c>
    </row>
    <row r="17" spans="1:3">
      <c r="A17" t="s">
        <v>198</v>
      </c>
      <c r="B17" t="s">
        <v>1034</v>
      </c>
      <c r="C17" t="s">
        <v>1035</v>
      </c>
    </row>
    <row r="18" spans="1:3">
      <c r="A18" t="s">
        <v>199</v>
      </c>
      <c r="B18" t="s">
        <v>1030</v>
      </c>
      <c r="C18" t="s">
        <v>1031</v>
      </c>
    </row>
    <row r="19" spans="1:3">
      <c r="A19" t="s">
        <v>200</v>
      </c>
      <c r="B19" t="s">
        <v>1032</v>
      </c>
      <c r="C19" t="s">
        <v>1033</v>
      </c>
    </row>
    <row r="20" spans="1:3">
      <c r="A20" t="s">
        <v>201</v>
      </c>
      <c r="B20" t="s">
        <v>1032</v>
      </c>
      <c r="C20" t="s">
        <v>1033</v>
      </c>
    </row>
    <row r="21" spans="1:3">
      <c r="A21" t="s">
        <v>202</v>
      </c>
      <c r="B21" t="s">
        <v>1032</v>
      </c>
      <c r="C21" t="s">
        <v>1033</v>
      </c>
    </row>
    <row r="22" spans="1:3">
      <c r="A22" t="s">
        <v>203</v>
      </c>
      <c r="B22" t="s">
        <v>1030</v>
      </c>
      <c r="C22" t="s">
        <v>1031</v>
      </c>
    </row>
    <row r="23" spans="1:3">
      <c r="A23" t="s">
        <v>204</v>
      </c>
      <c r="B23" t="s">
        <v>1034</v>
      </c>
      <c r="C23" t="s">
        <v>1035</v>
      </c>
    </row>
    <row r="24" spans="1:3">
      <c r="A24" t="s">
        <v>205</v>
      </c>
      <c r="B24" t="s">
        <v>1032</v>
      </c>
      <c r="C24" t="s">
        <v>1033</v>
      </c>
    </row>
    <row r="25" spans="1:3">
      <c r="A25" t="s">
        <v>206</v>
      </c>
      <c r="B25" t="s">
        <v>1032</v>
      </c>
      <c r="C25" t="s">
        <v>1033</v>
      </c>
    </row>
    <row r="26" spans="1:3">
      <c r="A26" t="s">
        <v>207</v>
      </c>
      <c r="B26" t="s">
        <v>1034</v>
      </c>
      <c r="C26" t="s">
        <v>1035</v>
      </c>
    </row>
    <row r="27" spans="1:3">
      <c r="A27" t="s">
        <v>208</v>
      </c>
      <c r="B27" t="s">
        <v>1032</v>
      </c>
      <c r="C27" t="s">
        <v>1033</v>
      </c>
    </row>
    <row r="28" spans="1:3">
      <c r="A28" t="s">
        <v>209</v>
      </c>
      <c r="B28" t="s">
        <v>1030</v>
      </c>
      <c r="C28" t="s">
        <v>1031</v>
      </c>
    </row>
    <row r="29" spans="1:3">
      <c r="A29" t="s">
        <v>210</v>
      </c>
      <c r="B29" t="s">
        <v>1034</v>
      </c>
      <c r="C29" t="s">
        <v>1035</v>
      </c>
    </row>
    <row r="30" spans="1:3">
      <c r="A30" t="s">
        <v>211</v>
      </c>
      <c r="B30" t="s">
        <v>1034</v>
      </c>
      <c r="C30" t="s">
        <v>1035</v>
      </c>
    </row>
    <row r="31" spans="1:3">
      <c r="A31" t="s">
        <v>212</v>
      </c>
      <c r="B31" t="s">
        <v>1030</v>
      </c>
      <c r="C31" t="s">
        <v>1031</v>
      </c>
    </row>
    <row r="32" spans="1:3">
      <c r="A32" t="s">
        <v>213</v>
      </c>
      <c r="B32" t="s">
        <v>1034</v>
      </c>
      <c r="C32" t="s">
        <v>1035</v>
      </c>
    </row>
    <row r="33" spans="1:3">
      <c r="A33" t="s">
        <v>214</v>
      </c>
      <c r="B33" t="s">
        <v>1034</v>
      </c>
      <c r="C33" t="s">
        <v>1035</v>
      </c>
    </row>
    <row r="34" spans="1:3">
      <c r="A34" t="s">
        <v>215</v>
      </c>
      <c r="B34" t="s">
        <v>1034</v>
      </c>
      <c r="C34" t="s">
        <v>1035</v>
      </c>
    </row>
    <row r="35" spans="1:3">
      <c r="A35" t="s">
        <v>216</v>
      </c>
      <c r="B35" t="s">
        <v>1032</v>
      </c>
      <c r="C35" t="s">
        <v>1033</v>
      </c>
    </row>
    <row r="36" spans="1:3">
      <c r="A36" t="s">
        <v>217</v>
      </c>
      <c r="B36" t="s">
        <v>1034</v>
      </c>
      <c r="C36" t="s">
        <v>1035</v>
      </c>
    </row>
    <row r="37" spans="1:3">
      <c r="A37" t="s">
        <v>218</v>
      </c>
      <c r="B37" t="s">
        <v>1032</v>
      </c>
      <c r="C37" t="s">
        <v>1033</v>
      </c>
    </row>
    <row r="38" spans="1:3">
      <c r="A38" t="s">
        <v>219</v>
      </c>
      <c r="B38" t="s">
        <v>1032</v>
      </c>
      <c r="C38" t="s">
        <v>1033</v>
      </c>
    </row>
    <row r="39" spans="1:3">
      <c r="A39" t="s">
        <v>220</v>
      </c>
      <c r="B39" t="s">
        <v>1030</v>
      </c>
      <c r="C39" t="s">
        <v>1031</v>
      </c>
    </row>
    <row r="40" spans="1:3">
      <c r="A40" t="s">
        <v>221</v>
      </c>
      <c r="B40" t="s">
        <v>1034</v>
      </c>
      <c r="C40" t="s">
        <v>1035</v>
      </c>
    </row>
    <row r="41" spans="1:3">
      <c r="A41" t="s">
        <v>222</v>
      </c>
      <c r="B41" t="s">
        <v>1034</v>
      </c>
      <c r="C41" t="s">
        <v>1035</v>
      </c>
    </row>
    <row r="42" spans="1:3">
      <c r="A42" t="s">
        <v>223</v>
      </c>
      <c r="B42" t="s">
        <v>1032</v>
      </c>
      <c r="C42" t="s">
        <v>1033</v>
      </c>
    </row>
    <row r="43" spans="1:3">
      <c r="A43" t="s">
        <v>224</v>
      </c>
      <c r="B43" t="s">
        <v>1032</v>
      </c>
      <c r="C43" t="s">
        <v>1033</v>
      </c>
    </row>
    <row r="44" spans="1:3">
      <c r="A44" t="s">
        <v>225</v>
      </c>
      <c r="B44" t="s">
        <v>1030</v>
      </c>
      <c r="C44" t="s">
        <v>1031</v>
      </c>
    </row>
    <row r="45" spans="1:3">
      <c r="A45" t="s">
        <v>226</v>
      </c>
      <c r="B45" t="s">
        <v>1034</v>
      </c>
      <c r="C45" t="s">
        <v>1035</v>
      </c>
    </row>
    <row r="46" spans="1:3">
      <c r="A46" t="s">
        <v>227</v>
      </c>
      <c r="B46" t="s">
        <v>1032</v>
      </c>
      <c r="C46" t="s">
        <v>1033</v>
      </c>
    </row>
    <row r="47" spans="1:3">
      <c r="A47" t="s">
        <v>228</v>
      </c>
      <c r="B47" t="s">
        <v>1032</v>
      </c>
      <c r="C47" t="s">
        <v>1033</v>
      </c>
    </row>
    <row r="48" spans="1:3">
      <c r="A48" t="s">
        <v>229</v>
      </c>
      <c r="B48" t="s">
        <v>1032</v>
      </c>
      <c r="C48" t="s">
        <v>1033</v>
      </c>
    </row>
    <row r="49" spans="1:3">
      <c r="A49" t="s">
        <v>230</v>
      </c>
      <c r="B49" t="s">
        <v>1030</v>
      </c>
      <c r="C49" t="s">
        <v>1031</v>
      </c>
    </row>
    <row r="50" spans="1:3">
      <c r="A50" t="s">
        <v>231</v>
      </c>
      <c r="B50" t="s">
        <v>1032</v>
      </c>
      <c r="C50" t="s">
        <v>1033</v>
      </c>
    </row>
    <row r="51" spans="1:3">
      <c r="A51" t="s">
        <v>232</v>
      </c>
      <c r="B51" t="s">
        <v>1030</v>
      </c>
      <c r="C51" t="s">
        <v>1031</v>
      </c>
    </row>
    <row r="52" spans="1:3">
      <c r="A52" t="s">
        <v>233</v>
      </c>
      <c r="B52" t="s">
        <v>1032</v>
      </c>
      <c r="C52" t="s">
        <v>1033</v>
      </c>
    </row>
    <row r="53" spans="1:3">
      <c r="A53" t="s">
        <v>234</v>
      </c>
      <c r="B53" t="s">
        <v>1032</v>
      </c>
      <c r="C53" t="s">
        <v>1033</v>
      </c>
    </row>
    <row r="54" spans="1:3">
      <c r="A54" t="s">
        <v>235</v>
      </c>
      <c r="B54" t="s">
        <v>1032</v>
      </c>
      <c r="C54" t="s">
        <v>1033</v>
      </c>
    </row>
    <row r="55" spans="1:3">
      <c r="A55" t="s">
        <v>236</v>
      </c>
      <c r="B55" t="s">
        <v>1032</v>
      </c>
      <c r="C55" t="s">
        <v>1033</v>
      </c>
    </row>
    <row r="56" spans="1:3">
      <c r="A56" t="s">
        <v>237</v>
      </c>
      <c r="B56" t="s">
        <v>1034</v>
      </c>
      <c r="C56" t="s">
        <v>1035</v>
      </c>
    </row>
    <row r="57" spans="1:3">
      <c r="A57" t="s">
        <v>238</v>
      </c>
      <c r="B57" t="s">
        <v>1034</v>
      </c>
      <c r="C57" t="s">
        <v>1035</v>
      </c>
    </row>
    <row r="58" spans="1:3">
      <c r="A58" t="s">
        <v>239</v>
      </c>
      <c r="B58" t="s">
        <v>1030</v>
      </c>
      <c r="C58" t="s">
        <v>1031</v>
      </c>
    </row>
    <row r="59" spans="1:3">
      <c r="A59" t="s">
        <v>240</v>
      </c>
      <c r="B59" t="s">
        <v>1034</v>
      </c>
      <c r="C59" t="s">
        <v>1035</v>
      </c>
    </row>
    <row r="60" spans="1:3">
      <c r="A60" t="s">
        <v>241</v>
      </c>
      <c r="B60" t="s">
        <v>1032</v>
      </c>
      <c r="C60" t="s">
        <v>1033</v>
      </c>
    </row>
    <row r="61" spans="1:3">
      <c r="A61" t="s">
        <v>242</v>
      </c>
      <c r="B61" t="s">
        <v>1034</v>
      </c>
      <c r="C61" t="s">
        <v>1035</v>
      </c>
    </row>
    <row r="62" spans="1:3">
      <c r="A62" t="s">
        <v>243</v>
      </c>
      <c r="B62" t="s">
        <v>1032</v>
      </c>
      <c r="C62" t="s">
        <v>1033</v>
      </c>
    </row>
    <row r="63" spans="1:3">
      <c r="A63" t="s">
        <v>244</v>
      </c>
      <c r="B63" t="s">
        <v>1030</v>
      </c>
      <c r="C63" t="s">
        <v>1031</v>
      </c>
    </row>
    <row r="64" spans="1:3">
      <c r="A64" t="s">
        <v>245</v>
      </c>
      <c r="B64" t="s">
        <v>1032</v>
      </c>
      <c r="C64" t="s">
        <v>1033</v>
      </c>
    </row>
    <row r="65" spans="1:3">
      <c r="A65" t="s">
        <v>246</v>
      </c>
      <c r="B65" t="s">
        <v>1032</v>
      </c>
      <c r="C65" t="s">
        <v>1033</v>
      </c>
    </row>
    <row r="66" spans="1:3">
      <c r="A66" t="s">
        <v>247</v>
      </c>
      <c r="B66" t="s">
        <v>1032</v>
      </c>
      <c r="C66" t="s">
        <v>1033</v>
      </c>
    </row>
    <row r="67" spans="1:3">
      <c r="A67" t="s">
        <v>248</v>
      </c>
      <c r="B67" t="s">
        <v>1032</v>
      </c>
      <c r="C67" t="s">
        <v>1033</v>
      </c>
    </row>
    <row r="68" spans="1:3">
      <c r="A68" t="s">
        <v>249</v>
      </c>
      <c r="B68" t="s">
        <v>1030</v>
      </c>
      <c r="C68" t="s">
        <v>1031</v>
      </c>
    </row>
    <row r="69" spans="1:3">
      <c r="A69" t="s">
        <v>250</v>
      </c>
      <c r="B69" t="s">
        <v>1030</v>
      </c>
      <c r="C69" t="s">
        <v>1031</v>
      </c>
    </row>
    <row r="70" spans="1:3">
      <c r="A70" t="s">
        <v>251</v>
      </c>
      <c r="B70" t="s">
        <v>1034</v>
      </c>
      <c r="C70" t="s">
        <v>1035</v>
      </c>
    </row>
    <row r="71" spans="1:3">
      <c r="A71" t="s">
        <v>252</v>
      </c>
      <c r="B71" t="s">
        <v>1034</v>
      </c>
      <c r="C71" t="s">
        <v>1035</v>
      </c>
    </row>
    <row r="72" spans="1:3">
      <c r="A72" t="s">
        <v>253</v>
      </c>
      <c r="B72" t="s">
        <v>1032</v>
      </c>
      <c r="C72" t="s">
        <v>1033</v>
      </c>
    </row>
    <row r="73" spans="1:3">
      <c r="A73" t="s">
        <v>254</v>
      </c>
      <c r="B73" t="s">
        <v>1030</v>
      </c>
      <c r="C73" t="s">
        <v>1031</v>
      </c>
    </row>
    <row r="74" spans="1:3">
      <c r="A74" t="s">
        <v>255</v>
      </c>
      <c r="B74" t="s">
        <v>1030</v>
      </c>
      <c r="C74" t="s">
        <v>1031</v>
      </c>
    </row>
    <row r="75" spans="1:3">
      <c r="A75" t="s">
        <v>256</v>
      </c>
      <c r="B75" t="s">
        <v>1030</v>
      </c>
      <c r="C75" t="s">
        <v>1031</v>
      </c>
    </row>
    <row r="76" spans="1:3">
      <c r="A76" t="s">
        <v>257</v>
      </c>
      <c r="B76" t="s">
        <v>1034</v>
      </c>
      <c r="C76" t="s">
        <v>1035</v>
      </c>
    </row>
    <row r="77" spans="1:3">
      <c r="A77" t="s">
        <v>258</v>
      </c>
      <c r="B77" t="s">
        <v>1030</v>
      </c>
      <c r="C77" t="s">
        <v>1031</v>
      </c>
    </row>
    <row r="78" spans="1:3">
      <c r="A78" t="s">
        <v>259</v>
      </c>
      <c r="B78" t="s">
        <v>1032</v>
      </c>
      <c r="C78" t="s">
        <v>1033</v>
      </c>
    </row>
    <row r="79" spans="1:3">
      <c r="A79" t="s">
        <v>260</v>
      </c>
      <c r="B79" t="s">
        <v>1030</v>
      </c>
      <c r="C79" t="s">
        <v>1031</v>
      </c>
    </row>
    <row r="80" spans="1:3">
      <c r="A80" t="s">
        <v>261</v>
      </c>
      <c r="B80" t="s">
        <v>1032</v>
      </c>
      <c r="C80" t="s">
        <v>1033</v>
      </c>
    </row>
    <row r="81" spans="1:3">
      <c r="A81" t="s">
        <v>262</v>
      </c>
      <c r="B81" t="s">
        <v>1030</v>
      </c>
      <c r="C81" t="s">
        <v>1031</v>
      </c>
    </row>
    <row r="82" spans="1:3">
      <c r="A82" t="s">
        <v>263</v>
      </c>
      <c r="B82" t="s">
        <v>1030</v>
      </c>
      <c r="C82" t="s">
        <v>1031</v>
      </c>
    </row>
    <row r="83" spans="1:3">
      <c r="A83" t="s">
        <v>264</v>
      </c>
      <c r="B83" t="s">
        <v>1032</v>
      </c>
      <c r="C83" t="s">
        <v>1033</v>
      </c>
    </row>
    <row r="84" spans="1:3">
      <c r="A84" t="s">
        <v>265</v>
      </c>
      <c r="B84" t="s">
        <v>1032</v>
      </c>
      <c r="C84" t="s">
        <v>1033</v>
      </c>
    </row>
    <row r="85" spans="1:3">
      <c r="A85" t="s">
        <v>266</v>
      </c>
      <c r="B85" t="s">
        <v>1034</v>
      </c>
      <c r="C85" t="s">
        <v>1035</v>
      </c>
    </row>
    <row r="86" spans="1:3">
      <c r="A86" t="s">
        <v>267</v>
      </c>
      <c r="B86" t="s">
        <v>1034</v>
      </c>
      <c r="C86" t="s">
        <v>1035</v>
      </c>
    </row>
    <row r="87" spans="1:3">
      <c r="A87" t="s">
        <v>268</v>
      </c>
      <c r="B87" t="s">
        <v>1030</v>
      </c>
      <c r="C87" t="s">
        <v>1031</v>
      </c>
    </row>
    <row r="88" spans="1:3">
      <c r="A88" t="s">
        <v>269</v>
      </c>
      <c r="B88" t="s">
        <v>1030</v>
      </c>
      <c r="C88" t="s">
        <v>1031</v>
      </c>
    </row>
    <row r="89" spans="1:3">
      <c r="A89" t="s">
        <v>270</v>
      </c>
      <c r="B89" t="s">
        <v>1032</v>
      </c>
      <c r="C89" t="s">
        <v>1033</v>
      </c>
    </row>
    <row r="90" spans="1:3">
      <c r="A90" t="s">
        <v>271</v>
      </c>
      <c r="B90" t="s">
        <v>1030</v>
      </c>
      <c r="C90" t="s">
        <v>1031</v>
      </c>
    </row>
    <row r="91" spans="1:3">
      <c r="A91" t="s">
        <v>272</v>
      </c>
      <c r="B91" t="s">
        <v>1030</v>
      </c>
      <c r="C91" t="s">
        <v>1031</v>
      </c>
    </row>
    <row r="92" spans="1:3">
      <c r="A92" t="s">
        <v>273</v>
      </c>
      <c r="B92" t="s">
        <v>1030</v>
      </c>
      <c r="C92" t="s">
        <v>1031</v>
      </c>
    </row>
    <row r="93" spans="1:3">
      <c r="A93" t="s">
        <v>274</v>
      </c>
      <c r="B93" t="s">
        <v>1034</v>
      </c>
      <c r="C93" t="s">
        <v>1035</v>
      </c>
    </row>
    <row r="94" spans="1:3">
      <c r="A94" t="s">
        <v>275</v>
      </c>
      <c r="B94" t="s">
        <v>1030</v>
      </c>
      <c r="C94" t="s">
        <v>1031</v>
      </c>
    </row>
    <row r="95" spans="1:3">
      <c r="A95" t="s">
        <v>276</v>
      </c>
      <c r="B95" t="s">
        <v>1034</v>
      </c>
      <c r="C95" t="s">
        <v>1035</v>
      </c>
    </row>
    <row r="96" spans="1:3">
      <c r="A96" t="s">
        <v>277</v>
      </c>
      <c r="B96" t="s">
        <v>1032</v>
      </c>
      <c r="C96" t="s">
        <v>1033</v>
      </c>
    </row>
    <row r="97" spans="1:3">
      <c r="A97" t="s">
        <v>278</v>
      </c>
      <c r="B97" t="s">
        <v>1030</v>
      </c>
      <c r="C97" t="s">
        <v>1031</v>
      </c>
    </row>
    <row r="98" spans="1:3">
      <c r="A98" t="s">
        <v>279</v>
      </c>
      <c r="B98" t="s">
        <v>1032</v>
      </c>
      <c r="C98" t="s">
        <v>1033</v>
      </c>
    </row>
    <row r="99" spans="1:3">
      <c r="A99" t="s">
        <v>280</v>
      </c>
      <c r="B99" t="s">
        <v>1030</v>
      </c>
      <c r="C99" t="s">
        <v>1031</v>
      </c>
    </row>
    <row r="100" spans="1:3">
      <c r="A100" t="s">
        <v>281</v>
      </c>
      <c r="B100" t="s">
        <v>1034</v>
      </c>
      <c r="C100" t="s">
        <v>1035</v>
      </c>
    </row>
    <row r="101" spans="1:3">
      <c r="A101" t="s">
        <v>282</v>
      </c>
      <c r="B101" t="s">
        <v>1032</v>
      </c>
      <c r="C101" t="s">
        <v>1033</v>
      </c>
    </row>
    <row r="102" spans="1:3">
      <c r="A102" t="s">
        <v>283</v>
      </c>
      <c r="B102" t="s">
        <v>1030</v>
      </c>
      <c r="C102" t="s">
        <v>1031</v>
      </c>
    </row>
    <row r="103" spans="1:3">
      <c r="A103" t="s">
        <v>284</v>
      </c>
      <c r="B103" t="s">
        <v>1030</v>
      </c>
      <c r="C103" t="s">
        <v>1031</v>
      </c>
    </row>
    <row r="104" spans="1:3">
      <c r="A104" t="s">
        <v>285</v>
      </c>
      <c r="B104" t="s">
        <v>1032</v>
      </c>
      <c r="C104" t="s">
        <v>1033</v>
      </c>
    </row>
    <row r="105" spans="1:3">
      <c r="A105" t="s">
        <v>286</v>
      </c>
      <c r="B105" t="s">
        <v>1034</v>
      </c>
      <c r="C105" t="s">
        <v>1035</v>
      </c>
    </row>
    <row r="106" spans="1:3">
      <c r="A106" t="s">
        <v>287</v>
      </c>
      <c r="B106" t="s">
        <v>1030</v>
      </c>
      <c r="C106" t="s">
        <v>1031</v>
      </c>
    </row>
    <row r="107" spans="1:3">
      <c r="A107" t="s">
        <v>288</v>
      </c>
      <c r="B107" t="s">
        <v>1030</v>
      </c>
      <c r="C107" t="s">
        <v>1031</v>
      </c>
    </row>
    <row r="108" spans="1:3">
      <c r="A108" t="s">
        <v>289</v>
      </c>
      <c r="B108" t="s">
        <v>1032</v>
      </c>
      <c r="C108" t="s">
        <v>1033</v>
      </c>
    </row>
    <row r="109" spans="1:3">
      <c r="A109" t="s">
        <v>290</v>
      </c>
      <c r="B109" t="s">
        <v>1032</v>
      </c>
      <c r="C109" t="s">
        <v>1033</v>
      </c>
    </row>
    <row r="110" spans="1:3">
      <c r="A110" t="s">
        <v>291</v>
      </c>
      <c r="B110" t="s">
        <v>1034</v>
      </c>
      <c r="C110" t="s">
        <v>1035</v>
      </c>
    </row>
    <row r="111" spans="1:3">
      <c r="A111" t="s">
        <v>292</v>
      </c>
      <c r="B111" t="s">
        <v>1034</v>
      </c>
      <c r="C111" t="s">
        <v>1035</v>
      </c>
    </row>
    <row r="112" spans="1:3">
      <c r="A112" t="s">
        <v>293</v>
      </c>
      <c r="B112" t="s">
        <v>1034</v>
      </c>
      <c r="C112" t="s">
        <v>1035</v>
      </c>
    </row>
    <row r="113" spans="1:3">
      <c r="A113" t="s">
        <v>294</v>
      </c>
      <c r="B113" t="s">
        <v>1030</v>
      </c>
      <c r="C113" t="s">
        <v>1031</v>
      </c>
    </row>
    <row r="114" spans="1:3">
      <c r="A114" t="s">
        <v>295</v>
      </c>
      <c r="B114" t="s">
        <v>1030</v>
      </c>
      <c r="C114" t="s">
        <v>1031</v>
      </c>
    </row>
    <row r="115" spans="1:3">
      <c r="A115" t="s">
        <v>296</v>
      </c>
      <c r="B115" t="s">
        <v>1034</v>
      </c>
      <c r="C115" t="s">
        <v>1035</v>
      </c>
    </row>
    <row r="116" spans="1:3">
      <c r="A116" t="s">
        <v>297</v>
      </c>
      <c r="B116" t="s">
        <v>1030</v>
      </c>
      <c r="C116" t="s">
        <v>1031</v>
      </c>
    </row>
    <row r="117" spans="1:3">
      <c r="A117" t="s">
        <v>298</v>
      </c>
      <c r="B117" t="s">
        <v>1030</v>
      </c>
      <c r="C117" t="s">
        <v>1031</v>
      </c>
    </row>
    <row r="118" spans="1:3">
      <c r="A118" t="s">
        <v>299</v>
      </c>
      <c r="B118" t="s">
        <v>1030</v>
      </c>
      <c r="C118" t="s">
        <v>1031</v>
      </c>
    </row>
    <row r="119" spans="1:3">
      <c r="A119" t="s">
        <v>300</v>
      </c>
      <c r="B119" t="s">
        <v>1032</v>
      </c>
      <c r="C119" t="s">
        <v>1033</v>
      </c>
    </row>
    <row r="120" spans="1:3">
      <c r="A120" t="s">
        <v>301</v>
      </c>
      <c r="B120" t="s">
        <v>1034</v>
      </c>
      <c r="C120" t="s">
        <v>1035</v>
      </c>
    </row>
    <row r="121" spans="1:3">
      <c r="A121" t="s">
        <v>302</v>
      </c>
      <c r="B121" t="s">
        <v>1034</v>
      </c>
      <c r="C121" t="s">
        <v>1035</v>
      </c>
    </row>
    <row r="122" spans="1:3">
      <c r="A122" t="s">
        <v>303</v>
      </c>
      <c r="B122" t="s">
        <v>1032</v>
      </c>
      <c r="C122" t="s">
        <v>1033</v>
      </c>
    </row>
    <row r="123" spans="1:3">
      <c r="A123" t="s">
        <v>304</v>
      </c>
      <c r="B123" t="s">
        <v>1030</v>
      </c>
      <c r="C123" t="s">
        <v>1031</v>
      </c>
    </row>
    <row r="124" spans="1:3">
      <c r="A124" t="s">
        <v>305</v>
      </c>
      <c r="B124" t="s">
        <v>1032</v>
      </c>
      <c r="C124" t="s">
        <v>1033</v>
      </c>
    </row>
    <row r="125" spans="1:3">
      <c r="A125" t="s">
        <v>306</v>
      </c>
      <c r="B125" t="s">
        <v>1034</v>
      </c>
      <c r="C125" t="s">
        <v>1035</v>
      </c>
    </row>
    <row r="126" spans="1:3">
      <c r="A126" t="s">
        <v>307</v>
      </c>
      <c r="B126" t="s">
        <v>1030</v>
      </c>
      <c r="C126" t="s">
        <v>1031</v>
      </c>
    </row>
    <row r="127" spans="1:3">
      <c r="A127" t="s">
        <v>308</v>
      </c>
      <c r="B127" t="s">
        <v>1030</v>
      </c>
      <c r="C127" t="s">
        <v>1031</v>
      </c>
    </row>
    <row r="128" spans="1:3">
      <c r="A128" t="s">
        <v>309</v>
      </c>
      <c r="B128" t="s">
        <v>1032</v>
      </c>
      <c r="C128" t="s">
        <v>1033</v>
      </c>
    </row>
    <row r="129" spans="1:3">
      <c r="A129" t="s">
        <v>310</v>
      </c>
      <c r="B129" t="s">
        <v>1034</v>
      </c>
      <c r="C129" t="s">
        <v>1035</v>
      </c>
    </row>
    <row r="130" spans="1:3">
      <c r="A130" t="s">
        <v>311</v>
      </c>
      <c r="B130" t="s">
        <v>1034</v>
      </c>
      <c r="C130" t="s">
        <v>1035</v>
      </c>
    </row>
    <row r="131" spans="1:3">
      <c r="A131" t="s">
        <v>312</v>
      </c>
      <c r="B131" t="s">
        <v>1030</v>
      </c>
      <c r="C131" t="s">
        <v>1031</v>
      </c>
    </row>
    <row r="132" spans="1:3">
      <c r="A132" t="s">
        <v>313</v>
      </c>
      <c r="B132" t="s">
        <v>1030</v>
      </c>
      <c r="C132" t="s">
        <v>1031</v>
      </c>
    </row>
    <row r="133" spans="1:3">
      <c r="A133" t="s">
        <v>314</v>
      </c>
      <c r="B133" t="s">
        <v>1034</v>
      </c>
      <c r="C133" t="s">
        <v>1035</v>
      </c>
    </row>
    <row r="134" spans="1:3">
      <c r="A134" t="s">
        <v>315</v>
      </c>
      <c r="B134" t="s">
        <v>1034</v>
      </c>
      <c r="C134" t="s">
        <v>1035</v>
      </c>
    </row>
    <row r="135" spans="1:3">
      <c r="A135" t="s">
        <v>316</v>
      </c>
      <c r="B135" t="s">
        <v>1032</v>
      </c>
      <c r="C135" t="s">
        <v>1033</v>
      </c>
    </row>
    <row r="136" spans="1:3">
      <c r="A136" t="s">
        <v>317</v>
      </c>
      <c r="B136" t="s">
        <v>1034</v>
      </c>
      <c r="C136" t="s">
        <v>1035</v>
      </c>
    </row>
    <row r="137" spans="1:3">
      <c r="A137" t="s">
        <v>318</v>
      </c>
      <c r="B137" t="s">
        <v>1030</v>
      </c>
      <c r="C137" t="s">
        <v>1031</v>
      </c>
    </row>
    <row r="138" spans="1:3">
      <c r="A138" t="s">
        <v>319</v>
      </c>
      <c r="B138" t="s">
        <v>1032</v>
      </c>
      <c r="C138" t="s">
        <v>1033</v>
      </c>
    </row>
    <row r="139" spans="1:3">
      <c r="A139" t="s">
        <v>320</v>
      </c>
      <c r="B139" t="s">
        <v>1030</v>
      </c>
      <c r="C139" t="s">
        <v>1031</v>
      </c>
    </row>
    <row r="140" spans="1:3">
      <c r="A140" t="s">
        <v>321</v>
      </c>
      <c r="B140" t="s">
        <v>1030</v>
      </c>
      <c r="C140" t="s">
        <v>1031</v>
      </c>
    </row>
    <row r="141" spans="1:3">
      <c r="A141" t="s">
        <v>322</v>
      </c>
      <c r="B141" t="s">
        <v>1030</v>
      </c>
      <c r="C141" t="s">
        <v>1031</v>
      </c>
    </row>
    <row r="142" spans="1:3">
      <c r="A142" t="s">
        <v>323</v>
      </c>
      <c r="B142" t="s">
        <v>1030</v>
      </c>
      <c r="C142" t="s">
        <v>1031</v>
      </c>
    </row>
    <row r="143" spans="1:3">
      <c r="A143" t="s">
        <v>324</v>
      </c>
      <c r="B143" t="s">
        <v>1030</v>
      </c>
      <c r="C143" t="s">
        <v>1031</v>
      </c>
    </row>
    <row r="144" spans="1:3">
      <c r="A144" t="s">
        <v>325</v>
      </c>
      <c r="B144" t="s">
        <v>1032</v>
      </c>
      <c r="C144" t="s">
        <v>1033</v>
      </c>
    </row>
    <row r="145" spans="1:3">
      <c r="A145" t="s">
        <v>326</v>
      </c>
      <c r="B145" t="s">
        <v>1034</v>
      </c>
      <c r="C145" t="s">
        <v>1035</v>
      </c>
    </row>
    <row r="146" spans="1:3">
      <c r="A146" t="s">
        <v>327</v>
      </c>
      <c r="B146" t="s">
        <v>1030</v>
      </c>
      <c r="C146" t="s">
        <v>1031</v>
      </c>
    </row>
    <row r="147" spans="1:3">
      <c r="A147" t="s">
        <v>328</v>
      </c>
      <c r="B147" t="s">
        <v>1030</v>
      </c>
      <c r="C147" t="s">
        <v>1031</v>
      </c>
    </row>
    <row r="148" spans="1:3">
      <c r="A148" t="s">
        <v>329</v>
      </c>
      <c r="B148" t="s">
        <v>1034</v>
      </c>
      <c r="C148" t="s">
        <v>1035</v>
      </c>
    </row>
    <row r="149" spans="1:3">
      <c r="A149" t="s">
        <v>330</v>
      </c>
      <c r="B149" t="s">
        <v>1034</v>
      </c>
      <c r="C149" t="s">
        <v>1035</v>
      </c>
    </row>
    <row r="150" spans="1:3">
      <c r="A150" t="s">
        <v>331</v>
      </c>
      <c r="B150" t="s">
        <v>1034</v>
      </c>
      <c r="C150" t="s">
        <v>1035</v>
      </c>
    </row>
    <row r="151" spans="1:3">
      <c r="A151" t="s">
        <v>332</v>
      </c>
      <c r="B151" t="s">
        <v>1034</v>
      </c>
      <c r="C151" t="s">
        <v>1035</v>
      </c>
    </row>
    <row r="152" spans="1:3">
      <c r="A152" t="s">
        <v>333</v>
      </c>
      <c r="B152" t="s">
        <v>1034</v>
      </c>
      <c r="C152" t="s">
        <v>1035</v>
      </c>
    </row>
    <row r="153" spans="1:3">
      <c r="A153" t="s">
        <v>334</v>
      </c>
      <c r="B153" t="s">
        <v>1034</v>
      </c>
      <c r="C153" t="s">
        <v>1035</v>
      </c>
    </row>
    <row r="154" spans="1:3">
      <c r="A154" t="s">
        <v>335</v>
      </c>
      <c r="B154" t="s">
        <v>1034</v>
      </c>
      <c r="C154" t="s">
        <v>1035</v>
      </c>
    </row>
    <row r="155" spans="1:3">
      <c r="A155" t="s">
        <v>336</v>
      </c>
      <c r="B155" t="s">
        <v>1034</v>
      </c>
      <c r="C155" t="s">
        <v>1035</v>
      </c>
    </row>
    <row r="156" spans="1:3">
      <c r="A156" t="s">
        <v>337</v>
      </c>
      <c r="B156" t="s">
        <v>1030</v>
      </c>
      <c r="C156" t="s">
        <v>1031</v>
      </c>
    </row>
    <row r="157" spans="1:3">
      <c r="A157" t="s">
        <v>338</v>
      </c>
      <c r="B157" t="s">
        <v>1030</v>
      </c>
      <c r="C157" t="s">
        <v>1031</v>
      </c>
    </row>
    <row r="158" spans="1:3">
      <c r="A158" t="s">
        <v>339</v>
      </c>
      <c r="B158" t="s">
        <v>1030</v>
      </c>
      <c r="C158" t="s">
        <v>1031</v>
      </c>
    </row>
    <row r="159" spans="1:3">
      <c r="A159" t="s">
        <v>340</v>
      </c>
      <c r="B159" t="s">
        <v>1032</v>
      </c>
      <c r="C159" t="s">
        <v>1033</v>
      </c>
    </row>
    <row r="160" spans="1:3">
      <c r="A160" t="s">
        <v>341</v>
      </c>
      <c r="B160" t="s">
        <v>1030</v>
      </c>
      <c r="C160" t="s">
        <v>1031</v>
      </c>
    </row>
    <row r="161" spans="1:3">
      <c r="A161" t="s">
        <v>342</v>
      </c>
      <c r="B161" t="s">
        <v>1034</v>
      </c>
      <c r="C161" t="s">
        <v>1035</v>
      </c>
    </row>
    <row r="162" spans="1:3">
      <c r="A162" t="s">
        <v>343</v>
      </c>
      <c r="B162" t="s">
        <v>1032</v>
      </c>
      <c r="C162" t="s">
        <v>1033</v>
      </c>
    </row>
    <row r="163" spans="1:3">
      <c r="A163" t="s">
        <v>344</v>
      </c>
      <c r="B163" t="s">
        <v>1030</v>
      </c>
      <c r="C163" t="s">
        <v>1031</v>
      </c>
    </row>
    <row r="164" spans="1:3">
      <c r="A164" t="s">
        <v>345</v>
      </c>
      <c r="B164" t="s">
        <v>1032</v>
      </c>
      <c r="C164" t="s">
        <v>1033</v>
      </c>
    </row>
    <row r="165" spans="1:3">
      <c r="A165" t="s">
        <v>346</v>
      </c>
      <c r="B165" t="s">
        <v>1030</v>
      </c>
      <c r="C165" t="s">
        <v>1031</v>
      </c>
    </row>
    <row r="166" spans="1:3">
      <c r="A166" t="s">
        <v>347</v>
      </c>
      <c r="B166" t="s">
        <v>1030</v>
      </c>
      <c r="C166" t="s">
        <v>1031</v>
      </c>
    </row>
    <row r="167" spans="1:3">
      <c r="A167" t="s">
        <v>348</v>
      </c>
      <c r="B167" t="s">
        <v>1030</v>
      </c>
      <c r="C167" t="s">
        <v>1031</v>
      </c>
    </row>
    <row r="168" spans="1:3">
      <c r="A168" t="s">
        <v>349</v>
      </c>
      <c r="B168" t="s">
        <v>1034</v>
      </c>
      <c r="C168" t="s">
        <v>1035</v>
      </c>
    </row>
    <row r="169" spans="1:3">
      <c r="A169" t="s">
        <v>350</v>
      </c>
      <c r="B169" t="s">
        <v>1030</v>
      </c>
      <c r="C169" t="s">
        <v>1031</v>
      </c>
    </row>
    <row r="170" spans="1:3">
      <c r="A170" t="s">
        <v>351</v>
      </c>
      <c r="B170" t="s">
        <v>1030</v>
      </c>
      <c r="C170" t="s">
        <v>1031</v>
      </c>
    </row>
    <row r="171" spans="1:3">
      <c r="A171" t="s">
        <v>352</v>
      </c>
      <c r="B171" t="s">
        <v>1032</v>
      </c>
      <c r="C171" t="s">
        <v>1033</v>
      </c>
    </row>
    <row r="172" spans="1:3">
      <c r="A172" t="s">
        <v>353</v>
      </c>
      <c r="B172" t="s">
        <v>1034</v>
      </c>
      <c r="C172" t="s">
        <v>1035</v>
      </c>
    </row>
    <row r="173" spans="1:3">
      <c r="A173" t="s">
        <v>354</v>
      </c>
      <c r="B173" t="s">
        <v>1032</v>
      </c>
      <c r="C173" t="s">
        <v>1033</v>
      </c>
    </row>
    <row r="174" spans="1:3">
      <c r="A174" t="s">
        <v>355</v>
      </c>
      <c r="B174" t="s">
        <v>1032</v>
      </c>
      <c r="C174" t="s">
        <v>1033</v>
      </c>
    </row>
    <row r="175" spans="1:3">
      <c r="A175" t="s">
        <v>356</v>
      </c>
      <c r="B175" t="s">
        <v>1032</v>
      </c>
      <c r="C175" t="s">
        <v>1033</v>
      </c>
    </row>
    <row r="176" spans="1:3">
      <c r="A176" t="s">
        <v>357</v>
      </c>
      <c r="B176" t="s">
        <v>1032</v>
      </c>
      <c r="C176" t="s">
        <v>1033</v>
      </c>
    </row>
    <row r="177" spans="1:3">
      <c r="A177" t="s">
        <v>358</v>
      </c>
      <c r="B177" t="s">
        <v>1034</v>
      </c>
      <c r="C177" t="s">
        <v>1035</v>
      </c>
    </row>
    <row r="178" spans="1:3">
      <c r="A178" t="s">
        <v>359</v>
      </c>
      <c r="B178" t="s">
        <v>1030</v>
      </c>
      <c r="C178" t="s">
        <v>1031</v>
      </c>
    </row>
    <row r="179" spans="1:3">
      <c r="A179" t="s">
        <v>360</v>
      </c>
      <c r="B179" t="s">
        <v>1030</v>
      </c>
      <c r="C179" t="s">
        <v>1031</v>
      </c>
    </row>
    <row r="180" spans="1:3">
      <c r="A180" t="s">
        <v>361</v>
      </c>
      <c r="B180" t="s">
        <v>1030</v>
      </c>
      <c r="C180" t="s">
        <v>1031</v>
      </c>
    </row>
    <row r="181" spans="1:3">
      <c r="A181" t="s">
        <v>362</v>
      </c>
      <c r="B181" t="s">
        <v>1034</v>
      </c>
      <c r="C181" t="s">
        <v>1035</v>
      </c>
    </row>
    <row r="182" spans="1:3">
      <c r="A182" t="s">
        <v>363</v>
      </c>
      <c r="B182" t="s">
        <v>1030</v>
      </c>
      <c r="C182" t="s">
        <v>1031</v>
      </c>
    </row>
    <row r="183" spans="1:3">
      <c r="A183" t="s">
        <v>364</v>
      </c>
      <c r="B183" t="s">
        <v>1032</v>
      </c>
      <c r="C183" t="s">
        <v>1033</v>
      </c>
    </row>
    <row r="184" spans="1:3">
      <c r="A184" t="s">
        <v>365</v>
      </c>
      <c r="B184" t="s">
        <v>1034</v>
      </c>
      <c r="C184" t="s">
        <v>1035</v>
      </c>
    </row>
    <row r="185" spans="1:3">
      <c r="A185" t="s">
        <v>366</v>
      </c>
      <c r="B185" t="s">
        <v>1030</v>
      </c>
      <c r="C185" t="s">
        <v>1031</v>
      </c>
    </row>
    <row r="186" spans="1:3">
      <c r="A186" t="s">
        <v>367</v>
      </c>
      <c r="B186" t="s">
        <v>1032</v>
      </c>
      <c r="C186" t="s">
        <v>1033</v>
      </c>
    </row>
    <row r="187" spans="1:3">
      <c r="A187" t="s">
        <v>368</v>
      </c>
      <c r="B187" t="s">
        <v>1032</v>
      </c>
      <c r="C187" t="s">
        <v>1033</v>
      </c>
    </row>
    <row r="188" spans="1:3">
      <c r="A188" t="s">
        <v>369</v>
      </c>
      <c r="B188" t="s">
        <v>1034</v>
      </c>
      <c r="C188" t="s">
        <v>1035</v>
      </c>
    </row>
    <row r="189" spans="1:3">
      <c r="A189" t="s">
        <v>370</v>
      </c>
      <c r="B189" t="s">
        <v>1032</v>
      </c>
      <c r="C189" t="s">
        <v>1033</v>
      </c>
    </row>
    <row r="190" spans="1:3">
      <c r="A190" t="s">
        <v>371</v>
      </c>
      <c r="B190" t="s">
        <v>1034</v>
      </c>
      <c r="C190" t="s">
        <v>1035</v>
      </c>
    </row>
    <row r="191" spans="1:3">
      <c r="A191" t="s">
        <v>372</v>
      </c>
      <c r="B191" t="s">
        <v>1034</v>
      </c>
      <c r="C191" t="s">
        <v>1035</v>
      </c>
    </row>
    <row r="192" spans="1:3">
      <c r="A192" t="s">
        <v>373</v>
      </c>
      <c r="B192" t="s">
        <v>1032</v>
      </c>
      <c r="C192" t="s">
        <v>1033</v>
      </c>
    </row>
    <row r="193" spans="1:3">
      <c r="A193" t="s">
        <v>374</v>
      </c>
      <c r="B193" t="s">
        <v>1032</v>
      </c>
      <c r="C193" t="s">
        <v>1033</v>
      </c>
    </row>
    <row r="194" spans="1:3">
      <c r="A194" t="s">
        <v>375</v>
      </c>
      <c r="B194" t="s">
        <v>1030</v>
      </c>
      <c r="C194" t="s">
        <v>1031</v>
      </c>
    </row>
    <row r="195" spans="1:3">
      <c r="A195" t="s">
        <v>376</v>
      </c>
      <c r="B195" t="s">
        <v>1034</v>
      </c>
      <c r="C195" t="s">
        <v>1035</v>
      </c>
    </row>
    <row r="196" spans="1:3">
      <c r="A196" t="s">
        <v>377</v>
      </c>
      <c r="B196" t="s">
        <v>1034</v>
      </c>
      <c r="C196" t="s">
        <v>1035</v>
      </c>
    </row>
    <row r="197" spans="1:3">
      <c r="A197" t="s">
        <v>378</v>
      </c>
      <c r="B197" t="s">
        <v>1030</v>
      </c>
      <c r="C197" t="s">
        <v>1031</v>
      </c>
    </row>
    <row r="198" spans="1:3">
      <c r="A198" t="s">
        <v>379</v>
      </c>
      <c r="B198" t="s">
        <v>1034</v>
      </c>
      <c r="C198" t="s">
        <v>1035</v>
      </c>
    </row>
    <row r="199" spans="1:3">
      <c r="A199" t="s">
        <v>380</v>
      </c>
      <c r="B199" t="s">
        <v>1034</v>
      </c>
      <c r="C199" t="s">
        <v>1035</v>
      </c>
    </row>
    <row r="200" spans="1:3">
      <c r="A200" t="s">
        <v>381</v>
      </c>
      <c r="B200" t="s">
        <v>1034</v>
      </c>
      <c r="C200" t="s">
        <v>1035</v>
      </c>
    </row>
    <row r="201" spans="1:3">
      <c r="A201" t="s">
        <v>382</v>
      </c>
      <c r="B201" t="s">
        <v>1030</v>
      </c>
      <c r="C201" t="s">
        <v>1031</v>
      </c>
    </row>
    <row r="202" spans="1:3">
      <c r="A202" t="s">
        <v>383</v>
      </c>
      <c r="B202" t="s">
        <v>1034</v>
      </c>
      <c r="C202" t="s">
        <v>1035</v>
      </c>
    </row>
    <row r="203" spans="1:3">
      <c r="A203" t="s">
        <v>384</v>
      </c>
      <c r="B203" t="s">
        <v>1030</v>
      </c>
      <c r="C203" t="s">
        <v>1031</v>
      </c>
    </row>
    <row r="204" spans="1:3">
      <c r="A204" t="s">
        <v>385</v>
      </c>
      <c r="B204" t="s">
        <v>1032</v>
      </c>
      <c r="C204" t="s">
        <v>1033</v>
      </c>
    </row>
    <row r="205" spans="1:3">
      <c r="A205" t="s">
        <v>386</v>
      </c>
      <c r="B205" t="s">
        <v>1032</v>
      </c>
      <c r="C205" t="s">
        <v>1033</v>
      </c>
    </row>
    <row r="206" spans="1:3">
      <c r="A206" t="s">
        <v>387</v>
      </c>
      <c r="B206" t="s">
        <v>1034</v>
      </c>
      <c r="C206" t="s">
        <v>1035</v>
      </c>
    </row>
    <row r="207" spans="1:3">
      <c r="A207" t="s">
        <v>388</v>
      </c>
      <c r="B207" t="s">
        <v>1034</v>
      </c>
      <c r="C207" t="s">
        <v>1035</v>
      </c>
    </row>
    <row r="208" spans="1:3">
      <c r="A208" t="s">
        <v>389</v>
      </c>
      <c r="B208" t="s">
        <v>1030</v>
      </c>
      <c r="C208" t="s">
        <v>1031</v>
      </c>
    </row>
    <row r="209" spans="1:3">
      <c r="A209" t="s">
        <v>390</v>
      </c>
      <c r="B209" t="s">
        <v>1030</v>
      </c>
      <c r="C209" t="s">
        <v>1031</v>
      </c>
    </row>
    <row r="210" spans="1:3">
      <c r="A210" t="s">
        <v>391</v>
      </c>
      <c r="B210" t="s">
        <v>1032</v>
      </c>
      <c r="C210" t="s">
        <v>1033</v>
      </c>
    </row>
    <row r="211" spans="1:3">
      <c r="A211" t="s">
        <v>392</v>
      </c>
      <c r="B211" t="s">
        <v>1034</v>
      </c>
      <c r="C211" t="s">
        <v>1035</v>
      </c>
    </row>
    <row r="212" spans="1:3">
      <c r="A212" t="s">
        <v>393</v>
      </c>
      <c r="B212" t="s">
        <v>1034</v>
      </c>
      <c r="C212" t="s">
        <v>1035</v>
      </c>
    </row>
    <row r="213" spans="1:3">
      <c r="A213" t="s">
        <v>394</v>
      </c>
      <c r="B213" t="s">
        <v>1032</v>
      </c>
      <c r="C213" t="s">
        <v>1033</v>
      </c>
    </row>
    <row r="214" spans="1:3">
      <c r="A214" t="s">
        <v>395</v>
      </c>
      <c r="B214" t="s">
        <v>1030</v>
      </c>
      <c r="C214" t="s">
        <v>1031</v>
      </c>
    </row>
    <row r="215" spans="1:3">
      <c r="A215" t="s">
        <v>396</v>
      </c>
      <c r="B215" t="s">
        <v>1034</v>
      </c>
      <c r="C215" t="s">
        <v>1035</v>
      </c>
    </row>
    <row r="216" spans="1:3">
      <c r="A216" t="s">
        <v>397</v>
      </c>
      <c r="B216" t="s">
        <v>1032</v>
      </c>
      <c r="C216" t="s">
        <v>1033</v>
      </c>
    </row>
    <row r="217" spans="1:3">
      <c r="A217" t="s">
        <v>398</v>
      </c>
      <c r="B217" t="s">
        <v>1034</v>
      </c>
      <c r="C217" t="s">
        <v>1035</v>
      </c>
    </row>
    <row r="218" spans="1:3">
      <c r="A218" t="s">
        <v>399</v>
      </c>
      <c r="B218" t="s">
        <v>1030</v>
      </c>
      <c r="C218" t="s">
        <v>1031</v>
      </c>
    </row>
    <row r="219" spans="1:3">
      <c r="A219" t="s">
        <v>400</v>
      </c>
      <c r="B219" t="s">
        <v>1032</v>
      </c>
      <c r="C219" t="s">
        <v>1033</v>
      </c>
    </row>
    <row r="220" spans="1:3">
      <c r="A220" t="s">
        <v>401</v>
      </c>
      <c r="B220" t="s">
        <v>1034</v>
      </c>
      <c r="C220" t="s">
        <v>1035</v>
      </c>
    </row>
    <row r="221" spans="1:3">
      <c r="A221" t="s">
        <v>402</v>
      </c>
      <c r="B221" t="s">
        <v>1030</v>
      </c>
      <c r="C221" t="s">
        <v>1031</v>
      </c>
    </row>
    <row r="222" spans="1:3">
      <c r="A222" t="s">
        <v>403</v>
      </c>
      <c r="B222" t="s">
        <v>1034</v>
      </c>
      <c r="C222" t="s">
        <v>1035</v>
      </c>
    </row>
    <row r="223" spans="1:3">
      <c r="A223" t="s">
        <v>404</v>
      </c>
      <c r="B223" t="s">
        <v>1032</v>
      </c>
      <c r="C223" t="s">
        <v>1033</v>
      </c>
    </row>
    <row r="224" spans="1:3">
      <c r="A224" t="s">
        <v>405</v>
      </c>
      <c r="B224" t="s">
        <v>1034</v>
      </c>
      <c r="C224" t="s">
        <v>1035</v>
      </c>
    </row>
    <row r="225" spans="1:3">
      <c r="A225" t="s">
        <v>406</v>
      </c>
      <c r="B225" t="s">
        <v>1032</v>
      </c>
      <c r="C225" t="s">
        <v>1033</v>
      </c>
    </row>
    <row r="226" spans="1:3">
      <c r="A226" t="s">
        <v>407</v>
      </c>
      <c r="B226" t="s">
        <v>1030</v>
      </c>
      <c r="C226" t="s">
        <v>1031</v>
      </c>
    </row>
    <row r="227" spans="1:3">
      <c r="A227" t="s">
        <v>408</v>
      </c>
      <c r="B227" t="s">
        <v>1030</v>
      </c>
      <c r="C227" t="s">
        <v>1031</v>
      </c>
    </row>
    <row r="228" spans="1:3">
      <c r="A228" t="s">
        <v>409</v>
      </c>
      <c r="B228" t="s">
        <v>1030</v>
      </c>
      <c r="C228" t="s">
        <v>1031</v>
      </c>
    </row>
    <row r="229" spans="1:3">
      <c r="A229" t="s">
        <v>410</v>
      </c>
      <c r="B229" t="s">
        <v>1030</v>
      </c>
      <c r="C229" t="s">
        <v>1031</v>
      </c>
    </row>
    <row r="230" spans="1:3">
      <c r="A230" t="s">
        <v>411</v>
      </c>
      <c r="B230" t="s">
        <v>1030</v>
      </c>
      <c r="C230" t="s">
        <v>1031</v>
      </c>
    </row>
    <row r="231" spans="1:3">
      <c r="A231" t="s">
        <v>412</v>
      </c>
      <c r="B231" t="s">
        <v>1032</v>
      </c>
      <c r="C231" t="s">
        <v>1033</v>
      </c>
    </row>
    <row r="232" spans="1:3">
      <c r="A232" t="s">
        <v>413</v>
      </c>
      <c r="B232" t="s">
        <v>1032</v>
      </c>
      <c r="C232" t="s">
        <v>1033</v>
      </c>
    </row>
    <row r="233" spans="1:3">
      <c r="A233" t="s">
        <v>414</v>
      </c>
      <c r="B233" t="s">
        <v>1032</v>
      </c>
      <c r="C233" t="s">
        <v>1033</v>
      </c>
    </row>
    <row r="234" spans="1:3">
      <c r="A234" t="s">
        <v>415</v>
      </c>
      <c r="B234" t="s">
        <v>1034</v>
      </c>
      <c r="C234" t="s">
        <v>1035</v>
      </c>
    </row>
    <row r="235" spans="1:3">
      <c r="A235" t="s">
        <v>416</v>
      </c>
      <c r="B235" t="s">
        <v>1034</v>
      </c>
      <c r="C235" t="s">
        <v>1035</v>
      </c>
    </row>
    <row r="236" spans="1:3">
      <c r="A236" t="s">
        <v>417</v>
      </c>
      <c r="B236" t="s">
        <v>1034</v>
      </c>
      <c r="C236" t="s">
        <v>1035</v>
      </c>
    </row>
    <row r="237" spans="1:3">
      <c r="A237" t="s">
        <v>418</v>
      </c>
      <c r="B237" t="s">
        <v>1032</v>
      </c>
      <c r="C237" t="s">
        <v>1033</v>
      </c>
    </row>
    <row r="238" spans="1:3">
      <c r="A238" t="s">
        <v>419</v>
      </c>
      <c r="B238" t="s">
        <v>1034</v>
      </c>
      <c r="C238" t="s">
        <v>1035</v>
      </c>
    </row>
    <row r="239" spans="1:3">
      <c r="A239" t="s">
        <v>420</v>
      </c>
      <c r="B239" t="s">
        <v>1030</v>
      </c>
      <c r="C239" t="s">
        <v>1031</v>
      </c>
    </row>
    <row r="240" spans="1:3">
      <c r="A240" t="s">
        <v>421</v>
      </c>
      <c r="B240" t="s">
        <v>1030</v>
      </c>
      <c r="C240" t="s">
        <v>1031</v>
      </c>
    </row>
    <row r="241" spans="1:3">
      <c r="A241" t="s">
        <v>422</v>
      </c>
      <c r="B241" t="s">
        <v>1032</v>
      </c>
      <c r="C241" t="s">
        <v>1033</v>
      </c>
    </row>
    <row r="242" spans="1:3">
      <c r="A242" t="s">
        <v>423</v>
      </c>
      <c r="B242" t="s">
        <v>1030</v>
      </c>
      <c r="C242" t="s">
        <v>1031</v>
      </c>
    </row>
    <row r="243" spans="1:3">
      <c r="A243" t="s">
        <v>424</v>
      </c>
      <c r="B243" t="s">
        <v>1034</v>
      </c>
      <c r="C243" t="s">
        <v>1035</v>
      </c>
    </row>
    <row r="244" spans="1:3">
      <c r="A244" t="s">
        <v>425</v>
      </c>
      <c r="B244" t="s">
        <v>1032</v>
      </c>
      <c r="C244" t="s">
        <v>1033</v>
      </c>
    </row>
    <row r="245" spans="1:3">
      <c r="A245" t="s">
        <v>426</v>
      </c>
      <c r="B245" t="s">
        <v>1032</v>
      </c>
      <c r="C245" t="s">
        <v>1033</v>
      </c>
    </row>
    <row r="246" spans="1:3">
      <c r="A246" t="s">
        <v>427</v>
      </c>
      <c r="B246" t="s">
        <v>1030</v>
      </c>
      <c r="C246" t="s">
        <v>1031</v>
      </c>
    </row>
    <row r="247" spans="1:3">
      <c r="A247" t="s">
        <v>428</v>
      </c>
      <c r="B247" t="s">
        <v>1030</v>
      </c>
      <c r="C247" t="s">
        <v>1031</v>
      </c>
    </row>
    <row r="248" spans="1:3">
      <c r="A248" t="s">
        <v>429</v>
      </c>
      <c r="B248" t="s">
        <v>1030</v>
      </c>
      <c r="C248" t="s">
        <v>1031</v>
      </c>
    </row>
    <row r="249" spans="1:3">
      <c r="A249" t="s">
        <v>430</v>
      </c>
      <c r="B249" t="s">
        <v>1032</v>
      </c>
      <c r="C249" t="s">
        <v>1033</v>
      </c>
    </row>
    <row r="250" spans="1:3">
      <c r="A250" t="s">
        <v>431</v>
      </c>
      <c r="B250" t="s">
        <v>1034</v>
      </c>
      <c r="C250" t="s">
        <v>1035</v>
      </c>
    </row>
    <row r="251" spans="1:3">
      <c r="A251" t="s">
        <v>432</v>
      </c>
      <c r="B251" t="s">
        <v>1034</v>
      </c>
      <c r="C251" t="s">
        <v>1035</v>
      </c>
    </row>
    <row r="252" spans="1:3">
      <c r="A252" t="s">
        <v>433</v>
      </c>
      <c r="B252" t="s">
        <v>1032</v>
      </c>
      <c r="C252" t="s">
        <v>1033</v>
      </c>
    </row>
    <row r="253" spans="1:3">
      <c r="A253" t="s">
        <v>434</v>
      </c>
      <c r="B253" t="s">
        <v>1030</v>
      </c>
      <c r="C253" t="s">
        <v>1031</v>
      </c>
    </row>
    <row r="254" spans="1:3">
      <c r="A254" t="s">
        <v>435</v>
      </c>
      <c r="B254" t="s">
        <v>1034</v>
      </c>
      <c r="C254" t="s">
        <v>1035</v>
      </c>
    </row>
    <row r="255" spans="1:3">
      <c r="A255" t="s">
        <v>436</v>
      </c>
      <c r="B255" t="s">
        <v>1034</v>
      </c>
      <c r="C255" t="s">
        <v>1035</v>
      </c>
    </row>
    <row r="256" spans="1:3">
      <c r="A256" t="s">
        <v>437</v>
      </c>
      <c r="B256" t="s">
        <v>1034</v>
      </c>
      <c r="C256" t="s">
        <v>1035</v>
      </c>
    </row>
    <row r="257" spans="1:3">
      <c r="A257" t="s">
        <v>438</v>
      </c>
      <c r="B257" t="s">
        <v>1032</v>
      </c>
      <c r="C257" t="s">
        <v>1033</v>
      </c>
    </row>
    <row r="258" spans="1:3">
      <c r="A258" t="s">
        <v>439</v>
      </c>
      <c r="B258" t="s">
        <v>1034</v>
      </c>
      <c r="C258" t="s">
        <v>1035</v>
      </c>
    </row>
    <row r="259" spans="1:3">
      <c r="A259" t="s">
        <v>440</v>
      </c>
      <c r="B259" t="s">
        <v>1032</v>
      </c>
      <c r="C259" t="s">
        <v>1033</v>
      </c>
    </row>
    <row r="260" spans="1:3">
      <c r="A260" t="s">
        <v>441</v>
      </c>
      <c r="B260" t="s">
        <v>1030</v>
      </c>
      <c r="C260" t="s">
        <v>1031</v>
      </c>
    </row>
    <row r="261" spans="1:3">
      <c r="A261" t="s">
        <v>442</v>
      </c>
      <c r="B261" t="s">
        <v>1032</v>
      </c>
      <c r="C261" t="s">
        <v>1033</v>
      </c>
    </row>
    <row r="262" spans="1:3">
      <c r="A262" t="s">
        <v>443</v>
      </c>
      <c r="B262" t="s">
        <v>1032</v>
      </c>
      <c r="C262" t="s">
        <v>1033</v>
      </c>
    </row>
    <row r="263" spans="1:3">
      <c r="A263" t="s">
        <v>444</v>
      </c>
      <c r="B263" t="s">
        <v>1030</v>
      </c>
      <c r="C263" t="s">
        <v>1031</v>
      </c>
    </row>
    <row r="264" spans="1:3">
      <c r="A264" t="s">
        <v>445</v>
      </c>
      <c r="B264" t="s">
        <v>1032</v>
      </c>
      <c r="C264" t="s">
        <v>1033</v>
      </c>
    </row>
    <row r="265" spans="1:3">
      <c r="A265" t="s">
        <v>446</v>
      </c>
      <c r="B265" t="s">
        <v>1034</v>
      </c>
      <c r="C265" t="s">
        <v>1035</v>
      </c>
    </row>
    <row r="266" spans="1:3">
      <c r="A266" t="s">
        <v>447</v>
      </c>
      <c r="B266" t="s">
        <v>1030</v>
      </c>
      <c r="C266" t="s">
        <v>1031</v>
      </c>
    </row>
    <row r="267" spans="1:3">
      <c r="A267" t="s">
        <v>448</v>
      </c>
      <c r="B267" t="s">
        <v>1032</v>
      </c>
      <c r="C267" t="s">
        <v>1033</v>
      </c>
    </row>
    <row r="268" spans="1:3">
      <c r="A268" t="s">
        <v>449</v>
      </c>
      <c r="B268" t="s">
        <v>1032</v>
      </c>
      <c r="C268" t="s">
        <v>1033</v>
      </c>
    </row>
    <row r="269" spans="1:3">
      <c r="A269" t="s">
        <v>450</v>
      </c>
      <c r="B269" t="s">
        <v>1034</v>
      </c>
      <c r="C269" t="s">
        <v>1035</v>
      </c>
    </row>
    <row r="270" spans="1:3">
      <c r="A270" t="s">
        <v>451</v>
      </c>
      <c r="B270" t="s">
        <v>1034</v>
      </c>
      <c r="C270" t="s">
        <v>1035</v>
      </c>
    </row>
    <row r="271" spans="1:3">
      <c r="A271" t="s">
        <v>452</v>
      </c>
      <c r="B271" t="s">
        <v>1030</v>
      </c>
      <c r="C271" t="s">
        <v>1031</v>
      </c>
    </row>
    <row r="272" spans="1:3">
      <c r="A272" t="s">
        <v>453</v>
      </c>
      <c r="B272" t="s">
        <v>1034</v>
      </c>
      <c r="C272" t="s">
        <v>1035</v>
      </c>
    </row>
    <row r="273" spans="1:3">
      <c r="A273" t="s">
        <v>454</v>
      </c>
      <c r="B273" t="s">
        <v>1034</v>
      </c>
      <c r="C273" t="s">
        <v>1035</v>
      </c>
    </row>
    <row r="274" spans="1:3">
      <c r="A274" t="s">
        <v>455</v>
      </c>
      <c r="B274" t="s">
        <v>1034</v>
      </c>
      <c r="C274" t="s">
        <v>1035</v>
      </c>
    </row>
    <row r="275" spans="1:3">
      <c r="A275" t="s">
        <v>456</v>
      </c>
      <c r="B275" t="s">
        <v>1032</v>
      </c>
      <c r="C275" t="s">
        <v>1033</v>
      </c>
    </row>
    <row r="276" spans="1:3">
      <c r="A276" t="s">
        <v>457</v>
      </c>
      <c r="B276" t="s">
        <v>1030</v>
      </c>
      <c r="C276" t="s">
        <v>1031</v>
      </c>
    </row>
    <row r="277" spans="1:3">
      <c r="A277" t="s">
        <v>458</v>
      </c>
      <c r="B277" t="s">
        <v>1034</v>
      </c>
      <c r="C277" t="s">
        <v>1035</v>
      </c>
    </row>
    <row r="278" spans="1:3">
      <c r="A278" t="s">
        <v>459</v>
      </c>
      <c r="B278" t="s">
        <v>1030</v>
      </c>
      <c r="C278" t="s">
        <v>1031</v>
      </c>
    </row>
    <row r="279" spans="1:3">
      <c r="A279" t="s">
        <v>460</v>
      </c>
      <c r="B279" t="s">
        <v>1032</v>
      </c>
      <c r="C279" t="s">
        <v>1033</v>
      </c>
    </row>
    <row r="280" spans="1:3">
      <c r="A280" t="s">
        <v>461</v>
      </c>
      <c r="B280" t="s">
        <v>1034</v>
      </c>
      <c r="C280" t="s">
        <v>1035</v>
      </c>
    </row>
    <row r="281" spans="1:3">
      <c r="A281" t="s">
        <v>462</v>
      </c>
      <c r="B281" t="s">
        <v>1034</v>
      </c>
      <c r="C281" t="s">
        <v>1035</v>
      </c>
    </row>
    <row r="282" spans="1:3">
      <c r="A282" t="s">
        <v>463</v>
      </c>
      <c r="B282" t="s">
        <v>1032</v>
      </c>
      <c r="C282" t="s">
        <v>1033</v>
      </c>
    </row>
    <row r="283" spans="1:3">
      <c r="A283" t="s">
        <v>464</v>
      </c>
      <c r="B283" t="s">
        <v>1032</v>
      </c>
      <c r="C283" t="s">
        <v>1033</v>
      </c>
    </row>
    <row r="284" spans="1:3">
      <c r="A284" t="s">
        <v>465</v>
      </c>
      <c r="B284" t="s">
        <v>1032</v>
      </c>
      <c r="C284" t="s">
        <v>1033</v>
      </c>
    </row>
    <row r="285" spans="1:3">
      <c r="A285" t="s">
        <v>466</v>
      </c>
      <c r="B285" t="s">
        <v>1032</v>
      </c>
      <c r="C285" t="s">
        <v>1033</v>
      </c>
    </row>
    <row r="286" spans="1:3">
      <c r="A286" t="s">
        <v>467</v>
      </c>
      <c r="B286" t="s">
        <v>1030</v>
      </c>
      <c r="C286" t="s">
        <v>1031</v>
      </c>
    </row>
    <row r="287" spans="1:3">
      <c r="A287" t="s">
        <v>468</v>
      </c>
      <c r="B287" t="s">
        <v>1030</v>
      </c>
      <c r="C287" t="s">
        <v>1031</v>
      </c>
    </row>
    <row r="288" spans="1:3">
      <c r="A288" t="s">
        <v>469</v>
      </c>
      <c r="B288" t="s">
        <v>1030</v>
      </c>
      <c r="C288" t="s">
        <v>1031</v>
      </c>
    </row>
    <row r="289" spans="1:3">
      <c r="A289" t="s">
        <v>470</v>
      </c>
      <c r="B289" t="s">
        <v>1032</v>
      </c>
      <c r="C289" t="s">
        <v>1033</v>
      </c>
    </row>
    <row r="290" spans="1:3">
      <c r="A290" t="s">
        <v>471</v>
      </c>
      <c r="B290" t="s">
        <v>1032</v>
      </c>
      <c r="C290" t="s">
        <v>1033</v>
      </c>
    </row>
    <row r="291" spans="1:3">
      <c r="A291" t="s">
        <v>472</v>
      </c>
      <c r="B291" t="s">
        <v>1032</v>
      </c>
      <c r="C291" t="s">
        <v>1033</v>
      </c>
    </row>
    <row r="292" spans="1:3">
      <c r="A292" t="s">
        <v>473</v>
      </c>
      <c r="B292" t="s">
        <v>1034</v>
      </c>
      <c r="C292" t="s">
        <v>1035</v>
      </c>
    </row>
    <row r="293" spans="1:3">
      <c r="A293" t="s">
        <v>474</v>
      </c>
      <c r="B293" t="s">
        <v>1034</v>
      </c>
      <c r="C293" t="s">
        <v>1035</v>
      </c>
    </row>
    <row r="294" spans="1:3">
      <c r="A294" t="s">
        <v>475</v>
      </c>
      <c r="B294" t="s">
        <v>1034</v>
      </c>
      <c r="C294" t="s">
        <v>1035</v>
      </c>
    </row>
    <row r="295" spans="1:3">
      <c r="A295" t="s">
        <v>476</v>
      </c>
      <c r="B295" t="s">
        <v>1032</v>
      </c>
      <c r="C295" t="s">
        <v>1033</v>
      </c>
    </row>
    <row r="296" spans="1:3">
      <c r="A296" t="s">
        <v>477</v>
      </c>
      <c r="B296" t="s">
        <v>1034</v>
      </c>
      <c r="C296" t="s">
        <v>1035</v>
      </c>
    </row>
    <row r="297" spans="1:3">
      <c r="A297" t="s">
        <v>478</v>
      </c>
      <c r="B297" t="s">
        <v>1034</v>
      </c>
      <c r="C297" t="s">
        <v>1035</v>
      </c>
    </row>
    <row r="298" spans="1:3">
      <c r="A298" t="s">
        <v>479</v>
      </c>
      <c r="B298" t="s">
        <v>1030</v>
      </c>
      <c r="C298" t="s">
        <v>1031</v>
      </c>
    </row>
    <row r="299" spans="1:3">
      <c r="A299" t="s">
        <v>480</v>
      </c>
      <c r="B299" t="s">
        <v>1034</v>
      </c>
      <c r="C299" t="s">
        <v>1035</v>
      </c>
    </row>
    <row r="300" spans="1:3">
      <c r="A300" t="s">
        <v>481</v>
      </c>
      <c r="B300" t="s">
        <v>1034</v>
      </c>
      <c r="C300" t="s">
        <v>1035</v>
      </c>
    </row>
    <row r="301" spans="1:3">
      <c r="A301" t="s">
        <v>482</v>
      </c>
      <c r="B301" t="s">
        <v>1032</v>
      </c>
      <c r="C301" t="s">
        <v>1033</v>
      </c>
    </row>
    <row r="302" spans="1:3">
      <c r="A302" t="s">
        <v>483</v>
      </c>
      <c r="B302" t="s">
        <v>1034</v>
      </c>
      <c r="C302" t="s">
        <v>1035</v>
      </c>
    </row>
    <row r="303" spans="1:3">
      <c r="A303" t="s">
        <v>484</v>
      </c>
      <c r="B303" t="s">
        <v>1034</v>
      </c>
      <c r="C303" t="s">
        <v>1035</v>
      </c>
    </row>
    <row r="304" spans="1:3">
      <c r="A304" t="s">
        <v>485</v>
      </c>
      <c r="B304" t="s">
        <v>1034</v>
      </c>
      <c r="C304" t="s">
        <v>1035</v>
      </c>
    </row>
    <row r="305" spans="1:3">
      <c r="A305" t="s">
        <v>486</v>
      </c>
      <c r="B305" t="s">
        <v>1030</v>
      </c>
      <c r="C305" t="s">
        <v>1031</v>
      </c>
    </row>
    <row r="306" spans="1:3">
      <c r="A306" t="s">
        <v>487</v>
      </c>
      <c r="B306" t="s">
        <v>1030</v>
      </c>
      <c r="C306" t="s">
        <v>1031</v>
      </c>
    </row>
    <row r="307" spans="1:3">
      <c r="A307" t="s">
        <v>488</v>
      </c>
      <c r="B307" t="s">
        <v>1032</v>
      </c>
      <c r="C307" t="s">
        <v>1033</v>
      </c>
    </row>
    <row r="308" spans="1:3">
      <c r="A308" t="s">
        <v>489</v>
      </c>
      <c r="B308" t="s">
        <v>1030</v>
      </c>
      <c r="C308" t="s">
        <v>1031</v>
      </c>
    </row>
    <row r="309" spans="1:3">
      <c r="A309" t="s">
        <v>490</v>
      </c>
      <c r="B309" t="s">
        <v>1030</v>
      </c>
      <c r="C309" t="s">
        <v>1031</v>
      </c>
    </row>
    <row r="310" spans="1:3">
      <c r="A310" t="s">
        <v>491</v>
      </c>
      <c r="B310" t="s">
        <v>1030</v>
      </c>
      <c r="C310" t="s">
        <v>1031</v>
      </c>
    </row>
    <row r="311" spans="1:3">
      <c r="A311" t="s">
        <v>492</v>
      </c>
      <c r="B311" t="s">
        <v>1034</v>
      </c>
      <c r="C311" t="s">
        <v>1035</v>
      </c>
    </row>
    <row r="312" spans="1:3">
      <c r="A312" t="s">
        <v>493</v>
      </c>
      <c r="B312" t="s">
        <v>1032</v>
      </c>
      <c r="C312" t="s">
        <v>1033</v>
      </c>
    </row>
    <row r="313" spans="1:3">
      <c r="A313" t="s">
        <v>494</v>
      </c>
      <c r="B313" t="s">
        <v>1030</v>
      </c>
      <c r="C313" t="s">
        <v>1031</v>
      </c>
    </row>
    <row r="314" spans="1:3">
      <c r="A314" t="s">
        <v>495</v>
      </c>
      <c r="B314" t="s">
        <v>1034</v>
      </c>
      <c r="C314" t="s">
        <v>1035</v>
      </c>
    </row>
    <row r="315" spans="1:3">
      <c r="A315" t="s">
        <v>496</v>
      </c>
      <c r="B315" t="s">
        <v>1034</v>
      </c>
      <c r="C315" t="s">
        <v>1035</v>
      </c>
    </row>
    <row r="316" spans="1:3">
      <c r="A316" t="s">
        <v>497</v>
      </c>
      <c r="B316" t="s">
        <v>1030</v>
      </c>
      <c r="C316" t="s">
        <v>1031</v>
      </c>
    </row>
    <row r="317" spans="1:3">
      <c r="A317" t="s">
        <v>498</v>
      </c>
      <c r="B317" t="s">
        <v>1032</v>
      </c>
      <c r="C317" t="s">
        <v>1033</v>
      </c>
    </row>
    <row r="318" spans="1:3">
      <c r="A318" t="s">
        <v>499</v>
      </c>
      <c r="B318" t="s">
        <v>1034</v>
      </c>
      <c r="C318" t="s">
        <v>1035</v>
      </c>
    </row>
    <row r="319" spans="1:3">
      <c r="A319" t="s">
        <v>500</v>
      </c>
      <c r="B319" t="s">
        <v>1032</v>
      </c>
      <c r="C319" t="s">
        <v>1033</v>
      </c>
    </row>
    <row r="320" spans="1:3">
      <c r="A320" t="s">
        <v>501</v>
      </c>
      <c r="B320" t="s">
        <v>1032</v>
      </c>
      <c r="C320" t="s">
        <v>1033</v>
      </c>
    </row>
    <row r="321" spans="1:3">
      <c r="A321" t="s">
        <v>502</v>
      </c>
      <c r="B321" t="s">
        <v>1030</v>
      </c>
      <c r="C321" t="s">
        <v>1031</v>
      </c>
    </row>
    <row r="322" spans="1:3">
      <c r="A322" t="s">
        <v>503</v>
      </c>
      <c r="B322" t="s">
        <v>1034</v>
      </c>
      <c r="C322" t="s">
        <v>1035</v>
      </c>
    </row>
    <row r="323" spans="1:3">
      <c r="A323" t="s">
        <v>504</v>
      </c>
      <c r="B323" t="s">
        <v>1032</v>
      </c>
      <c r="C323" t="s">
        <v>1033</v>
      </c>
    </row>
    <row r="324" spans="1:3">
      <c r="A324" t="s">
        <v>505</v>
      </c>
      <c r="B324" t="s">
        <v>1032</v>
      </c>
      <c r="C324" t="s">
        <v>1033</v>
      </c>
    </row>
    <row r="325" spans="1:3">
      <c r="A325" t="s">
        <v>506</v>
      </c>
      <c r="B325" t="s">
        <v>1030</v>
      </c>
      <c r="C325" t="s">
        <v>1031</v>
      </c>
    </row>
    <row r="326" spans="1:3">
      <c r="A326" t="s">
        <v>507</v>
      </c>
      <c r="B326" t="s">
        <v>1032</v>
      </c>
      <c r="C326" t="s">
        <v>1033</v>
      </c>
    </row>
    <row r="327" spans="1:3">
      <c r="A327" t="s">
        <v>508</v>
      </c>
      <c r="B327" t="s">
        <v>1034</v>
      </c>
      <c r="C327" t="s">
        <v>1035</v>
      </c>
    </row>
    <row r="328" spans="1:3">
      <c r="A328" t="s">
        <v>509</v>
      </c>
      <c r="B328" t="s">
        <v>1032</v>
      </c>
      <c r="C328" t="s">
        <v>1033</v>
      </c>
    </row>
    <row r="329" spans="1:3">
      <c r="A329" t="s">
        <v>510</v>
      </c>
      <c r="B329" t="s">
        <v>1032</v>
      </c>
      <c r="C329" t="s">
        <v>1033</v>
      </c>
    </row>
    <row r="330" spans="1:3">
      <c r="A330" t="s">
        <v>511</v>
      </c>
      <c r="B330" t="s">
        <v>1034</v>
      </c>
      <c r="C330" t="s">
        <v>1035</v>
      </c>
    </row>
    <row r="331" spans="1:3">
      <c r="A331" t="s">
        <v>512</v>
      </c>
      <c r="B331" t="s">
        <v>1034</v>
      </c>
      <c r="C331" t="s">
        <v>1035</v>
      </c>
    </row>
    <row r="332" spans="1:3">
      <c r="A332" t="s">
        <v>513</v>
      </c>
      <c r="B332" t="s">
        <v>1032</v>
      </c>
      <c r="C332" t="s">
        <v>1033</v>
      </c>
    </row>
    <row r="333" spans="1:3">
      <c r="A333" t="s">
        <v>514</v>
      </c>
      <c r="B333" t="s">
        <v>1030</v>
      </c>
      <c r="C333" t="s">
        <v>1031</v>
      </c>
    </row>
    <row r="334" spans="1:3">
      <c r="A334" t="s">
        <v>515</v>
      </c>
      <c r="B334" t="s">
        <v>1032</v>
      </c>
      <c r="C334" t="s">
        <v>1033</v>
      </c>
    </row>
    <row r="335" spans="1:3">
      <c r="A335" t="s">
        <v>516</v>
      </c>
      <c r="B335" t="s">
        <v>1034</v>
      </c>
      <c r="C335" t="s">
        <v>1035</v>
      </c>
    </row>
    <row r="336" spans="1:3">
      <c r="A336" t="s">
        <v>517</v>
      </c>
      <c r="B336" t="s">
        <v>1034</v>
      </c>
      <c r="C336" t="s">
        <v>1035</v>
      </c>
    </row>
    <row r="337" spans="1:3">
      <c r="A337" t="s">
        <v>518</v>
      </c>
      <c r="B337" t="s">
        <v>1032</v>
      </c>
      <c r="C337" t="s">
        <v>1033</v>
      </c>
    </row>
    <row r="338" spans="1:3">
      <c r="A338" t="s">
        <v>519</v>
      </c>
      <c r="B338" t="s">
        <v>1032</v>
      </c>
      <c r="C338" t="s">
        <v>1033</v>
      </c>
    </row>
    <row r="339" spans="1:3">
      <c r="A339" t="s">
        <v>520</v>
      </c>
      <c r="B339" t="s">
        <v>1030</v>
      </c>
      <c r="C339" t="s">
        <v>1031</v>
      </c>
    </row>
    <row r="340" spans="1:3">
      <c r="A340" t="s">
        <v>521</v>
      </c>
      <c r="B340" t="s">
        <v>1032</v>
      </c>
      <c r="C340" t="s">
        <v>1033</v>
      </c>
    </row>
    <row r="341" spans="1:3">
      <c r="A341" t="s">
        <v>522</v>
      </c>
      <c r="B341" t="s">
        <v>1032</v>
      </c>
      <c r="C341" t="s">
        <v>1033</v>
      </c>
    </row>
    <row r="342" spans="1:3">
      <c r="A342" t="s">
        <v>523</v>
      </c>
      <c r="B342" t="s">
        <v>1032</v>
      </c>
      <c r="C342" t="s">
        <v>1033</v>
      </c>
    </row>
    <row r="343" spans="1:3">
      <c r="A343" t="s">
        <v>524</v>
      </c>
      <c r="B343" t="s">
        <v>1034</v>
      </c>
      <c r="C343" t="s">
        <v>1035</v>
      </c>
    </row>
    <row r="344" spans="1:3">
      <c r="A344" t="s">
        <v>525</v>
      </c>
      <c r="B344" t="s">
        <v>1032</v>
      </c>
      <c r="C344" t="s">
        <v>1033</v>
      </c>
    </row>
    <row r="345" spans="1:3">
      <c r="A345" t="s">
        <v>526</v>
      </c>
      <c r="B345" t="s">
        <v>1030</v>
      </c>
      <c r="C345" t="s">
        <v>1031</v>
      </c>
    </row>
    <row r="346" spans="1:3">
      <c r="A346" t="s">
        <v>527</v>
      </c>
      <c r="B346" t="s">
        <v>1030</v>
      </c>
      <c r="C346" t="s">
        <v>1031</v>
      </c>
    </row>
    <row r="347" spans="1:3">
      <c r="A347" t="s">
        <v>528</v>
      </c>
      <c r="B347" t="s">
        <v>1030</v>
      </c>
      <c r="C347" t="s">
        <v>1031</v>
      </c>
    </row>
    <row r="348" spans="1:3">
      <c r="A348" t="s">
        <v>529</v>
      </c>
      <c r="B348" t="s">
        <v>1034</v>
      </c>
      <c r="C348" t="s">
        <v>1035</v>
      </c>
    </row>
    <row r="349" spans="1:3">
      <c r="A349" t="s">
        <v>530</v>
      </c>
      <c r="B349" t="s">
        <v>1034</v>
      </c>
      <c r="C349" t="s">
        <v>1035</v>
      </c>
    </row>
    <row r="350" spans="1:3">
      <c r="A350" t="s">
        <v>531</v>
      </c>
      <c r="B350" t="s">
        <v>1032</v>
      </c>
      <c r="C350" t="s">
        <v>1033</v>
      </c>
    </row>
    <row r="351" spans="1:3">
      <c r="A351" t="s">
        <v>532</v>
      </c>
      <c r="B351" t="s">
        <v>1034</v>
      </c>
      <c r="C351" t="s">
        <v>1035</v>
      </c>
    </row>
    <row r="352" spans="1:3">
      <c r="A352" t="s">
        <v>533</v>
      </c>
      <c r="B352" t="s">
        <v>1030</v>
      </c>
      <c r="C352" t="s">
        <v>1031</v>
      </c>
    </row>
    <row r="353" spans="1:3">
      <c r="A353" t="s">
        <v>534</v>
      </c>
      <c r="B353" t="s">
        <v>1034</v>
      </c>
      <c r="C353" t="s">
        <v>1035</v>
      </c>
    </row>
    <row r="354" spans="1:3">
      <c r="A354" t="s">
        <v>535</v>
      </c>
      <c r="B354" t="s">
        <v>1032</v>
      </c>
      <c r="C354" t="s">
        <v>1033</v>
      </c>
    </row>
    <row r="355" spans="1:3">
      <c r="A355" t="s">
        <v>536</v>
      </c>
      <c r="B355" t="s">
        <v>1034</v>
      </c>
      <c r="C355" t="s">
        <v>1035</v>
      </c>
    </row>
    <row r="356" spans="1:3">
      <c r="A356" t="s">
        <v>537</v>
      </c>
      <c r="B356" t="s">
        <v>1030</v>
      </c>
      <c r="C356" t="s">
        <v>1031</v>
      </c>
    </row>
    <row r="357" spans="1:3">
      <c r="A357" t="s">
        <v>538</v>
      </c>
      <c r="B357" t="s">
        <v>1034</v>
      </c>
      <c r="C357" t="s">
        <v>1035</v>
      </c>
    </row>
    <row r="358" spans="1:3">
      <c r="A358" t="s">
        <v>539</v>
      </c>
      <c r="B358" t="s">
        <v>1030</v>
      </c>
      <c r="C358" t="s">
        <v>1031</v>
      </c>
    </row>
    <row r="359" spans="1:3">
      <c r="A359" t="s">
        <v>540</v>
      </c>
      <c r="B359" t="s">
        <v>1030</v>
      </c>
      <c r="C359" t="s">
        <v>1031</v>
      </c>
    </row>
    <row r="360" spans="1:3">
      <c r="A360" t="s">
        <v>541</v>
      </c>
      <c r="B360" t="s">
        <v>1032</v>
      </c>
      <c r="C360" t="s">
        <v>1033</v>
      </c>
    </row>
    <row r="361" spans="1:3">
      <c r="A361" t="s">
        <v>542</v>
      </c>
      <c r="B361" t="s">
        <v>1032</v>
      </c>
      <c r="C361" t="s">
        <v>1033</v>
      </c>
    </row>
    <row r="362" spans="1:3">
      <c r="A362" t="s">
        <v>543</v>
      </c>
      <c r="B362" t="s">
        <v>1032</v>
      </c>
      <c r="C362" t="s">
        <v>1033</v>
      </c>
    </row>
    <row r="363" spans="1:3">
      <c r="A363" t="s">
        <v>544</v>
      </c>
      <c r="B363" t="s">
        <v>1030</v>
      </c>
      <c r="C363" t="s">
        <v>1031</v>
      </c>
    </row>
    <row r="364" spans="1:3">
      <c r="A364" t="s">
        <v>545</v>
      </c>
      <c r="B364" t="s">
        <v>1030</v>
      </c>
      <c r="C364" t="s">
        <v>1031</v>
      </c>
    </row>
    <row r="365" spans="1:3">
      <c r="A365" t="s">
        <v>546</v>
      </c>
      <c r="B365" t="s">
        <v>1030</v>
      </c>
      <c r="C365" t="s">
        <v>1031</v>
      </c>
    </row>
    <row r="366" spans="1:3">
      <c r="A366" t="s">
        <v>547</v>
      </c>
      <c r="B366" t="s">
        <v>1032</v>
      </c>
      <c r="C366" t="s">
        <v>1033</v>
      </c>
    </row>
    <row r="367" spans="1:3">
      <c r="A367" t="s">
        <v>548</v>
      </c>
      <c r="B367" t="s">
        <v>1034</v>
      </c>
      <c r="C367" t="s">
        <v>1035</v>
      </c>
    </row>
    <row r="368" spans="1:3">
      <c r="A368" t="s">
        <v>549</v>
      </c>
      <c r="B368" t="s">
        <v>1030</v>
      </c>
      <c r="C368" t="s">
        <v>1031</v>
      </c>
    </row>
    <row r="369" spans="1:3">
      <c r="A369" t="s">
        <v>550</v>
      </c>
      <c r="B369" t="s">
        <v>1034</v>
      </c>
      <c r="C369" t="s">
        <v>1035</v>
      </c>
    </row>
    <row r="370" spans="1:3">
      <c r="A370" t="s">
        <v>551</v>
      </c>
      <c r="B370" t="s">
        <v>1032</v>
      </c>
      <c r="C370" t="s">
        <v>1033</v>
      </c>
    </row>
    <row r="371" spans="1:3">
      <c r="A371" t="s">
        <v>552</v>
      </c>
      <c r="B371" t="s">
        <v>1030</v>
      </c>
      <c r="C371" t="s">
        <v>1031</v>
      </c>
    </row>
    <row r="372" spans="1:3">
      <c r="A372" t="s">
        <v>553</v>
      </c>
      <c r="B372" t="s">
        <v>1030</v>
      </c>
      <c r="C372" t="s">
        <v>1031</v>
      </c>
    </row>
    <row r="373" spans="1:3">
      <c r="A373" t="s">
        <v>554</v>
      </c>
      <c r="B373" t="s">
        <v>1034</v>
      </c>
      <c r="C373" t="s">
        <v>1035</v>
      </c>
    </row>
    <row r="374" spans="1:3">
      <c r="A374" t="s">
        <v>555</v>
      </c>
      <c r="B374" t="s">
        <v>1030</v>
      </c>
      <c r="C374" t="s">
        <v>1031</v>
      </c>
    </row>
    <row r="375" spans="1:3">
      <c r="A375" t="s">
        <v>556</v>
      </c>
      <c r="B375" t="s">
        <v>1034</v>
      </c>
      <c r="C375" t="s">
        <v>1035</v>
      </c>
    </row>
    <row r="376" spans="1:3">
      <c r="A376" t="s">
        <v>557</v>
      </c>
      <c r="B376" t="s">
        <v>1032</v>
      </c>
      <c r="C376" t="s">
        <v>1033</v>
      </c>
    </row>
    <row r="377" spans="1:3">
      <c r="A377" t="s">
        <v>558</v>
      </c>
      <c r="B377" t="s">
        <v>1034</v>
      </c>
      <c r="C377" t="s">
        <v>1035</v>
      </c>
    </row>
    <row r="378" spans="1:3">
      <c r="A378" t="s">
        <v>559</v>
      </c>
      <c r="B378" t="s">
        <v>1032</v>
      </c>
      <c r="C378" t="s">
        <v>1033</v>
      </c>
    </row>
    <row r="379" spans="1:3">
      <c r="A379" t="s">
        <v>560</v>
      </c>
      <c r="B379" t="s">
        <v>1032</v>
      </c>
      <c r="C379" t="s">
        <v>1033</v>
      </c>
    </row>
    <row r="380" spans="1:3">
      <c r="A380" t="s">
        <v>561</v>
      </c>
      <c r="B380" t="s">
        <v>1030</v>
      </c>
      <c r="C380" t="s">
        <v>1031</v>
      </c>
    </row>
    <row r="381" spans="1:3">
      <c r="A381" t="s">
        <v>562</v>
      </c>
      <c r="B381" t="s">
        <v>1030</v>
      </c>
      <c r="C381" t="s">
        <v>1031</v>
      </c>
    </row>
    <row r="382" spans="1:3">
      <c r="A382" t="s">
        <v>563</v>
      </c>
      <c r="B382" t="s">
        <v>1032</v>
      </c>
      <c r="C382" t="s">
        <v>1033</v>
      </c>
    </row>
    <row r="383" spans="1:3">
      <c r="A383" t="s">
        <v>564</v>
      </c>
      <c r="B383" t="s">
        <v>1030</v>
      </c>
      <c r="C383" t="s">
        <v>1031</v>
      </c>
    </row>
    <row r="384" spans="1:3">
      <c r="A384" t="s">
        <v>565</v>
      </c>
      <c r="B384" t="s">
        <v>1032</v>
      </c>
      <c r="C384" t="s">
        <v>1033</v>
      </c>
    </row>
    <row r="385" spans="1:3">
      <c r="A385" t="s">
        <v>566</v>
      </c>
      <c r="B385" t="s">
        <v>1032</v>
      </c>
      <c r="C385" t="s">
        <v>1033</v>
      </c>
    </row>
    <row r="386" spans="1:3">
      <c r="A386" t="s">
        <v>567</v>
      </c>
      <c r="B386" t="s">
        <v>1032</v>
      </c>
      <c r="C386" t="s">
        <v>1033</v>
      </c>
    </row>
    <row r="387" spans="1:3">
      <c r="A387" t="s">
        <v>568</v>
      </c>
      <c r="B387" t="s">
        <v>1034</v>
      </c>
      <c r="C387" t="s">
        <v>1035</v>
      </c>
    </row>
    <row r="388" spans="1:3">
      <c r="A388" t="s">
        <v>569</v>
      </c>
      <c r="B388" t="s">
        <v>1030</v>
      </c>
      <c r="C388" t="s">
        <v>1031</v>
      </c>
    </row>
    <row r="389" spans="1:3">
      <c r="A389" t="s">
        <v>570</v>
      </c>
      <c r="B389" t="s">
        <v>1032</v>
      </c>
      <c r="C389" t="s">
        <v>1033</v>
      </c>
    </row>
    <row r="390" spans="1:3">
      <c r="A390" t="s">
        <v>571</v>
      </c>
      <c r="B390" t="s">
        <v>1032</v>
      </c>
      <c r="C390" t="s">
        <v>1033</v>
      </c>
    </row>
    <row r="391" spans="1:3">
      <c r="A391" t="s">
        <v>572</v>
      </c>
      <c r="B391" t="s">
        <v>1034</v>
      </c>
      <c r="C391" t="s">
        <v>1035</v>
      </c>
    </row>
    <row r="392" spans="1:3">
      <c r="A392" t="s">
        <v>573</v>
      </c>
      <c r="B392" t="s">
        <v>1030</v>
      </c>
      <c r="C392" t="s">
        <v>1031</v>
      </c>
    </row>
    <row r="393" spans="1:3">
      <c r="A393" t="s">
        <v>574</v>
      </c>
      <c r="B393" t="s">
        <v>1030</v>
      </c>
      <c r="C393" t="s">
        <v>1031</v>
      </c>
    </row>
    <row r="394" spans="1:3">
      <c r="A394" t="s">
        <v>575</v>
      </c>
      <c r="B394" t="s">
        <v>1032</v>
      </c>
      <c r="C394" t="s">
        <v>1033</v>
      </c>
    </row>
    <row r="395" spans="1:3">
      <c r="A395" t="s">
        <v>576</v>
      </c>
      <c r="B395" t="s">
        <v>1034</v>
      </c>
      <c r="C395" t="s">
        <v>1035</v>
      </c>
    </row>
    <row r="396" spans="1:3">
      <c r="A396" t="s">
        <v>577</v>
      </c>
      <c r="B396" t="s">
        <v>1032</v>
      </c>
      <c r="C396" t="s">
        <v>1033</v>
      </c>
    </row>
    <row r="397" spans="1:3">
      <c r="A397" t="s">
        <v>578</v>
      </c>
      <c r="B397" t="s">
        <v>1030</v>
      </c>
      <c r="C397" t="s">
        <v>1031</v>
      </c>
    </row>
    <row r="398" spans="1:3">
      <c r="A398" t="s">
        <v>579</v>
      </c>
      <c r="B398" t="s">
        <v>1032</v>
      </c>
      <c r="C398" t="s">
        <v>1033</v>
      </c>
    </row>
    <row r="399" spans="1:3">
      <c r="A399" t="s">
        <v>580</v>
      </c>
      <c r="B399" t="s">
        <v>1030</v>
      </c>
      <c r="C399" t="s">
        <v>1031</v>
      </c>
    </row>
    <row r="400" spans="1:3">
      <c r="A400" t="s">
        <v>581</v>
      </c>
      <c r="B400" t="s">
        <v>1034</v>
      </c>
      <c r="C400" t="s">
        <v>1035</v>
      </c>
    </row>
    <row r="401" spans="1:3">
      <c r="A401" t="s">
        <v>582</v>
      </c>
      <c r="B401" t="s">
        <v>1030</v>
      </c>
      <c r="C401" t="s">
        <v>1031</v>
      </c>
    </row>
    <row r="402" spans="1:3">
      <c r="A402" t="s">
        <v>583</v>
      </c>
      <c r="B402" t="s">
        <v>1032</v>
      </c>
      <c r="C402" t="s">
        <v>1033</v>
      </c>
    </row>
    <row r="403" spans="1:3">
      <c r="A403" t="s">
        <v>584</v>
      </c>
      <c r="B403" t="s">
        <v>1034</v>
      </c>
      <c r="C403" t="s">
        <v>1035</v>
      </c>
    </row>
    <row r="404" spans="1:3">
      <c r="A404" t="s">
        <v>585</v>
      </c>
      <c r="B404" t="s">
        <v>1032</v>
      </c>
      <c r="C404" t="s">
        <v>1033</v>
      </c>
    </row>
    <row r="405" spans="1:3">
      <c r="A405" t="s">
        <v>586</v>
      </c>
      <c r="B405" t="s">
        <v>1032</v>
      </c>
      <c r="C405" t="s">
        <v>1033</v>
      </c>
    </row>
    <row r="406" spans="1:3">
      <c r="A406" t="s">
        <v>587</v>
      </c>
      <c r="B406" t="s">
        <v>1030</v>
      </c>
      <c r="C406" t="s">
        <v>1031</v>
      </c>
    </row>
    <row r="407" spans="1:3">
      <c r="A407" t="s">
        <v>588</v>
      </c>
      <c r="B407" t="s">
        <v>1032</v>
      </c>
      <c r="C407" t="s">
        <v>1033</v>
      </c>
    </row>
    <row r="408" spans="1:3">
      <c r="A408" t="s">
        <v>589</v>
      </c>
      <c r="B408" t="s">
        <v>1030</v>
      </c>
      <c r="C408" t="s">
        <v>1031</v>
      </c>
    </row>
    <row r="409" spans="1:3">
      <c r="A409" t="s">
        <v>590</v>
      </c>
      <c r="B409" t="s">
        <v>1032</v>
      </c>
      <c r="C409" t="s">
        <v>1033</v>
      </c>
    </row>
    <row r="410" spans="1:3">
      <c r="A410" t="s">
        <v>591</v>
      </c>
      <c r="B410" t="s">
        <v>1032</v>
      </c>
      <c r="C410" t="s">
        <v>1033</v>
      </c>
    </row>
    <row r="411" spans="1:3">
      <c r="A411" t="s">
        <v>592</v>
      </c>
      <c r="B411" t="s">
        <v>1034</v>
      </c>
      <c r="C411" t="s">
        <v>1035</v>
      </c>
    </row>
    <row r="412" spans="1:3">
      <c r="A412" t="s">
        <v>593</v>
      </c>
      <c r="B412" t="s">
        <v>1030</v>
      </c>
      <c r="C412" t="s">
        <v>1031</v>
      </c>
    </row>
    <row r="413" spans="1:3">
      <c r="A413" t="s">
        <v>594</v>
      </c>
      <c r="B413" t="s">
        <v>1032</v>
      </c>
      <c r="C413" t="s">
        <v>1033</v>
      </c>
    </row>
    <row r="414" spans="1:3">
      <c r="A414" t="s">
        <v>595</v>
      </c>
      <c r="B414" t="s">
        <v>1034</v>
      </c>
      <c r="C414" t="s">
        <v>1035</v>
      </c>
    </row>
    <row r="415" spans="1:3">
      <c r="A415" t="s">
        <v>596</v>
      </c>
      <c r="B415" t="s">
        <v>1030</v>
      </c>
      <c r="C415" t="s">
        <v>1031</v>
      </c>
    </row>
    <row r="416" spans="1:3">
      <c r="A416" t="s">
        <v>597</v>
      </c>
      <c r="B416" t="s">
        <v>1034</v>
      </c>
      <c r="C416" t="s">
        <v>1035</v>
      </c>
    </row>
    <row r="417" spans="1:3">
      <c r="A417" t="s">
        <v>598</v>
      </c>
      <c r="B417" t="s">
        <v>1032</v>
      </c>
      <c r="C417" t="s">
        <v>1033</v>
      </c>
    </row>
    <row r="418" spans="1:3">
      <c r="A418" t="s">
        <v>599</v>
      </c>
      <c r="B418" t="s">
        <v>1032</v>
      </c>
      <c r="C418" t="s">
        <v>1033</v>
      </c>
    </row>
    <row r="419" spans="1:3">
      <c r="A419" t="s">
        <v>600</v>
      </c>
      <c r="B419" t="s">
        <v>1030</v>
      </c>
      <c r="C419" t="s">
        <v>1031</v>
      </c>
    </row>
    <row r="420" spans="1:3">
      <c r="A420" t="s">
        <v>601</v>
      </c>
      <c r="B420" t="s">
        <v>1030</v>
      </c>
      <c r="C420" t="s">
        <v>1031</v>
      </c>
    </row>
    <row r="421" spans="1:3">
      <c r="A421" t="s">
        <v>602</v>
      </c>
      <c r="B421" t="s">
        <v>1030</v>
      </c>
      <c r="C421" t="s">
        <v>1031</v>
      </c>
    </row>
    <row r="422" spans="1:3">
      <c r="A422" t="s">
        <v>603</v>
      </c>
      <c r="B422" t="s">
        <v>1034</v>
      </c>
      <c r="C422" t="s">
        <v>1035</v>
      </c>
    </row>
    <row r="423" spans="1:3">
      <c r="A423" t="s">
        <v>604</v>
      </c>
      <c r="B423" t="s">
        <v>1030</v>
      </c>
      <c r="C423" t="s">
        <v>1031</v>
      </c>
    </row>
    <row r="424" spans="1:3">
      <c r="A424" t="s">
        <v>605</v>
      </c>
      <c r="B424" t="s">
        <v>1034</v>
      </c>
      <c r="C424" t="s">
        <v>1035</v>
      </c>
    </row>
    <row r="425" spans="1:3">
      <c r="A425" t="s">
        <v>606</v>
      </c>
      <c r="B425" t="s">
        <v>1034</v>
      </c>
      <c r="C425" t="s">
        <v>1035</v>
      </c>
    </row>
    <row r="426" spans="1:3">
      <c r="A426" t="s">
        <v>607</v>
      </c>
      <c r="B426" t="s">
        <v>1030</v>
      </c>
      <c r="C426" t="s">
        <v>1031</v>
      </c>
    </row>
    <row r="427" spans="1:3">
      <c r="A427" t="s">
        <v>608</v>
      </c>
      <c r="B427" t="s">
        <v>1030</v>
      </c>
      <c r="C427" t="s">
        <v>1031</v>
      </c>
    </row>
    <row r="428" spans="1:3">
      <c r="A428" t="s">
        <v>609</v>
      </c>
      <c r="B428" t="s">
        <v>1032</v>
      </c>
      <c r="C428" t="s">
        <v>1033</v>
      </c>
    </row>
    <row r="429" spans="1:3">
      <c r="A429" t="s">
        <v>610</v>
      </c>
      <c r="B429" t="s">
        <v>1032</v>
      </c>
      <c r="C429" t="s">
        <v>1033</v>
      </c>
    </row>
    <row r="430" spans="1:3">
      <c r="A430" t="s">
        <v>611</v>
      </c>
      <c r="B430" t="s">
        <v>1030</v>
      </c>
      <c r="C430" t="s">
        <v>1031</v>
      </c>
    </row>
    <row r="431" spans="1:3">
      <c r="A431" t="s">
        <v>612</v>
      </c>
      <c r="B431" t="s">
        <v>1034</v>
      </c>
      <c r="C431" t="s">
        <v>1035</v>
      </c>
    </row>
    <row r="432" spans="1:3">
      <c r="A432" t="s">
        <v>613</v>
      </c>
      <c r="B432" t="s">
        <v>1034</v>
      </c>
      <c r="C432" t="s">
        <v>1035</v>
      </c>
    </row>
    <row r="433" spans="1:3">
      <c r="A433" t="s">
        <v>614</v>
      </c>
      <c r="B433" t="s">
        <v>1030</v>
      </c>
      <c r="C433" t="s">
        <v>1031</v>
      </c>
    </row>
    <row r="434" spans="1:3">
      <c r="A434" t="s">
        <v>615</v>
      </c>
      <c r="B434" t="s">
        <v>1034</v>
      </c>
      <c r="C434" t="s">
        <v>1035</v>
      </c>
    </row>
    <row r="435" spans="1:3">
      <c r="A435" t="s">
        <v>616</v>
      </c>
      <c r="B435" t="s">
        <v>1034</v>
      </c>
      <c r="C435" t="s">
        <v>1035</v>
      </c>
    </row>
    <row r="436" spans="1:3">
      <c r="A436" t="s">
        <v>617</v>
      </c>
      <c r="B436" t="s">
        <v>1034</v>
      </c>
      <c r="C436" t="s">
        <v>1035</v>
      </c>
    </row>
    <row r="437" spans="1:3">
      <c r="A437" t="s">
        <v>618</v>
      </c>
      <c r="B437" t="s">
        <v>1032</v>
      </c>
      <c r="C437" t="s">
        <v>1033</v>
      </c>
    </row>
    <row r="438" spans="1:3">
      <c r="A438" t="s">
        <v>619</v>
      </c>
      <c r="B438" t="s">
        <v>1034</v>
      </c>
      <c r="C438" t="s">
        <v>1035</v>
      </c>
    </row>
    <row r="439" spans="1:3">
      <c r="A439" t="s">
        <v>620</v>
      </c>
      <c r="B439" t="s">
        <v>1032</v>
      </c>
      <c r="C439" t="s">
        <v>1033</v>
      </c>
    </row>
    <row r="440" spans="1:3">
      <c r="A440" t="s">
        <v>621</v>
      </c>
      <c r="B440" t="s">
        <v>1030</v>
      </c>
      <c r="C440" t="s">
        <v>1031</v>
      </c>
    </row>
    <row r="441" spans="1:3">
      <c r="A441" t="s">
        <v>622</v>
      </c>
      <c r="B441" t="s">
        <v>1034</v>
      </c>
      <c r="C441" t="s">
        <v>1035</v>
      </c>
    </row>
    <row r="442" spans="1:3">
      <c r="A442" t="s">
        <v>623</v>
      </c>
      <c r="B442" t="s">
        <v>1030</v>
      </c>
      <c r="C442" t="s">
        <v>1031</v>
      </c>
    </row>
    <row r="443" spans="1:3">
      <c r="A443" t="s">
        <v>624</v>
      </c>
      <c r="B443" t="s">
        <v>1032</v>
      </c>
      <c r="C443" t="s">
        <v>1033</v>
      </c>
    </row>
    <row r="444" spans="1:3">
      <c r="A444" t="s">
        <v>625</v>
      </c>
      <c r="B444" t="s">
        <v>1030</v>
      </c>
      <c r="C444" t="s">
        <v>1031</v>
      </c>
    </row>
    <row r="445" spans="1:3">
      <c r="A445" t="s">
        <v>626</v>
      </c>
      <c r="B445" t="s">
        <v>1034</v>
      </c>
      <c r="C445" t="s">
        <v>1035</v>
      </c>
    </row>
    <row r="446" spans="1:3">
      <c r="A446" t="s">
        <v>627</v>
      </c>
      <c r="B446" t="s">
        <v>1032</v>
      </c>
      <c r="C446" t="s">
        <v>1033</v>
      </c>
    </row>
    <row r="447" spans="1:3">
      <c r="A447" t="s">
        <v>628</v>
      </c>
      <c r="B447" t="s">
        <v>1034</v>
      </c>
      <c r="C447" t="s">
        <v>1035</v>
      </c>
    </row>
    <row r="448" spans="1:3">
      <c r="A448" t="s">
        <v>629</v>
      </c>
      <c r="B448" t="s">
        <v>1030</v>
      </c>
      <c r="C448" t="s">
        <v>1031</v>
      </c>
    </row>
    <row r="449" spans="1:3">
      <c r="A449" t="s">
        <v>630</v>
      </c>
      <c r="B449" t="s">
        <v>1030</v>
      </c>
      <c r="C449" t="s">
        <v>1031</v>
      </c>
    </row>
    <row r="450" spans="1:3">
      <c r="A450" t="s">
        <v>631</v>
      </c>
      <c r="B450" t="s">
        <v>1032</v>
      </c>
      <c r="C450" t="s">
        <v>1033</v>
      </c>
    </row>
    <row r="451" spans="1:3">
      <c r="A451" t="s">
        <v>632</v>
      </c>
      <c r="B451" t="s">
        <v>1034</v>
      </c>
      <c r="C451" t="s">
        <v>1035</v>
      </c>
    </row>
    <row r="452" spans="1:3">
      <c r="A452" t="s">
        <v>633</v>
      </c>
      <c r="B452" t="s">
        <v>1030</v>
      </c>
      <c r="C452" t="s">
        <v>1031</v>
      </c>
    </row>
    <row r="453" spans="1:3">
      <c r="A453" t="s">
        <v>634</v>
      </c>
      <c r="B453" t="s">
        <v>1034</v>
      </c>
      <c r="C453" t="s">
        <v>1035</v>
      </c>
    </row>
    <row r="454" spans="1:3">
      <c r="A454" t="s">
        <v>635</v>
      </c>
      <c r="B454" t="s">
        <v>1030</v>
      </c>
      <c r="C454" t="s">
        <v>1031</v>
      </c>
    </row>
    <row r="455" spans="1:3">
      <c r="A455" t="s">
        <v>636</v>
      </c>
      <c r="B455" t="s">
        <v>1030</v>
      </c>
      <c r="C455" t="s">
        <v>1031</v>
      </c>
    </row>
    <row r="456" spans="1:3">
      <c r="A456" t="s">
        <v>637</v>
      </c>
      <c r="B456" t="s">
        <v>1032</v>
      </c>
      <c r="C456" t="s">
        <v>1033</v>
      </c>
    </row>
    <row r="457" spans="1:3">
      <c r="A457" t="s">
        <v>638</v>
      </c>
      <c r="B457" t="s">
        <v>1032</v>
      </c>
      <c r="C457" t="s">
        <v>1033</v>
      </c>
    </row>
    <row r="458" spans="1:3">
      <c r="A458" t="s">
        <v>639</v>
      </c>
      <c r="B458" t="s">
        <v>1032</v>
      </c>
      <c r="C458" t="s">
        <v>1033</v>
      </c>
    </row>
    <row r="459" spans="1:3">
      <c r="A459" t="s">
        <v>640</v>
      </c>
      <c r="B459" t="s">
        <v>1032</v>
      </c>
      <c r="C459" t="s">
        <v>1033</v>
      </c>
    </row>
    <row r="460" spans="1:3">
      <c r="A460" t="s">
        <v>641</v>
      </c>
      <c r="B460" t="s">
        <v>1030</v>
      </c>
      <c r="C460" t="s">
        <v>1031</v>
      </c>
    </row>
    <row r="461" spans="1:3">
      <c r="A461" t="s">
        <v>642</v>
      </c>
      <c r="B461" t="s">
        <v>1032</v>
      </c>
      <c r="C461" t="s">
        <v>1033</v>
      </c>
    </row>
    <row r="462" spans="1:3">
      <c r="A462" t="s">
        <v>643</v>
      </c>
      <c r="B462" t="s">
        <v>1030</v>
      </c>
      <c r="C462" t="s">
        <v>1031</v>
      </c>
    </row>
    <row r="463" spans="1:3">
      <c r="A463" t="s">
        <v>644</v>
      </c>
      <c r="B463" t="s">
        <v>1030</v>
      </c>
      <c r="C463" t="s">
        <v>1031</v>
      </c>
    </row>
    <row r="464" spans="1:3">
      <c r="A464" t="s">
        <v>645</v>
      </c>
      <c r="B464" t="s">
        <v>1030</v>
      </c>
      <c r="C464" t="s">
        <v>1031</v>
      </c>
    </row>
    <row r="465" spans="1:3">
      <c r="A465" t="s">
        <v>646</v>
      </c>
      <c r="B465" t="s">
        <v>1030</v>
      </c>
      <c r="C465" t="s">
        <v>1031</v>
      </c>
    </row>
    <row r="466" spans="1:3">
      <c r="A466" t="s">
        <v>647</v>
      </c>
      <c r="B466" t="s">
        <v>1030</v>
      </c>
      <c r="C466" t="s">
        <v>1031</v>
      </c>
    </row>
    <row r="467" spans="1:3">
      <c r="A467" t="s">
        <v>648</v>
      </c>
      <c r="B467" t="s">
        <v>1032</v>
      </c>
      <c r="C467" t="s">
        <v>1033</v>
      </c>
    </row>
    <row r="468" spans="1:3">
      <c r="A468" t="s">
        <v>649</v>
      </c>
      <c r="B468" t="s">
        <v>1032</v>
      </c>
      <c r="C468" t="s">
        <v>1033</v>
      </c>
    </row>
    <row r="469" spans="1:3">
      <c r="A469" t="s">
        <v>650</v>
      </c>
      <c r="B469" t="s">
        <v>1032</v>
      </c>
      <c r="C469" t="s">
        <v>1033</v>
      </c>
    </row>
    <row r="470" spans="1:3">
      <c r="A470" t="s">
        <v>651</v>
      </c>
      <c r="B470" t="s">
        <v>1030</v>
      </c>
      <c r="C470" t="s">
        <v>1031</v>
      </c>
    </row>
    <row r="471" spans="1:3">
      <c r="A471" t="s">
        <v>652</v>
      </c>
      <c r="B471" t="s">
        <v>1034</v>
      </c>
      <c r="C471" t="s">
        <v>1035</v>
      </c>
    </row>
    <row r="472" spans="1:3">
      <c r="A472" t="s">
        <v>653</v>
      </c>
      <c r="B472" t="s">
        <v>1032</v>
      </c>
      <c r="C472" t="s">
        <v>1033</v>
      </c>
    </row>
    <row r="473" spans="1:3">
      <c r="A473" t="s">
        <v>654</v>
      </c>
      <c r="B473" t="s">
        <v>1032</v>
      </c>
      <c r="C473" t="s">
        <v>1033</v>
      </c>
    </row>
    <row r="474" spans="1:3">
      <c r="A474" t="s">
        <v>655</v>
      </c>
      <c r="B474" t="s">
        <v>1032</v>
      </c>
      <c r="C474" t="s">
        <v>1033</v>
      </c>
    </row>
    <row r="475" spans="1:3">
      <c r="A475" t="s">
        <v>656</v>
      </c>
      <c r="B475" t="s">
        <v>1034</v>
      </c>
      <c r="C475" t="s">
        <v>1035</v>
      </c>
    </row>
    <row r="476" spans="1:3">
      <c r="A476" t="s">
        <v>657</v>
      </c>
      <c r="B476" t="s">
        <v>1032</v>
      </c>
      <c r="C476" t="s">
        <v>1033</v>
      </c>
    </row>
    <row r="477" spans="1:3">
      <c r="A477" t="s">
        <v>658</v>
      </c>
      <c r="B477" t="s">
        <v>1034</v>
      </c>
      <c r="C477" t="s">
        <v>1035</v>
      </c>
    </row>
    <row r="478" spans="1:3">
      <c r="A478" t="s">
        <v>659</v>
      </c>
      <c r="B478" t="s">
        <v>1034</v>
      </c>
      <c r="C478" t="s">
        <v>1035</v>
      </c>
    </row>
    <row r="479" spans="1:3">
      <c r="A479" t="s">
        <v>660</v>
      </c>
      <c r="B479" t="s">
        <v>1030</v>
      </c>
      <c r="C479" t="s">
        <v>1031</v>
      </c>
    </row>
    <row r="480" spans="1:3">
      <c r="A480" t="s">
        <v>661</v>
      </c>
      <c r="B480" t="s">
        <v>1034</v>
      </c>
      <c r="C480" t="s">
        <v>1035</v>
      </c>
    </row>
    <row r="481" spans="1:3">
      <c r="A481" t="s">
        <v>662</v>
      </c>
      <c r="B481" t="s">
        <v>1032</v>
      </c>
      <c r="C481" t="s">
        <v>1033</v>
      </c>
    </row>
    <row r="482" spans="1:3">
      <c r="A482" t="s">
        <v>663</v>
      </c>
      <c r="B482" t="s">
        <v>1034</v>
      </c>
      <c r="C482" t="s">
        <v>1035</v>
      </c>
    </row>
    <row r="483" spans="1:3">
      <c r="A483" t="s">
        <v>664</v>
      </c>
      <c r="B483" t="s">
        <v>1034</v>
      </c>
      <c r="C483" t="s">
        <v>1035</v>
      </c>
    </row>
    <row r="484" spans="1:3">
      <c r="A484" t="s">
        <v>665</v>
      </c>
      <c r="B484" t="s">
        <v>1032</v>
      </c>
      <c r="C484" t="s">
        <v>1033</v>
      </c>
    </row>
    <row r="485" spans="1:3">
      <c r="A485" t="s">
        <v>666</v>
      </c>
      <c r="B485" t="s">
        <v>1032</v>
      </c>
      <c r="C485" t="s">
        <v>1033</v>
      </c>
    </row>
    <row r="486" spans="1:3">
      <c r="A486" t="s">
        <v>667</v>
      </c>
      <c r="B486" t="s">
        <v>1030</v>
      </c>
      <c r="C486" t="s">
        <v>1031</v>
      </c>
    </row>
    <row r="487" spans="1:3">
      <c r="A487" t="s">
        <v>668</v>
      </c>
      <c r="B487" t="s">
        <v>1032</v>
      </c>
      <c r="C487" t="s">
        <v>1033</v>
      </c>
    </row>
    <row r="488" spans="1:3">
      <c r="A488" t="s">
        <v>669</v>
      </c>
      <c r="B488" t="s">
        <v>1032</v>
      </c>
      <c r="C488" t="s">
        <v>1033</v>
      </c>
    </row>
    <row r="489" spans="1:3">
      <c r="A489" t="s">
        <v>670</v>
      </c>
      <c r="B489" t="s">
        <v>1030</v>
      </c>
      <c r="C489" t="s">
        <v>1031</v>
      </c>
    </row>
    <row r="490" spans="1:3">
      <c r="A490" t="s">
        <v>671</v>
      </c>
      <c r="B490" t="s">
        <v>1034</v>
      </c>
      <c r="C490" t="s">
        <v>1035</v>
      </c>
    </row>
    <row r="491" spans="1:3">
      <c r="A491" t="s">
        <v>672</v>
      </c>
      <c r="B491" t="s">
        <v>1030</v>
      </c>
      <c r="C491" t="s">
        <v>1031</v>
      </c>
    </row>
    <row r="492" spans="1:3">
      <c r="A492" t="s">
        <v>673</v>
      </c>
      <c r="B492" t="s">
        <v>1030</v>
      </c>
      <c r="C492" t="s">
        <v>1031</v>
      </c>
    </row>
    <row r="493" spans="1:3">
      <c r="A493" t="s">
        <v>674</v>
      </c>
      <c r="B493" t="s">
        <v>1030</v>
      </c>
      <c r="C493" t="s">
        <v>1031</v>
      </c>
    </row>
    <row r="494" spans="1:3">
      <c r="A494" t="s">
        <v>675</v>
      </c>
      <c r="B494" t="s">
        <v>1032</v>
      </c>
      <c r="C494" t="s">
        <v>1033</v>
      </c>
    </row>
    <row r="495" spans="1:3">
      <c r="A495" t="s">
        <v>676</v>
      </c>
      <c r="B495" t="s">
        <v>1034</v>
      </c>
      <c r="C495" t="s">
        <v>1035</v>
      </c>
    </row>
    <row r="496" spans="1:3">
      <c r="A496" t="s">
        <v>677</v>
      </c>
      <c r="B496" t="s">
        <v>1032</v>
      </c>
      <c r="C496" t="s">
        <v>1033</v>
      </c>
    </row>
    <row r="497" spans="1:3">
      <c r="A497" t="s">
        <v>678</v>
      </c>
      <c r="B497" t="s">
        <v>1034</v>
      </c>
      <c r="C497" t="s">
        <v>1035</v>
      </c>
    </row>
    <row r="498" spans="1:3">
      <c r="A498" t="s">
        <v>679</v>
      </c>
      <c r="B498" t="s">
        <v>1034</v>
      </c>
      <c r="C498" t="s">
        <v>1035</v>
      </c>
    </row>
    <row r="499" spans="1:3">
      <c r="A499" t="s">
        <v>680</v>
      </c>
      <c r="B499" t="s">
        <v>1030</v>
      </c>
      <c r="C499" t="s">
        <v>1031</v>
      </c>
    </row>
    <row r="500" spans="1:3">
      <c r="A500" t="s">
        <v>681</v>
      </c>
      <c r="B500" t="s">
        <v>1032</v>
      </c>
      <c r="C500" t="s">
        <v>1033</v>
      </c>
    </row>
    <row r="501" spans="1:3">
      <c r="A501" t="s">
        <v>682</v>
      </c>
      <c r="B501" t="s">
        <v>1032</v>
      </c>
      <c r="C501" t="s">
        <v>1033</v>
      </c>
    </row>
    <row r="502" spans="1:3">
      <c r="A502" t="s">
        <v>683</v>
      </c>
      <c r="B502" t="s">
        <v>1034</v>
      </c>
      <c r="C502" t="s">
        <v>1035</v>
      </c>
    </row>
    <row r="503" spans="1:3">
      <c r="A503" t="s">
        <v>684</v>
      </c>
      <c r="B503" t="s">
        <v>1032</v>
      </c>
      <c r="C503" t="s">
        <v>1033</v>
      </c>
    </row>
    <row r="504" spans="1:3">
      <c r="A504" t="s">
        <v>685</v>
      </c>
      <c r="B504" t="s">
        <v>1030</v>
      </c>
      <c r="C504" t="s">
        <v>1031</v>
      </c>
    </row>
    <row r="505" spans="1:3">
      <c r="A505" t="s">
        <v>686</v>
      </c>
      <c r="B505" t="s">
        <v>1032</v>
      </c>
      <c r="C505" t="s">
        <v>1033</v>
      </c>
    </row>
    <row r="506" spans="1:3">
      <c r="A506" t="s">
        <v>687</v>
      </c>
      <c r="B506" t="s">
        <v>1032</v>
      </c>
      <c r="C506" t="s">
        <v>1033</v>
      </c>
    </row>
    <row r="507" spans="1:3">
      <c r="A507" t="s">
        <v>688</v>
      </c>
      <c r="B507" t="s">
        <v>1034</v>
      </c>
      <c r="C507" t="s">
        <v>1035</v>
      </c>
    </row>
    <row r="508" spans="1:3">
      <c r="A508" t="s">
        <v>689</v>
      </c>
      <c r="B508" t="s">
        <v>1030</v>
      </c>
      <c r="C508" t="s">
        <v>1031</v>
      </c>
    </row>
    <row r="509" spans="1:3">
      <c r="A509" t="s">
        <v>690</v>
      </c>
      <c r="B509" t="s">
        <v>1032</v>
      </c>
      <c r="C509" t="s">
        <v>1033</v>
      </c>
    </row>
    <row r="510" spans="1:3">
      <c r="A510" t="s">
        <v>691</v>
      </c>
      <c r="B510" t="s">
        <v>1032</v>
      </c>
      <c r="C510" t="s">
        <v>1033</v>
      </c>
    </row>
    <row r="511" spans="1:3">
      <c r="A511" t="s">
        <v>692</v>
      </c>
      <c r="B511" t="s">
        <v>1030</v>
      </c>
      <c r="C511" t="s">
        <v>1031</v>
      </c>
    </row>
    <row r="512" spans="1:3">
      <c r="A512" t="s">
        <v>693</v>
      </c>
      <c r="B512" t="s">
        <v>1034</v>
      </c>
      <c r="C512" t="s">
        <v>1035</v>
      </c>
    </row>
    <row r="513" spans="1:3">
      <c r="A513" t="s">
        <v>694</v>
      </c>
      <c r="B513" t="s">
        <v>1030</v>
      </c>
      <c r="C513" t="s">
        <v>1031</v>
      </c>
    </row>
    <row r="514" spans="1:3">
      <c r="A514" t="s">
        <v>695</v>
      </c>
      <c r="B514" t="s">
        <v>1032</v>
      </c>
      <c r="C514" t="s">
        <v>1033</v>
      </c>
    </row>
    <row r="515" spans="1:3">
      <c r="A515" t="s">
        <v>696</v>
      </c>
      <c r="B515" t="s">
        <v>1032</v>
      </c>
      <c r="C515" t="s">
        <v>1033</v>
      </c>
    </row>
    <row r="516" spans="1:3">
      <c r="A516" t="s">
        <v>697</v>
      </c>
      <c r="B516" t="s">
        <v>1034</v>
      </c>
      <c r="C516" t="s">
        <v>1035</v>
      </c>
    </row>
    <row r="517" spans="1:3">
      <c r="A517" t="s">
        <v>698</v>
      </c>
      <c r="B517" t="s">
        <v>1030</v>
      </c>
      <c r="C517" t="s">
        <v>1031</v>
      </c>
    </row>
    <row r="518" spans="1:3">
      <c r="A518" t="s">
        <v>699</v>
      </c>
      <c r="B518" t="s">
        <v>1032</v>
      </c>
      <c r="C518" t="s">
        <v>1033</v>
      </c>
    </row>
    <row r="519" spans="1:3">
      <c r="A519" t="s">
        <v>700</v>
      </c>
      <c r="B519" t="s">
        <v>1032</v>
      </c>
      <c r="C519" t="s">
        <v>1033</v>
      </c>
    </row>
    <row r="520" spans="1:3">
      <c r="A520" t="s">
        <v>701</v>
      </c>
      <c r="B520" t="s">
        <v>1032</v>
      </c>
      <c r="C520" t="s">
        <v>1033</v>
      </c>
    </row>
    <row r="521" spans="1:3">
      <c r="A521" t="s">
        <v>702</v>
      </c>
      <c r="B521" t="s">
        <v>1030</v>
      </c>
      <c r="C521" t="s">
        <v>1031</v>
      </c>
    </row>
    <row r="522" spans="1:3">
      <c r="A522" t="s">
        <v>703</v>
      </c>
      <c r="B522" t="s">
        <v>1034</v>
      </c>
      <c r="C522" t="s">
        <v>1035</v>
      </c>
    </row>
    <row r="523" spans="1:3">
      <c r="A523" t="s">
        <v>704</v>
      </c>
      <c r="B523" t="s">
        <v>1030</v>
      </c>
      <c r="C523" t="s">
        <v>1031</v>
      </c>
    </row>
    <row r="524" spans="1:3">
      <c r="A524" t="s">
        <v>705</v>
      </c>
      <c r="B524" t="s">
        <v>1034</v>
      </c>
      <c r="C524" t="s">
        <v>1035</v>
      </c>
    </row>
    <row r="525" spans="1:3">
      <c r="A525" t="s">
        <v>706</v>
      </c>
      <c r="B525" t="s">
        <v>1034</v>
      </c>
      <c r="C525" t="s">
        <v>1035</v>
      </c>
    </row>
    <row r="526" spans="1:3">
      <c r="A526" t="s">
        <v>707</v>
      </c>
      <c r="B526" t="s">
        <v>1030</v>
      </c>
      <c r="C526" t="s">
        <v>1031</v>
      </c>
    </row>
    <row r="527" spans="1:3">
      <c r="A527" t="s">
        <v>708</v>
      </c>
      <c r="B527" t="s">
        <v>1034</v>
      </c>
      <c r="C527" t="s">
        <v>1035</v>
      </c>
    </row>
    <row r="528" spans="1:3">
      <c r="A528" t="s">
        <v>709</v>
      </c>
      <c r="B528" t="s">
        <v>1034</v>
      </c>
      <c r="C528" t="s">
        <v>1035</v>
      </c>
    </row>
    <row r="529" spans="1:3">
      <c r="A529" t="s">
        <v>710</v>
      </c>
      <c r="B529" t="s">
        <v>1030</v>
      </c>
      <c r="C529" t="s">
        <v>1031</v>
      </c>
    </row>
    <row r="530" spans="1:3">
      <c r="A530" t="s">
        <v>711</v>
      </c>
      <c r="B530" t="s">
        <v>1030</v>
      </c>
      <c r="C530" t="s">
        <v>1031</v>
      </c>
    </row>
    <row r="531" spans="1:3">
      <c r="A531" t="s">
        <v>712</v>
      </c>
      <c r="B531" t="s">
        <v>1032</v>
      </c>
      <c r="C531" t="s">
        <v>1033</v>
      </c>
    </row>
    <row r="532" spans="1:3">
      <c r="A532" t="s">
        <v>713</v>
      </c>
      <c r="B532" t="s">
        <v>1030</v>
      </c>
      <c r="C532" t="s">
        <v>1031</v>
      </c>
    </row>
    <row r="533" spans="1:3">
      <c r="A533" t="s">
        <v>714</v>
      </c>
      <c r="B533" t="s">
        <v>1034</v>
      </c>
      <c r="C533" t="s">
        <v>1035</v>
      </c>
    </row>
    <row r="534" spans="1:3">
      <c r="A534" t="s">
        <v>715</v>
      </c>
      <c r="B534" t="s">
        <v>1034</v>
      </c>
      <c r="C534" t="s">
        <v>1035</v>
      </c>
    </row>
    <row r="535" spans="1:3">
      <c r="A535" t="s">
        <v>716</v>
      </c>
      <c r="B535" t="s">
        <v>1032</v>
      </c>
      <c r="C535" t="s">
        <v>1033</v>
      </c>
    </row>
    <row r="536" spans="1:3">
      <c r="A536" t="s">
        <v>717</v>
      </c>
      <c r="B536" t="s">
        <v>1032</v>
      </c>
      <c r="C536" t="s">
        <v>1033</v>
      </c>
    </row>
    <row r="537" spans="1:3">
      <c r="A537" t="s">
        <v>718</v>
      </c>
      <c r="B537" t="s">
        <v>1032</v>
      </c>
      <c r="C537" t="s">
        <v>1033</v>
      </c>
    </row>
    <row r="538" spans="1:3">
      <c r="A538" t="s">
        <v>719</v>
      </c>
      <c r="B538" t="s">
        <v>1032</v>
      </c>
      <c r="C538" t="s">
        <v>1033</v>
      </c>
    </row>
    <row r="539" spans="1:3">
      <c r="A539" t="s">
        <v>720</v>
      </c>
      <c r="B539" t="s">
        <v>1032</v>
      </c>
      <c r="C539" t="s">
        <v>1033</v>
      </c>
    </row>
    <row r="540" spans="1:3">
      <c r="A540" t="s">
        <v>721</v>
      </c>
      <c r="B540" t="s">
        <v>1032</v>
      </c>
      <c r="C540" t="s">
        <v>1033</v>
      </c>
    </row>
    <row r="541" spans="1:3">
      <c r="A541" t="s">
        <v>722</v>
      </c>
      <c r="B541" t="s">
        <v>1034</v>
      </c>
      <c r="C541" t="s">
        <v>1035</v>
      </c>
    </row>
    <row r="542" spans="1:3">
      <c r="A542" t="s">
        <v>723</v>
      </c>
      <c r="B542" t="s">
        <v>1034</v>
      </c>
      <c r="C542" t="s">
        <v>1035</v>
      </c>
    </row>
    <row r="543" spans="1:3">
      <c r="A543" t="s">
        <v>724</v>
      </c>
      <c r="B543" t="s">
        <v>1030</v>
      </c>
      <c r="C543" t="s">
        <v>1031</v>
      </c>
    </row>
    <row r="544" spans="1:3">
      <c r="A544" t="s">
        <v>725</v>
      </c>
      <c r="B544" t="s">
        <v>1030</v>
      </c>
      <c r="C544" t="s">
        <v>1031</v>
      </c>
    </row>
    <row r="545" spans="1:3">
      <c r="A545" t="s">
        <v>726</v>
      </c>
      <c r="B545" t="s">
        <v>1034</v>
      </c>
      <c r="C545" t="s">
        <v>1035</v>
      </c>
    </row>
    <row r="546" spans="1:3">
      <c r="A546" t="s">
        <v>727</v>
      </c>
      <c r="B546" t="s">
        <v>1034</v>
      </c>
      <c r="C546" t="s">
        <v>1035</v>
      </c>
    </row>
    <row r="547" spans="1:3">
      <c r="A547" t="s">
        <v>728</v>
      </c>
      <c r="B547" t="s">
        <v>1034</v>
      </c>
      <c r="C547" t="s">
        <v>1035</v>
      </c>
    </row>
    <row r="548" spans="1:3">
      <c r="A548" t="s">
        <v>729</v>
      </c>
      <c r="B548" t="s">
        <v>1034</v>
      </c>
      <c r="C548" t="s">
        <v>1035</v>
      </c>
    </row>
    <row r="549" spans="1:3">
      <c r="A549" t="s">
        <v>730</v>
      </c>
      <c r="B549" t="s">
        <v>1030</v>
      </c>
      <c r="C549" t="s">
        <v>1031</v>
      </c>
    </row>
    <row r="550" spans="1:3">
      <c r="A550" t="s">
        <v>731</v>
      </c>
      <c r="B550" t="s">
        <v>1030</v>
      </c>
      <c r="C550" t="s">
        <v>1031</v>
      </c>
    </row>
    <row r="551" spans="1:3">
      <c r="A551" t="s">
        <v>732</v>
      </c>
      <c r="B551" t="s">
        <v>1030</v>
      </c>
      <c r="C551" t="s">
        <v>1031</v>
      </c>
    </row>
    <row r="552" spans="1:3">
      <c r="A552" t="s">
        <v>733</v>
      </c>
      <c r="B552" t="s">
        <v>1030</v>
      </c>
      <c r="C552" t="s">
        <v>1031</v>
      </c>
    </row>
    <row r="553" spans="1:3">
      <c r="A553" t="s">
        <v>734</v>
      </c>
      <c r="B553" t="s">
        <v>1032</v>
      </c>
      <c r="C553" t="s">
        <v>1033</v>
      </c>
    </row>
    <row r="554" spans="1:3">
      <c r="A554" t="s">
        <v>735</v>
      </c>
      <c r="B554" t="s">
        <v>1032</v>
      </c>
      <c r="C554" t="s">
        <v>1033</v>
      </c>
    </row>
    <row r="555" spans="1:3">
      <c r="A555" t="s">
        <v>736</v>
      </c>
      <c r="B555" t="s">
        <v>1034</v>
      </c>
      <c r="C555" t="s">
        <v>1035</v>
      </c>
    </row>
    <row r="556" spans="1:3">
      <c r="A556" t="s">
        <v>737</v>
      </c>
      <c r="B556" t="s">
        <v>1032</v>
      </c>
      <c r="C556" t="s">
        <v>1033</v>
      </c>
    </row>
    <row r="557" spans="1:3">
      <c r="A557" t="s">
        <v>738</v>
      </c>
      <c r="B557" t="s">
        <v>1034</v>
      </c>
      <c r="C557" t="s">
        <v>1035</v>
      </c>
    </row>
    <row r="558" spans="1:3">
      <c r="A558" t="s">
        <v>739</v>
      </c>
      <c r="B558" t="s">
        <v>1032</v>
      </c>
      <c r="C558" t="s">
        <v>1033</v>
      </c>
    </row>
    <row r="559" spans="1:3">
      <c r="A559" t="s">
        <v>740</v>
      </c>
      <c r="B559" t="s">
        <v>1034</v>
      </c>
      <c r="C559" t="s">
        <v>1035</v>
      </c>
    </row>
    <row r="560" spans="1:3">
      <c r="A560" t="s">
        <v>741</v>
      </c>
      <c r="B560" t="s">
        <v>1034</v>
      </c>
      <c r="C560" t="s">
        <v>1035</v>
      </c>
    </row>
    <row r="561" spans="1:3">
      <c r="A561" t="s">
        <v>742</v>
      </c>
      <c r="B561" t="s">
        <v>1032</v>
      </c>
      <c r="C561" t="s">
        <v>1033</v>
      </c>
    </row>
    <row r="562" spans="1:3">
      <c r="A562" t="s">
        <v>743</v>
      </c>
      <c r="B562" t="s">
        <v>1034</v>
      </c>
      <c r="C562" t="s">
        <v>1035</v>
      </c>
    </row>
    <row r="563" spans="1:3">
      <c r="A563" t="s">
        <v>744</v>
      </c>
      <c r="B563" t="s">
        <v>1032</v>
      </c>
      <c r="C563" t="s">
        <v>1033</v>
      </c>
    </row>
    <row r="564" spans="1:3">
      <c r="A564" t="s">
        <v>745</v>
      </c>
      <c r="B564" t="s">
        <v>1030</v>
      </c>
      <c r="C564" t="s">
        <v>1031</v>
      </c>
    </row>
    <row r="565" spans="1:3">
      <c r="A565" t="s">
        <v>746</v>
      </c>
      <c r="B565" t="s">
        <v>1030</v>
      </c>
      <c r="C565" t="s">
        <v>1031</v>
      </c>
    </row>
    <row r="566" spans="1:3">
      <c r="A566" t="s">
        <v>747</v>
      </c>
      <c r="B566" t="s">
        <v>1030</v>
      </c>
      <c r="C566" t="s">
        <v>1031</v>
      </c>
    </row>
    <row r="567" spans="1:3">
      <c r="A567" t="s">
        <v>748</v>
      </c>
      <c r="B567" t="s">
        <v>1032</v>
      </c>
      <c r="C567" t="s">
        <v>1033</v>
      </c>
    </row>
    <row r="568" spans="1:3">
      <c r="A568" t="s">
        <v>749</v>
      </c>
      <c r="B568" t="s">
        <v>1032</v>
      </c>
      <c r="C568" t="s">
        <v>1033</v>
      </c>
    </row>
    <row r="569" spans="1:3">
      <c r="A569" t="s">
        <v>750</v>
      </c>
      <c r="B569" t="s">
        <v>1034</v>
      </c>
      <c r="C569" t="s">
        <v>1035</v>
      </c>
    </row>
    <row r="570" spans="1:3">
      <c r="A570" t="s">
        <v>751</v>
      </c>
      <c r="B570" t="s">
        <v>1034</v>
      </c>
      <c r="C570" t="s">
        <v>1035</v>
      </c>
    </row>
    <row r="571" spans="1:3">
      <c r="A571" t="s">
        <v>752</v>
      </c>
      <c r="B571" t="s">
        <v>1034</v>
      </c>
      <c r="C571" t="s">
        <v>1035</v>
      </c>
    </row>
    <row r="572" spans="1:3">
      <c r="A572" t="s">
        <v>753</v>
      </c>
      <c r="B572" t="s">
        <v>1032</v>
      </c>
      <c r="C572" t="s">
        <v>1033</v>
      </c>
    </row>
    <row r="573" spans="1:3">
      <c r="A573" t="s">
        <v>754</v>
      </c>
      <c r="B573" t="s">
        <v>1030</v>
      </c>
      <c r="C573" t="s">
        <v>1031</v>
      </c>
    </row>
    <row r="574" spans="1:3">
      <c r="A574" t="s">
        <v>755</v>
      </c>
      <c r="B574" t="s">
        <v>1034</v>
      </c>
      <c r="C574" t="s">
        <v>1035</v>
      </c>
    </row>
    <row r="575" spans="1:3">
      <c r="A575" t="s">
        <v>756</v>
      </c>
      <c r="B575" t="s">
        <v>1034</v>
      </c>
      <c r="C575" t="s">
        <v>1035</v>
      </c>
    </row>
    <row r="576" spans="1:3">
      <c r="A576" t="s">
        <v>757</v>
      </c>
      <c r="B576" t="s">
        <v>1030</v>
      </c>
      <c r="C576" t="s">
        <v>1031</v>
      </c>
    </row>
    <row r="577" spans="1:3">
      <c r="A577" t="s">
        <v>758</v>
      </c>
      <c r="B577" t="s">
        <v>1030</v>
      </c>
      <c r="C577" t="s">
        <v>1031</v>
      </c>
    </row>
    <row r="578" spans="1:3">
      <c r="A578" t="s">
        <v>759</v>
      </c>
      <c r="B578" t="s">
        <v>1034</v>
      </c>
      <c r="C578" t="s">
        <v>1035</v>
      </c>
    </row>
    <row r="579" spans="1:3">
      <c r="A579" t="s">
        <v>760</v>
      </c>
      <c r="B579" t="s">
        <v>1034</v>
      </c>
      <c r="C579" t="s">
        <v>1035</v>
      </c>
    </row>
    <row r="580" spans="1:3">
      <c r="A580" t="s">
        <v>761</v>
      </c>
      <c r="B580" t="s">
        <v>1032</v>
      </c>
      <c r="C580" t="s">
        <v>1033</v>
      </c>
    </row>
    <row r="581" spans="1:3">
      <c r="A581" t="s">
        <v>762</v>
      </c>
      <c r="B581" t="s">
        <v>1034</v>
      </c>
      <c r="C581" t="s">
        <v>1035</v>
      </c>
    </row>
    <row r="582" spans="1:3">
      <c r="A582" t="s">
        <v>763</v>
      </c>
      <c r="B582" t="s">
        <v>1032</v>
      </c>
      <c r="C582" t="s">
        <v>1033</v>
      </c>
    </row>
    <row r="583" spans="1:3">
      <c r="A583" t="s">
        <v>764</v>
      </c>
      <c r="B583" t="s">
        <v>1034</v>
      </c>
      <c r="C583" t="s">
        <v>1035</v>
      </c>
    </row>
    <row r="584" spans="1:3">
      <c r="A584" t="s">
        <v>765</v>
      </c>
      <c r="B584" t="s">
        <v>1032</v>
      </c>
      <c r="C584" t="s">
        <v>1033</v>
      </c>
    </row>
    <row r="585" spans="1:3">
      <c r="A585" t="s">
        <v>766</v>
      </c>
      <c r="B585" t="s">
        <v>1030</v>
      </c>
      <c r="C585" t="s">
        <v>1031</v>
      </c>
    </row>
    <row r="586" spans="1:3">
      <c r="A586" t="s">
        <v>767</v>
      </c>
      <c r="B586" t="s">
        <v>1030</v>
      </c>
      <c r="C586" t="s">
        <v>1031</v>
      </c>
    </row>
    <row r="587" spans="1:3">
      <c r="A587" t="s">
        <v>768</v>
      </c>
      <c r="B587" t="s">
        <v>1032</v>
      </c>
      <c r="C587" t="s">
        <v>1033</v>
      </c>
    </row>
    <row r="588" spans="1:3">
      <c r="A588" t="s">
        <v>769</v>
      </c>
      <c r="B588" t="s">
        <v>1034</v>
      </c>
      <c r="C588" t="s">
        <v>1035</v>
      </c>
    </row>
    <row r="589" spans="1:3">
      <c r="A589" t="s">
        <v>770</v>
      </c>
      <c r="B589" t="s">
        <v>1030</v>
      </c>
      <c r="C589" t="s">
        <v>1031</v>
      </c>
    </row>
    <row r="590" spans="1:3">
      <c r="A590" t="s">
        <v>771</v>
      </c>
      <c r="B590" t="s">
        <v>1032</v>
      </c>
      <c r="C590" t="s">
        <v>1033</v>
      </c>
    </row>
    <row r="591" spans="1:3">
      <c r="A591" t="s">
        <v>772</v>
      </c>
      <c r="B591" t="s">
        <v>1030</v>
      </c>
      <c r="C591" t="s">
        <v>1031</v>
      </c>
    </row>
    <row r="592" spans="1:3">
      <c r="A592" t="s">
        <v>773</v>
      </c>
      <c r="B592" t="s">
        <v>1030</v>
      </c>
      <c r="C592" t="s">
        <v>1031</v>
      </c>
    </row>
    <row r="593" spans="1:3">
      <c r="A593" t="s">
        <v>774</v>
      </c>
      <c r="B593" t="s">
        <v>1030</v>
      </c>
      <c r="C593" t="s">
        <v>1031</v>
      </c>
    </row>
    <row r="594" spans="1:3">
      <c r="A594" t="s">
        <v>775</v>
      </c>
      <c r="B594" t="s">
        <v>1032</v>
      </c>
      <c r="C594" t="s">
        <v>1033</v>
      </c>
    </row>
    <row r="595" spans="1:3">
      <c r="A595" t="s">
        <v>776</v>
      </c>
      <c r="B595" t="s">
        <v>1032</v>
      </c>
      <c r="C595" t="s">
        <v>1033</v>
      </c>
    </row>
    <row r="596" spans="1:3">
      <c r="A596" t="s">
        <v>777</v>
      </c>
      <c r="B596" t="s">
        <v>1030</v>
      </c>
      <c r="C596" t="s">
        <v>1031</v>
      </c>
    </row>
    <row r="597" spans="1:3">
      <c r="A597" t="s">
        <v>778</v>
      </c>
      <c r="B597" t="s">
        <v>1030</v>
      </c>
      <c r="C597" t="s">
        <v>1031</v>
      </c>
    </row>
    <row r="598" spans="1:3">
      <c r="A598" t="s">
        <v>779</v>
      </c>
      <c r="B598" t="s">
        <v>1030</v>
      </c>
      <c r="C598" t="s">
        <v>1031</v>
      </c>
    </row>
    <row r="599" spans="1:3">
      <c r="A599" t="s">
        <v>780</v>
      </c>
      <c r="B599" t="s">
        <v>1032</v>
      </c>
      <c r="C599" t="s">
        <v>1033</v>
      </c>
    </row>
    <row r="600" spans="1:3">
      <c r="A600" t="s">
        <v>781</v>
      </c>
      <c r="B600" t="s">
        <v>1034</v>
      </c>
      <c r="C600" t="s">
        <v>1035</v>
      </c>
    </row>
    <row r="601" spans="1:3">
      <c r="A601" t="s">
        <v>782</v>
      </c>
      <c r="B601" t="s">
        <v>1032</v>
      </c>
      <c r="C601" t="s">
        <v>1033</v>
      </c>
    </row>
    <row r="602" spans="1:3">
      <c r="A602" t="s">
        <v>783</v>
      </c>
      <c r="B602" t="s">
        <v>1032</v>
      </c>
      <c r="C602" t="s">
        <v>1033</v>
      </c>
    </row>
    <row r="603" spans="1:3">
      <c r="A603" t="s">
        <v>784</v>
      </c>
      <c r="B603" t="s">
        <v>1030</v>
      </c>
      <c r="C603" t="s">
        <v>1031</v>
      </c>
    </row>
    <row r="604" spans="1:3">
      <c r="A604" t="s">
        <v>785</v>
      </c>
      <c r="B604" t="s">
        <v>1032</v>
      </c>
      <c r="C604" t="s">
        <v>1033</v>
      </c>
    </row>
    <row r="605" spans="1:3">
      <c r="A605" t="s">
        <v>786</v>
      </c>
      <c r="B605" t="s">
        <v>1034</v>
      </c>
      <c r="C605" t="s">
        <v>1035</v>
      </c>
    </row>
    <row r="606" spans="1:3">
      <c r="A606" t="s">
        <v>787</v>
      </c>
      <c r="B606" t="s">
        <v>1034</v>
      </c>
      <c r="C606" t="s">
        <v>1035</v>
      </c>
    </row>
    <row r="607" spans="1:3">
      <c r="A607" t="s">
        <v>788</v>
      </c>
      <c r="B607" t="s">
        <v>1034</v>
      </c>
      <c r="C607" t="s">
        <v>1035</v>
      </c>
    </row>
    <row r="608" spans="1:3">
      <c r="A608" t="s">
        <v>789</v>
      </c>
      <c r="B608" t="s">
        <v>1034</v>
      </c>
      <c r="C608" t="s">
        <v>1035</v>
      </c>
    </row>
    <row r="609" spans="1:3">
      <c r="A609" t="s">
        <v>790</v>
      </c>
      <c r="B609" t="s">
        <v>1032</v>
      </c>
      <c r="C609" t="s">
        <v>1033</v>
      </c>
    </row>
    <row r="610" spans="1:3">
      <c r="A610" t="s">
        <v>791</v>
      </c>
      <c r="B610" t="s">
        <v>1034</v>
      </c>
      <c r="C610" t="s">
        <v>1035</v>
      </c>
    </row>
    <row r="611" spans="1:3">
      <c r="A611" t="s">
        <v>792</v>
      </c>
      <c r="B611" t="s">
        <v>1032</v>
      </c>
      <c r="C611" t="s">
        <v>1033</v>
      </c>
    </row>
    <row r="612" spans="1:3">
      <c r="A612" t="s">
        <v>793</v>
      </c>
      <c r="B612" t="s">
        <v>1034</v>
      </c>
      <c r="C612" t="s">
        <v>1035</v>
      </c>
    </row>
    <row r="613" spans="1:3">
      <c r="A613" t="s">
        <v>794</v>
      </c>
      <c r="B613" t="s">
        <v>1032</v>
      </c>
      <c r="C613" t="s">
        <v>1033</v>
      </c>
    </row>
    <row r="614" spans="1:3">
      <c r="A614" t="s">
        <v>795</v>
      </c>
      <c r="B614" t="s">
        <v>1034</v>
      </c>
      <c r="C614" t="s">
        <v>1035</v>
      </c>
    </row>
    <row r="615" spans="1:3">
      <c r="A615" t="s">
        <v>796</v>
      </c>
      <c r="B615" t="s">
        <v>1030</v>
      </c>
      <c r="C615" t="s">
        <v>1031</v>
      </c>
    </row>
    <row r="616" spans="1:3">
      <c r="A616" t="s">
        <v>797</v>
      </c>
      <c r="B616" t="s">
        <v>1030</v>
      </c>
      <c r="C616" t="s">
        <v>1031</v>
      </c>
    </row>
    <row r="617" spans="1:3">
      <c r="A617" t="s">
        <v>798</v>
      </c>
      <c r="B617" t="s">
        <v>1034</v>
      </c>
      <c r="C617" t="s">
        <v>1035</v>
      </c>
    </row>
    <row r="618" spans="1:3">
      <c r="A618" t="s">
        <v>799</v>
      </c>
      <c r="B618" t="s">
        <v>1034</v>
      </c>
      <c r="C618" t="s">
        <v>1035</v>
      </c>
    </row>
    <row r="619" spans="1:3">
      <c r="A619" t="s">
        <v>800</v>
      </c>
      <c r="B619" t="s">
        <v>1030</v>
      </c>
      <c r="C619" t="s">
        <v>1031</v>
      </c>
    </row>
    <row r="620" spans="1:3">
      <c r="A620" t="s">
        <v>801</v>
      </c>
      <c r="B620" t="s">
        <v>1034</v>
      </c>
      <c r="C620" t="s">
        <v>1035</v>
      </c>
    </row>
    <row r="621" spans="1:3">
      <c r="A621" t="s">
        <v>802</v>
      </c>
      <c r="B621" t="s">
        <v>1034</v>
      </c>
      <c r="C621" t="s">
        <v>1035</v>
      </c>
    </row>
    <row r="622" spans="1:3">
      <c r="A622" t="s">
        <v>803</v>
      </c>
      <c r="B622" t="s">
        <v>1034</v>
      </c>
      <c r="C622" t="s">
        <v>1035</v>
      </c>
    </row>
    <row r="623" spans="1:3">
      <c r="A623" t="s">
        <v>804</v>
      </c>
      <c r="B623" t="s">
        <v>1030</v>
      </c>
      <c r="C623" t="s">
        <v>1031</v>
      </c>
    </row>
    <row r="624" spans="1:3">
      <c r="A624" t="s">
        <v>805</v>
      </c>
      <c r="B624" t="s">
        <v>1030</v>
      </c>
      <c r="C624" t="s">
        <v>1031</v>
      </c>
    </row>
    <row r="625" spans="1:3">
      <c r="A625" t="s">
        <v>806</v>
      </c>
      <c r="B625" t="s">
        <v>1034</v>
      </c>
      <c r="C625" t="s">
        <v>1035</v>
      </c>
    </row>
    <row r="626" spans="1:3">
      <c r="A626" t="s">
        <v>807</v>
      </c>
      <c r="B626" t="s">
        <v>1032</v>
      </c>
      <c r="C626" t="s">
        <v>1033</v>
      </c>
    </row>
    <row r="627" spans="1:3">
      <c r="A627" t="s">
        <v>808</v>
      </c>
      <c r="B627" t="s">
        <v>1030</v>
      </c>
      <c r="C627" t="s">
        <v>1031</v>
      </c>
    </row>
    <row r="628" spans="1:3">
      <c r="A628" t="s">
        <v>809</v>
      </c>
      <c r="B628" t="s">
        <v>1030</v>
      </c>
      <c r="C628" t="s">
        <v>1031</v>
      </c>
    </row>
    <row r="629" spans="1:3">
      <c r="A629" t="s">
        <v>810</v>
      </c>
      <c r="B629" t="s">
        <v>1032</v>
      </c>
      <c r="C629" t="s">
        <v>1033</v>
      </c>
    </row>
    <row r="630" spans="1:3">
      <c r="A630" t="s">
        <v>811</v>
      </c>
      <c r="B630" t="s">
        <v>1034</v>
      </c>
      <c r="C630" t="s">
        <v>1035</v>
      </c>
    </row>
    <row r="631" spans="1:3">
      <c r="A631" t="s">
        <v>812</v>
      </c>
      <c r="B631" t="s">
        <v>1030</v>
      </c>
      <c r="C631" t="s">
        <v>1031</v>
      </c>
    </row>
    <row r="632" spans="1:3">
      <c r="A632" t="s">
        <v>813</v>
      </c>
      <c r="B632" t="s">
        <v>1032</v>
      </c>
      <c r="C632" t="s">
        <v>1033</v>
      </c>
    </row>
    <row r="633" spans="1:3">
      <c r="A633" t="s">
        <v>814</v>
      </c>
      <c r="B633" t="s">
        <v>1034</v>
      </c>
      <c r="C633" t="s">
        <v>1035</v>
      </c>
    </row>
    <row r="634" spans="1:3">
      <c r="A634" t="s">
        <v>815</v>
      </c>
      <c r="B634" t="s">
        <v>1032</v>
      </c>
      <c r="C634" t="s">
        <v>1033</v>
      </c>
    </row>
    <row r="635" spans="1:3">
      <c r="A635" t="s">
        <v>816</v>
      </c>
      <c r="B635" t="s">
        <v>1034</v>
      </c>
      <c r="C635" t="s">
        <v>1035</v>
      </c>
    </row>
    <row r="636" spans="1:3">
      <c r="A636" t="s">
        <v>817</v>
      </c>
      <c r="B636" t="s">
        <v>1034</v>
      </c>
      <c r="C636" t="s">
        <v>1035</v>
      </c>
    </row>
    <row r="637" spans="1:3">
      <c r="A637" t="s">
        <v>818</v>
      </c>
      <c r="B637" t="s">
        <v>1030</v>
      </c>
      <c r="C637" t="s">
        <v>1031</v>
      </c>
    </row>
    <row r="638" spans="1:3">
      <c r="A638" t="s">
        <v>819</v>
      </c>
      <c r="B638" t="s">
        <v>1032</v>
      </c>
      <c r="C638" t="s">
        <v>1033</v>
      </c>
    </row>
    <row r="639" spans="1:3">
      <c r="A639" t="s">
        <v>820</v>
      </c>
      <c r="B639" t="s">
        <v>1030</v>
      </c>
      <c r="C639" t="s">
        <v>1031</v>
      </c>
    </row>
    <row r="640" spans="1:3">
      <c r="A640" t="s">
        <v>821</v>
      </c>
      <c r="B640" t="s">
        <v>1030</v>
      </c>
      <c r="C640" t="s">
        <v>1031</v>
      </c>
    </row>
    <row r="641" spans="1:3">
      <c r="A641" t="s">
        <v>822</v>
      </c>
      <c r="B641" t="s">
        <v>1030</v>
      </c>
      <c r="C641" t="s">
        <v>1031</v>
      </c>
    </row>
    <row r="642" spans="1:3">
      <c r="A642" t="s">
        <v>823</v>
      </c>
      <c r="B642" t="s">
        <v>1032</v>
      </c>
      <c r="C642" t="s">
        <v>1033</v>
      </c>
    </row>
    <row r="643" spans="1:3">
      <c r="A643" t="s">
        <v>824</v>
      </c>
      <c r="B643" t="s">
        <v>1034</v>
      </c>
      <c r="C643" t="s">
        <v>1035</v>
      </c>
    </row>
    <row r="644" spans="1:3">
      <c r="A644" t="s">
        <v>825</v>
      </c>
      <c r="B644" t="s">
        <v>1032</v>
      </c>
      <c r="C644" t="s">
        <v>1033</v>
      </c>
    </row>
    <row r="645" spans="1:3">
      <c r="A645" t="s">
        <v>826</v>
      </c>
      <c r="B645" t="s">
        <v>1030</v>
      </c>
      <c r="C645" t="s">
        <v>1031</v>
      </c>
    </row>
    <row r="646" spans="1:3">
      <c r="A646" t="s">
        <v>827</v>
      </c>
      <c r="B646" t="s">
        <v>1034</v>
      </c>
      <c r="C646" t="s">
        <v>1035</v>
      </c>
    </row>
    <row r="647" spans="1:3">
      <c r="A647" t="s">
        <v>828</v>
      </c>
      <c r="B647" t="s">
        <v>1030</v>
      </c>
      <c r="C647" t="s">
        <v>1031</v>
      </c>
    </row>
    <row r="648" spans="1:3">
      <c r="A648" t="s">
        <v>829</v>
      </c>
      <c r="B648" t="s">
        <v>1030</v>
      </c>
      <c r="C648" t="s">
        <v>1031</v>
      </c>
    </row>
    <row r="649" spans="1:3">
      <c r="A649" t="s">
        <v>830</v>
      </c>
      <c r="B649" t="s">
        <v>1032</v>
      </c>
      <c r="C649" t="s">
        <v>1033</v>
      </c>
    </row>
    <row r="650" spans="1:3">
      <c r="A650" t="s">
        <v>831</v>
      </c>
      <c r="B650" t="s">
        <v>1034</v>
      </c>
      <c r="C650" t="s">
        <v>1035</v>
      </c>
    </row>
    <row r="651" spans="1:3">
      <c r="A651" t="s">
        <v>832</v>
      </c>
      <c r="B651" t="s">
        <v>1030</v>
      </c>
      <c r="C651" t="s">
        <v>1031</v>
      </c>
    </row>
    <row r="652" spans="1:3">
      <c r="A652" t="s">
        <v>833</v>
      </c>
      <c r="B652" t="s">
        <v>1032</v>
      </c>
      <c r="C652" t="s">
        <v>1033</v>
      </c>
    </row>
    <row r="653" spans="1:3">
      <c r="A653" t="s">
        <v>834</v>
      </c>
      <c r="B653" t="s">
        <v>1032</v>
      </c>
      <c r="C653" t="s">
        <v>1033</v>
      </c>
    </row>
    <row r="654" spans="1:3">
      <c r="A654" t="s">
        <v>835</v>
      </c>
      <c r="B654" t="s">
        <v>1032</v>
      </c>
      <c r="C654" t="s">
        <v>1033</v>
      </c>
    </row>
    <row r="655" spans="1:3">
      <c r="A655" t="s">
        <v>836</v>
      </c>
      <c r="B655" t="s">
        <v>1030</v>
      </c>
      <c r="C655" t="s">
        <v>1031</v>
      </c>
    </row>
    <row r="656" spans="1:3">
      <c r="A656" t="s">
        <v>837</v>
      </c>
      <c r="B656" t="s">
        <v>1034</v>
      </c>
      <c r="C656" t="s">
        <v>1035</v>
      </c>
    </row>
    <row r="657" spans="1:3">
      <c r="A657" t="s">
        <v>838</v>
      </c>
      <c r="B657" t="s">
        <v>1030</v>
      </c>
      <c r="C657" t="s">
        <v>1031</v>
      </c>
    </row>
    <row r="658" spans="1:3">
      <c r="A658" t="s">
        <v>839</v>
      </c>
      <c r="B658" t="s">
        <v>1032</v>
      </c>
      <c r="C658" t="s">
        <v>1033</v>
      </c>
    </row>
    <row r="659" spans="1:3">
      <c r="A659" t="s">
        <v>840</v>
      </c>
      <c r="B659" t="s">
        <v>1030</v>
      </c>
      <c r="C659" t="s">
        <v>1031</v>
      </c>
    </row>
    <row r="660" spans="1:3">
      <c r="A660" t="s">
        <v>841</v>
      </c>
      <c r="B660" t="s">
        <v>1032</v>
      </c>
      <c r="C660" t="s">
        <v>1033</v>
      </c>
    </row>
    <row r="661" spans="1:3">
      <c r="A661" t="s">
        <v>842</v>
      </c>
      <c r="B661" t="s">
        <v>1030</v>
      </c>
      <c r="C661" t="s">
        <v>1031</v>
      </c>
    </row>
    <row r="662" spans="1:3">
      <c r="A662" t="s">
        <v>843</v>
      </c>
      <c r="B662" t="s">
        <v>1034</v>
      </c>
      <c r="C662" t="s">
        <v>1035</v>
      </c>
    </row>
    <row r="663" spans="1:3">
      <c r="A663" t="s">
        <v>844</v>
      </c>
      <c r="B663" t="s">
        <v>1030</v>
      </c>
      <c r="C663" t="s">
        <v>1031</v>
      </c>
    </row>
    <row r="664" spans="1:3">
      <c r="A664" t="s">
        <v>845</v>
      </c>
      <c r="B664" t="s">
        <v>1030</v>
      </c>
      <c r="C664" t="s">
        <v>1031</v>
      </c>
    </row>
    <row r="665" spans="1:3">
      <c r="A665" t="s">
        <v>846</v>
      </c>
      <c r="B665" t="s">
        <v>1032</v>
      </c>
      <c r="C665" t="s">
        <v>1033</v>
      </c>
    </row>
    <row r="666" spans="1:3">
      <c r="A666" t="s">
        <v>847</v>
      </c>
      <c r="B666" t="s">
        <v>1032</v>
      </c>
      <c r="C666" t="s">
        <v>1033</v>
      </c>
    </row>
    <row r="667" spans="1:3">
      <c r="A667" t="s">
        <v>848</v>
      </c>
      <c r="B667" t="s">
        <v>1030</v>
      </c>
      <c r="C667" t="s">
        <v>1031</v>
      </c>
    </row>
    <row r="668" spans="1:3">
      <c r="A668" t="s">
        <v>849</v>
      </c>
      <c r="B668" t="s">
        <v>1032</v>
      </c>
      <c r="C668" t="s">
        <v>1033</v>
      </c>
    </row>
    <row r="669" spans="1:3">
      <c r="A669" t="s">
        <v>850</v>
      </c>
      <c r="B669" t="s">
        <v>1030</v>
      </c>
      <c r="C669" t="s">
        <v>1031</v>
      </c>
    </row>
    <row r="670" spans="1:3">
      <c r="A670" t="s">
        <v>851</v>
      </c>
      <c r="B670" t="s">
        <v>1030</v>
      </c>
      <c r="C670" t="s">
        <v>1031</v>
      </c>
    </row>
    <row r="671" spans="1:3">
      <c r="A671" t="s">
        <v>852</v>
      </c>
      <c r="B671" t="s">
        <v>1032</v>
      </c>
      <c r="C671" t="s">
        <v>1033</v>
      </c>
    </row>
    <row r="672" spans="1:3">
      <c r="A672" t="s">
        <v>853</v>
      </c>
      <c r="B672" t="s">
        <v>1034</v>
      </c>
      <c r="C672" t="s">
        <v>1035</v>
      </c>
    </row>
    <row r="673" spans="1:3">
      <c r="A673" t="s">
        <v>854</v>
      </c>
      <c r="B673" t="s">
        <v>1034</v>
      </c>
      <c r="C673" t="s">
        <v>1035</v>
      </c>
    </row>
    <row r="674" spans="1:3">
      <c r="A674" t="s">
        <v>855</v>
      </c>
      <c r="B674" t="s">
        <v>1030</v>
      </c>
      <c r="C674" t="s">
        <v>1031</v>
      </c>
    </row>
    <row r="675" spans="1:3">
      <c r="A675" t="s">
        <v>856</v>
      </c>
      <c r="B675" t="s">
        <v>1032</v>
      </c>
      <c r="C675" t="s">
        <v>1033</v>
      </c>
    </row>
    <row r="676" spans="1:3">
      <c r="A676" t="s">
        <v>857</v>
      </c>
      <c r="B676" t="s">
        <v>1030</v>
      </c>
      <c r="C676" t="s">
        <v>1031</v>
      </c>
    </row>
    <row r="677" spans="1:3">
      <c r="A677" t="s">
        <v>858</v>
      </c>
      <c r="B677" t="s">
        <v>1034</v>
      </c>
      <c r="C677" t="s">
        <v>1035</v>
      </c>
    </row>
    <row r="678" spans="1:3">
      <c r="A678" t="s">
        <v>859</v>
      </c>
      <c r="B678" t="s">
        <v>1030</v>
      </c>
      <c r="C678" t="s">
        <v>1031</v>
      </c>
    </row>
    <row r="679" spans="1:3">
      <c r="A679" t="s">
        <v>860</v>
      </c>
      <c r="B679" t="s">
        <v>1030</v>
      </c>
      <c r="C679" t="s">
        <v>1031</v>
      </c>
    </row>
    <row r="680" spans="1:3">
      <c r="A680" t="s">
        <v>861</v>
      </c>
      <c r="B680" t="s">
        <v>1030</v>
      </c>
      <c r="C680" t="s">
        <v>1031</v>
      </c>
    </row>
    <row r="681" spans="1:3">
      <c r="A681" t="s">
        <v>862</v>
      </c>
      <c r="B681" t="s">
        <v>1034</v>
      </c>
      <c r="C681" t="s">
        <v>1035</v>
      </c>
    </row>
    <row r="682" spans="1:3">
      <c r="A682" t="s">
        <v>863</v>
      </c>
      <c r="B682" t="s">
        <v>1034</v>
      </c>
      <c r="C682" t="s">
        <v>1035</v>
      </c>
    </row>
    <row r="683" spans="1:3">
      <c r="A683" t="s">
        <v>864</v>
      </c>
      <c r="B683" t="s">
        <v>1030</v>
      </c>
      <c r="C683" t="s">
        <v>1031</v>
      </c>
    </row>
    <row r="684" spans="1:3">
      <c r="A684" t="s">
        <v>865</v>
      </c>
      <c r="B684" t="s">
        <v>1030</v>
      </c>
      <c r="C684" t="s">
        <v>1031</v>
      </c>
    </row>
    <row r="685" spans="1:3">
      <c r="A685" t="s">
        <v>866</v>
      </c>
      <c r="B685" t="s">
        <v>1030</v>
      </c>
      <c r="C685" t="s">
        <v>1031</v>
      </c>
    </row>
    <row r="686" spans="1:3">
      <c r="A686" t="s">
        <v>867</v>
      </c>
      <c r="B686" t="s">
        <v>1034</v>
      </c>
      <c r="C686" t="s">
        <v>1035</v>
      </c>
    </row>
    <row r="687" spans="1:3">
      <c r="A687" t="s">
        <v>868</v>
      </c>
      <c r="B687" t="s">
        <v>1032</v>
      </c>
      <c r="C687" t="s">
        <v>1033</v>
      </c>
    </row>
    <row r="688" spans="1:3">
      <c r="A688" t="s">
        <v>869</v>
      </c>
      <c r="B688" t="s">
        <v>1030</v>
      </c>
      <c r="C688" t="s">
        <v>1031</v>
      </c>
    </row>
    <row r="689" spans="1:3">
      <c r="A689" t="s">
        <v>870</v>
      </c>
      <c r="B689" t="s">
        <v>1032</v>
      </c>
      <c r="C689" t="s">
        <v>1033</v>
      </c>
    </row>
    <row r="690" spans="1:3">
      <c r="A690" t="s">
        <v>871</v>
      </c>
      <c r="B690" t="s">
        <v>1032</v>
      </c>
      <c r="C690" t="s">
        <v>1033</v>
      </c>
    </row>
    <row r="691" spans="1:3">
      <c r="A691" t="s">
        <v>872</v>
      </c>
      <c r="B691" t="s">
        <v>1030</v>
      </c>
      <c r="C691" t="s">
        <v>1031</v>
      </c>
    </row>
    <row r="692" spans="1:3">
      <c r="A692" t="s">
        <v>873</v>
      </c>
      <c r="B692" t="s">
        <v>1032</v>
      </c>
      <c r="C692" t="s">
        <v>1033</v>
      </c>
    </row>
    <row r="693" spans="1:3">
      <c r="A693" t="s">
        <v>874</v>
      </c>
      <c r="B693" t="s">
        <v>1030</v>
      </c>
      <c r="C693" t="s">
        <v>1031</v>
      </c>
    </row>
    <row r="694" spans="1:3">
      <c r="A694" t="s">
        <v>875</v>
      </c>
      <c r="B694" t="s">
        <v>1034</v>
      </c>
      <c r="C694" t="s">
        <v>1035</v>
      </c>
    </row>
    <row r="695" spans="1:3">
      <c r="A695" t="s">
        <v>876</v>
      </c>
      <c r="B695" t="s">
        <v>1030</v>
      </c>
      <c r="C695" t="s">
        <v>1031</v>
      </c>
    </row>
    <row r="696" spans="1:3">
      <c r="A696" t="s">
        <v>877</v>
      </c>
      <c r="B696" t="s">
        <v>1032</v>
      </c>
      <c r="C696" t="s">
        <v>1033</v>
      </c>
    </row>
    <row r="697" spans="1:3">
      <c r="A697" t="s">
        <v>878</v>
      </c>
      <c r="B697" t="s">
        <v>1032</v>
      </c>
      <c r="C697" t="s">
        <v>1033</v>
      </c>
    </row>
    <row r="698" spans="1:3">
      <c r="A698" t="s">
        <v>879</v>
      </c>
      <c r="B698" t="s">
        <v>1030</v>
      </c>
      <c r="C698" t="s">
        <v>1031</v>
      </c>
    </row>
    <row r="699" spans="1:3">
      <c r="A699" t="s">
        <v>880</v>
      </c>
      <c r="B699" t="s">
        <v>1034</v>
      </c>
      <c r="C699" t="s">
        <v>1035</v>
      </c>
    </row>
    <row r="700" spans="1:3">
      <c r="A700" t="s">
        <v>881</v>
      </c>
      <c r="B700" t="s">
        <v>1032</v>
      </c>
      <c r="C700" t="s">
        <v>1033</v>
      </c>
    </row>
    <row r="701" spans="1:3">
      <c r="A701" t="s">
        <v>882</v>
      </c>
      <c r="B701" t="s">
        <v>1034</v>
      </c>
      <c r="C701" t="s">
        <v>1035</v>
      </c>
    </row>
    <row r="702" spans="1:3">
      <c r="A702" t="s">
        <v>883</v>
      </c>
      <c r="B702" t="s">
        <v>1034</v>
      </c>
      <c r="C702" t="s">
        <v>1035</v>
      </c>
    </row>
    <row r="703" spans="1:3">
      <c r="A703" t="s">
        <v>884</v>
      </c>
      <c r="B703" t="s">
        <v>1030</v>
      </c>
      <c r="C703" t="s">
        <v>1031</v>
      </c>
    </row>
    <row r="704" spans="1:3">
      <c r="A704" t="s">
        <v>885</v>
      </c>
      <c r="B704" t="s">
        <v>1030</v>
      </c>
      <c r="C704" t="s">
        <v>1031</v>
      </c>
    </row>
    <row r="705" spans="1:3">
      <c r="A705" t="s">
        <v>886</v>
      </c>
      <c r="B705" t="s">
        <v>1034</v>
      </c>
      <c r="C705" t="s">
        <v>1035</v>
      </c>
    </row>
    <row r="706" spans="1:3">
      <c r="A706" t="s">
        <v>887</v>
      </c>
      <c r="B706" t="s">
        <v>1032</v>
      </c>
      <c r="C706" t="s">
        <v>1033</v>
      </c>
    </row>
    <row r="707" spans="1:3">
      <c r="A707" t="s">
        <v>888</v>
      </c>
      <c r="B707" t="s">
        <v>1030</v>
      </c>
      <c r="C707" t="s">
        <v>1031</v>
      </c>
    </row>
    <row r="708" spans="1:3">
      <c r="A708" t="s">
        <v>889</v>
      </c>
      <c r="B708" t="s">
        <v>1030</v>
      </c>
      <c r="C708" t="s">
        <v>1031</v>
      </c>
    </row>
    <row r="709" spans="1:3">
      <c r="A709" t="s">
        <v>890</v>
      </c>
      <c r="B709" t="s">
        <v>1034</v>
      </c>
      <c r="C709" t="s">
        <v>1035</v>
      </c>
    </row>
    <row r="710" spans="1:3">
      <c r="A710" t="s">
        <v>891</v>
      </c>
      <c r="B710" t="s">
        <v>1034</v>
      </c>
      <c r="C710" t="s">
        <v>1035</v>
      </c>
    </row>
    <row r="711" spans="1:3">
      <c r="A711" t="s">
        <v>892</v>
      </c>
      <c r="B711" t="s">
        <v>1032</v>
      </c>
      <c r="C711" t="s">
        <v>1033</v>
      </c>
    </row>
    <row r="712" spans="1:3">
      <c r="A712" t="s">
        <v>893</v>
      </c>
      <c r="B712" t="s">
        <v>1030</v>
      </c>
      <c r="C712" t="s">
        <v>1031</v>
      </c>
    </row>
    <row r="713" spans="1:3">
      <c r="A713" t="s">
        <v>894</v>
      </c>
      <c r="B713" t="s">
        <v>1032</v>
      </c>
      <c r="C713" t="s">
        <v>1033</v>
      </c>
    </row>
    <row r="714" spans="1:3">
      <c r="A714" t="s">
        <v>895</v>
      </c>
      <c r="B714" t="s">
        <v>1032</v>
      </c>
      <c r="C714" t="s">
        <v>1033</v>
      </c>
    </row>
    <row r="715" spans="1:3">
      <c r="A715" t="s">
        <v>896</v>
      </c>
      <c r="B715" t="s">
        <v>1034</v>
      </c>
      <c r="C715" t="s">
        <v>1035</v>
      </c>
    </row>
    <row r="716" spans="1:3">
      <c r="A716" t="s">
        <v>897</v>
      </c>
      <c r="B716" t="s">
        <v>1032</v>
      </c>
      <c r="C716" t="s">
        <v>1033</v>
      </c>
    </row>
    <row r="717" spans="1:3">
      <c r="A717" t="s">
        <v>898</v>
      </c>
      <c r="B717" t="s">
        <v>1030</v>
      </c>
      <c r="C717" t="s">
        <v>1031</v>
      </c>
    </row>
    <row r="718" spans="1:3">
      <c r="A718" t="s">
        <v>899</v>
      </c>
      <c r="B718" t="s">
        <v>1030</v>
      </c>
      <c r="C718" t="s">
        <v>1031</v>
      </c>
    </row>
    <row r="719" spans="1:3">
      <c r="A719" t="s">
        <v>900</v>
      </c>
      <c r="B719" t="s">
        <v>1030</v>
      </c>
      <c r="C719" t="s">
        <v>1031</v>
      </c>
    </row>
    <row r="720" spans="1:3">
      <c r="A720" t="s">
        <v>901</v>
      </c>
      <c r="B720" t="s">
        <v>1030</v>
      </c>
      <c r="C720" t="s">
        <v>1031</v>
      </c>
    </row>
    <row r="721" spans="1:3">
      <c r="A721" t="s">
        <v>902</v>
      </c>
      <c r="B721" t="s">
        <v>1030</v>
      </c>
      <c r="C721" t="s">
        <v>1031</v>
      </c>
    </row>
    <row r="722" spans="1:3">
      <c r="A722" t="s">
        <v>903</v>
      </c>
      <c r="B722" t="s">
        <v>1034</v>
      </c>
      <c r="C722" t="s">
        <v>1035</v>
      </c>
    </row>
    <row r="723" spans="1:3">
      <c r="A723" t="s">
        <v>904</v>
      </c>
      <c r="B723" t="s">
        <v>1030</v>
      </c>
      <c r="C723" t="s">
        <v>1031</v>
      </c>
    </row>
    <row r="724" spans="1:3">
      <c r="A724" t="s">
        <v>905</v>
      </c>
      <c r="B724" t="s">
        <v>1034</v>
      </c>
      <c r="C724" t="s">
        <v>1035</v>
      </c>
    </row>
    <row r="725" spans="1:3">
      <c r="A725" t="s">
        <v>906</v>
      </c>
      <c r="B725" t="s">
        <v>1032</v>
      </c>
      <c r="C725" t="s">
        <v>1033</v>
      </c>
    </row>
    <row r="726" spans="1:3">
      <c r="A726" t="s">
        <v>907</v>
      </c>
      <c r="B726" t="s">
        <v>1034</v>
      </c>
      <c r="C726" t="s">
        <v>1035</v>
      </c>
    </row>
    <row r="727" spans="1:3">
      <c r="A727" t="s">
        <v>908</v>
      </c>
      <c r="B727" t="s">
        <v>1032</v>
      </c>
      <c r="C727" t="s">
        <v>1033</v>
      </c>
    </row>
    <row r="728" spans="1:3">
      <c r="A728" t="s">
        <v>909</v>
      </c>
      <c r="B728" t="s">
        <v>1032</v>
      </c>
      <c r="C728" t="s">
        <v>1033</v>
      </c>
    </row>
    <row r="729" spans="1:3">
      <c r="A729" t="s">
        <v>910</v>
      </c>
      <c r="B729" t="s">
        <v>1032</v>
      </c>
      <c r="C729" t="s">
        <v>1033</v>
      </c>
    </row>
    <row r="730" spans="1:3">
      <c r="A730" t="s">
        <v>911</v>
      </c>
      <c r="B730" t="s">
        <v>1034</v>
      </c>
      <c r="C730" t="s">
        <v>1035</v>
      </c>
    </row>
    <row r="731" spans="1:3">
      <c r="A731" t="s">
        <v>912</v>
      </c>
      <c r="B731" t="s">
        <v>1034</v>
      </c>
      <c r="C731" t="s">
        <v>1035</v>
      </c>
    </row>
    <row r="732" spans="1:3">
      <c r="A732" t="s">
        <v>913</v>
      </c>
      <c r="B732" t="s">
        <v>1034</v>
      </c>
      <c r="C732" t="s">
        <v>1035</v>
      </c>
    </row>
    <row r="733" spans="1:3">
      <c r="A733" t="s">
        <v>914</v>
      </c>
      <c r="B733" t="s">
        <v>1030</v>
      </c>
      <c r="C733" t="s">
        <v>1031</v>
      </c>
    </row>
    <row r="734" spans="1:3">
      <c r="A734" t="s">
        <v>915</v>
      </c>
      <c r="B734" t="s">
        <v>1034</v>
      </c>
      <c r="C734" t="s">
        <v>1035</v>
      </c>
    </row>
    <row r="735" spans="1:3">
      <c r="A735" t="s">
        <v>916</v>
      </c>
      <c r="B735" t="s">
        <v>1032</v>
      </c>
      <c r="C735" t="s">
        <v>1033</v>
      </c>
    </row>
    <row r="736" spans="1:3">
      <c r="A736" t="s">
        <v>917</v>
      </c>
      <c r="B736" t="s">
        <v>1030</v>
      </c>
      <c r="C736" t="s">
        <v>1031</v>
      </c>
    </row>
    <row r="737" spans="1:3">
      <c r="A737" t="s">
        <v>918</v>
      </c>
      <c r="B737" t="s">
        <v>1030</v>
      </c>
      <c r="C737" t="s">
        <v>1031</v>
      </c>
    </row>
    <row r="738" spans="1:3">
      <c r="A738" t="s">
        <v>919</v>
      </c>
      <c r="B738" t="s">
        <v>1034</v>
      </c>
      <c r="C738" t="s">
        <v>1035</v>
      </c>
    </row>
    <row r="739" spans="1:3">
      <c r="A739" t="s">
        <v>920</v>
      </c>
      <c r="B739" t="s">
        <v>1034</v>
      </c>
      <c r="C739" t="s">
        <v>1035</v>
      </c>
    </row>
    <row r="740" spans="1:3">
      <c r="A740" t="s">
        <v>921</v>
      </c>
      <c r="B740" t="s">
        <v>1034</v>
      </c>
      <c r="C740" t="s">
        <v>1035</v>
      </c>
    </row>
    <row r="741" spans="1:3">
      <c r="A741" t="s">
        <v>922</v>
      </c>
      <c r="B741" t="s">
        <v>1032</v>
      </c>
      <c r="C741" t="s">
        <v>1033</v>
      </c>
    </row>
    <row r="742" spans="1:3">
      <c r="A742" t="s">
        <v>923</v>
      </c>
      <c r="B742" t="s">
        <v>1030</v>
      </c>
      <c r="C742" t="s">
        <v>1031</v>
      </c>
    </row>
    <row r="743" spans="1:3">
      <c r="A743" t="s">
        <v>924</v>
      </c>
      <c r="B743" t="s">
        <v>1032</v>
      </c>
      <c r="C743" t="s">
        <v>1033</v>
      </c>
    </row>
    <row r="744" spans="1:3">
      <c r="A744" t="s">
        <v>925</v>
      </c>
      <c r="B744" t="s">
        <v>1032</v>
      </c>
      <c r="C744" t="s">
        <v>1033</v>
      </c>
    </row>
    <row r="745" spans="1:3">
      <c r="A745" t="s">
        <v>926</v>
      </c>
      <c r="B745" t="s">
        <v>1034</v>
      </c>
      <c r="C745" t="s">
        <v>1035</v>
      </c>
    </row>
    <row r="746" spans="1:3">
      <c r="A746" t="s">
        <v>927</v>
      </c>
      <c r="B746" t="s">
        <v>1030</v>
      </c>
      <c r="C746" t="s">
        <v>1031</v>
      </c>
    </row>
    <row r="747" spans="1:3">
      <c r="A747" t="s">
        <v>928</v>
      </c>
      <c r="B747" t="s">
        <v>1030</v>
      </c>
      <c r="C747" t="s">
        <v>1031</v>
      </c>
    </row>
    <row r="748" spans="1:3">
      <c r="A748" t="s">
        <v>929</v>
      </c>
      <c r="B748" t="s">
        <v>1030</v>
      </c>
      <c r="C748" t="s">
        <v>1031</v>
      </c>
    </row>
    <row r="749" spans="1:3">
      <c r="A749" t="s">
        <v>930</v>
      </c>
      <c r="B749" t="s">
        <v>1034</v>
      </c>
      <c r="C749" t="s">
        <v>1035</v>
      </c>
    </row>
    <row r="750" spans="1:3">
      <c r="A750" t="s">
        <v>931</v>
      </c>
      <c r="B750" t="s">
        <v>1034</v>
      </c>
      <c r="C750" t="s">
        <v>1035</v>
      </c>
    </row>
    <row r="751" spans="1:3">
      <c r="A751" t="s">
        <v>932</v>
      </c>
      <c r="B751" t="s">
        <v>1030</v>
      </c>
      <c r="C751" t="s">
        <v>1031</v>
      </c>
    </row>
    <row r="752" spans="1:3">
      <c r="A752" t="s">
        <v>933</v>
      </c>
      <c r="B752" t="s">
        <v>1032</v>
      </c>
      <c r="C752" t="s">
        <v>1033</v>
      </c>
    </row>
    <row r="753" spans="1:3">
      <c r="A753" t="s">
        <v>934</v>
      </c>
      <c r="B753" t="s">
        <v>1032</v>
      </c>
      <c r="C753" t="s">
        <v>1033</v>
      </c>
    </row>
    <row r="754" spans="1:3">
      <c r="A754" t="s">
        <v>935</v>
      </c>
      <c r="B754" t="s">
        <v>1034</v>
      </c>
      <c r="C754" t="s">
        <v>1035</v>
      </c>
    </row>
    <row r="755" spans="1:3">
      <c r="A755" t="s">
        <v>936</v>
      </c>
      <c r="B755" t="s">
        <v>1032</v>
      </c>
      <c r="C755" t="s">
        <v>1033</v>
      </c>
    </row>
    <row r="756" spans="1:3">
      <c r="A756" t="s">
        <v>937</v>
      </c>
      <c r="B756" t="s">
        <v>1034</v>
      </c>
      <c r="C756" t="s">
        <v>1035</v>
      </c>
    </row>
    <row r="757" spans="1:3">
      <c r="A757" t="s">
        <v>938</v>
      </c>
      <c r="B757" t="s">
        <v>1034</v>
      </c>
      <c r="C757" t="s">
        <v>1035</v>
      </c>
    </row>
    <row r="758" spans="1:3">
      <c r="A758" t="s">
        <v>939</v>
      </c>
      <c r="B758" t="s">
        <v>1034</v>
      </c>
      <c r="C758" t="s">
        <v>1035</v>
      </c>
    </row>
    <row r="759" spans="1:3">
      <c r="A759" t="s">
        <v>940</v>
      </c>
      <c r="B759" t="s">
        <v>1032</v>
      </c>
      <c r="C759" t="s">
        <v>1033</v>
      </c>
    </row>
    <row r="760" spans="1:3">
      <c r="A760" t="s">
        <v>941</v>
      </c>
      <c r="B760" t="s">
        <v>1032</v>
      </c>
      <c r="C760" t="s">
        <v>1033</v>
      </c>
    </row>
    <row r="761" spans="1:3">
      <c r="A761" t="s">
        <v>942</v>
      </c>
      <c r="B761" t="s">
        <v>1030</v>
      </c>
      <c r="C761" t="s">
        <v>1031</v>
      </c>
    </row>
    <row r="762" spans="1:3">
      <c r="A762" t="s">
        <v>943</v>
      </c>
      <c r="B762" t="s">
        <v>1032</v>
      </c>
      <c r="C762" t="s">
        <v>1033</v>
      </c>
    </row>
    <row r="763" spans="1:3">
      <c r="A763" t="s">
        <v>944</v>
      </c>
      <c r="B763" t="s">
        <v>1032</v>
      </c>
      <c r="C763" t="s">
        <v>1033</v>
      </c>
    </row>
    <row r="764" spans="1:3">
      <c r="A764" t="s">
        <v>945</v>
      </c>
      <c r="B764" t="s">
        <v>1032</v>
      </c>
      <c r="C764" t="s">
        <v>1033</v>
      </c>
    </row>
    <row r="765" spans="1:3">
      <c r="A765" t="s">
        <v>946</v>
      </c>
      <c r="B765" t="s">
        <v>1034</v>
      </c>
      <c r="C765" t="s">
        <v>1035</v>
      </c>
    </row>
    <row r="766" spans="1:3">
      <c r="A766" t="s">
        <v>947</v>
      </c>
      <c r="B766" t="s">
        <v>1030</v>
      </c>
      <c r="C766" t="s">
        <v>1031</v>
      </c>
    </row>
    <row r="767" spans="1:3">
      <c r="A767" t="s">
        <v>948</v>
      </c>
      <c r="B767" t="s">
        <v>1034</v>
      </c>
      <c r="C767" t="s">
        <v>1035</v>
      </c>
    </row>
    <row r="768" spans="1:3">
      <c r="A768" t="s">
        <v>949</v>
      </c>
      <c r="B768" t="s">
        <v>1032</v>
      </c>
      <c r="C768" t="s">
        <v>1033</v>
      </c>
    </row>
    <row r="769" spans="1:3">
      <c r="A769" t="s">
        <v>950</v>
      </c>
      <c r="B769" t="s">
        <v>1034</v>
      </c>
      <c r="C769" t="s">
        <v>1035</v>
      </c>
    </row>
    <row r="770" spans="1:3">
      <c r="A770" t="s">
        <v>951</v>
      </c>
      <c r="B770" t="s">
        <v>1034</v>
      </c>
      <c r="C770" t="s">
        <v>1035</v>
      </c>
    </row>
    <row r="771" spans="1:3">
      <c r="A771" t="s">
        <v>952</v>
      </c>
      <c r="B771" t="s">
        <v>1030</v>
      </c>
      <c r="C771" t="s">
        <v>1031</v>
      </c>
    </row>
    <row r="772" spans="1:3">
      <c r="A772" t="s">
        <v>953</v>
      </c>
      <c r="B772" t="s">
        <v>1030</v>
      </c>
      <c r="C772" t="s">
        <v>1031</v>
      </c>
    </row>
    <row r="773" spans="1:3">
      <c r="A773" t="s">
        <v>954</v>
      </c>
      <c r="B773" t="s">
        <v>1034</v>
      </c>
      <c r="C773" t="s">
        <v>1035</v>
      </c>
    </row>
    <row r="774" spans="1:3">
      <c r="A774" t="s">
        <v>955</v>
      </c>
      <c r="B774" t="s">
        <v>1030</v>
      </c>
      <c r="C774" t="s">
        <v>1031</v>
      </c>
    </row>
    <row r="775" spans="1:3">
      <c r="A775" t="s">
        <v>956</v>
      </c>
      <c r="B775" t="s">
        <v>1034</v>
      </c>
      <c r="C775" t="s">
        <v>1035</v>
      </c>
    </row>
    <row r="776" spans="1:3">
      <c r="A776" t="s">
        <v>957</v>
      </c>
      <c r="B776" t="s">
        <v>1030</v>
      </c>
      <c r="C776" t="s">
        <v>1031</v>
      </c>
    </row>
    <row r="777" spans="1:3">
      <c r="A777" t="s">
        <v>958</v>
      </c>
      <c r="B777" t="s">
        <v>1030</v>
      </c>
      <c r="C777" t="s">
        <v>1031</v>
      </c>
    </row>
    <row r="778" spans="1:3">
      <c r="A778" t="s">
        <v>959</v>
      </c>
      <c r="B778" t="s">
        <v>1030</v>
      </c>
      <c r="C778" t="s">
        <v>1031</v>
      </c>
    </row>
    <row r="779" spans="1:3">
      <c r="A779" t="s">
        <v>960</v>
      </c>
      <c r="B779" t="s">
        <v>1030</v>
      </c>
      <c r="C779" t="s">
        <v>1031</v>
      </c>
    </row>
    <row r="780" spans="1:3">
      <c r="A780" t="s">
        <v>961</v>
      </c>
      <c r="B780" t="s">
        <v>1034</v>
      </c>
      <c r="C780" t="s">
        <v>1035</v>
      </c>
    </row>
    <row r="781" spans="1:3">
      <c r="A781" t="s">
        <v>962</v>
      </c>
      <c r="B781" t="s">
        <v>1032</v>
      </c>
      <c r="C781" t="s">
        <v>1033</v>
      </c>
    </row>
    <row r="782" spans="1:3">
      <c r="A782" t="s">
        <v>963</v>
      </c>
      <c r="B782" t="s">
        <v>1034</v>
      </c>
      <c r="C782" t="s">
        <v>1035</v>
      </c>
    </row>
    <row r="783" spans="1:3">
      <c r="A783" t="s">
        <v>964</v>
      </c>
      <c r="B783" t="s">
        <v>1032</v>
      </c>
      <c r="C783" t="s">
        <v>1033</v>
      </c>
    </row>
    <row r="784" spans="1:3">
      <c r="A784" t="s">
        <v>965</v>
      </c>
      <c r="B784" t="s">
        <v>1032</v>
      </c>
      <c r="C784" t="s">
        <v>1033</v>
      </c>
    </row>
    <row r="785" spans="1:3">
      <c r="A785" t="s">
        <v>966</v>
      </c>
      <c r="B785" t="s">
        <v>1032</v>
      </c>
      <c r="C785" t="s">
        <v>1033</v>
      </c>
    </row>
    <row r="786" spans="1:3">
      <c r="A786" t="s">
        <v>967</v>
      </c>
      <c r="B786" t="s">
        <v>1032</v>
      </c>
      <c r="C786" t="s">
        <v>1033</v>
      </c>
    </row>
    <row r="787" spans="1:3">
      <c r="A787" t="s">
        <v>968</v>
      </c>
      <c r="B787" t="s">
        <v>1034</v>
      </c>
      <c r="C787" t="s">
        <v>1035</v>
      </c>
    </row>
    <row r="788" spans="1:3">
      <c r="A788" t="s">
        <v>969</v>
      </c>
      <c r="B788" t="s">
        <v>1032</v>
      </c>
      <c r="C788" t="s">
        <v>1033</v>
      </c>
    </row>
    <row r="789" spans="1:3">
      <c r="A789" t="s">
        <v>970</v>
      </c>
      <c r="B789" t="s">
        <v>1030</v>
      </c>
      <c r="C789" t="s">
        <v>1031</v>
      </c>
    </row>
    <row r="790" spans="1:3">
      <c r="A790" t="s">
        <v>971</v>
      </c>
      <c r="B790" t="s">
        <v>1034</v>
      </c>
      <c r="C790" t="s">
        <v>1035</v>
      </c>
    </row>
    <row r="791" spans="1:3">
      <c r="A791" t="s">
        <v>972</v>
      </c>
      <c r="B791" t="s">
        <v>1032</v>
      </c>
      <c r="C791" t="s">
        <v>1033</v>
      </c>
    </row>
    <row r="792" spans="1:3">
      <c r="A792" t="s">
        <v>973</v>
      </c>
      <c r="B792" t="s">
        <v>1034</v>
      </c>
      <c r="C792" t="s">
        <v>1035</v>
      </c>
    </row>
    <row r="793" spans="1:3">
      <c r="A793" t="s">
        <v>974</v>
      </c>
      <c r="B793" t="s">
        <v>1030</v>
      </c>
      <c r="C793" t="s">
        <v>1031</v>
      </c>
    </row>
    <row r="794" spans="1:3">
      <c r="A794" t="s">
        <v>975</v>
      </c>
      <c r="B794" t="s">
        <v>1034</v>
      </c>
      <c r="C794" t="s">
        <v>1035</v>
      </c>
    </row>
    <row r="795" spans="1:3">
      <c r="A795" t="s">
        <v>976</v>
      </c>
      <c r="B795" t="s">
        <v>1030</v>
      </c>
      <c r="C795" t="s">
        <v>1031</v>
      </c>
    </row>
    <row r="796" spans="1:3">
      <c r="A796" t="s">
        <v>977</v>
      </c>
      <c r="B796" t="s">
        <v>1030</v>
      </c>
      <c r="C796" t="s">
        <v>1031</v>
      </c>
    </row>
    <row r="797" spans="1:3">
      <c r="A797" t="s">
        <v>978</v>
      </c>
      <c r="B797" t="s">
        <v>1034</v>
      </c>
      <c r="C797" t="s">
        <v>1035</v>
      </c>
    </row>
    <row r="798" spans="1:3">
      <c r="A798" t="s">
        <v>979</v>
      </c>
      <c r="B798" t="s">
        <v>1032</v>
      </c>
      <c r="C798" t="s">
        <v>1033</v>
      </c>
    </row>
    <row r="799" spans="1:3">
      <c r="A799" t="s">
        <v>980</v>
      </c>
      <c r="B799" t="s">
        <v>1032</v>
      </c>
      <c r="C799" t="s">
        <v>1033</v>
      </c>
    </row>
    <row r="800" spans="1:3">
      <c r="A800" t="s">
        <v>981</v>
      </c>
      <c r="B800" t="s">
        <v>1030</v>
      </c>
      <c r="C800" t="s">
        <v>1031</v>
      </c>
    </row>
    <row r="801" spans="1:3">
      <c r="A801" t="s">
        <v>982</v>
      </c>
      <c r="B801" t="s">
        <v>1030</v>
      </c>
      <c r="C801" t="s">
        <v>1031</v>
      </c>
    </row>
    <row r="802" spans="1:3">
      <c r="A802" t="s">
        <v>983</v>
      </c>
      <c r="B802" t="s">
        <v>1030</v>
      </c>
      <c r="C802" t="s">
        <v>1031</v>
      </c>
    </row>
    <row r="803" spans="1:3">
      <c r="A803" t="s">
        <v>984</v>
      </c>
      <c r="B803" t="s">
        <v>1032</v>
      </c>
      <c r="C803" t="s">
        <v>1033</v>
      </c>
    </row>
    <row r="804" spans="1:3">
      <c r="A804" t="s">
        <v>985</v>
      </c>
      <c r="B804" t="s">
        <v>1032</v>
      </c>
      <c r="C804" t="s">
        <v>1033</v>
      </c>
    </row>
    <row r="805" spans="1:3">
      <c r="A805" t="s">
        <v>986</v>
      </c>
      <c r="B805" t="s">
        <v>1032</v>
      </c>
      <c r="C805" t="s">
        <v>1033</v>
      </c>
    </row>
    <row r="806" spans="1:3">
      <c r="A806" t="s">
        <v>987</v>
      </c>
      <c r="B806" t="s">
        <v>1032</v>
      </c>
      <c r="C806" t="s">
        <v>1033</v>
      </c>
    </row>
    <row r="807" spans="1:3">
      <c r="A807" t="s">
        <v>988</v>
      </c>
      <c r="B807" t="s">
        <v>1030</v>
      </c>
      <c r="C807" t="s">
        <v>1031</v>
      </c>
    </row>
    <row r="808" spans="1:3">
      <c r="A808" t="s">
        <v>989</v>
      </c>
      <c r="B808" t="s">
        <v>1034</v>
      </c>
      <c r="C808" t="s">
        <v>1035</v>
      </c>
    </row>
    <row r="809" spans="1:3">
      <c r="A809" t="s">
        <v>990</v>
      </c>
      <c r="B809" t="s">
        <v>1032</v>
      </c>
      <c r="C809" t="s">
        <v>1033</v>
      </c>
    </row>
    <row r="810" spans="1:3">
      <c r="A810" t="s">
        <v>991</v>
      </c>
      <c r="B810" t="s">
        <v>1030</v>
      </c>
      <c r="C810" t="s">
        <v>1031</v>
      </c>
    </row>
    <row r="811" spans="1:3">
      <c r="A811" t="s">
        <v>992</v>
      </c>
      <c r="B811" t="s">
        <v>1032</v>
      </c>
      <c r="C811" t="s">
        <v>1033</v>
      </c>
    </row>
    <row r="812" spans="1:3">
      <c r="A812" t="s">
        <v>993</v>
      </c>
      <c r="B812" t="s">
        <v>1032</v>
      </c>
      <c r="C812" t="s">
        <v>1033</v>
      </c>
    </row>
    <row r="813" spans="1:3">
      <c r="A813" t="s">
        <v>994</v>
      </c>
      <c r="B813" t="s">
        <v>1032</v>
      </c>
      <c r="C813" t="s">
        <v>1033</v>
      </c>
    </row>
    <row r="814" spans="1:3">
      <c r="A814" t="s">
        <v>995</v>
      </c>
      <c r="B814" t="s">
        <v>1034</v>
      </c>
      <c r="C814" t="s">
        <v>1035</v>
      </c>
    </row>
    <row r="815" spans="1:3">
      <c r="A815" t="s">
        <v>996</v>
      </c>
      <c r="B815" t="s">
        <v>1030</v>
      </c>
      <c r="C815" t="s">
        <v>1031</v>
      </c>
    </row>
    <row r="816" spans="1:3">
      <c r="A816" t="s">
        <v>997</v>
      </c>
      <c r="B816" t="s">
        <v>1030</v>
      </c>
      <c r="C816" t="s">
        <v>1031</v>
      </c>
    </row>
    <row r="817" spans="1:3">
      <c r="A817" t="s">
        <v>998</v>
      </c>
      <c r="B817" t="s">
        <v>1034</v>
      </c>
      <c r="C817" t="s">
        <v>1035</v>
      </c>
    </row>
    <row r="818" spans="1:3">
      <c r="A818" t="s">
        <v>999</v>
      </c>
      <c r="B818" t="s">
        <v>1034</v>
      </c>
      <c r="C818" t="s">
        <v>1035</v>
      </c>
    </row>
    <row r="819" spans="1:3">
      <c r="A819" t="s">
        <v>1000</v>
      </c>
      <c r="B819" t="s">
        <v>1032</v>
      </c>
      <c r="C819" t="s">
        <v>1033</v>
      </c>
    </row>
    <row r="820" spans="1:3">
      <c r="A820" t="s">
        <v>1001</v>
      </c>
      <c r="B820" t="s">
        <v>1032</v>
      </c>
      <c r="C820" t="s">
        <v>1033</v>
      </c>
    </row>
    <row r="821" spans="1:3">
      <c r="A821" t="s">
        <v>1002</v>
      </c>
      <c r="B821" t="s">
        <v>1032</v>
      </c>
      <c r="C821" t="s">
        <v>1033</v>
      </c>
    </row>
    <row r="822" spans="1:3">
      <c r="A822" t="s">
        <v>1003</v>
      </c>
      <c r="B822" t="s">
        <v>1034</v>
      </c>
      <c r="C822" t="s">
        <v>1035</v>
      </c>
    </row>
    <row r="823" spans="1:3">
      <c r="A823" t="s">
        <v>1004</v>
      </c>
      <c r="B823" t="s">
        <v>1032</v>
      </c>
      <c r="C823" t="s">
        <v>1033</v>
      </c>
    </row>
    <row r="824" spans="1:3">
      <c r="A824" t="s">
        <v>1005</v>
      </c>
      <c r="B824" t="s">
        <v>1030</v>
      </c>
      <c r="C824" t="s">
        <v>1031</v>
      </c>
    </row>
    <row r="825" spans="1:3">
      <c r="A825" t="s">
        <v>1006</v>
      </c>
      <c r="B825" t="s">
        <v>1032</v>
      </c>
      <c r="C825" t="s">
        <v>1033</v>
      </c>
    </row>
    <row r="826" spans="1:3">
      <c r="A826" t="s">
        <v>1007</v>
      </c>
      <c r="B826" t="s">
        <v>1030</v>
      </c>
      <c r="C826" t="s">
        <v>1031</v>
      </c>
    </row>
    <row r="827" spans="1:3">
      <c r="A827" t="s">
        <v>1008</v>
      </c>
      <c r="B827" t="s">
        <v>1032</v>
      </c>
      <c r="C827" t="s">
        <v>1033</v>
      </c>
    </row>
    <row r="828" spans="1:3">
      <c r="A828" t="s">
        <v>1009</v>
      </c>
      <c r="B828" t="s">
        <v>1034</v>
      </c>
      <c r="C828" t="s">
        <v>1035</v>
      </c>
    </row>
    <row r="829" spans="1:3">
      <c r="A829" t="s">
        <v>1010</v>
      </c>
      <c r="B829" t="s">
        <v>1034</v>
      </c>
      <c r="C829" t="s">
        <v>1035</v>
      </c>
    </row>
    <row r="830" spans="1:3">
      <c r="A830" t="s">
        <v>1011</v>
      </c>
      <c r="B830" t="s">
        <v>1032</v>
      </c>
      <c r="C830" t="s">
        <v>1033</v>
      </c>
    </row>
    <row r="831" spans="1:3">
      <c r="A831" t="s">
        <v>1012</v>
      </c>
      <c r="B831" t="s">
        <v>1030</v>
      </c>
      <c r="C831" t="s">
        <v>1031</v>
      </c>
    </row>
    <row r="832" spans="1:3">
      <c r="A832" t="s">
        <v>1013</v>
      </c>
      <c r="B832" t="s">
        <v>1030</v>
      </c>
      <c r="C832" t="s">
        <v>1031</v>
      </c>
    </row>
    <row r="833" spans="1:3">
      <c r="A833" t="s">
        <v>1014</v>
      </c>
      <c r="B833" t="s">
        <v>1030</v>
      </c>
      <c r="C833" t="s">
        <v>1031</v>
      </c>
    </row>
    <row r="834" spans="1:3">
      <c r="A834" t="s">
        <v>12</v>
      </c>
      <c r="B834" t="s">
        <v>1030</v>
      </c>
      <c r="C834" t="s">
        <v>1031</v>
      </c>
    </row>
    <row r="835" spans="1:3">
      <c r="A835" t="s">
        <v>14</v>
      </c>
      <c r="B835" t="s">
        <v>1034</v>
      </c>
      <c r="C835" t="s">
        <v>1035</v>
      </c>
    </row>
    <row r="836" spans="1:3">
      <c r="A836" t="s">
        <v>16</v>
      </c>
      <c r="B836" t="s">
        <v>1030</v>
      </c>
      <c r="C836" t="s">
        <v>1031</v>
      </c>
    </row>
    <row r="837" spans="1:3">
      <c r="A837" t="s">
        <v>18</v>
      </c>
      <c r="B837" t="s">
        <v>1030</v>
      </c>
      <c r="C837" t="s">
        <v>1031</v>
      </c>
    </row>
    <row r="838" spans="1:3">
      <c r="A838" t="s">
        <v>19</v>
      </c>
      <c r="B838" t="s">
        <v>1030</v>
      </c>
      <c r="C838" t="s">
        <v>1031</v>
      </c>
    </row>
    <row r="839" spans="1:3">
      <c r="A839" t="s">
        <v>20</v>
      </c>
      <c r="B839" t="s">
        <v>1034</v>
      </c>
      <c r="C839" t="s">
        <v>1035</v>
      </c>
    </row>
    <row r="840" spans="1:3">
      <c r="A840" t="s">
        <v>21</v>
      </c>
      <c r="B840" t="s">
        <v>1030</v>
      </c>
      <c r="C840" t="s">
        <v>1031</v>
      </c>
    </row>
    <row r="841" spans="1:3">
      <c r="A841" t="s">
        <v>22</v>
      </c>
      <c r="B841" t="s">
        <v>1034</v>
      </c>
      <c r="C841" t="s">
        <v>1035</v>
      </c>
    </row>
    <row r="842" spans="1:3">
      <c r="A842" t="s">
        <v>23</v>
      </c>
      <c r="B842" t="s">
        <v>1030</v>
      </c>
      <c r="C842" t="s">
        <v>1031</v>
      </c>
    </row>
    <row r="843" spans="1:3">
      <c r="A843" t="s">
        <v>24</v>
      </c>
      <c r="B843" t="s">
        <v>1032</v>
      </c>
      <c r="C843" t="s">
        <v>1033</v>
      </c>
    </row>
    <row r="844" spans="1:3">
      <c r="A844" t="s">
        <v>25</v>
      </c>
      <c r="B844" t="s">
        <v>1032</v>
      </c>
      <c r="C844" t="s">
        <v>1033</v>
      </c>
    </row>
    <row r="845" spans="1:3">
      <c r="A845" t="s">
        <v>26</v>
      </c>
      <c r="B845" t="s">
        <v>1032</v>
      </c>
      <c r="C845" t="s">
        <v>1033</v>
      </c>
    </row>
    <row r="846" spans="1:3">
      <c r="A846" t="s">
        <v>27</v>
      </c>
      <c r="B846" t="s">
        <v>1030</v>
      </c>
      <c r="C846" t="s">
        <v>1031</v>
      </c>
    </row>
    <row r="847" spans="1:3">
      <c r="A847" t="s">
        <v>28</v>
      </c>
      <c r="B847" t="s">
        <v>1030</v>
      </c>
      <c r="C847" t="s">
        <v>1031</v>
      </c>
    </row>
    <row r="848" spans="1:3">
      <c r="A848" t="s">
        <v>29</v>
      </c>
      <c r="B848" t="s">
        <v>1030</v>
      </c>
      <c r="C848" t="s">
        <v>1031</v>
      </c>
    </row>
    <row r="849" spans="1:3">
      <c r="A849" t="s">
        <v>30</v>
      </c>
      <c r="B849" t="s">
        <v>1032</v>
      </c>
      <c r="C849" t="s">
        <v>1033</v>
      </c>
    </row>
    <row r="850" spans="1:3">
      <c r="A850" t="s">
        <v>31</v>
      </c>
      <c r="B850" t="s">
        <v>1030</v>
      </c>
      <c r="C850" t="s">
        <v>1031</v>
      </c>
    </row>
    <row r="851" spans="1:3">
      <c r="A851" t="s">
        <v>32</v>
      </c>
      <c r="B851" t="s">
        <v>1030</v>
      </c>
      <c r="C851" t="s">
        <v>1031</v>
      </c>
    </row>
    <row r="852" spans="1:3">
      <c r="A852" t="s">
        <v>33</v>
      </c>
      <c r="B852" t="s">
        <v>1030</v>
      </c>
      <c r="C852" t="s">
        <v>1031</v>
      </c>
    </row>
    <row r="853" spans="1:3">
      <c r="A853" t="s">
        <v>34</v>
      </c>
      <c r="B853" t="s">
        <v>1032</v>
      </c>
      <c r="C853" t="s">
        <v>1033</v>
      </c>
    </row>
    <row r="854" spans="1:3">
      <c r="A854" t="s">
        <v>35</v>
      </c>
      <c r="B854" t="s">
        <v>1034</v>
      </c>
      <c r="C854" t="s">
        <v>1035</v>
      </c>
    </row>
    <row r="855" spans="1:3">
      <c r="A855" t="s">
        <v>36</v>
      </c>
      <c r="B855" t="s">
        <v>1032</v>
      </c>
      <c r="C855" t="s">
        <v>1033</v>
      </c>
    </row>
    <row r="856" spans="1:3">
      <c r="A856" t="s">
        <v>37</v>
      </c>
      <c r="B856" t="s">
        <v>1032</v>
      </c>
      <c r="C856" t="s">
        <v>1033</v>
      </c>
    </row>
    <row r="857" spans="1:3">
      <c r="A857" t="s">
        <v>38</v>
      </c>
      <c r="B857" t="s">
        <v>1030</v>
      </c>
      <c r="C857" t="s">
        <v>1031</v>
      </c>
    </row>
    <row r="858" spans="1:3">
      <c r="A858" t="s">
        <v>39</v>
      </c>
      <c r="B858" t="s">
        <v>1030</v>
      </c>
      <c r="C858" t="s">
        <v>1031</v>
      </c>
    </row>
    <row r="859" spans="1:3">
      <c r="A859" t="s">
        <v>40</v>
      </c>
      <c r="B859" t="s">
        <v>1030</v>
      </c>
      <c r="C859" t="s">
        <v>1031</v>
      </c>
    </row>
    <row r="860" spans="1:3">
      <c r="A860" t="s">
        <v>41</v>
      </c>
      <c r="B860" t="s">
        <v>1032</v>
      </c>
      <c r="C860" t="s">
        <v>1033</v>
      </c>
    </row>
    <row r="861" spans="1:3">
      <c r="A861" t="s">
        <v>42</v>
      </c>
      <c r="B861" t="s">
        <v>1030</v>
      </c>
      <c r="C861" t="s">
        <v>1031</v>
      </c>
    </row>
    <row r="862" spans="1:3">
      <c r="A862" t="s">
        <v>43</v>
      </c>
      <c r="B862" t="s">
        <v>1032</v>
      </c>
      <c r="C862" t="s">
        <v>1033</v>
      </c>
    </row>
    <row r="863" spans="1:3">
      <c r="A863" t="s">
        <v>44</v>
      </c>
      <c r="B863" t="s">
        <v>1030</v>
      </c>
      <c r="C863" t="s">
        <v>1031</v>
      </c>
    </row>
    <row r="864" spans="1:3">
      <c r="A864" t="s">
        <v>45</v>
      </c>
      <c r="B864" t="s">
        <v>1032</v>
      </c>
      <c r="C864" t="s">
        <v>1033</v>
      </c>
    </row>
    <row r="865" spans="1:3">
      <c r="A865" t="s">
        <v>46</v>
      </c>
      <c r="B865" t="s">
        <v>1032</v>
      </c>
      <c r="C865" t="s">
        <v>1033</v>
      </c>
    </row>
    <row r="866" spans="1:3">
      <c r="A866" t="s">
        <v>47</v>
      </c>
      <c r="B866" t="s">
        <v>1032</v>
      </c>
      <c r="C866" t="s">
        <v>1033</v>
      </c>
    </row>
    <row r="867" spans="1:3">
      <c r="A867" t="s">
        <v>48</v>
      </c>
      <c r="B867" t="s">
        <v>1030</v>
      </c>
      <c r="C867" t="s">
        <v>1031</v>
      </c>
    </row>
    <row r="868" spans="1:3">
      <c r="A868" t="s">
        <v>49</v>
      </c>
      <c r="B868" t="s">
        <v>1034</v>
      </c>
      <c r="C868" t="s">
        <v>1035</v>
      </c>
    </row>
    <row r="869" spans="1:3">
      <c r="A869" t="s">
        <v>50</v>
      </c>
      <c r="B869" t="s">
        <v>1034</v>
      </c>
      <c r="C869" t="s">
        <v>1035</v>
      </c>
    </row>
    <row r="870" spans="1:3">
      <c r="A870" t="s">
        <v>51</v>
      </c>
      <c r="B870" t="s">
        <v>1030</v>
      </c>
      <c r="C870" t="s">
        <v>1031</v>
      </c>
    </row>
    <row r="871" spans="1:3">
      <c r="A871" t="s">
        <v>52</v>
      </c>
      <c r="B871" t="s">
        <v>1030</v>
      </c>
      <c r="C871" t="s">
        <v>1031</v>
      </c>
    </row>
    <row r="872" spans="1:3">
      <c r="A872" t="s">
        <v>53</v>
      </c>
      <c r="B872" t="s">
        <v>1034</v>
      </c>
      <c r="C872" t="s">
        <v>1035</v>
      </c>
    </row>
    <row r="873" spans="1:3">
      <c r="A873" t="s">
        <v>54</v>
      </c>
      <c r="B873" t="s">
        <v>1032</v>
      </c>
      <c r="C873" t="s">
        <v>1033</v>
      </c>
    </row>
    <row r="874" spans="1:3">
      <c r="A874" t="s">
        <v>55</v>
      </c>
      <c r="B874" t="s">
        <v>1032</v>
      </c>
      <c r="C874" t="s">
        <v>1033</v>
      </c>
    </row>
    <row r="875" spans="1:3">
      <c r="A875" t="s">
        <v>56</v>
      </c>
      <c r="B875" t="s">
        <v>1034</v>
      </c>
      <c r="C875" t="s">
        <v>1035</v>
      </c>
    </row>
    <row r="876" spans="1:3">
      <c r="A876" t="s">
        <v>57</v>
      </c>
      <c r="B876" t="s">
        <v>1032</v>
      </c>
      <c r="C876" t="s">
        <v>1033</v>
      </c>
    </row>
    <row r="877" spans="1:3">
      <c r="A877" t="s">
        <v>58</v>
      </c>
      <c r="B877" t="s">
        <v>1034</v>
      </c>
      <c r="C877" t="s">
        <v>1035</v>
      </c>
    </row>
    <row r="878" spans="1:3">
      <c r="A878" t="s">
        <v>59</v>
      </c>
      <c r="B878" t="s">
        <v>1034</v>
      </c>
      <c r="C878" t="s">
        <v>1035</v>
      </c>
    </row>
    <row r="879" spans="1:3">
      <c r="A879" t="s">
        <v>60</v>
      </c>
      <c r="B879" t="s">
        <v>1032</v>
      </c>
      <c r="C879" t="s">
        <v>1033</v>
      </c>
    </row>
    <row r="880" spans="1:3">
      <c r="A880" t="s">
        <v>61</v>
      </c>
      <c r="B880" t="s">
        <v>1032</v>
      </c>
      <c r="C880" t="s">
        <v>1033</v>
      </c>
    </row>
    <row r="881" spans="1:3">
      <c r="A881" t="s">
        <v>62</v>
      </c>
      <c r="B881" t="s">
        <v>1032</v>
      </c>
      <c r="C881" t="s">
        <v>1033</v>
      </c>
    </row>
    <row r="882" spans="1:3">
      <c r="A882" t="s">
        <v>63</v>
      </c>
      <c r="B882" t="s">
        <v>1032</v>
      </c>
      <c r="C882" t="s">
        <v>1033</v>
      </c>
    </row>
    <row r="883" spans="1:3">
      <c r="A883" t="s">
        <v>64</v>
      </c>
      <c r="B883" t="s">
        <v>1034</v>
      </c>
      <c r="C883" t="s">
        <v>1035</v>
      </c>
    </row>
    <row r="884" spans="1:3">
      <c r="A884" t="s">
        <v>65</v>
      </c>
      <c r="B884" t="s">
        <v>1034</v>
      </c>
      <c r="C884" t="s">
        <v>1035</v>
      </c>
    </row>
    <row r="885" spans="1:3">
      <c r="A885" t="s">
        <v>66</v>
      </c>
      <c r="B885" t="s">
        <v>1030</v>
      </c>
      <c r="C885" t="s">
        <v>1031</v>
      </c>
    </row>
    <row r="886" spans="1:3">
      <c r="A886" t="s">
        <v>67</v>
      </c>
      <c r="B886" t="s">
        <v>1032</v>
      </c>
      <c r="C886" t="s">
        <v>1033</v>
      </c>
    </row>
    <row r="887" spans="1:3">
      <c r="A887" t="s">
        <v>68</v>
      </c>
      <c r="B887" t="s">
        <v>1034</v>
      </c>
      <c r="C887" t="s">
        <v>1035</v>
      </c>
    </row>
    <row r="888" spans="1:3">
      <c r="A888" t="s">
        <v>69</v>
      </c>
      <c r="B888" t="s">
        <v>1032</v>
      </c>
      <c r="C888" t="s">
        <v>1033</v>
      </c>
    </row>
    <row r="889" spans="1:3">
      <c r="A889" t="s">
        <v>70</v>
      </c>
      <c r="B889" t="s">
        <v>1034</v>
      </c>
      <c r="C889" t="s">
        <v>1035</v>
      </c>
    </row>
    <row r="890" spans="1:3">
      <c r="A890" t="s">
        <v>71</v>
      </c>
      <c r="B890" t="s">
        <v>1030</v>
      </c>
      <c r="C890" t="s">
        <v>1031</v>
      </c>
    </row>
    <row r="891" spans="1:3">
      <c r="A891" t="s">
        <v>72</v>
      </c>
      <c r="B891" t="s">
        <v>1030</v>
      </c>
      <c r="C891" t="s">
        <v>1031</v>
      </c>
    </row>
    <row r="892" spans="1:3">
      <c r="A892" t="s">
        <v>73</v>
      </c>
      <c r="B892" t="s">
        <v>1030</v>
      </c>
      <c r="C892" t="s">
        <v>1031</v>
      </c>
    </row>
    <row r="893" spans="1:3">
      <c r="A893" t="s">
        <v>74</v>
      </c>
      <c r="B893" t="s">
        <v>1034</v>
      </c>
      <c r="C893" t="s">
        <v>1035</v>
      </c>
    </row>
    <row r="894" spans="1:3">
      <c r="A894" t="s">
        <v>75</v>
      </c>
      <c r="B894" t="s">
        <v>1034</v>
      </c>
      <c r="C894" t="s">
        <v>1035</v>
      </c>
    </row>
    <row r="895" spans="1:3">
      <c r="A895" t="s">
        <v>76</v>
      </c>
      <c r="B895" t="s">
        <v>1034</v>
      </c>
      <c r="C895" t="s">
        <v>1035</v>
      </c>
    </row>
    <row r="896" spans="1:3">
      <c r="A896" t="s">
        <v>77</v>
      </c>
      <c r="B896" t="s">
        <v>1032</v>
      </c>
      <c r="C896" t="s">
        <v>1033</v>
      </c>
    </row>
    <row r="897" spans="1:3">
      <c r="A897" t="s">
        <v>78</v>
      </c>
      <c r="B897" t="s">
        <v>1030</v>
      </c>
      <c r="C897" t="s">
        <v>1031</v>
      </c>
    </row>
    <row r="898" spans="1:3">
      <c r="A898" t="s">
        <v>79</v>
      </c>
      <c r="B898" t="s">
        <v>1032</v>
      </c>
      <c r="C898" t="s">
        <v>1033</v>
      </c>
    </row>
    <row r="899" spans="1:3">
      <c r="A899" t="s">
        <v>80</v>
      </c>
      <c r="B899" t="s">
        <v>1030</v>
      </c>
      <c r="C899" t="s">
        <v>1031</v>
      </c>
    </row>
    <row r="900" spans="1:3">
      <c r="A900" t="s">
        <v>81</v>
      </c>
      <c r="B900" t="s">
        <v>1034</v>
      </c>
      <c r="C900" t="s">
        <v>1035</v>
      </c>
    </row>
    <row r="901" spans="1:3">
      <c r="A901" t="s">
        <v>82</v>
      </c>
      <c r="B901" t="s">
        <v>1032</v>
      </c>
      <c r="C901" t="s">
        <v>1033</v>
      </c>
    </row>
    <row r="902" spans="1:3">
      <c r="A902" t="s">
        <v>83</v>
      </c>
      <c r="B902" t="s">
        <v>1030</v>
      </c>
      <c r="C902" t="s">
        <v>1031</v>
      </c>
    </row>
    <row r="903" spans="1:3">
      <c r="A903" t="s">
        <v>84</v>
      </c>
      <c r="B903" t="s">
        <v>1030</v>
      </c>
      <c r="C903" t="s">
        <v>1031</v>
      </c>
    </row>
    <row r="904" spans="1:3">
      <c r="A904" t="s">
        <v>85</v>
      </c>
      <c r="B904" t="s">
        <v>1034</v>
      </c>
      <c r="C904" t="s">
        <v>1035</v>
      </c>
    </row>
    <row r="905" spans="1:3">
      <c r="A905" t="s">
        <v>86</v>
      </c>
      <c r="B905" t="s">
        <v>1034</v>
      </c>
      <c r="C905" t="s">
        <v>1035</v>
      </c>
    </row>
    <row r="906" spans="1:3">
      <c r="A906" t="s">
        <v>87</v>
      </c>
      <c r="B906" t="s">
        <v>1032</v>
      </c>
      <c r="C906" t="s">
        <v>1033</v>
      </c>
    </row>
    <row r="907" spans="1:3">
      <c r="A907" t="s">
        <v>88</v>
      </c>
      <c r="B907" t="s">
        <v>1034</v>
      </c>
      <c r="C907" t="s">
        <v>1035</v>
      </c>
    </row>
    <row r="908" spans="1:3">
      <c r="A908" t="s">
        <v>89</v>
      </c>
      <c r="B908" t="s">
        <v>1030</v>
      </c>
      <c r="C908" t="s">
        <v>1031</v>
      </c>
    </row>
    <row r="909" spans="1:3">
      <c r="A909" t="s">
        <v>90</v>
      </c>
      <c r="B909" t="s">
        <v>1034</v>
      </c>
      <c r="C909" t="s">
        <v>1035</v>
      </c>
    </row>
    <row r="910" spans="1:3">
      <c r="A910" t="s">
        <v>91</v>
      </c>
      <c r="B910" t="s">
        <v>1034</v>
      </c>
      <c r="C910" t="s">
        <v>1035</v>
      </c>
    </row>
    <row r="911" spans="1:3">
      <c r="A911" t="s">
        <v>92</v>
      </c>
      <c r="B911" t="s">
        <v>1030</v>
      </c>
      <c r="C911" t="s">
        <v>1031</v>
      </c>
    </row>
    <row r="912" spans="1:3">
      <c r="A912" t="s">
        <v>93</v>
      </c>
      <c r="B912" t="s">
        <v>1034</v>
      </c>
      <c r="C912" t="s">
        <v>1035</v>
      </c>
    </row>
    <row r="913" spans="1:3">
      <c r="A913" t="s">
        <v>94</v>
      </c>
      <c r="B913" t="s">
        <v>1034</v>
      </c>
      <c r="C913" t="s">
        <v>1035</v>
      </c>
    </row>
    <row r="914" spans="1:3">
      <c r="A914" t="s">
        <v>95</v>
      </c>
      <c r="B914" t="s">
        <v>1034</v>
      </c>
      <c r="C914" t="s">
        <v>1035</v>
      </c>
    </row>
    <row r="915" spans="1:3">
      <c r="A915" t="s">
        <v>96</v>
      </c>
      <c r="B915" t="s">
        <v>1032</v>
      </c>
      <c r="C915" t="s">
        <v>1033</v>
      </c>
    </row>
    <row r="916" spans="1:3">
      <c r="A916" t="s">
        <v>97</v>
      </c>
      <c r="B916" t="s">
        <v>1034</v>
      </c>
      <c r="C916" t="s">
        <v>1035</v>
      </c>
    </row>
    <row r="917" spans="1:3">
      <c r="A917" t="s">
        <v>98</v>
      </c>
      <c r="B917" t="s">
        <v>1034</v>
      </c>
      <c r="C917" t="s">
        <v>1035</v>
      </c>
    </row>
    <row r="918" spans="1:3">
      <c r="A918" t="s">
        <v>99</v>
      </c>
      <c r="B918" t="s">
        <v>1034</v>
      </c>
      <c r="C918" t="s">
        <v>1035</v>
      </c>
    </row>
    <row r="919" spans="1:3">
      <c r="A919" t="s">
        <v>100</v>
      </c>
      <c r="B919" t="s">
        <v>1034</v>
      </c>
      <c r="C919" t="s">
        <v>1035</v>
      </c>
    </row>
    <row r="920" spans="1:3">
      <c r="A920" t="s">
        <v>101</v>
      </c>
      <c r="B920" t="s">
        <v>1034</v>
      </c>
      <c r="C920" t="s">
        <v>1035</v>
      </c>
    </row>
    <row r="921" spans="1:3">
      <c r="A921" t="s">
        <v>102</v>
      </c>
      <c r="B921" t="s">
        <v>1030</v>
      </c>
      <c r="C921" t="s">
        <v>1031</v>
      </c>
    </row>
    <row r="922" spans="1:3">
      <c r="A922" t="s">
        <v>103</v>
      </c>
      <c r="B922" t="s">
        <v>1030</v>
      </c>
      <c r="C922" t="s">
        <v>1031</v>
      </c>
    </row>
    <row r="923" spans="1:3">
      <c r="A923" t="s">
        <v>104</v>
      </c>
      <c r="B923" t="s">
        <v>1032</v>
      </c>
      <c r="C923" t="s">
        <v>1033</v>
      </c>
    </row>
    <row r="924" spans="1:3">
      <c r="A924" t="s">
        <v>105</v>
      </c>
      <c r="B924" t="s">
        <v>1034</v>
      </c>
      <c r="C924" t="s">
        <v>1035</v>
      </c>
    </row>
    <row r="925" spans="1:3">
      <c r="A925" t="s">
        <v>106</v>
      </c>
      <c r="B925" t="s">
        <v>1034</v>
      </c>
      <c r="C925" t="s">
        <v>1035</v>
      </c>
    </row>
    <row r="926" spans="1:3">
      <c r="A926" t="s">
        <v>107</v>
      </c>
      <c r="B926" t="s">
        <v>1030</v>
      </c>
      <c r="C926" t="s">
        <v>1031</v>
      </c>
    </row>
    <row r="927" spans="1:3">
      <c r="A927" t="s">
        <v>108</v>
      </c>
      <c r="B927" t="s">
        <v>1032</v>
      </c>
      <c r="C927" t="s">
        <v>1033</v>
      </c>
    </row>
    <row r="928" spans="1:3">
      <c r="A928" t="s">
        <v>109</v>
      </c>
      <c r="B928" t="s">
        <v>1034</v>
      </c>
      <c r="C928" t="s">
        <v>1035</v>
      </c>
    </row>
    <row r="929" spans="1:3">
      <c r="A929" t="s">
        <v>110</v>
      </c>
      <c r="B929" t="s">
        <v>1030</v>
      </c>
      <c r="C929" t="s">
        <v>1031</v>
      </c>
    </row>
    <row r="930" spans="1:3">
      <c r="A930" t="s">
        <v>111</v>
      </c>
      <c r="B930" t="s">
        <v>1032</v>
      </c>
      <c r="C930" t="s">
        <v>1033</v>
      </c>
    </row>
    <row r="931" spans="1:3">
      <c r="A931" t="s">
        <v>112</v>
      </c>
      <c r="B931" t="s">
        <v>1034</v>
      </c>
      <c r="C931" t="s">
        <v>1035</v>
      </c>
    </row>
    <row r="932" spans="1:3">
      <c r="A932" t="s">
        <v>113</v>
      </c>
      <c r="B932" t="s">
        <v>1030</v>
      </c>
      <c r="C932" t="s">
        <v>1031</v>
      </c>
    </row>
    <row r="933" spans="1:3">
      <c r="A933" t="s">
        <v>114</v>
      </c>
      <c r="B933" t="s">
        <v>1032</v>
      </c>
      <c r="C933" t="s">
        <v>1033</v>
      </c>
    </row>
    <row r="934" spans="1:3">
      <c r="A934" t="s">
        <v>115</v>
      </c>
      <c r="B934" t="s">
        <v>1034</v>
      </c>
      <c r="C934" t="s">
        <v>1035</v>
      </c>
    </row>
    <row r="935" spans="1:3">
      <c r="A935" t="s">
        <v>116</v>
      </c>
      <c r="B935" t="s">
        <v>1034</v>
      </c>
      <c r="C935" t="s">
        <v>1035</v>
      </c>
    </row>
    <row r="936" spans="1:3">
      <c r="A936" t="s">
        <v>117</v>
      </c>
      <c r="B936" t="s">
        <v>1034</v>
      </c>
      <c r="C936" t="s">
        <v>1035</v>
      </c>
    </row>
    <row r="937" spans="1:3">
      <c r="A937" t="s">
        <v>118</v>
      </c>
      <c r="B937" t="s">
        <v>1030</v>
      </c>
      <c r="C937" t="s">
        <v>1031</v>
      </c>
    </row>
    <row r="938" spans="1:3">
      <c r="A938" t="s">
        <v>119</v>
      </c>
      <c r="B938" t="s">
        <v>1032</v>
      </c>
      <c r="C938" t="s">
        <v>1033</v>
      </c>
    </row>
    <row r="939" spans="1:3">
      <c r="A939" t="s">
        <v>120</v>
      </c>
      <c r="B939" t="s">
        <v>1030</v>
      </c>
      <c r="C939" t="s">
        <v>1031</v>
      </c>
    </row>
    <row r="940" spans="1:3">
      <c r="A940" t="s">
        <v>121</v>
      </c>
      <c r="B940" t="s">
        <v>1034</v>
      </c>
      <c r="C940" t="s">
        <v>1035</v>
      </c>
    </row>
    <row r="941" spans="1:3">
      <c r="A941" t="s">
        <v>122</v>
      </c>
      <c r="B941" t="s">
        <v>1030</v>
      </c>
      <c r="C941" t="s">
        <v>1031</v>
      </c>
    </row>
    <row r="942" spans="1:3">
      <c r="A942" t="s">
        <v>123</v>
      </c>
      <c r="B942" t="s">
        <v>1034</v>
      </c>
      <c r="C942" t="s">
        <v>1035</v>
      </c>
    </row>
    <row r="943" spans="1:3">
      <c r="A943" t="s">
        <v>124</v>
      </c>
      <c r="B943" t="s">
        <v>1034</v>
      </c>
      <c r="C943" t="s">
        <v>1035</v>
      </c>
    </row>
    <row r="944" spans="1:3">
      <c r="A944" t="s">
        <v>125</v>
      </c>
      <c r="B944" t="s">
        <v>1032</v>
      </c>
      <c r="C944" t="s">
        <v>1033</v>
      </c>
    </row>
    <row r="945" spans="1:3">
      <c r="A945" t="s">
        <v>126</v>
      </c>
      <c r="B945" t="s">
        <v>1034</v>
      </c>
      <c r="C945" t="s">
        <v>1035</v>
      </c>
    </row>
    <row r="946" spans="1:3">
      <c r="A946" t="s">
        <v>127</v>
      </c>
      <c r="B946" t="s">
        <v>1032</v>
      </c>
      <c r="C946" t="s">
        <v>1033</v>
      </c>
    </row>
    <row r="947" spans="1:3">
      <c r="A947" t="s">
        <v>128</v>
      </c>
      <c r="B947" t="s">
        <v>1030</v>
      </c>
      <c r="C947" t="s">
        <v>1031</v>
      </c>
    </row>
    <row r="948" spans="1:3">
      <c r="A948" t="s">
        <v>129</v>
      </c>
      <c r="B948" t="s">
        <v>1034</v>
      </c>
      <c r="C948" t="s">
        <v>1035</v>
      </c>
    </row>
    <row r="949" spans="1:3">
      <c r="A949" t="s">
        <v>130</v>
      </c>
      <c r="B949" t="s">
        <v>1034</v>
      </c>
      <c r="C949" t="s">
        <v>1035</v>
      </c>
    </row>
    <row r="950" spans="1:3">
      <c r="A950" t="s">
        <v>131</v>
      </c>
      <c r="B950" t="s">
        <v>1032</v>
      </c>
      <c r="C950" t="s">
        <v>1033</v>
      </c>
    </row>
    <row r="951" spans="1:3">
      <c r="A951" t="s">
        <v>132</v>
      </c>
      <c r="B951" t="s">
        <v>1032</v>
      </c>
      <c r="C951" t="s">
        <v>1033</v>
      </c>
    </row>
    <row r="952" spans="1:3">
      <c r="A952" t="s">
        <v>133</v>
      </c>
      <c r="B952" t="s">
        <v>1030</v>
      </c>
      <c r="C952" t="s">
        <v>1031</v>
      </c>
    </row>
    <row r="953" spans="1:3">
      <c r="A953" t="s">
        <v>134</v>
      </c>
      <c r="B953" t="s">
        <v>1032</v>
      </c>
      <c r="C953" t="s">
        <v>1033</v>
      </c>
    </row>
    <row r="954" spans="1:3">
      <c r="A954" t="s">
        <v>135</v>
      </c>
      <c r="B954" t="s">
        <v>1030</v>
      </c>
      <c r="C954" t="s">
        <v>1031</v>
      </c>
    </row>
    <row r="955" spans="1:3">
      <c r="A955" t="s">
        <v>136</v>
      </c>
      <c r="B955" t="s">
        <v>1034</v>
      </c>
      <c r="C955" t="s">
        <v>1035</v>
      </c>
    </row>
    <row r="956" spans="1:3">
      <c r="A956" t="s">
        <v>137</v>
      </c>
      <c r="B956" t="s">
        <v>1032</v>
      </c>
      <c r="C956" t="s">
        <v>1033</v>
      </c>
    </row>
    <row r="957" spans="1:3">
      <c r="A957" t="s">
        <v>138</v>
      </c>
      <c r="B957" t="s">
        <v>1034</v>
      </c>
      <c r="C957" t="s">
        <v>1035</v>
      </c>
    </row>
    <row r="958" spans="1:3">
      <c r="A958" t="s">
        <v>139</v>
      </c>
      <c r="B958" t="s">
        <v>1032</v>
      </c>
      <c r="C958" t="s">
        <v>1033</v>
      </c>
    </row>
    <row r="959" spans="1:3">
      <c r="A959" t="s">
        <v>140</v>
      </c>
      <c r="B959" t="s">
        <v>1030</v>
      </c>
      <c r="C959" t="s">
        <v>1031</v>
      </c>
    </row>
    <row r="960" spans="1:3">
      <c r="A960" t="s">
        <v>141</v>
      </c>
      <c r="B960" t="s">
        <v>1030</v>
      </c>
      <c r="C960" t="s">
        <v>1031</v>
      </c>
    </row>
    <row r="961" spans="1:3">
      <c r="A961" t="s">
        <v>142</v>
      </c>
      <c r="B961" t="s">
        <v>1034</v>
      </c>
      <c r="C961" t="s">
        <v>1035</v>
      </c>
    </row>
    <row r="962" spans="1:3">
      <c r="A962" t="s">
        <v>143</v>
      </c>
      <c r="B962" t="s">
        <v>1034</v>
      </c>
      <c r="C962" t="s">
        <v>1035</v>
      </c>
    </row>
    <row r="963" spans="1:3">
      <c r="A963" t="s">
        <v>144</v>
      </c>
      <c r="B963" t="s">
        <v>1032</v>
      </c>
      <c r="C963" t="s">
        <v>1033</v>
      </c>
    </row>
    <row r="964" spans="1:3">
      <c r="A964" t="s">
        <v>145</v>
      </c>
      <c r="B964" t="s">
        <v>1032</v>
      </c>
      <c r="C964" t="s">
        <v>1033</v>
      </c>
    </row>
    <row r="965" spans="1:3">
      <c r="A965" t="s">
        <v>146</v>
      </c>
      <c r="B965" t="s">
        <v>1030</v>
      </c>
      <c r="C965" t="s">
        <v>1031</v>
      </c>
    </row>
    <row r="966" spans="1:3">
      <c r="A966" t="s">
        <v>147</v>
      </c>
      <c r="B966" t="s">
        <v>1032</v>
      </c>
      <c r="C966" t="s">
        <v>1033</v>
      </c>
    </row>
    <row r="967" spans="1:3">
      <c r="A967" t="s">
        <v>148</v>
      </c>
      <c r="B967" t="s">
        <v>1032</v>
      </c>
      <c r="C967" t="s">
        <v>1033</v>
      </c>
    </row>
    <row r="968" spans="1:3">
      <c r="A968" t="s">
        <v>149</v>
      </c>
      <c r="B968" t="s">
        <v>1034</v>
      </c>
      <c r="C968" t="s">
        <v>1035</v>
      </c>
    </row>
    <row r="969" spans="1:3">
      <c r="A969" t="s">
        <v>150</v>
      </c>
      <c r="B969" t="s">
        <v>1034</v>
      </c>
      <c r="C969" t="s">
        <v>1035</v>
      </c>
    </row>
    <row r="970" spans="1:3">
      <c r="A970" t="s">
        <v>151</v>
      </c>
      <c r="B970" t="s">
        <v>1030</v>
      </c>
      <c r="C970" t="s">
        <v>1031</v>
      </c>
    </row>
    <row r="971" spans="1:3">
      <c r="A971" t="s">
        <v>152</v>
      </c>
      <c r="B971" t="s">
        <v>1030</v>
      </c>
      <c r="C971" t="s">
        <v>1031</v>
      </c>
    </row>
    <row r="972" spans="1:3">
      <c r="A972" t="s">
        <v>153</v>
      </c>
      <c r="B972" t="s">
        <v>1032</v>
      </c>
      <c r="C972" t="s">
        <v>1033</v>
      </c>
    </row>
    <row r="973" spans="1:3">
      <c r="A973" t="s">
        <v>154</v>
      </c>
      <c r="B973" t="s">
        <v>1030</v>
      </c>
      <c r="C973" t="s">
        <v>1031</v>
      </c>
    </row>
    <row r="974" spans="1:3">
      <c r="A974" t="s">
        <v>155</v>
      </c>
      <c r="B974" t="s">
        <v>1034</v>
      </c>
      <c r="C974" t="s">
        <v>1035</v>
      </c>
    </row>
    <row r="975" spans="1:3">
      <c r="A975" t="s">
        <v>156</v>
      </c>
      <c r="B975" t="s">
        <v>1034</v>
      </c>
      <c r="C975" t="s">
        <v>1035</v>
      </c>
    </row>
    <row r="976" spans="1:3">
      <c r="A976" t="s">
        <v>157</v>
      </c>
      <c r="B976" t="s">
        <v>1034</v>
      </c>
      <c r="C976" t="s">
        <v>1035</v>
      </c>
    </row>
    <row r="977" spans="1:3">
      <c r="A977" t="s">
        <v>158</v>
      </c>
      <c r="B977" t="s">
        <v>1034</v>
      </c>
      <c r="C977" t="s">
        <v>1035</v>
      </c>
    </row>
    <row r="978" spans="1:3">
      <c r="A978" t="s">
        <v>159</v>
      </c>
      <c r="B978" t="s">
        <v>1030</v>
      </c>
      <c r="C978" t="s">
        <v>1031</v>
      </c>
    </row>
    <row r="979" spans="1:3">
      <c r="A979" t="s">
        <v>160</v>
      </c>
      <c r="B979" t="s">
        <v>1034</v>
      </c>
      <c r="C979" t="s">
        <v>1035</v>
      </c>
    </row>
    <row r="980" spans="1:3">
      <c r="A980" t="s">
        <v>161</v>
      </c>
      <c r="B980" t="s">
        <v>1030</v>
      </c>
      <c r="C980" t="s">
        <v>1031</v>
      </c>
    </row>
    <row r="981" spans="1:3">
      <c r="A981" t="s">
        <v>162</v>
      </c>
      <c r="B981" t="s">
        <v>1034</v>
      </c>
      <c r="C981" t="s">
        <v>1035</v>
      </c>
    </row>
    <row r="982" spans="1:3">
      <c r="A982" t="s">
        <v>163</v>
      </c>
      <c r="B982" t="s">
        <v>1032</v>
      </c>
      <c r="C982" t="s">
        <v>1033</v>
      </c>
    </row>
    <row r="983" spans="1:3">
      <c r="A983" t="s">
        <v>164</v>
      </c>
      <c r="B983" t="s">
        <v>1030</v>
      </c>
      <c r="C983" t="s">
        <v>1031</v>
      </c>
    </row>
    <row r="984" spans="1:3">
      <c r="A984" t="s">
        <v>165</v>
      </c>
      <c r="B984" t="s">
        <v>1032</v>
      </c>
      <c r="C984" t="s">
        <v>1033</v>
      </c>
    </row>
    <row r="985" spans="1:3">
      <c r="A985" t="s">
        <v>166</v>
      </c>
      <c r="B985" t="s">
        <v>1034</v>
      </c>
      <c r="C985" t="s">
        <v>1035</v>
      </c>
    </row>
    <row r="986" spans="1:3">
      <c r="A986" t="s">
        <v>167</v>
      </c>
      <c r="B986" t="s">
        <v>1030</v>
      </c>
      <c r="C986" t="s">
        <v>1031</v>
      </c>
    </row>
    <row r="987" spans="1:3">
      <c r="A987" t="s">
        <v>168</v>
      </c>
      <c r="B987" t="s">
        <v>1034</v>
      </c>
      <c r="C987" t="s">
        <v>1035</v>
      </c>
    </row>
    <row r="988" spans="1:3">
      <c r="A988" t="s">
        <v>169</v>
      </c>
      <c r="B988" t="s">
        <v>1034</v>
      </c>
      <c r="C988" t="s">
        <v>1035</v>
      </c>
    </row>
    <row r="989" spans="1:3">
      <c r="A989" t="s">
        <v>170</v>
      </c>
      <c r="B989" t="s">
        <v>1030</v>
      </c>
      <c r="C989" t="s">
        <v>1031</v>
      </c>
    </row>
    <row r="990" spans="1:3">
      <c r="A990" t="s">
        <v>171</v>
      </c>
      <c r="B990" t="s">
        <v>1032</v>
      </c>
      <c r="C990" t="s">
        <v>1033</v>
      </c>
    </row>
    <row r="991" spans="1:3">
      <c r="A991" t="s">
        <v>172</v>
      </c>
      <c r="B991" t="s">
        <v>1032</v>
      </c>
      <c r="C991" t="s">
        <v>1033</v>
      </c>
    </row>
    <row r="992" spans="1:3">
      <c r="A992" t="s">
        <v>173</v>
      </c>
      <c r="B992" t="s">
        <v>1032</v>
      </c>
      <c r="C992" t="s">
        <v>1033</v>
      </c>
    </row>
    <row r="993" spans="1:3">
      <c r="A993" t="s">
        <v>174</v>
      </c>
      <c r="B993" t="s">
        <v>1032</v>
      </c>
      <c r="C993" t="s">
        <v>1033</v>
      </c>
    </row>
    <row r="994" spans="1:3">
      <c r="A994" t="s">
        <v>175</v>
      </c>
      <c r="B994" t="s">
        <v>1034</v>
      </c>
      <c r="C994" t="s">
        <v>1035</v>
      </c>
    </row>
    <row r="995" spans="1:3">
      <c r="A995" t="s">
        <v>176</v>
      </c>
      <c r="B995" t="s">
        <v>1030</v>
      </c>
      <c r="C995" t="s">
        <v>1031</v>
      </c>
    </row>
    <row r="996" spans="1:3">
      <c r="A996" t="s">
        <v>177</v>
      </c>
      <c r="B996" t="s">
        <v>1030</v>
      </c>
      <c r="C996" t="s">
        <v>1031</v>
      </c>
    </row>
    <row r="997" spans="1:3">
      <c r="A997" t="s">
        <v>178</v>
      </c>
      <c r="B997" t="s">
        <v>1034</v>
      </c>
      <c r="C997" t="s">
        <v>1035</v>
      </c>
    </row>
    <row r="998" spans="1:3">
      <c r="A998" t="s">
        <v>179</v>
      </c>
      <c r="B998" t="s">
        <v>1032</v>
      </c>
      <c r="C998" t="s">
        <v>1033</v>
      </c>
    </row>
    <row r="999" spans="1:3">
      <c r="A999" t="s">
        <v>180</v>
      </c>
      <c r="B999" t="s">
        <v>1032</v>
      </c>
      <c r="C999" t="s">
        <v>1033</v>
      </c>
    </row>
    <row r="1000" spans="1:3">
      <c r="A1000" t="s">
        <v>181</v>
      </c>
      <c r="B1000" t="s">
        <v>1034</v>
      </c>
      <c r="C1000" t="s">
        <v>1035</v>
      </c>
    </row>
    <row r="1001" spans="1:3">
      <c r="A1001" t="s">
        <v>182</v>
      </c>
      <c r="B1001" t="s">
        <v>1030</v>
      </c>
      <c r="C1001" t="s">
        <v>1031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E692D-DBC5-4598-80BA-04FEBF6EFC42}">
  <dimension ref="A3:O47"/>
  <sheetViews>
    <sheetView workbookViewId="0">
      <selection activeCell="G41" sqref="G41"/>
    </sheetView>
  </sheetViews>
  <sheetFormatPr defaultRowHeight="14.4"/>
  <cols>
    <col min="1" max="1" width="12.5546875" bestFit="1" customWidth="1"/>
    <col min="2" max="2" width="17.33203125" bestFit="1" customWidth="1"/>
    <col min="3" max="3" width="12.44140625" bestFit="1" customWidth="1"/>
    <col min="4" max="4" width="18" bestFit="1" customWidth="1"/>
    <col min="5" max="6" width="13.5546875" bestFit="1" customWidth="1"/>
    <col min="7" max="7" width="9" bestFit="1" customWidth="1"/>
    <col min="8" max="10" width="6.44140625" bestFit="1" customWidth="1"/>
    <col min="11" max="11" width="12.5546875" bestFit="1" customWidth="1"/>
    <col min="12" max="12" width="18.6640625" bestFit="1" customWidth="1"/>
    <col min="13" max="32" width="6.44140625" bestFit="1" customWidth="1"/>
    <col min="33" max="60" width="6.6640625" bestFit="1" customWidth="1"/>
    <col min="61" max="90" width="7.109375" bestFit="1" customWidth="1"/>
    <col min="91" max="91" width="10.77734375" bestFit="1" customWidth="1"/>
  </cols>
  <sheetData>
    <row r="3" spans="1:2">
      <c r="A3" s="21" t="s">
        <v>1081</v>
      </c>
      <c r="B3" t="s">
        <v>1093</v>
      </c>
    </row>
    <row r="4" spans="1:2">
      <c r="A4" s="7" t="s">
        <v>1082</v>
      </c>
      <c r="B4">
        <v>39</v>
      </c>
    </row>
    <row r="5" spans="1:2">
      <c r="A5" s="7" t="s">
        <v>1083</v>
      </c>
      <c r="B5">
        <v>43</v>
      </c>
    </row>
    <row r="6" spans="1:2">
      <c r="A6" s="7" t="s">
        <v>1084</v>
      </c>
      <c r="B6">
        <v>43</v>
      </c>
    </row>
    <row r="7" spans="1:2">
      <c r="A7" s="7" t="s">
        <v>1085</v>
      </c>
      <c r="B7">
        <v>42</v>
      </c>
    </row>
    <row r="8" spans="1:2">
      <c r="A8" s="7" t="s">
        <v>1086</v>
      </c>
      <c r="B8">
        <v>44</v>
      </c>
    </row>
    <row r="9" spans="1:2">
      <c r="A9" s="7" t="s">
        <v>1087</v>
      </c>
      <c r="B9">
        <v>60</v>
      </c>
    </row>
    <row r="10" spans="1:2">
      <c r="A10" s="7" t="s">
        <v>1088</v>
      </c>
      <c r="B10">
        <v>41</v>
      </c>
    </row>
    <row r="11" spans="1:2">
      <c r="A11" s="7" t="s">
        <v>1089</v>
      </c>
      <c r="B11">
        <v>36</v>
      </c>
    </row>
    <row r="12" spans="1:2">
      <c r="A12" s="7" t="s">
        <v>1090</v>
      </c>
      <c r="B12">
        <v>48</v>
      </c>
    </row>
    <row r="13" spans="1:2">
      <c r="A13" s="7" t="s">
        <v>1091</v>
      </c>
      <c r="B13">
        <v>59</v>
      </c>
    </row>
    <row r="14" spans="1:2">
      <c r="A14" s="7" t="s">
        <v>1092</v>
      </c>
      <c r="B14">
        <v>44</v>
      </c>
    </row>
    <row r="15" spans="1:2">
      <c r="A15" s="7" t="s">
        <v>1062</v>
      </c>
      <c r="B15">
        <v>499</v>
      </c>
    </row>
    <row r="19" spans="2:7">
      <c r="C19" t="s">
        <v>1094</v>
      </c>
      <c r="D19" s="23">
        <f>AVERAGE(C21,C27)</f>
        <v>1146.374</v>
      </c>
    </row>
    <row r="20" spans="2:7">
      <c r="B20" s="21" t="s">
        <v>1081</v>
      </c>
      <c r="C20" t="s">
        <v>1060</v>
      </c>
      <c r="D20" t="s">
        <v>1095</v>
      </c>
      <c r="E20" t="s">
        <v>1096</v>
      </c>
      <c r="F20" s="33" t="s">
        <v>1098</v>
      </c>
    </row>
    <row r="21" spans="2:7">
      <c r="B21" s="7" t="s">
        <v>1048</v>
      </c>
      <c r="C21">
        <v>1017.0059999999997</v>
      </c>
      <c r="D21" s="24" t="e">
        <f>IF(C21&gt;$D$19,C21,NA())</f>
        <v>#N/A</v>
      </c>
      <c r="E21" s="22">
        <f>IF(C21&lt;$D$19,C21,NA())</f>
        <v>1017.0059999999997</v>
      </c>
      <c r="F21" s="23" t="str">
        <f>B21</f>
        <v>Sun</v>
      </c>
    </row>
    <row r="22" spans="2:7">
      <c r="B22" s="7" t="s">
        <v>1051</v>
      </c>
      <c r="C22">
        <v>832.71749999999997</v>
      </c>
      <c r="D22" s="24" t="e">
        <f t="shared" ref="D22:D27" si="0">IF(C22&gt;$D$19,C22,NA())</f>
        <v>#N/A</v>
      </c>
      <c r="E22" s="22">
        <f t="shared" ref="E22:E27" si="1">IF(C22&lt;$D$19,C22,NA())</f>
        <v>832.71749999999997</v>
      </c>
      <c r="F22" s="23" t="str">
        <f t="shared" ref="F22:F27" si="2">B22</f>
        <v>Mon</v>
      </c>
    </row>
    <row r="23" spans="2:7">
      <c r="B23" s="7" t="s">
        <v>1054</v>
      </c>
      <c r="C23">
        <v>1002.3940000000002</v>
      </c>
      <c r="D23" s="24" t="e">
        <f t="shared" si="0"/>
        <v>#N/A</v>
      </c>
      <c r="E23" s="22">
        <f t="shared" si="1"/>
        <v>1002.3940000000002</v>
      </c>
      <c r="F23" s="23" t="str">
        <f t="shared" si="2"/>
        <v>Tue</v>
      </c>
    </row>
    <row r="24" spans="2:7">
      <c r="B24" s="7" t="s">
        <v>1053</v>
      </c>
      <c r="C24">
        <v>1133.0714999999998</v>
      </c>
      <c r="D24" s="24" t="e">
        <f t="shared" si="0"/>
        <v>#N/A</v>
      </c>
      <c r="E24" s="22">
        <f t="shared" si="1"/>
        <v>1133.0714999999998</v>
      </c>
      <c r="F24" s="23" t="str">
        <f t="shared" si="2"/>
        <v>Wed</v>
      </c>
    </row>
    <row r="25" spans="2:7">
      <c r="B25" s="7" t="s">
        <v>1052</v>
      </c>
      <c r="C25">
        <v>1182.1780000000001</v>
      </c>
      <c r="D25" s="24">
        <f t="shared" si="0"/>
        <v>1182.1780000000001</v>
      </c>
      <c r="E25" s="22" t="e">
        <f t="shared" si="1"/>
        <v>#N/A</v>
      </c>
      <c r="F25" s="23" t="str">
        <f t="shared" si="2"/>
        <v>Thu</v>
      </c>
    </row>
    <row r="26" spans="2:7">
      <c r="B26" s="7" t="s">
        <v>1046</v>
      </c>
      <c r="C26">
        <v>941.83499999999981</v>
      </c>
      <c r="D26" s="24" t="e">
        <f t="shared" si="0"/>
        <v>#N/A</v>
      </c>
      <c r="E26" s="22">
        <f t="shared" si="1"/>
        <v>941.83499999999981</v>
      </c>
      <c r="F26" s="23" t="str">
        <f t="shared" si="2"/>
        <v>Fri</v>
      </c>
    </row>
    <row r="27" spans="2:7">
      <c r="B27" s="7" t="s">
        <v>1043</v>
      </c>
      <c r="C27">
        <v>1275.7420000000004</v>
      </c>
      <c r="D27" s="24">
        <f t="shared" si="0"/>
        <v>1275.7420000000004</v>
      </c>
      <c r="E27" s="22" t="e">
        <f t="shared" si="1"/>
        <v>#N/A</v>
      </c>
      <c r="F27" s="23" t="str">
        <f t="shared" si="2"/>
        <v>Sat</v>
      </c>
    </row>
    <row r="28" spans="2:7">
      <c r="F28" s="23"/>
    </row>
    <row r="29" spans="2:7">
      <c r="C29" s="25" t="s">
        <v>1081</v>
      </c>
      <c r="D29" s="26" t="s">
        <v>1060</v>
      </c>
      <c r="E29" t="s">
        <v>1095</v>
      </c>
      <c r="F29" t="s">
        <v>1096</v>
      </c>
      <c r="G29" t="s">
        <v>1097</v>
      </c>
    </row>
    <row r="30" spans="2:7">
      <c r="C30" s="27" t="s">
        <v>1048</v>
      </c>
      <c r="D30" s="28">
        <v>1017.0059999999997</v>
      </c>
      <c r="E30" t="str">
        <f>IF(D30&gt;$D$19,D30,"")</f>
        <v/>
      </c>
      <c r="F30">
        <f>IF(D30&lt;$D$19,D30,"")</f>
        <v>1017.0059999999997</v>
      </c>
      <c r="G30">
        <f>$D$19</f>
        <v>1146.374</v>
      </c>
    </row>
    <row r="31" spans="2:7">
      <c r="C31" s="29" t="s">
        <v>1051</v>
      </c>
      <c r="D31" s="30">
        <v>832.71749999999997</v>
      </c>
      <c r="E31" t="str">
        <f t="shared" ref="E31:E36" si="3">IF(D31&gt;$D$19,D31,"")</f>
        <v/>
      </c>
      <c r="F31">
        <f t="shared" ref="F31:F36" si="4">IF(D31&lt;$D$19,D31,"")</f>
        <v>832.71749999999997</v>
      </c>
      <c r="G31">
        <f t="shared" ref="G31:G36" si="5">$D$19</f>
        <v>1146.374</v>
      </c>
    </row>
    <row r="32" spans="2:7">
      <c r="C32" s="29" t="s">
        <v>1054</v>
      </c>
      <c r="D32" s="30">
        <v>1002.3940000000002</v>
      </c>
      <c r="E32" t="str">
        <f t="shared" si="3"/>
        <v/>
      </c>
      <c r="F32">
        <f t="shared" si="4"/>
        <v>1002.3940000000002</v>
      </c>
      <c r="G32">
        <f t="shared" si="5"/>
        <v>1146.374</v>
      </c>
    </row>
    <row r="33" spans="3:15">
      <c r="C33" s="29" t="s">
        <v>1053</v>
      </c>
      <c r="D33" s="30">
        <v>1133.0714999999998</v>
      </c>
      <c r="E33" t="str">
        <f t="shared" si="3"/>
        <v/>
      </c>
      <c r="F33">
        <f t="shared" si="4"/>
        <v>1133.0714999999998</v>
      </c>
      <c r="G33">
        <f t="shared" si="5"/>
        <v>1146.374</v>
      </c>
    </row>
    <row r="34" spans="3:15">
      <c r="C34" s="29" t="s">
        <v>1052</v>
      </c>
      <c r="D34" s="30">
        <v>1182.1780000000001</v>
      </c>
      <c r="E34">
        <f t="shared" si="3"/>
        <v>1182.1780000000001</v>
      </c>
      <c r="F34" t="str">
        <f t="shared" si="4"/>
        <v/>
      </c>
      <c r="G34">
        <f t="shared" si="5"/>
        <v>1146.374</v>
      </c>
      <c r="K34" s="21" t="s">
        <v>1081</v>
      </c>
      <c r="L34" t="s">
        <v>1060</v>
      </c>
      <c r="M34" t="s">
        <v>1095</v>
      </c>
      <c r="N34" t="s">
        <v>1096</v>
      </c>
      <c r="O34" t="s">
        <v>1097</v>
      </c>
    </row>
    <row r="35" spans="3:15">
      <c r="C35" s="29" t="s">
        <v>1046</v>
      </c>
      <c r="D35" s="30">
        <v>941.83499999999981</v>
      </c>
      <c r="E35" t="str">
        <f t="shared" si="3"/>
        <v/>
      </c>
      <c r="F35">
        <f t="shared" si="4"/>
        <v>941.83499999999981</v>
      </c>
      <c r="G35">
        <f t="shared" si="5"/>
        <v>1146.374</v>
      </c>
      <c r="K35" s="7" t="s">
        <v>1048</v>
      </c>
      <c r="L35" s="23">
        <v>1017.0059999999997</v>
      </c>
      <c r="M35" s="24" t="str">
        <f>IF(L35&gt;$D$19,L35,"")</f>
        <v/>
      </c>
      <c r="N35" s="22">
        <f>IF(L35&lt;$D$19,L35,"")</f>
        <v>1017.0059999999997</v>
      </c>
      <c r="O35" s="23">
        <f>$D$19</f>
        <v>1146.374</v>
      </c>
    </row>
    <row r="36" spans="3:15">
      <c r="C36" s="31" t="s">
        <v>1043</v>
      </c>
      <c r="D36" s="32">
        <v>1275.7420000000004</v>
      </c>
      <c r="E36">
        <f t="shared" si="3"/>
        <v>1275.7420000000004</v>
      </c>
      <c r="F36" t="str">
        <f t="shared" si="4"/>
        <v/>
      </c>
      <c r="G36">
        <f t="shared" si="5"/>
        <v>1146.374</v>
      </c>
      <c r="K36" s="7" t="s">
        <v>1051</v>
      </c>
      <c r="L36" s="23">
        <v>832.71749999999997</v>
      </c>
      <c r="M36" s="24" t="str">
        <f t="shared" ref="M36" si="6">IF(L36&gt;$D$19,L36,"")</f>
        <v/>
      </c>
      <c r="N36" s="22">
        <f t="shared" ref="N36:N41" si="7">IF(L36&lt;$D$19,L36,"")</f>
        <v>832.71749999999997</v>
      </c>
      <c r="O36" s="23">
        <f t="shared" ref="O36:O41" si="8">$D$19</f>
        <v>1146.374</v>
      </c>
    </row>
    <row r="37" spans="3:15">
      <c r="K37" s="7" t="s">
        <v>1054</v>
      </c>
      <c r="L37" s="23">
        <v>1002.3940000000002</v>
      </c>
      <c r="M37" s="24" t="str">
        <f t="shared" ref="M37" si="9">IF(L37&gt;$D$19,L37,"")</f>
        <v/>
      </c>
      <c r="N37" s="22">
        <f t="shared" si="7"/>
        <v>1002.3940000000002</v>
      </c>
      <c r="O37" s="23">
        <f t="shared" si="8"/>
        <v>1146.374</v>
      </c>
    </row>
    <row r="38" spans="3:15">
      <c r="K38" s="7" t="s">
        <v>1053</v>
      </c>
      <c r="L38" s="23">
        <v>1133.0714999999998</v>
      </c>
      <c r="M38" s="24" t="str">
        <f t="shared" ref="M38" si="10">IF(L38&gt;$D$19,L38,"")</f>
        <v/>
      </c>
      <c r="N38" s="22">
        <f t="shared" si="7"/>
        <v>1133.0714999999998</v>
      </c>
      <c r="O38" s="23">
        <f t="shared" si="8"/>
        <v>1146.374</v>
      </c>
    </row>
    <row r="39" spans="3:15">
      <c r="K39" s="7" t="s">
        <v>1052</v>
      </c>
      <c r="L39" s="23">
        <v>1182.1780000000001</v>
      </c>
      <c r="M39" s="24">
        <f t="shared" ref="M39" si="11">IF(L39&gt;$D$19,L39,"")</f>
        <v>1182.1780000000001</v>
      </c>
      <c r="N39" s="22" t="str">
        <f t="shared" si="7"/>
        <v/>
      </c>
      <c r="O39" s="23">
        <f t="shared" si="8"/>
        <v>1146.374</v>
      </c>
    </row>
    <row r="40" spans="3:15">
      <c r="C40" s="33" t="s">
        <v>1037</v>
      </c>
      <c r="D40" t="s">
        <v>1060</v>
      </c>
      <c r="E40" t="s">
        <v>1095</v>
      </c>
      <c r="F40" t="s">
        <v>1096</v>
      </c>
      <c r="G40" t="s">
        <v>1097</v>
      </c>
      <c r="K40" s="7" t="s">
        <v>1046</v>
      </c>
      <c r="L40" s="23">
        <v>941.83499999999981</v>
      </c>
      <c r="M40" s="24" t="str">
        <f t="shared" ref="M40" si="12">IF(L40&gt;$D$19,L40,"")</f>
        <v/>
      </c>
      <c r="N40" s="22">
        <f t="shared" si="7"/>
        <v>941.83499999999981</v>
      </c>
      <c r="O40" s="23">
        <f t="shared" si="8"/>
        <v>1146.374</v>
      </c>
    </row>
    <row r="41" spans="3:15">
      <c r="C41" s="7" t="s">
        <v>1048</v>
      </c>
      <c r="D41" s="23">
        <f>D30</f>
        <v>1017.0059999999997</v>
      </c>
      <c r="E41" s="24" t="str">
        <f>IF(D41&gt;$D$19,D41,"")</f>
        <v/>
      </c>
      <c r="F41" s="22">
        <f>IF(D41&lt;$D$19,D41,"")</f>
        <v>1017.0059999999997</v>
      </c>
      <c r="G41" s="23">
        <f>$D$19</f>
        <v>1146.374</v>
      </c>
      <c r="K41" s="7" t="s">
        <v>1043</v>
      </c>
      <c r="L41" s="23">
        <v>1275.7420000000004</v>
      </c>
      <c r="M41" s="24">
        <f t="shared" ref="M41" si="13">IF(L41&gt;$D$19,L41,"")</f>
        <v>1275.7420000000004</v>
      </c>
      <c r="N41" s="22" t="str">
        <f t="shared" si="7"/>
        <v/>
      </c>
      <c r="O41" s="23">
        <f t="shared" si="8"/>
        <v>1146.374</v>
      </c>
    </row>
    <row r="42" spans="3:15">
      <c r="C42" s="7" t="s">
        <v>1051</v>
      </c>
      <c r="D42" s="23">
        <f t="shared" ref="D42:D47" si="14">D31</f>
        <v>832.71749999999997</v>
      </c>
      <c r="E42" s="24" t="str">
        <f t="shared" ref="E42" si="15">IF(D42&gt;$D$19,D42,"")</f>
        <v/>
      </c>
      <c r="F42" s="22">
        <f t="shared" ref="F42:F47" si="16">IF(D42&lt;$D$19,D42,"")</f>
        <v>832.71749999999997</v>
      </c>
      <c r="G42" s="23">
        <f t="shared" ref="G42:G47" si="17">$D$19</f>
        <v>1146.374</v>
      </c>
    </row>
    <row r="43" spans="3:15">
      <c r="C43" s="7" t="s">
        <v>1054</v>
      </c>
      <c r="D43" s="23">
        <f t="shared" si="14"/>
        <v>1002.3940000000002</v>
      </c>
      <c r="E43" s="24" t="str">
        <f t="shared" ref="E43" si="18">IF(D43&gt;$D$19,D43,"")</f>
        <v/>
      </c>
      <c r="F43" s="22">
        <f t="shared" si="16"/>
        <v>1002.3940000000002</v>
      </c>
      <c r="G43" s="23">
        <f t="shared" si="17"/>
        <v>1146.374</v>
      </c>
    </row>
    <row r="44" spans="3:15">
      <c r="C44" s="7" t="s">
        <v>1053</v>
      </c>
      <c r="D44" s="23">
        <f t="shared" si="14"/>
        <v>1133.0714999999998</v>
      </c>
      <c r="E44" s="24" t="str">
        <f t="shared" ref="E44" si="19">IF(D44&gt;$D$19,D44,"")</f>
        <v/>
      </c>
      <c r="F44" s="22">
        <f t="shared" si="16"/>
        <v>1133.0714999999998</v>
      </c>
      <c r="G44" s="23">
        <f t="shared" si="17"/>
        <v>1146.374</v>
      </c>
    </row>
    <row r="45" spans="3:15">
      <c r="C45" s="7" t="s">
        <v>1052</v>
      </c>
      <c r="D45" s="23">
        <f t="shared" si="14"/>
        <v>1182.1780000000001</v>
      </c>
      <c r="E45" s="24">
        <f t="shared" ref="E45" si="20">IF(D45&gt;$D$19,D45,"")</f>
        <v>1182.1780000000001</v>
      </c>
      <c r="F45" s="22" t="str">
        <f t="shared" si="16"/>
        <v/>
      </c>
      <c r="G45" s="23">
        <f t="shared" si="17"/>
        <v>1146.374</v>
      </c>
    </row>
    <row r="46" spans="3:15">
      <c r="C46" s="7" t="s">
        <v>1046</v>
      </c>
      <c r="D46" s="23">
        <f t="shared" si="14"/>
        <v>941.83499999999981</v>
      </c>
      <c r="E46" s="24" t="str">
        <f t="shared" ref="E46" si="21">IF(D46&gt;$D$19,D46,"")</f>
        <v/>
      </c>
      <c r="F46" s="22">
        <f t="shared" si="16"/>
        <v>941.83499999999981</v>
      </c>
      <c r="G46" s="23">
        <f t="shared" si="17"/>
        <v>1146.374</v>
      </c>
    </row>
    <row r="47" spans="3:15">
      <c r="C47" s="7" t="s">
        <v>1043</v>
      </c>
      <c r="D47" s="23">
        <f t="shared" si="14"/>
        <v>1275.7420000000004</v>
      </c>
      <c r="E47" s="24">
        <f t="shared" ref="E47" si="22">IF(D47&gt;$D$19,D47,"")</f>
        <v>1275.7420000000004</v>
      </c>
      <c r="F47" s="22" t="str">
        <f t="shared" si="16"/>
        <v/>
      </c>
      <c r="G47" s="23">
        <f t="shared" si="17"/>
        <v>1146.374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651"/>
  <sheetViews>
    <sheetView topLeftCell="A2" workbookViewId="0">
      <selection sqref="A1:S4651"/>
    </sheetView>
  </sheetViews>
  <sheetFormatPr defaultColWidth="9" defaultRowHeight="14.4"/>
  <cols>
    <col min="1" max="1" width="13" customWidth="1"/>
    <col min="2" max="2" width="11" style="1" customWidth="1"/>
    <col min="3" max="3" width="10.21875" style="4" customWidth="1"/>
    <col min="4" max="4" width="14" style="2" customWidth="1"/>
    <col min="5" max="5" width="9.33203125" style="1" customWidth="1"/>
    <col min="6" max="6" width="15" style="3" customWidth="1"/>
    <col min="7" max="7" width="7.109375" style="5" customWidth="1"/>
    <col min="8" max="8" width="10.44140625" customWidth="1"/>
    <col min="9" max="9" width="13.88671875" style="1" customWidth="1"/>
    <col min="10" max="10" width="10.88671875" style="6" customWidth="1"/>
    <col min="14" max="14" width="15.21875" customWidth="1"/>
    <col min="16" max="16" width="16.109375" customWidth="1"/>
    <col min="19" max="19" width="13.6640625" customWidth="1"/>
  </cols>
  <sheetData>
    <row r="1" spans="1:19" s="12" customFormat="1">
      <c r="A1" s="12" t="s">
        <v>0</v>
      </c>
      <c r="B1" s="14" t="s">
        <v>1</v>
      </c>
      <c r="C1" s="15" t="s">
        <v>2</v>
      </c>
      <c r="D1" s="16" t="s">
        <v>3</v>
      </c>
      <c r="E1" s="14" t="s">
        <v>4</v>
      </c>
      <c r="F1" s="17" t="s">
        <v>5</v>
      </c>
      <c r="G1" s="18" t="s">
        <v>6</v>
      </c>
      <c r="H1" s="12" t="s">
        <v>7</v>
      </c>
      <c r="I1" s="14" t="s">
        <v>10</v>
      </c>
      <c r="J1" s="19" t="s">
        <v>11</v>
      </c>
      <c r="K1" s="12" t="s">
        <v>1036</v>
      </c>
      <c r="L1" s="12" t="s">
        <v>1037</v>
      </c>
      <c r="M1" s="12" t="s">
        <v>1041</v>
      </c>
      <c r="N1" s="12" t="s">
        <v>1015</v>
      </c>
      <c r="O1" s="12" t="s">
        <v>1016</v>
      </c>
      <c r="P1" s="12" t="s">
        <v>1038</v>
      </c>
      <c r="Q1" s="12" t="s">
        <v>1039</v>
      </c>
      <c r="R1" s="12" t="s">
        <v>1028</v>
      </c>
      <c r="S1" s="12" t="s">
        <v>1040</v>
      </c>
    </row>
    <row r="2" spans="1:19">
      <c r="A2" t="s">
        <v>12</v>
      </c>
      <c r="B2">
        <v>74.69</v>
      </c>
      <c r="C2">
        <v>7</v>
      </c>
      <c r="D2" s="2">
        <v>26.141500000000001</v>
      </c>
      <c r="E2" s="1">
        <v>548.97149999999999</v>
      </c>
      <c r="F2" s="3">
        <v>43470</v>
      </c>
      <c r="G2" s="5">
        <v>0.54722222222222205</v>
      </c>
      <c r="H2" t="s">
        <v>13</v>
      </c>
      <c r="I2" s="1">
        <v>26.141500000000001</v>
      </c>
      <c r="J2">
        <v>9.1</v>
      </c>
      <c r="K2" t="str">
        <f>TEXT(F2,"MMM")</f>
        <v>Jan</v>
      </c>
      <c r="L2" t="str">
        <f>TEXT(F2,"ddd")</f>
        <v>Sat</v>
      </c>
      <c r="M2" t="str">
        <f>IF(G2&lt;TIME(12,0,0),"morning",IF(AND(G2&gt;=TIME(12,0,0),G2&lt;TIME(16,0,0)),"afternoon","evening"))</f>
        <v>afternoon</v>
      </c>
      <c r="N2" t="str">
        <f>VLOOKUP(A2,'Customer-details'!$A$1:$C$1001,2,0)</f>
        <v>Member</v>
      </c>
      <c r="O2" t="str">
        <f>VLOOKUP(A2,'Customer-details'!$A$1:$C$1001,3,0)</f>
        <v>Female</v>
      </c>
      <c r="P2" t="str">
        <f>VLOOKUP(A2,'Product-details'!$A$1:$C$1001,2,0)</f>
        <v>Health and beauty</v>
      </c>
      <c r="Q2" t="str">
        <f>VLOOKUP(A2,'City-details'!$A$1:$C$1001,3,0)</f>
        <v>Yangon</v>
      </c>
      <c r="R2" t="str">
        <f>VLOOKUP(A2,'City-details'!$A$1:$C$1001,2,0)</f>
        <v>A</v>
      </c>
      <c r="S2" t="str">
        <f>IF(J2&gt;=8,"Good",IF(AND(J2&lt;8,J2&gt;=6),"Average","Poor"))</f>
        <v>Good</v>
      </c>
    </row>
    <row r="3" spans="1:19">
      <c r="A3" t="s">
        <v>14</v>
      </c>
      <c r="B3" s="1">
        <v>15.28</v>
      </c>
      <c r="C3" s="4">
        <v>5</v>
      </c>
      <c r="D3" s="2">
        <v>3.82</v>
      </c>
      <c r="E3" s="1">
        <v>80.22</v>
      </c>
      <c r="F3" s="3">
        <v>43532</v>
      </c>
      <c r="G3" s="5">
        <v>0.436805555555556</v>
      </c>
      <c r="H3" t="s">
        <v>15</v>
      </c>
      <c r="I3" s="1">
        <v>3.82</v>
      </c>
      <c r="J3" s="6">
        <v>9.6</v>
      </c>
      <c r="K3" t="str">
        <f t="shared" ref="K3:K34" si="0">TEXT(F3,"MMM")</f>
        <v>Mar</v>
      </c>
      <c r="L3" t="str">
        <f t="shared" ref="L3:L34" si="1">TEXT(F3,"ddd")</f>
        <v>Fri</v>
      </c>
      <c r="M3" t="str">
        <f t="shared" ref="M3:M66" si="2">IF(G3&lt;TIME(12,0,0),"morning",IF(AND(G3&gt;=TIME(12,0,0),G3&lt;TIME(16,0,0)),"afternoon","evening"))</f>
        <v>morning</v>
      </c>
      <c r="N3" t="str">
        <f>VLOOKUP(A3,'Customer-details'!$A$1:$C$1001,2,0)</f>
        <v>Normal</v>
      </c>
      <c r="O3" t="str">
        <f>VLOOKUP(A3,'Customer-details'!$A$1:$C$1001,3,0)</f>
        <v>Female</v>
      </c>
      <c r="P3" t="str">
        <f>VLOOKUP(A3,'Product-details'!$A$1:$C$1001,2,0)</f>
        <v>Electronic accessories</v>
      </c>
      <c r="Q3" t="str">
        <f>VLOOKUP(A3,'City-details'!$A$1:$C$1001,3,0)</f>
        <v>Naypyitaw</v>
      </c>
      <c r="R3" t="str">
        <f>VLOOKUP(A3,'City-details'!$A$1:$C$1001,2,0)</f>
        <v>C</v>
      </c>
      <c r="S3" t="str">
        <f t="shared" ref="S3:S66" si="3">IF(J3&gt;=8,"Good",IF(AND(J3&lt;8,J3&gt;=6),"Average","Poor"))</f>
        <v>Good</v>
      </c>
    </row>
    <row r="4" spans="1:19">
      <c r="A4" t="s">
        <v>16</v>
      </c>
      <c r="B4" s="1">
        <v>46.33</v>
      </c>
      <c r="C4" s="4">
        <v>7</v>
      </c>
      <c r="D4" s="2">
        <v>16.215499999999999</v>
      </c>
      <c r="E4" s="1">
        <v>340.52550000000002</v>
      </c>
      <c r="F4" s="3">
        <v>43527</v>
      </c>
      <c r="G4" s="5">
        <v>0.55763888888888902</v>
      </c>
      <c r="H4" t="s">
        <v>17</v>
      </c>
      <c r="I4" s="1">
        <v>16.215499999999999</v>
      </c>
      <c r="J4" s="6">
        <v>7.4</v>
      </c>
      <c r="K4" t="str">
        <f t="shared" si="0"/>
        <v>Mar</v>
      </c>
      <c r="L4" t="str">
        <f t="shared" si="1"/>
        <v>Sun</v>
      </c>
      <c r="M4" t="str">
        <f t="shared" si="2"/>
        <v>afternoon</v>
      </c>
      <c r="N4" t="str">
        <f>VLOOKUP(A4,'Customer-details'!$A$1:$C$1001,2,0)</f>
        <v>Normal</v>
      </c>
      <c r="O4" t="str">
        <f>VLOOKUP(A4,'Customer-details'!$A$1:$C$1001,3,0)</f>
        <v>Male</v>
      </c>
      <c r="P4" t="str">
        <f>VLOOKUP(A4,'Product-details'!$A$1:$C$1001,2,0)</f>
        <v>Home and lifestyle</v>
      </c>
      <c r="Q4" t="str">
        <f>VLOOKUP(A4,'City-details'!$A$1:$C$1001,3,0)</f>
        <v>Yangon</v>
      </c>
      <c r="R4" t="str">
        <f>VLOOKUP(A4,'City-details'!$A$1:$C$1001,2,0)</f>
        <v>A</v>
      </c>
      <c r="S4" t="str">
        <f t="shared" si="3"/>
        <v>Average</v>
      </c>
    </row>
    <row r="5" spans="1:19">
      <c r="A5" t="s">
        <v>18</v>
      </c>
      <c r="B5" s="1">
        <v>58.22</v>
      </c>
      <c r="C5" s="4">
        <v>8</v>
      </c>
      <c r="D5" s="2">
        <v>23.288</v>
      </c>
      <c r="E5" s="1">
        <v>489.048</v>
      </c>
      <c r="F5" s="3">
        <v>43492</v>
      </c>
      <c r="G5" s="5">
        <v>0.85624999999999996</v>
      </c>
      <c r="H5" t="s">
        <v>13</v>
      </c>
      <c r="I5" s="1">
        <v>23.288</v>
      </c>
      <c r="J5" s="6">
        <v>8.4</v>
      </c>
      <c r="K5" t="str">
        <f t="shared" si="0"/>
        <v>Jan</v>
      </c>
      <c r="L5" t="str">
        <f t="shared" si="1"/>
        <v>Sun</v>
      </c>
      <c r="M5" t="str">
        <f t="shared" si="2"/>
        <v>evening</v>
      </c>
      <c r="N5" t="str">
        <f>VLOOKUP(A5,'Customer-details'!$A$1:$C$1001,2,0)</f>
        <v>Member</v>
      </c>
      <c r="O5" t="str">
        <f>VLOOKUP(A5,'Customer-details'!$A$1:$C$1001,3,0)</f>
        <v>Male</v>
      </c>
      <c r="P5" t="str">
        <f>VLOOKUP(A5,'Product-details'!$A$1:$C$1001,2,0)</f>
        <v>Health and beauty</v>
      </c>
      <c r="Q5" t="str">
        <f>VLOOKUP(A5,'City-details'!$A$1:$C$1001,3,0)</f>
        <v>Yangon</v>
      </c>
      <c r="R5" t="str">
        <f>VLOOKUP(A5,'City-details'!$A$1:$C$1001,2,0)</f>
        <v>A</v>
      </c>
      <c r="S5" t="str">
        <f t="shared" si="3"/>
        <v>Good</v>
      </c>
    </row>
    <row r="6" spans="1:19">
      <c r="A6" t="s">
        <v>19</v>
      </c>
      <c r="B6" s="1">
        <v>86.31</v>
      </c>
      <c r="C6" s="4">
        <v>7</v>
      </c>
      <c r="D6" s="2">
        <v>30.208500000000001</v>
      </c>
      <c r="E6" s="1">
        <v>634.37850000000003</v>
      </c>
      <c r="F6" s="3">
        <v>43504</v>
      </c>
      <c r="G6" s="5">
        <v>0.44236111111111098</v>
      </c>
      <c r="H6" t="s">
        <v>13</v>
      </c>
      <c r="I6" s="1">
        <v>30.208500000000001</v>
      </c>
      <c r="J6" s="6">
        <v>5.3</v>
      </c>
      <c r="K6" t="str">
        <f t="shared" si="0"/>
        <v>Feb</v>
      </c>
      <c r="L6" t="str">
        <f t="shared" si="1"/>
        <v>Fri</v>
      </c>
      <c r="M6" t="str">
        <f t="shared" si="2"/>
        <v>morning</v>
      </c>
      <c r="N6" t="str">
        <f>VLOOKUP(A6,'Customer-details'!$A$1:$C$1001,2,0)</f>
        <v>Normal</v>
      </c>
      <c r="O6" t="str">
        <f>VLOOKUP(A6,'Customer-details'!$A$1:$C$1001,3,0)</f>
        <v>Male</v>
      </c>
      <c r="P6" t="str">
        <f>VLOOKUP(A6,'Product-details'!$A$1:$C$1001,2,0)</f>
        <v>Sports and travel</v>
      </c>
      <c r="Q6" t="str">
        <f>VLOOKUP(A6,'City-details'!$A$1:$C$1001,3,0)</f>
        <v>Yangon</v>
      </c>
      <c r="R6" t="str">
        <f>VLOOKUP(A6,'City-details'!$A$1:$C$1001,2,0)</f>
        <v>A</v>
      </c>
      <c r="S6" t="str">
        <f t="shared" si="3"/>
        <v>Poor</v>
      </c>
    </row>
    <row r="7" spans="1:19">
      <c r="A7" t="s">
        <v>20</v>
      </c>
      <c r="B7" s="1">
        <v>85.39</v>
      </c>
      <c r="C7" s="4">
        <v>7</v>
      </c>
      <c r="D7" s="2">
        <v>29.886500000000002</v>
      </c>
      <c r="E7" s="1">
        <v>627.61649999999997</v>
      </c>
      <c r="F7" s="3">
        <v>43549</v>
      </c>
      <c r="G7" s="5">
        <v>0.77083333333333304</v>
      </c>
      <c r="H7" t="s">
        <v>13</v>
      </c>
      <c r="I7" s="1">
        <v>29.886500000000002</v>
      </c>
      <c r="J7" s="6">
        <v>4.0999999999999996</v>
      </c>
      <c r="K7" t="str">
        <f t="shared" si="0"/>
        <v>Mar</v>
      </c>
      <c r="L7" t="str">
        <f t="shared" si="1"/>
        <v>Mon</v>
      </c>
      <c r="M7" t="str">
        <f t="shared" si="2"/>
        <v>evening</v>
      </c>
      <c r="N7" t="str">
        <f>VLOOKUP(A7,'Customer-details'!$A$1:$C$1001,2,0)</f>
        <v>Normal</v>
      </c>
      <c r="O7" t="str">
        <f>VLOOKUP(A7,'Customer-details'!$A$1:$C$1001,3,0)</f>
        <v>Male</v>
      </c>
      <c r="P7" t="str">
        <f>VLOOKUP(A7,'Product-details'!$A$1:$C$1001,2,0)</f>
        <v>Electronic accessories</v>
      </c>
      <c r="Q7" t="str">
        <f>VLOOKUP(A7,'City-details'!$A$1:$C$1001,3,0)</f>
        <v>Naypyitaw</v>
      </c>
      <c r="R7" t="str">
        <f>VLOOKUP(A7,'City-details'!$A$1:$C$1001,2,0)</f>
        <v>C</v>
      </c>
      <c r="S7" t="str">
        <f t="shared" si="3"/>
        <v>Poor</v>
      </c>
    </row>
    <row r="8" spans="1:19">
      <c r="A8" t="s">
        <v>21</v>
      </c>
      <c r="B8" s="1">
        <v>68.84</v>
      </c>
      <c r="C8" s="4">
        <v>6</v>
      </c>
      <c r="D8" s="2">
        <v>20.652000000000001</v>
      </c>
      <c r="E8" s="1">
        <v>433.69200000000001</v>
      </c>
      <c r="F8" s="3">
        <v>43521</v>
      </c>
      <c r="G8" s="5">
        <v>0.60833333333333295</v>
      </c>
      <c r="H8" t="s">
        <v>13</v>
      </c>
      <c r="I8" s="1">
        <v>20.652000000000001</v>
      </c>
      <c r="J8" s="6">
        <v>5.8</v>
      </c>
      <c r="K8" t="str">
        <f t="shared" si="0"/>
        <v>Feb</v>
      </c>
      <c r="L8" t="str">
        <f t="shared" si="1"/>
        <v>Mon</v>
      </c>
      <c r="M8" t="str">
        <f t="shared" si="2"/>
        <v>afternoon</v>
      </c>
      <c r="N8" t="str">
        <f>VLOOKUP(A8,'Customer-details'!$A$1:$C$1001,2,0)</f>
        <v>Member</v>
      </c>
      <c r="O8" t="str">
        <f>VLOOKUP(A8,'Customer-details'!$A$1:$C$1001,3,0)</f>
        <v>Female</v>
      </c>
      <c r="P8" t="str">
        <f>VLOOKUP(A8,'Product-details'!$A$1:$C$1001,2,0)</f>
        <v>Electronic accessories</v>
      </c>
      <c r="Q8" t="str">
        <f>VLOOKUP(A8,'City-details'!$A$1:$C$1001,3,0)</f>
        <v>Yangon</v>
      </c>
      <c r="R8" t="str">
        <f>VLOOKUP(A8,'City-details'!$A$1:$C$1001,2,0)</f>
        <v>A</v>
      </c>
      <c r="S8" t="str">
        <f t="shared" si="3"/>
        <v>Poor</v>
      </c>
    </row>
    <row r="9" spans="1:19">
      <c r="A9" t="s">
        <v>22</v>
      </c>
      <c r="B9" s="1">
        <v>73.56</v>
      </c>
      <c r="C9" s="4">
        <v>10</v>
      </c>
      <c r="D9" s="2">
        <v>36.78</v>
      </c>
      <c r="E9" s="1">
        <v>772.38</v>
      </c>
      <c r="F9" s="3">
        <v>43520</v>
      </c>
      <c r="G9" s="5">
        <v>0.484722222222222</v>
      </c>
      <c r="H9" t="s">
        <v>13</v>
      </c>
      <c r="I9" s="1">
        <v>36.78</v>
      </c>
      <c r="J9" s="6">
        <v>8</v>
      </c>
      <c r="K9" t="str">
        <f t="shared" si="0"/>
        <v>Feb</v>
      </c>
      <c r="L9" t="str">
        <f t="shared" si="1"/>
        <v>Sun</v>
      </c>
      <c r="M9" t="str">
        <f t="shared" si="2"/>
        <v>morning</v>
      </c>
      <c r="N9" t="str">
        <f>VLOOKUP(A9,'Customer-details'!$A$1:$C$1001,2,0)</f>
        <v>Normal</v>
      </c>
      <c r="O9" t="str">
        <f>VLOOKUP(A9,'Customer-details'!$A$1:$C$1001,3,0)</f>
        <v>Female</v>
      </c>
      <c r="P9" t="str">
        <f>VLOOKUP(A9,'Product-details'!$A$1:$C$1001,2,0)</f>
        <v>Home and lifestyle</v>
      </c>
      <c r="Q9" t="str">
        <f>VLOOKUP(A9,'City-details'!$A$1:$C$1001,3,0)</f>
        <v>Naypyitaw</v>
      </c>
      <c r="R9" t="str">
        <f>VLOOKUP(A9,'City-details'!$A$1:$C$1001,2,0)</f>
        <v>C</v>
      </c>
      <c r="S9" t="str">
        <f t="shared" si="3"/>
        <v>Good</v>
      </c>
    </row>
    <row r="10" spans="1:19">
      <c r="A10" t="s">
        <v>23</v>
      </c>
      <c r="B10" s="1">
        <v>36.26</v>
      </c>
      <c r="C10" s="4">
        <v>2</v>
      </c>
      <c r="D10" s="2">
        <v>3.6259999999999999</v>
      </c>
      <c r="E10" s="1">
        <v>76.146000000000001</v>
      </c>
      <c r="F10" s="3">
        <v>43475</v>
      </c>
      <c r="G10" s="5">
        <v>0.71875</v>
      </c>
      <c r="H10" t="s">
        <v>17</v>
      </c>
      <c r="I10" s="1">
        <v>3.6259999999999999</v>
      </c>
      <c r="J10" s="6">
        <v>7.2</v>
      </c>
      <c r="K10" t="str">
        <f t="shared" si="0"/>
        <v>Jan</v>
      </c>
      <c r="L10" t="str">
        <f t="shared" si="1"/>
        <v>Thu</v>
      </c>
      <c r="M10" t="str">
        <f t="shared" si="2"/>
        <v>evening</v>
      </c>
      <c r="N10" t="str">
        <f>VLOOKUP(A10,'Customer-details'!$A$1:$C$1001,2,0)</f>
        <v>Member</v>
      </c>
      <c r="O10" t="str">
        <f>VLOOKUP(A10,'Customer-details'!$A$1:$C$1001,3,0)</f>
        <v>Female</v>
      </c>
      <c r="P10" t="str">
        <f>VLOOKUP(A10,'Product-details'!$A$1:$C$1001,2,0)</f>
        <v>Health and beauty</v>
      </c>
      <c r="Q10" t="str">
        <f>VLOOKUP(A10,'City-details'!$A$1:$C$1001,3,0)</f>
        <v>Yangon</v>
      </c>
      <c r="R10" t="str">
        <f>VLOOKUP(A10,'City-details'!$A$1:$C$1001,2,0)</f>
        <v>A</v>
      </c>
      <c r="S10" t="str">
        <f t="shared" si="3"/>
        <v>Average</v>
      </c>
    </row>
    <row r="11" spans="1:19">
      <c r="A11" t="s">
        <v>24</v>
      </c>
      <c r="B11" s="1">
        <v>54.84</v>
      </c>
      <c r="C11" s="4">
        <v>3</v>
      </c>
      <c r="D11" s="2">
        <v>8.2260000000000009</v>
      </c>
      <c r="E11" s="1">
        <v>172.74600000000001</v>
      </c>
      <c r="F11" s="3">
        <v>43516</v>
      </c>
      <c r="G11" s="5">
        <v>0.56041666666666701</v>
      </c>
      <c r="H11" t="s">
        <v>17</v>
      </c>
      <c r="I11" s="1">
        <v>8.2260000000000009</v>
      </c>
      <c r="J11" s="6">
        <v>5.9</v>
      </c>
      <c r="K11" t="str">
        <f t="shared" si="0"/>
        <v>Feb</v>
      </c>
      <c r="L11" t="str">
        <f t="shared" si="1"/>
        <v>Wed</v>
      </c>
      <c r="M11" t="str">
        <f t="shared" si="2"/>
        <v>afternoon</v>
      </c>
      <c r="N11" t="str">
        <f>VLOOKUP(A11,'Customer-details'!$A$1:$C$1001,2,0)</f>
        <v>Member</v>
      </c>
      <c r="O11" t="str">
        <f>VLOOKUP(A11,'Customer-details'!$A$1:$C$1001,3,0)</f>
        <v>Female</v>
      </c>
      <c r="P11" t="str">
        <f>VLOOKUP(A11,'Product-details'!$A$1:$C$1001,2,0)</f>
        <v>Food and beverages</v>
      </c>
      <c r="Q11" t="str">
        <f>VLOOKUP(A11,'City-details'!$A$1:$C$1001,3,0)</f>
        <v>Mandalay</v>
      </c>
      <c r="R11" t="str">
        <f>VLOOKUP(A11,'City-details'!$A$1:$C$1001,2,0)</f>
        <v>B</v>
      </c>
      <c r="S11" t="str">
        <f t="shared" si="3"/>
        <v>Poor</v>
      </c>
    </row>
    <row r="12" spans="1:19">
      <c r="A12" t="s">
        <v>25</v>
      </c>
      <c r="B12" s="1">
        <v>14.48</v>
      </c>
      <c r="C12" s="4">
        <v>4</v>
      </c>
      <c r="D12" s="2">
        <v>2.8959999999999999</v>
      </c>
      <c r="E12" s="1">
        <v>60.816000000000003</v>
      </c>
      <c r="F12" s="3">
        <v>43502</v>
      </c>
      <c r="G12" s="5">
        <v>0.75486111111111098</v>
      </c>
      <c r="H12" t="s">
        <v>13</v>
      </c>
      <c r="I12" s="1">
        <v>2.8959999999999999</v>
      </c>
      <c r="J12" s="6">
        <v>4.5</v>
      </c>
      <c r="K12" t="str">
        <f t="shared" si="0"/>
        <v>Feb</v>
      </c>
      <c r="L12" t="str">
        <f t="shared" si="1"/>
        <v>Wed</v>
      </c>
      <c r="M12" t="str">
        <f t="shared" si="2"/>
        <v>evening</v>
      </c>
      <c r="N12" t="str">
        <f>VLOOKUP(A12,'Customer-details'!$A$1:$C$1001,2,0)</f>
        <v>Member</v>
      </c>
      <c r="O12" t="str">
        <f>VLOOKUP(A12,'Customer-details'!$A$1:$C$1001,3,0)</f>
        <v>Female</v>
      </c>
      <c r="P12" t="str">
        <f>VLOOKUP(A12,'Product-details'!$A$1:$C$1001,2,0)</f>
        <v>Fashion accessories</v>
      </c>
      <c r="Q12" t="str">
        <f>VLOOKUP(A12,'City-details'!$A$1:$C$1001,3,0)</f>
        <v>Mandalay</v>
      </c>
      <c r="R12" t="str">
        <f>VLOOKUP(A12,'City-details'!$A$1:$C$1001,2,0)</f>
        <v>B</v>
      </c>
      <c r="S12" t="str">
        <f t="shared" si="3"/>
        <v>Poor</v>
      </c>
    </row>
    <row r="13" spans="1:19">
      <c r="A13" t="s">
        <v>26</v>
      </c>
      <c r="B13" s="1">
        <v>25.51</v>
      </c>
      <c r="C13" s="4">
        <v>4</v>
      </c>
      <c r="D13" s="2">
        <v>5.1020000000000003</v>
      </c>
      <c r="E13" s="1">
        <v>107.142</v>
      </c>
      <c r="F13" s="3">
        <v>43533</v>
      </c>
      <c r="G13" s="5">
        <v>0.71041666666666703</v>
      </c>
      <c r="H13" t="s">
        <v>15</v>
      </c>
      <c r="I13" s="1">
        <v>5.1020000000000003</v>
      </c>
      <c r="J13" s="6">
        <v>6.8</v>
      </c>
      <c r="K13" t="str">
        <f t="shared" si="0"/>
        <v>Mar</v>
      </c>
      <c r="L13" t="str">
        <f t="shared" si="1"/>
        <v>Sat</v>
      </c>
      <c r="M13" t="str">
        <f t="shared" si="2"/>
        <v>evening</v>
      </c>
      <c r="N13" t="str">
        <f>VLOOKUP(A13,'Customer-details'!$A$1:$C$1001,2,0)</f>
        <v>Member</v>
      </c>
      <c r="O13" t="str">
        <f>VLOOKUP(A13,'Customer-details'!$A$1:$C$1001,3,0)</f>
        <v>Male</v>
      </c>
      <c r="P13" t="str">
        <f>VLOOKUP(A13,'Product-details'!$A$1:$C$1001,2,0)</f>
        <v>Electronic accessories</v>
      </c>
      <c r="Q13" t="str">
        <f>VLOOKUP(A13,'City-details'!$A$1:$C$1001,3,0)</f>
        <v>Mandalay</v>
      </c>
      <c r="R13" t="str">
        <f>VLOOKUP(A13,'City-details'!$A$1:$C$1001,2,0)</f>
        <v>B</v>
      </c>
      <c r="S13" t="str">
        <f t="shared" si="3"/>
        <v>Average</v>
      </c>
    </row>
    <row r="14" spans="1:19">
      <c r="A14" t="s">
        <v>27</v>
      </c>
      <c r="B14" s="1">
        <v>46.95</v>
      </c>
      <c r="C14" s="4">
        <v>5</v>
      </c>
      <c r="D14" s="2">
        <v>11.737500000000001</v>
      </c>
      <c r="E14" s="1">
        <v>246.48750000000001</v>
      </c>
      <c r="F14" s="3">
        <v>43508</v>
      </c>
      <c r="G14" s="5">
        <v>0.43402777777777801</v>
      </c>
      <c r="H14" t="s">
        <v>13</v>
      </c>
      <c r="I14" s="1">
        <v>11.737500000000001</v>
      </c>
      <c r="J14" s="6">
        <v>7.1</v>
      </c>
      <c r="K14" t="str">
        <f t="shared" si="0"/>
        <v>Feb</v>
      </c>
      <c r="L14" t="str">
        <f t="shared" si="1"/>
        <v>Tue</v>
      </c>
      <c r="M14" t="str">
        <f t="shared" si="2"/>
        <v>morning</v>
      </c>
      <c r="N14" t="str">
        <f>VLOOKUP(A14,'Customer-details'!$A$1:$C$1001,2,0)</f>
        <v>Normal</v>
      </c>
      <c r="O14" t="str">
        <f>VLOOKUP(A14,'Customer-details'!$A$1:$C$1001,3,0)</f>
        <v>Female</v>
      </c>
      <c r="P14" t="str">
        <f>VLOOKUP(A14,'Product-details'!$A$1:$C$1001,2,0)</f>
        <v>Electronic accessories</v>
      </c>
      <c r="Q14" t="str">
        <f>VLOOKUP(A14,'City-details'!$A$1:$C$1001,3,0)</f>
        <v>Yangon</v>
      </c>
      <c r="R14" t="str">
        <f>VLOOKUP(A14,'City-details'!$A$1:$C$1001,2,0)</f>
        <v>A</v>
      </c>
      <c r="S14" t="str">
        <f t="shared" si="3"/>
        <v>Average</v>
      </c>
    </row>
    <row r="15" spans="1:19">
      <c r="A15" t="s">
        <v>28</v>
      </c>
      <c r="B15" s="1">
        <v>43.19</v>
      </c>
      <c r="C15" s="4">
        <v>10</v>
      </c>
      <c r="D15" s="2">
        <v>21.594999999999999</v>
      </c>
      <c r="E15" s="1">
        <v>453.495</v>
      </c>
      <c r="F15" s="3">
        <v>43503</v>
      </c>
      <c r="G15" s="5">
        <v>0.7</v>
      </c>
      <c r="H15" t="s">
        <v>13</v>
      </c>
      <c r="I15" s="1">
        <v>21.594999999999999</v>
      </c>
      <c r="J15" s="6">
        <v>8.1999999999999993</v>
      </c>
      <c r="K15" t="str">
        <f t="shared" si="0"/>
        <v>Feb</v>
      </c>
      <c r="L15" t="str">
        <f t="shared" si="1"/>
        <v>Thu</v>
      </c>
      <c r="M15" t="str">
        <f t="shared" si="2"/>
        <v>evening</v>
      </c>
      <c r="N15" t="str">
        <f>VLOOKUP(A15,'Customer-details'!$A$1:$C$1001,2,0)</f>
        <v>Normal</v>
      </c>
      <c r="O15" t="str">
        <f>VLOOKUP(A15,'Customer-details'!$A$1:$C$1001,3,0)</f>
        <v>Male</v>
      </c>
      <c r="P15" t="str">
        <f>VLOOKUP(A15,'Product-details'!$A$1:$C$1001,2,0)</f>
        <v>Food and beverages</v>
      </c>
      <c r="Q15" t="str">
        <f>VLOOKUP(A15,'City-details'!$A$1:$C$1001,3,0)</f>
        <v>Yangon</v>
      </c>
      <c r="R15" t="str">
        <f>VLOOKUP(A15,'City-details'!$A$1:$C$1001,2,0)</f>
        <v>A</v>
      </c>
      <c r="S15" t="str">
        <f t="shared" si="3"/>
        <v>Good</v>
      </c>
    </row>
    <row r="16" spans="1:19">
      <c r="A16" t="s">
        <v>29</v>
      </c>
      <c r="B16" s="1">
        <v>71.38</v>
      </c>
      <c r="C16" s="4">
        <v>10</v>
      </c>
      <c r="D16" s="2">
        <v>35.69</v>
      </c>
      <c r="E16" s="1">
        <v>749.49</v>
      </c>
      <c r="F16" s="3">
        <v>43553</v>
      </c>
      <c r="G16" s="5">
        <v>0.80625000000000002</v>
      </c>
      <c r="H16" t="s">
        <v>15</v>
      </c>
      <c r="I16" s="1">
        <v>35.69</v>
      </c>
      <c r="J16" s="6">
        <v>5.7</v>
      </c>
      <c r="K16" t="str">
        <f t="shared" si="0"/>
        <v>Mar</v>
      </c>
      <c r="L16" t="str">
        <f t="shared" si="1"/>
        <v>Fri</v>
      </c>
      <c r="M16" t="str">
        <f t="shared" si="2"/>
        <v>evening</v>
      </c>
      <c r="N16" t="str">
        <f>VLOOKUP(A16,'Customer-details'!$A$1:$C$1001,2,0)</f>
        <v>Normal</v>
      </c>
      <c r="O16" t="str">
        <f>VLOOKUP(A16,'Customer-details'!$A$1:$C$1001,3,0)</f>
        <v>Female</v>
      </c>
      <c r="P16" t="str">
        <f>VLOOKUP(A16,'Product-details'!$A$1:$C$1001,2,0)</f>
        <v>Health and beauty</v>
      </c>
      <c r="Q16" t="str">
        <f>VLOOKUP(A16,'City-details'!$A$1:$C$1001,3,0)</f>
        <v>Yangon</v>
      </c>
      <c r="R16" t="str">
        <f>VLOOKUP(A16,'City-details'!$A$1:$C$1001,2,0)</f>
        <v>A</v>
      </c>
      <c r="S16" t="str">
        <f t="shared" si="3"/>
        <v>Poor</v>
      </c>
    </row>
    <row r="17" spans="1:19">
      <c r="A17" t="s">
        <v>30</v>
      </c>
      <c r="B17" s="1">
        <v>93.72</v>
      </c>
      <c r="C17" s="4">
        <v>6</v>
      </c>
      <c r="D17" s="2">
        <v>28.116</v>
      </c>
      <c r="E17" s="1">
        <v>590.43600000000004</v>
      </c>
      <c r="F17" s="3">
        <v>43480</v>
      </c>
      <c r="G17" s="5">
        <v>0.67986111111111103</v>
      </c>
      <c r="H17" t="s">
        <v>15</v>
      </c>
      <c r="I17" s="1">
        <v>28.116</v>
      </c>
      <c r="J17" s="6">
        <v>4.5</v>
      </c>
      <c r="K17" t="str">
        <f t="shared" si="0"/>
        <v>Jan</v>
      </c>
      <c r="L17" t="str">
        <f t="shared" si="1"/>
        <v>Tue</v>
      </c>
      <c r="M17" t="str">
        <f t="shared" si="2"/>
        <v>evening</v>
      </c>
      <c r="N17" t="str">
        <f>VLOOKUP(A17,'Customer-details'!$A$1:$C$1001,2,0)</f>
        <v>Member</v>
      </c>
      <c r="O17" t="str">
        <f>VLOOKUP(A17,'Customer-details'!$A$1:$C$1001,3,0)</f>
        <v>Female</v>
      </c>
      <c r="P17" t="str">
        <f>VLOOKUP(A17,'Product-details'!$A$1:$C$1001,2,0)</f>
        <v>Sports and travel</v>
      </c>
      <c r="Q17" t="str">
        <f>VLOOKUP(A17,'City-details'!$A$1:$C$1001,3,0)</f>
        <v>Mandalay</v>
      </c>
      <c r="R17" t="str">
        <f>VLOOKUP(A17,'City-details'!$A$1:$C$1001,2,0)</f>
        <v>B</v>
      </c>
      <c r="S17" t="str">
        <f t="shared" si="3"/>
        <v>Poor</v>
      </c>
    </row>
    <row r="18" spans="1:19">
      <c r="A18" t="s">
        <v>31</v>
      </c>
      <c r="B18" s="1">
        <v>68.930000000000007</v>
      </c>
      <c r="C18" s="4">
        <v>7</v>
      </c>
      <c r="D18" s="2">
        <v>24.125499999999999</v>
      </c>
      <c r="E18" s="1">
        <v>506.63549999999998</v>
      </c>
      <c r="F18" s="3">
        <v>43535</v>
      </c>
      <c r="G18" s="5">
        <v>0.46041666666666697</v>
      </c>
      <c r="H18" t="s">
        <v>17</v>
      </c>
      <c r="I18" s="1">
        <v>24.125499999999999</v>
      </c>
      <c r="J18" s="6">
        <v>4.5999999999999996</v>
      </c>
      <c r="K18" t="str">
        <f t="shared" si="0"/>
        <v>Mar</v>
      </c>
      <c r="L18" t="str">
        <f t="shared" si="1"/>
        <v>Mon</v>
      </c>
      <c r="M18" t="str">
        <f t="shared" si="2"/>
        <v>morning</v>
      </c>
      <c r="N18" t="str">
        <f>VLOOKUP(A18,'Customer-details'!$A$1:$C$1001,2,0)</f>
        <v>Member</v>
      </c>
      <c r="O18" t="str">
        <f>VLOOKUP(A18,'Customer-details'!$A$1:$C$1001,3,0)</f>
        <v>Female</v>
      </c>
      <c r="P18" t="str">
        <f>VLOOKUP(A18,'Product-details'!$A$1:$C$1001,2,0)</f>
        <v>Health and beauty</v>
      </c>
      <c r="Q18" t="str">
        <f>VLOOKUP(A18,'City-details'!$A$1:$C$1001,3,0)</f>
        <v>Yangon</v>
      </c>
      <c r="R18" t="str">
        <f>VLOOKUP(A18,'City-details'!$A$1:$C$1001,2,0)</f>
        <v>A</v>
      </c>
      <c r="S18" t="str">
        <f t="shared" si="3"/>
        <v>Poor</v>
      </c>
    </row>
    <row r="19" spans="1:19">
      <c r="A19" t="s">
        <v>32</v>
      </c>
      <c r="B19" s="1">
        <v>72.61</v>
      </c>
      <c r="C19" s="4">
        <v>6</v>
      </c>
      <c r="D19" s="2">
        <v>21.783000000000001</v>
      </c>
      <c r="E19" s="1">
        <v>457.44299999999998</v>
      </c>
      <c r="F19" s="3">
        <v>43466</v>
      </c>
      <c r="G19" s="5">
        <v>0.44374999999999998</v>
      </c>
      <c r="H19" t="s">
        <v>17</v>
      </c>
      <c r="I19" s="1">
        <v>21.783000000000001</v>
      </c>
      <c r="J19" s="6">
        <v>6.9</v>
      </c>
      <c r="K19" t="str">
        <f t="shared" si="0"/>
        <v>Jan</v>
      </c>
      <c r="L19" t="str">
        <f t="shared" si="1"/>
        <v>Tue</v>
      </c>
      <c r="M19" t="str">
        <f t="shared" si="2"/>
        <v>morning</v>
      </c>
      <c r="N19" t="str">
        <f>VLOOKUP(A19,'Customer-details'!$A$1:$C$1001,2,0)</f>
        <v>Normal</v>
      </c>
      <c r="O19" t="str">
        <f>VLOOKUP(A19,'Customer-details'!$A$1:$C$1001,3,0)</f>
        <v>Male</v>
      </c>
      <c r="P19" t="str">
        <f>VLOOKUP(A19,'Product-details'!$A$1:$C$1001,2,0)</f>
        <v>Sports and travel</v>
      </c>
      <c r="Q19" t="str">
        <f>VLOOKUP(A19,'City-details'!$A$1:$C$1001,3,0)</f>
        <v>Yangon</v>
      </c>
      <c r="R19" t="str">
        <f>VLOOKUP(A19,'City-details'!$A$1:$C$1001,2,0)</f>
        <v>A</v>
      </c>
      <c r="S19" t="str">
        <f t="shared" si="3"/>
        <v>Average</v>
      </c>
    </row>
    <row r="20" spans="1:19">
      <c r="A20" t="s">
        <v>33</v>
      </c>
      <c r="B20" s="1">
        <v>54.67</v>
      </c>
      <c r="C20" s="4">
        <v>3</v>
      </c>
      <c r="D20" s="2">
        <v>8.2004999999999999</v>
      </c>
      <c r="E20" s="1">
        <v>172.2105</v>
      </c>
      <c r="F20" s="3">
        <v>43486</v>
      </c>
      <c r="G20" s="5">
        <v>0.75</v>
      </c>
      <c r="H20" t="s">
        <v>17</v>
      </c>
      <c r="I20" s="1">
        <v>8.2004999999999999</v>
      </c>
      <c r="J20" s="6">
        <v>8.6</v>
      </c>
      <c r="K20" t="str">
        <f t="shared" si="0"/>
        <v>Jan</v>
      </c>
      <c r="L20" t="str">
        <f t="shared" si="1"/>
        <v>Mon</v>
      </c>
      <c r="M20" t="str">
        <f t="shared" si="2"/>
        <v>evening</v>
      </c>
      <c r="N20" t="str">
        <f>VLOOKUP(A20,'Customer-details'!$A$1:$C$1001,2,0)</f>
        <v>Normal</v>
      </c>
      <c r="O20" t="str">
        <f>VLOOKUP(A20,'Customer-details'!$A$1:$C$1001,3,0)</f>
        <v>Male</v>
      </c>
      <c r="P20" t="str">
        <f>VLOOKUP(A20,'Product-details'!$A$1:$C$1001,2,0)</f>
        <v>Food and beverages</v>
      </c>
      <c r="Q20" t="str">
        <f>VLOOKUP(A20,'City-details'!$A$1:$C$1001,3,0)</f>
        <v>Yangon</v>
      </c>
      <c r="R20" t="str">
        <f>VLOOKUP(A20,'City-details'!$A$1:$C$1001,2,0)</f>
        <v>A</v>
      </c>
      <c r="S20" t="str">
        <f t="shared" si="3"/>
        <v>Good</v>
      </c>
    </row>
    <row r="21" spans="1:19">
      <c r="A21" t="s">
        <v>34</v>
      </c>
      <c r="B21" s="1">
        <v>40.299999999999997</v>
      </c>
      <c r="C21" s="4">
        <v>2</v>
      </c>
      <c r="D21" s="2">
        <v>4.03</v>
      </c>
      <c r="E21" s="1">
        <v>84.63</v>
      </c>
      <c r="F21" s="3">
        <v>43535</v>
      </c>
      <c r="G21" s="5">
        <v>0.64583333333333304</v>
      </c>
      <c r="H21" t="s">
        <v>13</v>
      </c>
      <c r="I21" s="1">
        <v>4.03</v>
      </c>
      <c r="J21" s="6">
        <v>4.4000000000000004</v>
      </c>
      <c r="K21" t="str">
        <f t="shared" si="0"/>
        <v>Mar</v>
      </c>
      <c r="L21" t="str">
        <f t="shared" si="1"/>
        <v>Mon</v>
      </c>
      <c r="M21" t="str">
        <f t="shared" si="2"/>
        <v>afternoon</v>
      </c>
      <c r="N21" t="str">
        <f>VLOOKUP(A21,'Customer-details'!$A$1:$C$1001,2,0)</f>
        <v>Normal</v>
      </c>
      <c r="O21" t="str">
        <f>VLOOKUP(A21,'Customer-details'!$A$1:$C$1001,3,0)</f>
        <v>Female</v>
      </c>
      <c r="P21" t="str">
        <f>VLOOKUP(A21,'Product-details'!$A$1:$C$1001,2,0)</f>
        <v>Home and lifestyle</v>
      </c>
      <c r="Q21" t="str">
        <f>VLOOKUP(A21,'City-details'!$A$1:$C$1001,3,0)</f>
        <v>Mandalay</v>
      </c>
      <c r="R21" t="str">
        <f>VLOOKUP(A21,'City-details'!$A$1:$C$1001,2,0)</f>
        <v>B</v>
      </c>
      <c r="S21" t="str">
        <f t="shared" si="3"/>
        <v>Poor</v>
      </c>
    </row>
    <row r="22" spans="1:19">
      <c r="A22" t="s">
        <v>35</v>
      </c>
      <c r="B22" s="1">
        <v>86.04</v>
      </c>
      <c r="C22" s="4">
        <v>5</v>
      </c>
      <c r="D22" s="2">
        <v>21.51</v>
      </c>
      <c r="E22" s="1">
        <v>451.71</v>
      </c>
      <c r="F22" s="3">
        <v>43521</v>
      </c>
      <c r="G22" s="5">
        <v>0.47499999999999998</v>
      </c>
      <c r="H22" t="s">
        <v>13</v>
      </c>
      <c r="I22" s="1">
        <v>21.51</v>
      </c>
      <c r="J22" s="6">
        <v>4.8</v>
      </c>
      <c r="K22" t="str">
        <f t="shared" si="0"/>
        <v>Feb</v>
      </c>
      <c r="L22" t="str">
        <f t="shared" si="1"/>
        <v>Mon</v>
      </c>
      <c r="M22" t="str">
        <f t="shared" si="2"/>
        <v>morning</v>
      </c>
      <c r="N22" t="str">
        <f>VLOOKUP(A22,'Customer-details'!$A$1:$C$1001,2,0)</f>
        <v>Member</v>
      </c>
      <c r="O22" t="str">
        <f>VLOOKUP(A22,'Customer-details'!$A$1:$C$1001,3,0)</f>
        <v>Male</v>
      </c>
      <c r="P22" t="str">
        <f>VLOOKUP(A22,'Product-details'!$A$1:$C$1001,2,0)</f>
        <v>Electronic accessories</v>
      </c>
      <c r="Q22" t="str">
        <f>VLOOKUP(A22,'City-details'!$A$1:$C$1001,3,0)</f>
        <v>Naypyitaw</v>
      </c>
      <c r="R22" t="str">
        <f>VLOOKUP(A22,'City-details'!$A$1:$C$1001,2,0)</f>
        <v>C</v>
      </c>
      <c r="S22" t="str">
        <f t="shared" si="3"/>
        <v>Poor</v>
      </c>
    </row>
    <row r="23" spans="1:19">
      <c r="A23" t="s">
        <v>36</v>
      </c>
      <c r="B23" s="1">
        <v>87.98</v>
      </c>
      <c r="C23" s="4">
        <v>3</v>
      </c>
      <c r="D23" s="2">
        <v>13.196999999999999</v>
      </c>
      <c r="E23" s="1">
        <v>277.137</v>
      </c>
      <c r="F23" s="3">
        <v>43529</v>
      </c>
      <c r="G23" s="5">
        <v>0.44444444444444398</v>
      </c>
      <c r="H23" t="s">
        <v>13</v>
      </c>
      <c r="I23" s="1">
        <v>13.196999999999999</v>
      </c>
      <c r="J23" s="6">
        <v>5.0999999999999996</v>
      </c>
      <c r="K23" t="str">
        <f t="shared" si="0"/>
        <v>Mar</v>
      </c>
      <c r="L23" t="str">
        <f t="shared" si="1"/>
        <v>Tue</v>
      </c>
      <c r="M23" t="str">
        <f t="shared" si="2"/>
        <v>morning</v>
      </c>
      <c r="N23" t="str">
        <f>VLOOKUP(A23,'Customer-details'!$A$1:$C$1001,2,0)</f>
        <v>Normal</v>
      </c>
      <c r="O23" t="str">
        <f>VLOOKUP(A23,'Customer-details'!$A$1:$C$1001,3,0)</f>
        <v>Male</v>
      </c>
      <c r="P23" t="str">
        <f>VLOOKUP(A23,'Product-details'!$A$1:$C$1001,2,0)</f>
        <v>Health and beauty</v>
      </c>
      <c r="Q23" t="str">
        <f>VLOOKUP(A23,'City-details'!$A$1:$C$1001,3,0)</f>
        <v>Mandalay</v>
      </c>
      <c r="R23" t="str">
        <f>VLOOKUP(A23,'City-details'!$A$1:$C$1001,2,0)</f>
        <v>B</v>
      </c>
      <c r="S23" t="str">
        <f t="shared" si="3"/>
        <v>Poor</v>
      </c>
    </row>
    <row r="24" spans="1:19">
      <c r="A24" t="s">
        <v>37</v>
      </c>
      <c r="B24" s="1">
        <v>33.200000000000003</v>
      </c>
      <c r="C24" s="4">
        <v>2</v>
      </c>
      <c r="D24" s="2">
        <v>3.32</v>
      </c>
      <c r="E24" s="1">
        <v>69.72</v>
      </c>
      <c r="F24" s="3">
        <v>43539</v>
      </c>
      <c r="G24" s="5">
        <v>0.51388888888888895</v>
      </c>
      <c r="H24" t="s">
        <v>17</v>
      </c>
      <c r="I24" s="1">
        <v>3.32</v>
      </c>
      <c r="J24" s="6">
        <v>4.4000000000000004</v>
      </c>
      <c r="K24" t="str">
        <f t="shared" si="0"/>
        <v>Mar</v>
      </c>
      <c r="L24" t="str">
        <f t="shared" si="1"/>
        <v>Fri</v>
      </c>
      <c r="M24" t="str">
        <f t="shared" si="2"/>
        <v>afternoon</v>
      </c>
      <c r="N24" t="str">
        <f>VLOOKUP(A24,'Customer-details'!$A$1:$C$1001,2,0)</f>
        <v>Normal</v>
      </c>
      <c r="O24" t="str">
        <f>VLOOKUP(A24,'Customer-details'!$A$1:$C$1001,3,0)</f>
        <v>Male</v>
      </c>
      <c r="P24" t="str">
        <f>VLOOKUP(A24,'Product-details'!$A$1:$C$1001,2,0)</f>
        <v>Home and lifestyle</v>
      </c>
      <c r="Q24" t="str">
        <f>VLOOKUP(A24,'City-details'!$A$1:$C$1001,3,0)</f>
        <v>Mandalay</v>
      </c>
      <c r="R24" t="str">
        <f>VLOOKUP(A24,'City-details'!$A$1:$C$1001,2,0)</f>
        <v>B</v>
      </c>
      <c r="S24" t="str">
        <f t="shared" si="3"/>
        <v>Poor</v>
      </c>
    </row>
    <row r="25" spans="1:19">
      <c r="A25" t="s">
        <v>38</v>
      </c>
      <c r="B25" s="1">
        <v>34.56</v>
      </c>
      <c r="C25" s="4">
        <v>5</v>
      </c>
      <c r="D25" s="2">
        <v>8.64</v>
      </c>
      <c r="E25" s="1">
        <v>181.44</v>
      </c>
      <c r="F25" s="3">
        <v>43513</v>
      </c>
      <c r="G25" s="5">
        <v>0.46875</v>
      </c>
      <c r="H25" t="s">
        <v>13</v>
      </c>
      <c r="I25" s="1">
        <v>8.64</v>
      </c>
      <c r="J25" s="6">
        <v>9.9</v>
      </c>
      <c r="K25" t="str">
        <f t="shared" si="0"/>
        <v>Feb</v>
      </c>
      <c r="L25" t="str">
        <f t="shared" si="1"/>
        <v>Sun</v>
      </c>
      <c r="M25" t="str">
        <f t="shared" si="2"/>
        <v>morning</v>
      </c>
      <c r="N25" t="str">
        <f>VLOOKUP(A25,'Customer-details'!$A$1:$C$1001,2,0)</f>
        <v>Normal</v>
      </c>
      <c r="O25" t="str">
        <f>VLOOKUP(A25,'Customer-details'!$A$1:$C$1001,3,0)</f>
        <v>Male</v>
      </c>
      <c r="P25" t="str">
        <f>VLOOKUP(A25,'Product-details'!$A$1:$C$1001,2,0)</f>
        <v>Electronic accessories</v>
      </c>
      <c r="Q25" t="str">
        <f>VLOOKUP(A25,'City-details'!$A$1:$C$1001,3,0)</f>
        <v>Yangon</v>
      </c>
      <c r="R25" t="str">
        <f>VLOOKUP(A25,'City-details'!$A$1:$C$1001,2,0)</f>
        <v>A</v>
      </c>
      <c r="S25" t="str">
        <f t="shared" si="3"/>
        <v>Good</v>
      </c>
    </row>
    <row r="26" spans="1:19">
      <c r="A26" t="s">
        <v>39</v>
      </c>
      <c r="B26" s="1">
        <v>88.63</v>
      </c>
      <c r="C26" s="4">
        <v>3</v>
      </c>
      <c r="D26" s="2">
        <v>13.294499999999999</v>
      </c>
      <c r="E26" s="1">
        <v>279.18450000000001</v>
      </c>
      <c r="F26" s="3">
        <v>43526</v>
      </c>
      <c r="G26" s="5">
        <v>0.73333333333333295</v>
      </c>
      <c r="H26" t="s">
        <v>13</v>
      </c>
      <c r="I26" s="1">
        <v>13.294499999999999</v>
      </c>
      <c r="J26" s="6">
        <v>6</v>
      </c>
      <c r="K26" t="str">
        <f t="shared" si="0"/>
        <v>Mar</v>
      </c>
      <c r="L26" t="str">
        <f t="shared" si="1"/>
        <v>Sat</v>
      </c>
      <c r="M26" t="str">
        <f t="shared" si="2"/>
        <v>evening</v>
      </c>
      <c r="N26" t="str">
        <f>VLOOKUP(A26,'Customer-details'!$A$1:$C$1001,2,0)</f>
        <v>Member</v>
      </c>
      <c r="O26" t="str">
        <f>VLOOKUP(A26,'Customer-details'!$A$1:$C$1001,3,0)</f>
        <v>Male</v>
      </c>
      <c r="P26" t="str">
        <f>VLOOKUP(A26,'Product-details'!$A$1:$C$1001,2,0)</f>
        <v>Sports and travel</v>
      </c>
      <c r="Q26" t="str">
        <f>VLOOKUP(A26,'City-details'!$A$1:$C$1001,3,0)</f>
        <v>Yangon</v>
      </c>
      <c r="R26" t="str">
        <f>VLOOKUP(A26,'City-details'!$A$1:$C$1001,2,0)</f>
        <v>A</v>
      </c>
      <c r="S26" t="str">
        <f t="shared" si="3"/>
        <v>Average</v>
      </c>
    </row>
    <row r="27" spans="1:19">
      <c r="A27" t="s">
        <v>40</v>
      </c>
      <c r="B27" s="1">
        <v>52.59</v>
      </c>
      <c r="C27" s="4">
        <v>8</v>
      </c>
      <c r="D27" s="2">
        <v>21.036000000000001</v>
      </c>
      <c r="E27" s="1">
        <v>441.75599999999997</v>
      </c>
      <c r="F27" s="3">
        <v>43546</v>
      </c>
      <c r="G27" s="5">
        <v>0.80555555555555503</v>
      </c>
      <c r="H27" t="s">
        <v>17</v>
      </c>
      <c r="I27" s="1">
        <v>21.036000000000001</v>
      </c>
      <c r="J27" s="6">
        <v>8.5</v>
      </c>
      <c r="K27" t="str">
        <f t="shared" si="0"/>
        <v>Mar</v>
      </c>
      <c r="L27" t="str">
        <f t="shared" si="1"/>
        <v>Fri</v>
      </c>
      <c r="M27" t="str">
        <f t="shared" si="2"/>
        <v>evening</v>
      </c>
      <c r="N27" t="str">
        <f>VLOOKUP(A27,'Customer-details'!$A$1:$C$1001,2,0)</f>
        <v>Member</v>
      </c>
      <c r="O27" t="str">
        <f>VLOOKUP(A27,'Customer-details'!$A$1:$C$1001,3,0)</f>
        <v>Female</v>
      </c>
      <c r="P27" t="str">
        <f>VLOOKUP(A27,'Product-details'!$A$1:$C$1001,2,0)</f>
        <v>Home and lifestyle</v>
      </c>
      <c r="Q27" t="str">
        <f>VLOOKUP(A27,'City-details'!$A$1:$C$1001,3,0)</f>
        <v>Yangon</v>
      </c>
      <c r="R27" t="str">
        <f>VLOOKUP(A27,'City-details'!$A$1:$C$1001,2,0)</f>
        <v>A</v>
      </c>
      <c r="S27" t="str">
        <f t="shared" si="3"/>
        <v>Good</v>
      </c>
    </row>
    <row r="28" spans="1:19">
      <c r="A28" t="s">
        <v>41</v>
      </c>
      <c r="B28" s="1">
        <v>33.520000000000003</v>
      </c>
      <c r="C28" s="4">
        <v>1</v>
      </c>
      <c r="D28" s="2">
        <v>1.6759999999999999</v>
      </c>
      <c r="E28" s="1">
        <v>35.195999999999998</v>
      </c>
      <c r="F28" s="3">
        <v>43504</v>
      </c>
      <c r="G28" s="5">
        <v>0.64652777777777803</v>
      </c>
      <c r="H28" t="s">
        <v>15</v>
      </c>
      <c r="I28" s="1">
        <v>1.6759999999999999</v>
      </c>
      <c r="J28" s="6">
        <v>6.7</v>
      </c>
      <c r="K28" t="str">
        <f t="shared" si="0"/>
        <v>Feb</v>
      </c>
      <c r="L28" t="str">
        <f t="shared" si="1"/>
        <v>Fri</v>
      </c>
      <c r="M28" t="str">
        <f t="shared" si="2"/>
        <v>afternoon</v>
      </c>
      <c r="N28" t="str">
        <f>VLOOKUP(A28,'Customer-details'!$A$1:$C$1001,2,0)</f>
        <v>Normal</v>
      </c>
      <c r="O28" t="str">
        <f>VLOOKUP(A28,'Customer-details'!$A$1:$C$1001,3,0)</f>
        <v>Male</v>
      </c>
      <c r="P28" t="str">
        <f>VLOOKUP(A28,'Product-details'!$A$1:$C$1001,2,0)</f>
        <v>Fashion accessories</v>
      </c>
      <c r="Q28" t="str">
        <f>VLOOKUP(A28,'City-details'!$A$1:$C$1001,3,0)</f>
        <v>Mandalay</v>
      </c>
      <c r="R28" t="str">
        <f>VLOOKUP(A28,'City-details'!$A$1:$C$1001,2,0)</f>
        <v>B</v>
      </c>
      <c r="S28" t="str">
        <f t="shared" si="3"/>
        <v>Average</v>
      </c>
    </row>
    <row r="29" spans="1:19">
      <c r="A29" t="s">
        <v>42</v>
      </c>
      <c r="B29" s="1">
        <v>87.67</v>
      </c>
      <c r="C29" s="4">
        <v>2</v>
      </c>
      <c r="D29" s="2">
        <v>8.7669999999999995</v>
      </c>
      <c r="E29" s="1">
        <v>184.107</v>
      </c>
      <c r="F29" s="3">
        <v>43534</v>
      </c>
      <c r="G29" s="5">
        <v>0.51180555555555596</v>
      </c>
      <c r="H29" t="s">
        <v>17</v>
      </c>
      <c r="I29" s="1">
        <v>8.7669999999999995</v>
      </c>
      <c r="J29" s="6">
        <v>7.7</v>
      </c>
      <c r="K29" t="str">
        <f t="shared" si="0"/>
        <v>Mar</v>
      </c>
      <c r="L29" t="str">
        <f t="shared" si="1"/>
        <v>Sun</v>
      </c>
      <c r="M29" t="str">
        <f t="shared" si="2"/>
        <v>afternoon</v>
      </c>
      <c r="N29" t="str">
        <f>VLOOKUP(A29,'Customer-details'!$A$1:$C$1001,2,0)</f>
        <v>Normal</v>
      </c>
      <c r="O29" t="str">
        <f>VLOOKUP(A29,'Customer-details'!$A$1:$C$1001,3,0)</f>
        <v>Female</v>
      </c>
      <c r="P29" t="str">
        <f>VLOOKUP(A29,'Product-details'!$A$1:$C$1001,2,0)</f>
        <v>Fashion accessories</v>
      </c>
      <c r="Q29" t="str">
        <f>VLOOKUP(A29,'City-details'!$A$1:$C$1001,3,0)</f>
        <v>Yangon</v>
      </c>
      <c r="R29" t="str">
        <f>VLOOKUP(A29,'City-details'!$A$1:$C$1001,2,0)</f>
        <v>A</v>
      </c>
      <c r="S29" t="str">
        <f t="shared" si="3"/>
        <v>Average</v>
      </c>
    </row>
    <row r="30" spans="1:19">
      <c r="A30" t="s">
        <v>43</v>
      </c>
      <c r="B30" s="1">
        <v>88.36</v>
      </c>
      <c r="C30" s="4">
        <v>5</v>
      </c>
      <c r="D30" s="2">
        <v>22.09</v>
      </c>
      <c r="E30" s="1">
        <v>463.89</v>
      </c>
      <c r="F30" s="3">
        <v>43490</v>
      </c>
      <c r="G30" s="5">
        <v>0.82499999999999996</v>
      </c>
      <c r="H30" t="s">
        <v>15</v>
      </c>
      <c r="I30" s="1">
        <v>22.09</v>
      </c>
      <c r="J30" s="6">
        <v>9.6</v>
      </c>
      <c r="K30" t="str">
        <f t="shared" si="0"/>
        <v>Jan</v>
      </c>
      <c r="L30" t="str">
        <f t="shared" si="1"/>
        <v>Fri</v>
      </c>
      <c r="M30" t="str">
        <f t="shared" si="2"/>
        <v>evening</v>
      </c>
      <c r="N30" t="str">
        <f>VLOOKUP(A30,'Customer-details'!$A$1:$C$1001,2,0)</f>
        <v>Normal</v>
      </c>
      <c r="O30" t="str">
        <f>VLOOKUP(A30,'Customer-details'!$A$1:$C$1001,3,0)</f>
        <v>Female</v>
      </c>
      <c r="P30" t="str">
        <f>VLOOKUP(A30,'Product-details'!$A$1:$C$1001,2,0)</f>
        <v>Food and beverages</v>
      </c>
      <c r="Q30" t="str">
        <f>VLOOKUP(A30,'City-details'!$A$1:$C$1001,3,0)</f>
        <v>Mandalay</v>
      </c>
      <c r="R30" t="str">
        <f>VLOOKUP(A30,'City-details'!$A$1:$C$1001,2,0)</f>
        <v>B</v>
      </c>
      <c r="S30" t="str">
        <f t="shared" si="3"/>
        <v>Good</v>
      </c>
    </row>
    <row r="31" spans="1:19">
      <c r="A31" t="s">
        <v>44</v>
      </c>
      <c r="B31" s="1">
        <v>24.89</v>
      </c>
      <c r="C31" s="4">
        <v>9</v>
      </c>
      <c r="D31" s="2">
        <v>11.2005</v>
      </c>
      <c r="E31" s="1">
        <v>235.2105</v>
      </c>
      <c r="F31" s="3">
        <v>43539</v>
      </c>
      <c r="G31" s="5">
        <v>0.65</v>
      </c>
      <c r="H31" t="s">
        <v>15</v>
      </c>
      <c r="I31" s="1">
        <v>11.2005</v>
      </c>
      <c r="J31" s="6">
        <v>7.4</v>
      </c>
      <c r="K31" t="str">
        <f t="shared" si="0"/>
        <v>Mar</v>
      </c>
      <c r="L31" t="str">
        <f t="shared" si="1"/>
        <v>Fri</v>
      </c>
      <c r="M31" t="str">
        <f t="shared" si="2"/>
        <v>afternoon</v>
      </c>
      <c r="N31" t="str">
        <f>VLOOKUP(A31,'Customer-details'!$A$1:$C$1001,2,0)</f>
        <v>Normal</v>
      </c>
      <c r="O31" t="str">
        <f>VLOOKUP(A31,'Customer-details'!$A$1:$C$1001,3,0)</f>
        <v>Male</v>
      </c>
      <c r="P31" t="str">
        <f>VLOOKUP(A31,'Product-details'!$A$1:$C$1001,2,0)</f>
        <v>Health and beauty</v>
      </c>
      <c r="Q31" t="str">
        <f>VLOOKUP(A31,'City-details'!$A$1:$C$1001,3,0)</f>
        <v>Yangon</v>
      </c>
      <c r="R31" t="str">
        <f>VLOOKUP(A31,'City-details'!$A$1:$C$1001,2,0)</f>
        <v>A</v>
      </c>
      <c r="S31" t="str">
        <f t="shared" si="3"/>
        <v>Average</v>
      </c>
    </row>
    <row r="32" spans="1:19">
      <c r="A32" t="s">
        <v>45</v>
      </c>
      <c r="B32" s="1">
        <v>94.13</v>
      </c>
      <c r="C32" s="4">
        <v>5</v>
      </c>
      <c r="D32" s="2">
        <v>23.532499999999999</v>
      </c>
      <c r="E32" s="1">
        <v>494.1825</v>
      </c>
      <c r="F32" s="3">
        <v>43521</v>
      </c>
      <c r="G32" s="5">
        <v>0.81874999999999998</v>
      </c>
      <c r="H32" t="s">
        <v>17</v>
      </c>
      <c r="I32" s="1">
        <v>23.532499999999999</v>
      </c>
      <c r="J32" s="6">
        <v>4.8</v>
      </c>
      <c r="K32" t="str">
        <f t="shared" si="0"/>
        <v>Feb</v>
      </c>
      <c r="L32" t="str">
        <f t="shared" si="1"/>
        <v>Mon</v>
      </c>
      <c r="M32" t="str">
        <f t="shared" si="2"/>
        <v>evening</v>
      </c>
      <c r="N32" t="str">
        <f>VLOOKUP(A32,'Customer-details'!$A$1:$C$1001,2,0)</f>
        <v>Normal</v>
      </c>
      <c r="O32" t="str">
        <f>VLOOKUP(A32,'Customer-details'!$A$1:$C$1001,3,0)</f>
        <v>Male</v>
      </c>
      <c r="P32" t="str">
        <f>VLOOKUP(A32,'Product-details'!$A$1:$C$1001,2,0)</f>
        <v>Fashion accessories</v>
      </c>
      <c r="Q32" t="str">
        <f>VLOOKUP(A32,'City-details'!$A$1:$C$1001,3,0)</f>
        <v>Mandalay</v>
      </c>
      <c r="R32" t="str">
        <f>VLOOKUP(A32,'City-details'!$A$1:$C$1001,2,0)</f>
        <v>B</v>
      </c>
      <c r="S32" t="str">
        <f t="shared" si="3"/>
        <v>Poor</v>
      </c>
    </row>
    <row r="33" spans="1:19">
      <c r="A33" t="s">
        <v>46</v>
      </c>
      <c r="B33" s="1">
        <v>78.069999999999993</v>
      </c>
      <c r="C33" s="4">
        <v>9</v>
      </c>
      <c r="D33" s="2">
        <v>35.131500000000003</v>
      </c>
      <c r="E33" s="1">
        <v>737.76149999999996</v>
      </c>
      <c r="F33" s="3">
        <v>43493</v>
      </c>
      <c r="G33" s="5">
        <v>0.52986111111111101</v>
      </c>
      <c r="H33" t="s">
        <v>15</v>
      </c>
      <c r="I33" s="1">
        <v>35.131500000000003</v>
      </c>
      <c r="J33" s="6">
        <v>4.5</v>
      </c>
      <c r="K33" t="str">
        <f t="shared" si="0"/>
        <v>Jan</v>
      </c>
      <c r="L33" t="str">
        <f t="shared" si="1"/>
        <v>Mon</v>
      </c>
      <c r="M33" t="str">
        <f t="shared" si="2"/>
        <v>afternoon</v>
      </c>
      <c r="N33" t="str">
        <f>VLOOKUP(A33,'Customer-details'!$A$1:$C$1001,2,0)</f>
        <v>Member</v>
      </c>
      <c r="O33" t="str">
        <f>VLOOKUP(A33,'Customer-details'!$A$1:$C$1001,3,0)</f>
        <v>Male</v>
      </c>
      <c r="P33" t="str">
        <f>VLOOKUP(A33,'Product-details'!$A$1:$C$1001,2,0)</f>
        <v>Sports and travel</v>
      </c>
      <c r="Q33" t="str">
        <f>VLOOKUP(A33,'City-details'!$A$1:$C$1001,3,0)</f>
        <v>Mandalay</v>
      </c>
      <c r="R33" t="str">
        <f>VLOOKUP(A33,'City-details'!$A$1:$C$1001,2,0)</f>
        <v>B</v>
      </c>
      <c r="S33" t="str">
        <f t="shared" si="3"/>
        <v>Poor</v>
      </c>
    </row>
    <row r="34" spans="1:19">
      <c r="A34" t="s">
        <v>47</v>
      </c>
      <c r="B34" s="1">
        <v>83.78</v>
      </c>
      <c r="C34" s="4">
        <v>8</v>
      </c>
      <c r="D34" s="2">
        <v>33.512</v>
      </c>
      <c r="E34" s="1">
        <v>703.75199999999995</v>
      </c>
      <c r="F34" s="3">
        <v>43475</v>
      </c>
      <c r="G34" s="5">
        <v>0.61736111111111103</v>
      </c>
      <c r="H34" t="s">
        <v>15</v>
      </c>
      <c r="I34" s="1">
        <v>33.512</v>
      </c>
      <c r="J34" s="6">
        <v>5.0999999999999996</v>
      </c>
      <c r="K34" t="str">
        <f t="shared" si="0"/>
        <v>Jan</v>
      </c>
      <c r="L34" t="str">
        <f t="shared" si="1"/>
        <v>Thu</v>
      </c>
      <c r="M34" t="str">
        <f t="shared" si="2"/>
        <v>afternoon</v>
      </c>
      <c r="N34" t="str">
        <f>VLOOKUP(A34,'Customer-details'!$A$1:$C$1001,2,0)</f>
        <v>Normal</v>
      </c>
      <c r="O34" t="str">
        <f>VLOOKUP(A34,'Customer-details'!$A$1:$C$1001,3,0)</f>
        <v>Male</v>
      </c>
      <c r="P34" t="str">
        <f>VLOOKUP(A34,'Product-details'!$A$1:$C$1001,2,0)</f>
        <v>Sports and travel</v>
      </c>
      <c r="Q34" t="str">
        <f>VLOOKUP(A34,'City-details'!$A$1:$C$1001,3,0)</f>
        <v>Mandalay</v>
      </c>
      <c r="R34" t="str">
        <f>VLOOKUP(A34,'City-details'!$A$1:$C$1001,2,0)</f>
        <v>B</v>
      </c>
      <c r="S34" t="str">
        <f t="shared" si="3"/>
        <v>Poor</v>
      </c>
    </row>
    <row r="35" spans="1:19">
      <c r="A35" t="s">
        <v>48</v>
      </c>
      <c r="B35" s="1">
        <v>96.58</v>
      </c>
      <c r="C35" s="4">
        <v>2</v>
      </c>
      <c r="D35" s="2">
        <v>9.6579999999999995</v>
      </c>
      <c r="E35" s="1">
        <v>202.81800000000001</v>
      </c>
      <c r="F35" s="3">
        <v>43539</v>
      </c>
      <c r="G35" s="5">
        <v>0.42499999999999999</v>
      </c>
      <c r="H35" t="s">
        <v>17</v>
      </c>
      <c r="I35" s="1">
        <v>9.6579999999999995</v>
      </c>
      <c r="J35" s="6">
        <v>5.0999999999999996</v>
      </c>
      <c r="K35" t="str">
        <f t="shared" ref="K35:K98" si="4">TEXT(F35,"MMM")</f>
        <v>Mar</v>
      </c>
      <c r="L35" t="str">
        <f t="shared" ref="L35:L98" si="5">TEXT(F35,"ddd")</f>
        <v>Fri</v>
      </c>
      <c r="M35" t="str">
        <f t="shared" si="2"/>
        <v>morning</v>
      </c>
      <c r="N35" t="str">
        <f>VLOOKUP(A35,'Customer-details'!$A$1:$C$1001,2,0)</f>
        <v>Normal</v>
      </c>
      <c r="O35" t="str">
        <f>VLOOKUP(A35,'Customer-details'!$A$1:$C$1001,3,0)</f>
        <v>Male</v>
      </c>
      <c r="P35" t="str">
        <f>VLOOKUP(A35,'Product-details'!$A$1:$C$1001,2,0)</f>
        <v>Health and beauty</v>
      </c>
      <c r="Q35" t="str">
        <f>VLOOKUP(A35,'City-details'!$A$1:$C$1001,3,0)</f>
        <v>Yangon</v>
      </c>
      <c r="R35" t="str">
        <f>VLOOKUP(A35,'City-details'!$A$1:$C$1001,2,0)</f>
        <v>A</v>
      </c>
      <c r="S35" t="str">
        <f t="shared" si="3"/>
        <v>Poor</v>
      </c>
    </row>
    <row r="36" spans="1:19">
      <c r="A36" t="s">
        <v>49</v>
      </c>
      <c r="B36" s="1">
        <v>99.42</v>
      </c>
      <c r="C36" s="4">
        <v>4</v>
      </c>
      <c r="D36" s="2">
        <v>19.884</v>
      </c>
      <c r="E36" s="1">
        <v>417.56400000000002</v>
      </c>
      <c r="F36" s="3">
        <v>43502</v>
      </c>
      <c r="G36" s="5">
        <v>0.44583333333333303</v>
      </c>
      <c r="H36" t="s">
        <v>13</v>
      </c>
      <c r="I36" s="1">
        <v>19.884</v>
      </c>
      <c r="J36" s="6">
        <v>7.5</v>
      </c>
      <c r="K36" t="str">
        <f t="shared" si="4"/>
        <v>Feb</v>
      </c>
      <c r="L36" t="str">
        <f t="shared" si="5"/>
        <v>Wed</v>
      </c>
      <c r="M36" t="str">
        <f t="shared" si="2"/>
        <v>morning</v>
      </c>
      <c r="N36" t="str">
        <f>VLOOKUP(A36,'Customer-details'!$A$1:$C$1001,2,0)</f>
        <v>Member</v>
      </c>
      <c r="O36" t="str">
        <f>VLOOKUP(A36,'Customer-details'!$A$1:$C$1001,3,0)</f>
        <v>Female</v>
      </c>
      <c r="P36" t="str">
        <f>VLOOKUP(A36,'Product-details'!$A$1:$C$1001,2,0)</f>
        <v>Food and beverages</v>
      </c>
      <c r="Q36" t="str">
        <f>VLOOKUP(A36,'City-details'!$A$1:$C$1001,3,0)</f>
        <v>Naypyitaw</v>
      </c>
      <c r="R36" t="str">
        <f>VLOOKUP(A36,'City-details'!$A$1:$C$1001,2,0)</f>
        <v>C</v>
      </c>
      <c r="S36" t="str">
        <f t="shared" si="3"/>
        <v>Average</v>
      </c>
    </row>
    <row r="37" spans="1:19">
      <c r="A37" t="s">
        <v>50</v>
      </c>
      <c r="B37" s="1">
        <v>68.12</v>
      </c>
      <c r="C37" s="4">
        <v>1</v>
      </c>
      <c r="D37" s="2">
        <v>3.4060000000000001</v>
      </c>
      <c r="E37" s="1">
        <v>71.525999999999996</v>
      </c>
      <c r="F37" s="3">
        <v>43472</v>
      </c>
      <c r="G37" s="5">
        <v>0.51944444444444404</v>
      </c>
      <c r="H37" t="s">
        <v>13</v>
      </c>
      <c r="I37" s="1">
        <v>3.4060000000000001</v>
      </c>
      <c r="J37" s="6">
        <v>6.8</v>
      </c>
      <c r="K37" t="str">
        <f t="shared" si="4"/>
        <v>Jan</v>
      </c>
      <c r="L37" t="str">
        <f t="shared" si="5"/>
        <v>Mon</v>
      </c>
      <c r="M37" t="str">
        <f t="shared" si="2"/>
        <v>afternoon</v>
      </c>
      <c r="N37" t="str">
        <f>VLOOKUP(A37,'Customer-details'!$A$1:$C$1001,2,0)</f>
        <v>Member</v>
      </c>
      <c r="O37" t="str">
        <f>VLOOKUP(A37,'Customer-details'!$A$1:$C$1001,3,0)</f>
        <v>Female</v>
      </c>
      <c r="P37" t="str">
        <f>VLOOKUP(A37,'Product-details'!$A$1:$C$1001,2,0)</f>
        <v>Sports and travel</v>
      </c>
      <c r="Q37" t="str">
        <f>VLOOKUP(A37,'City-details'!$A$1:$C$1001,3,0)</f>
        <v>Naypyitaw</v>
      </c>
      <c r="R37" t="str">
        <f>VLOOKUP(A37,'City-details'!$A$1:$C$1001,2,0)</f>
        <v>C</v>
      </c>
      <c r="S37" t="str">
        <f t="shared" si="3"/>
        <v>Average</v>
      </c>
    </row>
    <row r="38" spans="1:19">
      <c r="A38" t="s">
        <v>51</v>
      </c>
      <c r="B38" s="1">
        <v>62.62</v>
      </c>
      <c r="C38" s="4">
        <v>5</v>
      </c>
      <c r="D38" s="2">
        <v>15.654999999999999</v>
      </c>
      <c r="E38" s="1">
        <v>328.755</v>
      </c>
      <c r="F38" s="3">
        <v>43534</v>
      </c>
      <c r="G38" s="5">
        <v>0.80208333333333304</v>
      </c>
      <c r="H38" t="s">
        <v>13</v>
      </c>
      <c r="I38" s="1">
        <v>15.654999999999999</v>
      </c>
      <c r="J38" s="6">
        <v>7</v>
      </c>
      <c r="K38" t="str">
        <f t="shared" si="4"/>
        <v>Mar</v>
      </c>
      <c r="L38" t="str">
        <f t="shared" si="5"/>
        <v>Sun</v>
      </c>
      <c r="M38" t="str">
        <f t="shared" si="2"/>
        <v>evening</v>
      </c>
      <c r="N38" t="str">
        <f>VLOOKUP(A38,'Customer-details'!$A$1:$C$1001,2,0)</f>
        <v>Member</v>
      </c>
      <c r="O38" t="str">
        <f>VLOOKUP(A38,'Customer-details'!$A$1:$C$1001,3,0)</f>
        <v>Male</v>
      </c>
      <c r="P38" t="str">
        <f>VLOOKUP(A38,'Product-details'!$A$1:$C$1001,2,0)</f>
        <v>Sports and travel</v>
      </c>
      <c r="Q38" t="str">
        <f>VLOOKUP(A38,'City-details'!$A$1:$C$1001,3,0)</f>
        <v>Yangon</v>
      </c>
      <c r="R38" t="str">
        <f>VLOOKUP(A38,'City-details'!$A$1:$C$1001,2,0)</f>
        <v>A</v>
      </c>
      <c r="S38" t="str">
        <f t="shared" si="3"/>
        <v>Average</v>
      </c>
    </row>
    <row r="39" spans="1:19">
      <c r="A39" t="s">
        <v>52</v>
      </c>
      <c r="B39" s="1">
        <v>60.88</v>
      </c>
      <c r="C39" s="4">
        <v>9</v>
      </c>
      <c r="D39" s="2">
        <v>27.396000000000001</v>
      </c>
      <c r="E39" s="1">
        <v>575.31600000000003</v>
      </c>
      <c r="F39" s="3">
        <v>43480</v>
      </c>
      <c r="G39" s="5">
        <v>0.72013888888888899</v>
      </c>
      <c r="H39" t="s">
        <v>13</v>
      </c>
      <c r="I39" s="1">
        <v>27.396000000000001</v>
      </c>
      <c r="J39" s="6">
        <v>4.7</v>
      </c>
      <c r="K39" t="str">
        <f t="shared" si="4"/>
        <v>Jan</v>
      </c>
      <c r="L39" t="str">
        <f t="shared" si="5"/>
        <v>Tue</v>
      </c>
      <c r="M39" t="str">
        <f t="shared" si="2"/>
        <v>evening</v>
      </c>
      <c r="N39" t="str">
        <f>VLOOKUP(A39,'Customer-details'!$A$1:$C$1001,2,0)</f>
        <v>Normal</v>
      </c>
      <c r="O39" t="str">
        <f>VLOOKUP(A39,'Customer-details'!$A$1:$C$1001,3,0)</f>
        <v>Female</v>
      </c>
      <c r="P39" t="str">
        <f>VLOOKUP(A39,'Product-details'!$A$1:$C$1001,2,0)</f>
        <v>Electronic accessories</v>
      </c>
      <c r="Q39" t="str">
        <f>VLOOKUP(A39,'City-details'!$A$1:$C$1001,3,0)</f>
        <v>Yangon</v>
      </c>
      <c r="R39" t="str">
        <f>VLOOKUP(A39,'City-details'!$A$1:$C$1001,2,0)</f>
        <v>A</v>
      </c>
      <c r="S39" t="str">
        <f t="shared" si="3"/>
        <v>Poor</v>
      </c>
    </row>
    <row r="40" spans="1:19">
      <c r="A40" t="s">
        <v>53</v>
      </c>
      <c r="B40" s="1">
        <v>54.92</v>
      </c>
      <c r="C40" s="4">
        <v>8</v>
      </c>
      <c r="D40" s="2">
        <v>21.968</v>
      </c>
      <c r="E40" s="1">
        <v>461.32799999999997</v>
      </c>
      <c r="F40" s="3">
        <v>43547</v>
      </c>
      <c r="G40" s="5">
        <v>0.55833333333333302</v>
      </c>
      <c r="H40" t="s">
        <v>13</v>
      </c>
      <c r="I40" s="1">
        <v>21.968</v>
      </c>
      <c r="J40" s="6">
        <v>7.6</v>
      </c>
      <c r="K40" t="str">
        <f t="shared" si="4"/>
        <v>Mar</v>
      </c>
      <c r="L40" t="str">
        <f t="shared" si="5"/>
        <v>Sat</v>
      </c>
      <c r="M40" t="str">
        <f t="shared" si="2"/>
        <v>afternoon</v>
      </c>
      <c r="N40" t="str">
        <f>VLOOKUP(A40,'Customer-details'!$A$1:$C$1001,2,0)</f>
        <v>Normal</v>
      </c>
      <c r="O40" t="str">
        <f>VLOOKUP(A40,'Customer-details'!$A$1:$C$1001,3,0)</f>
        <v>Female</v>
      </c>
      <c r="P40" t="str">
        <f>VLOOKUP(A40,'Product-details'!$A$1:$C$1001,2,0)</f>
        <v>Health and beauty</v>
      </c>
      <c r="Q40" t="str">
        <f>VLOOKUP(A40,'City-details'!$A$1:$C$1001,3,0)</f>
        <v>Naypyitaw</v>
      </c>
      <c r="R40" t="str">
        <f>VLOOKUP(A40,'City-details'!$A$1:$C$1001,2,0)</f>
        <v>C</v>
      </c>
      <c r="S40" t="str">
        <f t="shared" si="3"/>
        <v>Average</v>
      </c>
    </row>
    <row r="41" spans="1:19">
      <c r="A41" t="s">
        <v>54</v>
      </c>
      <c r="B41" s="1">
        <v>30.12</v>
      </c>
      <c r="C41" s="4">
        <v>8</v>
      </c>
      <c r="D41" s="2">
        <v>12.048</v>
      </c>
      <c r="E41" s="1">
        <v>253.00800000000001</v>
      </c>
      <c r="F41" s="3">
        <v>43527</v>
      </c>
      <c r="G41" s="5">
        <v>0.54236111111111096</v>
      </c>
      <c r="H41" t="s">
        <v>15</v>
      </c>
      <c r="I41" s="1">
        <v>12.048</v>
      </c>
      <c r="J41" s="6">
        <v>7.7</v>
      </c>
      <c r="K41" t="str">
        <f t="shared" si="4"/>
        <v>Mar</v>
      </c>
      <c r="L41" t="str">
        <f t="shared" si="5"/>
        <v>Sun</v>
      </c>
      <c r="M41" t="str">
        <f t="shared" si="2"/>
        <v>afternoon</v>
      </c>
      <c r="N41" t="str">
        <f>VLOOKUP(A41,'Customer-details'!$A$1:$C$1001,2,0)</f>
        <v>Member</v>
      </c>
      <c r="O41" t="str">
        <f>VLOOKUP(A41,'Customer-details'!$A$1:$C$1001,3,0)</f>
        <v>Male</v>
      </c>
      <c r="P41" t="str">
        <f>VLOOKUP(A41,'Product-details'!$A$1:$C$1001,2,0)</f>
        <v>Home and lifestyle</v>
      </c>
      <c r="Q41" t="str">
        <f>VLOOKUP(A41,'City-details'!$A$1:$C$1001,3,0)</f>
        <v>Mandalay</v>
      </c>
      <c r="R41" t="str">
        <f>VLOOKUP(A41,'City-details'!$A$1:$C$1001,2,0)</f>
        <v>B</v>
      </c>
      <c r="S41" t="str">
        <f t="shared" si="3"/>
        <v>Average</v>
      </c>
    </row>
    <row r="42" spans="1:19">
      <c r="A42" t="s">
        <v>55</v>
      </c>
      <c r="B42" s="1">
        <v>86.72</v>
      </c>
      <c r="C42" s="4">
        <v>1</v>
      </c>
      <c r="D42" s="2">
        <v>4.3360000000000003</v>
      </c>
      <c r="E42" s="1">
        <v>91.055999999999997</v>
      </c>
      <c r="F42" s="3">
        <v>43482</v>
      </c>
      <c r="G42" s="5">
        <v>0.78125</v>
      </c>
      <c r="H42" t="s">
        <v>13</v>
      </c>
      <c r="I42" s="1">
        <v>4.3360000000000003</v>
      </c>
      <c r="J42" s="6">
        <v>7.9</v>
      </c>
      <c r="K42" t="str">
        <f t="shared" si="4"/>
        <v>Jan</v>
      </c>
      <c r="L42" t="str">
        <f t="shared" si="5"/>
        <v>Thu</v>
      </c>
      <c r="M42" t="str">
        <f t="shared" si="2"/>
        <v>evening</v>
      </c>
      <c r="N42" t="str">
        <f>VLOOKUP(A42,'Customer-details'!$A$1:$C$1001,2,0)</f>
        <v>Member</v>
      </c>
      <c r="O42" t="str">
        <f>VLOOKUP(A42,'Customer-details'!$A$1:$C$1001,3,0)</f>
        <v>Female</v>
      </c>
      <c r="P42" t="str">
        <f>VLOOKUP(A42,'Product-details'!$A$1:$C$1001,2,0)</f>
        <v>Home and lifestyle</v>
      </c>
      <c r="Q42" t="str">
        <f>VLOOKUP(A42,'City-details'!$A$1:$C$1001,3,0)</f>
        <v>Mandalay</v>
      </c>
      <c r="R42" t="str">
        <f>VLOOKUP(A42,'City-details'!$A$1:$C$1001,2,0)</f>
        <v>B</v>
      </c>
      <c r="S42" t="str">
        <f t="shared" si="3"/>
        <v>Average</v>
      </c>
    </row>
    <row r="43" spans="1:19">
      <c r="A43" t="s">
        <v>56</v>
      </c>
      <c r="B43" s="1">
        <v>56.11</v>
      </c>
      <c r="C43" s="4">
        <v>2</v>
      </c>
      <c r="D43" s="2">
        <v>5.6109999999999998</v>
      </c>
      <c r="E43" s="1">
        <v>117.831</v>
      </c>
      <c r="F43" s="3">
        <v>43498</v>
      </c>
      <c r="G43" s="5">
        <v>0.42430555555555599</v>
      </c>
      <c r="H43" t="s">
        <v>15</v>
      </c>
      <c r="I43" s="1">
        <v>5.6109999999999998</v>
      </c>
      <c r="J43" s="6">
        <v>6.3</v>
      </c>
      <c r="K43" t="str">
        <f t="shared" si="4"/>
        <v>Feb</v>
      </c>
      <c r="L43" t="str">
        <f t="shared" si="5"/>
        <v>Sat</v>
      </c>
      <c r="M43" t="str">
        <f t="shared" si="2"/>
        <v>morning</v>
      </c>
      <c r="N43" t="str">
        <f>VLOOKUP(A43,'Customer-details'!$A$1:$C$1001,2,0)</f>
        <v>Member</v>
      </c>
      <c r="O43" t="str">
        <f>VLOOKUP(A43,'Customer-details'!$A$1:$C$1001,3,0)</f>
        <v>Male</v>
      </c>
      <c r="P43" t="str">
        <f>VLOOKUP(A43,'Product-details'!$A$1:$C$1001,2,0)</f>
        <v>Home and lifestyle</v>
      </c>
      <c r="Q43" t="str">
        <f>VLOOKUP(A43,'City-details'!$A$1:$C$1001,3,0)</f>
        <v>Naypyitaw</v>
      </c>
      <c r="R43" t="str">
        <f>VLOOKUP(A43,'City-details'!$A$1:$C$1001,2,0)</f>
        <v>C</v>
      </c>
      <c r="S43" t="str">
        <f t="shared" si="3"/>
        <v>Average</v>
      </c>
    </row>
    <row r="44" spans="1:19">
      <c r="A44" t="s">
        <v>57</v>
      </c>
      <c r="B44" s="1">
        <v>69.12</v>
      </c>
      <c r="C44" s="4">
        <v>6</v>
      </c>
      <c r="D44" s="2">
        <v>20.736000000000001</v>
      </c>
      <c r="E44" s="1">
        <v>435.45600000000002</v>
      </c>
      <c r="F44" s="3">
        <v>43504</v>
      </c>
      <c r="G44" s="5">
        <v>0.54374999999999996</v>
      </c>
      <c r="H44" t="s">
        <v>15</v>
      </c>
      <c r="I44" s="1">
        <v>20.736000000000001</v>
      </c>
      <c r="J44" s="6">
        <v>5.6</v>
      </c>
      <c r="K44" t="str">
        <f t="shared" si="4"/>
        <v>Feb</v>
      </c>
      <c r="L44" t="str">
        <f t="shared" si="5"/>
        <v>Fri</v>
      </c>
      <c r="M44" t="str">
        <f t="shared" si="2"/>
        <v>afternoon</v>
      </c>
      <c r="N44" t="str">
        <f>VLOOKUP(A44,'Customer-details'!$A$1:$C$1001,2,0)</f>
        <v>Member</v>
      </c>
      <c r="O44" t="str">
        <f>VLOOKUP(A44,'Customer-details'!$A$1:$C$1001,3,0)</f>
        <v>Female</v>
      </c>
      <c r="P44" t="str">
        <f>VLOOKUP(A44,'Product-details'!$A$1:$C$1001,2,0)</f>
        <v>Sports and travel</v>
      </c>
      <c r="Q44" t="str">
        <f>VLOOKUP(A44,'City-details'!$A$1:$C$1001,3,0)</f>
        <v>Mandalay</v>
      </c>
      <c r="R44" t="str">
        <f>VLOOKUP(A44,'City-details'!$A$1:$C$1001,2,0)</f>
        <v>B</v>
      </c>
      <c r="S44" t="str">
        <f t="shared" si="3"/>
        <v>Poor</v>
      </c>
    </row>
    <row r="45" spans="1:19">
      <c r="A45" t="s">
        <v>58</v>
      </c>
      <c r="B45" s="1">
        <v>98.7</v>
      </c>
      <c r="C45" s="4">
        <v>8</v>
      </c>
      <c r="D45" s="2">
        <v>39.479999999999997</v>
      </c>
      <c r="E45" s="1">
        <v>829.08</v>
      </c>
      <c r="F45" s="3">
        <v>43528</v>
      </c>
      <c r="G45" s="5">
        <v>0.86041666666666705</v>
      </c>
      <c r="H45" t="s">
        <v>15</v>
      </c>
      <c r="I45" s="1">
        <v>39.479999999999997</v>
      </c>
      <c r="J45" s="6">
        <v>7.6</v>
      </c>
      <c r="K45" t="str">
        <f t="shared" si="4"/>
        <v>Mar</v>
      </c>
      <c r="L45" t="str">
        <f t="shared" si="5"/>
        <v>Mon</v>
      </c>
      <c r="M45" t="str">
        <f t="shared" si="2"/>
        <v>evening</v>
      </c>
      <c r="N45" t="str">
        <f>VLOOKUP(A45,'Customer-details'!$A$1:$C$1001,2,0)</f>
        <v>Member</v>
      </c>
      <c r="O45" t="str">
        <f>VLOOKUP(A45,'Customer-details'!$A$1:$C$1001,3,0)</f>
        <v>Female</v>
      </c>
      <c r="P45" t="str">
        <f>VLOOKUP(A45,'Product-details'!$A$1:$C$1001,2,0)</f>
        <v>Food and beverages</v>
      </c>
      <c r="Q45" t="str">
        <f>VLOOKUP(A45,'City-details'!$A$1:$C$1001,3,0)</f>
        <v>Naypyitaw</v>
      </c>
      <c r="R45" t="str">
        <f>VLOOKUP(A45,'City-details'!$A$1:$C$1001,2,0)</f>
        <v>C</v>
      </c>
      <c r="S45" t="str">
        <f t="shared" si="3"/>
        <v>Average</v>
      </c>
    </row>
    <row r="46" spans="1:19">
      <c r="A46" t="s">
        <v>59</v>
      </c>
      <c r="B46" s="1">
        <v>15.37</v>
      </c>
      <c r="C46" s="4">
        <v>2</v>
      </c>
      <c r="D46" s="2">
        <v>1.5369999999999999</v>
      </c>
      <c r="E46" s="1">
        <v>32.277000000000001</v>
      </c>
      <c r="F46" s="3">
        <v>43540</v>
      </c>
      <c r="G46" s="5">
        <v>0.82430555555555596</v>
      </c>
      <c r="H46" t="s">
        <v>15</v>
      </c>
      <c r="I46" s="1">
        <v>1.5369999999999999</v>
      </c>
      <c r="J46" s="6">
        <v>7.2</v>
      </c>
      <c r="K46" t="str">
        <f t="shared" si="4"/>
        <v>Mar</v>
      </c>
      <c r="L46" t="str">
        <f t="shared" si="5"/>
        <v>Sat</v>
      </c>
      <c r="M46" t="str">
        <f t="shared" si="2"/>
        <v>evening</v>
      </c>
      <c r="N46" t="str">
        <f>VLOOKUP(A46,'Customer-details'!$A$1:$C$1001,2,0)</f>
        <v>Member</v>
      </c>
      <c r="O46" t="str">
        <f>VLOOKUP(A46,'Customer-details'!$A$1:$C$1001,3,0)</f>
        <v>Male</v>
      </c>
      <c r="P46" t="str">
        <f>VLOOKUP(A46,'Product-details'!$A$1:$C$1001,2,0)</f>
        <v>Health and beauty</v>
      </c>
      <c r="Q46" t="str">
        <f>VLOOKUP(A46,'City-details'!$A$1:$C$1001,3,0)</f>
        <v>Naypyitaw</v>
      </c>
      <c r="R46" t="str">
        <f>VLOOKUP(A46,'City-details'!$A$1:$C$1001,2,0)</f>
        <v>C</v>
      </c>
      <c r="S46" t="str">
        <f t="shared" si="3"/>
        <v>Average</v>
      </c>
    </row>
    <row r="47" spans="1:19">
      <c r="A47" t="s">
        <v>60</v>
      </c>
      <c r="B47" s="1">
        <v>93.96</v>
      </c>
      <c r="C47" s="4">
        <v>4</v>
      </c>
      <c r="D47" s="2">
        <v>18.792000000000002</v>
      </c>
      <c r="E47" s="1">
        <v>394.63200000000001</v>
      </c>
      <c r="F47" s="3">
        <v>43533</v>
      </c>
      <c r="G47" s="5">
        <v>0.75</v>
      </c>
      <c r="H47" t="s">
        <v>15</v>
      </c>
      <c r="I47" s="1">
        <v>18.792000000000002</v>
      </c>
      <c r="J47" s="6">
        <v>9.5</v>
      </c>
      <c r="K47" t="str">
        <f t="shared" si="4"/>
        <v>Mar</v>
      </c>
      <c r="L47" t="str">
        <f t="shared" si="5"/>
        <v>Sat</v>
      </c>
      <c r="M47" t="str">
        <f t="shared" si="2"/>
        <v>evening</v>
      </c>
      <c r="N47" t="str">
        <f>VLOOKUP(A47,'Customer-details'!$A$1:$C$1001,2,0)</f>
        <v>Member</v>
      </c>
      <c r="O47" t="str">
        <f>VLOOKUP(A47,'Customer-details'!$A$1:$C$1001,3,0)</f>
        <v>Female</v>
      </c>
      <c r="P47" t="str">
        <f>VLOOKUP(A47,'Product-details'!$A$1:$C$1001,2,0)</f>
        <v>Electronic accessories</v>
      </c>
      <c r="Q47" t="str">
        <f>VLOOKUP(A47,'City-details'!$A$1:$C$1001,3,0)</f>
        <v>Mandalay</v>
      </c>
      <c r="R47" t="str">
        <f>VLOOKUP(A47,'City-details'!$A$1:$C$1001,2,0)</f>
        <v>B</v>
      </c>
      <c r="S47" t="str">
        <f t="shared" si="3"/>
        <v>Good</v>
      </c>
    </row>
    <row r="48" spans="1:19">
      <c r="A48" t="s">
        <v>61</v>
      </c>
      <c r="B48" s="1">
        <v>56.69</v>
      </c>
      <c r="C48" s="4">
        <v>9</v>
      </c>
      <c r="D48" s="2">
        <v>25.5105</v>
      </c>
      <c r="E48" s="1">
        <v>535.72050000000002</v>
      </c>
      <c r="F48" s="3">
        <v>43523</v>
      </c>
      <c r="G48" s="5">
        <v>0.72499999999999998</v>
      </c>
      <c r="H48" t="s">
        <v>17</v>
      </c>
      <c r="I48" s="1">
        <v>25.5105</v>
      </c>
      <c r="J48" s="6">
        <v>8.4</v>
      </c>
      <c r="K48" t="str">
        <f t="shared" si="4"/>
        <v>Feb</v>
      </c>
      <c r="L48" t="str">
        <f t="shared" si="5"/>
        <v>Wed</v>
      </c>
      <c r="M48" t="str">
        <f t="shared" si="2"/>
        <v>evening</v>
      </c>
      <c r="N48" t="str">
        <f>VLOOKUP(A48,'Customer-details'!$A$1:$C$1001,2,0)</f>
        <v>Member</v>
      </c>
      <c r="O48" t="str">
        <f>VLOOKUP(A48,'Customer-details'!$A$1:$C$1001,3,0)</f>
        <v>Male</v>
      </c>
      <c r="P48" t="str">
        <f>VLOOKUP(A48,'Product-details'!$A$1:$C$1001,2,0)</f>
        <v>Health and beauty</v>
      </c>
      <c r="Q48" t="str">
        <f>VLOOKUP(A48,'City-details'!$A$1:$C$1001,3,0)</f>
        <v>Mandalay</v>
      </c>
      <c r="R48" t="str">
        <f>VLOOKUP(A48,'City-details'!$A$1:$C$1001,2,0)</f>
        <v>B</v>
      </c>
      <c r="S48" t="str">
        <f t="shared" si="3"/>
        <v>Good</v>
      </c>
    </row>
    <row r="49" spans="1:19">
      <c r="A49" t="s">
        <v>62</v>
      </c>
      <c r="B49" s="1">
        <v>20.010000000000002</v>
      </c>
      <c r="C49" s="4">
        <v>9</v>
      </c>
      <c r="D49" s="2">
        <v>9.0045000000000002</v>
      </c>
      <c r="E49" s="1">
        <v>189.09450000000001</v>
      </c>
      <c r="F49" s="3">
        <v>43502</v>
      </c>
      <c r="G49" s="5">
        <v>0.65763888888888899</v>
      </c>
      <c r="H49" t="s">
        <v>13</v>
      </c>
      <c r="I49" s="1">
        <v>9.0045000000000002</v>
      </c>
      <c r="J49" s="6">
        <v>4.0999999999999996</v>
      </c>
      <c r="K49" t="str">
        <f t="shared" si="4"/>
        <v>Feb</v>
      </c>
      <c r="L49" t="str">
        <f t="shared" si="5"/>
        <v>Wed</v>
      </c>
      <c r="M49" t="str">
        <f t="shared" si="2"/>
        <v>afternoon</v>
      </c>
      <c r="N49" t="str">
        <f>VLOOKUP(A49,'Customer-details'!$A$1:$C$1001,2,0)</f>
        <v>Member</v>
      </c>
      <c r="O49" t="str">
        <f>VLOOKUP(A49,'Customer-details'!$A$1:$C$1001,3,0)</f>
        <v>Female</v>
      </c>
      <c r="P49" t="str">
        <f>VLOOKUP(A49,'Product-details'!$A$1:$C$1001,2,0)</f>
        <v>Food and beverages</v>
      </c>
      <c r="Q49" t="str">
        <f>VLOOKUP(A49,'City-details'!$A$1:$C$1001,3,0)</f>
        <v>Mandalay</v>
      </c>
      <c r="R49" t="str">
        <f>VLOOKUP(A49,'City-details'!$A$1:$C$1001,2,0)</f>
        <v>B</v>
      </c>
      <c r="S49" t="str">
        <f t="shared" si="3"/>
        <v>Poor</v>
      </c>
    </row>
    <row r="50" spans="1:19">
      <c r="A50" t="s">
        <v>63</v>
      </c>
      <c r="B50" s="1">
        <v>18.93</v>
      </c>
      <c r="C50" s="4">
        <v>6</v>
      </c>
      <c r="D50" s="2">
        <v>5.6790000000000003</v>
      </c>
      <c r="E50" s="1">
        <v>119.259</v>
      </c>
      <c r="F50" s="3">
        <v>43506</v>
      </c>
      <c r="G50" s="5">
        <v>0.53125</v>
      </c>
      <c r="H50" t="s">
        <v>17</v>
      </c>
      <c r="I50" s="1">
        <v>5.6790000000000003</v>
      </c>
      <c r="J50" s="6">
        <v>8.1</v>
      </c>
      <c r="K50" t="str">
        <f t="shared" si="4"/>
        <v>Feb</v>
      </c>
      <c r="L50" t="str">
        <f t="shared" si="5"/>
        <v>Sun</v>
      </c>
      <c r="M50" t="str">
        <f t="shared" si="2"/>
        <v>afternoon</v>
      </c>
      <c r="N50" t="str">
        <f>VLOOKUP(A50,'Customer-details'!$A$1:$C$1001,2,0)</f>
        <v>Member</v>
      </c>
      <c r="O50" t="str">
        <f>VLOOKUP(A50,'Customer-details'!$A$1:$C$1001,3,0)</f>
        <v>Male</v>
      </c>
      <c r="P50" t="str">
        <f>VLOOKUP(A50,'Product-details'!$A$1:$C$1001,2,0)</f>
        <v>Electronic accessories</v>
      </c>
      <c r="Q50" t="str">
        <f>VLOOKUP(A50,'City-details'!$A$1:$C$1001,3,0)</f>
        <v>Mandalay</v>
      </c>
      <c r="R50" t="str">
        <f>VLOOKUP(A50,'City-details'!$A$1:$C$1001,2,0)</f>
        <v>B</v>
      </c>
      <c r="S50" t="str">
        <f t="shared" si="3"/>
        <v>Good</v>
      </c>
    </row>
    <row r="51" spans="1:19">
      <c r="A51" t="s">
        <v>64</v>
      </c>
      <c r="B51" s="1">
        <v>82.63</v>
      </c>
      <c r="C51" s="4">
        <v>10</v>
      </c>
      <c r="D51" s="2">
        <v>41.314999999999998</v>
      </c>
      <c r="E51" s="1">
        <v>867.61500000000001</v>
      </c>
      <c r="F51" s="3">
        <v>43543</v>
      </c>
      <c r="G51" s="5">
        <v>0.71388888888888902</v>
      </c>
      <c r="H51" t="s">
        <v>13</v>
      </c>
      <c r="I51" s="1">
        <v>41.314999999999998</v>
      </c>
      <c r="J51" s="6">
        <v>7.9</v>
      </c>
      <c r="K51" t="str">
        <f t="shared" si="4"/>
        <v>Mar</v>
      </c>
      <c r="L51" t="str">
        <f t="shared" si="5"/>
        <v>Tue</v>
      </c>
      <c r="M51" t="str">
        <f t="shared" si="2"/>
        <v>evening</v>
      </c>
      <c r="N51" t="str">
        <f>VLOOKUP(A51,'Customer-details'!$A$1:$C$1001,2,0)</f>
        <v>Member</v>
      </c>
      <c r="O51" t="str">
        <f>VLOOKUP(A51,'Customer-details'!$A$1:$C$1001,3,0)</f>
        <v>Female</v>
      </c>
      <c r="P51" t="str">
        <f>VLOOKUP(A51,'Product-details'!$A$1:$C$1001,2,0)</f>
        <v>Fashion accessories</v>
      </c>
      <c r="Q51" t="str">
        <f>VLOOKUP(A51,'City-details'!$A$1:$C$1001,3,0)</f>
        <v>Naypyitaw</v>
      </c>
      <c r="R51" t="str">
        <f>VLOOKUP(A51,'City-details'!$A$1:$C$1001,2,0)</f>
        <v>C</v>
      </c>
      <c r="S51" t="str">
        <f t="shared" si="3"/>
        <v>Average</v>
      </c>
    </row>
    <row r="52" spans="1:19">
      <c r="A52" t="s">
        <v>65</v>
      </c>
      <c r="B52" s="1">
        <v>91.4</v>
      </c>
      <c r="C52" s="4">
        <v>7</v>
      </c>
      <c r="D52" s="2">
        <v>31.99</v>
      </c>
      <c r="E52" s="1">
        <v>671.79</v>
      </c>
      <c r="F52" s="3">
        <v>43499</v>
      </c>
      <c r="G52" s="5">
        <v>0.42986111111111103</v>
      </c>
      <c r="H52" t="s">
        <v>15</v>
      </c>
      <c r="I52" s="1">
        <v>31.99</v>
      </c>
      <c r="J52" s="6">
        <v>9.5</v>
      </c>
      <c r="K52" t="str">
        <f t="shared" si="4"/>
        <v>Feb</v>
      </c>
      <c r="L52" t="str">
        <f t="shared" si="5"/>
        <v>Sun</v>
      </c>
      <c r="M52" t="str">
        <f t="shared" si="2"/>
        <v>morning</v>
      </c>
      <c r="N52" t="str">
        <f>VLOOKUP(A52,'Customer-details'!$A$1:$C$1001,2,0)</f>
        <v>Member</v>
      </c>
      <c r="O52" t="str">
        <f>VLOOKUP(A52,'Customer-details'!$A$1:$C$1001,3,0)</f>
        <v>Male</v>
      </c>
      <c r="P52" t="str">
        <f>VLOOKUP(A52,'Product-details'!$A$1:$C$1001,2,0)</f>
        <v>Food and beverages</v>
      </c>
      <c r="Q52" t="str">
        <f>VLOOKUP(A52,'City-details'!$A$1:$C$1001,3,0)</f>
        <v>Naypyitaw</v>
      </c>
      <c r="R52" t="str">
        <f>VLOOKUP(A52,'City-details'!$A$1:$C$1001,2,0)</f>
        <v>C</v>
      </c>
      <c r="S52" t="str">
        <f t="shared" si="3"/>
        <v>Good</v>
      </c>
    </row>
    <row r="53" spans="1:19">
      <c r="A53" t="s">
        <v>66</v>
      </c>
      <c r="B53" s="1">
        <v>44.59</v>
      </c>
      <c r="C53" s="4">
        <v>5</v>
      </c>
      <c r="D53" s="2">
        <v>11.147500000000001</v>
      </c>
      <c r="E53" s="1">
        <v>234.0975</v>
      </c>
      <c r="F53" s="3">
        <v>43506</v>
      </c>
      <c r="G53" s="5">
        <v>0.63194444444444398</v>
      </c>
      <c r="H53" t="s">
        <v>15</v>
      </c>
      <c r="I53" s="1">
        <v>11.147500000000001</v>
      </c>
      <c r="J53" s="6">
        <v>8.5</v>
      </c>
      <c r="K53" t="str">
        <f t="shared" si="4"/>
        <v>Feb</v>
      </c>
      <c r="L53" t="str">
        <f t="shared" si="5"/>
        <v>Sun</v>
      </c>
      <c r="M53" t="str">
        <f t="shared" si="2"/>
        <v>afternoon</v>
      </c>
      <c r="N53" t="str">
        <f>VLOOKUP(A53,'Customer-details'!$A$1:$C$1001,2,0)</f>
        <v>Member</v>
      </c>
      <c r="O53" t="str">
        <f>VLOOKUP(A53,'Customer-details'!$A$1:$C$1001,3,0)</f>
        <v>Female</v>
      </c>
      <c r="P53" t="str">
        <f>VLOOKUP(A53,'Product-details'!$A$1:$C$1001,2,0)</f>
        <v>Food and beverages</v>
      </c>
      <c r="Q53" t="str">
        <f>VLOOKUP(A53,'City-details'!$A$1:$C$1001,3,0)</f>
        <v>Yangon</v>
      </c>
      <c r="R53" t="str">
        <f>VLOOKUP(A53,'City-details'!$A$1:$C$1001,2,0)</f>
        <v>A</v>
      </c>
      <c r="S53" t="str">
        <f t="shared" si="3"/>
        <v>Good</v>
      </c>
    </row>
    <row r="54" spans="1:19">
      <c r="A54" t="s">
        <v>67</v>
      </c>
      <c r="B54" s="1">
        <v>17.87</v>
      </c>
      <c r="C54" s="4">
        <v>4</v>
      </c>
      <c r="D54" s="2">
        <v>3.5739999999999998</v>
      </c>
      <c r="E54" s="1">
        <v>75.054000000000002</v>
      </c>
      <c r="F54" s="3">
        <v>43546</v>
      </c>
      <c r="G54" s="5">
        <v>0.61250000000000004</v>
      </c>
      <c r="H54" t="s">
        <v>13</v>
      </c>
      <c r="I54" s="1">
        <v>3.5739999999999998</v>
      </c>
      <c r="J54" s="6">
        <v>6.5</v>
      </c>
      <c r="K54" t="str">
        <f t="shared" si="4"/>
        <v>Mar</v>
      </c>
      <c r="L54" t="str">
        <f t="shared" si="5"/>
        <v>Fri</v>
      </c>
      <c r="M54" t="str">
        <f t="shared" si="2"/>
        <v>afternoon</v>
      </c>
      <c r="N54" t="str">
        <f>VLOOKUP(A54,'Customer-details'!$A$1:$C$1001,2,0)</f>
        <v>Member</v>
      </c>
      <c r="O54" t="str">
        <f>VLOOKUP(A54,'Customer-details'!$A$1:$C$1001,3,0)</f>
        <v>Female</v>
      </c>
      <c r="P54" t="str">
        <f>VLOOKUP(A54,'Product-details'!$A$1:$C$1001,2,0)</f>
        <v>Fashion accessories</v>
      </c>
      <c r="Q54" t="str">
        <f>VLOOKUP(A54,'City-details'!$A$1:$C$1001,3,0)</f>
        <v>Mandalay</v>
      </c>
      <c r="R54" t="str">
        <f>VLOOKUP(A54,'City-details'!$A$1:$C$1001,2,0)</f>
        <v>B</v>
      </c>
      <c r="S54" t="str">
        <f t="shared" si="3"/>
        <v>Average</v>
      </c>
    </row>
    <row r="55" spans="1:19">
      <c r="A55" t="s">
        <v>68</v>
      </c>
      <c r="B55" s="1">
        <v>15.43</v>
      </c>
      <c r="C55" s="4">
        <v>1</v>
      </c>
      <c r="D55" s="2">
        <v>0.77149999999999996</v>
      </c>
      <c r="E55" s="1">
        <v>16.201499999999999</v>
      </c>
      <c r="F55" s="3">
        <v>43490</v>
      </c>
      <c r="G55" s="5">
        <v>0.656944444444444</v>
      </c>
      <c r="H55" t="s">
        <v>17</v>
      </c>
      <c r="I55" s="1">
        <v>0.77149999999999996</v>
      </c>
      <c r="J55" s="6">
        <v>6.1</v>
      </c>
      <c r="K55" t="str">
        <f t="shared" si="4"/>
        <v>Jan</v>
      </c>
      <c r="L55" t="str">
        <f t="shared" si="5"/>
        <v>Fri</v>
      </c>
      <c r="M55" t="str">
        <f t="shared" si="2"/>
        <v>afternoon</v>
      </c>
      <c r="N55" t="str">
        <f>VLOOKUP(A55,'Customer-details'!$A$1:$C$1001,2,0)</f>
        <v>Member</v>
      </c>
      <c r="O55" t="str">
        <f>VLOOKUP(A55,'Customer-details'!$A$1:$C$1001,3,0)</f>
        <v>Male</v>
      </c>
      <c r="P55" t="str">
        <f>VLOOKUP(A55,'Product-details'!$A$1:$C$1001,2,0)</f>
        <v>Fashion accessories</v>
      </c>
      <c r="Q55" t="str">
        <f>VLOOKUP(A55,'City-details'!$A$1:$C$1001,3,0)</f>
        <v>Naypyitaw</v>
      </c>
      <c r="R55" t="str">
        <f>VLOOKUP(A55,'City-details'!$A$1:$C$1001,2,0)</f>
        <v>C</v>
      </c>
      <c r="S55" t="str">
        <f t="shared" si="3"/>
        <v>Average</v>
      </c>
    </row>
    <row r="56" spans="1:19">
      <c r="A56" t="s">
        <v>69</v>
      </c>
      <c r="B56" s="1">
        <v>16.16</v>
      </c>
      <c r="C56" s="4">
        <v>2</v>
      </c>
      <c r="D56" s="2">
        <v>1.6160000000000001</v>
      </c>
      <c r="E56" s="1">
        <v>33.936</v>
      </c>
      <c r="F56" s="3">
        <v>43531</v>
      </c>
      <c r="G56" s="5">
        <v>0.49236111111111103</v>
      </c>
      <c r="H56" t="s">
        <v>13</v>
      </c>
      <c r="I56" s="1">
        <v>1.6160000000000001</v>
      </c>
      <c r="J56" s="6">
        <v>6.5</v>
      </c>
      <c r="K56" t="str">
        <f t="shared" si="4"/>
        <v>Mar</v>
      </c>
      <c r="L56" t="str">
        <f t="shared" si="5"/>
        <v>Thu</v>
      </c>
      <c r="M56" t="str">
        <f t="shared" si="2"/>
        <v>morning</v>
      </c>
      <c r="N56" t="str">
        <f>VLOOKUP(A56,'Customer-details'!$A$1:$C$1001,2,0)</f>
        <v>Normal</v>
      </c>
      <c r="O56" t="str">
        <f>VLOOKUP(A56,'Customer-details'!$A$1:$C$1001,3,0)</f>
        <v>Male</v>
      </c>
      <c r="P56" t="str">
        <f>VLOOKUP(A56,'Product-details'!$A$1:$C$1001,2,0)</f>
        <v>Home and lifestyle</v>
      </c>
      <c r="Q56" t="str">
        <f>VLOOKUP(A56,'City-details'!$A$1:$C$1001,3,0)</f>
        <v>Mandalay</v>
      </c>
      <c r="R56" t="str">
        <f>VLOOKUP(A56,'City-details'!$A$1:$C$1001,2,0)</f>
        <v>B</v>
      </c>
      <c r="S56" t="str">
        <f t="shared" si="3"/>
        <v>Average</v>
      </c>
    </row>
    <row r="57" spans="1:19">
      <c r="A57" t="s">
        <v>70</v>
      </c>
      <c r="B57" s="1">
        <v>85.98</v>
      </c>
      <c r="C57" s="4">
        <v>8</v>
      </c>
      <c r="D57" s="2">
        <v>34.392000000000003</v>
      </c>
      <c r="E57" s="1">
        <v>722.23199999999997</v>
      </c>
      <c r="F57" s="3">
        <v>43524</v>
      </c>
      <c r="G57" s="5">
        <v>0.79236111111111096</v>
      </c>
      <c r="H57" t="s">
        <v>15</v>
      </c>
      <c r="I57" s="1">
        <v>34.392000000000003</v>
      </c>
      <c r="J57" s="6">
        <v>8.1999999999999993</v>
      </c>
      <c r="K57" t="str">
        <f t="shared" si="4"/>
        <v>Feb</v>
      </c>
      <c r="L57" t="str">
        <f t="shared" si="5"/>
        <v>Thu</v>
      </c>
      <c r="M57" t="str">
        <f t="shared" si="2"/>
        <v>evening</v>
      </c>
      <c r="N57" t="str">
        <f>VLOOKUP(A57,'Customer-details'!$A$1:$C$1001,2,0)</f>
        <v>Normal</v>
      </c>
      <c r="O57" t="str">
        <f>VLOOKUP(A57,'Customer-details'!$A$1:$C$1001,3,0)</f>
        <v>Female</v>
      </c>
      <c r="P57" t="str">
        <f>VLOOKUP(A57,'Product-details'!$A$1:$C$1001,2,0)</f>
        <v>Electronic accessories</v>
      </c>
      <c r="Q57" t="str">
        <f>VLOOKUP(A57,'City-details'!$A$1:$C$1001,3,0)</f>
        <v>Naypyitaw</v>
      </c>
      <c r="R57" t="str">
        <f>VLOOKUP(A57,'City-details'!$A$1:$C$1001,2,0)</f>
        <v>C</v>
      </c>
      <c r="S57" t="str">
        <f t="shared" si="3"/>
        <v>Good</v>
      </c>
    </row>
    <row r="58" spans="1:19">
      <c r="A58" t="s">
        <v>71</v>
      </c>
      <c r="B58" s="1">
        <v>44.34</v>
      </c>
      <c r="C58" s="4">
        <v>2</v>
      </c>
      <c r="D58" s="2">
        <v>4.4340000000000002</v>
      </c>
      <c r="E58" s="1">
        <v>93.114000000000004</v>
      </c>
      <c r="F58" s="3">
        <v>43551</v>
      </c>
      <c r="G58" s="5">
        <v>0.47638888888888897</v>
      </c>
      <c r="H58" t="s">
        <v>15</v>
      </c>
      <c r="I58" s="1">
        <v>4.4340000000000002</v>
      </c>
      <c r="J58" s="6">
        <v>5.8</v>
      </c>
      <c r="K58" t="str">
        <f t="shared" si="4"/>
        <v>Mar</v>
      </c>
      <c r="L58" t="str">
        <f t="shared" si="5"/>
        <v>Wed</v>
      </c>
      <c r="M58" t="str">
        <f t="shared" si="2"/>
        <v>morning</v>
      </c>
      <c r="N58" t="str">
        <f>VLOOKUP(A58,'Customer-details'!$A$1:$C$1001,2,0)</f>
        <v>Member</v>
      </c>
      <c r="O58" t="str">
        <f>VLOOKUP(A58,'Customer-details'!$A$1:$C$1001,3,0)</f>
        <v>Male</v>
      </c>
      <c r="P58" t="str">
        <f>VLOOKUP(A58,'Product-details'!$A$1:$C$1001,2,0)</f>
        <v>Home and lifestyle</v>
      </c>
      <c r="Q58" t="str">
        <f>VLOOKUP(A58,'City-details'!$A$1:$C$1001,3,0)</f>
        <v>Yangon</v>
      </c>
      <c r="R58" t="str">
        <f>VLOOKUP(A58,'City-details'!$A$1:$C$1001,2,0)</f>
        <v>A</v>
      </c>
      <c r="S58" t="str">
        <f t="shared" si="3"/>
        <v>Poor</v>
      </c>
    </row>
    <row r="59" spans="1:19">
      <c r="A59" t="s">
        <v>72</v>
      </c>
      <c r="B59" s="1">
        <v>89.6</v>
      </c>
      <c r="C59" s="4">
        <v>8</v>
      </c>
      <c r="D59" s="2">
        <v>35.840000000000003</v>
      </c>
      <c r="E59" s="1">
        <v>752.64</v>
      </c>
      <c r="F59" s="3">
        <v>43503</v>
      </c>
      <c r="G59" s="5">
        <v>0.47777777777777802</v>
      </c>
      <c r="H59" t="s">
        <v>13</v>
      </c>
      <c r="I59" s="1">
        <v>35.840000000000003</v>
      </c>
      <c r="J59" s="6">
        <v>6.6</v>
      </c>
      <c r="K59" t="str">
        <f t="shared" si="4"/>
        <v>Feb</v>
      </c>
      <c r="L59" t="str">
        <f t="shared" si="5"/>
        <v>Thu</v>
      </c>
      <c r="M59" t="str">
        <f t="shared" si="2"/>
        <v>morning</v>
      </c>
      <c r="N59" t="str">
        <f>VLOOKUP(A59,'Customer-details'!$A$1:$C$1001,2,0)</f>
        <v>Normal</v>
      </c>
      <c r="O59" t="str">
        <f>VLOOKUP(A59,'Customer-details'!$A$1:$C$1001,3,0)</f>
        <v>Male</v>
      </c>
      <c r="P59" t="str">
        <f>VLOOKUP(A59,'Product-details'!$A$1:$C$1001,2,0)</f>
        <v>Health and beauty</v>
      </c>
      <c r="Q59" t="str">
        <f>VLOOKUP(A59,'City-details'!$A$1:$C$1001,3,0)</f>
        <v>Yangon</v>
      </c>
      <c r="R59" t="str">
        <f>VLOOKUP(A59,'City-details'!$A$1:$C$1001,2,0)</f>
        <v>A</v>
      </c>
      <c r="S59" t="str">
        <f t="shared" si="3"/>
        <v>Average</v>
      </c>
    </row>
    <row r="60" spans="1:19">
      <c r="A60" t="s">
        <v>73</v>
      </c>
      <c r="B60" s="1">
        <v>72.349999999999994</v>
      </c>
      <c r="C60" s="4">
        <v>10</v>
      </c>
      <c r="D60" s="2">
        <v>36.174999999999997</v>
      </c>
      <c r="E60" s="1">
        <v>759.67499999999995</v>
      </c>
      <c r="F60" s="3">
        <v>43485</v>
      </c>
      <c r="G60" s="5">
        <v>0.66319444444444398</v>
      </c>
      <c r="H60" t="s">
        <v>15</v>
      </c>
      <c r="I60" s="1">
        <v>36.174999999999997</v>
      </c>
      <c r="J60" s="6">
        <v>5.4</v>
      </c>
      <c r="K60" t="str">
        <f t="shared" si="4"/>
        <v>Jan</v>
      </c>
      <c r="L60" t="str">
        <f t="shared" si="5"/>
        <v>Sun</v>
      </c>
      <c r="M60" t="str">
        <f t="shared" si="2"/>
        <v>afternoon</v>
      </c>
      <c r="N60" t="str">
        <f>VLOOKUP(A60,'Customer-details'!$A$1:$C$1001,2,0)</f>
        <v>Member</v>
      </c>
      <c r="O60" t="str">
        <f>VLOOKUP(A60,'Customer-details'!$A$1:$C$1001,3,0)</f>
        <v>Female</v>
      </c>
      <c r="P60" t="str">
        <f>VLOOKUP(A60,'Product-details'!$A$1:$C$1001,2,0)</f>
        <v>Home and lifestyle</v>
      </c>
      <c r="Q60" t="str">
        <f>VLOOKUP(A60,'City-details'!$A$1:$C$1001,3,0)</f>
        <v>Yangon</v>
      </c>
      <c r="R60" t="str">
        <f>VLOOKUP(A60,'City-details'!$A$1:$C$1001,2,0)</f>
        <v>A</v>
      </c>
      <c r="S60" t="str">
        <f t="shared" si="3"/>
        <v>Poor</v>
      </c>
    </row>
    <row r="61" spans="1:19">
      <c r="A61" t="s">
        <v>74</v>
      </c>
      <c r="B61" s="1">
        <v>30.61</v>
      </c>
      <c r="C61" s="4">
        <v>6</v>
      </c>
      <c r="D61" s="2">
        <v>9.1829999999999998</v>
      </c>
      <c r="E61" s="1">
        <v>192.84299999999999</v>
      </c>
      <c r="F61" s="3">
        <v>43536</v>
      </c>
      <c r="G61" s="5">
        <v>0.85833333333333295</v>
      </c>
      <c r="H61" t="s">
        <v>15</v>
      </c>
      <c r="I61" s="1">
        <v>9.1829999999999998</v>
      </c>
      <c r="J61" s="6">
        <v>9.3000000000000007</v>
      </c>
      <c r="K61" t="str">
        <f t="shared" si="4"/>
        <v>Mar</v>
      </c>
      <c r="L61" t="str">
        <f t="shared" si="5"/>
        <v>Tue</v>
      </c>
      <c r="M61" t="str">
        <f t="shared" si="2"/>
        <v>evening</v>
      </c>
      <c r="N61" t="str">
        <f>VLOOKUP(A61,'Customer-details'!$A$1:$C$1001,2,0)</f>
        <v>Normal</v>
      </c>
      <c r="O61" t="str">
        <f>VLOOKUP(A61,'Customer-details'!$A$1:$C$1001,3,0)</f>
        <v>Male</v>
      </c>
      <c r="P61" t="str">
        <f>VLOOKUP(A61,'Product-details'!$A$1:$C$1001,2,0)</f>
        <v>Electronic accessories</v>
      </c>
      <c r="Q61" t="str">
        <f>VLOOKUP(A61,'City-details'!$A$1:$C$1001,3,0)</f>
        <v>Naypyitaw</v>
      </c>
      <c r="R61" t="str">
        <f>VLOOKUP(A61,'City-details'!$A$1:$C$1001,2,0)</f>
        <v>C</v>
      </c>
      <c r="S61" t="str">
        <f t="shared" si="3"/>
        <v>Good</v>
      </c>
    </row>
    <row r="62" spans="1:19">
      <c r="A62" t="s">
        <v>75</v>
      </c>
      <c r="B62" s="1">
        <v>24.74</v>
      </c>
      <c r="C62" s="4">
        <v>3</v>
      </c>
      <c r="D62" s="2">
        <v>3.7109999999999999</v>
      </c>
      <c r="E62" s="1">
        <v>77.930999999999997</v>
      </c>
      <c r="F62" s="3">
        <v>43511</v>
      </c>
      <c r="G62" s="5">
        <v>0.74097222222222203</v>
      </c>
      <c r="H62" t="s">
        <v>17</v>
      </c>
      <c r="I62" s="1">
        <v>3.7109999999999999</v>
      </c>
      <c r="J62" s="6">
        <v>10</v>
      </c>
      <c r="K62" t="str">
        <f t="shared" si="4"/>
        <v>Feb</v>
      </c>
      <c r="L62" t="str">
        <f t="shared" si="5"/>
        <v>Fri</v>
      </c>
      <c r="M62" t="str">
        <f t="shared" si="2"/>
        <v>evening</v>
      </c>
      <c r="N62" t="str">
        <f>VLOOKUP(A62,'Customer-details'!$A$1:$C$1001,2,0)</f>
        <v>Member</v>
      </c>
      <c r="O62" t="str">
        <f>VLOOKUP(A62,'Customer-details'!$A$1:$C$1001,3,0)</f>
        <v>Female</v>
      </c>
      <c r="P62" t="str">
        <f>VLOOKUP(A62,'Product-details'!$A$1:$C$1001,2,0)</f>
        <v>Sports and travel</v>
      </c>
      <c r="Q62" t="str">
        <f>VLOOKUP(A62,'City-details'!$A$1:$C$1001,3,0)</f>
        <v>Naypyitaw</v>
      </c>
      <c r="R62" t="str">
        <f>VLOOKUP(A62,'City-details'!$A$1:$C$1001,2,0)</f>
        <v>C</v>
      </c>
      <c r="S62" t="str">
        <f t="shared" si="3"/>
        <v>Good</v>
      </c>
    </row>
    <row r="63" spans="1:19">
      <c r="A63" t="s">
        <v>76</v>
      </c>
      <c r="B63" s="1">
        <v>55.73</v>
      </c>
      <c r="C63" s="4">
        <v>6</v>
      </c>
      <c r="D63" s="2">
        <v>16.719000000000001</v>
      </c>
      <c r="E63" s="1">
        <v>351.09899999999999</v>
      </c>
      <c r="F63" s="3">
        <v>43520</v>
      </c>
      <c r="G63" s="5">
        <v>0.45486111111111099</v>
      </c>
      <c r="H63" t="s">
        <v>13</v>
      </c>
      <c r="I63" s="1">
        <v>16.719000000000001</v>
      </c>
      <c r="J63" s="6">
        <v>7</v>
      </c>
      <c r="K63" t="str">
        <f t="shared" si="4"/>
        <v>Feb</v>
      </c>
      <c r="L63" t="str">
        <f t="shared" si="5"/>
        <v>Sun</v>
      </c>
      <c r="M63" t="str">
        <f t="shared" si="2"/>
        <v>morning</v>
      </c>
      <c r="N63" t="str">
        <f>VLOOKUP(A63,'Customer-details'!$A$1:$C$1001,2,0)</f>
        <v>Normal</v>
      </c>
      <c r="O63" t="str">
        <f>VLOOKUP(A63,'Customer-details'!$A$1:$C$1001,3,0)</f>
        <v>Male</v>
      </c>
      <c r="P63" t="str">
        <f>VLOOKUP(A63,'Product-details'!$A$1:$C$1001,2,0)</f>
        <v>Home and lifestyle</v>
      </c>
      <c r="Q63" t="str">
        <f>VLOOKUP(A63,'City-details'!$A$1:$C$1001,3,0)</f>
        <v>Naypyitaw</v>
      </c>
      <c r="R63" t="str">
        <f>VLOOKUP(A63,'City-details'!$A$1:$C$1001,2,0)</f>
        <v>C</v>
      </c>
      <c r="S63" t="str">
        <f t="shared" si="3"/>
        <v>Average</v>
      </c>
    </row>
    <row r="64" spans="1:19">
      <c r="A64" t="s">
        <v>77</v>
      </c>
      <c r="B64" s="1">
        <v>55.07</v>
      </c>
      <c r="C64" s="4">
        <v>9</v>
      </c>
      <c r="D64" s="2">
        <v>24.781500000000001</v>
      </c>
      <c r="E64" s="1">
        <v>520.41150000000005</v>
      </c>
      <c r="F64" s="3">
        <v>43499</v>
      </c>
      <c r="G64" s="5">
        <v>0.56944444444444398</v>
      </c>
      <c r="H64" t="s">
        <v>13</v>
      </c>
      <c r="I64" s="1">
        <v>24.781500000000001</v>
      </c>
      <c r="J64" s="6">
        <v>10</v>
      </c>
      <c r="K64" t="str">
        <f t="shared" si="4"/>
        <v>Feb</v>
      </c>
      <c r="L64" t="str">
        <f t="shared" si="5"/>
        <v>Sun</v>
      </c>
      <c r="M64" t="str">
        <f t="shared" si="2"/>
        <v>afternoon</v>
      </c>
      <c r="N64" t="str">
        <f>VLOOKUP(A64,'Customer-details'!$A$1:$C$1001,2,0)</f>
        <v>Member</v>
      </c>
      <c r="O64" t="str">
        <f>VLOOKUP(A64,'Customer-details'!$A$1:$C$1001,3,0)</f>
        <v>Female</v>
      </c>
      <c r="P64" t="str">
        <f>VLOOKUP(A64,'Product-details'!$A$1:$C$1001,2,0)</f>
        <v>Sports and travel</v>
      </c>
      <c r="Q64" t="str">
        <f>VLOOKUP(A64,'City-details'!$A$1:$C$1001,3,0)</f>
        <v>Mandalay</v>
      </c>
      <c r="R64" t="str">
        <f>VLOOKUP(A64,'City-details'!$A$1:$C$1001,2,0)</f>
        <v>B</v>
      </c>
      <c r="S64" t="str">
        <f t="shared" si="3"/>
        <v>Good</v>
      </c>
    </row>
    <row r="65" spans="1:19">
      <c r="A65" t="s">
        <v>78</v>
      </c>
      <c r="B65" s="1">
        <v>15.81</v>
      </c>
      <c r="C65" s="4">
        <v>10</v>
      </c>
      <c r="D65" s="2">
        <v>7.9050000000000002</v>
      </c>
      <c r="E65" s="1">
        <v>166.005</v>
      </c>
      <c r="F65" s="3">
        <v>43530</v>
      </c>
      <c r="G65" s="5">
        <v>0.51875000000000004</v>
      </c>
      <c r="H65" t="s">
        <v>17</v>
      </c>
      <c r="I65" s="1">
        <v>7.9050000000000002</v>
      </c>
      <c r="J65" s="6">
        <v>8.6</v>
      </c>
      <c r="K65" t="str">
        <f t="shared" si="4"/>
        <v>Mar</v>
      </c>
      <c r="L65" t="str">
        <f t="shared" si="5"/>
        <v>Wed</v>
      </c>
      <c r="M65" t="str">
        <f t="shared" si="2"/>
        <v>afternoon</v>
      </c>
      <c r="N65" t="str">
        <f>VLOOKUP(A65,'Customer-details'!$A$1:$C$1001,2,0)</f>
        <v>Member</v>
      </c>
      <c r="O65" t="str">
        <f>VLOOKUP(A65,'Customer-details'!$A$1:$C$1001,3,0)</f>
        <v>Male</v>
      </c>
      <c r="P65" t="str">
        <f>VLOOKUP(A65,'Product-details'!$A$1:$C$1001,2,0)</f>
        <v>Sports and travel</v>
      </c>
      <c r="Q65" t="str">
        <f>VLOOKUP(A65,'City-details'!$A$1:$C$1001,3,0)</f>
        <v>Yangon</v>
      </c>
      <c r="R65" t="str">
        <f>VLOOKUP(A65,'City-details'!$A$1:$C$1001,2,0)</f>
        <v>A</v>
      </c>
      <c r="S65" t="str">
        <f t="shared" si="3"/>
        <v>Good</v>
      </c>
    </row>
    <row r="66" spans="1:19">
      <c r="A66" t="s">
        <v>79</v>
      </c>
      <c r="B66" s="1">
        <v>75.739999999999995</v>
      </c>
      <c r="C66" s="4">
        <v>4</v>
      </c>
      <c r="D66" s="2">
        <v>15.148</v>
      </c>
      <c r="E66" s="1">
        <v>318.108</v>
      </c>
      <c r="F66" s="3">
        <v>43510</v>
      </c>
      <c r="G66" s="5">
        <v>0.60763888888888895</v>
      </c>
      <c r="H66" t="s">
        <v>15</v>
      </c>
      <c r="I66" s="1">
        <v>15.148</v>
      </c>
      <c r="J66" s="6">
        <v>7.6</v>
      </c>
      <c r="K66" t="str">
        <f t="shared" si="4"/>
        <v>Feb</v>
      </c>
      <c r="L66" t="str">
        <f t="shared" si="5"/>
        <v>Thu</v>
      </c>
      <c r="M66" t="str">
        <f t="shared" si="2"/>
        <v>afternoon</v>
      </c>
      <c r="N66" t="str">
        <f>VLOOKUP(A66,'Customer-details'!$A$1:$C$1001,2,0)</f>
        <v>Member</v>
      </c>
      <c r="O66" t="str">
        <f>VLOOKUP(A66,'Customer-details'!$A$1:$C$1001,3,0)</f>
        <v>Male</v>
      </c>
      <c r="P66" t="str">
        <f>VLOOKUP(A66,'Product-details'!$A$1:$C$1001,2,0)</f>
        <v>Health and beauty</v>
      </c>
      <c r="Q66" t="str">
        <f>VLOOKUP(A66,'City-details'!$A$1:$C$1001,3,0)</f>
        <v>Mandalay</v>
      </c>
      <c r="R66" t="str">
        <f>VLOOKUP(A66,'City-details'!$A$1:$C$1001,2,0)</f>
        <v>B</v>
      </c>
      <c r="S66" t="str">
        <f t="shared" si="3"/>
        <v>Average</v>
      </c>
    </row>
    <row r="67" spans="1:19">
      <c r="A67" t="s">
        <v>80</v>
      </c>
      <c r="B67" s="1">
        <v>15.87</v>
      </c>
      <c r="C67" s="4">
        <v>10</v>
      </c>
      <c r="D67" s="2">
        <v>7.9349999999999996</v>
      </c>
      <c r="E67" s="1">
        <v>166.63499999999999</v>
      </c>
      <c r="F67" s="3">
        <v>43537</v>
      </c>
      <c r="G67" s="5">
        <v>0.69444444444444497</v>
      </c>
      <c r="H67" t="s">
        <v>15</v>
      </c>
      <c r="I67" s="1">
        <v>7.9349999999999996</v>
      </c>
      <c r="J67" s="6">
        <v>5.8</v>
      </c>
      <c r="K67" t="str">
        <f t="shared" si="4"/>
        <v>Mar</v>
      </c>
      <c r="L67" t="str">
        <f t="shared" si="5"/>
        <v>Wed</v>
      </c>
      <c r="M67" t="str">
        <f t="shared" ref="M67:M130" si="6">IF(G67&lt;TIME(12,0,0),"morning",IF(AND(G67&gt;=TIME(12,0,0),G67&lt;TIME(16,0,0)),"afternoon","evening"))</f>
        <v>evening</v>
      </c>
      <c r="N67" t="str">
        <f>VLOOKUP(A67,'Customer-details'!$A$1:$C$1001,2,0)</f>
        <v>Member</v>
      </c>
      <c r="O67" t="str">
        <f>VLOOKUP(A67,'Customer-details'!$A$1:$C$1001,3,0)</f>
        <v>Male</v>
      </c>
      <c r="P67" t="str">
        <f>VLOOKUP(A67,'Product-details'!$A$1:$C$1001,2,0)</f>
        <v>Health and beauty</v>
      </c>
      <c r="Q67" t="str">
        <f>VLOOKUP(A67,'City-details'!$A$1:$C$1001,3,0)</f>
        <v>Yangon</v>
      </c>
      <c r="R67" t="str">
        <f>VLOOKUP(A67,'City-details'!$A$1:$C$1001,2,0)</f>
        <v>A</v>
      </c>
      <c r="S67" t="str">
        <f t="shared" ref="S67:S130" si="7">IF(J67&gt;=8,"Good",IF(AND(J67&lt;8,J67&gt;=6),"Average","Poor"))</f>
        <v>Poor</v>
      </c>
    </row>
    <row r="68" spans="1:19">
      <c r="A68" t="s">
        <v>81</v>
      </c>
      <c r="B68" s="1">
        <v>33.47</v>
      </c>
      <c r="C68" s="4">
        <v>2</v>
      </c>
      <c r="D68" s="2">
        <v>3.347</v>
      </c>
      <c r="E68" s="1">
        <v>70.287000000000006</v>
      </c>
      <c r="F68" s="3">
        <v>43506</v>
      </c>
      <c r="G68" s="5">
        <v>0.65486111111111101</v>
      </c>
      <c r="H68" t="s">
        <v>13</v>
      </c>
      <c r="I68" s="1">
        <v>3.347</v>
      </c>
      <c r="J68" s="6">
        <v>6.7</v>
      </c>
      <c r="K68" t="str">
        <f t="shared" si="4"/>
        <v>Feb</v>
      </c>
      <c r="L68" t="str">
        <f t="shared" si="5"/>
        <v>Sun</v>
      </c>
      <c r="M68" t="str">
        <f t="shared" si="6"/>
        <v>afternoon</v>
      </c>
      <c r="N68" t="str">
        <f>VLOOKUP(A68,'Customer-details'!$A$1:$C$1001,2,0)</f>
        <v>Normal</v>
      </c>
      <c r="O68" t="str">
        <f>VLOOKUP(A68,'Customer-details'!$A$1:$C$1001,3,0)</f>
        <v>Female</v>
      </c>
      <c r="P68" t="str">
        <f>VLOOKUP(A68,'Product-details'!$A$1:$C$1001,2,0)</f>
        <v>Health and beauty</v>
      </c>
      <c r="Q68" t="str">
        <f>VLOOKUP(A68,'City-details'!$A$1:$C$1001,3,0)</f>
        <v>Naypyitaw</v>
      </c>
      <c r="R68" t="str">
        <f>VLOOKUP(A68,'City-details'!$A$1:$C$1001,2,0)</f>
        <v>C</v>
      </c>
      <c r="S68" t="str">
        <f t="shared" si="7"/>
        <v>Average</v>
      </c>
    </row>
    <row r="69" spans="1:19">
      <c r="A69" t="s">
        <v>82</v>
      </c>
      <c r="B69" s="1">
        <v>97.61</v>
      </c>
      <c r="C69" s="4">
        <v>6</v>
      </c>
      <c r="D69" s="2">
        <v>29.283000000000001</v>
      </c>
      <c r="E69" s="1">
        <v>614.94299999999998</v>
      </c>
      <c r="F69" s="3">
        <v>43472</v>
      </c>
      <c r="G69" s="5">
        <v>0.625694444444444</v>
      </c>
      <c r="H69" t="s">
        <v>13</v>
      </c>
      <c r="I69" s="1">
        <v>29.283000000000001</v>
      </c>
      <c r="J69" s="6">
        <v>9.9</v>
      </c>
      <c r="K69" t="str">
        <f t="shared" si="4"/>
        <v>Jan</v>
      </c>
      <c r="L69" t="str">
        <f t="shared" si="5"/>
        <v>Mon</v>
      </c>
      <c r="M69" t="str">
        <f t="shared" si="6"/>
        <v>afternoon</v>
      </c>
      <c r="N69" t="str">
        <f>VLOOKUP(A69,'Customer-details'!$A$1:$C$1001,2,0)</f>
        <v>Member</v>
      </c>
      <c r="O69" t="str">
        <f>VLOOKUP(A69,'Customer-details'!$A$1:$C$1001,3,0)</f>
        <v>Female</v>
      </c>
      <c r="P69" t="str">
        <f>VLOOKUP(A69,'Product-details'!$A$1:$C$1001,2,0)</f>
        <v>Fashion accessories</v>
      </c>
      <c r="Q69" t="str">
        <f>VLOOKUP(A69,'City-details'!$A$1:$C$1001,3,0)</f>
        <v>Mandalay</v>
      </c>
      <c r="R69" t="str">
        <f>VLOOKUP(A69,'City-details'!$A$1:$C$1001,2,0)</f>
        <v>B</v>
      </c>
      <c r="S69" t="str">
        <f t="shared" si="7"/>
        <v>Good</v>
      </c>
    </row>
    <row r="70" spans="1:19">
      <c r="A70" t="s">
        <v>83</v>
      </c>
      <c r="B70" s="1">
        <v>78.77</v>
      </c>
      <c r="C70" s="4">
        <v>10</v>
      </c>
      <c r="D70" s="2">
        <v>39.384999999999998</v>
      </c>
      <c r="E70" s="1">
        <v>827.08500000000004</v>
      </c>
      <c r="F70" s="3">
        <v>43489</v>
      </c>
      <c r="G70" s="5">
        <v>0.41944444444444401</v>
      </c>
      <c r="H70" t="s">
        <v>15</v>
      </c>
      <c r="I70" s="1">
        <v>39.384999999999998</v>
      </c>
      <c r="J70" s="6">
        <v>6.4</v>
      </c>
      <c r="K70" t="str">
        <f t="shared" si="4"/>
        <v>Jan</v>
      </c>
      <c r="L70" t="str">
        <f t="shared" si="5"/>
        <v>Thu</v>
      </c>
      <c r="M70" t="str">
        <f t="shared" si="6"/>
        <v>morning</v>
      </c>
      <c r="N70" t="str">
        <f>VLOOKUP(A70,'Customer-details'!$A$1:$C$1001,2,0)</f>
        <v>Normal</v>
      </c>
      <c r="O70" t="str">
        <f>VLOOKUP(A70,'Customer-details'!$A$1:$C$1001,3,0)</f>
        <v>Male</v>
      </c>
      <c r="P70" t="str">
        <f>VLOOKUP(A70,'Product-details'!$A$1:$C$1001,2,0)</f>
        <v>Sports and travel</v>
      </c>
      <c r="Q70" t="str">
        <f>VLOOKUP(A70,'City-details'!$A$1:$C$1001,3,0)</f>
        <v>Yangon</v>
      </c>
      <c r="R70" t="str">
        <f>VLOOKUP(A70,'City-details'!$A$1:$C$1001,2,0)</f>
        <v>A</v>
      </c>
      <c r="S70" t="str">
        <f t="shared" si="7"/>
        <v>Average</v>
      </c>
    </row>
    <row r="71" spans="1:19">
      <c r="A71" t="s">
        <v>84</v>
      </c>
      <c r="B71" s="1">
        <v>18.329999999999998</v>
      </c>
      <c r="C71" s="4">
        <v>1</v>
      </c>
      <c r="D71" s="2">
        <v>0.91649999999999998</v>
      </c>
      <c r="E71" s="1">
        <v>19.246500000000001</v>
      </c>
      <c r="F71" s="3">
        <v>43498</v>
      </c>
      <c r="G71" s="5">
        <v>0.78472222222222199</v>
      </c>
      <c r="H71" t="s">
        <v>15</v>
      </c>
      <c r="I71" s="1">
        <v>0.91649999999999998</v>
      </c>
      <c r="J71" s="6">
        <v>4.3</v>
      </c>
      <c r="K71" t="str">
        <f t="shared" si="4"/>
        <v>Feb</v>
      </c>
      <c r="L71" t="str">
        <f t="shared" si="5"/>
        <v>Sat</v>
      </c>
      <c r="M71" t="str">
        <f t="shared" si="6"/>
        <v>evening</v>
      </c>
      <c r="N71" t="str">
        <f>VLOOKUP(A71,'Customer-details'!$A$1:$C$1001,2,0)</f>
        <v>Member</v>
      </c>
      <c r="O71" t="str">
        <f>VLOOKUP(A71,'Customer-details'!$A$1:$C$1001,3,0)</f>
        <v>Female</v>
      </c>
      <c r="P71" t="str">
        <f>VLOOKUP(A71,'Product-details'!$A$1:$C$1001,2,0)</f>
        <v>Health and beauty</v>
      </c>
      <c r="Q71" t="str">
        <f>VLOOKUP(A71,'City-details'!$A$1:$C$1001,3,0)</f>
        <v>Yangon</v>
      </c>
      <c r="R71" t="str">
        <f>VLOOKUP(A71,'City-details'!$A$1:$C$1001,2,0)</f>
        <v>A</v>
      </c>
      <c r="S71" t="str">
        <f t="shared" si="7"/>
        <v>Poor</v>
      </c>
    </row>
    <row r="72" spans="1:19">
      <c r="A72" t="s">
        <v>85</v>
      </c>
      <c r="B72" s="1">
        <v>89.48</v>
      </c>
      <c r="C72" s="4">
        <v>10</v>
      </c>
      <c r="D72" s="2">
        <v>44.74</v>
      </c>
      <c r="E72" s="1">
        <v>939.54</v>
      </c>
      <c r="F72" s="3">
        <v>43471</v>
      </c>
      <c r="G72" s="5">
        <v>0.531944444444444</v>
      </c>
      <c r="H72" t="s">
        <v>17</v>
      </c>
      <c r="I72" s="1">
        <v>44.74</v>
      </c>
      <c r="J72" s="6">
        <v>9.6</v>
      </c>
      <c r="K72" t="str">
        <f t="shared" si="4"/>
        <v>Jan</v>
      </c>
      <c r="L72" t="str">
        <f t="shared" si="5"/>
        <v>Sun</v>
      </c>
      <c r="M72" t="str">
        <f t="shared" si="6"/>
        <v>afternoon</v>
      </c>
      <c r="N72" t="str">
        <f>VLOOKUP(A72,'Customer-details'!$A$1:$C$1001,2,0)</f>
        <v>Normal</v>
      </c>
      <c r="O72" t="str">
        <f>VLOOKUP(A72,'Customer-details'!$A$1:$C$1001,3,0)</f>
        <v>Male</v>
      </c>
      <c r="P72" t="str">
        <f>VLOOKUP(A72,'Product-details'!$A$1:$C$1001,2,0)</f>
        <v>Food and beverages</v>
      </c>
      <c r="Q72" t="str">
        <f>VLOOKUP(A72,'City-details'!$A$1:$C$1001,3,0)</f>
        <v>Naypyitaw</v>
      </c>
      <c r="R72" t="str">
        <f>VLOOKUP(A72,'City-details'!$A$1:$C$1001,2,0)</f>
        <v>C</v>
      </c>
      <c r="S72" t="str">
        <f t="shared" si="7"/>
        <v>Good</v>
      </c>
    </row>
    <row r="73" spans="1:19">
      <c r="A73" t="s">
        <v>86</v>
      </c>
      <c r="B73" s="1">
        <v>62.12</v>
      </c>
      <c r="C73" s="4">
        <v>10</v>
      </c>
      <c r="D73" s="2">
        <v>31.06</v>
      </c>
      <c r="E73" s="1">
        <v>652.26</v>
      </c>
      <c r="F73" s="3">
        <v>43507</v>
      </c>
      <c r="G73" s="5">
        <v>0.67986111111111103</v>
      </c>
      <c r="H73" t="s">
        <v>15</v>
      </c>
      <c r="I73" s="1">
        <v>31.06</v>
      </c>
      <c r="J73" s="6">
        <v>5.9</v>
      </c>
      <c r="K73" t="str">
        <f t="shared" si="4"/>
        <v>Feb</v>
      </c>
      <c r="L73" t="str">
        <f t="shared" si="5"/>
        <v>Mon</v>
      </c>
      <c r="M73" t="str">
        <f t="shared" si="6"/>
        <v>evening</v>
      </c>
      <c r="N73" t="str">
        <f>VLOOKUP(A73,'Customer-details'!$A$1:$C$1001,2,0)</f>
        <v>Normal</v>
      </c>
      <c r="O73" t="str">
        <f>VLOOKUP(A73,'Customer-details'!$A$1:$C$1001,3,0)</f>
        <v>Male</v>
      </c>
      <c r="P73" t="str">
        <f>VLOOKUP(A73,'Product-details'!$A$1:$C$1001,2,0)</f>
        <v>Fashion accessories</v>
      </c>
      <c r="Q73" t="str">
        <f>VLOOKUP(A73,'City-details'!$A$1:$C$1001,3,0)</f>
        <v>Naypyitaw</v>
      </c>
      <c r="R73" t="str">
        <f>VLOOKUP(A73,'City-details'!$A$1:$C$1001,2,0)</f>
        <v>C</v>
      </c>
      <c r="S73" t="str">
        <f t="shared" si="7"/>
        <v>Poor</v>
      </c>
    </row>
    <row r="74" spans="1:19">
      <c r="A74" t="s">
        <v>87</v>
      </c>
      <c r="B74" s="1">
        <v>48.52</v>
      </c>
      <c r="C74" s="4">
        <v>3</v>
      </c>
      <c r="D74" s="2">
        <v>7.2779999999999996</v>
      </c>
      <c r="E74" s="1">
        <v>152.83799999999999</v>
      </c>
      <c r="F74" s="3">
        <v>43529</v>
      </c>
      <c r="G74" s="5">
        <v>0.76180555555555596</v>
      </c>
      <c r="H74" t="s">
        <v>13</v>
      </c>
      <c r="I74" s="1">
        <v>7.2779999999999996</v>
      </c>
      <c r="J74" s="6">
        <v>4</v>
      </c>
      <c r="K74" t="str">
        <f t="shared" si="4"/>
        <v>Mar</v>
      </c>
      <c r="L74" t="str">
        <f t="shared" si="5"/>
        <v>Tue</v>
      </c>
      <c r="M74" t="str">
        <f t="shared" si="6"/>
        <v>evening</v>
      </c>
      <c r="N74" t="str">
        <f>VLOOKUP(A74,'Customer-details'!$A$1:$C$1001,2,0)</f>
        <v>Member</v>
      </c>
      <c r="O74" t="str">
        <f>VLOOKUP(A74,'Customer-details'!$A$1:$C$1001,3,0)</f>
        <v>Female</v>
      </c>
      <c r="P74" t="str">
        <f>VLOOKUP(A74,'Product-details'!$A$1:$C$1001,2,0)</f>
        <v>Food and beverages</v>
      </c>
      <c r="Q74" t="str">
        <f>VLOOKUP(A74,'City-details'!$A$1:$C$1001,3,0)</f>
        <v>Mandalay</v>
      </c>
      <c r="R74" t="str">
        <f>VLOOKUP(A74,'City-details'!$A$1:$C$1001,2,0)</f>
        <v>B</v>
      </c>
      <c r="S74" t="str">
        <f t="shared" si="7"/>
        <v>Poor</v>
      </c>
    </row>
    <row r="75" spans="1:19">
      <c r="A75" t="s">
        <v>88</v>
      </c>
      <c r="B75" s="1">
        <v>75.91</v>
      </c>
      <c r="C75" s="4">
        <v>6</v>
      </c>
      <c r="D75" s="2">
        <v>22.773</v>
      </c>
      <c r="E75" s="1">
        <v>478.233</v>
      </c>
      <c r="F75" s="3">
        <v>43533</v>
      </c>
      <c r="G75" s="5">
        <v>0.76458333333333295</v>
      </c>
      <c r="H75" t="s">
        <v>15</v>
      </c>
      <c r="I75" s="1">
        <v>22.773</v>
      </c>
      <c r="J75" s="6">
        <v>8.6999999999999993</v>
      </c>
      <c r="K75" t="str">
        <f t="shared" si="4"/>
        <v>Mar</v>
      </c>
      <c r="L75" t="str">
        <f t="shared" si="5"/>
        <v>Sat</v>
      </c>
      <c r="M75" t="str">
        <f t="shared" si="6"/>
        <v>evening</v>
      </c>
      <c r="N75" t="str">
        <f>VLOOKUP(A75,'Customer-details'!$A$1:$C$1001,2,0)</f>
        <v>Normal</v>
      </c>
      <c r="O75" t="str">
        <f>VLOOKUP(A75,'Customer-details'!$A$1:$C$1001,3,0)</f>
        <v>Female</v>
      </c>
      <c r="P75" t="str">
        <f>VLOOKUP(A75,'Product-details'!$A$1:$C$1001,2,0)</f>
        <v>Electronic accessories</v>
      </c>
      <c r="Q75" t="str">
        <f>VLOOKUP(A75,'City-details'!$A$1:$C$1001,3,0)</f>
        <v>Naypyitaw</v>
      </c>
      <c r="R75" t="str">
        <f>VLOOKUP(A75,'City-details'!$A$1:$C$1001,2,0)</f>
        <v>C</v>
      </c>
      <c r="S75" t="str">
        <f t="shared" si="7"/>
        <v>Good</v>
      </c>
    </row>
    <row r="76" spans="1:19">
      <c r="A76" t="s">
        <v>89</v>
      </c>
      <c r="B76" s="1">
        <v>74.67</v>
      </c>
      <c r="C76" s="4">
        <v>9</v>
      </c>
      <c r="D76" s="2">
        <v>33.601500000000001</v>
      </c>
      <c r="E76" s="1">
        <v>705.63149999999996</v>
      </c>
      <c r="F76" s="3">
        <v>43487</v>
      </c>
      <c r="G76" s="5">
        <v>0.45486111111111099</v>
      </c>
      <c r="H76" t="s">
        <v>13</v>
      </c>
      <c r="I76" s="1">
        <v>33.601500000000001</v>
      </c>
      <c r="J76" s="6">
        <v>9.4</v>
      </c>
      <c r="K76" t="str">
        <f t="shared" si="4"/>
        <v>Jan</v>
      </c>
      <c r="L76" t="str">
        <f t="shared" si="5"/>
        <v>Tue</v>
      </c>
      <c r="M76" t="str">
        <f t="shared" si="6"/>
        <v>morning</v>
      </c>
      <c r="N76" t="str">
        <f>VLOOKUP(A76,'Customer-details'!$A$1:$C$1001,2,0)</f>
        <v>Normal</v>
      </c>
      <c r="O76" t="str">
        <f>VLOOKUP(A76,'Customer-details'!$A$1:$C$1001,3,0)</f>
        <v>Male</v>
      </c>
      <c r="P76" t="str">
        <f>VLOOKUP(A76,'Product-details'!$A$1:$C$1001,2,0)</f>
        <v>Home and lifestyle</v>
      </c>
      <c r="Q76" t="str">
        <f>VLOOKUP(A76,'City-details'!$A$1:$C$1001,3,0)</f>
        <v>Yangon</v>
      </c>
      <c r="R76" t="str">
        <f>VLOOKUP(A76,'City-details'!$A$1:$C$1001,2,0)</f>
        <v>A</v>
      </c>
      <c r="S76" t="str">
        <f t="shared" si="7"/>
        <v>Good</v>
      </c>
    </row>
    <row r="77" spans="1:19">
      <c r="A77" t="s">
        <v>90</v>
      </c>
      <c r="B77" s="1">
        <v>41.65</v>
      </c>
      <c r="C77" s="4">
        <v>10</v>
      </c>
      <c r="D77" s="2">
        <v>20.824999999999999</v>
      </c>
      <c r="E77" s="1">
        <v>437.32499999999999</v>
      </c>
      <c r="F77" s="3">
        <v>43478</v>
      </c>
      <c r="G77" s="5">
        <v>0.71111111111111103</v>
      </c>
      <c r="H77" t="s">
        <v>17</v>
      </c>
      <c r="I77" s="1">
        <v>20.824999999999999</v>
      </c>
      <c r="J77" s="6">
        <v>5.4</v>
      </c>
      <c r="K77" t="str">
        <f t="shared" si="4"/>
        <v>Jan</v>
      </c>
      <c r="L77" t="str">
        <f t="shared" si="5"/>
        <v>Sun</v>
      </c>
      <c r="M77" t="str">
        <f t="shared" si="6"/>
        <v>evening</v>
      </c>
      <c r="N77" t="str">
        <f>VLOOKUP(A77,'Customer-details'!$A$1:$C$1001,2,0)</f>
        <v>Normal</v>
      </c>
      <c r="O77" t="str">
        <f>VLOOKUP(A77,'Customer-details'!$A$1:$C$1001,3,0)</f>
        <v>Female</v>
      </c>
      <c r="P77" t="str">
        <f>VLOOKUP(A77,'Product-details'!$A$1:$C$1001,2,0)</f>
        <v>Electronic accessories</v>
      </c>
      <c r="Q77" t="str">
        <f>VLOOKUP(A77,'City-details'!$A$1:$C$1001,3,0)</f>
        <v>Naypyitaw</v>
      </c>
      <c r="R77" t="str">
        <f>VLOOKUP(A77,'City-details'!$A$1:$C$1001,2,0)</f>
        <v>C</v>
      </c>
      <c r="S77" t="str">
        <f t="shared" si="7"/>
        <v>Poor</v>
      </c>
    </row>
    <row r="78" spans="1:19">
      <c r="A78" t="s">
        <v>91</v>
      </c>
      <c r="B78" s="1">
        <v>49.04</v>
      </c>
      <c r="C78" s="4">
        <v>9</v>
      </c>
      <c r="D78" s="2">
        <v>22.068000000000001</v>
      </c>
      <c r="E78" s="1">
        <v>463.428</v>
      </c>
      <c r="F78" s="3">
        <v>43474</v>
      </c>
      <c r="G78" s="5">
        <v>0.59722222222222199</v>
      </c>
      <c r="H78" t="s">
        <v>17</v>
      </c>
      <c r="I78" s="1">
        <v>22.068000000000001</v>
      </c>
      <c r="J78" s="6">
        <v>8.6</v>
      </c>
      <c r="K78" t="str">
        <f t="shared" si="4"/>
        <v>Jan</v>
      </c>
      <c r="L78" t="str">
        <f t="shared" si="5"/>
        <v>Wed</v>
      </c>
      <c r="M78" t="str">
        <f t="shared" si="6"/>
        <v>afternoon</v>
      </c>
      <c r="N78" t="str">
        <f>VLOOKUP(A78,'Customer-details'!$A$1:$C$1001,2,0)</f>
        <v>Member</v>
      </c>
      <c r="O78" t="str">
        <f>VLOOKUP(A78,'Customer-details'!$A$1:$C$1001,3,0)</f>
        <v>Male</v>
      </c>
      <c r="P78" t="str">
        <f>VLOOKUP(A78,'Product-details'!$A$1:$C$1001,2,0)</f>
        <v>Fashion accessories</v>
      </c>
      <c r="Q78" t="str">
        <f>VLOOKUP(A78,'City-details'!$A$1:$C$1001,3,0)</f>
        <v>Naypyitaw</v>
      </c>
      <c r="R78" t="str">
        <f>VLOOKUP(A78,'City-details'!$A$1:$C$1001,2,0)</f>
        <v>C</v>
      </c>
      <c r="S78" t="str">
        <f t="shared" si="7"/>
        <v>Good</v>
      </c>
    </row>
    <row r="79" spans="1:19">
      <c r="A79" t="s">
        <v>92</v>
      </c>
      <c r="B79" s="1">
        <v>20.010000000000002</v>
      </c>
      <c r="C79" s="4">
        <v>9</v>
      </c>
      <c r="D79" s="2">
        <v>9.0045000000000002</v>
      </c>
      <c r="E79" s="1">
        <v>189.09450000000001</v>
      </c>
      <c r="F79" s="3">
        <v>43477</v>
      </c>
      <c r="G79" s="5">
        <v>0.65833333333333299</v>
      </c>
      <c r="H79" t="s">
        <v>17</v>
      </c>
      <c r="I79" s="1">
        <v>9.0045000000000002</v>
      </c>
      <c r="J79" s="6">
        <v>5.7</v>
      </c>
      <c r="K79" t="str">
        <f t="shared" si="4"/>
        <v>Jan</v>
      </c>
      <c r="L79" t="str">
        <f t="shared" si="5"/>
        <v>Sat</v>
      </c>
      <c r="M79" t="str">
        <f t="shared" si="6"/>
        <v>afternoon</v>
      </c>
      <c r="N79" t="str">
        <f>VLOOKUP(A79,'Customer-details'!$A$1:$C$1001,2,0)</f>
        <v>Member</v>
      </c>
      <c r="O79" t="str">
        <f>VLOOKUP(A79,'Customer-details'!$A$1:$C$1001,3,0)</f>
        <v>Female</v>
      </c>
      <c r="P79" t="str">
        <f>VLOOKUP(A79,'Product-details'!$A$1:$C$1001,2,0)</f>
        <v>Fashion accessories</v>
      </c>
      <c r="Q79" t="str">
        <f>VLOOKUP(A79,'City-details'!$A$1:$C$1001,3,0)</f>
        <v>Yangon</v>
      </c>
      <c r="R79" t="str">
        <f>VLOOKUP(A79,'City-details'!$A$1:$C$1001,2,0)</f>
        <v>A</v>
      </c>
      <c r="S79" t="str">
        <f t="shared" si="7"/>
        <v>Poor</v>
      </c>
    </row>
    <row r="80" spans="1:19">
      <c r="A80" t="s">
        <v>93</v>
      </c>
      <c r="B80" s="1">
        <v>78.31</v>
      </c>
      <c r="C80" s="4">
        <v>10</v>
      </c>
      <c r="D80" s="2">
        <v>39.155000000000001</v>
      </c>
      <c r="E80" s="1">
        <v>822.255</v>
      </c>
      <c r="F80" s="3">
        <v>43529</v>
      </c>
      <c r="G80" s="5">
        <v>0.68333333333333302</v>
      </c>
      <c r="H80" t="s">
        <v>13</v>
      </c>
      <c r="I80" s="1">
        <v>39.155000000000001</v>
      </c>
      <c r="J80" s="6">
        <v>6.6</v>
      </c>
      <c r="K80" t="str">
        <f t="shared" si="4"/>
        <v>Mar</v>
      </c>
      <c r="L80" t="str">
        <f t="shared" si="5"/>
        <v>Tue</v>
      </c>
      <c r="M80" t="str">
        <f t="shared" si="6"/>
        <v>evening</v>
      </c>
      <c r="N80" t="str">
        <f>VLOOKUP(A80,'Customer-details'!$A$1:$C$1001,2,0)</f>
        <v>Member</v>
      </c>
      <c r="O80" t="str">
        <f>VLOOKUP(A80,'Customer-details'!$A$1:$C$1001,3,0)</f>
        <v>Female</v>
      </c>
      <c r="P80" t="str">
        <f>VLOOKUP(A80,'Product-details'!$A$1:$C$1001,2,0)</f>
        <v>Food and beverages</v>
      </c>
      <c r="Q80" t="str">
        <f>VLOOKUP(A80,'City-details'!$A$1:$C$1001,3,0)</f>
        <v>Naypyitaw</v>
      </c>
      <c r="R80" t="str">
        <f>VLOOKUP(A80,'City-details'!$A$1:$C$1001,2,0)</f>
        <v>C</v>
      </c>
      <c r="S80" t="str">
        <f t="shared" si="7"/>
        <v>Average</v>
      </c>
    </row>
    <row r="81" spans="1:19">
      <c r="A81" t="s">
        <v>94</v>
      </c>
      <c r="B81" s="1">
        <v>20.38</v>
      </c>
      <c r="C81" s="4">
        <v>5</v>
      </c>
      <c r="D81" s="2">
        <v>5.0949999999999998</v>
      </c>
      <c r="E81" s="1">
        <v>106.995</v>
      </c>
      <c r="F81" s="3">
        <v>43487</v>
      </c>
      <c r="G81" s="5">
        <v>0.78888888888888897</v>
      </c>
      <c r="H81" t="s">
        <v>15</v>
      </c>
      <c r="I81" s="1">
        <v>5.0949999999999998</v>
      </c>
      <c r="J81" s="6">
        <v>6</v>
      </c>
      <c r="K81" t="str">
        <f t="shared" si="4"/>
        <v>Jan</v>
      </c>
      <c r="L81" t="str">
        <f t="shared" si="5"/>
        <v>Tue</v>
      </c>
      <c r="M81" t="str">
        <f t="shared" si="6"/>
        <v>evening</v>
      </c>
      <c r="N81" t="str">
        <f>VLOOKUP(A81,'Customer-details'!$A$1:$C$1001,2,0)</f>
        <v>Normal</v>
      </c>
      <c r="O81" t="str">
        <f>VLOOKUP(A81,'Customer-details'!$A$1:$C$1001,3,0)</f>
        <v>Female</v>
      </c>
      <c r="P81" t="str">
        <f>VLOOKUP(A81,'Product-details'!$A$1:$C$1001,2,0)</f>
        <v>Health and beauty</v>
      </c>
      <c r="Q81" t="str">
        <f>VLOOKUP(A81,'City-details'!$A$1:$C$1001,3,0)</f>
        <v>Naypyitaw</v>
      </c>
      <c r="R81" t="str">
        <f>VLOOKUP(A81,'City-details'!$A$1:$C$1001,2,0)</f>
        <v>C</v>
      </c>
      <c r="S81" t="str">
        <f t="shared" si="7"/>
        <v>Average</v>
      </c>
    </row>
    <row r="82" spans="1:19">
      <c r="A82" t="s">
        <v>95</v>
      </c>
      <c r="B82" s="1">
        <v>99.19</v>
      </c>
      <c r="C82" s="4">
        <v>6</v>
      </c>
      <c r="D82" s="2">
        <v>29.757000000000001</v>
      </c>
      <c r="E82" s="1">
        <v>624.89700000000005</v>
      </c>
      <c r="F82" s="3">
        <v>43486</v>
      </c>
      <c r="G82" s="5">
        <v>0.61250000000000004</v>
      </c>
      <c r="H82" t="s">
        <v>17</v>
      </c>
      <c r="I82" s="1">
        <v>29.757000000000001</v>
      </c>
      <c r="J82" s="6">
        <v>5.5</v>
      </c>
      <c r="K82" t="str">
        <f t="shared" si="4"/>
        <v>Jan</v>
      </c>
      <c r="L82" t="str">
        <f t="shared" si="5"/>
        <v>Mon</v>
      </c>
      <c r="M82" t="str">
        <f t="shared" si="6"/>
        <v>afternoon</v>
      </c>
      <c r="N82" t="str">
        <f>VLOOKUP(A82,'Customer-details'!$A$1:$C$1001,2,0)</f>
        <v>Normal</v>
      </c>
      <c r="O82" t="str">
        <f>VLOOKUP(A82,'Customer-details'!$A$1:$C$1001,3,0)</f>
        <v>Female</v>
      </c>
      <c r="P82" t="str">
        <f>VLOOKUP(A82,'Product-details'!$A$1:$C$1001,2,0)</f>
        <v>Health and beauty</v>
      </c>
      <c r="Q82" t="str">
        <f>VLOOKUP(A82,'City-details'!$A$1:$C$1001,3,0)</f>
        <v>Naypyitaw</v>
      </c>
      <c r="R82" t="str">
        <f>VLOOKUP(A82,'City-details'!$A$1:$C$1001,2,0)</f>
        <v>C</v>
      </c>
      <c r="S82" t="str">
        <f t="shared" si="7"/>
        <v>Poor</v>
      </c>
    </row>
    <row r="83" spans="1:19">
      <c r="A83" t="s">
        <v>96</v>
      </c>
      <c r="B83" s="1">
        <v>96.68</v>
      </c>
      <c r="C83" s="4">
        <v>3</v>
      </c>
      <c r="D83" s="2">
        <v>14.502000000000001</v>
      </c>
      <c r="E83" s="1">
        <v>304.54199999999997</v>
      </c>
      <c r="F83" s="3">
        <v>43491</v>
      </c>
      <c r="G83" s="5">
        <v>0.83055555555555605</v>
      </c>
      <c r="H83" t="s">
        <v>13</v>
      </c>
      <c r="I83" s="1">
        <v>14.502000000000001</v>
      </c>
      <c r="J83" s="6">
        <v>6.4</v>
      </c>
      <c r="K83" t="str">
        <f t="shared" si="4"/>
        <v>Jan</v>
      </c>
      <c r="L83" t="str">
        <f t="shared" si="5"/>
        <v>Sat</v>
      </c>
      <c r="M83" t="str">
        <f t="shared" si="6"/>
        <v>evening</v>
      </c>
      <c r="N83" t="str">
        <f>VLOOKUP(A83,'Customer-details'!$A$1:$C$1001,2,0)</f>
        <v>Normal</v>
      </c>
      <c r="O83" t="str">
        <f>VLOOKUP(A83,'Customer-details'!$A$1:$C$1001,3,0)</f>
        <v>Female</v>
      </c>
      <c r="P83" t="str">
        <f>VLOOKUP(A83,'Product-details'!$A$1:$C$1001,2,0)</f>
        <v>Food and beverages</v>
      </c>
      <c r="Q83" t="str">
        <f>VLOOKUP(A83,'City-details'!$A$1:$C$1001,3,0)</f>
        <v>Mandalay</v>
      </c>
      <c r="R83" t="str">
        <f>VLOOKUP(A83,'City-details'!$A$1:$C$1001,2,0)</f>
        <v>B</v>
      </c>
      <c r="S83" t="str">
        <f t="shared" si="7"/>
        <v>Average</v>
      </c>
    </row>
    <row r="84" spans="1:19">
      <c r="A84" t="s">
        <v>97</v>
      </c>
      <c r="B84" s="1">
        <v>19.25</v>
      </c>
      <c r="C84" s="4">
        <v>8</v>
      </c>
      <c r="D84" s="2">
        <v>7.7</v>
      </c>
      <c r="E84" s="1">
        <v>161.69999999999999</v>
      </c>
      <c r="F84" s="3">
        <v>43488</v>
      </c>
      <c r="G84" s="5">
        <v>0.77569444444444402</v>
      </c>
      <c r="H84" t="s">
        <v>13</v>
      </c>
      <c r="I84" s="1">
        <v>7.7</v>
      </c>
      <c r="J84" s="6">
        <v>6.6</v>
      </c>
      <c r="K84" t="str">
        <f t="shared" si="4"/>
        <v>Jan</v>
      </c>
      <c r="L84" t="str">
        <f t="shared" si="5"/>
        <v>Wed</v>
      </c>
      <c r="M84" t="str">
        <f t="shared" si="6"/>
        <v>evening</v>
      </c>
      <c r="N84" t="str">
        <f>VLOOKUP(A84,'Customer-details'!$A$1:$C$1001,2,0)</f>
        <v>Normal</v>
      </c>
      <c r="O84" t="str">
        <f>VLOOKUP(A84,'Customer-details'!$A$1:$C$1001,3,0)</f>
        <v>Male</v>
      </c>
      <c r="P84" t="str">
        <f>VLOOKUP(A84,'Product-details'!$A$1:$C$1001,2,0)</f>
        <v>Food and beverages</v>
      </c>
      <c r="Q84" t="str">
        <f>VLOOKUP(A84,'City-details'!$A$1:$C$1001,3,0)</f>
        <v>Naypyitaw</v>
      </c>
      <c r="R84" t="str">
        <f>VLOOKUP(A84,'City-details'!$A$1:$C$1001,2,0)</f>
        <v>C</v>
      </c>
      <c r="S84" t="str">
        <f t="shared" si="7"/>
        <v>Average</v>
      </c>
    </row>
    <row r="85" spans="1:19">
      <c r="A85" t="s">
        <v>98</v>
      </c>
      <c r="B85" s="1">
        <v>80.36</v>
      </c>
      <c r="C85" s="4">
        <v>4</v>
      </c>
      <c r="D85" s="2">
        <v>16.071999999999999</v>
      </c>
      <c r="E85" s="1">
        <v>337.512</v>
      </c>
      <c r="F85" s="3">
        <v>43519</v>
      </c>
      <c r="G85" s="5">
        <v>0.78125</v>
      </c>
      <c r="H85" t="s">
        <v>17</v>
      </c>
      <c r="I85" s="1">
        <v>16.071999999999999</v>
      </c>
      <c r="J85" s="6">
        <v>8.3000000000000007</v>
      </c>
      <c r="K85" t="str">
        <f t="shared" si="4"/>
        <v>Feb</v>
      </c>
      <c r="L85" t="str">
        <f t="shared" si="5"/>
        <v>Sat</v>
      </c>
      <c r="M85" t="str">
        <f t="shared" si="6"/>
        <v>evening</v>
      </c>
      <c r="N85" t="str">
        <f>VLOOKUP(A85,'Customer-details'!$A$1:$C$1001,2,0)</f>
        <v>Member</v>
      </c>
      <c r="O85" t="str">
        <f>VLOOKUP(A85,'Customer-details'!$A$1:$C$1001,3,0)</f>
        <v>Female</v>
      </c>
      <c r="P85" t="str">
        <f>VLOOKUP(A85,'Product-details'!$A$1:$C$1001,2,0)</f>
        <v>Food and beverages</v>
      </c>
      <c r="Q85" t="str">
        <f>VLOOKUP(A85,'City-details'!$A$1:$C$1001,3,0)</f>
        <v>Naypyitaw</v>
      </c>
      <c r="R85" t="str">
        <f>VLOOKUP(A85,'City-details'!$A$1:$C$1001,2,0)</f>
        <v>C</v>
      </c>
      <c r="S85" t="str">
        <f t="shared" si="7"/>
        <v>Good</v>
      </c>
    </row>
    <row r="86" spans="1:19">
      <c r="A86" t="s">
        <v>99</v>
      </c>
      <c r="B86" s="1">
        <v>48.91</v>
      </c>
      <c r="C86" s="4">
        <v>5</v>
      </c>
      <c r="D86" s="2">
        <v>12.227499999999999</v>
      </c>
      <c r="E86" s="1">
        <v>256.77749999999997</v>
      </c>
      <c r="F86" s="3">
        <v>43533</v>
      </c>
      <c r="G86" s="5">
        <v>0.42847222222222198</v>
      </c>
      <c r="H86" t="s">
        <v>15</v>
      </c>
      <c r="I86" s="1">
        <v>12.227499999999999</v>
      </c>
      <c r="J86" s="6">
        <v>6.6</v>
      </c>
      <c r="K86" t="str">
        <f t="shared" si="4"/>
        <v>Mar</v>
      </c>
      <c r="L86" t="str">
        <f t="shared" si="5"/>
        <v>Sat</v>
      </c>
      <c r="M86" t="str">
        <f t="shared" si="6"/>
        <v>morning</v>
      </c>
      <c r="N86" t="str">
        <f>VLOOKUP(A86,'Customer-details'!$A$1:$C$1001,2,0)</f>
        <v>Member</v>
      </c>
      <c r="O86" t="str">
        <f>VLOOKUP(A86,'Customer-details'!$A$1:$C$1001,3,0)</f>
        <v>Male</v>
      </c>
      <c r="P86" t="str">
        <f>VLOOKUP(A86,'Product-details'!$A$1:$C$1001,2,0)</f>
        <v>Sports and travel</v>
      </c>
      <c r="Q86" t="str">
        <f>VLOOKUP(A86,'City-details'!$A$1:$C$1001,3,0)</f>
        <v>Naypyitaw</v>
      </c>
      <c r="R86" t="str">
        <f>VLOOKUP(A86,'City-details'!$A$1:$C$1001,2,0)</f>
        <v>C</v>
      </c>
      <c r="S86" t="str">
        <f t="shared" si="7"/>
        <v>Average</v>
      </c>
    </row>
    <row r="87" spans="1:19">
      <c r="A87" t="s">
        <v>100</v>
      </c>
      <c r="B87" s="1">
        <v>83.06</v>
      </c>
      <c r="C87" s="4">
        <v>7</v>
      </c>
      <c r="D87" s="2">
        <v>29.071000000000002</v>
      </c>
      <c r="E87" s="1">
        <v>610.49099999999999</v>
      </c>
      <c r="F87" s="3">
        <v>43529</v>
      </c>
      <c r="G87" s="5">
        <v>0.60486111111111096</v>
      </c>
      <c r="H87" t="s">
        <v>13</v>
      </c>
      <c r="I87" s="1">
        <v>29.071000000000002</v>
      </c>
      <c r="J87" s="6">
        <v>4</v>
      </c>
      <c r="K87" t="str">
        <f t="shared" si="4"/>
        <v>Mar</v>
      </c>
      <c r="L87" t="str">
        <f t="shared" si="5"/>
        <v>Tue</v>
      </c>
      <c r="M87" t="str">
        <f t="shared" si="6"/>
        <v>afternoon</v>
      </c>
      <c r="N87" t="str">
        <f>VLOOKUP(A87,'Customer-details'!$A$1:$C$1001,2,0)</f>
        <v>Normal</v>
      </c>
      <c r="O87" t="str">
        <f>VLOOKUP(A87,'Customer-details'!$A$1:$C$1001,3,0)</f>
        <v>Female</v>
      </c>
      <c r="P87" t="str">
        <f>VLOOKUP(A87,'Product-details'!$A$1:$C$1001,2,0)</f>
        <v>Sports and travel</v>
      </c>
      <c r="Q87" t="str">
        <f>VLOOKUP(A87,'City-details'!$A$1:$C$1001,3,0)</f>
        <v>Naypyitaw</v>
      </c>
      <c r="R87" t="str">
        <f>VLOOKUP(A87,'City-details'!$A$1:$C$1001,2,0)</f>
        <v>C</v>
      </c>
      <c r="S87" t="str">
        <f t="shared" si="7"/>
        <v>Poor</v>
      </c>
    </row>
    <row r="88" spans="1:19">
      <c r="A88" t="s">
        <v>101</v>
      </c>
      <c r="B88" s="1">
        <v>76.52</v>
      </c>
      <c r="C88" s="4">
        <v>5</v>
      </c>
      <c r="D88" s="2">
        <v>19.13</v>
      </c>
      <c r="E88" s="1">
        <v>401.73</v>
      </c>
      <c r="F88" s="3">
        <v>43549</v>
      </c>
      <c r="G88" s="5">
        <v>0.43263888888888902</v>
      </c>
      <c r="H88" t="s">
        <v>15</v>
      </c>
      <c r="I88" s="1">
        <v>19.13</v>
      </c>
      <c r="J88" s="6">
        <v>9.9</v>
      </c>
      <c r="K88" t="str">
        <f t="shared" si="4"/>
        <v>Mar</v>
      </c>
      <c r="L88" t="str">
        <f t="shared" si="5"/>
        <v>Mon</v>
      </c>
      <c r="M88" t="str">
        <f t="shared" si="6"/>
        <v>morning</v>
      </c>
      <c r="N88" t="str">
        <f>VLOOKUP(A88,'Customer-details'!$A$1:$C$1001,2,0)</f>
        <v>Normal</v>
      </c>
      <c r="O88" t="str">
        <f>VLOOKUP(A88,'Customer-details'!$A$1:$C$1001,3,0)</f>
        <v>Male</v>
      </c>
      <c r="P88" t="str">
        <f>VLOOKUP(A88,'Product-details'!$A$1:$C$1001,2,0)</f>
        <v>Fashion accessories</v>
      </c>
      <c r="Q88" t="str">
        <f>VLOOKUP(A88,'City-details'!$A$1:$C$1001,3,0)</f>
        <v>Naypyitaw</v>
      </c>
      <c r="R88" t="str">
        <f>VLOOKUP(A88,'City-details'!$A$1:$C$1001,2,0)</f>
        <v>C</v>
      </c>
      <c r="S88" t="str">
        <f t="shared" si="7"/>
        <v>Good</v>
      </c>
    </row>
    <row r="89" spans="1:19">
      <c r="A89" t="s">
        <v>102</v>
      </c>
      <c r="B89" s="1">
        <v>49.38</v>
      </c>
      <c r="C89" s="4">
        <v>7</v>
      </c>
      <c r="D89" s="2">
        <v>17.283000000000001</v>
      </c>
      <c r="E89" s="1">
        <v>362.94299999999998</v>
      </c>
      <c r="F89" s="3">
        <v>43551</v>
      </c>
      <c r="G89" s="5">
        <v>0.85763888888888895</v>
      </c>
      <c r="H89" t="s">
        <v>17</v>
      </c>
      <c r="I89" s="1">
        <v>17.283000000000001</v>
      </c>
      <c r="J89" s="6">
        <v>7.3</v>
      </c>
      <c r="K89" t="str">
        <f t="shared" si="4"/>
        <v>Mar</v>
      </c>
      <c r="L89" t="str">
        <f t="shared" si="5"/>
        <v>Wed</v>
      </c>
      <c r="M89" t="str">
        <f t="shared" si="6"/>
        <v>evening</v>
      </c>
      <c r="N89" t="str">
        <f>VLOOKUP(A89,'Customer-details'!$A$1:$C$1001,2,0)</f>
        <v>Member</v>
      </c>
      <c r="O89" t="str">
        <f>VLOOKUP(A89,'Customer-details'!$A$1:$C$1001,3,0)</f>
        <v>Male</v>
      </c>
      <c r="P89" t="str">
        <f>VLOOKUP(A89,'Product-details'!$A$1:$C$1001,2,0)</f>
        <v>Food and beverages</v>
      </c>
      <c r="Q89" t="str">
        <f>VLOOKUP(A89,'City-details'!$A$1:$C$1001,3,0)</f>
        <v>Yangon</v>
      </c>
      <c r="R89" t="str">
        <f>VLOOKUP(A89,'City-details'!$A$1:$C$1001,2,0)</f>
        <v>A</v>
      </c>
      <c r="S89" t="str">
        <f t="shared" si="7"/>
        <v>Average</v>
      </c>
    </row>
    <row r="90" spans="1:19">
      <c r="A90" t="s">
        <v>103</v>
      </c>
      <c r="B90" s="1">
        <v>42.47</v>
      </c>
      <c r="C90" s="4">
        <v>1</v>
      </c>
      <c r="D90" s="2">
        <v>2.1234999999999999</v>
      </c>
      <c r="E90" s="1">
        <v>44.593499999999999</v>
      </c>
      <c r="F90" s="3">
        <v>43467</v>
      </c>
      <c r="G90" s="5">
        <v>0.70625000000000004</v>
      </c>
      <c r="H90" t="s">
        <v>15</v>
      </c>
      <c r="I90" s="1">
        <v>2.1234999999999999</v>
      </c>
      <c r="J90" s="6">
        <v>5.7</v>
      </c>
      <c r="K90" t="str">
        <f t="shared" si="4"/>
        <v>Jan</v>
      </c>
      <c r="L90" t="str">
        <f t="shared" si="5"/>
        <v>Wed</v>
      </c>
      <c r="M90" t="str">
        <f t="shared" si="6"/>
        <v>evening</v>
      </c>
      <c r="N90" t="str">
        <f>VLOOKUP(A90,'Customer-details'!$A$1:$C$1001,2,0)</f>
        <v>Normal</v>
      </c>
      <c r="O90" t="str">
        <f>VLOOKUP(A90,'Customer-details'!$A$1:$C$1001,3,0)</f>
        <v>Male</v>
      </c>
      <c r="P90" t="str">
        <f>VLOOKUP(A90,'Product-details'!$A$1:$C$1001,2,0)</f>
        <v>Sports and travel</v>
      </c>
      <c r="Q90" t="str">
        <f>VLOOKUP(A90,'City-details'!$A$1:$C$1001,3,0)</f>
        <v>Yangon</v>
      </c>
      <c r="R90" t="str">
        <f>VLOOKUP(A90,'City-details'!$A$1:$C$1001,2,0)</f>
        <v>A</v>
      </c>
      <c r="S90" t="str">
        <f t="shared" si="7"/>
        <v>Poor</v>
      </c>
    </row>
    <row r="91" spans="1:19">
      <c r="A91" t="s">
        <v>104</v>
      </c>
      <c r="B91" s="1">
        <v>76.989999999999995</v>
      </c>
      <c r="C91" s="4">
        <v>6</v>
      </c>
      <c r="D91" s="2">
        <v>23.097000000000001</v>
      </c>
      <c r="E91" s="1">
        <v>485.03699999999998</v>
      </c>
      <c r="F91" s="3">
        <v>43523</v>
      </c>
      <c r="G91" s="5">
        <v>0.74652777777777801</v>
      </c>
      <c r="H91" t="s">
        <v>15</v>
      </c>
      <c r="I91" s="1">
        <v>23.097000000000001</v>
      </c>
      <c r="J91" s="6">
        <v>6.1</v>
      </c>
      <c r="K91" t="str">
        <f t="shared" si="4"/>
        <v>Feb</v>
      </c>
      <c r="L91" t="str">
        <f t="shared" si="5"/>
        <v>Wed</v>
      </c>
      <c r="M91" t="str">
        <f t="shared" si="6"/>
        <v>evening</v>
      </c>
      <c r="N91" t="str">
        <f>VLOOKUP(A91,'Customer-details'!$A$1:$C$1001,2,0)</f>
        <v>Normal</v>
      </c>
      <c r="O91" t="str">
        <f>VLOOKUP(A91,'Customer-details'!$A$1:$C$1001,3,0)</f>
        <v>Female</v>
      </c>
      <c r="P91" t="str">
        <f>VLOOKUP(A91,'Product-details'!$A$1:$C$1001,2,0)</f>
        <v>Health and beauty</v>
      </c>
      <c r="Q91" t="str">
        <f>VLOOKUP(A91,'City-details'!$A$1:$C$1001,3,0)</f>
        <v>Mandalay</v>
      </c>
      <c r="R91" t="str">
        <f>VLOOKUP(A91,'City-details'!$A$1:$C$1001,2,0)</f>
        <v>B</v>
      </c>
      <c r="S91" t="str">
        <f t="shared" si="7"/>
        <v>Average</v>
      </c>
    </row>
    <row r="92" spans="1:19">
      <c r="A92" t="s">
        <v>105</v>
      </c>
      <c r="B92" s="1">
        <v>47.38</v>
      </c>
      <c r="C92" s="4">
        <v>4</v>
      </c>
      <c r="D92" s="2">
        <v>9.4760000000000009</v>
      </c>
      <c r="E92" s="1">
        <v>198.99600000000001</v>
      </c>
      <c r="F92" s="3">
        <v>43488</v>
      </c>
      <c r="G92" s="5">
        <v>0.43402777777777801</v>
      </c>
      <c r="H92" t="s">
        <v>15</v>
      </c>
      <c r="I92" s="1">
        <v>9.4760000000000009</v>
      </c>
      <c r="J92" s="6">
        <v>7.1</v>
      </c>
      <c r="K92" t="str">
        <f t="shared" si="4"/>
        <v>Jan</v>
      </c>
      <c r="L92" t="str">
        <f t="shared" si="5"/>
        <v>Wed</v>
      </c>
      <c r="M92" t="str">
        <f t="shared" si="6"/>
        <v>morning</v>
      </c>
      <c r="N92" t="str">
        <f>VLOOKUP(A92,'Customer-details'!$A$1:$C$1001,2,0)</f>
        <v>Member</v>
      </c>
      <c r="O92" t="str">
        <f>VLOOKUP(A92,'Customer-details'!$A$1:$C$1001,3,0)</f>
        <v>Female</v>
      </c>
      <c r="P92" t="str">
        <f>VLOOKUP(A92,'Product-details'!$A$1:$C$1001,2,0)</f>
        <v>Home and lifestyle</v>
      </c>
      <c r="Q92" t="str">
        <f>VLOOKUP(A92,'City-details'!$A$1:$C$1001,3,0)</f>
        <v>Naypyitaw</v>
      </c>
      <c r="R92" t="str">
        <f>VLOOKUP(A92,'City-details'!$A$1:$C$1001,2,0)</f>
        <v>C</v>
      </c>
      <c r="S92" t="str">
        <f t="shared" si="7"/>
        <v>Average</v>
      </c>
    </row>
    <row r="93" spans="1:19">
      <c r="A93" t="s">
        <v>106</v>
      </c>
      <c r="B93" s="1">
        <v>44.86</v>
      </c>
      <c r="C93" s="4">
        <v>10</v>
      </c>
      <c r="D93" s="2">
        <v>22.43</v>
      </c>
      <c r="E93" s="1">
        <v>471.03</v>
      </c>
      <c r="F93" s="3">
        <v>43491</v>
      </c>
      <c r="G93" s="5">
        <v>0.82916666666666705</v>
      </c>
      <c r="H93" t="s">
        <v>13</v>
      </c>
      <c r="I93" s="1">
        <v>22.43</v>
      </c>
      <c r="J93" s="6">
        <v>8.1999999999999993</v>
      </c>
      <c r="K93" t="str">
        <f t="shared" si="4"/>
        <v>Jan</v>
      </c>
      <c r="L93" t="str">
        <f t="shared" si="5"/>
        <v>Sat</v>
      </c>
      <c r="M93" t="str">
        <f t="shared" si="6"/>
        <v>evening</v>
      </c>
      <c r="N93" t="str">
        <f>VLOOKUP(A93,'Customer-details'!$A$1:$C$1001,2,0)</f>
        <v>Normal</v>
      </c>
      <c r="O93" t="str">
        <f>VLOOKUP(A93,'Customer-details'!$A$1:$C$1001,3,0)</f>
        <v>Female</v>
      </c>
      <c r="P93" t="str">
        <f>VLOOKUP(A93,'Product-details'!$A$1:$C$1001,2,0)</f>
        <v>Sports and travel</v>
      </c>
      <c r="Q93" t="str">
        <f>VLOOKUP(A93,'City-details'!$A$1:$C$1001,3,0)</f>
        <v>Naypyitaw</v>
      </c>
      <c r="R93" t="str">
        <f>VLOOKUP(A93,'City-details'!$A$1:$C$1001,2,0)</f>
        <v>C</v>
      </c>
      <c r="S93" t="str">
        <f t="shared" si="7"/>
        <v>Good</v>
      </c>
    </row>
    <row r="94" spans="1:19">
      <c r="A94" t="s">
        <v>107</v>
      </c>
      <c r="B94" s="1">
        <v>21.98</v>
      </c>
      <c r="C94" s="4">
        <v>7</v>
      </c>
      <c r="D94" s="2">
        <v>7.6929999999999996</v>
      </c>
      <c r="E94" s="1">
        <v>161.553</v>
      </c>
      <c r="F94" s="3">
        <v>43475</v>
      </c>
      <c r="G94" s="5">
        <v>0.69583333333333297</v>
      </c>
      <c r="H94" t="s">
        <v>13</v>
      </c>
      <c r="I94" s="1">
        <v>7.6929999999999996</v>
      </c>
      <c r="J94" s="6">
        <v>5.0999999999999996</v>
      </c>
      <c r="K94" t="str">
        <f t="shared" si="4"/>
        <v>Jan</v>
      </c>
      <c r="L94" t="str">
        <f t="shared" si="5"/>
        <v>Thu</v>
      </c>
      <c r="M94" t="str">
        <f t="shared" si="6"/>
        <v>evening</v>
      </c>
      <c r="N94" t="str">
        <f>VLOOKUP(A94,'Customer-details'!$A$1:$C$1001,2,0)</f>
        <v>Member</v>
      </c>
      <c r="O94" t="str">
        <f>VLOOKUP(A94,'Customer-details'!$A$1:$C$1001,3,0)</f>
        <v>Female</v>
      </c>
      <c r="P94" t="str">
        <f>VLOOKUP(A94,'Product-details'!$A$1:$C$1001,2,0)</f>
        <v>Sports and travel</v>
      </c>
      <c r="Q94" t="str">
        <f>VLOOKUP(A94,'City-details'!$A$1:$C$1001,3,0)</f>
        <v>Yangon</v>
      </c>
      <c r="R94" t="str">
        <f>VLOOKUP(A94,'City-details'!$A$1:$C$1001,2,0)</f>
        <v>A</v>
      </c>
      <c r="S94" t="str">
        <f t="shared" si="7"/>
        <v>Poor</v>
      </c>
    </row>
    <row r="95" spans="1:19">
      <c r="A95" t="s">
        <v>108</v>
      </c>
      <c r="B95" s="1">
        <v>64.36</v>
      </c>
      <c r="C95" s="4">
        <v>9</v>
      </c>
      <c r="D95" s="2">
        <v>28.962</v>
      </c>
      <c r="E95" s="1">
        <v>608.202</v>
      </c>
      <c r="F95" s="3">
        <v>43536</v>
      </c>
      <c r="G95" s="5">
        <v>0.50624999999999998</v>
      </c>
      <c r="H95" t="s">
        <v>17</v>
      </c>
      <c r="I95" s="1">
        <v>28.962</v>
      </c>
      <c r="J95" s="6">
        <v>8.6</v>
      </c>
      <c r="K95" t="str">
        <f t="shared" si="4"/>
        <v>Mar</v>
      </c>
      <c r="L95" t="str">
        <f t="shared" si="5"/>
        <v>Tue</v>
      </c>
      <c r="M95" t="str">
        <f t="shared" si="6"/>
        <v>afternoon</v>
      </c>
      <c r="N95" t="str">
        <f>VLOOKUP(A95,'Customer-details'!$A$1:$C$1001,2,0)</f>
        <v>Member</v>
      </c>
      <c r="O95" t="str">
        <f>VLOOKUP(A95,'Customer-details'!$A$1:$C$1001,3,0)</f>
        <v>Male</v>
      </c>
      <c r="P95" t="str">
        <f>VLOOKUP(A95,'Product-details'!$A$1:$C$1001,2,0)</f>
        <v>Health and beauty</v>
      </c>
      <c r="Q95" t="str">
        <f>VLOOKUP(A95,'City-details'!$A$1:$C$1001,3,0)</f>
        <v>Mandalay</v>
      </c>
      <c r="R95" t="str">
        <f>VLOOKUP(A95,'City-details'!$A$1:$C$1001,2,0)</f>
        <v>B</v>
      </c>
      <c r="S95" t="str">
        <f t="shared" si="7"/>
        <v>Good</v>
      </c>
    </row>
    <row r="96" spans="1:19">
      <c r="A96" t="s">
        <v>109</v>
      </c>
      <c r="B96" s="1">
        <v>89.75</v>
      </c>
      <c r="C96" s="4">
        <v>1</v>
      </c>
      <c r="D96" s="2">
        <v>4.4874999999999998</v>
      </c>
      <c r="E96" s="1">
        <v>94.237499999999997</v>
      </c>
      <c r="F96" s="3">
        <v>43502</v>
      </c>
      <c r="G96" s="5">
        <v>0.83680555555555503</v>
      </c>
      <c r="H96" t="s">
        <v>17</v>
      </c>
      <c r="I96" s="1">
        <v>4.4874999999999998</v>
      </c>
      <c r="J96" s="6">
        <v>6.6</v>
      </c>
      <c r="K96" t="str">
        <f t="shared" si="4"/>
        <v>Feb</v>
      </c>
      <c r="L96" t="str">
        <f t="shared" si="5"/>
        <v>Wed</v>
      </c>
      <c r="M96" t="str">
        <f t="shared" si="6"/>
        <v>evening</v>
      </c>
      <c r="N96" t="str">
        <f>VLOOKUP(A96,'Customer-details'!$A$1:$C$1001,2,0)</f>
        <v>Normal</v>
      </c>
      <c r="O96" t="str">
        <f>VLOOKUP(A96,'Customer-details'!$A$1:$C$1001,3,0)</f>
        <v>Male</v>
      </c>
      <c r="P96" t="str">
        <f>VLOOKUP(A96,'Product-details'!$A$1:$C$1001,2,0)</f>
        <v>Health and beauty</v>
      </c>
      <c r="Q96" t="str">
        <f>VLOOKUP(A96,'City-details'!$A$1:$C$1001,3,0)</f>
        <v>Naypyitaw</v>
      </c>
      <c r="R96" t="str">
        <f>VLOOKUP(A96,'City-details'!$A$1:$C$1001,2,0)</f>
        <v>C</v>
      </c>
      <c r="S96" t="str">
        <f t="shared" si="7"/>
        <v>Average</v>
      </c>
    </row>
    <row r="97" spans="1:19">
      <c r="A97" t="s">
        <v>110</v>
      </c>
      <c r="B97" s="1">
        <v>97.16</v>
      </c>
      <c r="C97" s="4">
        <v>1</v>
      </c>
      <c r="D97" s="2">
        <v>4.8579999999999997</v>
      </c>
      <c r="E97" s="1">
        <v>102.018</v>
      </c>
      <c r="F97" s="3">
        <v>43532</v>
      </c>
      <c r="G97" s="5">
        <v>0.85972222222222205</v>
      </c>
      <c r="H97" t="s">
        <v>13</v>
      </c>
      <c r="I97" s="1">
        <v>4.8579999999999997</v>
      </c>
      <c r="J97" s="6">
        <v>7.2</v>
      </c>
      <c r="K97" t="str">
        <f t="shared" si="4"/>
        <v>Mar</v>
      </c>
      <c r="L97" t="str">
        <f t="shared" si="5"/>
        <v>Fri</v>
      </c>
      <c r="M97" t="str">
        <f t="shared" si="6"/>
        <v>evening</v>
      </c>
      <c r="N97" t="str">
        <f>VLOOKUP(A97,'Customer-details'!$A$1:$C$1001,2,0)</f>
        <v>Normal</v>
      </c>
      <c r="O97" t="str">
        <f>VLOOKUP(A97,'Customer-details'!$A$1:$C$1001,3,0)</f>
        <v>Male</v>
      </c>
      <c r="P97" t="str">
        <f>VLOOKUP(A97,'Product-details'!$A$1:$C$1001,2,0)</f>
        <v>Electronic accessories</v>
      </c>
      <c r="Q97" t="str">
        <f>VLOOKUP(A97,'City-details'!$A$1:$C$1001,3,0)</f>
        <v>Yangon</v>
      </c>
      <c r="R97" t="str">
        <f>VLOOKUP(A97,'City-details'!$A$1:$C$1001,2,0)</f>
        <v>A</v>
      </c>
      <c r="S97" t="str">
        <f t="shared" si="7"/>
        <v>Average</v>
      </c>
    </row>
    <row r="98" spans="1:19">
      <c r="A98" t="s">
        <v>111</v>
      </c>
      <c r="B98" s="1">
        <v>87.87</v>
      </c>
      <c r="C98" s="4">
        <v>10</v>
      </c>
      <c r="D98" s="2">
        <v>43.935000000000002</v>
      </c>
      <c r="E98" s="1">
        <v>922.63499999999999</v>
      </c>
      <c r="F98" s="3">
        <v>43553</v>
      </c>
      <c r="G98" s="5">
        <v>0.43402777777777801</v>
      </c>
      <c r="H98" t="s">
        <v>13</v>
      </c>
      <c r="I98" s="1">
        <v>43.935000000000002</v>
      </c>
      <c r="J98" s="6">
        <v>5.0999999999999996</v>
      </c>
      <c r="K98" t="str">
        <f t="shared" si="4"/>
        <v>Mar</v>
      </c>
      <c r="L98" t="str">
        <f t="shared" si="5"/>
        <v>Fri</v>
      </c>
      <c r="M98" t="str">
        <f t="shared" si="6"/>
        <v>morning</v>
      </c>
      <c r="N98" t="str">
        <f>VLOOKUP(A98,'Customer-details'!$A$1:$C$1001,2,0)</f>
        <v>Normal</v>
      </c>
      <c r="O98" t="str">
        <f>VLOOKUP(A98,'Customer-details'!$A$1:$C$1001,3,0)</f>
        <v>Male</v>
      </c>
      <c r="P98" t="str">
        <f>VLOOKUP(A98,'Product-details'!$A$1:$C$1001,2,0)</f>
        <v>Health and beauty</v>
      </c>
      <c r="Q98" t="str">
        <f>VLOOKUP(A98,'City-details'!$A$1:$C$1001,3,0)</f>
        <v>Mandalay</v>
      </c>
      <c r="R98" t="str">
        <f>VLOOKUP(A98,'City-details'!$A$1:$C$1001,2,0)</f>
        <v>B</v>
      </c>
      <c r="S98" t="str">
        <f t="shared" si="7"/>
        <v>Poor</v>
      </c>
    </row>
    <row r="99" spans="1:19">
      <c r="A99" t="s">
        <v>112</v>
      </c>
      <c r="B99" s="1">
        <v>12.45</v>
      </c>
      <c r="C99" s="4">
        <v>6</v>
      </c>
      <c r="D99" s="2">
        <v>3.7349999999999999</v>
      </c>
      <c r="E99" s="1">
        <v>78.435000000000002</v>
      </c>
      <c r="F99" s="3">
        <v>43505</v>
      </c>
      <c r="G99" s="5">
        <v>0.54930555555555605</v>
      </c>
      <c r="H99" t="s">
        <v>15</v>
      </c>
      <c r="I99" s="1">
        <v>3.7349999999999999</v>
      </c>
      <c r="J99" s="6">
        <v>4.0999999999999996</v>
      </c>
      <c r="K99" t="str">
        <f t="shared" ref="K99:K162" si="8">TEXT(F99,"MMM")</f>
        <v>Feb</v>
      </c>
      <c r="L99" t="str">
        <f t="shared" ref="L99:L162" si="9">TEXT(F99,"ddd")</f>
        <v>Sat</v>
      </c>
      <c r="M99" t="str">
        <f t="shared" si="6"/>
        <v>afternoon</v>
      </c>
      <c r="N99" t="str">
        <f>VLOOKUP(A99,'Customer-details'!$A$1:$C$1001,2,0)</f>
        <v>Normal</v>
      </c>
      <c r="O99" t="str">
        <f>VLOOKUP(A99,'Customer-details'!$A$1:$C$1001,3,0)</f>
        <v>Female</v>
      </c>
      <c r="P99" t="str">
        <f>VLOOKUP(A99,'Product-details'!$A$1:$C$1001,2,0)</f>
        <v>Electronic accessories</v>
      </c>
      <c r="Q99" t="str">
        <f>VLOOKUP(A99,'City-details'!$A$1:$C$1001,3,0)</f>
        <v>Naypyitaw</v>
      </c>
      <c r="R99" t="str">
        <f>VLOOKUP(A99,'City-details'!$A$1:$C$1001,2,0)</f>
        <v>C</v>
      </c>
      <c r="S99" t="str">
        <f t="shared" si="7"/>
        <v>Poor</v>
      </c>
    </row>
    <row r="100" spans="1:19">
      <c r="A100" t="s">
        <v>113</v>
      </c>
      <c r="B100" s="1">
        <v>52.75</v>
      </c>
      <c r="C100" s="4">
        <v>3</v>
      </c>
      <c r="D100" s="2">
        <v>7.9124999999999996</v>
      </c>
      <c r="E100" s="1">
        <v>166.16249999999999</v>
      </c>
      <c r="F100" s="3">
        <v>43547</v>
      </c>
      <c r="G100" s="5">
        <v>0.42777777777777798</v>
      </c>
      <c r="H100" t="s">
        <v>13</v>
      </c>
      <c r="I100" s="1">
        <v>7.9124999999999996</v>
      </c>
      <c r="J100" s="6">
        <v>9.3000000000000007</v>
      </c>
      <c r="K100" t="str">
        <f t="shared" si="8"/>
        <v>Mar</v>
      </c>
      <c r="L100" t="str">
        <f t="shared" si="9"/>
        <v>Sat</v>
      </c>
      <c r="M100" t="str">
        <f t="shared" si="6"/>
        <v>morning</v>
      </c>
      <c r="N100" t="str">
        <f>VLOOKUP(A100,'Customer-details'!$A$1:$C$1001,2,0)</f>
        <v>Normal</v>
      </c>
      <c r="O100" t="str">
        <f>VLOOKUP(A100,'Customer-details'!$A$1:$C$1001,3,0)</f>
        <v>Male</v>
      </c>
      <c r="P100" t="str">
        <f>VLOOKUP(A100,'Product-details'!$A$1:$C$1001,2,0)</f>
        <v>Food and beverages</v>
      </c>
      <c r="Q100" t="str">
        <f>VLOOKUP(A100,'City-details'!$A$1:$C$1001,3,0)</f>
        <v>Yangon</v>
      </c>
      <c r="R100" t="str">
        <f>VLOOKUP(A100,'City-details'!$A$1:$C$1001,2,0)</f>
        <v>A</v>
      </c>
      <c r="S100" t="str">
        <f t="shared" si="7"/>
        <v>Good</v>
      </c>
    </row>
    <row r="101" spans="1:19">
      <c r="A101" t="s">
        <v>114</v>
      </c>
      <c r="B101" s="1">
        <v>82.7</v>
      </c>
      <c r="C101" s="4">
        <v>6</v>
      </c>
      <c r="D101" s="2">
        <v>24.81</v>
      </c>
      <c r="E101" s="1">
        <v>521.01</v>
      </c>
      <c r="F101" s="3">
        <v>43529</v>
      </c>
      <c r="G101" s="5">
        <v>0.75972222222222197</v>
      </c>
      <c r="H101" t="s">
        <v>15</v>
      </c>
      <c r="I101" s="1">
        <v>24.81</v>
      </c>
      <c r="J101" s="6">
        <v>7.4</v>
      </c>
      <c r="K101" t="str">
        <f t="shared" si="8"/>
        <v>Mar</v>
      </c>
      <c r="L101" t="str">
        <f t="shared" si="9"/>
        <v>Tue</v>
      </c>
      <c r="M101" t="str">
        <f t="shared" si="6"/>
        <v>evening</v>
      </c>
      <c r="N101" t="str">
        <f>VLOOKUP(A101,'Customer-details'!$A$1:$C$1001,2,0)</f>
        <v>Normal</v>
      </c>
      <c r="O101" t="str">
        <f>VLOOKUP(A101,'Customer-details'!$A$1:$C$1001,3,0)</f>
        <v>Male</v>
      </c>
      <c r="P101" t="str">
        <f>VLOOKUP(A101,'Product-details'!$A$1:$C$1001,2,0)</f>
        <v>Home and lifestyle</v>
      </c>
      <c r="Q101" t="str">
        <f>VLOOKUP(A101,'City-details'!$A$1:$C$1001,3,0)</f>
        <v>Mandalay</v>
      </c>
      <c r="R101" t="str">
        <f>VLOOKUP(A101,'City-details'!$A$1:$C$1001,2,0)</f>
        <v>B</v>
      </c>
      <c r="S101" t="str">
        <f t="shared" si="7"/>
        <v>Average</v>
      </c>
    </row>
    <row r="102" spans="1:19">
      <c r="A102" t="s">
        <v>115</v>
      </c>
      <c r="B102" s="1">
        <v>48.71</v>
      </c>
      <c r="C102" s="4">
        <v>1</v>
      </c>
      <c r="D102" s="2">
        <v>2.4355000000000002</v>
      </c>
      <c r="E102" s="1">
        <v>51.145499999999998</v>
      </c>
      <c r="F102" s="3">
        <v>43550</v>
      </c>
      <c r="G102" s="5">
        <v>0.80555555555555503</v>
      </c>
      <c r="H102" t="s">
        <v>15</v>
      </c>
      <c r="I102" s="1">
        <v>2.4355000000000002</v>
      </c>
      <c r="J102" s="6">
        <v>4.0999999999999996</v>
      </c>
      <c r="K102" t="str">
        <f t="shared" si="8"/>
        <v>Mar</v>
      </c>
      <c r="L102" t="str">
        <f t="shared" si="9"/>
        <v>Tue</v>
      </c>
      <c r="M102" t="str">
        <f t="shared" si="6"/>
        <v>evening</v>
      </c>
      <c r="N102" t="str">
        <f>VLOOKUP(A102,'Customer-details'!$A$1:$C$1001,2,0)</f>
        <v>Member</v>
      </c>
      <c r="O102" t="str">
        <f>VLOOKUP(A102,'Customer-details'!$A$1:$C$1001,3,0)</f>
        <v>Male</v>
      </c>
      <c r="P102" t="str">
        <f>VLOOKUP(A102,'Product-details'!$A$1:$C$1001,2,0)</f>
        <v>Fashion accessories</v>
      </c>
      <c r="Q102" t="str">
        <f>VLOOKUP(A102,'City-details'!$A$1:$C$1001,3,0)</f>
        <v>Naypyitaw</v>
      </c>
      <c r="R102" t="str">
        <f>VLOOKUP(A102,'City-details'!$A$1:$C$1001,2,0)</f>
        <v>C</v>
      </c>
      <c r="S102" t="str">
        <f t="shared" si="7"/>
        <v>Poor</v>
      </c>
    </row>
    <row r="103" spans="1:19">
      <c r="A103" t="s">
        <v>116</v>
      </c>
      <c r="B103" s="1">
        <v>78.55</v>
      </c>
      <c r="C103" s="4">
        <v>9</v>
      </c>
      <c r="D103" s="2">
        <v>35.347499999999997</v>
      </c>
      <c r="E103" s="1">
        <v>742.29750000000001</v>
      </c>
      <c r="F103" s="3">
        <v>43525</v>
      </c>
      <c r="G103" s="5">
        <v>0.55694444444444402</v>
      </c>
      <c r="H103" t="s">
        <v>15</v>
      </c>
      <c r="I103" s="1">
        <v>35.347499999999997</v>
      </c>
      <c r="J103" s="6">
        <v>7.2</v>
      </c>
      <c r="K103" t="str">
        <f t="shared" si="8"/>
        <v>Mar</v>
      </c>
      <c r="L103" t="str">
        <f t="shared" si="9"/>
        <v>Fri</v>
      </c>
      <c r="M103" t="str">
        <f t="shared" si="6"/>
        <v>afternoon</v>
      </c>
      <c r="N103" t="str">
        <f>VLOOKUP(A103,'Customer-details'!$A$1:$C$1001,2,0)</f>
        <v>Normal</v>
      </c>
      <c r="O103" t="str">
        <f>VLOOKUP(A103,'Customer-details'!$A$1:$C$1001,3,0)</f>
        <v>Male</v>
      </c>
      <c r="P103" t="str">
        <f>VLOOKUP(A103,'Product-details'!$A$1:$C$1001,2,0)</f>
        <v>Fashion accessories</v>
      </c>
      <c r="Q103" t="str">
        <f>VLOOKUP(A103,'City-details'!$A$1:$C$1001,3,0)</f>
        <v>Naypyitaw</v>
      </c>
      <c r="R103" t="str">
        <f>VLOOKUP(A103,'City-details'!$A$1:$C$1001,2,0)</f>
        <v>C</v>
      </c>
      <c r="S103" t="str">
        <f t="shared" si="7"/>
        <v>Average</v>
      </c>
    </row>
    <row r="104" spans="1:19">
      <c r="A104" t="s">
        <v>117</v>
      </c>
      <c r="B104" s="1">
        <v>23.07</v>
      </c>
      <c r="C104" s="4">
        <v>9</v>
      </c>
      <c r="D104" s="2">
        <v>10.381500000000001</v>
      </c>
      <c r="E104" s="1">
        <v>218.01150000000001</v>
      </c>
      <c r="F104" s="3">
        <v>43497</v>
      </c>
      <c r="G104" s="5">
        <v>0.47708333333333303</v>
      </c>
      <c r="H104" t="s">
        <v>15</v>
      </c>
      <c r="I104" s="1">
        <v>10.381500000000001</v>
      </c>
      <c r="J104" s="6">
        <v>4.9000000000000004</v>
      </c>
      <c r="K104" t="str">
        <f t="shared" si="8"/>
        <v>Feb</v>
      </c>
      <c r="L104" t="str">
        <f t="shared" si="9"/>
        <v>Fri</v>
      </c>
      <c r="M104" t="str">
        <f t="shared" si="6"/>
        <v>morning</v>
      </c>
      <c r="N104" t="str">
        <f>VLOOKUP(A104,'Customer-details'!$A$1:$C$1001,2,0)</f>
        <v>Normal</v>
      </c>
      <c r="O104" t="str">
        <f>VLOOKUP(A104,'Customer-details'!$A$1:$C$1001,3,0)</f>
        <v>Female</v>
      </c>
      <c r="P104" t="str">
        <f>VLOOKUP(A104,'Product-details'!$A$1:$C$1001,2,0)</f>
        <v>Electronic accessories</v>
      </c>
      <c r="Q104" t="str">
        <f>VLOOKUP(A104,'City-details'!$A$1:$C$1001,3,0)</f>
        <v>Naypyitaw</v>
      </c>
      <c r="R104" t="str">
        <f>VLOOKUP(A104,'City-details'!$A$1:$C$1001,2,0)</f>
        <v>C</v>
      </c>
      <c r="S104" t="str">
        <f t="shared" si="7"/>
        <v>Poor</v>
      </c>
    </row>
    <row r="105" spans="1:19">
      <c r="A105" t="s">
        <v>118</v>
      </c>
      <c r="B105" s="1">
        <v>58.26</v>
      </c>
      <c r="C105" s="4">
        <v>6</v>
      </c>
      <c r="D105" s="2">
        <v>17.478000000000002</v>
      </c>
      <c r="E105" s="1">
        <v>367.03800000000001</v>
      </c>
      <c r="F105" s="3">
        <v>43552</v>
      </c>
      <c r="G105" s="5">
        <v>0.69722222222222197</v>
      </c>
      <c r="H105" t="s">
        <v>15</v>
      </c>
      <c r="I105" s="1">
        <v>17.478000000000002</v>
      </c>
      <c r="J105" s="6">
        <v>9.9</v>
      </c>
      <c r="K105" t="str">
        <f t="shared" si="8"/>
        <v>Mar</v>
      </c>
      <c r="L105" t="str">
        <f t="shared" si="9"/>
        <v>Thu</v>
      </c>
      <c r="M105" t="str">
        <f t="shared" si="6"/>
        <v>evening</v>
      </c>
      <c r="N105" t="str">
        <f>VLOOKUP(A105,'Customer-details'!$A$1:$C$1001,2,0)</f>
        <v>Normal</v>
      </c>
      <c r="O105" t="str">
        <f>VLOOKUP(A105,'Customer-details'!$A$1:$C$1001,3,0)</f>
        <v>Male</v>
      </c>
      <c r="P105" t="str">
        <f>VLOOKUP(A105,'Product-details'!$A$1:$C$1001,2,0)</f>
        <v>Food and beverages</v>
      </c>
      <c r="Q105" t="str">
        <f>VLOOKUP(A105,'City-details'!$A$1:$C$1001,3,0)</f>
        <v>Yangon</v>
      </c>
      <c r="R105" t="str">
        <f>VLOOKUP(A105,'City-details'!$A$1:$C$1001,2,0)</f>
        <v>A</v>
      </c>
      <c r="S105" t="str">
        <f t="shared" si="7"/>
        <v>Good</v>
      </c>
    </row>
    <row r="106" spans="1:19">
      <c r="A106" t="s">
        <v>119</v>
      </c>
      <c r="B106" s="1">
        <v>30.35</v>
      </c>
      <c r="C106" s="4">
        <v>7</v>
      </c>
      <c r="D106" s="2">
        <v>10.6225</v>
      </c>
      <c r="E106" s="1">
        <v>223.07249999999999</v>
      </c>
      <c r="F106" s="3">
        <v>43543</v>
      </c>
      <c r="G106" s="5">
        <v>0.76319444444444395</v>
      </c>
      <c r="H106" t="s">
        <v>15</v>
      </c>
      <c r="I106" s="1">
        <v>10.6225</v>
      </c>
      <c r="J106" s="6">
        <v>8</v>
      </c>
      <c r="K106" t="str">
        <f t="shared" si="8"/>
        <v>Mar</v>
      </c>
      <c r="L106" t="str">
        <f t="shared" si="9"/>
        <v>Tue</v>
      </c>
      <c r="M106" t="str">
        <f t="shared" si="6"/>
        <v>evening</v>
      </c>
      <c r="N106" t="str">
        <f>VLOOKUP(A106,'Customer-details'!$A$1:$C$1001,2,0)</f>
        <v>Normal</v>
      </c>
      <c r="O106" t="str">
        <f>VLOOKUP(A106,'Customer-details'!$A$1:$C$1001,3,0)</f>
        <v>Male</v>
      </c>
      <c r="P106" t="str">
        <f>VLOOKUP(A106,'Product-details'!$A$1:$C$1001,2,0)</f>
        <v>Health and beauty</v>
      </c>
      <c r="Q106" t="str">
        <f>VLOOKUP(A106,'City-details'!$A$1:$C$1001,3,0)</f>
        <v>Mandalay</v>
      </c>
      <c r="R106" t="str">
        <f>VLOOKUP(A106,'City-details'!$A$1:$C$1001,2,0)</f>
        <v>B</v>
      </c>
      <c r="S106" t="str">
        <f t="shared" si="7"/>
        <v>Good</v>
      </c>
    </row>
    <row r="107" spans="1:19">
      <c r="A107" t="s">
        <v>120</v>
      </c>
      <c r="B107" s="1">
        <v>88.67</v>
      </c>
      <c r="C107" s="4">
        <v>10</v>
      </c>
      <c r="D107" s="2">
        <v>44.335000000000001</v>
      </c>
      <c r="E107" s="1">
        <v>931.03499999999997</v>
      </c>
      <c r="F107" s="3">
        <v>43477</v>
      </c>
      <c r="G107" s="5">
        <v>0.61805555555555602</v>
      </c>
      <c r="H107" t="s">
        <v>13</v>
      </c>
      <c r="I107" s="1">
        <v>44.335000000000001</v>
      </c>
      <c r="J107" s="6">
        <v>7.3</v>
      </c>
      <c r="K107" t="str">
        <f t="shared" si="8"/>
        <v>Jan</v>
      </c>
      <c r="L107" t="str">
        <f t="shared" si="9"/>
        <v>Sat</v>
      </c>
      <c r="M107" t="str">
        <f t="shared" si="6"/>
        <v>afternoon</v>
      </c>
      <c r="N107" t="str">
        <f>VLOOKUP(A107,'Customer-details'!$A$1:$C$1001,2,0)</f>
        <v>Member</v>
      </c>
      <c r="O107" t="str">
        <f>VLOOKUP(A107,'Customer-details'!$A$1:$C$1001,3,0)</f>
        <v>Male</v>
      </c>
      <c r="P107" t="str">
        <f>VLOOKUP(A107,'Product-details'!$A$1:$C$1001,2,0)</f>
        <v>Electronic accessories</v>
      </c>
      <c r="Q107" t="str">
        <f>VLOOKUP(A107,'City-details'!$A$1:$C$1001,3,0)</f>
        <v>Yangon</v>
      </c>
      <c r="R107" t="str">
        <f>VLOOKUP(A107,'City-details'!$A$1:$C$1001,2,0)</f>
        <v>A</v>
      </c>
      <c r="S107" t="str">
        <f t="shared" si="7"/>
        <v>Average</v>
      </c>
    </row>
    <row r="108" spans="1:19">
      <c r="A108" t="s">
        <v>121</v>
      </c>
      <c r="B108" s="1">
        <v>27.38</v>
      </c>
      <c r="C108" s="4">
        <v>6</v>
      </c>
      <c r="D108" s="2">
        <v>8.2140000000000004</v>
      </c>
      <c r="E108" s="1">
        <v>172.494</v>
      </c>
      <c r="F108" s="3">
        <v>43470</v>
      </c>
      <c r="G108" s="5">
        <v>0.87083333333333302</v>
      </c>
      <c r="H108" t="s">
        <v>17</v>
      </c>
      <c r="I108" s="1">
        <v>8.2140000000000004</v>
      </c>
      <c r="J108" s="6">
        <v>7.9</v>
      </c>
      <c r="K108" t="str">
        <f t="shared" si="8"/>
        <v>Jan</v>
      </c>
      <c r="L108" t="str">
        <f t="shared" si="9"/>
        <v>Sat</v>
      </c>
      <c r="M108" t="str">
        <f t="shared" si="6"/>
        <v>evening</v>
      </c>
      <c r="N108" t="str">
        <f>VLOOKUP(A108,'Customer-details'!$A$1:$C$1001,2,0)</f>
        <v>Normal</v>
      </c>
      <c r="O108" t="str">
        <f>VLOOKUP(A108,'Customer-details'!$A$1:$C$1001,3,0)</f>
        <v>Male</v>
      </c>
      <c r="P108" t="str">
        <f>VLOOKUP(A108,'Product-details'!$A$1:$C$1001,2,0)</f>
        <v>Fashion accessories</v>
      </c>
      <c r="Q108" t="str">
        <f>VLOOKUP(A108,'City-details'!$A$1:$C$1001,3,0)</f>
        <v>Naypyitaw</v>
      </c>
      <c r="R108" t="str">
        <f>VLOOKUP(A108,'City-details'!$A$1:$C$1001,2,0)</f>
        <v>C</v>
      </c>
      <c r="S108" t="str">
        <f t="shared" si="7"/>
        <v>Average</v>
      </c>
    </row>
    <row r="109" spans="1:19">
      <c r="A109" t="s">
        <v>122</v>
      </c>
      <c r="B109" s="1">
        <v>62.13</v>
      </c>
      <c r="C109" s="4">
        <v>6</v>
      </c>
      <c r="D109" s="2">
        <v>18.638999999999999</v>
      </c>
      <c r="E109" s="1">
        <v>391.41899999999998</v>
      </c>
      <c r="F109" s="3">
        <v>43546</v>
      </c>
      <c r="G109" s="5">
        <v>0.84652777777777799</v>
      </c>
      <c r="H109" t="s">
        <v>15</v>
      </c>
      <c r="I109" s="1">
        <v>18.638999999999999</v>
      </c>
      <c r="J109" s="6">
        <v>7.4</v>
      </c>
      <c r="K109" t="str">
        <f t="shared" si="8"/>
        <v>Mar</v>
      </c>
      <c r="L109" t="str">
        <f t="shared" si="9"/>
        <v>Fri</v>
      </c>
      <c r="M109" t="str">
        <f t="shared" si="6"/>
        <v>evening</v>
      </c>
      <c r="N109" t="str">
        <f>VLOOKUP(A109,'Customer-details'!$A$1:$C$1001,2,0)</f>
        <v>Normal</v>
      </c>
      <c r="O109" t="str">
        <f>VLOOKUP(A109,'Customer-details'!$A$1:$C$1001,3,0)</f>
        <v>Male</v>
      </c>
      <c r="P109" t="str">
        <f>VLOOKUP(A109,'Product-details'!$A$1:$C$1001,2,0)</f>
        <v>Sports and travel</v>
      </c>
      <c r="Q109" t="str">
        <f>VLOOKUP(A109,'City-details'!$A$1:$C$1001,3,0)</f>
        <v>Yangon</v>
      </c>
      <c r="R109" t="str">
        <f>VLOOKUP(A109,'City-details'!$A$1:$C$1001,2,0)</f>
        <v>A</v>
      </c>
      <c r="S109" t="str">
        <f t="shared" si="7"/>
        <v>Average</v>
      </c>
    </row>
    <row r="110" spans="1:19">
      <c r="A110" t="s">
        <v>123</v>
      </c>
      <c r="B110" s="1">
        <v>33.979999999999997</v>
      </c>
      <c r="C110" s="4">
        <v>9</v>
      </c>
      <c r="D110" s="2">
        <v>15.291</v>
      </c>
      <c r="E110" s="1">
        <v>321.11099999999999</v>
      </c>
      <c r="F110" s="3">
        <v>43548</v>
      </c>
      <c r="G110" s="5">
        <v>0.44652777777777802</v>
      </c>
      <c r="H110" t="s">
        <v>15</v>
      </c>
      <c r="I110" s="1">
        <v>15.291</v>
      </c>
      <c r="J110" s="6">
        <v>4.2</v>
      </c>
      <c r="K110" t="str">
        <f t="shared" si="8"/>
        <v>Mar</v>
      </c>
      <c r="L110" t="str">
        <f t="shared" si="9"/>
        <v>Sun</v>
      </c>
      <c r="M110" t="str">
        <f t="shared" si="6"/>
        <v>morning</v>
      </c>
      <c r="N110" t="str">
        <f>VLOOKUP(A110,'Customer-details'!$A$1:$C$1001,2,0)</f>
        <v>Normal</v>
      </c>
      <c r="O110" t="str">
        <f>VLOOKUP(A110,'Customer-details'!$A$1:$C$1001,3,0)</f>
        <v>Female</v>
      </c>
      <c r="P110" t="str">
        <f>VLOOKUP(A110,'Product-details'!$A$1:$C$1001,2,0)</f>
        <v>Food and beverages</v>
      </c>
      <c r="Q110" t="str">
        <f>VLOOKUP(A110,'City-details'!$A$1:$C$1001,3,0)</f>
        <v>Naypyitaw</v>
      </c>
      <c r="R110" t="str">
        <f>VLOOKUP(A110,'City-details'!$A$1:$C$1001,2,0)</f>
        <v>C</v>
      </c>
      <c r="S110" t="str">
        <f t="shared" si="7"/>
        <v>Poor</v>
      </c>
    </row>
    <row r="111" spans="1:19">
      <c r="A111" t="s">
        <v>124</v>
      </c>
      <c r="B111" s="1">
        <v>81.97</v>
      </c>
      <c r="C111" s="4">
        <v>10</v>
      </c>
      <c r="D111" s="2">
        <v>40.984999999999999</v>
      </c>
      <c r="E111" s="1">
        <v>860.68499999999995</v>
      </c>
      <c r="F111" s="3">
        <v>43527</v>
      </c>
      <c r="G111" s="5">
        <v>0.60416666666666696</v>
      </c>
      <c r="H111" t="s">
        <v>15</v>
      </c>
      <c r="I111" s="1">
        <v>40.984999999999999</v>
      </c>
      <c r="J111" s="6">
        <v>9.1999999999999993</v>
      </c>
      <c r="K111" t="str">
        <f t="shared" si="8"/>
        <v>Mar</v>
      </c>
      <c r="L111" t="str">
        <f t="shared" si="9"/>
        <v>Sun</v>
      </c>
      <c r="M111" t="str">
        <f t="shared" si="6"/>
        <v>afternoon</v>
      </c>
      <c r="N111" t="str">
        <f>VLOOKUP(A111,'Customer-details'!$A$1:$C$1001,2,0)</f>
        <v>Member</v>
      </c>
      <c r="O111" t="str">
        <f>VLOOKUP(A111,'Customer-details'!$A$1:$C$1001,3,0)</f>
        <v>Male</v>
      </c>
      <c r="P111" t="str">
        <f>VLOOKUP(A111,'Product-details'!$A$1:$C$1001,2,0)</f>
        <v>Electronic accessories</v>
      </c>
      <c r="Q111" t="str">
        <f>VLOOKUP(A111,'City-details'!$A$1:$C$1001,3,0)</f>
        <v>Naypyitaw</v>
      </c>
      <c r="R111" t="str">
        <f>VLOOKUP(A111,'City-details'!$A$1:$C$1001,2,0)</f>
        <v>C</v>
      </c>
      <c r="S111" t="str">
        <f t="shared" si="7"/>
        <v>Good</v>
      </c>
    </row>
    <row r="112" spans="1:19">
      <c r="A112" t="s">
        <v>125</v>
      </c>
      <c r="B112" s="1">
        <v>16.489999999999998</v>
      </c>
      <c r="C112" s="4">
        <v>2</v>
      </c>
      <c r="D112" s="2">
        <v>1.649</v>
      </c>
      <c r="E112" s="1">
        <v>34.628999999999998</v>
      </c>
      <c r="F112" s="3">
        <v>43501</v>
      </c>
      <c r="G112" s="5">
        <v>0.48055555555555601</v>
      </c>
      <c r="H112" t="s">
        <v>13</v>
      </c>
      <c r="I112" s="1">
        <v>1.649</v>
      </c>
      <c r="J112" s="6">
        <v>4.5999999999999996</v>
      </c>
      <c r="K112" t="str">
        <f t="shared" si="8"/>
        <v>Feb</v>
      </c>
      <c r="L112" t="str">
        <f t="shared" si="9"/>
        <v>Tue</v>
      </c>
      <c r="M112" t="str">
        <f t="shared" si="6"/>
        <v>morning</v>
      </c>
      <c r="N112" t="str">
        <f>VLOOKUP(A112,'Customer-details'!$A$1:$C$1001,2,0)</f>
        <v>Member</v>
      </c>
      <c r="O112" t="str">
        <f>VLOOKUP(A112,'Customer-details'!$A$1:$C$1001,3,0)</f>
        <v>Female</v>
      </c>
      <c r="P112" t="str">
        <f>VLOOKUP(A112,'Product-details'!$A$1:$C$1001,2,0)</f>
        <v>Sports and travel</v>
      </c>
      <c r="Q112" t="str">
        <f>VLOOKUP(A112,'City-details'!$A$1:$C$1001,3,0)</f>
        <v>Mandalay</v>
      </c>
      <c r="R112" t="str">
        <f>VLOOKUP(A112,'City-details'!$A$1:$C$1001,2,0)</f>
        <v>B</v>
      </c>
      <c r="S112" t="str">
        <f t="shared" si="7"/>
        <v>Poor</v>
      </c>
    </row>
    <row r="113" spans="1:19">
      <c r="A113" t="s">
        <v>126</v>
      </c>
      <c r="B113" s="1">
        <v>98.21</v>
      </c>
      <c r="C113" s="4">
        <v>3</v>
      </c>
      <c r="D113" s="2">
        <v>14.7315</v>
      </c>
      <c r="E113" s="1">
        <v>309.36149999999998</v>
      </c>
      <c r="F113" s="3">
        <v>43501</v>
      </c>
      <c r="G113" s="5">
        <v>0.44513888888888897</v>
      </c>
      <c r="H113" t="s">
        <v>17</v>
      </c>
      <c r="I113" s="1">
        <v>14.7315</v>
      </c>
      <c r="J113" s="6">
        <v>7.8</v>
      </c>
      <c r="K113" t="str">
        <f t="shared" si="8"/>
        <v>Feb</v>
      </c>
      <c r="L113" t="str">
        <f t="shared" si="9"/>
        <v>Tue</v>
      </c>
      <c r="M113" t="str">
        <f t="shared" si="6"/>
        <v>morning</v>
      </c>
      <c r="N113" t="str">
        <f>VLOOKUP(A113,'Customer-details'!$A$1:$C$1001,2,0)</f>
        <v>Member</v>
      </c>
      <c r="O113" t="str">
        <f>VLOOKUP(A113,'Customer-details'!$A$1:$C$1001,3,0)</f>
        <v>Female</v>
      </c>
      <c r="P113" t="str">
        <f>VLOOKUP(A113,'Product-details'!$A$1:$C$1001,2,0)</f>
        <v>Health and beauty</v>
      </c>
      <c r="Q113" t="str">
        <f>VLOOKUP(A113,'City-details'!$A$1:$C$1001,3,0)</f>
        <v>Naypyitaw</v>
      </c>
      <c r="R113" t="str">
        <f>VLOOKUP(A113,'City-details'!$A$1:$C$1001,2,0)</f>
        <v>C</v>
      </c>
      <c r="S113" t="str">
        <f t="shared" si="7"/>
        <v>Average</v>
      </c>
    </row>
    <row r="114" spans="1:19">
      <c r="A114" t="s">
        <v>127</v>
      </c>
      <c r="B114" s="1">
        <v>72.84</v>
      </c>
      <c r="C114" s="4">
        <v>7</v>
      </c>
      <c r="D114" s="2">
        <v>25.494</v>
      </c>
      <c r="E114" s="1">
        <v>535.37400000000002</v>
      </c>
      <c r="F114" s="3">
        <v>43511</v>
      </c>
      <c r="G114" s="5">
        <v>0.530555555555556</v>
      </c>
      <c r="H114" t="s">
        <v>15</v>
      </c>
      <c r="I114" s="1">
        <v>25.494</v>
      </c>
      <c r="J114" s="6">
        <v>8.4</v>
      </c>
      <c r="K114" t="str">
        <f t="shared" si="8"/>
        <v>Feb</v>
      </c>
      <c r="L114" t="str">
        <f t="shared" si="9"/>
        <v>Fri</v>
      </c>
      <c r="M114" t="str">
        <f t="shared" si="6"/>
        <v>afternoon</v>
      </c>
      <c r="N114" t="str">
        <f>VLOOKUP(A114,'Customer-details'!$A$1:$C$1001,2,0)</f>
        <v>Normal</v>
      </c>
      <c r="O114" t="str">
        <f>VLOOKUP(A114,'Customer-details'!$A$1:$C$1001,3,0)</f>
        <v>Female</v>
      </c>
      <c r="P114" t="str">
        <f>VLOOKUP(A114,'Product-details'!$A$1:$C$1001,2,0)</f>
        <v>Fashion accessories</v>
      </c>
      <c r="Q114" t="str">
        <f>VLOOKUP(A114,'City-details'!$A$1:$C$1001,3,0)</f>
        <v>Mandalay</v>
      </c>
      <c r="R114" t="str">
        <f>VLOOKUP(A114,'City-details'!$A$1:$C$1001,2,0)</f>
        <v>B</v>
      </c>
      <c r="S114" t="str">
        <f t="shared" si="7"/>
        <v>Good</v>
      </c>
    </row>
    <row r="115" spans="1:19">
      <c r="A115" t="s">
        <v>128</v>
      </c>
      <c r="B115" s="1">
        <v>58.07</v>
      </c>
      <c r="C115" s="4">
        <v>9</v>
      </c>
      <c r="D115" s="2">
        <v>26.131499999999999</v>
      </c>
      <c r="E115" s="1">
        <v>548.76149999999996</v>
      </c>
      <c r="F115" s="3">
        <v>43484</v>
      </c>
      <c r="G115" s="5">
        <v>0.83819444444444402</v>
      </c>
      <c r="H115" t="s">
        <v>13</v>
      </c>
      <c r="I115" s="1">
        <v>26.131499999999999</v>
      </c>
      <c r="J115" s="6">
        <v>4.3</v>
      </c>
      <c r="K115" t="str">
        <f t="shared" si="8"/>
        <v>Jan</v>
      </c>
      <c r="L115" t="str">
        <f t="shared" si="9"/>
        <v>Sat</v>
      </c>
      <c r="M115" t="str">
        <f t="shared" si="6"/>
        <v>evening</v>
      </c>
      <c r="N115" t="str">
        <f>VLOOKUP(A115,'Customer-details'!$A$1:$C$1001,2,0)</f>
        <v>Member</v>
      </c>
      <c r="O115" t="str">
        <f>VLOOKUP(A115,'Customer-details'!$A$1:$C$1001,3,0)</f>
        <v>Male</v>
      </c>
      <c r="P115" t="str">
        <f>VLOOKUP(A115,'Product-details'!$A$1:$C$1001,2,0)</f>
        <v>Home and lifestyle</v>
      </c>
      <c r="Q115" t="str">
        <f>VLOOKUP(A115,'City-details'!$A$1:$C$1001,3,0)</f>
        <v>Yangon</v>
      </c>
      <c r="R115" t="str">
        <f>VLOOKUP(A115,'City-details'!$A$1:$C$1001,2,0)</f>
        <v>A</v>
      </c>
      <c r="S115" t="str">
        <f t="shared" si="7"/>
        <v>Poor</v>
      </c>
    </row>
    <row r="116" spans="1:19">
      <c r="A116" t="s">
        <v>129</v>
      </c>
      <c r="B116" s="1">
        <v>80.790000000000006</v>
      </c>
      <c r="C116" s="4">
        <v>9</v>
      </c>
      <c r="D116" s="2">
        <v>36.355499999999999</v>
      </c>
      <c r="E116" s="1">
        <v>763.46550000000002</v>
      </c>
      <c r="F116" s="3">
        <v>43497</v>
      </c>
      <c r="G116" s="5">
        <v>0.85486111111111096</v>
      </c>
      <c r="H116" t="s">
        <v>17</v>
      </c>
      <c r="I116" s="1">
        <v>36.355499999999999</v>
      </c>
      <c r="J116" s="6">
        <v>9.5</v>
      </c>
      <c r="K116" t="str">
        <f t="shared" si="8"/>
        <v>Feb</v>
      </c>
      <c r="L116" t="str">
        <f t="shared" si="9"/>
        <v>Fri</v>
      </c>
      <c r="M116" t="str">
        <f t="shared" si="6"/>
        <v>evening</v>
      </c>
      <c r="N116" t="str">
        <f>VLOOKUP(A116,'Customer-details'!$A$1:$C$1001,2,0)</f>
        <v>Member</v>
      </c>
      <c r="O116" t="str">
        <f>VLOOKUP(A116,'Customer-details'!$A$1:$C$1001,3,0)</f>
        <v>Female</v>
      </c>
      <c r="P116" t="str">
        <f>VLOOKUP(A116,'Product-details'!$A$1:$C$1001,2,0)</f>
        <v>Home and lifestyle</v>
      </c>
      <c r="Q116" t="str">
        <f>VLOOKUP(A116,'City-details'!$A$1:$C$1001,3,0)</f>
        <v>Naypyitaw</v>
      </c>
      <c r="R116" t="str">
        <f>VLOOKUP(A116,'City-details'!$A$1:$C$1001,2,0)</f>
        <v>C</v>
      </c>
      <c r="S116" t="str">
        <f t="shared" si="7"/>
        <v>Good</v>
      </c>
    </row>
    <row r="117" spans="1:19">
      <c r="A117" t="s">
        <v>130</v>
      </c>
      <c r="B117" s="1">
        <v>27.02</v>
      </c>
      <c r="C117" s="4">
        <v>3</v>
      </c>
      <c r="D117" s="2">
        <v>4.0529999999999999</v>
      </c>
      <c r="E117" s="1">
        <v>85.113</v>
      </c>
      <c r="F117" s="3">
        <v>43526</v>
      </c>
      <c r="G117" s="5">
        <v>0.54236111111111096</v>
      </c>
      <c r="H117" t="s">
        <v>17</v>
      </c>
      <c r="I117" s="1">
        <v>4.0529999999999999</v>
      </c>
      <c r="J117" s="6">
        <v>7.1</v>
      </c>
      <c r="K117" t="str">
        <f t="shared" si="8"/>
        <v>Mar</v>
      </c>
      <c r="L117" t="str">
        <f t="shared" si="9"/>
        <v>Sat</v>
      </c>
      <c r="M117" t="str">
        <f t="shared" si="6"/>
        <v>afternoon</v>
      </c>
      <c r="N117" t="str">
        <f>VLOOKUP(A117,'Customer-details'!$A$1:$C$1001,2,0)</f>
        <v>Normal</v>
      </c>
      <c r="O117" t="str">
        <f>VLOOKUP(A117,'Customer-details'!$A$1:$C$1001,3,0)</f>
        <v>Female</v>
      </c>
      <c r="P117" t="str">
        <f>VLOOKUP(A117,'Product-details'!$A$1:$C$1001,2,0)</f>
        <v>Fashion accessories</v>
      </c>
      <c r="Q117" t="str">
        <f>VLOOKUP(A117,'City-details'!$A$1:$C$1001,3,0)</f>
        <v>Naypyitaw</v>
      </c>
      <c r="R117" t="str">
        <f>VLOOKUP(A117,'City-details'!$A$1:$C$1001,2,0)</f>
        <v>C</v>
      </c>
      <c r="S117" t="str">
        <f t="shared" si="7"/>
        <v>Average</v>
      </c>
    </row>
    <row r="118" spans="1:19">
      <c r="A118" t="s">
        <v>131</v>
      </c>
      <c r="B118" s="1">
        <v>21.94</v>
      </c>
      <c r="C118" s="4">
        <v>5</v>
      </c>
      <c r="D118" s="2">
        <v>5.4850000000000003</v>
      </c>
      <c r="E118" s="1">
        <v>115.185</v>
      </c>
      <c r="F118" s="3">
        <v>43529</v>
      </c>
      <c r="G118" s="5">
        <v>0.52013888888888904</v>
      </c>
      <c r="H118" t="s">
        <v>13</v>
      </c>
      <c r="I118" s="1">
        <v>5.4850000000000003</v>
      </c>
      <c r="J118" s="6">
        <v>5.3</v>
      </c>
      <c r="K118" t="str">
        <f t="shared" si="8"/>
        <v>Mar</v>
      </c>
      <c r="L118" t="str">
        <f t="shared" si="9"/>
        <v>Tue</v>
      </c>
      <c r="M118" t="str">
        <f t="shared" si="6"/>
        <v>afternoon</v>
      </c>
      <c r="N118" t="str">
        <f>VLOOKUP(A118,'Customer-details'!$A$1:$C$1001,2,0)</f>
        <v>Member</v>
      </c>
      <c r="O118" t="str">
        <f>VLOOKUP(A118,'Customer-details'!$A$1:$C$1001,3,0)</f>
        <v>Male</v>
      </c>
      <c r="P118" t="str">
        <f>VLOOKUP(A118,'Product-details'!$A$1:$C$1001,2,0)</f>
        <v>Fashion accessories</v>
      </c>
      <c r="Q118" t="str">
        <f>VLOOKUP(A118,'City-details'!$A$1:$C$1001,3,0)</f>
        <v>Mandalay</v>
      </c>
      <c r="R118" t="str">
        <f>VLOOKUP(A118,'City-details'!$A$1:$C$1001,2,0)</f>
        <v>B</v>
      </c>
      <c r="S118" t="str">
        <f t="shared" si="7"/>
        <v>Poor</v>
      </c>
    </row>
    <row r="119" spans="1:19">
      <c r="A119" t="s">
        <v>132</v>
      </c>
      <c r="B119" s="1">
        <v>51.36</v>
      </c>
      <c r="C119" s="4">
        <v>1</v>
      </c>
      <c r="D119" s="2">
        <v>2.5680000000000001</v>
      </c>
      <c r="E119" s="1">
        <v>53.927999999999997</v>
      </c>
      <c r="F119" s="3">
        <v>43481</v>
      </c>
      <c r="G119" s="5">
        <v>0.64305555555555605</v>
      </c>
      <c r="H119" t="s">
        <v>13</v>
      </c>
      <c r="I119" s="1">
        <v>2.5680000000000001</v>
      </c>
      <c r="J119" s="6">
        <v>5.2</v>
      </c>
      <c r="K119" t="str">
        <f t="shared" si="8"/>
        <v>Jan</v>
      </c>
      <c r="L119" t="str">
        <f t="shared" si="9"/>
        <v>Wed</v>
      </c>
      <c r="M119" t="str">
        <f t="shared" si="6"/>
        <v>afternoon</v>
      </c>
      <c r="N119" t="str">
        <f>VLOOKUP(A119,'Customer-details'!$A$1:$C$1001,2,0)</f>
        <v>Member</v>
      </c>
      <c r="O119" t="str">
        <f>VLOOKUP(A119,'Customer-details'!$A$1:$C$1001,3,0)</f>
        <v>Male</v>
      </c>
      <c r="P119" t="str">
        <f>VLOOKUP(A119,'Product-details'!$A$1:$C$1001,2,0)</f>
        <v>Fashion accessories</v>
      </c>
      <c r="Q119" t="str">
        <f>VLOOKUP(A119,'City-details'!$A$1:$C$1001,3,0)</f>
        <v>Mandalay</v>
      </c>
      <c r="R119" t="str">
        <f>VLOOKUP(A119,'City-details'!$A$1:$C$1001,2,0)</f>
        <v>B</v>
      </c>
      <c r="S119" t="str">
        <f t="shared" si="7"/>
        <v>Poor</v>
      </c>
    </row>
    <row r="120" spans="1:19">
      <c r="A120" t="s">
        <v>133</v>
      </c>
      <c r="B120" s="1">
        <v>10.96</v>
      </c>
      <c r="C120" s="4">
        <v>10</v>
      </c>
      <c r="D120" s="2">
        <v>5.48</v>
      </c>
      <c r="E120" s="1">
        <v>115.08</v>
      </c>
      <c r="F120" s="3">
        <v>43498</v>
      </c>
      <c r="G120" s="5">
        <v>0.86666666666666703</v>
      </c>
      <c r="H120" t="s">
        <v>13</v>
      </c>
      <c r="I120" s="1">
        <v>5.48</v>
      </c>
      <c r="J120" s="6">
        <v>6</v>
      </c>
      <c r="K120" t="str">
        <f t="shared" si="8"/>
        <v>Feb</v>
      </c>
      <c r="L120" t="str">
        <f t="shared" si="9"/>
        <v>Sat</v>
      </c>
      <c r="M120" t="str">
        <f t="shared" si="6"/>
        <v>evening</v>
      </c>
      <c r="N120" t="str">
        <f>VLOOKUP(A120,'Customer-details'!$A$1:$C$1001,2,0)</f>
        <v>Normal</v>
      </c>
      <c r="O120" t="str">
        <f>VLOOKUP(A120,'Customer-details'!$A$1:$C$1001,3,0)</f>
        <v>Female</v>
      </c>
      <c r="P120" t="str">
        <f>VLOOKUP(A120,'Product-details'!$A$1:$C$1001,2,0)</f>
        <v>Food and beverages</v>
      </c>
      <c r="Q120" t="str">
        <f>VLOOKUP(A120,'City-details'!$A$1:$C$1001,3,0)</f>
        <v>Yangon</v>
      </c>
      <c r="R120" t="str">
        <f>VLOOKUP(A120,'City-details'!$A$1:$C$1001,2,0)</f>
        <v>A</v>
      </c>
      <c r="S120" t="str">
        <f t="shared" si="7"/>
        <v>Average</v>
      </c>
    </row>
    <row r="121" spans="1:19">
      <c r="A121" t="s">
        <v>134</v>
      </c>
      <c r="B121" s="1">
        <v>53.44</v>
      </c>
      <c r="C121" s="4">
        <v>2</v>
      </c>
      <c r="D121" s="2">
        <v>5.3440000000000003</v>
      </c>
      <c r="E121" s="1">
        <v>112.224</v>
      </c>
      <c r="F121" s="3">
        <v>43485</v>
      </c>
      <c r="G121" s="5">
        <v>0.85972222222222205</v>
      </c>
      <c r="H121" t="s">
        <v>13</v>
      </c>
      <c r="I121" s="1">
        <v>5.3440000000000003</v>
      </c>
      <c r="J121" s="6">
        <v>4.0999999999999996</v>
      </c>
      <c r="K121" t="str">
        <f t="shared" si="8"/>
        <v>Jan</v>
      </c>
      <c r="L121" t="str">
        <f t="shared" si="9"/>
        <v>Sun</v>
      </c>
      <c r="M121" t="str">
        <f t="shared" si="6"/>
        <v>evening</v>
      </c>
      <c r="N121" t="str">
        <f>VLOOKUP(A121,'Customer-details'!$A$1:$C$1001,2,0)</f>
        <v>Normal</v>
      </c>
      <c r="O121" t="str">
        <f>VLOOKUP(A121,'Customer-details'!$A$1:$C$1001,3,0)</f>
        <v>Male</v>
      </c>
      <c r="P121" t="str">
        <f>VLOOKUP(A121,'Product-details'!$A$1:$C$1001,2,0)</f>
        <v>Home and lifestyle</v>
      </c>
      <c r="Q121" t="str">
        <f>VLOOKUP(A121,'City-details'!$A$1:$C$1001,3,0)</f>
        <v>Mandalay</v>
      </c>
      <c r="R121" t="str">
        <f>VLOOKUP(A121,'City-details'!$A$1:$C$1001,2,0)</f>
        <v>B</v>
      </c>
      <c r="S121" t="str">
        <f t="shared" si="7"/>
        <v>Poor</v>
      </c>
    </row>
    <row r="122" spans="1:19">
      <c r="A122" t="s">
        <v>135</v>
      </c>
      <c r="B122" s="1">
        <v>99.56</v>
      </c>
      <c r="C122" s="4">
        <v>8</v>
      </c>
      <c r="D122" s="2">
        <v>39.823999999999998</v>
      </c>
      <c r="E122" s="1">
        <v>836.30399999999997</v>
      </c>
      <c r="F122" s="3">
        <v>43510</v>
      </c>
      <c r="G122" s="5">
        <v>0.71041666666666703</v>
      </c>
      <c r="H122" t="s">
        <v>17</v>
      </c>
      <c r="I122" s="1">
        <v>39.823999999999998</v>
      </c>
      <c r="J122" s="6">
        <v>5.2</v>
      </c>
      <c r="K122" t="str">
        <f t="shared" si="8"/>
        <v>Feb</v>
      </c>
      <c r="L122" t="str">
        <f t="shared" si="9"/>
        <v>Thu</v>
      </c>
      <c r="M122" t="str">
        <f t="shared" si="6"/>
        <v>evening</v>
      </c>
      <c r="N122" t="str">
        <f>VLOOKUP(A122,'Customer-details'!$A$1:$C$1001,2,0)</f>
        <v>Normal</v>
      </c>
      <c r="O122" t="str">
        <f>VLOOKUP(A122,'Customer-details'!$A$1:$C$1001,3,0)</f>
        <v>Female</v>
      </c>
      <c r="P122" t="str">
        <f>VLOOKUP(A122,'Product-details'!$A$1:$C$1001,2,0)</f>
        <v>Electronic accessories</v>
      </c>
      <c r="Q122" t="str">
        <f>VLOOKUP(A122,'City-details'!$A$1:$C$1001,3,0)</f>
        <v>Yangon</v>
      </c>
      <c r="R122" t="str">
        <f>VLOOKUP(A122,'City-details'!$A$1:$C$1001,2,0)</f>
        <v>A</v>
      </c>
      <c r="S122" t="str">
        <f t="shared" si="7"/>
        <v>Poor</v>
      </c>
    </row>
    <row r="123" spans="1:19">
      <c r="A123" t="s">
        <v>136</v>
      </c>
      <c r="B123" s="1">
        <v>57.12</v>
      </c>
      <c r="C123" s="4">
        <v>7</v>
      </c>
      <c r="D123" s="2">
        <v>19.992000000000001</v>
      </c>
      <c r="E123" s="1">
        <v>419.83199999999999</v>
      </c>
      <c r="F123" s="3">
        <v>43477</v>
      </c>
      <c r="G123" s="5">
        <v>0.50138888888888899</v>
      </c>
      <c r="H123" t="s">
        <v>17</v>
      </c>
      <c r="I123" s="1">
        <v>19.992000000000001</v>
      </c>
      <c r="J123" s="6">
        <v>6.5</v>
      </c>
      <c r="K123" t="str">
        <f t="shared" si="8"/>
        <v>Jan</v>
      </c>
      <c r="L123" t="str">
        <f t="shared" si="9"/>
        <v>Sat</v>
      </c>
      <c r="M123" t="str">
        <f t="shared" si="6"/>
        <v>afternoon</v>
      </c>
      <c r="N123" t="str">
        <f>VLOOKUP(A123,'Customer-details'!$A$1:$C$1001,2,0)</f>
        <v>Member</v>
      </c>
      <c r="O123" t="str">
        <f>VLOOKUP(A123,'Customer-details'!$A$1:$C$1001,3,0)</f>
        <v>Male</v>
      </c>
      <c r="P123" t="str">
        <f>VLOOKUP(A123,'Product-details'!$A$1:$C$1001,2,0)</f>
        <v>Sports and travel</v>
      </c>
      <c r="Q123" t="str">
        <f>VLOOKUP(A123,'City-details'!$A$1:$C$1001,3,0)</f>
        <v>Naypyitaw</v>
      </c>
      <c r="R123" t="str">
        <f>VLOOKUP(A123,'City-details'!$A$1:$C$1001,2,0)</f>
        <v>C</v>
      </c>
      <c r="S123" t="str">
        <f t="shared" si="7"/>
        <v>Average</v>
      </c>
    </row>
    <row r="124" spans="1:19">
      <c r="A124" t="s">
        <v>137</v>
      </c>
      <c r="B124" s="1">
        <v>99.96</v>
      </c>
      <c r="C124" s="4">
        <v>9</v>
      </c>
      <c r="D124" s="2">
        <v>44.981999999999999</v>
      </c>
      <c r="E124" s="1">
        <v>944.62199999999996</v>
      </c>
      <c r="F124" s="3">
        <v>43533</v>
      </c>
      <c r="G124" s="5">
        <v>0.72638888888888897</v>
      </c>
      <c r="H124" t="s">
        <v>17</v>
      </c>
      <c r="I124" s="1">
        <v>44.981999999999999</v>
      </c>
      <c r="J124" s="6">
        <v>4.2</v>
      </c>
      <c r="K124" t="str">
        <f t="shared" si="8"/>
        <v>Mar</v>
      </c>
      <c r="L124" t="str">
        <f t="shared" si="9"/>
        <v>Sat</v>
      </c>
      <c r="M124" t="str">
        <f t="shared" si="6"/>
        <v>evening</v>
      </c>
      <c r="N124" t="str">
        <f>VLOOKUP(A124,'Customer-details'!$A$1:$C$1001,2,0)</f>
        <v>Member</v>
      </c>
      <c r="O124" t="str">
        <f>VLOOKUP(A124,'Customer-details'!$A$1:$C$1001,3,0)</f>
        <v>Male</v>
      </c>
      <c r="P124" t="str">
        <f>VLOOKUP(A124,'Product-details'!$A$1:$C$1001,2,0)</f>
        <v>Sports and travel</v>
      </c>
      <c r="Q124" t="str">
        <f>VLOOKUP(A124,'City-details'!$A$1:$C$1001,3,0)</f>
        <v>Mandalay</v>
      </c>
      <c r="R124" t="str">
        <f>VLOOKUP(A124,'City-details'!$A$1:$C$1001,2,0)</f>
        <v>B</v>
      </c>
      <c r="S124" t="str">
        <f t="shared" si="7"/>
        <v>Poor</v>
      </c>
    </row>
    <row r="125" spans="1:19">
      <c r="A125" t="s">
        <v>138</v>
      </c>
      <c r="B125" s="1">
        <v>63.91</v>
      </c>
      <c r="C125" s="4">
        <v>8</v>
      </c>
      <c r="D125" s="2">
        <v>25.564</v>
      </c>
      <c r="E125" s="1">
        <v>536.84400000000005</v>
      </c>
      <c r="F125" s="3">
        <v>43537</v>
      </c>
      <c r="G125" s="5">
        <v>0.82777777777777795</v>
      </c>
      <c r="H125" t="s">
        <v>17</v>
      </c>
      <c r="I125" s="1">
        <v>25.564</v>
      </c>
      <c r="J125" s="6">
        <v>4.5999999999999996</v>
      </c>
      <c r="K125" t="str">
        <f t="shared" si="8"/>
        <v>Mar</v>
      </c>
      <c r="L125" t="str">
        <f t="shared" si="9"/>
        <v>Wed</v>
      </c>
      <c r="M125" t="str">
        <f t="shared" si="6"/>
        <v>evening</v>
      </c>
      <c r="N125" t="str">
        <f>VLOOKUP(A125,'Customer-details'!$A$1:$C$1001,2,0)</f>
        <v>Member</v>
      </c>
      <c r="O125" t="str">
        <f>VLOOKUP(A125,'Customer-details'!$A$1:$C$1001,3,0)</f>
        <v>Male</v>
      </c>
      <c r="P125" t="str">
        <f>VLOOKUP(A125,'Product-details'!$A$1:$C$1001,2,0)</f>
        <v>Home and lifestyle</v>
      </c>
      <c r="Q125" t="str">
        <f>VLOOKUP(A125,'City-details'!$A$1:$C$1001,3,0)</f>
        <v>Naypyitaw</v>
      </c>
      <c r="R125" t="str">
        <f>VLOOKUP(A125,'City-details'!$A$1:$C$1001,2,0)</f>
        <v>C</v>
      </c>
      <c r="S125" t="str">
        <f t="shared" si="7"/>
        <v>Poor</v>
      </c>
    </row>
    <row r="126" spans="1:19">
      <c r="A126" t="s">
        <v>139</v>
      </c>
      <c r="B126" s="1">
        <v>56.47</v>
      </c>
      <c r="C126" s="4">
        <v>8</v>
      </c>
      <c r="D126" s="2">
        <v>22.588000000000001</v>
      </c>
      <c r="E126" s="1">
        <v>474.34800000000001</v>
      </c>
      <c r="F126" s="3">
        <v>43533</v>
      </c>
      <c r="G126" s="5">
        <v>0.62291666666666701</v>
      </c>
      <c r="H126" t="s">
        <v>13</v>
      </c>
      <c r="I126" s="1">
        <v>22.588000000000001</v>
      </c>
      <c r="J126" s="6">
        <v>7.3</v>
      </c>
      <c r="K126" t="str">
        <f t="shared" si="8"/>
        <v>Mar</v>
      </c>
      <c r="L126" t="str">
        <f t="shared" si="9"/>
        <v>Sat</v>
      </c>
      <c r="M126" t="str">
        <f t="shared" si="6"/>
        <v>afternoon</v>
      </c>
      <c r="N126" t="str">
        <f>VLOOKUP(A126,'Customer-details'!$A$1:$C$1001,2,0)</f>
        <v>Member</v>
      </c>
      <c r="O126" t="str">
        <f>VLOOKUP(A126,'Customer-details'!$A$1:$C$1001,3,0)</f>
        <v>Female</v>
      </c>
      <c r="P126" t="str">
        <f>VLOOKUP(A126,'Product-details'!$A$1:$C$1001,2,0)</f>
        <v>Fashion accessories</v>
      </c>
      <c r="Q126" t="str">
        <f>VLOOKUP(A126,'City-details'!$A$1:$C$1001,3,0)</f>
        <v>Mandalay</v>
      </c>
      <c r="R126" t="str">
        <f>VLOOKUP(A126,'City-details'!$A$1:$C$1001,2,0)</f>
        <v>B</v>
      </c>
      <c r="S126" t="str">
        <f t="shared" si="7"/>
        <v>Average</v>
      </c>
    </row>
    <row r="127" spans="1:19">
      <c r="A127" t="s">
        <v>140</v>
      </c>
      <c r="B127" s="1">
        <v>93.69</v>
      </c>
      <c r="C127" s="4">
        <v>7</v>
      </c>
      <c r="D127" s="2">
        <v>32.791499999999999</v>
      </c>
      <c r="E127" s="1">
        <v>688.62149999999997</v>
      </c>
      <c r="F127" s="3">
        <v>43534</v>
      </c>
      <c r="G127" s="5">
        <v>0.780555555555556</v>
      </c>
      <c r="H127" t="s">
        <v>17</v>
      </c>
      <c r="I127" s="1">
        <v>32.791499999999999</v>
      </c>
      <c r="J127" s="6">
        <v>4.5</v>
      </c>
      <c r="K127" t="str">
        <f t="shared" si="8"/>
        <v>Mar</v>
      </c>
      <c r="L127" t="str">
        <f t="shared" si="9"/>
        <v>Sun</v>
      </c>
      <c r="M127" t="str">
        <f t="shared" si="6"/>
        <v>evening</v>
      </c>
      <c r="N127" t="str">
        <f>VLOOKUP(A127,'Customer-details'!$A$1:$C$1001,2,0)</f>
        <v>Normal</v>
      </c>
      <c r="O127" t="str">
        <f>VLOOKUP(A127,'Customer-details'!$A$1:$C$1001,3,0)</f>
        <v>Female</v>
      </c>
      <c r="P127" t="str">
        <f>VLOOKUP(A127,'Product-details'!$A$1:$C$1001,2,0)</f>
        <v>Home and lifestyle</v>
      </c>
      <c r="Q127" t="str">
        <f>VLOOKUP(A127,'City-details'!$A$1:$C$1001,3,0)</f>
        <v>Yangon</v>
      </c>
      <c r="R127" t="str">
        <f>VLOOKUP(A127,'City-details'!$A$1:$C$1001,2,0)</f>
        <v>A</v>
      </c>
      <c r="S127" t="str">
        <f t="shared" si="7"/>
        <v>Poor</v>
      </c>
    </row>
    <row r="128" spans="1:19">
      <c r="A128" t="s">
        <v>141</v>
      </c>
      <c r="B128" s="1">
        <v>32.25</v>
      </c>
      <c r="C128" s="4">
        <v>5</v>
      </c>
      <c r="D128" s="2">
        <v>8.0625</v>
      </c>
      <c r="E128" s="1">
        <v>169.3125</v>
      </c>
      <c r="F128" s="3">
        <v>43492</v>
      </c>
      <c r="G128" s="5">
        <v>0.55972222222222201</v>
      </c>
      <c r="H128" t="s">
        <v>15</v>
      </c>
      <c r="I128" s="1">
        <v>8.0625</v>
      </c>
      <c r="J128" s="6">
        <v>9</v>
      </c>
      <c r="K128" t="str">
        <f t="shared" si="8"/>
        <v>Jan</v>
      </c>
      <c r="L128" t="str">
        <f t="shared" si="9"/>
        <v>Sun</v>
      </c>
      <c r="M128" t="str">
        <f t="shared" si="6"/>
        <v>afternoon</v>
      </c>
      <c r="N128" t="str">
        <f>VLOOKUP(A128,'Customer-details'!$A$1:$C$1001,2,0)</f>
        <v>Normal</v>
      </c>
      <c r="O128" t="str">
        <f>VLOOKUP(A128,'Customer-details'!$A$1:$C$1001,3,0)</f>
        <v>Female</v>
      </c>
      <c r="P128" t="str">
        <f>VLOOKUP(A128,'Product-details'!$A$1:$C$1001,2,0)</f>
        <v>Sports and travel</v>
      </c>
      <c r="Q128" t="str">
        <f>VLOOKUP(A128,'City-details'!$A$1:$C$1001,3,0)</f>
        <v>Yangon</v>
      </c>
      <c r="R128" t="str">
        <f>VLOOKUP(A128,'City-details'!$A$1:$C$1001,2,0)</f>
        <v>A</v>
      </c>
      <c r="S128" t="str">
        <f t="shared" si="7"/>
        <v>Good</v>
      </c>
    </row>
    <row r="129" spans="1:19">
      <c r="A129" t="s">
        <v>142</v>
      </c>
      <c r="B129" s="1">
        <v>31.73</v>
      </c>
      <c r="C129" s="4">
        <v>9</v>
      </c>
      <c r="D129" s="2">
        <v>14.278499999999999</v>
      </c>
      <c r="E129" s="1">
        <v>299.8485</v>
      </c>
      <c r="F129" s="3">
        <v>43473</v>
      </c>
      <c r="G129" s="5">
        <v>0.67847222222222203</v>
      </c>
      <c r="H129" t="s">
        <v>17</v>
      </c>
      <c r="I129" s="1">
        <v>14.278499999999999</v>
      </c>
      <c r="J129" s="6">
        <v>5.9</v>
      </c>
      <c r="K129" t="str">
        <f t="shared" si="8"/>
        <v>Jan</v>
      </c>
      <c r="L129" t="str">
        <f t="shared" si="9"/>
        <v>Tue</v>
      </c>
      <c r="M129" t="str">
        <f t="shared" si="6"/>
        <v>evening</v>
      </c>
      <c r="N129" t="str">
        <f>VLOOKUP(A129,'Customer-details'!$A$1:$C$1001,2,0)</f>
        <v>Normal</v>
      </c>
      <c r="O129" t="str">
        <f>VLOOKUP(A129,'Customer-details'!$A$1:$C$1001,3,0)</f>
        <v>Female</v>
      </c>
      <c r="P129" t="str">
        <f>VLOOKUP(A129,'Product-details'!$A$1:$C$1001,2,0)</f>
        <v>Fashion accessories</v>
      </c>
      <c r="Q129" t="str">
        <f>VLOOKUP(A129,'City-details'!$A$1:$C$1001,3,0)</f>
        <v>Naypyitaw</v>
      </c>
      <c r="R129" t="str">
        <f>VLOOKUP(A129,'City-details'!$A$1:$C$1001,2,0)</f>
        <v>C</v>
      </c>
      <c r="S129" t="str">
        <f t="shared" si="7"/>
        <v>Poor</v>
      </c>
    </row>
    <row r="130" spans="1:19">
      <c r="A130" t="s">
        <v>143</v>
      </c>
      <c r="B130" s="1">
        <v>68.540000000000006</v>
      </c>
      <c r="C130" s="4">
        <v>8</v>
      </c>
      <c r="D130" s="2">
        <v>27.416</v>
      </c>
      <c r="E130" s="1">
        <v>575.73599999999999</v>
      </c>
      <c r="F130" s="3">
        <v>43473</v>
      </c>
      <c r="G130" s="5">
        <v>0.66458333333333297</v>
      </c>
      <c r="H130" t="s">
        <v>13</v>
      </c>
      <c r="I130" s="1">
        <v>27.416</v>
      </c>
      <c r="J130" s="6">
        <v>8.5</v>
      </c>
      <c r="K130" t="str">
        <f t="shared" si="8"/>
        <v>Jan</v>
      </c>
      <c r="L130" t="str">
        <f t="shared" si="9"/>
        <v>Tue</v>
      </c>
      <c r="M130" t="str">
        <f t="shared" si="6"/>
        <v>afternoon</v>
      </c>
      <c r="N130" t="str">
        <f>VLOOKUP(A130,'Customer-details'!$A$1:$C$1001,2,0)</f>
        <v>Member</v>
      </c>
      <c r="O130" t="str">
        <f>VLOOKUP(A130,'Customer-details'!$A$1:$C$1001,3,0)</f>
        <v>Female</v>
      </c>
      <c r="P130" t="str">
        <f>VLOOKUP(A130,'Product-details'!$A$1:$C$1001,2,0)</f>
        <v>Food and beverages</v>
      </c>
      <c r="Q130" t="str">
        <f>VLOOKUP(A130,'City-details'!$A$1:$C$1001,3,0)</f>
        <v>Naypyitaw</v>
      </c>
      <c r="R130" t="str">
        <f>VLOOKUP(A130,'City-details'!$A$1:$C$1001,2,0)</f>
        <v>C</v>
      </c>
      <c r="S130" t="str">
        <f t="shared" si="7"/>
        <v>Good</v>
      </c>
    </row>
    <row r="131" spans="1:19">
      <c r="A131" t="s">
        <v>144</v>
      </c>
      <c r="B131" s="1">
        <v>90.28</v>
      </c>
      <c r="C131" s="4">
        <v>9</v>
      </c>
      <c r="D131" s="2">
        <v>40.625999999999998</v>
      </c>
      <c r="E131" s="1">
        <v>853.14599999999996</v>
      </c>
      <c r="F131" s="3">
        <v>43504</v>
      </c>
      <c r="G131" s="5">
        <v>0.46875</v>
      </c>
      <c r="H131" t="s">
        <v>13</v>
      </c>
      <c r="I131" s="1">
        <v>40.625999999999998</v>
      </c>
      <c r="J131" s="6">
        <v>7.2</v>
      </c>
      <c r="K131" t="str">
        <f t="shared" si="8"/>
        <v>Feb</v>
      </c>
      <c r="L131" t="str">
        <f t="shared" si="9"/>
        <v>Fri</v>
      </c>
      <c r="M131" t="str">
        <f t="shared" ref="M131:M194" si="10">IF(G131&lt;TIME(12,0,0),"morning",IF(AND(G131&gt;=TIME(12,0,0),G131&lt;TIME(16,0,0)),"afternoon","evening"))</f>
        <v>morning</v>
      </c>
      <c r="N131" t="str">
        <f>VLOOKUP(A131,'Customer-details'!$A$1:$C$1001,2,0)</f>
        <v>Normal</v>
      </c>
      <c r="O131" t="str">
        <f>VLOOKUP(A131,'Customer-details'!$A$1:$C$1001,3,0)</f>
        <v>Female</v>
      </c>
      <c r="P131" t="str">
        <f>VLOOKUP(A131,'Product-details'!$A$1:$C$1001,2,0)</f>
        <v>Sports and travel</v>
      </c>
      <c r="Q131" t="str">
        <f>VLOOKUP(A131,'City-details'!$A$1:$C$1001,3,0)</f>
        <v>Mandalay</v>
      </c>
      <c r="R131" t="str">
        <f>VLOOKUP(A131,'City-details'!$A$1:$C$1001,2,0)</f>
        <v>B</v>
      </c>
      <c r="S131" t="str">
        <f t="shared" ref="S131:S194" si="11">IF(J131&gt;=8,"Good",IF(AND(J131&lt;8,J131&gt;=6),"Average","Poor"))</f>
        <v>Average</v>
      </c>
    </row>
    <row r="132" spans="1:19">
      <c r="A132" t="s">
        <v>145</v>
      </c>
      <c r="B132" s="1">
        <v>39.619999999999997</v>
      </c>
      <c r="C132" s="4">
        <v>7</v>
      </c>
      <c r="D132" s="2">
        <v>13.867000000000001</v>
      </c>
      <c r="E132" s="1">
        <v>291.20699999999999</v>
      </c>
      <c r="F132" s="3">
        <v>43490</v>
      </c>
      <c r="G132" s="5">
        <v>0.55416666666666703</v>
      </c>
      <c r="H132" t="s">
        <v>15</v>
      </c>
      <c r="I132" s="1">
        <v>13.867000000000001</v>
      </c>
      <c r="J132" s="6">
        <v>7.5</v>
      </c>
      <c r="K132" t="str">
        <f t="shared" si="8"/>
        <v>Jan</v>
      </c>
      <c r="L132" t="str">
        <f t="shared" si="9"/>
        <v>Fri</v>
      </c>
      <c r="M132" t="str">
        <f t="shared" si="10"/>
        <v>afternoon</v>
      </c>
      <c r="N132" t="str">
        <f>VLOOKUP(A132,'Customer-details'!$A$1:$C$1001,2,0)</f>
        <v>Normal</v>
      </c>
      <c r="O132" t="str">
        <f>VLOOKUP(A132,'Customer-details'!$A$1:$C$1001,3,0)</f>
        <v>Female</v>
      </c>
      <c r="P132" t="str">
        <f>VLOOKUP(A132,'Product-details'!$A$1:$C$1001,2,0)</f>
        <v>Fashion accessories</v>
      </c>
      <c r="Q132" t="str">
        <f>VLOOKUP(A132,'City-details'!$A$1:$C$1001,3,0)</f>
        <v>Mandalay</v>
      </c>
      <c r="R132" t="str">
        <f>VLOOKUP(A132,'City-details'!$A$1:$C$1001,2,0)</f>
        <v>B</v>
      </c>
      <c r="S132" t="str">
        <f t="shared" si="11"/>
        <v>Average</v>
      </c>
    </row>
    <row r="133" spans="1:19">
      <c r="A133" t="s">
        <v>146</v>
      </c>
      <c r="B133" s="1">
        <v>92.13</v>
      </c>
      <c r="C133" s="4">
        <v>6</v>
      </c>
      <c r="D133" s="2">
        <v>27.638999999999999</v>
      </c>
      <c r="E133" s="1">
        <v>580.41899999999998</v>
      </c>
      <c r="F133" s="3">
        <v>43530</v>
      </c>
      <c r="G133" s="5">
        <v>0.85694444444444395</v>
      </c>
      <c r="H133" t="s">
        <v>15</v>
      </c>
      <c r="I133" s="1">
        <v>27.638999999999999</v>
      </c>
      <c r="J133" s="6">
        <v>8.3000000000000007</v>
      </c>
      <c r="K133" t="str">
        <f t="shared" si="8"/>
        <v>Mar</v>
      </c>
      <c r="L133" t="str">
        <f t="shared" si="9"/>
        <v>Wed</v>
      </c>
      <c r="M133" t="str">
        <f t="shared" si="10"/>
        <v>evening</v>
      </c>
      <c r="N133" t="str">
        <f>VLOOKUP(A133,'Customer-details'!$A$1:$C$1001,2,0)</f>
        <v>Member</v>
      </c>
      <c r="O133" t="str">
        <f>VLOOKUP(A133,'Customer-details'!$A$1:$C$1001,3,0)</f>
        <v>Female</v>
      </c>
      <c r="P133" t="str">
        <f>VLOOKUP(A133,'Product-details'!$A$1:$C$1001,2,0)</f>
        <v>Sports and travel</v>
      </c>
      <c r="Q133" t="str">
        <f>VLOOKUP(A133,'City-details'!$A$1:$C$1001,3,0)</f>
        <v>Yangon</v>
      </c>
      <c r="R133" t="str">
        <f>VLOOKUP(A133,'City-details'!$A$1:$C$1001,2,0)</f>
        <v>A</v>
      </c>
      <c r="S133" t="str">
        <f t="shared" si="11"/>
        <v>Good</v>
      </c>
    </row>
    <row r="134" spans="1:19">
      <c r="A134" t="s">
        <v>147</v>
      </c>
      <c r="B134" s="1">
        <v>34.840000000000003</v>
      </c>
      <c r="C134" s="4">
        <v>4</v>
      </c>
      <c r="D134" s="2">
        <v>6.968</v>
      </c>
      <c r="E134" s="1">
        <v>146.328</v>
      </c>
      <c r="F134" s="3">
        <v>43506</v>
      </c>
      <c r="G134" s="5">
        <v>0.77500000000000002</v>
      </c>
      <c r="H134" t="s">
        <v>15</v>
      </c>
      <c r="I134" s="1">
        <v>6.968</v>
      </c>
      <c r="J134" s="6">
        <v>7.4</v>
      </c>
      <c r="K134" t="str">
        <f t="shared" si="8"/>
        <v>Feb</v>
      </c>
      <c r="L134" t="str">
        <f t="shared" si="9"/>
        <v>Sun</v>
      </c>
      <c r="M134" t="str">
        <f t="shared" si="10"/>
        <v>evening</v>
      </c>
      <c r="N134" t="str">
        <f>VLOOKUP(A134,'Customer-details'!$A$1:$C$1001,2,0)</f>
        <v>Normal</v>
      </c>
      <c r="O134" t="str">
        <f>VLOOKUP(A134,'Customer-details'!$A$1:$C$1001,3,0)</f>
        <v>Female</v>
      </c>
      <c r="P134" t="str">
        <f>VLOOKUP(A134,'Product-details'!$A$1:$C$1001,2,0)</f>
        <v>Sports and travel</v>
      </c>
      <c r="Q134" t="str">
        <f>VLOOKUP(A134,'City-details'!$A$1:$C$1001,3,0)</f>
        <v>Mandalay</v>
      </c>
      <c r="R134" t="str">
        <f>VLOOKUP(A134,'City-details'!$A$1:$C$1001,2,0)</f>
        <v>B</v>
      </c>
      <c r="S134" t="str">
        <f t="shared" si="11"/>
        <v>Average</v>
      </c>
    </row>
    <row r="135" spans="1:19">
      <c r="A135" t="s">
        <v>148</v>
      </c>
      <c r="B135" s="1">
        <v>87.45</v>
      </c>
      <c r="C135" s="4">
        <v>6</v>
      </c>
      <c r="D135" s="2">
        <v>26.234999999999999</v>
      </c>
      <c r="E135" s="1">
        <v>550.93499999999995</v>
      </c>
      <c r="F135" s="3">
        <v>43513</v>
      </c>
      <c r="G135" s="5">
        <v>0.61111111111111105</v>
      </c>
      <c r="H135" t="s">
        <v>17</v>
      </c>
      <c r="I135" s="1">
        <v>26.234999999999999</v>
      </c>
      <c r="J135" s="6">
        <v>8.8000000000000007</v>
      </c>
      <c r="K135" t="str">
        <f t="shared" si="8"/>
        <v>Feb</v>
      </c>
      <c r="L135" t="str">
        <f t="shared" si="9"/>
        <v>Sun</v>
      </c>
      <c r="M135" t="str">
        <f t="shared" si="10"/>
        <v>afternoon</v>
      </c>
      <c r="N135" t="str">
        <f>VLOOKUP(A135,'Customer-details'!$A$1:$C$1001,2,0)</f>
        <v>Member</v>
      </c>
      <c r="O135" t="str">
        <f>VLOOKUP(A135,'Customer-details'!$A$1:$C$1001,3,0)</f>
        <v>Male</v>
      </c>
      <c r="P135" t="str">
        <f>VLOOKUP(A135,'Product-details'!$A$1:$C$1001,2,0)</f>
        <v>Electronic accessories</v>
      </c>
      <c r="Q135" t="str">
        <f>VLOOKUP(A135,'City-details'!$A$1:$C$1001,3,0)</f>
        <v>Mandalay</v>
      </c>
      <c r="R135" t="str">
        <f>VLOOKUP(A135,'City-details'!$A$1:$C$1001,2,0)</f>
        <v>B</v>
      </c>
      <c r="S135" t="str">
        <f t="shared" si="11"/>
        <v>Good</v>
      </c>
    </row>
    <row r="136" spans="1:19">
      <c r="A136" t="s">
        <v>149</v>
      </c>
      <c r="B136" s="1">
        <v>81.3</v>
      </c>
      <c r="C136" s="4">
        <v>6</v>
      </c>
      <c r="D136" s="2">
        <v>24.39</v>
      </c>
      <c r="E136" s="1">
        <v>512.19000000000005</v>
      </c>
      <c r="F136" s="3">
        <v>43532</v>
      </c>
      <c r="G136" s="5">
        <v>0.69652777777777797</v>
      </c>
      <c r="H136" t="s">
        <v>13</v>
      </c>
      <c r="I136" s="1">
        <v>24.39</v>
      </c>
      <c r="J136" s="6">
        <v>5.3</v>
      </c>
      <c r="K136" t="str">
        <f t="shared" si="8"/>
        <v>Mar</v>
      </c>
      <c r="L136" t="str">
        <f t="shared" si="9"/>
        <v>Fri</v>
      </c>
      <c r="M136" t="str">
        <f t="shared" si="10"/>
        <v>evening</v>
      </c>
      <c r="N136" t="str">
        <f>VLOOKUP(A136,'Customer-details'!$A$1:$C$1001,2,0)</f>
        <v>Normal</v>
      </c>
      <c r="O136" t="str">
        <f>VLOOKUP(A136,'Customer-details'!$A$1:$C$1001,3,0)</f>
        <v>Female</v>
      </c>
      <c r="P136" t="str">
        <f>VLOOKUP(A136,'Product-details'!$A$1:$C$1001,2,0)</f>
        <v>Health and beauty</v>
      </c>
      <c r="Q136" t="str">
        <f>VLOOKUP(A136,'City-details'!$A$1:$C$1001,3,0)</f>
        <v>Naypyitaw</v>
      </c>
      <c r="R136" t="str">
        <f>VLOOKUP(A136,'City-details'!$A$1:$C$1001,2,0)</f>
        <v>C</v>
      </c>
      <c r="S136" t="str">
        <f t="shared" si="11"/>
        <v>Poor</v>
      </c>
    </row>
    <row r="137" spans="1:19">
      <c r="A137" t="s">
        <v>150</v>
      </c>
      <c r="B137" s="1">
        <v>90.22</v>
      </c>
      <c r="C137" s="4">
        <v>3</v>
      </c>
      <c r="D137" s="2">
        <v>13.532999999999999</v>
      </c>
      <c r="E137" s="1">
        <v>284.19299999999998</v>
      </c>
      <c r="F137" s="3">
        <v>43514</v>
      </c>
      <c r="G137" s="5">
        <v>0.81874999999999998</v>
      </c>
      <c r="H137" t="s">
        <v>15</v>
      </c>
      <c r="I137" s="1">
        <v>13.532999999999999</v>
      </c>
      <c r="J137" s="6">
        <v>6.2</v>
      </c>
      <c r="K137" t="str">
        <f t="shared" si="8"/>
        <v>Feb</v>
      </c>
      <c r="L137" t="str">
        <f t="shared" si="9"/>
        <v>Mon</v>
      </c>
      <c r="M137" t="str">
        <f t="shared" si="10"/>
        <v>evening</v>
      </c>
      <c r="N137" t="str">
        <f>VLOOKUP(A137,'Customer-details'!$A$1:$C$1001,2,0)</f>
        <v>Normal</v>
      </c>
      <c r="O137" t="str">
        <f>VLOOKUP(A137,'Customer-details'!$A$1:$C$1001,3,0)</f>
        <v>Male</v>
      </c>
      <c r="P137" t="str">
        <f>VLOOKUP(A137,'Product-details'!$A$1:$C$1001,2,0)</f>
        <v>Fashion accessories</v>
      </c>
      <c r="Q137" t="str">
        <f>VLOOKUP(A137,'City-details'!$A$1:$C$1001,3,0)</f>
        <v>Naypyitaw</v>
      </c>
      <c r="R137" t="str">
        <f>VLOOKUP(A137,'City-details'!$A$1:$C$1001,2,0)</f>
        <v>C</v>
      </c>
      <c r="S137" t="str">
        <f t="shared" si="11"/>
        <v>Average</v>
      </c>
    </row>
    <row r="138" spans="1:19">
      <c r="A138" t="s">
        <v>151</v>
      </c>
      <c r="B138" s="1">
        <v>26.31</v>
      </c>
      <c r="C138" s="4">
        <v>5</v>
      </c>
      <c r="D138" s="2">
        <v>6.5774999999999997</v>
      </c>
      <c r="E138" s="1">
        <v>138.1275</v>
      </c>
      <c r="F138" s="3">
        <v>43483</v>
      </c>
      <c r="G138" s="5">
        <v>0.874305555555556</v>
      </c>
      <c r="H138" t="s">
        <v>17</v>
      </c>
      <c r="I138" s="1">
        <v>6.5774999999999997</v>
      </c>
      <c r="J138" s="6">
        <v>8.8000000000000007</v>
      </c>
      <c r="K138" t="str">
        <f t="shared" si="8"/>
        <v>Jan</v>
      </c>
      <c r="L138" t="str">
        <f t="shared" si="9"/>
        <v>Fri</v>
      </c>
      <c r="M138" t="str">
        <f t="shared" si="10"/>
        <v>evening</v>
      </c>
      <c r="N138" t="str">
        <f>VLOOKUP(A138,'Customer-details'!$A$1:$C$1001,2,0)</f>
        <v>Normal</v>
      </c>
      <c r="O138" t="str">
        <f>VLOOKUP(A138,'Customer-details'!$A$1:$C$1001,3,0)</f>
        <v>Female</v>
      </c>
      <c r="P138" t="str">
        <f>VLOOKUP(A138,'Product-details'!$A$1:$C$1001,2,0)</f>
        <v>Electronic accessories</v>
      </c>
      <c r="Q138" t="str">
        <f>VLOOKUP(A138,'City-details'!$A$1:$C$1001,3,0)</f>
        <v>Yangon</v>
      </c>
      <c r="R138" t="str">
        <f>VLOOKUP(A138,'City-details'!$A$1:$C$1001,2,0)</f>
        <v>A</v>
      </c>
      <c r="S138" t="str">
        <f t="shared" si="11"/>
        <v>Good</v>
      </c>
    </row>
    <row r="139" spans="1:19">
      <c r="A139" t="s">
        <v>152</v>
      </c>
      <c r="B139" s="1">
        <v>34.42</v>
      </c>
      <c r="C139" s="4">
        <v>6</v>
      </c>
      <c r="D139" s="2">
        <v>10.326000000000001</v>
      </c>
      <c r="E139" s="1">
        <v>216.846</v>
      </c>
      <c r="F139" s="3">
        <v>43514</v>
      </c>
      <c r="G139" s="5">
        <v>0.65208333333333302</v>
      </c>
      <c r="H139" t="s">
        <v>15</v>
      </c>
      <c r="I139" s="1">
        <v>10.326000000000001</v>
      </c>
      <c r="J139" s="6">
        <v>9.8000000000000007</v>
      </c>
      <c r="K139" t="str">
        <f t="shared" si="8"/>
        <v>Feb</v>
      </c>
      <c r="L139" t="str">
        <f t="shared" si="9"/>
        <v>Mon</v>
      </c>
      <c r="M139" t="str">
        <f t="shared" si="10"/>
        <v>afternoon</v>
      </c>
      <c r="N139" t="str">
        <f>VLOOKUP(A139,'Customer-details'!$A$1:$C$1001,2,0)</f>
        <v>Member</v>
      </c>
      <c r="O139" t="str">
        <f>VLOOKUP(A139,'Customer-details'!$A$1:$C$1001,3,0)</f>
        <v>Female</v>
      </c>
      <c r="P139" t="str">
        <f>VLOOKUP(A139,'Product-details'!$A$1:$C$1001,2,0)</f>
        <v>Home and lifestyle</v>
      </c>
      <c r="Q139" t="str">
        <f>VLOOKUP(A139,'City-details'!$A$1:$C$1001,3,0)</f>
        <v>Yangon</v>
      </c>
      <c r="R139" t="str">
        <f>VLOOKUP(A139,'City-details'!$A$1:$C$1001,2,0)</f>
        <v>A</v>
      </c>
      <c r="S139" t="str">
        <f t="shared" si="11"/>
        <v>Good</v>
      </c>
    </row>
    <row r="140" spans="1:19">
      <c r="A140" t="s">
        <v>153</v>
      </c>
      <c r="B140" s="1">
        <v>51.91</v>
      </c>
      <c r="C140" s="4">
        <v>10</v>
      </c>
      <c r="D140" s="2">
        <v>25.954999999999998</v>
      </c>
      <c r="E140" s="1">
        <v>545.05499999999995</v>
      </c>
      <c r="F140" s="3">
        <v>43512</v>
      </c>
      <c r="G140" s="5">
        <v>0.51458333333333295</v>
      </c>
      <c r="H140" t="s">
        <v>15</v>
      </c>
      <c r="I140" s="1">
        <v>25.954999999999998</v>
      </c>
      <c r="J140" s="6">
        <v>8.1999999999999993</v>
      </c>
      <c r="K140" t="str">
        <f t="shared" si="8"/>
        <v>Feb</v>
      </c>
      <c r="L140" t="str">
        <f t="shared" si="9"/>
        <v>Sat</v>
      </c>
      <c r="M140" t="str">
        <f t="shared" si="10"/>
        <v>afternoon</v>
      </c>
      <c r="N140" t="str">
        <f>VLOOKUP(A140,'Customer-details'!$A$1:$C$1001,2,0)</f>
        <v>Normal</v>
      </c>
      <c r="O140" t="str">
        <f>VLOOKUP(A140,'Customer-details'!$A$1:$C$1001,3,0)</f>
        <v>Male</v>
      </c>
      <c r="P140" t="str">
        <f>VLOOKUP(A140,'Product-details'!$A$1:$C$1001,2,0)</f>
        <v>Sports and travel</v>
      </c>
      <c r="Q140" t="str">
        <f>VLOOKUP(A140,'City-details'!$A$1:$C$1001,3,0)</f>
        <v>Mandalay</v>
      </c>
      <c r="R140" t="str">
        <f>VLOOKUP(A140,'City-details'!$A$1:$C$1001,2,0)</f>
        <v>B</v>
      </c>
      <c r="S140" t="str">
        <f t="shared" si="11"/>
        <v>Good</v>
      </c>
    </row>
    <row r="141" spans="1:19">
      <c r="A141" t="s">
        <v>154</v>
      </c>
      <c r="B141" s="1">
        <v>72.5</v>
      </c>
      <c r="C141" s="4">
        <v>8</v>
      </c>
      <c r="D141" s="2">
        <v>29</v>
      </c>
      <c r="E141" s="1">
        <v>609</v>
      </c>
      <c r="F141" s="3">
        <v>43540</v>
      </c>
      <c r="G141" s="5">
        <v>0.80902777777777801</v>
      </c>
      <c r="H141" t="s">
        <v>13</v>
      </c>
      <c r="I141" s="1">
        <v>29</v>
      </c>
      <c r="J141" s="6">
        <v>9.1999999999999993</v>
      </c>
      <c r="K141" t="str">
        <f t="shared" si="8"/>
        <v>Mar</v>
      </c>
      <c r="L141" t="str">
        <f t="shared" si="9"/>
        <v>Sat</v>
      </c>
      <c r="M141" t="str">
        <f t="shared" si="10"/>
        <v>evening</v>
      </c>
      <c r="N141" t="str">
        <f>VLOOKUP(A141,'Customer-details'!$A$1:$C$1001,2,0)</f>
        <v>Normal</v>
      </c>
      <c r="O141" t="str">
        <f>VLOOKUP(A141,'Customer-details'!$A$1:$C$1001,3,0)</f>
        <v>Male</v>
      </c>
      <c r="P141" t="str">
        <f>VLOOKUP(A141,'Product-details'!$A$1:$C$1001,2,0)</f>
        <v>Sports and travel</v>
      </c>
      <c r="Q141" t="str">
        <f>VLOOKUP(A141,'City-details'!$A$1:$C$1001,3,0)</f>
        <v>Yangon</v>
      </c>
      <c r="R141" t="str">
        <f>VLOOKUP(A141,'City-details'!$A$1:$C$1001,2,0)</f>
        <v>A</v>
      </c>
      <c r="S141" t="str">
        <f t="shared" si="11"/>
        <v>Good</v>
      </c>
    </row>
    <row r="142" spans="1:19">
      <c r="A142" t="s">
        <v>155</v>
      </c>
      <c r="B142" s="1">
        <v>89.8</v>
      </c>
      <c r="C142" s="4">
        <v>10</v>
      </c>
      <c r="D142" s="2">
        <v>44.9</v>
      </c>
      <c r="E142" s="1">
        <v>942.9</v>
      </c>
      <c r="F142" s="3">
        <v>43488</v>
      </c>
      <c r="G142" s="5">
        <v>0.54166666666666696</v>
      </c>
      <c r="H142" t="s">
        <v>17</v>
      </c>
      <c r="I142" s="1">
        <v>44.9</v>
      </c>
      <c r="J142" s="6">
        <v>5.4</v>
      </c>
      <c r="K142" t="str">
        <f t="shared" si="8"/>
        <v>Jan</v>
      </c>
      <c r="L142" t="str">
        <f t="shared" si="9"/>
        <v>Wed</v>
      </c>
      <c r="M142" t="str">
        <f t="shared" si="10"/>
        <v>afternoon</v>
      </c>
      <c r="N142" t="str">
        <f>VLOOKUP(A142,'Customer-details'!$A$1:$C$1001,2,0)</f>
        <v>Member</v>
      </c>
      <c r="O142" t="str">
        <f>VLOOKUP(A142,'Customer-details'!$A$1:$C$1001,3,0)</f>
        <v>Female</v>
      </c>
      <c r="P142" t="str">
        <f>VLOOKUP(A142,'Product-details'!$A$1:$C$1001,2,0)</f>
        <v>Sports and travel</v>
      </c>
      <c r="Q142" t="str">
        <f>VLOOKUP(A142,'City-details'!$A$1:$C$1001,3,0)</f>
        <v>Naypyitaw</v>
      </c>
      <c r="R142" t="str">
        <f>VLOOKUP(A142,'City-details'!$A$1:$C$1001,2,0)</f>
        <v>C</v>
      </c>
      <c r="S142" t="str">
        <f t="shared" si="11"/>
        <v>Poor</v>
      </c>
    </row>
    <row r="143" spans="1:19">
      <c r="A143" t="s">
        <v>156</v>
      </c>
      <c r="B143" s="1">
        <v>90.5</v>
      </c>
      <c r="C143" s="4">
        <v>10</v>
      </c>
      <c r="D143" s="2">
        <v>45.25</v>
      </c>
      <c r="E143" s="1">
        <v>950.25</v>
      </c>
      <c r="F143" s="3">
        <v>43490</v>
      </c>
      <c r="G143" s="5">
        <v>0.57499999999999996</v>
      </c>
      <c r="H143" t="s">
        <v>15</v>
      </c>
      <c r="I143" s="1">
        <v>45.25</v>
      </c>
      <c r="J143" s="6">
        <v>8.1</v>
      </c>
      <c r="K143" t="str">
        <f t="shared" si="8"/>
        <v>Jan</v>
      </c>
      <c r="L143" t="str">
        <f t="shared" si="9"/>
        <v>Fri</v>
      </c>
      <c r="M143" t="str">
        <f t="shared" si="10"/>
        <v>afternoon</v>
      </c>
      <c r="N143" t="str">
        <f>VLOOKUP(A143,'Customer-details'!$A$1:$C$1001,2,0)</f>
        <v>Member</v>
      </c>
      <c r="O143" t="str">
        <f>VLOOKUP(A143,'Customer-details'!$A$1:$C$1001,3,0)</f>
        <v>Male</v>
      </c>
      <c r="P143" t="str">
        <f>VLOOKUP(A143,'Product-details'!$A$1:$C$1001,2,0)</f>
        <v>Health and beauty</v>
      </c>
      <c r="Q143" t="str">
        <f>VLOOKUP(A143,'City-details'!$A$1:$C$1001,3,0)</f>
        <v>Naypyitaw</v>
      </c>
      <c r="R143" t="str">
        <f>VLOOKUP(A143,'City-details'!$A$1:$C$1001,2,0)</f>
        <v>C</v>
      </c>
      <c r="S143" t="str">
        <f t="shared" si="11"/>
        <v>Good</v>
      </c>
    </row>
    <row r="144" spans="1:19">
      <c r="A144" t="s">
        <v>157</v>
      </c>
      <c r="B144" s="1">
        <v>68.599999999999994</v>
      </c>
      <c r="C144" s="4">
        <v>10</v>
      </c>
      <c r="D144" s="2">
        <v>34.299999999999997</v>
      </c>
      <c r="E144" s="1">
        <v>720.3</v>
      </c>
      <c r="F144" s="3">
        <v>43501</v>
      </c>
      <c r="G144" s="5">
        <v>0.83125000000000004</v>
      </c>
      <c r="H144" t="s">
        <v>15</v>
      </c>
      <c r="I144" s="1">
        <v>34.299999999999997</v>
      </c>
      <c r="J144" s="6">
        <v>9.1</v>
      </c>
      <c r="K144" t="str">
        <f t="shared" si="8"/>
        <v>Feb</v>
      </c>
      <c r="L144" t="str">
        <f t="shared" si="9"/>
        <v>Tue</v>
      </c>
      <c r="M144" t="str">
        <f t="shared" si="10"/>
        <v>evening</v>
      </c>
      <c r="N144" t="str">
        <f>VLOOKUP(A144,'Customer-details'!$A$1:$C$1001,2,0)</f>
        <v>Member</v>
      </c>
      <c r="O144" t="str">
        <f>VLOOKUP(A144,'Customer-details'!$A$1:$C$1001,3,0)</f>
        <v>Female</v>
      </c>
      <c r="P144" t="str">
        <f>VLOOKUP(A144,'Product-details'!$A$1:$C$1001,2,0)</f>
        <v>Health and beauty</v>
      </c>
      <c r="Q144" t="str">
        <f>VLOOKUP(A144,'City-details'!$A$1:$C$1001,3,0)</f>
        <v>Naypyitaw</v>
      </c>
      <c r="R144" t="str">
        <f>VLOOKUP(A144,'City-details'!$A$1:$C$1001,2,0)</f>
        <v>C</v>
      </c>
      <c r="S144" t="str">
        <f t="shared" si="11"/>
        <v>Good</v>
      </c>
    </row>
    <row r="145" spans="1:19">
      <c r="A145" t="s">
        <v>158</v>
      </c>
      <c r="B145" s="1">
        <v>30.41</v>
      </c>
      <c r="C145" s="4">
        <v>1</v>
      </c>
      <c r="D145" s="2">
        <v>1.5205</v>
      </c>
      <c r="E145" s="1">
        <v>31.930499999999999</v>
      </c>
      <c r="F145" s="3">
        <v>43518</v>
      </c>
      <c r="G145" s="5">
        <v>0.44166666666666698</v>
      </c>
      <c r="H145" t="s">
        <v>17</v>
      </c>
      <c r="I145" s="1">
        <v>1.5205</v>
      </c>
      <c r="J145" s="6">
        <v>8.4</v>
      </c>
      <c r="K145" t="str">
        <f t="shared" si="8"/>
        <v>Feb</v>
      </c>
      <c r="L145" t="str">
        <f t="shared" si="9"/>
        <v>Fri</v>
      </c>
      <c r="M145" t="str">
        <f t="shared" si="10"/>
        <v>morning</v>
      </c>
      <c r="N145" t="str">
        <f>VLOOKUP(A145,'Customer-details'!$A$1:$C$1001,2,0)</f>
        <v>Member</v>
      </c>
      <c r="O145" t="str">
        <f>VLOOKUP(A145,'Customer-details'!$A$1:$C$1001,3,0)</f>
        <v>Female</v>
      </c>
      <c r="P145" t="str">
        <f>VLOOKUP(A145,'Product-details'!$A$1:$C$1001,2,0)</f>
        <v>Food and beverages</v>
      </c>
      <c r="Q145" t="str">
        <f>VLOOKUP(A145,'City-details'!$A$1:$C$1001,3,0)</f>
        <v>Naypyitaw</v>
      </c>
      <c r="R145" t="str">
        <f>VLOOKUP(A145,'City-details'!$A$1:$C$1001,2,0)</f>
        <v>C</v>
      </c>
      <c r="S145" t="str">
        <f t="shared" si="11"/>
        <v>Good</v>
      </c>
    </row>
    <row r="146" spans="1:19">
      <c r="A146" t="s">
        <v>159</v>
      </c>
      <c r="B146" s="1">
        <v>77.95</v>
      </c>
      <c r="C146" s="4">
        <v>6</v>
      </c>
      <c r="D146" s="2">
        <v>23.385000000000002</v>
      </c>
      <c r="E146" s="1">
        <v>491.08499999999998</v>
      </c>
      <c r="F146" s="3">
        <v>43486</v>
      </c>
      <c r="G146" s="5">
        <v>0.69236111111111098</v>
      </c>
      <c r="H146" t="s">
        <v>13</v>
      </c>
      <c r="I146" s="1">
        <v>23.385000000000002</v>
      </c>
      <c r="J146" s="6">
        <v>8</v>
      </c>
      <c r="K146" t="str">
        <f t="shared" si="8"/>
        <v>Jan</v>
      </c>
      <c r="L146" t="str">
        <f t="shared" si="9"/>
        <v>Mon</v>
      </c>
      <c r="M146" t="str">
        <f t="shared" si="10"/>
        <v>evening</v>
      </c>
      <c r="N146" t="str">
        <f>VLOOKUP(A146,'Customer-details'!$A$1:$C$1001,2,0)</f>
        <v>Normal</v>
      </c>
      <c r="O146" t="str">
        <f>VLOOKUP(A146,'Customer-details'!$A$1:$C$1001,3,0)</f>
        <v>Female</v>
      </c>
      <c r="P146" t="str">
        <f>VLOOKUP(A146,'Product-details'!$A$1:$C$1001,2,0)</f>
        <v>Home and lifestyle</v>
      </c>
      <c r="Q146" t="str">
        <f>VLOOKUP(A146,'City-details'!$A$1:$C$1001,3,0)</f>
        <v>Yangon</v>
      </c>
      <c r="R146" t="str">
        <f>VLOOKUP(A146,'City-details'!$A$1:$C$1001,2,0)</f>
        <v>A</v>
      </c>
      <c r="S146" t="str">
        <f t="shared" si="11"/>
        <v>Good</v>
      </c>
    </row>
    <row r="147" spans="1:19">
      <c r="A147" t="s">
        <v>160</v>
      </c>
      <c r="B147" s="1">
        <v>46.26</v>
      </c>
      <c r="C147" s="4">
        <v>6</v>
      </c>
      <c r="D147" s="2">
        <v>13.878</v>
      </c>
      <c r="E147" s="1">
        <v>291.43799999999999</v>
      </c>
      <c r="F147" s="3">
        <v>43532</v>
      </c>
      <c r="G147" s="5">
        <v>0.71597222222222201</v>
      </c>
      <c r="H147" t="s">
        <v>17</v>
      </c>
      <c r="I147" s="1">
        <v>13.878</v>
      </c>
      <c r="J147" s="6">
        <v>9.5</v>
      </c>
      <c r="K147" t="str">
        <f t="shared" si="8"/>
        <v>Mar</v>
      </c>
      <c r="L147" t="str">
        <f t="shared" si="9"/>
        <v>Fri</v>
      </c>
      <c r="M147" t="str">
        <f t="shared" si="10"/>
        <v>evening</v>
      </c>
      <c r="N147" t="str">
        <f>VLOOKUP(A147,'Customer-details'!$A$1:$C$1001,2,0)</f>
        <v>Normal</v>
      </c>
      <c r="O147" t="str">
        <f>VLOOKUP(A147,'Customer-details'!$A$1:$C$1001,3,0)</f>
        <v>Female</v>
      </c>
      <c r="P147" t="str">
        <f>VLOOKUP(A147,'Product-details'!$A$1:$C$1001,2,0)</f>
        <v>Health and beauty</v>
      </c>
      <c r="Q147" t="str">
        <f>VLOOKUP(A147,'City-details'!$A$1:$C$1001,3,0)</f>
        <v>Naypyitaw</v>
      </c>
      <c r="R147" t="str">
        <f>VLOOKUP(A147,'City-details'!$A$1:$C$1001,2,0)</f>
        <v>C</v>
      </c>
      <c r="S147" t="str">
        <f t="shared" si="11"/>
        <v>Good</v>
      </c>
    </row>
    <row r="148" spans="1:19">
      <c r="A148" t="s">
        <v>161</v>
      </c>
      <c r="B148" s="1">
        <v>30.14</v>
      </c>
      <c r="C148" s="4">
        <v>10</v>
      </c>
      <c r="D148" s="2">
        <v>15.07</v>
      </c>
      <c r="E148" s="1">
        <v>316.47000000000003</v>
      </c>
      <c r="F148" s="3">
        <v>43506</v>
      </c>
      <c r="G148" s="5">
        <v>0.51944444444444404</v>
      </c>
      <c r="H148" t="s">
        <v>13</v>
      </c>
      <c r="I148" s="1">
        <v>15.07</v>
      </c>
      <c r="J148" s="6">
        <v>9.1999999999999993</v>
      </c>
      <c r="K148" t="str">
        <f t="shared" si="8"/>
        <v>Feb</v>
      </c>
      <c r="L148" t="str">
        <f t="shared" si="9"/>
        <v>Sun</v>
      </c>
      <c r="M148" t="str">
        <f t="shared" si="10"/>
        <v>afternoon</v>
      </c>
      <c r="N148" t="str">
        <f>VLOOKUP(A148,'Customer-details'!$A$1:$C$1001,2,0)</f>
        <v>Member</v>
      </c>
      <c r="O148" t="str">
        <f>VLOOKUP(A148,'Customer-details'!$A$1:$C$1001,3,0)</f>
        <v>Female</v>
      </c>
      <c r="P148" t="str">
        <f>VLOOKUP(A148,'Product-details'!$A$1:$C$1001,2,0)</f>
        <v>Fashion accessories</v>
      </c>
      <c r="Q148" t="str">
        <f>VLOOKUP(A148,'City-details'!$A$1:$C$1001,3,0)</f>
        <v>Yangon</v>
      </c>
      <c r="R148" t="str">
        <f>VLOOKUP(A148,'City-details'!$A$1:$C$1001,2,0)</f>
        <v>A</v>
      </c>
      <c r="S148" t="str">
        <f t="shared" si="11"/>
        <v>Good</v>
      </c>
    </row>
    <row r="149" spans="1:19">
      <c r="A149" t="s">
        <v>162</v>
      </c>
      <c r="B149" s="1">
        <v>66.14</v>
      </c>
      <c r="C149" s="4">
        <v>4</v>
      </c>
      <c r="D149" s="2">
        <v>13.228</v>
      </c>
      <c r="E149" s="1">
        <v>277.78800000000001</v>
      </c>
      <c r="F149" s="3">
        <v>43543</v>
      </c>
      <c r="G149" s="5">
        <v>0.531944444444444</v>
      </c>
      <c r="H149" t="s">
        <v>17</v>
      </c>
      <c r="I149" s="1">
        <v>13.228</v>
      </c>
      <c r="J149" s="6">
        <v>5.6</v>
      </c>
      <c r="K149" t="str">
        <f t="shared" si="8"/>
        <v>Mar</v>
      </c>
      <c r="L149" t="str">
        <f t="shared" si="9"/>
        <v>Tue</v>
      </c>
      <c r="M149" t="str">
        <f t="shared" si="10"/>
        <v>afternoon</v>
      </c>
      <c r="N149" t="str">
        <f>VLOOKUP(A149,'Customer-details'!$A$1:$C$1001,2,0)</f>
        <v>Normal</v>
      </c>
      <c r="O149" t="str">
        <f>VLOOKUP(A149,'Customer-details'!$A$1:$C$1001,3,0)</f>
        <v>Male</v>
      </c>
      <c r="P149" t="str">
        <f>VLOOKUP(A149,'Product-details'!$A$1:$C$1001,2,0)</f>
        <v>Health and beauty</v>
      </c>
      <c r="Q149" t="str">
        <f>VLOOKUP(A149,'City-details'!$A$1:$C$1001,3,0)</f>
        <v>Naypyitaw</v>
      </c>
      <c r="R149" t="str">
        <f>VLOOKUP(A149,'City-details'!$A$1:$C$1001,2,0)</f>
        <v>C</v>
      </c>
      <c r="S149" t="str">
        <f t="shared" si="11"/>
        <v>Poor</v>
      </c>
    </row>
    <row r="150" spans="1:19">
      <c r="A150" t="s">
        <v>163</v>
      </c>
      <c r="B150" s="1">
        <v>71.86</v>
      </c>
      <c r="C150" s="4">
        <v>8</v>
      </c>
      <c r="D150" s="2">
        <v>28.744</v>
      </c>
      <c r="E150" s="1">
        <v>603.62400000000002</v>
      </c>
      <c r="F150" s="3">
        <v>43530</v>
      </c>
      <c r="G150" s="5">
        <v>0.62986111111111098</v>
      </c>
      <c r="H150" t="s">
        <v>17</v>
      </c>
      <c r="I150" s="1">
        <v>28.744</v>
      </c>
      <c r="J150" s="6">
        <v>6.2</v>
      </c>
      <c r="K150" t="str">
        <f t="shared" si="8"/>
        <v>Mar</v>
      </c>
      <c r="L150" t="str">
        <f t="shared" si="9"/>
        <v>Wed</v>
      </c>
      <c r="M150" t="str">
        <f t="shared" si="10"/>
        <v>afternoon</v>
      </c>
      <c r="N150" t="str">
        <f>VLOOKUP(A150,'Customer-details'!$A$1:$C$1001,2,0)</f>
        <v>Member</v>
      </c>
      <c r="O150" t="str">
        <f>VLOOKUP(A150,'Customer-details'!$A$1:$C$1001,3,0)</f>
        <v>Male</v>
      </c>
      <c r="P150" t="str">
        <f>VLOOKUP(A150,'Product-details'!$A$1:$C$1001,2,0)</f>
        <v>Home and lifestyle</v>
      </c>
      <c r="Q150" t="str">
        <f>VLOOKUP(A150,'City-details'!$A$1:$C$1001,3,0)</f>
        <v>Mandalay</v>
      </c>
      <c r="R150" t="str">
        <f>VLOOKUP(A150,'City-details'!$A$1:$C$1001,2,0)</f>
        <v>B</v>
      </c>
      <c r="S150" t="str">
        <f t="shared" si="11"/>
        <v>Average</v>
      </c>
    </row>
    <row r="151" spans="1:19">
      <c r="A151" t="s">
        <v>164</v>
      </c>
      <c r="B151" s="1">
        <v>32.46</v>
      </c>
      <c r="C151" s="4">
        <v>8</v>
      </c>
      <c r="D151" s="2">
        <v>12.984</v>
      </c>
      <c r="E151" s="1">
        <v>272.66399999999999</v>
      </c>
      <c r="F151" s="3">
        <v>43551</v>
      </c>
      <c r="G151" s="5">
        <v>0.57499999999999996</v>
      </c>
      <c r="H151" t="s">
        <v>17</v>
      </c>
      <c r="I151" s="1">
        <v>12.984</v>
      </c>
      <c r="J151" s="6">
        <v>4.9000000000000004</v>
      </c>
      <c r="K151" t="str">
        <f t="shared" si="8"/>
        <v>Mar</v>
      </c>
      <c r="L151" t="str">
        <f t="shared" si="9"/>
        <v>Wed</v>
      </c>
      <c r="M151" t="str">
        <f t="shared" si="10"/>
        <v>afternoon</v>
      </c>
      <c r="N151" t="str">
        <f>VLOOKUP(A151,'Customer-details'!$A$1:$C$1001,2,0)</f>
        <v>Normal</v>
      </c>
      <c r="O151" t="str">
        <f>VLOOKUP(A151,'Customer-details'!$A$1:$C$1001,3,0)</f>
        <v>Male</v>
      </c>
      <c r="P151" t="str">
        <f>VLOOKUP(A151,'Product-details'!$A$1:$C$1001,2,0)</f>
        <v>Health and beauty</v>
      </c>
      <c r="Q151" t="str">
        <f>VLOOKUP(A151,'City-details'!$A$1:$C$1001,3,0)</f>
        <v>Yangon</v>
      </c>
      <c r="R151" t="str">
        <f>VLOOKUP(A151,'City-details'!$A$1:$C$1001,2,0)</f>
        <v>A</v>
      </c>
      <c r="S151" t="str">
        <f t="shared" si="11"/>
        <v>Poor</v>
      </c>
    </row>
    <row r="152" spans="1:19">
      <c r="A152" t="s">
        <v>165</v>
      </c>
      <c r="B152" s="1">
        <v>91.54</v>
      </c>
      <c r="C152" s="4">
        <v>4</v>
      </c>
      <c r="D152" s="2">
        <v>18.308</v>
      </c>
      <c r="E152" s="1">
        <v>384.46800000000002</v>
      </c>
      <c r="F152" s="3">
        <v>43547</v>
      </c>
      <c r="G152" s="5">
        <v>0.80555555555555503</v>
      </c>
      <c r="H152" t="s">
        <v>17</v>
      </c>
      <c r="I152" s="1">
        <v>18.308</v>
      </c>
      <c r="J152" s="6">
        <v>4.8</v>
      </c>
      <c r="K152" t="str">
        <f t="shared" si="8"/>
        <v>Mar</v>
      </c>
      <c r="L152" t="str">
        <f t="shared" si="9"/>
        <v>Sat</v>
      </c>
      <c r="M152" t="str">
        <f t="shared" si="10"/>
        <v>evening</v>
      </c>
      <c r="N152" t="str">
        <f>VLOOKUP(A152,'Customer-details'!$A$1:$C$1001,2,0)</f>
        <v>Member</v>
      </c>
      <c r="O152" t="str">
        <f>VLOOKUP(A152,'Customer-details'!$A$1:$C$1001,3,0)</f>
        <v>Female</v>
      </c>
      <c r="P152" t="str">
        <f>VLOOKUP(A152,'Product-details'!$A$1:$C$1001,2,0)</f>
        <v>Fashion accessories</v>
      </c>
      <c r="Q152" t="str">
        <f>VLOOKUP(A152,'City-details'!$A$1:$C$1001,3,0)</f>
        <v>Mandalay</v>
      </c>
      <c r="R152" t="str">
        <f>VLOOKUP(A152,'City-details'!$A$1:$C$1001,2,0)</f>
        <v>B</v>
      </c>
      <c r="S152" t="str">
        <f t="shared" si="11"/>
        <v>Poor</v>
      </c>
    </row>
    <row r="153" spans="1:19">
      <c r="A153" t="s">
        <v>166</v>
      </c>
      <c r="B153" s="1">
        <v>34.56</v>
      </c>
      <c r="C153" s="4">
        <v>7</v>
      </c>
      <c r="D153" s="2">
        <v>12.096</v>
      </c>
      <c r="E153" s="1">
        <v>254.01599999999999</v>
      </c>
      <c r="F153" s="3">
        <v>43535</v>
      </c>
      <c r="G153" s="5">
        <v>0.67152777777777795</v>
      </c>
      <c r="H153" t="s">
        <v>17</v>
      </c>
      <c r="I153" s="1">
        <v>12.096</v>
      </c>
      <c r="J153" s="6">
        <v>7.3</v>
      </c>
      <c r="K153" t="str">
        <f t="shared" si="8"/>
        <v>Mar</v>
      </c>
      <c r="L153" t="str">
        <f t="shared" si="9"/>
        <v>Mon</v>
      </c>
      <c r="M153" t="str">
        <f t="shared" si="10"/>
        <v>evening</v>
      </c>
      <c r="N153" t="str">
        <f>VLOOKUP(A153,'Customer-details'!$A$1:$C$1001,2,0)</f>
        <v>Member</v>
      </c>
      <c r="O153" t="str">
        <f>VLOOKUP(A153,'Customer-details'!$A$1:$C$1001,3,0)</f>
        <v>Male</v>
      </c>
      <c r="P153" t="str">
        <f>VLOOKUP(A153,'Product-details'!$A$1:$C$1001,2,0)</f>
        <v>Sports and travel</v>
      </c>
      <c r="Q153" t="str">
        <f>VLOOKUP(A153,'City-details'!$A$1:$C$1001,3,0)</f>
        <v>Naypyitaw</v>
      </c>
      <c r="R153" t="str">
        <f>VLOOKUP(A153,'City-details'!$A$1:$C$1001,2,0)</f>
        <v>C</v>
      </c>
      <c r="S153" t="str">
        <f t="shared" si="11"/>
        <v>Average</v>
      </c>
    </row>
    <row r="154" spans="1:19">
      <c r="A154" t="s">
        <v>167</v>
      </c>
      <c r="B154" s="1">
        <v>83.24</v>
      </c>
      <c r="C154" s="4">
        <v>9</v>
      </c>
      <c r="D154" s="2">
        <v>37.457999999999998</v>
      </c>
      <c r="E154" s="1">
        <v>786.61800000000005</v>
      </c>
      <c r="F154" s="3">
        <v>43494</v>
      </c>
      <c r="G154" s="5">
        <v>0.49722222222222201</v>
      </c>
      <c r="H154" t="s">
        <v>17</v>
      </c>
      <c r="I154" s="1">
        <v>37.457999999999998</v>
      </c>
      <c r="J154" s="6">
        <v>7.4</v>
      </c>
      <c r="K154" t="str">
        <f t="shared" si="8"/>
        <v>Jan</v>
      </c>
      <c r="L154" t="str">
        <f t="shared" si="9"/>
        <v>Tue</v>
      </c>
      <c r="M154" t="str">
        <f t="shared" si="10"/>
        <v>morning</v>
      </c>
      <c r="N154" t="str">
        <f>VLOOKUP(A154,'Customer-details'!$A$1:$C$1001,2,0)</f>
        <v>Normal</v>
      </c>
      <c r="O154" t="str">
        <f>VLOOKUP(A154,'Customer-details'!$A$1:$C$1001,3,0)</f>
        <v>Male</v>
      </c>
      <c r="P154" t="str">
        <f>VLOOKUP(A154,'Product-details'!$A$1:$C$1001,2,0)</f>
        <v>Fashion accessories</v>
      </c>
      <c r="Q154" t="str">
        <f>VLOOKUP(A154,'City-details'!$A$1:$C$1001,3,0)</f>
        <v>Yangon</v>
      </c>
      <c r="R154" t="str">
        <f>VLOOKUP(A154,'City-details'!$A$1:$C$1001,2,0)</f>
        <v>A</v>
      </c>
      <c r="S154" t="str">
        <f t="shared" si="11"/>
        <v>Average</v>
      </c>
    </row>
    <row r="155" spans="1:19">
      <c r="A155" t="s">
        <v>168</v>
      </c>
      <c r="B155" s="1">
        <v>16.48</v>
      </c>
      <c r="C155" s="4">
        <v>6</v>
      </c>
      <c r="D155" s="2">
        <v>4.944</v>
      </c>
      <c r="E155" s="1">
        <v>103.824</v>
      </c>
      <c r="F155" s="3">
        <v>43503</v>
      </c>
      <c r="G155" s="5">
        <v>0.76597222222222205</v>
      </c>
      <c r="H155" t="s">
        <v>13</v>
      </c>
      <c r="I155" s="1">
        <v>4.944</v>
      </c>
      <c r="J155" s="6">
        <v>9.9</v>
      </c>
      <c r="K155" t="str">
        <f t="shared" si="8"/>
        <v>Feb</v>
      </c>
      <c r="L155" t="str">
        <f t="shared" si="9"/>
        <v>Thu</v>
      </c>
      <c r="M155" t="str">
        <f t="shared" si="10"/>
        <v>evening</v>
      </c>
      <c r="N155" t="str">
        <f>VLOOKUP(A155,'Customer-details'!$A$1:$C$1001,2,0)</f>
        <v>Normal</v>
      </c>
      <c r="O155" t="str">
        <f>VLOOKUP(A155,'Customer-details'!$A$1:$C$1001,3,0)</f>
        <v>Female</v>
      </c>
      <c r="P155" t="str">
        <f>VLOOKUP(A155,'Product-details'!$A$1:$C$1001,2,0)</f>
        <v>Food and beverages</v>
      </c>
      <c r="Q155" t="str">
        <f>VLOOKUP(A155,'City-details'!$A$1:$C$1001,3,0)</f>
        <v>Naypyitaw</v>
      </c>
      <c r="R155" t="str">
        <f>VLOOKUP(A155,'City-details'!$A$1:$C$1001,2,0)</f>
        <v>C</v>
      </c>
      <c r="S155" t="str">
        <f t="shared" si="11"/>
        <v>Good</v>
      </c>
    </row>
    <row r="156" spans="1:19">
      <c r="A156" t="s">
        <v>169</v>
      </c>
      <c r="B156" s="1">
        <v>80.97</v>
      </c>
      <c r="C156" s="4">
        <v>8</v>
      </c>
      <c r="D156" s="2">
        <v>32.387999999999998</v>
      </c>
      <c r="E156" s="1">
        <v>680.14800000000002</v>
      </c>
      <c r="F156" s="3">
        <v>43493</v>
      </c>
      <c r="G156" s="5">
        <v>0.54513888888888895</v>
      </c>
      <c r="H156" t="s">
        <v>15</v>
      </c>
      <c r="I156" s="1">
        <v>32.387999999999998</v>
      </c>
      <c r="J156" s="6">
        <v>9.3000000000000007</v>
      </c>
      <c r="K156" t="str">
        <f t="shared" si="8"/>
        <v>Jan</v>
      </c>
      <c r="L156" t="str">
        <f t="shared" si="9"/>
        <v>Mon</v>
      </c>
      <c r="M156" t="str">
        <f t="shared" si="10"/>
        <v>afternoon</v>
      </c>
      <c r="N156" t="str">
        <f>VLOOKUP(A156,'Customer-details'!$A$1:$C$1001,2,0)</f>
        <v>Normal</v>
      </c>
      <c r="O156" t="str">
        <f>VLOOKUP(A156,'Customer-details'!$A$1:$C$1001,3,0)</f>
        <v>Female</v>
      </c>
      <c r="P156" t="str">
        <f>VLOOKUP(A156,'Product-details'!$A$1:$C$1001,2,0)</f>
        <v>Sports and travel</v>
      </c>
      <c r="Q156" t="str">
        <f>VLOOKUP(A156,'City-details'!$A$1:$C$1001,3,0)</f>
        <v>Naypyitaw</v>
      </c>
      <c r="R156" t="str">
        <f>VLOOKUP(A156,'City-details'!$A$1:$C$1001,2,0)</f>
        <v>C</v>
      </c>
      <c r="S156" t="str">
        <f t="shared" si="11"/>
        <v>Good</v>
      </c>
    </row>
    <row r="157" spans="1:19">
      <c r="A157" t="s">
        <v>170</v>
      </c>
      <c r="B157" s="1">
        <v>92.29</v>
      </c>
      <c r="C157" s="4">
        <v>5</v>
      </c>
      <c r="D157" s="2">
        <v>23.072500000000002</v>
      </c>
      <c r="E157" s="1">
        <v>484.52249999999998</v>
      </c>
      <c r="F157" s="3">
        <v>43516</v>
      </c>
      <c r="G157" s="5">
        <v>0.66319444444444398</v>
      </c>
      <c r="H157" t="s">
        <v>17</v>
      </c>
      <c r="I157" s="1">
        <v>23.072500000000002</v>
      </c>
      <c r="J157" s="6">
        <v>9</v>
      </c>
      <c r="K157" t="str">
        <f t="shared" si="8"/>
        <v>Feb</v>
      </c>
      <c r="L157" t="str">
        <f t="shared" si="9"/>
        <v>Wed</v>
      </c>
      <c r="M157" t="str">
        <f t="shared" si="10"/>
        <v>afternoon</v>
      </c>
      <c r="N157" t="str">
        <f>VLOOKUP(A157,'Customer-details'!$A$1:$C$1001,2,0)</f>
        <v>Member</v>
      </c>
      <c r="O157" t="str">
        <f>VLOOKUP(A157,'Customer-details'!$A$1:$C$1001,3,0)</f>
        <v>Male</v>
      </c>
      <c r="P157" t="str">
        <f>VLOOKUP(A157,'Product-details'!$A$1:$C$1001,2,0)</f>
        <v>Food and beverages</v>
      </c>
      <c r="Q157" t="str">
        <f>VLOOKUP(A157,'City-details'!$A$1:$C$1001,3,0)</f>
        <v>Yangon</v>
      </c>
      <c r="R157" t="str">
        <f>VLOOKUP(A157,'City-details'!$A$1:$C$1001,2,0)</f>
        <v>A</v>
      </c>
      <c r="S157" t="str">
        <f t="shared" si="11"/>
        <v>Good</v>
      </c>
    </row>
    <row r="158" spans="1:19">
      <c r="A158" t="s">
        <v>171</v>
      </c>
      <c r="B158" s="1">
        <v>72.17</v>
      </c>
      <c r="C158" s="4">
        <v>1</v>
      </c>
      <c r="D158" s="2">
        <v>3.6084999999999998</v>
      </c>
      <c r="E158" s="1">
        <v>75.778499999999994</v>
      </c>
      <c r="F158" s="3">
        <v>43469</v>
      </c>
      <c r="G158" s="5">
        <v>0.81944444444444497</v>
      </c>
      <c r="H158" t="s">
        <v>15</v>
      </c>
      <c r="I158" s="1">
        <v>3.6084999999999998</v>
      </c>
      <c r="J158" s="6">
        <v>6.1</v>
      </c>
      <c r="K158" t="str">
        <f t="shared" si="8"/>
        <v>Jan</v>
      </c>
      <c r="L158" t="str">
        <f t="shared" si="9"/>
        <v>Fri</v>
      </c>
      <c r="M158" t="str">
        <f t="shared" si="10"/>
        <v>evening</v>
      </c>
      <c r="N158" t="str">
        <f>VLOOKUP(A158,'Customer-details'!$A$1:$C$1001,2,0)</f>
        <v>Member</v>
      </c>
      <c r="O158" t="str">
        <f>VLOOKUP(A158,'Customer-details'!$A$1:$C$1001,3,0)</f>
        <v>Male</v>
      </c>
      <c r="P158" t="str">
        <f>VLOOKUP(A158,'Product-details'!$A$1:$C$1001,2,0)</f>
        <v>Electronic accessories</v>
      </c>
      <c r="Q158" t="str">
        <f>VLOOKUP(A158,'City-details'!$A$1:$C$1001,3,0)</f>
        <v>Mandalay</v>
      </c>
      <c r="R158" t="str">
        <f>VLOOKUP(A158,'City-details'!$A$1:$C$1001,2,0)</f>
        <v>B</v>
      </c>
      <c r="S158" t="str">
        <f t="shared" si="11"/>
        <v>Average</v>
      </c>
    </row>
    <row r="159" spans="1:19">
      <c r="A159" t="s">
        <v>172</v>
      </c>
      <c r="B159" s="1">
        <v>50.28</v>
      </c>
      <c r="C159" s="4">
        <v>5</v>
      </c>
      <c r="D159" s="2">
        <v>12.57</v>
      </c>
      <c r="E159" s="1">
        <v>263.97000000000003</v>
      </c>
      <c r="F159" s="3">
        <v>43531</v>
      </c>
      <c r="G159" s="5">
        <v>0.58194444444444404</v>
      </c>
      <c r="H159" t="s">
        <v>13</v>
      </c>
      <c r="I159" s="1">
        <v>12.57</v>
      </c>
      <c r="J159" s="6">
        <v>9.6999999999999993</v>
      </c>
      <c r="K159" t="str">
        <f t="shared" si="8"/>
        <v>Mar</v>
      </c>
      <c r="L159" t="str">
        <f t="shared" si="9"/>
        <v>Thu</v>
      </c>
      <c r="M159" t="str">
        <f t="shared" si="10"/>
        <v>afternoon</v>
      </c>
      <c r="N159" t="str">
        <f>VLOOKUP(A159,'Customer-details'!$A$1:$C$1001,2,0)</f>
        <v>Normal</v>
      </c>
      <c r="O159" t="str">
        <f>VLOOKUP(A159,'Customer-details'!$A$1:$C$1001,3,0)</f>
        <v>Male</v>
      </c>
      <c r="P159" t="str">
        <f>VLOOKUP(A159,'Product-details'!$A$1:$C$1001,2,0)</f>
        <v>Home and lifestyle</v>
      </c>
      <c r="Q159" t="str">
        <f>VLOOKUP(A159,'City-details'!$A$1:$C$1001,3,0)</f>
        <v>Mandalay</v>
      </c>
      <c r="R159" t="str">
        <f>VLOOKUP(A159,'City-details'!$A$1:$C$1001,2,0)</f>
        <v>B</v>
      </c>
      <c r="S159" t="str">
        <f t="shared" si="11"/>
        <v>Good</v>
      </c>
    </row>
    <row r="160" spans="1:19">
      <c r="A160" t="s">
        <v>173</v>
      </c>
      <c r="B160" s="1">
        <v>97.22</v>
      </c>
      <c r="C160" s="4">
        <v>9</v>
      </c>
      <c r="D160" s="2">
        <v>43.749000000000002</v>
      </c>
      <c r="E160" s="1">
        <v>918.72900000000004</v>
      </c>
      <c r="F160" s="3">
        <v>43554</v>
      </c>
      <c r="G160" s="5">
        <v>0.61319444444444404</v>
      </c>
      <c r="H160" t="s">
        <v>13</v>
      </c>
      <c r="I160" s="1">
        <v>43.749000000000002</v>
      </c>
      <c r="J160" s="6">
        <v>6</v>
      </c>
      <c r="K160" t="str">
        <f t="shared" si="8"/>
        <v>Mar</v>
      </c>
      <c r="L160" t="str">
        <f t="shared" si="9"/>
        <v>Sat</v>
      </c>
      <c r="M160" t="str">
        <f t="shared" si="10"/>
        <v>afternoon</v>
      </c>
      <c r="N160" t="str">
        <f>VLOOKUP(A160,'Customer-details'!$A$1:$C$1001,2,0)</f>
        <v>Member</v>
      </c>
      <c r="O160" t="str">
        <f>VLOOKUP(A160,'Customer-details'!$A$1:$C$1001,3,0)</f>
        <v>Male</v>
      </c>
      <c r="P160" t="str">
        <f>VLOOKUP(A160,'Product-details'!$A$1:$C$1001,2,0)</f>
        <v>Health and beauty</v>
      </c>
      <c r="Q160" t="str">
        <f>VLOOKUP(A160,'City-details'!$A$1:$C$1001,3,0)</f>
        <v>Mandalay</v>
      </c>
      <c r="R160" t="str">
        <f>VLOOKUP(A160,'City-details'!$A$1:$C$1001,2,0)</f>
        <v>B</v>
      </c>
      <c r="S160" t="str">
        <f t="shared" si="11"/>
        <v>Average</v>
      </c>
    </row>
    <row r="161" spans="1:19">
      <c r="A161" t="s">
        <v>174</v>
      </c>
      <c r="B161" s="1">
        <v>93.39</v>
      </c>
      <c r="C161" s="4">
        <v>6</v>
      </c>
      <c r="D161" s="2">
        <v>28.016999999999999</v>
      </c>
      <c r="E161" s="1">
        <v>588.35699999999997</v>
      </c>
      <c r="F161" s="3">
        <v>43551</v>
      </c>
      <c r="G161" s="5">
        <v>0.80416666666666703</v>
      </c>
      <c r="H161" t="s">
        <v>13</v>
      </c>
      <c r="I161" s="1">
        <v>28.016999999999999</v>
      </c>
      <c r="J161" s="6">
        <v>10</v>
      </c>
      <c r="K161" t="str">
        <f t="shared" si="8"/>
        <v>Mar</v>
      </c>
      <c r="L161" t="str">
        <f t="shared" si="9"/>
        <v>Wed</v>
      </c>
      <c r="M161" t="str">
        <f t="shared" si="10"/>
        <v>evening</v>
      </c>
      <c r="N161" t="str">
        <f>VLOOKUP(A161,'Customer-details'!$A$1:$C$1001,2,0)</f>
        <v>Normal</v>
      </c>
      <c r="O161" t="str">
        <f>VLOOKUP(A161,'Customer-details'!$A$1:$C$1001,3,0)</f>
        <v>Male</v>
      </c>
      <c r="P161" t="str">
        <f>VLOOKUP(A161,'Product-details'!$A$1:$C$1001,2,0)</f>
        <v>Sports and travel</v>
      </c>
      <c r="Q161" t="str">
        <f>VLOOKUP(A161,'City-details'!$A$1:$C$1001,3,0)</f>
        <v>Mandalay</v>
      </c>
      <c r="R161" t="str">
        <f>VLOOKUP(A161,'City-details'!$A$1:$C$1001,2,0)</f>
        <v>B</v>
      </c>
      <c r="S161" t="str">
        <f t="shared" si="11"/>
        <v>Good</v>
      </c>
    </row>
    <row r="162" spans="1:19">
      <c r="A162" t="s">
        <v>175</v>
      </c>
      <c r="B162" s="1">
        <v>43.18</v>
      </c>
      <c r="C162" s="4">
        <v>8</v>
      </c>
      <c r="D162" s="2">
        <v>17.271999999999998</v>
      </c>
      <c r="E162" s="1">
        <v>362.71199999999999</v>
      </c>
      <c r="F162" s="3">
        <v>43484</v>
      </c>
      <c r="G162" s="5">
        <v>0.81874999999999998</v>
      </c>
      <c r="H162" t="s">
        <v>17</v>
      </c>
      <c r="I162" s="1">
        <v>17.271999999999998</v>
      </c>
      <c r="J162" s="6">
        <v>8.3000000000000007</v>
      </c>
      <c r="K162" t="str">
        <f t="shared" si="8"/>
        <v>Jan</v>
      </c>
      <c r="L162" t="str">
        <f t="shared" si="9"/>
        <v>Sat</v>
      </c>
      <c r="M162" t="str">
        <f t="shared" si="10"/>
        <v>evening</v>
      </c>
      <c r="N162" t="str">
        <f>VLOOKUP(A162,'Customer-details'!$A$1:$C$1001,2,0)</f>
        <v>Normal</v>
      </c>
      <c r="O162" t="str">
        <f>VLOOKUP(A162,'Customer-details'!$A$1:$C$1001,3,0)</f>
        <v>Female</v>
      </c>
      <c r="P162" t="str">
        <f>VLOOKUP(A162,'Product-details'!$A$1:$C$1001,2,0)</f>
        <v>Food and beverages</v>
      </c>
      <c r="Q162" t="str">
        <f>VLOOKUP(A162,'City-details'!$A$1:$C$1001,3,0)</f>
        <v>Naypyitaw</v>
      </c>
      <c r="R162" t="str">
        <f>VLOOKUP(A162,'City-details'!$A$1:$C$1001,2,0)</f>
        <v>C</v>
      </c>
      <c r="S162" t="str">
        <f t="shared" si="11"/>
        <v>Good</v>
      </c>
    </row>
    <row r="163" spans="1:19">
      <c r="A163" t="s">
        <v>176</v>
      </c>
      <c r="B163" s="1">
        <v>63.69</v>
      </c>
      <c r="C163" s="4">
        <v>1</v>
      </c>
      <c r="D163" s="2">
        <v>3.1844999999999999</v>
      </c>
      <c r="E163" s="1">
        <v>66.874499999999998</v>
      </c>
      <c r="F163" s="3">
        <v>43521</v>
      </c>
      <c r="G163" s="5">
        <v>0.68125000000000002</v>
      </c>
      <c r="H163" t="s">
        <v>15</v>
      </c>
      <c r="I163" s="1">
        <v>3.1844999999999999</v>
      </c>
      <c r="J163" s="6">
        <v>6</v>
      </c>
      <c r="K163" t="str">
        <f t="shared" ref="K163:K226" si="12">TEXT(F163,"MMM")</f>
        <v>Feb</v>
      </c>
      <c r="L163" t="str">
        <f t="shared" ref="L163:L226" si="13">TEXT(F163,"ddd")</f>
        <v>Mon</v>
      </c>
      <c r="M163" t="str">
        <f t="shared" si="10"/>
        <v>evening</v>
      </c>
      <c r="N163" t="str">
        <f>VLOOKUP(A163,'Customer-details'!$A$1:$C$1001,2,0)</f>
        <v>Normal</v>
      </c>
      <c r="O163" t="str">
        <f>VLOOKUP(A163,'Customer-details'!$A$1:$C$1001,3,0)</f>
        <v>Male</v>
      </c>
      <c r="P163" t="str">
        <f>VLOOKUP(A163,'Product-details'!$A$1:$C$1001,2,0)</f>
        <v>Sports and travel</v>
      </c>
      <c r="Q163" t="str">
        <f>VLOOKUP(A163,'City-details'!$A$1:$C$1001,3,0)</f>
        <v>Yangon</v>
      </c>
      <c r="R163" t="str">
        <f>VLOOKUP(A163,'City-details'!$A$1:$C$1001,2,0)</f>
        <v>A</v>
      </c>
      <c r="S163" t="str">
        <f t="shared" si="11"/>
        <v>Average</v>
      </c>
    </row>
    <row r="164" spans="1:19">
      <c r="A164" t="s">
        <v>177</v>
      </c>
      <c r="B164" s="1">
        <v>45.79</v>
      </c>
      <c r="C164" s="4">
        <v>7</v>
      </c>
      <c r="D164" s="2">
        <v>16.026499999999999</v>
      </c>
      <c r="E164" s="1">
        <v>336.55650000000003</v>
      </c>
      <c r="F164" s="3">
        <v>43537</v>
      </c>
      <c r="G164" s="5">
        <v>0.82222222222222197</v>
      </c>
      <c r="H164" t="s">
        <v>17</v>
      </c>
      <c r="I164" s="1">
        <v>16.026499999999999</v>
      </c>
      <c r="J164" s="6">
        <v>7</v>
      </c>
      <c r="K164" t="str">
        <f t="shared" si="12"/>
        <v>Mar</v>
      </c>
      <c r="L164" t="str">
        <f t="shared" si="13"/>
        <v>Wed</v>
      </c>
      <c r="M164" t="str">
        <f t="shared" si="10"/>
        <v>evening</v>
      </c>
      <c r="N164" t="str">
        <f>VLOOKUP(A164,'Customer-details'!$A$1:$C$1001,2,0)</f>
        <v>Normal</v>
      </c>
      <c r="O164" t="str">
        <f>VLOOKUP(A164,'Customer-details'!$A$1:$C$1001,3,0)</f>
        <v>Male</v>
      </c>
      <c r="P164" t="str">
        <f>VLOOKUP(A164,'Product-details'!$A$1:$C$1001,2,0)</f>
        <v>Food and beverages</v>
      </c>
      <c r="Q164" t="str">
        <f>VLOOKUP(A164,'City-details'!$A$1:$C$1001,3,0)</f>
        <v>Yangon</v>
      </c>
      <c r="R164" t="str">
        <f>VLOOKUP(A164,'City-details'!$A$1:$C$1001,2,0)</f>
        <v>A</v>
      </c>
      <c r="S164" t="str">
        <f t="shared" si="11"/>
        <v>Average</v>
      </c>
    </row>
    <row r="165" spans="1:19">
      <c r="A165" t="s">
        <v>178</v>
      </c>
      <c r="B165" s="1">
        <v>76.400000000000006</v>
      </c>
      <c r="C165" s="4">
        <v>2</v>
      </c>
      <c r="D165" s="2">
        <v>7.64</v>
      </c>
      <c r="E165" s="1">
        <v>160.44</v>
      </c>
      <c r="F165" s="3">
        <v>43495</v>
      </c>
      <c r="G165" s="5">
        <v>0.82083333333333297</v>
      </c>
      <c r="H165" t="s">
        <v>13</v>
      </c>
      <c r="I165" s="1">
        <v>7.64</v>
      </c>
      <c r="J165" s="6">
        <v>6.5</v>
      </c>
      <c r="K165" t="str">
        <f t="shared" si="12"/>
        <v>Jan</v>
      </c>
      <c r="L165" t="str">
        <f t="shared" si="13"/>
        <v>Wed</v>
      </c>
      <c r="M165" t="str">
        <f t="shared" si="10"/>
        <v>evening</v>
      </c>
      <c r="N165" t="str">
        <f>VLOOKUP(A165,'Customer-details'!$A$1:$C$1001,2,0)</f>
        <v>Normal</v>
      </c>
      <c r="O165" t="str">
        <f>VLOOKUP(A165,'Customer-details'!$A$1:$C$1001,3,0)</f>
        <v>Male</v>
      </c>
      <c r="P165" t="str">
        <f>VLOOKUP(A165,'Product-details'!$A$1:$C$1001,2,0)</f>
        <v>Sports and travel</v>
      </c>
      <c r="Q165" t="str">
        <f>VLOOKUP(A165,'City-details'!$A$1:$C$1001,3,0)</f>
        <v>Naypyitaw</v>
      </c>
      <c r="R165" t="str">
        <f>VLOOKUP(A165,'City-details'!$A$1:$C$1001,2,0)</f>
        <v>C</v>
      </c>
      <c r="S165" t="str">
        <f t="shared" si="11"/>
        <v>Average</v>
      </c>
    </row>
    <row r="166" spans="1:19">
      <c r="A166" t="s">
        <v>179</v>
      </c>
      <c r="B166" s="1">
        <v>39.9</v>
      </c>
      <c r="C166" s="4">
        <v>10</v>
      </c>
      <c r="D166" s="2">
        <v>19.95</v>
      </c>
      <c r="E166" s="1">
        <v>418.95</v>
      </c>
      <c r="F166" s="3">
        <v>43516</v>
      </c>
      <c r="G166" s="5">
        <v>0.64166666666666705</v>
      </c>
      <c r="H166" t="s">
        <v>17</v>
      </c>
      <c r="I166" s="1">
        <v>19.95</v>
      </c>
      <c r="J166" s="6">
        <v>5.9</v>
      </c>
      <c r="K166" t="str">
        <f t="shared" si="12"/>
        <v>Feb</v>
      </c>
      <c r="L166" t="str">
        <f t="shared" si="13"/>
        <v>Wed</v>
      </c>
      <c r="M166" t="str">
        <f t="shared" si="10"/>
        <v>afternoon</v>
      </c>
      <c r="N166" t="str">
        <f>VLOOKUP(A166,'Customer-details'!$A$1:$C$1001,2,0)</f>
        <v>Normal</v>
      </c>
      <c r="O166" t="str">
        <f>VLOOKUP(A166,'Customer-details'!$A$1:$C$1001,3,0)</f>
        <v>Male</v>
      </c>
      <c r="P166" t="str">
        <f>VLOOKUP(A166,'Product-details'!$A$1:$C$1001,2,0)</f>
        <v>Food and beverages</v>
      </c>
      <c r="Q166" t="str">
        <f>VLOOKUP(A166,'City-details'!$A$1:$C$1001,3,0)</f>
        <v>Mandalay</v>
      </c>
      <c r="R166" t="str">
        <f>VLOOKUP(A166,'City-details'!$A$1:$C$1001,2,0)</f>
        <v>B</v>
      </c>
      <c r="S166" t="str">
        <f t="shared" si="11"/>
        <v>Poor</v>
      </c>
    </row>
    <row r="167" spans="1:19">
      <c r="A167" t="s">
        <v>180</v>
      </c>
      <c r="B167" s="1">
        <v>42.57</v>
      </c>
      <c r="C167" s="4">
        <v>8</v>
      </c>
      <c r="D167" s="2">
        <v>17.027999999999999</v>
      </c>
      <c r="E167" s="1">
        <v>357.58800000000002</v>
      </c>
      <c r="F167" s="3">
        <v>43521</v>
      </c>
      <c r="G167" s="5">
        <v>0.59166666666666701</v>
      </c>
      <c r="H167" t="s">
        <v>13</v>
      </c>
      <c r="I167" s="1">
        <v>17.027999999999999</v>
      </c>
      <c r="J167" s="6">
        <v>5.6</v>
      </c>
      <c r="K167" t="str">
        <f t="shared" si="12"/>
        <v>Feb</v>
      </c>
      <c r="L167" t="str">
        <f t="shared" si="13"/>
        <v>Mon</v>
      </c>
      <c r="M167" t="str">
        <f t="shared" si="10"/>
        <v>afternoon</v>
      </c>
      <c r="N167" t="str">
        <f>VLOOKUP(A167,'Customer-details'!$A$1:$C$1001,2,0)</f>
        <v>Member</v>
      </c>
      <c r="O167" t="str">
        <f>VLOOKUP(A167,'Customer-details'!$A$1:$C$1001,3,0)</f>
        <v>Male</v>
      </c>
      <c r="P167" t="str">
        <f>VLOOKUP(A167,'Product-details'!$A$1:$C$1001,2,0)</f>
        <v>Health and beauty</v>
      </c>
      <c r="Q167" t="str">
        <f>VLOOKUP(A167,'City-details'!$A$1:$C$1001,3,0)</f>
        <v>Mandalay</v>
      </c>
      <c r="R167" t="str">
        <f>VLOOKUP(A167,'City-details'!$A$1:$C$1001,2,0)</f>
        <v>B</v>
      </c>
      <c r="S167" t="str">
        <f t="shared" si="11"/>
        <v>Poor</v>
      </c>
    </row>
    <row r="168" spans="1:19">
      <c r="A168" t="s">
        <v>181</v>
      </c>
      <c r="B168" s="1">
        <v>95.58</v>
      </c>
      <c r="C168" s="4">
        <v>10</v>
      </c>
      <c r="D168" s="2">
        <v>47.79</v>
      </c>
      <c r="E168" s="1">
        <v>1003.59</v>
      </c>
      <c r="F168" s="3">
        <v>43481</v>
      </c>
      <c r="G168" s="5">
        <v>0.56388888888888899</v>
      </c>
      <c r="H168" t="s">
        <v>15</v>
      </c>
      <c r="I168" s="1">
        <v>47.79</v>
      </c>
      <c r="J168" s="6">
        <v>4.8</v>
      </c>
      <c r="K168" t="str">
        <f t="shared" si="12"/>
        <v>Jan</v>
      </c>
      <c r="L168" t="str">
        <f t="shared" si="13"/>
        <v>Wed</v>
      </c>
      <c r="M168" t="str">
        <f t="shared" si="10"/>
        <v>afternoon</v>
      </c>
      <c r="N168" t="str">
        <f>VLOOKUP(A168,'Customer-details'!$A$1:$C$1001,2,0)</f>
        <v>Normal</v>
      </c>
      <c r="O168" t="str">
        <f>VLOOKUP(A168,'Customer-details'!$A$1:$C$1001,3,0)</f>
        <v>Male</v>
      </c>
      <c r="P168" t="str">
        <f>VLOOKUP(A168,'Product-details'!$A$1:$C$1001,2,0)</f>
        <v>Home and lifestyle</v>
      </c>
      <c r="Q168" t="str">
        <f>VLOOKUP(A168,'City-details'!$A$1:$C$1001,3,0)</f>
        <v>Naypyitaw</v>
      </c>
      <c r="R168" t="str">
        <f>VLOOKUP(A168,'City-details'!$A$1:$C$1001,2,0)</f>
        <v>C</v>
      </c>
      <c r="S168" t="str">
        <f t="shared" si="11"/>
        <v>Poor</v>
      </c>
    </row>
    <row r="169" spans="1:19">
      <c r="A169" t="s">
        <v>182</v>
      </c>
      <c r="B169" s="1">
        <v>98.98</v>
      </c>
      <c r="C169" s="4">
        <v>10</v>
      </c>
      <c r="D169" s="2">
        <v>49.49</v>
      </c>
      <c r="E169" s="1">
        <v>1039.29</v>
      </c>
      <c r="F169" s="3">
        <v>43504</v>
      </c>
      <c r="G169" s="5">
        <v>0.68055555555555503</v>
      </c>
      <c r="H169" t="s">
        <v>17</v>
      </c>
      <c r="I169" s="1">
        <v>49.49</v>
      </c>
      <c r="J169" s="6">
        <v>8.6999999999999993</v>
      </c>
      <c r="K169" t="str">
        <f t="shared" si="12"/>
        <v>Feb</v>
      </c>
      <c r="L169" t="str">
        <f t="shared" si="13"/>
        <v>Fri</v>
      </c>
      <c r="M169" t="str">
        <f t="shared" si="10"/>
        <v>evening</v>
      </c>
      <c r="N169" t="str">
        <f>VLOOKUP(A169,'Customer-details'!$A$1:$C$1001,2,0)</f>
        <v>Normal</v>
      </c>
      <c r="O169" t="str">
        <f>VLOOKUP(A169,'Customer-details'!$A$1:$C$1001,3,0)</f>
        <v>Male</v>
      </c>
      <c r="P169" t="str">
        <f>VLOOKUP(A169,'Product-details'!$A$1:$C$1001,2,0)</f>
        <v>Fashion accessories</v>
      </c>
      <c r="Q169" t="str">
        <f>VLOOKUP(A169,'City-details'!$A$1:$C$1001,3,0)</f>
        <v>Yangon</v>
      </c>
      <c r="R169" t="str">
        <f>VLOOKUP(A169,'City-details'!$A$1:$C$1001,2,0)</f>
        <v>A</v>
      </c>
      <c r="S169" t="str">
        <f t="shared" si="11"/>
        <v>Good</v>
      </c>
    </row>
    <row r="170" spans="1:19">
      <c r="A170" t="s">
        <v>183</v>
      </c>
      <c r="B170" s="1">
        <v>51.28</v>
      </c>
      <c r="C170" s="4">
        <v>6</v>
      </c>
      <c r="D170" s="2">
        <v>15.384</v>
      </c>
      <c r="E170" s="1">
        <v>323.06400000000002</v>
      </c>
      <c r="F170" s="3">
        <v>43484</v>
      </c>
      <c r="G170" s="5">
        <v>0.688194444444444</v>
      </c>
      <c r="H170" t="s">
        <v>15</v>
      </c>
      <c r="I170" s="1">
        <v>15.384</v>
      </c>
      <c r="J170" s="6">
        <v>6.5</v>
      </c>
      <c r="K170" t="str">
        <f t="shared" si="12"/>
        <v>Jan</v>
      </c>
      <c r="L170" t="str">
        <f t="shared" si="13"/>
        <v>Sat</v>
      </c>
      <c r="M170" t="str">
        <f t="shared" si="10"/>
        <v>evening</v>
      </c>
      <c r="N170" t="str">
        <f>VLOOKUP(A170,'Customer-details'!$A$1:$C$1001,2,0)</f>
        <v>Normal</v>
      </c>
      <c r="O170" t="str">
        <f>VLOOKUP(A170,'Customer-details'!$A$1:$C$1001,3,0)</f>
        <v>Male</v>
      </c>
      <c r="P170" t="str">
        <f>VLOOKUP(A170,'Product-details'!$A$1:$C$1001,2,0)</f>
        <v>Food and beverages</v>
      </c>
      <c r="Q170" t="str">
        <f>VLOOKUP(A170,'City-details'!$A$1:$C$1001,3,0)</f>
        <v>Yangon</v>
      </c>
      <c r="R170" t="str">
        <f>VLOOKUP(A170,'City-details'!$A$1:$C$1001,2,0)</f>
        <v>A</v>
      </c>
      <c r="S170" t="str">
        <f t="shared" si="11"/>
        <v>Average</v>
      </c>
    </row>
    <row r="171" spans="1:19">
      <c r="A171" t="s">
        <v>184</v>
      </c>
      <c r="B171" s="1">
        <v>69.52</v>
      </c>
      <c r="C171" s="4">
        <v>7</v>
      </c>
      <c r="D171" s="2">
        <v>24.332000000000001</v>
      </c>
      <c r="E171" s="1">
        <v>510.97199999999998</v>
      </c>
      <c r="F171" s="3">
        <v>43497</v>
      </c>
      <c r="G171" s="5">
        <v>0.63194444444444398</v>
      </c>
      <c r="H171" t="s">
        <v>17</v>
      </c>
      <c r="I171" s="1">
        <v>24.332000000000001</v>
      </c>
      <c r="J171" s="6">
        <v>8.5</v>
      </c>
      <c r="K171" t="str">
        <f t="shared" si="12"/>
        <v>Feb</v>
      </c>
      <c r="L171" t="str">
        <f t="shared" si="13"/>
        <v>Fri</v>
      </c>
      <c r="M171" t="str">
        <f t="shared" si="10"/>
        <v>afternoon</v>
      </c>
      <c r="N171" t="str">
        <f>VLOOKUP(A171,'Customer-details'!$A$1:$C$1001,2,0)</f>
        <v>Member</v>
      </c>
      <c r="O171" t="str">
        <f>VLOOKUP(A171,'Customer-details'!$A$1:$C$1001,3,0)</f>
        <v>Male</v>
      </c>
      <c r="P171" t="str">
        <f>VLOOKUP(A171,'Product-details'!$A$1:$C$1001,2,0)</f>
        <v>Sports and travel</v>
      </c>
      <c r="Q171" t="str">
        <f>VLOOKUP(A171,'City-details'!$A$1:$C$1001,3,0)</f>
        <v>Yangon</v>
      </c>
      <c r="R171" t="str">
        <f>VLOOKUP(A171,'City-details'!$A$1:$C$1001,2,0)</f>
        <v>A</v>
      </c>
      <c r="S171" t="str">
        <f t="shared" si="11"/>
        <v>Good</v>
      </c>
    </row>
    <row r="172" spans="1:19">
      <c r="A172" t="s">
        <v>185</v>
      </c>
      <c r="B172" s="1">
        <v>70.010000000000005</v>
      </c>
      <c r="C172" s="4">
        <v>5</v>
      </c>
      <c r="D172" s="2">
        <v>17.502500000000001</v>
      </c>
      <c r="E172" s="1">
        <v>367.55250000000001</v>
      </c>
      <c r="F172" s="3">
        <v>43468</v>
      </c>
      <c r="G172" s="5">
        <v>0.483333333333333</v>
      </c>
      <c r="H172" t="s">
        <v>13</v>
      </c>
      <c r="I172" s="1">
        <v>17.502500000000001</v>
      </c>
      <c r="J172" s="6">
        <v>5.5</v>
      </c>
      <c r="K172" t="str">
        <f t="shared" si="12"/>
        <v>Jan</v>
      </c>
      <c r="L172" t="str">
        <f t="shared" si="13"/>
        <v>Thu</v>
      </c>
      <c r="M172" t="str">
        <f t="shared" si="10"/>
        <v>morning</v>
      </c>
      <c r="N172" t="str">
        <f>VLOOKUP(A172,'Customer-details'!$A$1:$C$1001,2,0)</f>
        <v>Normal</v>
      </c>
      <c r="O172" t="str">
        <f>VLOOKUP(A172,'Customer-details'!$A$1:$C$1001,3,0)</f>
        <v>Male</v>
      </c>
      <c r="P172" t="str">
        <f>VLOOKUP(A172,'Product-details'!$A$1:$C$1001,2,0)</f>
        <v>Health and beauty</v>
      </c>
      <c r="Q172" t="str">
        <f>VLOOKUP(A172,'City-details'!$A$1:$C$1001,3,0)</f>
        <v>Yangon</v>
      </c>
      <c r="R172" t="str">
        <f>VLOOKUP(A172,'City-details'!$A$1:$C$1001,2,0)</f>
        <v>A</v>
      </c>
      <c r="S172" t="str">
        <f t="shared" si="11"/>
        <v>Poor</v>
      </c>
    </row>
    <row r="173" spans="1:19">
      <c r="A173" t="s">
        <v>186</v>
      </c>
      <c r="B173" s="1">
        <v>80.05</v>
      </c>
      <c r="C173" s="4">
        <v>5</v>
      </c>
      <c r="D173" s="2">
        <v>20.012499999999999</v>
      </c>
      <c r="E173" s="1">
        <v>420.26249999999999</v>
      </c>
      <c r="F173" s="3">
        <v>43491</v>
      </c>
      <c r="G173" s="5">
        <v>0.53125</v>
      </c>
      <c r="H173" t="s">
        <v>17</v>
      </c>
      <c r="I173" s="1">
        <v>20.012499999999999</v>
      </c>
      <c r="J173" s="6">
        <v>9.4</v>
      </c>
      <c r="K173" t="str">
        <f t="shared" si="12"/>
        <v>Jan</v>
      </c>
      <c r="L173" t="str">
        <f t="shared" si="13"/>
        <v>Sat</v>
      </c>
      <c r="M173" t="str">
        <f t="shared" si="10"/>
        <v>afternoon</v>
      </c>
      <c r="N173" t="str">
        <f>VLOOKUP(A173,'Customer-details'!$A$1:$C$1001,2,0)</f>
        <v>Member</v>
      </c>
      <c r="O173" t="str">
        <f>VLOOKUP(A173,'Customer-details'!$A$1:$C$1001,3,0)</f>
        <v>Male</v>
      </c>
      <c r="P173" t="str">
        <f>VLOOKUP(A173,'Product-details'!$A$1:$C$1001,2,0)</f>
        <v>Food and beverages</v>
      </c>
      <c r="Q173" t="str">
        <f>VLOOKUP(A173,'City-details'!$A$1:$C$1001,3,0)</f>
        <v>Mandalay</v>
      </c>
      <c r="R173" t="str">
        <f>VLOOKUP(A173,'City-details'!$A$1:$C$1001,2,0)</f>
        <v>B</v>
      </c>
      <c r="S173" t="str">
        <f t="shared" si="11"/>
        <v>Good</v>
      </c>
    </row>
    <row r="174" spans="1:19">
      <c r="A174" t="s">
        <v>187</v>
      </c>
      <c r="B174" s="1">
        <v>20.85</v>
      </c>
      <c r="C174" s="4">
        <v>8</v>
      </c>
      <c r="D174" s="2">
        <v>8.34</v>
      </c>
      <c r="E174" s="1">
        <v>175.14</v>
      </c>
      <c r="F174" s="3">
        <v>43527</v>
      </c>
      <c r="G174" s="5">
        <v>0.80347222222222203</v>
      </c>
      <c r="H174" t="s">
        <v>15</v>
      </c>
      <c r="I174" s="1">
        <v>8.34</v>
      </c>
      <c r="J174" s="6">
        <v>6.3</v>
      </c>
      <c r="K174" t="str">
        <f t="shared" si="12"/>
        <v>Mar</v>
      </c>
      <c r="L174" t="str">
        <f t="shared" si="13"/>
        <v>Sun</v>
      </c>
      <c r="M174" t="str">
        <f t="shared" si="10"/>
        <v>evening</v>
      </c>
      <c r="N174" t="str">
        <f>VLOOKUP(A174,'Customer-details'!$A$1:$C$1001,2,0)</f>
        <v>Normal</v>
      </c>
      <c r="O174" t="str">
        <f>VLOOKUP(A174,'Customer-details'!$A$1:$C$1001,3,0)</f>
        <v>Male</v>
      </c>
      <c r="P174" t="str">
        <f>VLOOKUP(A174,'Product-details'!$A$1:$C$1001,2,0)</f>
        <v>Electronic accessories</v>
      </c>
      <c r="Q174" t="str">
        <f>VLOOKUP(A174,'City-details'!$A$1:$C$1001,3,0)</f>
        <v>Naypyitaw</v>
      </c>
      <c r="R174" t="str">
        <f>VLOOKUP(A174,'City-details'!$A$1:$C$1001,2,0)</f>
        <v>C</v>
      </c>
      <c r="S174" t="str">
        <f t="shared" si="11"/>
        <v>Average</v>
      </c>
    </row>
    <row r="175" spans="1:19">
      <c r="A175" t="s">
        <v>188</v>
      </c>
      <c r="B175" s="1">
        <v>52.89</v>
      </c>
      <c r="C175" s="4">
        <v>6</v>
      </c>
      <c r="D175" s="2">
        <v>15.867000000000001</v>
      </c>
      <c r="E175" s="1">
        <v>333.20699999999999</v>
      </c>
      <c r="F175" s="3">
        <v>43484</v>
      </c>
      <c r="G175" s="5">
        <v>0.73194444444444395</v>
      </c>
      <c r="H175" t="s">
        <v>17</v>
      </c>
      <c r="I175" s="1">
        <v>15.867000000000001</v>
      </c>
      <c r="J175" s="6">
        <v>9.8000000000000007</v>
      </c>
      <c r="K175" t="str">
        <f t="shared" si="12"/>
        <v>Jan</v>
      </c>
      <c r="L175" t="str">
        <f t="shared" si="13"/>
        <v>Sat</v>
      </c>
      <c r="M175" t="str">
        <f t="shared" si="10"/>
        <v>evening</v>
      </c>
      <c r="N175" t="str">
        <f>VLOOKUP(A175,'Customer-details'!$A$1:$C$1001,2,0)</f>
        <v>Member</v>
      </c>
      <c r="O175" t="str">
        <f>VLOOKUP(A175,'Customer-details'!$A$1:$C$1001,3,0)</f>
        <v>Male</v>
      </c>
      <c r="P175" t="str">
        <f>VLOOKUP(A175,'Product-details'!$A$1:$C$1001,2,0)</f>
        <v>Electronic accessories</v>
      </c>
      <c r="Q175" t="str">
        <f>VLOOKUP(A175,'City-details'!$A$1:$C$1001,3,0)</f>
        <v>Mandalay</v>
      </c>
      <c r="R175" t="str">
        <f>VLOOKUP(A175,'City-details'!$A$1:$C$1001,2,0)</f>
        <v>B</v>
      </c>
      <c r="S175" t="str">
        <f t="shared" si="11"/>
        <v>Good</v>
      </c>
    </row>
    <row r="176" spans="1:19">
      <c r="A176" t="s">
        <v>189</v>
      </c>
      <c r="B176" s="1">
        <v>19.79</v>
      </c>
      <c r="C176" s="4">
        <v>8</v>
      </c>
      <c r="D176" s="2">
        <v>7.9160000000000004</v>
      </c>
      <c r="E176" s="1">
        <v>166.23599999999999</v>
      </c>
      <c r="F176" s="3">
        <v>43483</v>
      </c>
      <c r="G176" s="5">
        <v>0.50277777777777799</v>
      </c>
      <c r="H176" t="s">
        <v>13</v>
      </c>
      <c r="I176" s="1">
        <v>7.9160000000000004</v>
      </c>
      <c r="J176" s="6">
        <v>8.6999999999999993</v>
      </c>
      <c r="K176" t="str">
        <f t="shared" si="12"/>
        <v>Jan</v>
      </c>
      <c r="L176" t="str">
        <f t="shared" si="13"/>
        <v>Fri</v>
      </c>
      <c r="M176" t="str">
        <f t="shared" si="10"/>
        <v>afternoon</v>
      </c>
      <c r="N176" t="str">
        <f>VLOOKUP(A176,'Customer-details'!$A$1:$C$1001,2,0)</f>
        <v>Normal</v>
      </c>
      <c r="O176" t="str">
        <f>VLOOKUP(A176,'Customer-details'!$A$1:$C$1001,3,0)</f>
        <v>Male</v>
      </c>
      <c r="P176" t="str">
        <f>VLOOKUP(A176,'Product-details'!$A$1:$C$1001,2,0)</f>
        <v>Food and beverages</v>
      </c>
      <c r="Q176" t="str">
        <f>VLOOKUP(A176,'City-details'!$A$1:$C$1001,3,0)</f>
        <v>Mandalay</v>
      </c>
      <c r="R176" t="str">
        <f>VLOOKUP(A176,'City-details'!$A$1:$C$1001,2,0)</f>
        <v>B</v>
      </c>
      <c r="S176" t="str">
        <f t="shared" si="11"/>
        <v>Good</v>
      </c>
    </row>
    <row r="177" spans="1:19">
      <c r="A177" t="s">
        <v>190</v>
      </c>
      <c r="B177" s="1">
        <v>33.840000000000003</v>
      </c>
      <c r="C177" s="4">
        <v>9</v>
      </c>
      <c r="D177" s="2">
        <v>15.228</v>
      </c>
      <c r="E177" s="1">
        <v>319.78800000000001</v>
      </c>
      <c r="F177" s="3">
        <v>43545</v>
      </c>
      <c r="G177" s="5">
        <v>0.68125000000000002</v>
      </c>
      <c r="H177" t="s">
        <v>13</v>
      </c>
      <c r="I177" s="1">
        <v>15.228</v>
      </c>
      <c r="J177" s="6">
        <v>8.8000000000000007</v>
      </c>
      <c r="K177" t="str">
        <f t="shared" si="12"/>
        <v>Mar</v>
      </c>
      <c r="L177" t="str">
        <f t="shared" si="13"/>
        <v>Thu</v>
      </c>
      <c r="M177" t="str">
        <f t="shared" si="10"/>
        <v>evening</v>
      </c>
      <c r="N177" t="str">
        <f>VLOOKUP(A177,'Customer-details'!$A$1:$C$1001,2,0)</f>
        <v>Member</v>
      </c>
      <c r="O177" t="str">
        <f>VLOOKUP(A177,'Customer-details'!$A$1:$C$1001,3,0)</f>
        <v>Male</v>
      </c>
      <c r="P177" t="str">
        <f>VLOOKUP(A177,'Product-details'!$A$1:$C$1001,2,0)</f>
        <v>Home and lifestyle</v>
      </c>
      <c r="Q177" t="str">
        <f>VLOOKUP(A177,'City-details'!$A$1:$C$1001,3,0)</f>
        <v>Yangon</v>
      </c>
      <c r="R177" t="str">
        <f>VLOOKUP(A177,'City-details'!$A$1:$C$1001,2,0)</f>
        <v>A</v>
      </c>
      <c r="S177" t="str">
        <f t="shared" si="11"/>
        <v>Good</v>
      </c>
    </row>
    <row r="178" spans="1:19">
      <c r="A178" t="s">
        <v>191</v>
      </c>
      <c r="B178" s="1">
        <v>22.17</v>
      </c>
      <c r="C178" s="4">
        <v>8</v>
      </c>
      <c r="D178" s="2">
        <v>8.8680000000000003</v>
      </c>
      <c r="E178" s="1">
        <v>186.22800000000001</v>
      </c>
      <c r="F178" s="3">
        <v>43527</v>
      </c>
      <c r="G178" s="5">
        <v>0.70902777777777803</v>
      </c>
      <c r="H178" t="s">
        <v>17</v>
      </c>
      <c r="I178" s="1">
        <v>8.8680000000000003</v>
      </c>
      <c r="J178" s="6">
        <v>9.6</v>
      </c>
      <c r="K178" t="str">
        <f t="shared" si="12"/>
        <v>Mar</v>
      </c>
      <c r="L178" t="str">
        <f t="shared" si="13"/>
        <v>Sun</v>
      </c>
      <c r="M178" t="str">
        <f t="shared" si="10"/>
        <v>evening</v>
      </c>
      <c r="N178" t="str">
        <f>VLOOKUP(A178,'Customer-details'!$A$1:$C$1001,2,0)</f>
        <v>Member</v>
      </c>
      <c r="O178" t="str">
        <f>VLOOKUP(A178,'Customer-details'!$A$1:$C$1001,3,0)</f>
        <v>Male</v>
      </c>
      <c r="P178" t="str">
        <f>VLOOKUP(A178,'Product-details'!$A$1:$C$1001,2,0)</f>
        <v>Food and beverages</v>
      </c>
      <c r="Q178" t="str">
        <f>VLOOKUP(A178,'City-details'!$A$1:$C$1001,3,0)</f>
        <v>Yangon</v>
      </c>
      <c r="R178" t="str">
        <f>VLOOKUP(A178,'City-details'!$A$1:$C$1001,2,0)</f>
        <v>A</v>
      </c>
      <c r="S178" t="str">
        <f t="shared" si="11"/>
        <v>Good</v>
      </c>
    </row>
    <row r="179" spans="1:19">
      <c r="A179" t="s">
        <v>192</v>
      </c>
      <c r="B179" s="1">
        <v>22.51</v>
      </c>
      <c r="C179" s="4">
        <v>7</v>
      </c>
      <c r="D179" s="2">
        <v>7.8784999999999998</v>
      </c>
      <c r="E179" s="1">
        <v>165.4485</v>
      </c>
      <c r="F179" s="3">
        <v>43509</v>
      </c>
      <c r="G179" s="5">
        <v>0.45138888888888901</v>
      </c>
      <c r="H179" t="s">
        <v>17</v>
      </c>
      <c r="I179" s="1">
        <v>7.8784999999999998</v>
      </c>
      <c r="J179" s="6">
        <v>4.8</v>
      </c>
      <c r="K179" t="str">
        <f t="shared" si="12"/>
        <v>Feb</v>
      </c>
      <c r="L179" t="str">
        <f t="shared" si="13"/>
        <v>Wed</v>
      </c>
      <c r="M179" t="str">
        <f t="shared" si="10"/>
        <v>morning</v>
      </c>
      <c r="N179" t="str">
        <f>VLOOKUP(A179,'Customer-details'!$A$1:$C$1001,2,0)</f>
        <v>Normal</v>
      </c>
      <c r="O179" t="str">
        <f>VLOOKUP(A179,'Customer-details'!$A$1:$C$1001,3,0)</f>
        <v>Female</v>
      </c>
      <c r="P179" t="str">
        <f>VLOOKUP(A179,'Product-details'!$A$1:$C$1001,2,0)</f>
        <v>Fashion accessories</v>
      </c>
      <c r="Q179" t="str">
        <f>VLOOKUP(A179,'City-details'!$A$1:$C$1001,3,0)</f>
        <v>Naypyitaw</v>
      </c>
      <c r="R179" t="str">
        <f>VLOOKUP(A179,'City-details'!$A$1:$C$1001,2,0)</f>
        <v>C</v>
      </c>
      <c r="S179" t="str">
        <f t="shared" si="11"/>
        <v>Poor</v>
      </c>
    </row>
    <row r="180" spans="1:19">
      <c r="A180" t="s">
        <v>193</v>
      </c>
      <c r="B180" s="1">
        <v>73.88</v>
      </c>
      <c r="C180" s="4">
        <v>6</v>
      </c>
      <c r="D180" s="2">
        <v>22.164000000000001</v>
      </c>
      <c r="E180" s="1">
        <v>465.44400000000002</v>
      </c>
      <c r="F180" s="3">
        <v>43547</v>
      </c>
      <c r="G180" s="5">
        <v>0.80277777777777803</v>
      </c>
      <c r="H180" t="s">
        <v>13</v>
      </c>
      <c r="I180" s="1">
        <v>22.164000000000001</v>
      </c>
      <c r="J180" s="6">
        <v>4.4000000000000004</v>
      </c>
      <c r="K180" t="str">
        <f t="shared" si="12"/>
        <v>Mar</v>
      </c>
      <c r="L180" t="str">
        <f t="shared" si="13"/>
        <v>Sat</v>
      </c>
      <c r="M180" t="str">
        <f t="shared" si="10"/>
        <v>evening</v>
      </c>
      <c r="N180" t="str">
        <f>VLOOKUP(A180,'Customer-details'!$A$1:$C$1001,2,0)</f>
        <v>Normal</v>
      </c>
      <c r="O180" t="str">
        <f>VLOOKUP(A180,'Customer-details'!$A$1:$C$1001,3,0)</f>
        <v>Male</v>
      </c>
      <c r="P180" t="str">
        <f>VLOOKUP(A180,'Product-details'!$A$1:$C$1001,2,0)</f>
        <v>Food and beverages</v>
      </c>
      <c r="Q180" t="str">
        <f>VLOOKUP(A180,'City-details'!$A$1:$C$1001,3,0)</f>
        <v>Yangon</v>
      </c>
      <c r="R180" t="str">
        <f>VLOOKUP(A180,'City-details'!$A$1:$C$1001,2,0)</f>
        <v>A</v>
      </c>
      <c r="S180" t="str">
        <f t="shared" si="11"/>
        <v>Poor</v>
      </c>
    </row>
    <row r="181" spans="1:19">
      <c r="A181" t="s">
        <v>194</v>
      </c>
      <c r="B181" s="1">
        <v>86.8</v>
      </c>
      <c r="C181" s="4">
        <v>3</v>
      </c>
      <c r="D181" s="2">
        <v>13.02</v>
      </c>
      <c r="E181" s="1">
        <v>273.42</v>
      </c>
      <c r="F181" s="3">
        <v>43493</v>
      </c>
      <c r="G181" s="5">
        <v>0.69930555555555596</v>
      </c>
      <c r="H181" t="s">
        <v>13</v>
      </c>
      <c r="I181" s="1">
        <v>13.02</v>
      </c>
      <c r="J181" s="6">
        <v>9.9</v>
      </c>
      <c r="K181" t="str">
        <f t="shared" si="12"/>
        <v>Jan</v>
      </c>
      <c r="L181" t="str">
        <f t="shared" si="13"/>
        <v>Mon</v>
      </c>
      <c r="M181" t="str">
        <f t="shared" si="10"/>
        <v>evening</v>
      </c>
      <c r="N181" t="str">
        <f>VLOOKUP(A181,'Customer-details'!$A$1:$C$1001,2,0)</f>
        <v>Member</v>
      </c>
      <c r="O181" t="str">
        <f>VLOOKUP(A181,'Customer-details'!$A$1:$C$1001,3,0)</f>
        <v>Male</v>
      </c>
      <c r="P181" t="str">
        <f>VLOOKUP(A181,'Product-details'!$A$1:$C$1001,2,0)</f>
        <v>Health and beauty</v>
      </c>
      <c r="Q181" t="str">
        <f>VLOOKUP(A181,'City-details'!$A$1:$C$1001,3,0)</f>
        <v>Naypyitaw</v>
      </c>
      <c r="R181" t="str">
        <f>VLOOKUP(A181,'City-details'!$A$1:$C$1001,2,0)</f>
        <v>C</v>
      </c>
      <c r="S181" t="str">
        <f t="shared" si="11"/>
        <v>Good</v>
      </c>
    </row>
    <row r="182" spans="1:19">
      <c r="A182" t="s">
        <v>195</v>
      </c>
      <c r="B182" s="1">
        <v>64.260000000000005</v>
      </c>
      <c r="C182" s="4">
        <v>7</v>
      </c>
      <c r="D182" s="2">
        <v>22.491</v>
      </c>
      <c r="E182" s="1">
        <v>472.31099999999998</v>
      </c>
      <c r="F182" s="3">
        <v>43505</v>
      </c>
      <c r="G182" s="5">
        <v>0.41666666666666702</v>
      </c>
      <c r="H182" t="s">
        <v>15</v>
      </c>
      <c r="I182" s="1">
        <v>22.491</v>
      </c>
      <c r="J182" s="6">
        <v>5.7</v>
      </c>
      <c r="K182" t="str">
        <f t="shared" si="12"/>
        <v>Feb</v>
      </c>
      <c r="L182" t="str">
        <f t="shared" si="13"/>
        <v>Sat</v>
      </c>
      <c r="M182" t="str">
        <f t="shared" si="10"/>
        <v>morning</v>
      </c>
      <c r="N182" t="str">
        <f>VLOOKUP(A182,'Customer-details'!$A$1:$C$1001,2,0)</f>
        <v>Normal</v>
      </c>
      <c r="O182" t="str">
        <f>VLOOKUP(A182,'Customer-details'!$A$1:$C$1001,3,0)</f>
        <v>Male</v>
      </c>
      <c r="P182" t="str">
        <f>VLOOKUP(A182,'Product-details'!$A$1:$C$1001,2,0)</f>
        <v>Fashion accessories</v>
      </c>
      <c r="Q182" t="str">
        <f>VLOOKUP(A182,'City-details'!$A$1:$C$1001,3,0)</f>
        <v>Naypyitaw</v>
      </c>
      <c r="R182" t="str">
        <f>VLOOKUP(A182,'City-details'!$A$1:$C$1001,2,0)</f>
        <v>C</v>
      </c>
      <c r="S182" t="str">
        <f t="shared" si="11"/>
        <v>Poor</v>
      </c>
    </row>
    <row r="183" spans="1:19">
      <c r="A183" t="s">
        <v>196</v>
      </c>
      <c r="B183" s="1">
        <v>38.47</v>
      </c>
      <c r="C183" s="4">
        <v>8</v>
      </c>
      <c r="D183" s="2">
        <v>15.388</v>
      </c>
      <c r="E183" s="1">
        <v>323.14800000000002</v>
      </c>
      <c r="F183" s="3">
        <v>43488</v>
      </c>
      <c r="G183" s="5">
        <v>0.49375000000000002</v>
      </c>
      <c r="H183" t="s">
        <v>15</v>
      </c>
      <c r="I183" s="1">
        <v>15.388</v>
      </c>
      <c r="J183" s="6">
        <v>7.7</v>
      </c>
      <c r="K183" t="str">
        <f t="shared" si="12"/>
        <v>Jan</v>
      </c>
      <c r="L183" t="str">
        <f t="shared" si="13"/>
        <v>Wed</v>
      </c>
      <c r="M183" t="str">
        <f t="shared" si="10"/>
        <v>morning</v>
      </c>
      <c r="N183" t="str">
        <f>VLOOKUP(A183,'Customer-details'!$A$1:$C$1001,2,0)</f>
        <v>Member</v>
      </c>
      <c r="O183" t="str">
        <f>VLOOKUP(A183,'Customer-details'!$A$1:$C$1001,3,0)</f>
        <v>Male</v>
      </c>
      <c r="P183" t="str">
        <f>VLOOKUP(A183,'Product-details'!$A$1:$C$1001,2,0)</f>
        <v>Food and beverages</v>
      </c>
      <c r="Q183" t="str">
        <f>VLOOKUP(A183,'City-details'!$A$1:$C$1001,3,0)</f>
        <v>Naypyitaw</v>
      </c>
      <c r="R183" t="str">
        <f>VLOOKUP(A183,'City-details'!$A$1:$C$1001,2,0)</f>
        <v>C</v>
      </c>
      <c r="S183" t="str">
        <f t="shared" si="11"/>
        <v>Average</v>
      </c>
    </row>
    <row r="184" spans="1:19">
      <c r="A184" t="s">
        <v>197</v>
      </c>
      <c r="B184" s="1">
        <v>15.5</v>
      </c>
      <c r="C184" s="4">
        <v>10</v>
      </c>
      <c r="D184" s="2">
        <v>7.75</v>
      </c>
      <c r="E184" s="1">
        <v>162.75</v>
      </c>
      <c r="F184" s="3">
        <v>43547</v>
      </c>
      <c r="G184" s="5">
        <v>0.45486111111111099</v>
      </c>
      <c r="H184" t="s">
        <v>13</v>
      </c>
      <c r="I184" s="1">
        <v>7.75</v>
      </c>
      <c r="J184" s="6">
        <v>8</v>
      </c>
      <c r="K184" t="str">
        <f t="shared" si="12"/>
        <v>Mar</v>
      </c>
      <c r="L184" t="str">
        <f t="shared" si="13"/>
        <v>Sat</v>
      </c>
      <c r="M184" t="str">
        <f t="shared" si="10"/>
        <v>morning</v>
      </c>
      <c r="N184" t="str">
        <f>VLOOKUP(A184,'Customer-details'!$A$1:$C$1001,2,0)</f>
        <v>Member</v>
      </c>
      <c r="O184" t="str">
        <f>VLOOKUP(A184,'Customer-details'!$A$1:$C$1001,3,0)</f>
        <v>Male</v>
      </c>
      <c r="P184" t="str">
        <f>VLOOKUP(A184,'Product-details'!$A$1:$C$1001,2,0)</f>
        <v>Sports and travel</v>
      </c>
      <c r="Q184" t="str">
        <f>VLOOKUP(A184,'City-details'!$A$1:$C$1001,3,0)</f>
        <v>Yangon</v>
      </c>
      <c r="R184" t="str">
        <f>VLOOKUP(A184,'City-details'!$A$1:$C$1001,2,0)</f>
        <v>A</v>
      </c>
      <c r="S184" t="str">
        <f t="shared" si="11"/>
        <v>Good</v>
      </c>
    </row>
    <row r="185" spans="1:19">
      <c r="A185" t="s">
        <v>198</v>
      </c>
      <c r="B185" s="1">
        <v>34.31</v>
      </c>
      <c r="C185" s="4">
        <v>8</v>
      </c>
      <c r="D185" s="2">
        <v>13.724</v>
      </c>
      <c r="E185" s="1">
        <v>288.20400000000001</v>
      </c>
      <c r="F185" s="3">
        <v>43490</v>
      </c>
      <c r="G185" s="5">
        <v>0.625</v>
      </c>
      <c r="H185" t="s">
        <v>13</v>
      </c>
      <c r="I185" s="1">
        <v>13.724</v>
      </c>
      <c r="J185" s="6">
        <v>5.7</v>
      </c>
      <c r="K185" t="str">
        <f t="shared" si="12"/>
        <v>Jan</v>
      </c>
      <c r="L185" t="str">
        <f t="shared" si="13"/>
        <v>Fri</v>
      </c>
      <c r="M185" t="str">
        <f t="shared" si="10"/>
        <v>afternoon</v>
      </c>
      <c r="N185" t="str">
        <f>VLOOKUP(A185,'Customer-details'!$A$1:$C$1001,2,0)</f>
        <v>Normal</v>
      </c>
      <c r="O185" t="str">
        <f>VLOOKUP(A185,'Customer-details'!$A$1:$C$1001,3,0)</f>
        <v>Male</v>
      </c>
      <c r="P185" t="str">
        <f>VLOOKUP(A185,'Product-details'!$A$1:$C$1001,2,0)</f>
        <v>Health and beauty</v>
      </c>
      <c r="Q185" t="str">
        <f>VLOOKUP(A185,'City-details'!$A$1:$C$1001,3,0)</f>
        <v>Naypyitaw</v>
      </c>
      <c r="R185" t="str">
        <f>VLOOKUP(A185,'City-details'!$A$1:$C$1001,2,0)</f>
        <v>C</v>
      </c>
      <c r="S185" t="str">
        <f t="shared" si="11"/>
        <v>Poor</v>
      </c>
    </row>
    <row r="186" spans="1:19">
      <c r="A186" t="s">
        <v>199</v>
      </c>
      <c r="B186" s="1">
        <v>12.34</v>
      </c>
      <c r="C186" s="4">
        <v>7</v>
      </c>
      <c r="D186" s="2">
        <v>4.319</v>
      </c>
      <c r="E186" s="1">
        <v>90.698999999999998</v>
      </c>
      <c r="F186" s="3">
        <v>43528</v>
      </c>
      <c r="G186" s="5">
        <v>0.47152777777777799</v>
      </c>
      <c r="H186" t="s">
        <v>17</v>
      </c>
      <c r="I186" s="1">
        <v>4.319</v>
      </c>
      <c r="J186" s="6">
        <v>6.7</v>
      </c>
      <c r="K186" t="str">
        <f t="shared" si="12"/>
        <v>Mar</v>
      </c>
      <c r="L186" t="str">
        <f t="shared" si="13"/>
        <v>Mon</v>
      </c>
      <c r="M186" t="str">
        <f t="shared" si="10"/>
        <v>morning</v>
      </c>
      <c r="N186" t="str">
        <f>VLOOKUP(A186,'Customer-details'!$A$1:$C$1001,2,0)</f>
        <v>Normal</v>
      </c>
      <c r="O186" t="str">
        <f>VLOOKUP(A186,'Customer-details'!$A$1:$C$1001,3,0)</f>
        <v>Female</v>
      </c>
      <c r="P186" t="str">
        <f>VLOOKUP(A186,'Product-details'!$A$1:$C$1001,2,0)</f>
        <v>Sports and travel</v>
      </c>
      <c r="Q186" t="str">
        <f>VLOOKUP(A186,'City-details'!$A$1:$C$1001,3,0)</f>
        <v>Yangon</v>
      </c>
      <c r="R186" t="str">
        <f>VLOOKUP(A186,'City-details'!$A$1:$C$1001,2,0)</f>
        <v>A</v>
      </c>
      <c r="S186" t="str">
        <f t="shared" si="11"/>
        <v>Average</v>
      </c>
    </row>
    <row r="187" spans="1:19">
      <c r="A187" t="s">
        <v>200</v>
      </c>
      <c r="B187" s="1">
        <v>18.079999999999998</v>
      </c>
      <c r="C187" s="4">
        <v>3</v>
      </c>
      <c r="D187" s="2">
        <v>2.7120000000000002</v>
      </c>
      <c r="E187" s="1">
        <v>56.951999999999998</v>
      </c>
      <c r="F187" s="3">
        <v>43529</v>
      </c>
      <c r="G187" s="5">
        <v>0.82361111111111096</v>
      </c>
      <c r="H187" t="s">
        <v>13</v>
      </c>
      <c r="I187" s="1">
        <v>2.7120000000000002</v>
      </c>
      <c r="J187" s="6">
        <v>8</v>
      </c>
      <c r="K187" t="str">
        <f t="shared" si="12"/>
        <v>Mar</v>
      </c>
      <c r="L187" t="str">
        <f t="shared" si="13"/>
        <v>Tue</v>
      </c>
      <c r="M187" t="str">
        <f t="shared" si="10"/>
        <v>evening</v>
      </c>
      <c r="N187" t="str">
        <f>VLOOKUP(A187,'Customer-details'!$A$1:$C$1001,2,0)</f>
        <v>Member</v>
      </c>
      <c r="O187" t="str">
        <f>VLOOKUP(A187,'Customer-details'!$A$1:$C$1001,3,0)</f>
        <v>Male</v>
      </c>
      <c r="P187" t="str">
        <f>VLOOKUP(A187,'Product-details'!$A$1:$C$1001,2,0)</f>
        <v>Food and beverages</v>
      </c>
      <c r="Q187" t="str">
        <f>VLOOKUP(A187,'City-details'!$A$1:$C$1001,3,0)</f>
        <v>Mandalay</v>
      </c>
      <c r="R187" t="str">
        <f>VLOOKUP(A187,'City-details'!$A$1:$C$1001,2,0)</f>
        <v>B</v>
      </c>
      <c r="S187" t="str">
        <f t="shared" si="11"/>
        <v>Good</v>
      </c>
    </row>
    <row r="188" spans="1:19">
      <c r="A188" t="s">
        <v>201</v>
      </c>
      <c r="B188" s="1">
        <v>94.49</v>
      </c>
      <c r="C188" s="4">
        <v>8</v>
      </c>
      <c r="D188" s="2">
        <v>37.795999999999999</v>
      </c>
      <c r="E188" s="1">
        <v>793.71600000000001</v>
      </c>
      <c r="F188" s="3">
        <v>43527</v>
      </c>
      <c r="G188" s="5">
        <v>0.79166666666666696</v>
      </c>
      <c r="H188" t="s">
        <v>13</v>
      </c>
      <c r="I188" s="1">
        <v>37.795999999999999</v>
      </c>
      <c r="J188" s="6">
        <v>7.5</v>
      </c>
      <c r="K188" t="str">
        <f t="shared" si="12"/>
        <v>Mar</v>
      </c>
      <c r="L188" t="str">
        <f t="shared" si="13"/>
        <v>Sun</v>
      </c>
      <c r="M188" t="str">
        <f t="shared" si="10"/>
        <v>evening</v>
      </c>
      <c r="N188" t="str">
        <f>VLOOKUP(A188,'Customer-details'!$A$1:$C$1001,2,0)</f>
        <v>Member</v>
      </c>
      <c r="O188" t="str">
        <f>VLOOKUP(A188,'Customer-details'!$A$1:$C$1001,3,0)</f>
        <v>Female</v>
      </c>
      <c r="P188" t="str">
        <f>VLOOKUP(A188,'Product-details'!$A$1:$C$1001,2,0)</f>
        <v>Home and lifestyle</v>
      </c>
      <c r="Q188" t="str">
        <f>VLOOKUP(A188,'City-details'!$A$1:$C$1001,3,0)</f>
        <v>Mandalay</v>
      </c>
      <c r="R188" t="str">
        <f>VLOOKUP(A188,'City-details'!$A$1:$C$1001,2,0)</f>
        <v>B</v>
      </c>
      <c r="S188" t="str">
        <f t="shared" si="11"/>
        <v>Average</v>
      </c>
    </row>
    <row r="189" spans="1:19">
      <c r="A189" t="s">
        <v>202</v>
      </c>
      <c r="B189" s="1">
        <v>46.47</v>
      </c>
      <c r="C189" s="4">
        <v>4</v>
      </c>
      <c r="D189" s="2">
        <v>9.2940000000000005</v>
      </c>
      <c r="E189" s="1">
        <v>195.17400000000001</v>
      </c>
      <c r="F189" s="3">
        <v>43504</v>
      </c>
      <c r="G189" s="5">
        <v>0.453472222222222</v>
      </c>
      <c r="H189" t="s">
        <v>15</v>
      </c>
      <c r="I189" s="1">
        <v>9.2940000000000005</v>
      </c>
      <c r="J189" s="6">
        <v>7</v>
      </c>
      <c r="K189" t="str">
        <f t="shared" si="12"/>
        <v>Feb</v>
      </c>
      <c r="L189" t="str">
        <f t="shared" si="13"/>
        <v>Fri</v>
      </c>
      <c r="M189" t="str">
        <f t="shared" si="10"/>
        <v>morning</v>
      </c>
      <c r="N189" t="str">
        <f>VLOOKUP(A189,'Customer-details'!$A$1:$C$1001,2,0)</f>
        <v>Member</v>
      </c>
      <c r="O189" t="str">
        <f>VLOOKUP(A189,'Customer-details'!$A$1:$C$1001,3,0)</f>
        <v>Male</v>
      </c>
      <c r="P189" t="str">
        <f>VLOOKUP(A189,'Product-details'!$A$1:$C$1001,2,0)</f>
        <v>Home and lifestyle</v>
      </c>
      <c r="Q189" t="str">
        <f>VLOOKUP(A189,'City-details'!$A$1:$C$1001,3,0)</f>
        <v>Mandalay</v>
      </c>
      <c r="R189" t="str">
        <f>VLOOKUP(A189,'City-details'!$A$1:$C$1001,2,0)</f>
        <v>B</v>
      </c>
      <c r="S189" t="str">
        <f t="shared" si="11"/>
        <v>Average</v>
      </c>
    </row>
    <row r="190" spans="1:19">
      <c r="A190" t="s">
        <v>203</v>
      </c>
      <c r="B190" s="1">
        <v>74.069999999999993</v>
      </c>
      <c r="C190" s="4">
        <v>1</v>
      </c>
      <c r="D190" s="2">
        <v>3.7035</v>
      </c>
      <c r="E190" s="1">
        <v>77.773499999999999</v>
      </c>
      <c r="F190" s="3">
        <v>43506</v>
      </c>
      <c r="G190" s="5">
        <v>0.53472222222222199</v>
      </c>
      <c r="H190" t="s">
        <v>13</v>
      </c>
      <c r="I190" s="1">
        <v>3.7035</v>
      </c>
      <c r="J190" s="6">
        <v>9.9</v>
      </c>
      <c r="K190" t="str">
        <f t="shared" si="12"/>
        <v>Feb</v>
      </c>
      <c r="L190" t="str">
        <f t="shared" si="13"/>
        <v>Sun</v>
      </c>
      <c r="M190" t="str">
        <f t="shared" si="10"/>
        <v>afternoon</v>
      </c>
      <c r="N190" t="str">
        <f>VLOOKUP(A190,'Customer-details'!$A$1:$C$1001,2,0)</f>
        <v>Normal</v>
      </c>
      <c r="O190" t="str">
        <f>VLOOKUP(A190,'Customer-details'!$A$1:$C$1001,3,0)</f>
        <v>Male</v>
      </c>
      <c r="P190" t="str">
        <f>VLOOKUP(A190,'Product-details'!$A$1:$C$1001,2,0)</f>
        <v>Home and lifestyle</v>
      </c>
      <c r="Q190" t="str">
        <f>VLOOKUP(A190,'City-details'!$A$1:$C$1001,3,0)</f>
        <v>Yangon</v>
      </c>
      <c r="R190" t="str">
        <f>VLOOKUP(A190,'City-details'!$A$1:$C$1001,2,0)</f>
        <v>A</v>
      </c>
      <c r="S190" t="str">
        <f t="shared" si="11"/>
        <v>Good</v>
      </c>
    </row>
    <row r="191" spans="1:19">
      <c r="A191" t="s">
        <v>204</v>
      </c>
      <c r="B191" s="1">
        <v>69.81</v>
      </c>
      <c r="C191" s="4">
        <v>4</v>
      </c>
      <c r="D191" s="2">
        <v>13.962</v>
      </c>
      <c r="E191" s="1">
        <v>293.202</v>
      </c>
      <c r="F191" s="3">
        <v>43493</v>
      </c>
      <c r="G191" s="5">
        <v>0.86805555555555503</v>
      </c>
      <c r="H191" t="s">
        <v>17</v>
      </c>
      <c r="I191" s="1">
        <v>13.962</v>
      </c>
      <c r="J191" s="6">
        <v>5.9</v>
      </c>
      <c r="K191" t="str">
        <f t="shared" si="12"/>
        <v>Jan</v>
      </c>
      <c r="L191" t="str">
        <f t="shared" si="13"/>
        <v>Mon</v>
      </c>
      <c r="M191" t="str">
        <f t="shared" si="10"/>
        <v>evening</v>
      </c>
      <c r="N191" t="str">
        <f>VLOOKUP(A191,'Customer-details'!$A$1:$C$1001,2,0)</f>
        <v>Normal</v>
      </c>
      <c r="O191" t="str">
        <f>VLOOKUP(A191,'Customer-details'!$A$1:$C$1001,3,0)</f>
        <v>Female</v>
      </c>
      <c r="P191" t="str">
        <f>VLOOKUP(A191,'Product-details'!$A$1:$C$1001,2,0)</f>
        <v>Home and lifestyle</v>
      </c>
      <c r="Q191" t="str">
        <f>VLOOKUP(A191,'City-details'!$A$1:$C$1001,3,0)</f>
        <v>Naypyitaw</v>
      </c>
      <c r="R191" t="str">
        <f>VLOOKUP(A191,'City-details'!$A$1:$C$1001,2,0)</f>
        <v>C</v>
      </c>
      <c r="S191" t="str">
        <f t="shared" si="11"/>
        <v>Poor</v>
      </c>
    </row>
    <row r="192" spans="1:19">
      <c r="A192" t="s">
        <v>205</v>
      </c>
      <c r="B192" s="1">
        <v>77.040000000000006</v>
      </c>
      <c r="C192" s="4">
        <v>3</v>
      </c>
      <c r="D192" s="2">
        <v>11.555999999999999</v>
      </c>
      <c r="E192" s="1">
        <v>242.67599999999999</v>
      </c>
      <c r="F192" s="3">
        <v>43507</v>
      </c>
      <c r="G192" s="5">
        <v>0.44374999999999998</v>
      </c>
      <c r="H192" t="s">
        <v>17</v>
      </c>
      <c r="I192" s="1">
        <v>11.555999999999999</v>
      </c>
      <c r="J192" s="6">
        <v>7.2</v>
      </c>
      <c r="K192" t="str">
        <f t="shared" si="12"/>
        <v>Feb</v>
      </c>
      <c r="L192" t="str">
        <f t="shared" si="13"/>
        <v>Mon</v>
      </c>
      <c r="M192" t="str">
        <f t="shared" si="10"/>
        <v>morning</v>
      </c>
      <c r="N192" t="str">
        <f>VLOOKUP(A192,'Customer-details'!$A$1:$C$1001,2,0)</f>
        <v>Normal</v>
      </c>
      <c r="O192" t="str">
        <f>VLOOKUP(A192,'Customer-details'!$A$1:$C$1001,3,0)</f>
        <v>Female</v>
      </c>
      <c r="P192" t="str">
        <f>VLOOKUP(A192,'Product-details'!$A$1:$C$1001,2,0)</f>
        <v>Home and lifestyle</v>
      </c>
      <c r="Q192" t="str">
        <f>VLOOKUP(A192,'City-details'!$A$1:$C$1001,3,0)</f>
        <v>Mandalay</v>
      </c>
      <c r="R192" t="str">
        <f>VLOOKUP(A192,'City-details'!$A$1:$C$1001,2,0)</f>
        <v>B</v>
      </c>
      <c r="S192" t="str">
        <f t="shared" si="11"/>
        <v>Average</v>
      </c>
    </row>
    <row r="193" spans="1:19">
      <c r="A193" t="s">
        <v>206</v>
      </c>
      <c r="B193" s="1">
        <v>73.52</v>
      </c>
      <c r="C193" s="4">
        <v>2</v>
      </c>
      <c r="D193" s="2">
        <v>7.3520000000000003</v>
      </c>
      <c r="E193" s="1">
        <v>154.392</v>
      </c>
      <c r="F193" s="3">
        <v>43480</v>
      </c>
      <c r="G193" s="5">
        <v>0.57013888888888897</v>
      </c>
      <c r="H193" t="s">
        <v>13</v>
      </c>
      <c r="I193" s="1">
        <v>7.3520000000000003</v>
      </c>
      <c r="J193" s="6">
        <v>4.5999999999999996</v>
      </c>
      <c r="K193" t="str">
        <f t="shared" si="12"/>
        <v>Jan</v>
      </c>
      <c r="L193" t="str">
        <f t="shared" si="13"/>
        <v>Tue</v>
      </c>
      <c r="M193" t="str">
        <f t="shared" si="10"/>
        <v>afternoon</v>
      </c>
      <c r="N193" t="str">
        <f>VLOOKUP(A193,'Customer-details'!$A$1:$C$1001,2,0)</f>
        <v>Normal</v>
      </c>
      <c r="O193" t="str">
        <f>VLOOKUP(A193,'Customer-details'!$A$1:$C$1001,3,0)</f>
        <v>Female</v>
      </c>
      <c r="P193" t="str">
        <f>VLOOKUP(A193,'Product-details'!$A$1:$C$1001,2,0)</f>
        <v>Fashion accessories</v>
      </c>
      <c r="Q193" t="str">
        <f>VLOOKUP(A193,'City-details'!$A$1:$C$1001,3,0)</f>
        <v>Mandalay</v>
      </c>
      <c r="R193" t="str">
        <f>VLOOKUP(A193,'City-details'!$A$1:$C$1001,2,0)</f>
        <v>B</v>
      </c>
      <c r="S193" t="str">
        <f t="shared" si="11"/>
        <v>Poor</v>
      </c>
    </row>
    <row r="194" spans="1:19">
      <c r="A194" t="s">
        <v>207</v>
      </c>
      <c r="B194" s="1">
        <v>87.8</v>
      </c>
      <c r="C194" s="4">
        <v>9</v>
      </c>
      <c r="D194" s="2">
        <v>39.51</v>
      </c>
      <c r="E194" s="1">
        <v>829.71</v>
      </c>
      <c r="F194" s="3">
        <v>43540</v>
      </c>
      <c r="G194" s="5">
        <v>0.79722222222222205</v>
      </c>
      <c r="H194" t="s">
        <v>15</v>
      </c>
      <c r="I194" s="1">
        <v>39.51</v>
      </c>
      <c r="J194" s="6">
        <v>9.1999999999999993</v>
      </c>
      <c r="K194" t="str">
        <f t="shared" si="12"/>
        <v>Mar</v>
      </c>
      <c r="L194" t="str">
        <f t="shared" si="13"/>
        <v>Sat</v>
      </c>
      <c r="M194" t="str">
        <f t="shared" si="10"/>
        <v>evening</v>
      </c>
      <c r="N194" t="str">
        <f>VLOOKUP(A194,'Customer-details'!$A$1:$C$1001,2,0)</f>
        <v>Normal</v>
      </c>
      <c r="O194" t="str">
        <f>VLOOKUP(A194,'Customer-details'!$A$1:$C$1001,3,0)</f>
        <v>Female</v>
      </c>
      <c r="P194" t="str">
        <f>VLOOKUP(A194,'Product-details'!$A$1:$C$1001,2,0)</f>
        <v>Food and beverages</v>
      </c>
      <c r="Q194" t="str">
        <f>VLOOKUP(A194,'City-details'!$A$1:$C$1001,3,0)</f>
        <v>Naypyitaw</v>
      </c>
      <c r="R194" t="str">
        <f>VLOOKUP(A194,'City-details'!$A$1:$C$1001,2,0)</f>
        <v>C</v>
      </c>
      <c r="S194" t="str">
        <f t="shared" si="11"/>
        <v>Good</v>
      </c>
    </row>
    <row r="195" spans="1:19">
      <c r="A195" t="s">
        <v>208</v>
      </c>
      <c r="B195" s="1">
        <v>25.55</v>
      </c>
      <c r="C195" s="4">
        <v>4</v>
      </c>
      <c r="D195" s="2">
        <v>5.1100000000000003</v>
      </c>
      <c r="E195" s="1">
        <v>107.31</v>
      </c>
      <c r="F195" s="3">
        <v>43491</v>
      </c>
      <c r="G195" s="5">
        <v>0.84930555555555598</v>
      </c>
      <c r="H195" t="s">
        <v>13</v>
      </c>
      <c r="I195" s="1">
        <v>5.1100000000000003</v>
      </c>
      <c r="J195" s="6">
        <v>5.7</v>
      </c>
      <c r="K195" t="str">
        <f t="shared" si="12"/>
        <v>Jan</v>
      </c>
      <c r="L195" t="str">
        <f t="shared" si="13"/>
        <v>Sat</v>
      </c>
      <c r="M195" t="str">
        <f t="shared" ref="M195:M258" si="14">IF(G195&lt;TIME(12,0,0),"morning",IF(AND(G195&gt;=TIME(12,0,0),G195&lt;TIME(16,0,0)),"afternoon","evening"))</f>
        <v>evening</v>
      </c>
      <c r="N195" t="str">
        <f>VLOOKUP(A195,'Customer-details'!$A$1:$C$1001,2,0)</f>
        <v>Normal</v>
      </c>
      <c r="O195" t="str">
        <f>VLOOKUP(A195,'Customer-details'!$A$1:$C$1001,3,0)</f>
        <v>Male</v>
      </c>
      <c r="P195" t="str">
        <f>VLOOKUP(A195,'Product-details'!$A$1:$C$1001,2,0)</f>
        <v>Home and lifestyle</v>
      </c>
      <c r="Q195" t="str">
        <f>VLOOKUP(A195,'City-details'!$A$1:$C$1001,3,0)</f>
        <v>Mandalay</v>
      </c>
      <c r="R195" t="str">
        <f>VLOOKUP(A195,'City-details'!$A$1:$C$1001,2,0)</f>
        <v>B</v>
      </c>
      <c r="S195" t="str">
        <f t="shared" ref="S195:S258" si="15">IF(J195&gt;=8,"Good",IF(AND(J195&lt;8,J195&gt;=6),"Average","Poor"))</f>
        <v>Poor</v>
      </c>
    </row>
    <row r="196" spans="1:19">
      <c r="A196" t="s">
        <v>209</v>
      </c>
      <c r="B196" s="1">
        <v>32.71</v>
      </c>
      <c r="C196" s="4">
        <v>5</v>
      </c>
      <c r="D196" s="2">
        <v>8.1775000000000002</v>
      </c>
      <c r="E196" s="1">
        <v>171.72749999999999</v>
      </c>
      <c r="F196" s="3">
        <v>43543</v>
      </c>
      <c r="G196" s="5">
        <v>0.47916666666666702</v>
      </c>
      <c r="H196" t="s">
        <v>17</v>
      </c>
      <c r="I196" s="1">
        <v>8.1775000000000002</v>
      </c>
      <c r="J196" s="6">
        <v>9.9</v>
      </c>
      <c r="K196" t="str">
        <f t="shared" si="12"/>
        <v>Mar</v>
      </c>
      <c r="L196" t="str">
        <f t="shared" si="13"/>
        <v>Tue</v>
      </c>
      <c r="M196" t="str">
        <f t="shared" si="14"/>
        <v>morning</v>
      </c>
      <c r="N196" t="str">
        <f>VLOOKUP(A196,'Customer-details'!$A$1:$C$1001,2,0)</f>
        <v>Normal</v>
      </c>
      <c r="O196" t="str">
        <f>VLOOKUP(A196,'Customer-details'!$A$1:$C$1001,3,0)</f>
        <v>Male</v>
      </c>
      <c r="P196" t="str">
        <f>VLOOKUP(A196,'Product-details'!$A$1:$C$1001,2,0)</f>
        <v>Electronic accessories</v>
      </c>
      <c r="Q196" t="str">
        <f>VLOOKUP(A196,'City-details'!$A$1:$C$1001,3,0)</f>
        <v>Yangon</v>
      </c>
      <c r="R196" t="str">
        <f>VLOOKUP(A196,'City-details'!$A$1:$C$1001,2,0)</f>
        <v>A</v>
      </c>
      <c r="S196" t="str">
        <f t="shared" si="15"/>
        <v>Good</v>
      </c>
    </row>
    <row r="197" spans="1:19">
      <c r="A197" t="s">
        <v>210</v>
      </c>
      <c r="B197" s="1">
        <v>74.290000000000006</v>
      </c>
      <c r="C197" s="4">
        <v>1</v>
      </c>
      <c r="D197" s="2">
        <v>3.7145000000000001</v>
      </c>
      <c r="E197" s="1">
        <v>78.004499999999993</v>
      </c>
      <c r="F197" s="3">
        <v>43478</v>
      </c>
      <c r="G197" s="5">
        <v>0.8125</v>
      </c>
      <c r="H197" t="s">
        <v>15</v>
      </c>
      <c r="I197" s="1">
        <v>3.7145000000000001</v>
      </c>
      <c r="J197" s="6">
        <v>5</v>
      </c>
      <c r="K197" t="str">
        <f t="shared" si="12"/>
        <v>Jan</v>
      </c>
      <c r="L197" t="str">
        <f t="shared" si="13"/>
        <v>Sun</v>
      </c>
      <c r="M197" t="str">
        <f t="shared" si="14"/>
        <v>evening</v>
      </c>
      <c r="N197" t="str">
        <f>VLOOKUP(A197,'Customer-details'!$A$1:$C$1001,2,0)</f>
        <v>Member</v>
      </c>
      <c r="O197" t="str">
        <f>VLOOKUP(A197,'Customer-details'!$A$1:$C$1001,3,0)</f>
        <v>Female</v>
      </c>
      <c r="P197" t="str">
        <f>VLOOKUP(A197,'Product-details'!$A$1:$C$1001,2,0)</f>
        <v>Fashion accessories</v>
      </c>
      <c r="Q197" t="str">
        <f>VLOOKUP(A197,'City-details'!$A$1:$C$1001,3,0)</f>
        <v>Naypyitaw</v>
      </c>
      <c r="R197" t="str">
        <f>VLOOKUP(A197,'City-details'!$A$1:$C$1001,2,0)</f>
        <v>C</v>
      </c>
      <c r="S197" t="str">
        <f t="shared" si="15"/>
        <v>Poor</v>
      </c>
    </row>
    <row r="198" spans="1:19">
      <c r="A198" t="s">
        <v>211</v>
      </c>
      <c r="B198" s="1">
        <v>43.7</v>
      </c>
      <c r="C198" s="4">
        <v>2</v>
      </c>
      <c r="D198" s="2">
        <v>4.37</v>
      </c>
      <c r="E198" s="1">
        <v>91.77</v>
      </c>
      <c r="F198" s="3">
        <v>43550</v>
      </c>
      <c r="G198" s="5">
        <v>0.75208333333333299</v>
      </c>
      <c r="H198" t="s">
        <v>15</v>
      </c>
      <c r="I198" s="1">
        <v>4.37</v>
      </c>
      <c r="J198" s="6">
        <v>4.9000000000000004</v>
      </c>
      <c r="K198" t="str">
        <f t="shared" si="12"/>
        <v>Mar</v>
      </c>
      <c r="L198" t="str">
        <f t="shared" si="13"/>
        <v>Tue</v>
      </c>
      <c r="M198" t="str">
        <f t="shared" si="14"/>
        <v>evening</v>
      </c>
      <c r="N198" t="str">
        <f>VLOOKUP(A198,'Customer-details'!$A$1:$C$1001,2,0)</f>
        <v>Member</v>
      </c>
      <c r="O198" t="str">
        <f>VLOOKUP(A198,'Customer-details'!$A$1:$C$1001,3,0)</f>
        <v>Male</v>
      </c>
      <c r="P198" t="str">
        <f>VLOOKUP(A198,'Product-details'!$A$1:$C$1001,2,0)</f>
        <v>Health and beauty</v>
      </c>
      <c r="Q198" t="str">
        <f>VLOOKUP(A198,'City-details'!$A$1:$C$1001,3,0)</f>
        <v>Naypyitaw</v>
      </c>
      <c r="R198" t="str">
        <f>VLOOKUP(A198,'City-details'!$A$1:$C$1001,2,0)</f>
        <v>C</v>
      </c>
      <c r="S198" t="str">
        <f t="shared" si="15"/>
        <v>Poor</v>
      </c>
    </row>
    <row r="199" spans="1:19">
      <c r="A199" t="s">
        <v>212</v>
      </c>
      <c r="B199" s="1">
        <v>25.29</v>
      </c>
      <c r="C199" s="4">
        <v>1</v>
      </c>
      <c r="D199" s="2">
        <v>1.2645</v>
      </c>
      <c r="E199" s="1">
        <v>26.554500000000001</v>
      </c>
      <c r="F199" s="3">
        <v>43547</v>
      </c>
      <c r="G199" s="5">
        <v>0.42569444444444399</v>
      </c>
      <c r="H199" t="s">
        <v>13</v>
      </c>
      <c r="I199" s="1">
        <v>1.2645</v>
      </c>
      <c r="J199" s="6">
        <v>6.1</v>
      </c>
      <c r="K199" t="str">
        <f t="shared" si="12"/>
        <v>Mar</v>
      </c>
      <c r="L199" t="str">
        <f t="shared" si="13"/>
        <v>Sat</v>
      </c>
      <c r="M199" t="str">
        <f t="shared" si="14"/>
        <v>morning</v>
      </c>
      <c r="N199" t="str">
        <f>VLOOKUP(A199,'Customer-details'!$A$1:$C$1001,2,0)</f>
        <v>Normal</v>
      </c>
      <c r="O199" t="str">
        <f>VLOOKUP(A199,'Customer-details'!$A$1:$C$1001,3,0)</f>
        <v>Female</v>
      </c>
      <c r="P199" t="str">
        <f>VLOOKUP(A199,'Product-details'!$A$1:$C$1001,2,0)</f>
        <v>Home and lifestyle</v>
      </c>
      <c r="Q199" t="str">
        <f>VLOOKUP(A199,'City-details'!$A$1:$C$1001,3,0)</f>
        <v>Yangon</v>
      </c>
      <c r="R199" t="str">
        <f>VLOOKUP(A199,'City-details'!$A$1:$C$1001,2,0)</f>
        <v>A</v>
      </c>
      <c r="S199" t="str">
        <f t="shared" si="15"/>
        <v>Average</v>
      </c>
    </row>
    <row r="200" spans="1:19">
      <c r="A200" t="s">
        <v>213</v>
      </c>
      <c r="B200" s="1">
        <v>41.5</v>
      </c>
      <c r="C200" s="4">
        <v>4</v>
      </c>
      <c r="D200" s="2">
        <v>8.3000000000000007</v>
      </c>
      <c r="E200" s="1">
        <v>174.3</v>
      </c>
      <c r="F200" s="3">
        <v>43536</v>
      </c>
      <c r="G200" s="5">
        <v>0.83194444444444404</v>
      </c>
      <c r="H200" t="s">
        <v>17</v>
      </c>
      <c r="I200" s="1">
        <v>8.3000000000000007</v>
      </c>
      <c r="J200" s="6">
        <v>8.1999999999999993</v>
      </c>
      <c r="K200" t="str">
        <f t="shared" si="12"/>
        <v>Mar</v>
      </c>
      <c r="L200" t="str">
        <f t="shared" si="13"/>
        <v>Tue</v>
      </c>
      <c r="M200" t="str">
        <f t="shared" si="14"/>
        <v>evening</v>
      </c>
      <c r="N200" t="str">
        <f>VLOOKUP(A200,'Customer-details'!$A$1:$C$1001,2,0)</f>
        <v>Normal</v>
      </c>
      <c r="O200" t="str">
        <f>VLOOKUP(A200,'Customer-details'!$A$1:$C$1001,3,0)</f>
        <v>Male</v>
      </c>
      <c r="P200" t="str">
        <f>VLOOKUP(A200,'Product-details'!$A$1:$C$1001,2,0)</f>
        <v>Health and beauty</v>
      </c>
      <c r="Q200" t="str">
        <f>VLOOKUP(A200,'City-details'!$A$1:$C$1001,3,0)</f>
        <v>Naypyitaw</v>
      </c>
      <c r="R200" t="str">
        <f>VLOOKUP(A200,'City-details'!$A$1:$C$1001,2,0)</f>
        <v>C</v>
      </c>
      <c r="S200" t="str">
        <f t="shared" si="15"/>
        <v>Good</v>
      </c>
    </row>
    <row r="201" spans="1:19">
      <c r="A201" t="s">
        <v>214</v>
      </c>
      <c r="B201" s="1">
        <v>71.39</v>
      </c>
      <c r="C201" s="4">
        <v>5</v>
      </c>
      <c r="D201" s="2">
        <v>17.8475</v>
      </c>
      <c r="E201" s="1">
        <v>374.79750000000001</v>
      </c>
      <c r="F201" s="3">
        <v>43513</v>
      </c>
      <c r="G201" s="5">
        <v>0.83125000000000004</v>
      </c>
      <c r="H201" t="s">
        <v>17</v>
      </c>
      <c r="I201" s="1">
        <v>17.8475</v>
      </c>
      <c r="J201" s="6">
        <v>5.5</v>
      </c>
      <c r="K201" t="str">
        <f t="shared" si="12"/>
        <v>Feb</v>
      </c>
      <c r="L201" t="str">
        <f t="shared" si="13"/>
        <v>Sun</v>
      </c>
      <c r="M201" t="str">
        <f t="shared" si="14"/>
        <v>evening</v>
      </c>
      <c r="N201" t="str">
        <f>VLOOKUP(A201,'Customer-details'!$A$1:$C$1001,2,0)</f>
        <v>Member</v>
      </c>
      <c r="O201" t="str">
        <f>VLOOKUP(A201,'Customer-details'!$A$1:$C$1001,3,0)</f>
        <v>Female</v>
      </c>
      <c r="P201" t="str">
        <f>VLOOKUP(A201,'Product-details'!$A$1:$C$1001,2,0)</f>
        <v>Food and beverages</v>
      </c>
      <c r="Q201" t="str">
        <f>VLOOKUP(A201,'City-details'!$A$1:$C$1001,3,0)</f>
        <v>Naypyitaw</v>
      </c>
      <c r="R201" t="str">
        <f>VLOOKUP(A201,'City-details'!$A$1:$C$1001,2,0)</f>
        <v>C</v>
      </c>
      <c r="S201" t="str">
        <f t="shared" si="15"/>
        <v>Poor</v>
      </c>
    </row>
    <row r="202" spans="1:19">
      <c r="A202" t="s">
        <v>215</v>
      </c>
      <c r="B202" s="1">
        <v>19.149999999999999</v>
      </c>
      <c r="C202" s="4">
        <v>6</v>
      </c>
      <c r="D202" s="2">
        <v>5.7450000000000001</v>
      </c>
      <c r="E202" s="1">
        <v>120.645</v>
      </c>
      <c r="F202" s="3">
        <v>43494</v>
      </c>
      <c r="G202" s="5">
        <v>0.41736111111111102</v>
      </c>
      <c r="H202" t="s">
        <v>17</v>
      </c>
      <c r="I202" s="1">
        <v>5.7450000000000001</v>
      </c>
      <c r="J202" s="6">
        <v>6.8</v>
      </c>
      <c r="K202" t="str">
        <f t="shared" si="12"/>
        <v>Jan</v>
      </c>
      <c r="L202" t="str">
        <f t="shared" si="13"/>
        <v>Tue</v>
      </c>
      <c r="M202" t="str">
        <f t="shared" si="14"/>
        <v>morning</v>
      </c>
      <c r="N202" t="str">
        <f>VLOOKUP(A202,'Customer-details'!$A$1:$C$1001,2,0)</f>
        <v>Member</v>
      </c>
      <c r="O202" t="str">
        <f>VLOOKUP(A202,'Customer-details'!$A$1:$C$1001,3,0)</f>
        <v>Female</v>
      </c>
      <c r="P202" t="str">
        <f>VLOOKUP(A202,'Product-details'!$A$1:$C$1001,2,0)</f>
        <v>Sports and travel</v>
      </c>
      <c r="Q202" t="str">
        <f>VLOOKUP(A202,'City-details'!$A$1:$C$1001,3,0)</f>
        <v>Naypyitaw</v>
      </c>
      <c r="R202" t="str">
        <f>VLOOKUP(A202,'City-details'!$A$1:$C$1001,2,0)</f>
        <v>C</v>
      </c>
      <c r="S202" t="str">
        <f t="shared" si="15"/>
        <v>Average</v>
      </c>
    </row>
    <row r="203" spans="1:19">
      <c r="A203" t="s">
        <v>216</v>
      </c>
      <c r="B203" s="1">
        <v>57.49</v>
      </c>
      <c r="C203" s="4">
        <v>4</v>
      </c>
      <c r="D203" s="2">
        <v>11.497999999999999</v>
      </c>
      <c r="E203" s="1">
        <v>241.458</v>
      </c>
      <c r="F203" s="3">
        <v>43539</v>
      </c>
      <c r="G203" s="5">
        <v>0.49791666666666701</v>
      </c>
      <c r="H203" t="s">
        <v>15</v>
      </c>
      <c r="I203" s="1">
        <v>11.497999999999999</v>
      </c>
      <c r="J203" s="6">
        <v>6.6</v>
      </c>
      <c r="K203" t="str">
        <f t="shared" si="12"/>
        <v>Mar</v>
      </c>
      <c r="L203" t="str">
        <f t="shared" si="13"/>
        <v>Fri</v>
      </c>
      <c r="M203" t="str">
        <f t="shared" si="14"/>
        <v>morning</v>
      </c>
      <c r="N203" t="str">
        <f>VLOOKUP(A203,'Customer-details'!$A$1:$C$1001,2,0)</f>
        <v>Member</v>
      </c>
      <c r="O203" t="str">
        <f>VLOOKUP(A203,'Customer-details'!$A$1:$C$1001,3,0)</f>
        <v>Female</v>
      </c>
      <c r="P203" t="str">
        <f>VLOOKUP(A203,'Product-details'!$A$1:$C$1001,2,0)</f>
        <v>Electronic accessories</v>
      </c>
      <c r="Q203" t="str">
        <f>VLOOKUP(A203,'City-details'!$A$1:$C$1001,3,0)</f>
        <v>Mandalay</v>
      </c>
      <c r="R203" t="str">
        <f>VLOOKUP(A203,'City-details'!$A$1:$C$1001,2,0)</f>
        <v>B</v>
      </c>
      <c r="S203" t="str">
        <f t="shared" si="15"/>
        <v>Average</v>
      </c>
    </row>
    <row r="204" spans="1:19">
      <c r="A204" t="s">
        <v>217</v>
      </c>
      <c r="B204" s="1">
        <v>61.41</v>
      </c>
      <c r="C204" s="4">
        <v>7</v>
      </c>
      <c r="D204" s="2">
        <v>21.493500000000001</v>
      </c>
      <c r="E204" s="1">
        <v>451.36349999999999</v>
      </c>
      <c r="F204" s="3">
        <v>43479</v>
      </c>
      <c r="G204" s="5">
        <v>0.41805555555555601</v>
      </c>
      <c r="H204" t="s">
        <v>15</v>
      </c>
      <c r="I204" s="1">
        <v>21.493500000000001</v>
      </c>
      <c r="J204" s="6">
        <v>9.8000000000000007</v>
      </c>
      <c r="K204" t="str">
        <f t="shared" si="12"/>
        <v>Jan</v>
      </c>
      <c r="L204" t="str">
        <f t="shared" si="13"/>
        <v>Mon</v>
      </c>
      <c r="M204" t="str">
        <f t="shared" si="14"/>
        <v>morning</v>
      </c>
      <c r="N204" t="str">
        <f>VLOOKUP(A204,'Customer-details'!$A$1:$C$1001,2,0)</f>
        <v>Normal</v>
      </c>
      <c r="O204" t="str">
        <f>VLOOKUP(A204,'Customer-details'!$A$1:$C$1001,3,0)</f>
        <v>Male</v>
      </c>
      <c r="P204" t="str">
        <f>VLOOKUP(A204,'Product-details'!$A$1:$C$1001,2,0)</f>
        <v>Electronic accessories</v>
      </c>
      <c r="Q204" t="str">
        <f>VLOOKUP(A204,'City-details'!$A$1:$C$1001,3,0)</f>
        <v>Naypyitaw</v>
      </c>
      <c r="R204" t="str">
        <f>VLOOKUP(A204,'City-details'!$A$1:$C$1001,2,0)</f>
        <v>C</v>
      </c>
      <c r="S204" t="str">
        <f t="shared" si="15"/>
        <v>Good</v>
      </c>
    </row>
    <row r="205" spans="1:19">
      <c r="A205" t="s">
        <v>218</v>
      </c>
      <c r="B205" s="1">
        <v>25.9</v>
      </c>
      <c r="C205" s="4">
        <v>10</v>
      </c>
      <c r="D205" s="2">
        <v>12.95</v>
      </c>
      <c r="E205" s="1">
        <v>271.95</v>
      </c>
      <c r="F205" s="3">
        <v>43502</v>
      </c>
      <c r="G205" s="5">
        <v>0.61875000000000002</v>
      </c>
      <c r="H205" t="s">
        <v>13</v>
      </c>
      <c r="I205" s="1">
        <v>12.95</v>
      </c>
      <c r="J205" s="6">
        <v>8.6999999999999993</v>
      </c>
      <c r="K205" t="str">
        <f t="shared" si="12"/>
        <v>Feb</v>
      </c>
      <c r="L205" t="str">
        <f t="shared" si="13"/>
        <v>Wed</v>
      </c>
      <c r="M205" t="str">
        <f t="shared" si="14"/>
        <v>afternoon</v>
      </c>
      <c r="N205" t="str">
        <f>VLOOKUP(A205,'Customer-details'!$A$1:$C$1001,2,0)</f>
        <v>Member</v>
      </c>
      <c r="O205" t="str">
        <f>VLOOKUP(A205,'Customer-details'!$A$1:$C$1001,3,0)</f>
        <v>Male</v>
      </c>
      <c r="P205" t="str">
        <f>VLOOKUP(A205,'Product-details'!$A$1:$C$1001,2,0)</f>
        <v>Health and beauty</v>
      </c>
      <c r="Q205" t="str">
        <f>VLOOKUP(A205,'City-details'!$A$1:$C$1001,3,0)</f>
        <v>Mandalay</v>
      </c>
      <c r="R205" t="str">
        <f>VLOOKUP(A205,'City-details'!$A$1:$C$1001,2,0)</f>
        <v>B</v>
      </c>
      <c r="S205" t="str">
        <f t="shared" si="15"/>
        <v>Good</v>
      </c>
    </row>
    <row r="206" spans="1:19">
      <c r="A206" t="s">
        <v>219</v>
      </c>
      <c r="B206" s="1">
        <v>17.77</v>
      </c>
      <c r="C206" s="4">
        <v>5</v>
      </c>
      <c r="D206" s="2">
        <v>4.4424999999999999</v>
      </c>
      <c r="E206" s="1">
        <v>93.292500000000004</v>
      </c>
      <c r="F206" s="3">
        <v>43511</v>
      </c>
      <c r="G206" s="5">
        <v>0.52916666666666701</v>
      </c>
      <c r="H206" t="s">
        <v>17</v>
      </c>
      <c r="I206" s="1">
        <v>4.4424999999999999</v>
      </c>
      <c r="J206" s="6">
        <v>5.4</v>
      </c>
      <c r="K206" t="str">
        <f t="shared" si="12"/>
        <v>Feb</v>
      </c>
      <c r="L206" t="str">
        <f t="shared" si="13"/>
        <v>Fri</v>
      </c>
      <c r="M206" t="str">
        <f t="shared" si="14"/>
        <v>afternoon</v>
      </c>
      <c r="N206" t="str">
        <f>VLOOKUP(A206,'Customer-details'!$A$1:$C$1001,2,0)</f>
        <v>Member</v>
      </c>
      <c r="O206" t="str">
        <f>VLOOKUP(A206,'Customer-details'!$A$1:$C$1001,3,0)</f>
        <v>Male</v>
      </c>
      <c r="P206" t="str">
        <f>VLOOKUP(A206,'Product-details'!$A$1:$C$1001,2,0)</f>
        <v>Home and lifestyle</v>
      </c>
      <c r="Q206" t="str">
        <f>VLOOKUP(A206,'City-details'!$A$1:$C$1001,3,0)</f>
        <v>Mandalay</v>
      </c>
      <c r="R206" t="str">
        <f>VLOOKUP(A206,'City-details'!$A$1:$C$1001,2,0)</f>
        <v>B</v>
      </c>
      <c r="S206" t="str">
        <f t="shared" si="15"/>
        <v>Poor</v>
      </c>
    </row>
    <row r="207" spans="1:19">
      <c r="A207" t="s">
        <v>220</v>
      </c>
      <c r="B207" s="1">
        <v>23.03</v>
      </c>
      <c r="C207" s="4">
        <v>9</v>
      </c>
      <c r="D207" s="2">
        <v>10.3635</v>
      </c>
      <c r="E207" s="1">
        <v>217.6335</v>
      </c>
      <c r="F207" s="3">
        <v>43468</v>
      </c>
      <c r="G207" s="5">
        <v>0.50138888888888899</v>
      </c>
      <c r="H207" t="s">
        <v>13</v>
      </c>
      <c r="I207" s="1">
        <v>10.3635</v>
      </c>
      <c r="J207" s="6">
        <v>7.9</v>
      </c>
      <c r="K207" t="str">
        <f t="shared" si="12"/>
        <v>Jan</v>
      </c>
      <c r="L207" t="str">
        <f t="shared" si="13"/>
        <v>Thu</v>
      </c>
      <c r="M207" t="str">
        <f t="shared" si="14"/>
        <v>afternoon</v>
      </c>
      <c r="N207" t="str">
        <f>VLOOKUP(A207,'Customer-details'!$A$1:$C$1001,2,0)</f>
        <v>Normal</v>
      </c>
      <c r="O207" t="str">
        <f>VLOOKUP(A207,'Customer-details'!$A$1:$C$1001,3,0)</f>
        <v>Female</v>
      </c>
      <c r="P207" t="str">
        <f>VLOOKUP(A207,'Product-details'!$A$1:$C$1001,2,0)</f>
        <v>Health and beauty</v>
      </c>
      <c r="Q207" t="str">
        <f>VLOOKUP(A207,'City-details'!$A$1:$C$1001,3,0)</f>
        <v>Yangon</v>
      </c>
      <c r="R207" t="str">
        <f>VLOOKUP(A207,'City-details'!$A$1:$C$1001,2,0)</f>
        <v>A</v>
      </c>
      <c r="S207" t="str">
        <f t="shared" si="15"/>
        <v>Average</v>
      </c>
    </row>
    <row r="208" spans="1:19">
      <c r="A208" t="s">
        <v>221</v>
      </c>
      <c r="B208" s="1">
        <v>66.650000000000006</v>
      </c>
      <c r="C208" s="4">
        <v>9</v>
      </c>
      <c r="D208" s="2">
        <v>29.9925</v>
      </c>
      <c r="E208" s="1">
        <v>629.84249999999997</v>
      </c>
      <c r="F208" s="3">
        <v>43469</v>
      </c>
      <c r="G208" s="5">
        <v>0.76319444444444395</v>
      </c>
      <c r="H208" t="s">
        <v>17</v>
      </c>
      <c r="I208" s="1">
        <v>29.9925</v>
      </c>
      <c r="J208" s="6">
        <v>9.6999999999999993</v>
      </c>
      <c r="K208" t="str">
        <f t="shared" si="12"/>
        <v>Jan</v>
      </c>
      <c r="L208" t="str">
        <f t="shared" si="13"/>
        <v>Fri</v>
      </c>
      <c r="M208" t="str">
        <f t="shared" si="14"/>
        <v>evening</v>
      </c>
      <c r="N208" t="str">
        <f>VLOOKUP(A208,'Customer-details'!$A$1:$C$1001,2,0)</f>
        <v>Member</v>
      </c>
      <c r="O208" t="str">
        <f>VLOOKUP(A208,'Customer-details'!$A$1:$C$1001,3,0)</f>
        <v>Female</v>
      </c>
      <c r="P208" t="str">
        <f>VLOOKUP(A208,'Product-details'!$A$1:$C$1001,2,0)</f>
        <v>Electronic accessories</v>
      </c>
      <c r="Q208" t="str">
        <f>VLOOKUP(A208,'City-details'!$A$1:$C$1001,3,0)</f>
        <v>Naypyitaw</v>
      </c>
      <c r="R208" t="str">
        <f>VLOOKUP(A208,'City-details'!$A$1:$C$1001,2,0)</f>
        <v>C</v>
      </c>
      <c r="S208" t="str">
        <f t="shared" si="15"/>
        <v>Good</v>
      </c>
    </row>
    <row r="209" spans="1:19">
      <c r="A209" t="s">
        <v>222</v>
      </c>
      <c r="B209" s="1">
        <v>28.53</v>
      </c>
      <c r="C209" s="4">
        <v>10</v>
      </c>
      <c r="D209" s="2">
        <v>14.265000000000001</v>
      </c>
      <c r="E209" s="1">
        <v>299.565</v>
      </c>
      <c r="F209" s="3">
        <v>43542</v>
      </c>
      <c r="G209" s="5">
        <v>0.73472222222222205</v>
      </c>
      <c r="H209" t="s">
        <v>13</v>
      </c>
      <c r="I209" s="1">
        <v>14.265000000000001</v>
      </c>
      <c r="J209" s="6">
        <v>7.8</v>
      </c>
      <c r="K209" t="str">
        <f t="shared" si="12"/>
        <v>Mar</v>
      </c>
      <c r="L209" t="str">
        <f t="shared" si="13"/>
        <v>Mon</v>
      </c>
      <c r="M209" t="str">
        <f t="shared" si="14"/>
        <v>evening</v>
      </c>
      <c r="N209" t="str">
        <f>VLOOKUP(A209,'Customer-details'!$A$1:$C$1001,2,0)</f>
        <v>Member</v>
      </c>
      <c r="O209" t="str">
        <f>VLOOKUP(A209,'Customer-details'!$A$1:$C$1001,3,0)</f>
        <v>Female</v>
      </c>
      <c r="P209" t="str">
        <f>VLOOKUP(A209,'Product-details'!$A$1:$C$1001,2,0)</f>
        <v>Home and lifestyle</v>
      </c>
      <c r="Q209" t="str">
        <f>VLOOKUP(A209,'City-details'!$A$1:$C$1001,3,0)</f>
        <v>Naypyitaw</v>
      </c>
      <c r="R209" t="str">
        <f>VLOOKUP(A209,'City-details'!$A$1:$C$1001,2,0)</f>
        <v>C</v>
      </c>
      <c r="S209" t="str">
        <f t="shared" si="15"/>
        <v>Average</v>
      </c>
    </row>
    <row r="210" spans="1:19">
      <c r="A210" t="s">
        <v>223</v>
      </c>
      <c r="B210" s="1">
        <v>30.37</v>
      </c>
      <c r="C210" s="4">
        <v>3</v>
      </c>
      <c r="D210" s="2">
        <v>4.5555000000000003</v>
      </c>
      <c r="E210" s="1">
        <v>95.665499999999994</v>
      </c>
      <c r="F210" s="3">
        <v>43552</v>
      </c>
      <c r="G210" s="5">
        <v>0.57013888888888897</v>
      </c>
      <c r="H210" t="s">
        <v>13</v>
      </c>
      <c r="I210" s="1">
        <v>4.5555000000000003</v>
      </c>
      <c r="J210" s="6">
        <v>5.0999999999999996</v>
      </c>
      <c r="K210" t="str">
        <f t="shared" si="12"/>
        <v>Mar</v>
      </c>
      <c r="L210" t="str">
        <f t="shared" si="13"/>
        <v>Thu</v>
      </c>
      <c r="M210" t="str">
        <f t="shared" si="14"/>
        <v>afternoon</v>
      </c>
      <c r="N210" t="str">
        <f>VLOOKUP(A210,'Customer-details'!$A$1:$C$1001,2,0)</f>
        <v>Normal</v>
      </c>
      <c r="O210" t="str">
        <f>VLOOKUP(A210,'Customer-details'!$A$1:$C$1001,3,0)</f>
        <v>Female</v>
      </c>
      <c r="P210" t="str">
        <f>VLOOKUP(A210,'Product-details'!$A$1:$C$1001,2,0)</f>
        <v>Fashion accessories</v>
      </c>
      <c r="Q210" t="str">
        <f>VLOOKUP(A210,'City-details'!$A$1:$C$1001,3,0)</f>
        <v>Mandalay</v>
      </c>
      <c r="R210" t="str">
        <f>VLOOKUP(A210,'City-details'!$A$1:$C$1001,2,0)</f>
        <v>B</v>
      </c>
      <c r="S210" t="str">
        <f t="shared" si="15"/>
        <v>Poor</v>
      </c>
    </row>
    <row r="211" spans="1:19">
      <c r="A211" t="s">
        <v>224</v>
      </c>
      <c r="B211" s="1">
        <v>99.73</v>
      </c>
      <c r="C211" s="4">
        <v>9</v>
      </c>
      <c r="D211" s="2">
        <v>44.878500000000003</v>
      </c>
      <c r="E211" s="1">
        <v>942.44849999999997</v>
      </c>
      <c r="F211" s="3">
        <v>43526</v>
      </c>
      <c r="G211" s="5">
        <v>0.82083333333333297</v>
      </c>
      <c r="H211" t="s">
        <v>17</v>
      </c>
      <c r="I211" s="1">
        <v>44.878500000000003</v>
      </c>
      <c r="J211" s="6">
        <v>6.5</v>
      </c>
      <c r="K211" t="str">
        <f t="shared" si="12"/>
        <v>Mar</v>
      </c>
      <c r="L211" t="str">
        <f t="shared" si="13"/>
        <v>Sat</v>
      </c>
      <c r="M211" t="str">
        <f t="shared" si="14"/>
        <v>evening</v>
      </c>
      <c r="N211" t="str">
        <f>VLOOKUP(A211,'Customer-details'!$A$1:$C$1001,2,0)</f>
        <v>Normal</v>
      </c>
      <c r="O211" t="str">
        <f>VLOOKUP(A211,'Customer-details'!$A$1:$C$1001,3,0)</f>
        <v>Female</v>
      </c>
      <c r="P211" t="str">
        <f>VLOOKUP(A211,'Product-details'!$A$1:$C$1001,2,0)</f>
        <v>Electronic accessories</v>
      </c>
      <c r="Q211" t="str">
        <f>VLOOKUP(A211,'City-details'!$A$1:$C$1001,3,0)</f>
        <v>Mandalay</v>
      </c>
      <c r="R211" t="str">
        <f>VLOOKUP(A211,'City-details'!$A$1:$C$1001,2,0)</f>
        <v>B</v>
      </c>
      <c r="S211" t="str">
        <f t="shared" si="15"/>
        <v>Average</v>
      </c>
    </row>
    <row r="212" spans="1:19">
      <c r="A212" t="s">
        <v>225</v>
      </c>
      <c r="B212" s="1">
        <v>26.23</v>
      </c>
      <c r="C212" s="4">
        <v>9</v>
      </c>
      <c r="D212" s="2">
        <v>11.8035</v>
      </c>
      <c r="E212" s="1">
        <v>247.87350000000001</v>
      </c>
      <c r="F212" s="3">
        <v>43490</v>
      </c>
      <c r="G212" s="5">
        <v>0.85</v>
      </c>
      <c r="H212" t="s">
        <v>13</v>
      </c>
      <c r="I212" s="1">
        <v>11.8035</v>
      </c>
      <c r="J212" s="6">
        <v>5.9</v>
      </c>
      <c r="K212" t="str">
        <f t="shared" si="12"/>
        <v>Jan</v>
      </c>
      <c r="L212" t="str">
        <f t="shared" si="13"/>
        <v>Fri</v>
      </c>
      <c r="M212" t="str">
        <f t="shared" si="14"/>
        <v>evening</v>
      </c>
      <c r="N212" t="str">
        <f>VLOOKUP(A212,'Customer-details'!$A$1:$C$1001,2,0)</f>
        <v>Normal</v>
      </c>
      <c r="O212" t="str">
        <f>VLOOKUP(A212,'Customer-details'!$A$1:$C$1001,3,0)</f>
        <v>Male</v>
      </c>
      <c r="P212" t="str">
        <f>VLOOKUP(A212,'Product-details'!$A$1:$C$1001,2,0)</f>
        <v>Electronic accessories</v>
      </c>
      <c r="Q212" t="str">
        <f>VLOOKUP(A212,'City-details'!$A$1:$C$1001,3,0)</f>
        <v>Yangon</v>
      </c>
      <c r="R212" t="str">
        <f>VLOOKUP(A212,'City-details'!$A$1:$C$1001,2,0)</f>
        <v>A</v>
      </c>
      <c r="S212" t="str">
        <f t="shared" si="15"/>
        <v>Poor</v>
      </c>
    </row>
    <row r="213" spans="1:19">
      <c r="A213" t="s">
        <v>226</v>
      </c>
      <c r="B213" s="1">
        <v>93.26</v>
      </c>
      <c r="C213" s="4">
        <v>9</v>
      </c>
      <c r="D213" s="2">
        <v>41.966999999999999</v>
      </c>
      <c r="E213" s="1">
        <v>881.30700000000002</v>
      </c>
      <c r="F213" s="3">
        <v>43481</v>
      </c>
      <c r="G213" s="5">
        <v>0.75555555555555598</v>
      </c>
      <c r="H213" t="s">
        <v>15</v>
      </c>
      <c r="I213" s="1">
        <v>41.966999999999999</v>
      </c>
      <c r="J213" s="6">
        <v>8.8000000000000007</v>
      </c>
      <c r="K213" t="str">
        <f t="shared" si="12"/>
        <v>Jan</v>
      </c>
      <c r="L213" t="str">
        <f t="shared" si="13"/>
        <v>Wed</v>
      </c>
      <c r="M213" t="str">
        <f t="shared" si="14"/>
        <v>evening</v>
      </c>
      <c r="N213" t="str">
        <f>VLOOKUP(A213,'Customer-details'!$A$1:$C$1001,2,0)</f>
        <v>Normal</v>
      </c>
      <c r="O213" t="str">
        <f>VLOOKUP(A213,'Customer-details'!$A$1:$C$1001,3,0)</f>
        <v>Female</v>
      </c>
      <c r="P213" t="str">
        <f>VLOOKUP(A213,'Product-details'!$A$1:$C$1001,2,0)</f>
        <v>Food and beverages</v>
      </c>
      <c r="Q213" t="str">
        <f>VLOOKUP(A213,'City-details'!$A$1:$C$1001,3,0)</f>
        <v>Naypyitaw</v>
      </c>
      <c r="R213" t="str">
        <f>VLOOKUP(A213,'City-details'!$A$1:$C$1001,2,0)</f>
        <v>C</v>
      </c>
      <c r="S213" t="str">
        <f t="shared" si="15"/>
        <v>Good</v>
      </c>
    </row>
    <row r="214" spans="1:19">
      <c r="A214" t="s">
        <v>227</v>
      </c>
      <c r="B214" s="1">
        <v>92.36</v>
      </c>
      <c r="C214" s="4">
        <v>5</v>
      </c>
      <c r="D214" s="2">
        <v>23.09</v>
      </c>
      <c r="E214" s="1">
        <v>484.89</v>
      </c>
      <c r="F214" s="3">
        <v>43544</v>
      </c>
      <c r="G214" s="5">
        <v>0.80347222222222203</v>
      </c>
      <c r="H214" t="s">
        <v>13</v>
      </c>
      <c r="I214" s="1">
        <v>23.09</v>
      </c>
      <c r="J214" s="6">
        <v>4.9000000000000004</v>
      </c>
      <c r="K214" t="str">
        <f t="shared" si="12"/>
        <v>Mar</v>
      </c>
      <c r="L214" t="str">
        <f t="shared" si="13"/>
        <v>Wed</v>
      </c>
      <c r="M214" t="str">
        <f t="shared" si="14"/>
        <v>evening</v>
      </c>
      <c r="N214" t="str">
        <f>VLOOKUP(A214,'Customer-details'!$A$1:$C$1001,2,0)</f>
        <v>Normal</v>
      </c>
      <c r="O214" t="str">
        <f>VLOOKUP(A214,'Customer-details'!$A$1:$C$1001,3,0)</f>
        <v>Male</v>
      </c>
      <c r="P214" t="str">
        <f>VLOOKUP(A214,'Product-details'!$A$1:$C$1001,2,0)</f>
        <v>Home and lifestyle</v>
      </c>
      <c r="Q214" t="str">
        <f>VLOOKUP(A214,'City-details'!$A$1:$C$1001,3,0)</f>
        <v>Mandalay</v>
      </c>
      <c r="R214" t="str">
        <f>VLOOKUP(A214,'City-details'!$A$1:$C$1001,2,0)</f>
        <v>B</v>
      </c>
      <c r="S214" t="str">
        <f t="shared" si="15"/>
        <v>Poor</v>
      </c>
    </row>
    <row r="215" spans="1:19">
      <c r="A215" t="s">
        <v>228</v>
      </c>
      <c r="B215" s="1">
        <v>46.42</v>
      </c>
      <c r="C215" s="4">
        <v>3</v>
      </c>
      <c r="D215" s="2">
        <v>6.9630000000000001</v>
      </c>
      <c r="E215" s="1">
        <v>146.22300000000001</v>
      </c>
      <c r="F215" s="3">
        <v>43469</v>
      </c>
      <c r="G215" s="5">
        <v>0.55833333333333302</v>
      </c>
      <c r="H215" t="s">
        <v>17</v>
      </c>
      <c r="I215" s="1">
        <v>6.9630000000000001</v>
      </c>
      <c r="J215" s="6">
        <v>4.4000000000000004</v>
      </c>
      <c r="K215" t="str">
        <f t="shared" si="12"/>
        <v>Jan</v>
      </c>
      <c r="L215" t="str">
        <f t="shared" si="13"/>
        <v>Fri</v>
      </c>
      <c r="M215" t="str">
        <f t="shared" si="14"/>
        <v>afternoon</v>
      </c>
      <c r="N215" t="str">
        <f>VLOOKUP(A215,'Customer-details'!$A$1:$C$1001,2,0)</f>
        <v>Normal</v>
      </c>
      <c r="O215" t="str">
        <f>VLOOKUP(A215,'Customer-details'!$A$1:$C$1001,3,0)</f>
        <v>Male</v>
      </c>
      <c r="P215" t="str">
        <f>VLOOKUP(A215,'Product-details'!$A$1:$C$1001,2,0)</f>
        <v>Sports and travel</v>
      </c>
      <c r="Q215" t="str">
        <f>VLOOKUP(A215,'City-details'!$A$1:$C$1001,3,0)</f>
        <v>Mandalay</v>
      </c>
      <c r="R215" t="str">
        <f>VLOOKUP(A215,'City-details'!$A$1:$C$1001,2,0)</f>
        <v>B</v>
      </c>
      <c r="S215" t="str">
        <f t="shared" si="15"/>
        <v>Poor</v>
      </c>
    </row>
    <row r="216" spans="1:19">
      <c r="A216" t="s">
        <v>229</v>
      </c>
      <c r="B216" s="1">
        <v>29.61</v>
      </c>
      <c r="C216" s="4">
        <v>7</v>
      </c>
      <c r="D216" s="2">
        <v>10.3635</v>
      </c>
      <c r="E216" s="1">
        <v>217.6335</v>
      </c>
      <c r="F216" s="3">
        <v>43535</v>
      </c>
      <c r="G216" s="5">
        <v>0.66180555555555598</v>
      </c>
      <c r="H216" t="s">
        <v>15</v>
      </c>
      <c r="I216" s="1">
        <v>10.3635</v>
      </c>
      <c r="J216" s="6">
        <v>6.5</v>
      </c>
      <c r="K216" t="str">
        <f t="shared" si="12"/>
        <v>Mar</v>
      </c>
      <c r="L216" t="str">
        <f t="shared" si="13"/>
        <v>Mon</v>
      </c>
      <c r="M216" t="str">
        <f t="shared" si="14"/>
        <v>afternoon</v>
      </c>
      <c r="N216" t="str">
        <f>VLOOKUP(A216,'Customer-details'!$A$1:$C$1001,2,0)</f>
        <v>Member</v>
      </c>
      <c r="O216" t="str">
        <f>VLOOKUP(A216,'Customer-details'!$A$1:$C$1001,3,0)</f>
        <v>Female</v>
      </c>
      <c r="P216" t="str">
        <f>VLOOKUP(A216,'Product-details'!$A$1:$C$1001,2,0)</f>
        <v>Sports and travel</v>
      </c>
      <c r="Q216" t="str">
        <f>VLOOKUP(A216,'City-details'!$A$1:$C$1001,3,0)</f>
        <v>Mandalay</v>
      </c>
      <c r="R216" t="str">
        <f>VLOOKUP(A216,'City-details'!$A$1:$C$1001,2,0)</f>
        <v>B</v>
      </c>
      <c r="S216" t="str">
        <f t="shared" si="15"/>
        <v>Average</v>
      </c>
    </row>
    <row r="217" spans="1:19">
      <c r="A217" t="s">
        <v>230</v>
      </c>
      <c r="B217" s="1">
        <v>18.28</v>
      </c>
      <c r="C217" s="4">
        <v>1</v>
      </c>
      <c r="D217" s="2">
        <v>0.91400000000000003</v>
      </c>
      <c r="E217" s="1">
        <v>19.193999999999999</v>
      </c>
      <c r="F217" s="3">
        <v>43546</v>
      </c>
      <c r="G217" s="5">
        <v>0.62847222222222199</v>
      </c>
      <c r="H217" t="s">
        <v>17</v>
      </c>
      <c r="I217" s="1">
        <v>0.91400000000000003</v>
      </c>
      <c r="J217" s="6">
        <v>8.3000000000000007</v>
      </c>
      <c r="K217" t="str">
        <f t="shared" si="12"/>
        <v>Mar</v>
      </c>
      <c r="L217" t="str">
        <f t="shared" si="13"/>
        <v>Fri</v>
      </c>
      <c r="M217" t="str">
        <f t="shared" si="14"/>
        <v>afternoon</v>
      </c>
      <c r="N217" t="str">
        <f>VLOOKUP(A217,'Customer-details'!$A$1:$C$1001,2,0)</f>
        <v>Normal</v>
      </c>
      <c r="O217" t="str">
        <f>VLOOKUP(A217,'Customer-details'!$A$1:$C$1001,3,0)</f>
        <v>Male</v>
      </c>
      <c r="P217" t="str">
        <f>VLOOKUP(A217,'Product-details'!$A$1:$C$1001,2,0)</f>
        <v>Home and lifestyle</v>
      </c>
      <c r="Q217" t="str">
        <f>VLOOKUP(A217,'City-details'!$A$1:$C$1001,3,0)</f>
        <v>Yangon</v>
      </c>
      <c r="R217" t="str">
        <f>VLOOKUP(A217,'City-details'!$A$1:$C$1001,2,0)</f>
        <v>A</v>
      </c>
      <c r="S217" t="str">
        <f t="shared" si="15"/>
        <v>Good</v>
      </c>
    </row>
    <row r="218" spans="1:19">
      <c r="A218" t="s">
        <v>231</v>
      </c>
      <c r="B218" s="1">
        <v>24.77</v>
      </c>
      <c r="C218" s="4">
        <v>5</v>
      </c>
      <c r="D218" s="2">
        <v>6.1924999999999999</v>
      </c>
      <c r="E218" s="1">
        <v>130.04249999999999</v>
      </c>
      <c r="F218" s="3">
        <v>43548</v>
      </c>
      <c r="G218" s="5">
        <v>0.76875000000000004</v>
      </c>
      <c r="H218" t="s">
        <v>15</v>
      </c>
      <c r="I218" s="1">
        <v>6.1924999999999999</v>
      </c>
      <c r="J218" s="6">
        <v>8.5</v>
      </c>
      <c r="K218" t="str">
        <f t="shared" si="12"/>
        <v>Mar</v>
      </c>
      <c r="L218" t="str">
        <f t="shared" si="13"/>
        <v>Sun</v>
      </c>
      <c r="M218" t="str">
        <f t="shared" si="14"/>
        <v>evening</v>
      </c>
      <c r="N218" t="str">
        <f>VLOOKUP(A218,'Customer-details'!$A$1:$C$1001,2,0)</f>
        <v>Normal</v>
      </c>
      <c r="O218" t="str">
        <f>VLOOKUP(A218,'Customer-details'!$A$1:$C$1001,3,0)</f>
        <v>Female</v>
      </c>
      <c r="P218" t="str">
        <f>VLOOKUP(A218,'Product-details'!$A$1:$C$1001,2,0)</f>
        <v>Sports and travel</v>
      </c>
      <c r="Q218" t="str">
        <f>VLOOKUP(A218,'City-details'!$A$1:$C$1001,3,0)</f>
        <v>Mandalay</v>
      </c>
      <c r="R218" t="str">
        <f>VLOOKUP(A218,'City-details'!$A$1:$C$1001,2,0)</f>
        <v>B</v>
      </c>
      <c r="S218" t="str">
        <f t="shared" si="15"/>
        <v>Good</v>
      </c>
    </row>
    <row r="219" spans="1:19">
      <c r="A219" t="s">
        <v>232</v>
      </c>
      <c r="B219" s="1">
        <v>94.64</v>
      </c>
      <c r="C219" s="4">
        <v>3</v>
      </c>
      <c r="D219" s="2">
        <v>14.196</v>
      </c>
      <c r="E219" s="1">
        <v>298.11599999999999</v>
      </c>
      <c r="F219" s="3">
        <v>43517</v>
      </c>
      <c r="G219" s="5">
        <v>0.70486111111111105</v>
      </c>
      <c r="H219" t="s">
        <v>15</v>
      </c>
      <c r="I219" s="1">
        <v>14.196</v>
      </c>
      <c r="J219" s="6">
        <v>5.5</v>
      </c>
      <c r="K219" t="str">
        <f t="shared" si="12"/>
        <v>Feb</v>
      </c>
      <c r="L219" t="str">
        <f t="shared" si="13"/>
        <v>Thu</v>
      </c>
      <c r="M219" t="str">
        <f t="shared" si="14"/>
        <v>evening</v>
      </c>
      <c r="N219" t="str">
        <f>VLOOKUP(A219,'Customer-details'!$A$1:$C$1001,2,0)</f>
        <v>Member</v>
      </c>
      <c r="O219" t="str">
        <f>VLOOKUP(A219,'Customer-details'!$A$1:$C$1001,3,0)</f>
        <v>Female</v>
      </c>
      <c r="P219" t="str">
        <f>VLOOKUP(A219,'Product-details'!$A$1:$C$1001,2,0)</f>
        <v>Electronic accessories</v>
      </c>
      <c r="Q219" t="str">
        <f>VLOOKUP(A219,'City-details'!$A$1:$C$1001,3,0)</f>
        <v>Yangon</v>
      </c>
      <c r="R219" t="str">
        <f>VLOOKUP(A219,'City-details'!$A$1:$C$1001,2,0)</f>
        <v>A</v>
      </c>
      <c r="S219" t="str">
        <f t="shared" si="15"/>
        <v>Poor</v>
      </c>
    </row>
    <row r="220" spans="1:19">
      <c r="A220" t="s">
        <v>233</v>
      </c>
      <c r="B220" s="1">
        <v>94.87</v>
      </c>
      <c r="C220" s="4">
        <v>8</v>
      </c>
      <c r="D220" s="2">
        <v>37.948</v>
      </c>
      <c r="E220" s="1">
        <v>796.90800000000002</v>
      </c>
      <c r="F220" s="3">
        <v>43508</v>
      </c>
      <c r="G220" s="5">
        <v>0.54027777777777797</v>
      </c>
      <c r="H220" t="s">
        <v>13</v>
      </c>
      <c r="I220" s="1">
        <v>37.948</v>
      </c>
      <c r="J220" s="6">
        <v>8.6999999999999993</v>
      </c>
      <c r="K220" t="str">
        <f t="shared" si="12"/>
        <v>Feb</v>
      </c>
      <c r="L220" t="str">
        <f t="shared" si="13"/>
        <v>Tue</v>
      </c>
      <c r="M220" t="str">
        <f t="shared" si="14"/>
        <v>afternoon</v>
      </c>
      <c r="N220" t="str">
        <f>VLOOKUP(A220,'Customer-details'!$A$1:$C$1001,2,0)</f>
        <v>Normal</v>
      </c>
      <c r="O220" t="str">
        <f>VLOOKUP(A220,'Customer-details'!$A$1:$C$1001,3,0)</f>
        <v>Male</v>
      </c>
      <c r="P220" t="str">
        <f>VLOOKUP(A220,'Product-details'!$A$1:$C$1001,2,0)</f>
        <v>Fashion accessories</v>
      </c>
      <c r="Q220" t="str">
        <f>VLOOKUP(A220,'City-details'!$A$1:$C$1001,3,0)</f>
        <v>Mandalay</v>
      </c>
      <c r="R220" t="str">
        <f>VLOOKUP(A220,'City-details'!$A$1:$C$1001,2,0)</f>
        <v>B</v>
      </c>
      <c r="S220" t="str">
        <f t="shared" si="15"/>
        <v>Good</v>
      </c>
    </row>
    <row r="221" spans="1:19">
      <c r="A221" t="s">
        <v>234</v>
      </c>
      <c r="B221" s="1">
        <v>57.34</v>
      </c>
      <c r="C221" s="4">
        <v>3</v>
      </c>
      <c r="D221" s="2">
        <v>8.6010000000000009</v>
      </c>
      <c r="E221" s="1">
        <v>180.62100000000001</v>
      </c>
      <c r="F221" s="3">
        <v>43534</v>
      </c>
      <c r="G221" s="5">
        <v>0.79097222222222197</v>
      </c>
      <c r="H221" t="s">
        <v>17</v>
      </c>
      <c r="I221" s="1">
        <v>8.6010000000000009</v>
      </c>
      <c r="J221" s="6">
        <v>7.9</v>
      </c>
      <c r="K221" t="str">
        <f t="shared" si="12"/>
        <v>Mar</v>
      </c>
      <c r="L221" t="str">
        <f t="shared" si="13"/>
        <v>Sun</v>
      </c>
      <c r="M221" t="str">
        <f t="shared" si="14"/>
        <v>evening</v>
      </c>
      <c r="N221" t="str">
        <f>VLOOKUP(A221,'Customer-details'!$A$1:$C$1001,2,0)</f>
        <v>Normal</v>
      </c>
      <c r="O221" t="str">
        <f>VLOOKUP(A221,'Customer-details'!$A$1:$C$1001,3,0)</f>
        <v>Female</v>
      </c>
      <c r="P221" t="str">
        <f>VLOOKUP(A221,'Product-details'!$A$1:$C$1001,2,0)</f>
        <v>Food and beverages</v>
      </c>
      <c r="Q221" t="str">
        <f>VLOOKUP(A221,'City-details'!$A$1:$C$1001,3,0)</f>
        <v>Mandalay</v>
      </c>
      <c r="R221" t="str">
        <f>VLOOKUP(A221,'City-details'!$A$1:$C$1001,2,0)</f>
        <v>B</v>
      </c>
      <c r="S221" t="str">
        <f t="shared" si="15"/>
        <v>Average</v>
      </c>
    </row>
    <row r="222" spans="1:19">
      <c r="A222" t="s">
        <v>235</v>
      </c>
      <c r="B222" s="1">
        <v>45.35</v>
      </c>
      <c r="C222" s="4">
        <v>6</v>
      </c>
      <c r="D222" s="2">
        <v>13.605</v>
      </c>
      <c r="E222" s="1">
        <v>285.70499999999998</v>
      </c>
      <c r="F222" s="3">
        <v>43496</v>
      </c>
      <c r="G222" s="5">
        <v>0.57222222222222197</v>
      </c>
      <c r="H222" t="s">
        <v>13</v>
      </c>
      <c r="I222" s="1">
        <v>13.605</v>
      </c>
      <c r="J222" s="6">
        <v>6.1</v>
      </c>
      <c r="K222" t="str">
        <f t="shared" si="12"/>
        <v>Jan</v>
      </c>
      <c r="L222" t="str">
        <f t="shared" si="13"/>
        <v>Thu</v>
      </c>
      <c r="M222" t="str">
        <f t="shared" si="14"/>
        <v>afternoon</v>
      </c>
      <c r="N222" t="str">
        <f>VLOOKUP(A222,'Customer-details'!$A$1:$C$1001,2,0)</f>
        <v>Normal</v>
      </c>
      <c r="O222" t="str">
        <f>VLOOKUP(A222,'Customer-details'!$A$1:$C$1001,3,0)</f>
        <v>Male</v>
      </c>
      <c r="P222" t="str">
        <f>VLOOKUP(A222,'Product-details'!$A$1:$C$1001,2,0)</f>
        <v>Electronic accessories</v>
      </c>
      <c r="Q222" t="str">
        <f>VLOOKUP(A222,'City-details'!$A$1:$C$1001,3,0)</f>
        <v>Mandalay</v>
      </c>
      <c r="R222" t="str">
        <f>VLOOKUP(A222,'City-details'!$A$1:$C$1001,2,0)</f>
        <v>B</v>
      </c>
      <c r="S222" t="str">
        <f t="shared" si="15"/>
        <v>Average</v>
      </c>
    </row>
    <row r="223" spans="1:19">
      <c r="A223" t="s">
        <v>236</v>
      </c>
      <c r="B223" s="1">
        <v>62.08</v>
      </c>
      <c r="C223" s="4">
        <v>7</v>
      </c>
      <c r="D223" s="2">
        <v>21.728000000000002</v>
      </c>
      <c r="E223" s="1">
        <v>456.28800000000001</v>
      </c>
      <c r="F223" s="3">
        <v>43530</v>
      </c>
      <c r="G223" s="5">
        <v>0.57361111111111096</v>
      </c>
      <c r="H223" t="s">
        <v>13</v>
      </c>
      <c r="I223" s="1">
        <v>21.728000000000002</v>
      </c>
      <c r="J223" s="6">
        <v>5.4</v>
      </c>
      <c r="K223" t="str">
        <f t="shared" si="12"/>
        <v>Mar</v>
      </c>
      <c r="L223" t="str">
        <f t="shared" si="13"/>
        <v>Wed</v>
      </c>
      <c r="M223" t="str">
        <f t="shared" si="14"/>
        <v>afternoon</v>
      </c>
      <c r="N223" t="str">
        <f>VLOOKUP(A223,'Customer-details'!$A$1:$C$1001,2,0)</f>
        <v>Normal</v>
      </c>
      <c r="O223" t="str">
        <f>VLOOKUP(A223,'Customer-details'!$A$1:$C$1001,3,0)</f>
        <v>Male</v>
      </c>
      <c r="P223" t="str">
        <f>VLOOKUP(A223,'Product-details'!$A$1:$C$1001,2,0)</f>
        <v>Food and beverages</v>
      </c>
      <c r="Q223" t="str">
        <f>VLOOKUP(A223,'City-details'!$A$1:$C$1001,3,0)</f>
        <v>Mandalay</v>
      </c>
      <c r="R223" t="str">
        <f>VLOOKUP(A223,'City-details'!$A$1:$C$1001,2,0)</f>
        <v>B</v>
      </c>
      <c r="S223" t="str">
        <f t="shared" si="15"/>
        <v>Poor</v>
      </c>
    </row>
    <row r="224" spans="1:19">
      <c r="A224" t="s">
        <v>237</v>
      </c>
      <c r="B224" s="1">
        <v>11.81</v>
      </c>
      <c r="C224" s="4">
        <v>5</v>
      </c>
      <c r="D224" s="2">
        <v>2.9525000000000001</v>
      </c>
      <c r="E224" s="1">
        <v>62.002499999999998</v>
      </c>
      <c r="F224" s="3">
        <v>43513</v>
      </c>
      <c r="G224" s="5">
        <v>0.75416666666666698</v>
      </c>
      <c r="H224" t="s">
        <v>15</v>
      </c>
      <c r="I224" s="1">
        <v>2.9525000000000001</v>
      </c>
      <c r="J224" s="6">
        <v>9.4</v>
      </c>
      <c r="K224" t="str">
        <f t="shared" si="12"/>
        <v>Feb</v>
      </c>
      <c r="L224" t="str">
        <f t="shared" si="13"/>
        <v>Sun</v>
      </c>
      <c r="M224" t="str">
        <f t="shared" si="14"/>
        <v>evening</v>
      </c>
      <c r="N224" t="str">
        <f>VLOOKUP(A224,'Customer-details'!$A$1:$C$1001,2,0)</f>
        <v>Normal</v>
      </c>
      <c r="O224" t="str">
        <f>VLOOKUP(A224,'Customer-details'!$A$1:$C$1001,3,0)</f>
        <v>Male</v>
      </c>
      <c r="P224" t="str">
        <f>VLOOKUP(A224,'Product-details'!$A$1:$C$1001,2,0)</f>
        <v>Electronic accessories</v>
      </c>
      <c r="Q224" t="str">
        <f>VLOOKUP(A224,'City-details'!$A$1:$C$1001,3,0)</f>
        <v>Naypyitaw</v>
      </c>
      <c r="R224" t="str">
        <f>VLOOKUP(A224,'City-details'!$A$1:$C$1001,2,0)</f>
        <v>C</v>
      </c>
      <c r="S224" t="str">
        <f t="shared" si="15"/>
        <v>Good</v>
      </c>
    </row>
    <row r="225" spans="1:19">
      <c r="A225" t="s">
        <v>238</v>
      </c>
      <c r="B225" s="1">
        <v>12.54</v>
      </c>
      <c r="C225" s="4">
        <v>1</v>
      </c>
      <c r="D225" s="2">
        <v>0.627</v>
      </c>
      <c r="E225" s="1">
        <v>13.167</v>
      </c>
      <c r="F225" s="3">
        <v>43517</v>
      </c>
      <c r="G225" s="5">
        <v>0.52638888888888902</v>
      </c>
      <c r="H225" t="s">
        <v>15</v>
      </c>
      <c r="I225" s="1">
        <v>0.627</v>
      </c>
      <c r="J225" s="6">
        <v>8.1999999999999993</v>
      </c>
      <c r="K225" t="str">
        <f t="shared" si="12"/>
        <v>Feb</v>
      </c>
      <c r="L225" t="str">
        <f t="shared" si="13"/>
        <v>Thu</v>
      </c>
      <c r="M225" t="str">
        <f t="shared" si="14"/>
        <v>afternoon</v>
      </c>
      <c r="N225" t="str">
        <f>VLOOKUP(A225,'Customer-details'!$A$1:$C$1001,2,0)</f>
        <v>Member</v>
      </c>
      <c r="O225" t="str">
        <f>VLOOKUP(A225,'Customer-details'!$A$1:$C$1001,3,0)</f>
        <v>Female</v>
      </c>
      <c r="P225" t="str">
        <f>VLOOKUP(A225,'Product-details'!$A$1:$C$1001,2,0)</f>
        <v>Fashion accessories</v>
      </c>
      <c r="Q225" t="str">
        <f>VLOOKUP(A225,'City-details'!$A$1:$C$1001,3,0)</f>
        <v>Naypyitaw</v>
      </c>
      <c r="R225" t="str">
        <f>VLOOKUP(A225,'City-details'!$A$1:$C$1001,2,0)</f>
        <v>C</v>
      </c>
      <c r="S225" t="str">
        <f t="shared" si="15"/>
        <v>Good</v>
      </c>
    </row>
    <row r="226" spans="1:19">
      <c r="A226" t="s">
        <v>239</v>
      </c>
      <c r="B226" s="1">
        <v>43.25</v>
      </c>
      <c r="C226" s="4">
        <v>2</v>
      </c>
      <c r="D226" s="2">
        <v>4.3250000000000002</v>
      </c>
      <c r="E226" s="1">
        <v>90.825000000000003</v>
      </c>
      <c r="F226" s="3">
        <v>43544</v>
      </c>
      <c r="G226" s="5">
        <v>0.66388888888888897</v>
      </c>
      <c r="H226" t="s">
        <v>15</v>
      </c>
      <c r="I226" s="1">
        <v>4.3250000000000002</v>
      </c>
      <c r="J226" s="6">
        <v>6.2</v>
      </c>
      <c r="K226" t="str">
        <f t="shared" si="12"/>
        <v>Mar</v>
      </c>
      <c r="L226" t="str">
        <f t="shared" si="13"/>
        <v>Wed</v>
      </c>
      <c r="M226" t="str">
        <f t="shared" si="14"/>
        <v>afternoon</v>
      </c>
      <c r="N226" t="str">
        <f>VLOOKUP(A226,'Customer-details'!$A$1:$C$1001,2,0)</f>
        <v>Normal</v>
      </c>
      <c r="O226" t="str">
        <f>VLOOKUP(A226,'Customer-details'!$A$1:$C$1001,3,0)</f>
        <v>Male</v>
      </c>
      <c r="P226" t="str">
        <f>VLOOKUP(A226,'Product-details'!$A$1:$C$1001,2,0)</f>
        <v>Food and beverages</v>
      </c>
      <c r="Q226" t="str">
        <f>VLOOKUP(A226,'City-details'!$A$1:$C$1001,3,0)</f>
        <v>Yangon</v>
      </c>
      <c r="R226" t="str">
        <f>VLOOKUP(A226,'City-details'!$A$1:$C$1001,2,0)</f>
        <v>A</v>
      </c>
      <c r="S226" t="str">
        <f t="shared" si="15"/>
        <v>Average</v>
      </c>
    </row>
    <row r="227" spans="1:19">
      <c r="A227" t="s">
        <v>240</v>
      </c>
      <c r="B227" s="1">
        <v>87.16</v>
      </c>
      <c r="C227" s="4">
        <v>2</v>
      </c>
      <c r="D227" s="2">
        <v>8.7159999999999993</v>
      </c>
      <c r="E227" s="1">
        <v>183.036</v>
      </c>
      <c r="F227" s="3">
        <v>43476</v>
      </c>
      <c r="G227" s="5">
        <v>0.60347222222222197</v>
      </c>
      <c r="H227" t="s">
        <v>17</v>
      </c>
      <c r="I227" s="1">
        <v>8.7159999999999993</v>
      </c>
      <c r="J227" s="6">
        <v>9.6999999999999993</v>
      </c>
      <c r="K227" t="str">
        <f t="shared" ref="K227:K290" si="16">TEXT(F227,"MMM")</f>
        <v>Jan</v>
      </c>
      <c r="L227" t="str">
        <f t="shared" ref="L227:L290" si="17">TEXT(F227,"ddd")</f>
        <v>Fri</v>
      </c>
      <c r="M227" t="str">
        <f t="shared" si="14"/>
        <v>afternoon</v>
      </c>
      <c r="N227" t="str">
        <f>VLOOKUP(A227,'Customer-details'!$A$1:$C$1001,2,0)</f>
        <v>Member</v>
      </c>
      <c r="O227" t="str">
        <f>VLOOKUP(A227,'Customer-details'!$A$1:$C$1001,3,0)</f>
        <v>Female</v>
      </c>
      <c r="P227" t="str">
        <f>VLOOKUP(A227,'Product-details'!$A$1:$C$1001,2,0)</f>
        <v>Sports and travel</v>
      </c>
      <c r="Q227" t="str">
        <f>VLOOKUP(A227,'City-details'!$A$1:$C$1001,3,0)</f>
        <v>Naypyitaw</v>
      </c>
      <c r="R227" t="str">
        <f>VLOOKUP(A227,'City-details'!$A$1:$C$1001,2,0)</f>
        <v>C</v>
      </c>
      <c r="S227" t="str">
        <f t="shared" si="15"/>
        <v>Good</v>
      </c>
    </row>
    <row r="228" spans="1:19">
      <c r="A228" t="s">
        <v>241</v>
      </c>
      <c r="B228" s="1">
        <v>69.37</v>
      </c>
      <c r="C228" s="4">
        <v>9</v>
      </c>
      <c r="D228" s="2">
        <v>31.2165</v>
      </c>
      <c r="E228" s="1">
        <v>655.54650000000004</v>
      </c>
      <c r="F228" s="3">
        <v>43491</v>
      </c>
      <c r="G228" s="5">
        <v>0.80138888888888904</v>
      </c>
      <c r="H228" t="s">
        <v>13</v>
      </c>
      <c r="I228" s="1">
        <v>31.2165</v>
      </c>
      <c r="J228" s="6">
        <v>4</v>
      </c>
      <c r="K228" t="str">
        <f t="shared" si="16"/>
        <v>Jan</v>
      </c>
      <c r="L228" t="str">
        <f t="shared" si="17"/>
        <v>Sat</v>
      </c>
      <c r="M228" t="str">
        <f t="shared" si="14"/>
        <v>evening</v>
      </c>
      <c r="N228" t="str">
        <f>VLOOKUP(A228,'Customer-details'!$A$1:$C$1001,2,0)</f>
        <v>Member</v>
      </c>
      <c r="O228" t="str">
        <f>VLOOKUP(A228,'Customer-details'!$A$1:$C$1001,3,0)</f>
        <v>Male</v>
      </c>
      <c r="P228" t="str">
        <f>VLOOKUP(A228,'Product-details'!$A$1:$C$1001,2,0)</f>
        <v>Health and beauty</v>
      </c>
      <c r="Q228" t="str">
        <f>VLOOKUP(A228,'City-details'!$A$1:$C$1001,3,0)</f>
        <v>Mandalay</v>
      </c>
      <c r="R228" t="str">
        <f>VLOOKUP(A228,'City-details'!$A$1:$C$1001,2,0)</f>
        <v>B</v>
      </c>
      <c r="S228" t="str">
        <f t="shared" si="15"/>
        <v>Poor</v>
      </c>
    </row>
    <row r="229" spans="1:19">
      <c r="A229" t="s">
        <v>242</v>
      </c>
      <c r="B229" s="1">
        <v>37.06</v>
      </c>
      <c r="C229" s="4">
        <v>4</v>
      </c>
      <c r="D229" s="2">
        <v>7.4119999999999999</v>
      </c>
      <c r="E229" s="1">
        <v>155.65199999999999</v>
      </c>
      <c r="F229" s="3">
        <v>43496</v>
      </c>
      <c r="G229" s="5">
        <v>0.68333333333333302</v>
      </c>
      <c r="H229" t="s">
        <v>13</v>
      </c>
      <c r="I229" s="1">
        <v>7.4119999999999999</v>
      </c>
      <c r="J229" s="6">
        <v>9.6999999999999993</v>
      </c>
      <c r="K229" t="str">
        <f t="shared" si="16"/>
        <v>Jan</v>
      </c>
      <c r="L229" t="str">
        <f t="shared" si="17"/>
        <v>Thu</v>
      </c>
      <c r="M229" t="str">
        <f t="shared" si="14"/>
        <v>evening</v>
      </c>
      <c r="N229" t="str">
        <f>VLOOKUP(A229,'Customer-details'!$A$1:$C$1001,2,0)</f>
        <v>Member</v>
      </c>
      <c r="O229" t="str">
        <f>VLOOKUP(A229,'Customer-details'!$A$1:$C$1001,3,0)</f>
        <v>Male</v>
      </c>
      <c r="P229" t="str">
        <f>VLOOKUP(A229,'Product-details'!$A$1:$C$1001,2,0)</f>
        <v>Electronic accessories</v>
      </c>
      <c r="Q229" t="str">
        <f>VLOOKUP(A229,'City-details'!$A$1:$C$1001,3,0)</f>
        <v>Naypyitaw</v>
      </c>
      <c r="R229" t="str">
        <f>VLOOKUP(A229,'City-details'!$A$1:$C$1001,2,0)</f>
        <v>C</v>
      </c>
      <c r="S229" t="str">
        <f t="shared" si="15"/>
        <v>Good</v>
      </c>
    </row>
    <row r="230" spans="1:19">
      <c r="A230" t="s">
        <v>243</v>
      </c>
      <c r="B230" s="1">
        <v>90.7</v>
      </c>
      <c r="C230" s="4">
        <v>6</v>
      </c>
      <c r="D230" s="2">
        <v>27.21</v>
      </c>
      <c r="E230" s="1">
        <v>571.41</v>
      </c>
      <c r="F230" s="3">
        <v>43522</v>
      </c>
      <c r="G230" s="5">
        <v>0.452777777777778</v>
      </c>
      <c r="H230" t="s">
        <v>15</v>
      </c>
      <c r="I230" s="1">
        <v>27.21</v>
      </c>
      <c r="J230" s="6">
        <v>5.3</v>
      </c>
      <c r="K230" t="str">
        <f t="shared" si="16"/>
        <v>Feb</v>
      </c>
      <c r="L230" t="str">
        <f t="shared" si="17"/>
        <v>Tue</v>
      </c>
      <c r="M230" t="str">
        <f t="shared" si="14"/>
        <v>morning</v>
      </c>
      <c r="N230" t="str">
        <f>VLOOKUP(A230,'Customer-details'!$A$1:$C$1001,2,0)</f>
        <v>Member</v>
      </c>
      <c r="O230" t="str">
        <f>VLOOKUP(A230,'Customer-details'!$A$1:$C$1001,3,0)</f>
        <v>Female</v>
      </c>
      <c r="P230" t="str">
        <f>VLOOKUP(A230,'Product-details'!$A$1:$C$1001,2,0)</f>
        <v>Electronic accessories</v>
      </c>
      <c r="Q230" t="str">
        <f>VLOOKUP(A230,'City-details'!$A$1:$C$1001,3,0)</f>
        <v>Mandalay</v>
      </c>
      <c r="R230" t="str">
        <f>VLOOKUP(A230,'City-details'!$A$1:$C$1001,2,0)</f>
        <v>B</v>
      </c>
      <c r="S230" t="str">
        <f t="shared" si="15"/>
        <v>Poor</v>
      </c>
    </row>
    <row r="231" spans="1:19">
      <c r="A231" t="s">
        <v>244</v>
      </c>
      <c r="B231" s="1">
        <v>63.42</v>
      </c>
      <c r="C231" s="4">
        <v>8</v>
      </c>
      <c r="D231" s="2">
        <v>25.367999999999999</v>
      </c>
      <c r="E231" s="1">
        <v>532.72799999999995</v>
      </c>
      <c r="F231" s="3">
        <v>43535</v>
      </c>
      <c r="G231" s="5">
        <v>0.53819444444444398</v>
      </c>
      <c r="H231" t="s">
        <v>13</v>
      </c>
      <c r="I231" s="1">
        <v>25.367999999999999</v>
      </c>
      <c r="J231" s="6">
        <v>7.4</v>
      </c>
      <c r="K231" t="str">
        <f t="shared" si="16"/>
        <v>Mar</v>
      </c>
      <c r="L231" t="str">
        <f t="shared" si="17"/>
        <v>Mon</v>
      </c>
      <c r="M231" t="str">
        <f t="shared" si="14"/>
        <v>afternoon</v>
      </c>
      <c r="N231" t="str">
        <f>VLOOKUP(A231,'Customer-details'!$A$1:$C$1001,2,0)</f>
        <v>Normal</v>
      </c>
      <c r="O231" t="str">
        <f>VLOOKUP(A231,'Customer-details'!$A$1:$C$1001,3,0)</f>
        <v>Female</v>
      </c>
      <c r="P231" t="str">
        <f>VLOOKUP(A231,'Product-details'!$A$1:$C$1001,2,0)</f>
        <v>Home and lifestyle</v>
      </c>
      <c r="Q231" t="str">
        <f>VLOOKUP(A231,'City-details'!$A$1:$C$1001,3,0)</f>
        <v>Yangon</v>
      </c>
      <c r="R231" t="str">
        <f>VLOOKUP(A231,'City-details'!$A$1:$C$1001,2,0)</f>
        <v>A</v>
      </c>
      <c r="S231" t="str">
        <f t="shared" si="15"/>
        <v>Average</v>
      </c>
    </row>
    <row r="232" spans="1:19">
      <c r="A232" t="s">
        <v>245</v>
      </c>
      <c r="B232" s="1">
        <v>81.37</v>
      </c>
      <c r="C232" s="4">
        <v>2</v>
      </c>
      <c r="D232" s="2">
        <v>8.1370000000000005</v>
      </c>
      <c r="E232" s="1">
        <v>170.87700000000001</v>
      </c>
      <c r="F232" s="3">
        <v>43491</v>
      </c>
      <c r="G232" s="5">
        <v>0.81111111111111101</v>
      </c>
      <c r="H232" t="s">
        <v>15</v>
      </c>
      <c r="I232" s="1">
        <v>8.1370000000000005</v>
      </c>
      <c r="J232" s="6">
        <v>6.5</v>
      </c>
      <c r="K232" t="str">
        <f t="shared" si="16"/>
        <v>Jan</v>
      </c>
      <c r="L232" t="str">
        <f t="shared" si="17"/>
        <v>Sat</v>
      </c>
      <c r="M232" t="str">
        <f t="shared" si="14"/>
        <v>evening</v>
      </c>
      <c r="N232" t="str">
        <f>VLOOKUP(A232,'Customer-details'!$A$1:$C$1001,2,0)</f>
        <v>Normal</v>
      </c>
      <c r="O232" t="str">
        <f>VLOOKUP(A232,'Customer-details'!$A$1:$C$1001,3,0)</f>
        <v>Female</v>
      </c>
      <c r="P232" t="str">
        <f>VLOOKUP(A232,'Product-details'!$A$1:$C$1001,2,0)</f>
        <v>Fashion accessories</v>
      </c>
      <c r="Q232" t="str">
        <f>VLOOKUP(A232,'City-details'!$A$1:$C$1001,3,0)</f>
        <v>Mandalay</v>
      </c>
      <c r="R232" t="str">
        <f>VLOOKUP(A232,'City-details'!$A$1:$C$1001,2,0)</f>
        <v>B</v>
      </c>
      <c r="S232" t="str">
        <f t="shared" si="15"/>
        <v>Average</v>
      </c>
    </row>
    <row r="233" spans="1:19">
      <c r="A233" t="s">
        <v>246</v>
      </c>
      <c r="B233" s="1">
        <v>10.59</v>
      </c>
      <c r="C233" s="4">
        <v>3</v>
      </c>
      <c r="D233" s="2">
        <v>1.5885</v>
      </c>
      <c r="E233" s="1">
        <v>33.358499999999999</v>
      </c>
      <c r="F233" s="3">
        <v>43536</v>
      </c>
      <c r="G233" s="5">
        <v>0.57777777777777795</v>
      </c>
      <c r="H233" t="s">
        <v>17</v>
      </c>
      <c r="I233" s="1">
        <v>1.5885</v>
      </c>
      <c r="J233" s="6">
        <v>8.6999999999999993</v>
      </c>
      <c r="K233" t="str">
        <f t="shared" si="16"/>
        <v>Mar</v>
      </c>
      <c r="L233" t="str">
        <f t="shared" si="17"/>
        <v>Tue</v>
      </c>
      <c r="M233" t="str">
        <f t="shared" si="14"/>
        <v>afternoon</v>
      </c>
      <c r="N233" t="str">
        <f>VLOOKUP(A233,'Customer-details'!$A$1:$C$1001,2,0)</f>
        <v>Member</v>
      </c>
      <c r="O233" t="str">
        <f>VLOOKUP(A233,'Customer-details'!$A$1:$C$1001,3,0)</f>
        <v>Female</v>
      </c>
      <c r="P233" t="str">
        <f>VLOOKUP(A233,'Product-details'!$A$1:$C$1001,2,0)</f>
        <v>Electronic accessories</v>
      </c>
      <c r="Q233" t="str">
        <f>VLOOKUP(A233,'City-details'!$A$1:$C$1001,3,0)</f>
        <v>Mandalay</v>
      </c>
      <c r="R233" t="str">
        <f>VLOOKUP(A233,'City-details'!$A$1:$C$1001,2,0)</f>
        <v>B</v>
      </c>
      <c r="S233" t="str">
        <f t="shared" si="15"/>
        <v>Good</v>
      </c>
    </row>
    <row r="234" spans="1:19">
      <c r="A234" t="s">
        <v>247</v>
      </c>
      <c r="B234" s="1">
        <v>84.09</v>
      </c>
      <c r="C234" s="4">
        <v>9</v>
      </c>
      <c r="D234" s="2">
        <v>37.840499999999999</v>
      </c>
      <c r="E234" s="1">
        <v>794.65049999999997</v>
      </c>
      <c r="F234" s="3">
        <v>43507</v>
      </c>
      <c r="G234" s="5">
        <v>0.454166666666667</v>
      </c>
      <c r="H234" t="s">
        <v>15</v>
      </c>
      <c r="I234" s="1">
        <v>37.840499999999999</v>
      </c>
      <c r="J234" s="6">
        <v>8</v>
      </c>
      <c r="K234" t="str">
        <f t="shared" si="16"/>
        <v>Feb</v>
      </c>
      <c r="L234" t="str">
        <f t="shared" si="17"/>
        <v>Mon</v>
      </c>
      <c r="M234" t="str">
        <f t="shared" si="14"/>
        <v>morning</v>
      </c>
      <c r="N234" t="str">
        <f>VLOOKUP(A234,'Customer-details'!$A$1:$C$1001,2,0)</f>
        <v>Normal</v>
      </c>
      <c r="O234" t="str">
        <f>VLOOKUP(A234,'Customer-details'!$A$1:$C$1001,3,0)</f>
        <v>Female</v>
      </c>
      <c r="P234" t="str">
        <f>VLOOKUP(A234,'Product-details'!$A$1:$C$1001,2,0)</f>
        <v>Health and beauty</v>
      </c>
      <c r="Q234" t="str">
        <f>VLOOKUP(A234,'City-details'!$A$1:$C$1001,3,0)</f>
        <v>Mandalay</v>
      </c>
      <c r="R234" t="str">
        <f>VLOOKUP(A234,'City-details'!$A$1:$C$1001,2,0)</f>
        <v>B</v>
      </c>
      <c r="S234" t="str">
        <f t="shared" si="15"/>
        <v>Good</v>
      </c>
    </row>
    <row r="235" spans="1:19">
      <c r="A235" t="s">
        <v>248</v>
      </c>
      <c r="B235" s="1">
        <v>73.819999999999993</v>
      </c>
      <c r="C235" s="4">
        <v>4</v>
      </c>
      <c r="D235" s="2">
        <v>14.763999999999999</v>
      </c>
      <c r="E235" s="1">
        <v>310.04399999999998</v>
      </c>
      <c r="F235" s="3">
        <v>43517</v>
      </c>
      <c r="G235" s="5">
        <v>0.77152777777777803</v>
      </c>
      <c r="H235" t="s">
        <v>15</v>
      </c>
      <c r="I235" s="1">
        <v>14.763999999999999</v>
      </c>
      <c r="J235" s="6">
        <v>6.7</v>
      </c>
      <c r="K235" t="str">
        <f t="shared" si="16"/>
        <v>Feb</v>
      </c>
      <c r="L235" t="str">
        <f t="shared" si="17"/>
        <v>Thu</v>
      </c>
      <c r="M235" t="str">
        <f t="shared" si="14"/>
        <v>evening</v>
      </c>
      <c r="N235" t="str">
        <f>VLOOKUP(A235,'Customer-details'!$A$1:$C$1001,2,0)</f>
        <v>Member</v>
      </c>
      <c r="O235" t="str">
        <f>VLOOKUP(A235,'Customer-details'!$A$1:$C$1001,3,0)</f>
        <v>Male</v>
      </c>
      <c r="P235" t="str">
        <f>VLOOKUP(A235,'Product-details'!$A$1:$C$1001,2,0)</f>
        <v>Fashion accessories</v>
      </c>
      <c r="Q235" t="str">
        <f>VLOOKUP(A235,'City-details'!$A$1:$C$1001,3,0)</f>
        <v>Mandalay</v>
      </c>
      <c r="R235" t="str">
        <f>VLOOKUP(A235,'City-details'!$A$1:$C$1001,2,0)</f>
        <v>B</v>
      </c>
      <c r="S235" t="str">
        <f t="shared" si="15"/>
        <v>Average</v>
      </c>
    </row>
    <row r="236" spans="1:19">
      <c r="A236" t="s">
        <v>249</v>
      </c>
      <c r="B236" s="1">
        <v>51.94</v>
      </c>
      <c r="C236" s="4">
        <v>10</v>
      </c>
      <c r="D236" s="2">
        <v>25.97</v>
      </c>
      <c r="E236" s="1">
        <v>545.37</v>
      </c>
      <c r="F236" s="3">
        <v>43533</v>
      </c>
      <c r="G236" s="5">
        <v>0.76666666666666705</v>
      </c>
      <c r="H236" t="s">
        <v>13</v>
      </c>
      <c r="I236" s="1">
        <v>25.97</v>
      </c>
      <c r="J236" s="6">
        <v>6.5</v>
      </c>
      <c r="K236" t="str">
        <f t="shared" si="16"/>
        <v>Mar</v>
      </c>
      <c r="L236" t="str">
        <f t="shared" si="17"/>
        <v>Sat</v>
      </c>
      <c r="M236" t="str">
        <f t="shared" si="14"/>
        <v>evening</v>
      </c>
      <c r="N236" t="str">
        <f>VLOOKUP(A236,'Customer-details'!$A$1:$C$1001,2,0)</f>
        <v>Member</v>
      </c>
      <c r="O236" t="str">
        <f>VLOOKUP(A236,'Customer-details'!$A$1:$C$1001,3,0)</f>
        <v>Male</v>
      </c>
      <c r="P236" t="str">
        <f>VLOOKUP(A236,'Product-details'!$A$1:$C$1001,2,0)</f>
        <v>Health and beauty</v>
      </c>
      <c r="Q236" t="str">
        <f>VLOOKUP(A236,'City-details'!$A$1:$C$1001,3,0)</f>
        <v>Yangon</v>
      </c>
      <c r="R236" t="str">
        <f>VLOOKUP(A236,'City-details'!$A$1:$C$1001,2,0)</f>
        <v>A</v>
      </c>
      <c r="S236" t="str">
        <f t="shared" si="15"/>
        <v>Average</v>
      </c>
    </row>
    <row r="237" spans="1:19">
      <c r="A237" t="s">
        <v>250</v>
      </c>
      <c r="B237" s="1">
        <v>93.14</v>
      </c>
      <c r="C237" s="4">
        <v>2</v>
      </c>
      <c r="D237" s="2">
        <v>9.3140000000000001</v>
      </c>
      <c r="E237" s="1">
        <v>195.59399999999999</v>
      </c>
      <c r="F237" s="3">
        <v>43485</v>
      </c>
      <c r="G237" s="5">
        <v>0.75624999999999998</v>
      </c>
      <c r="H237" t="s">
        <v>13</v>
      </c>
      <c r="I237" s="1">
        <v>9.3140000000000001</v>
      </c>
      <c r="J237" s="6">
        <v>4.0999999999999996</v>
      </c>
      <c r="K237" t="str">
        <f t="shared" si="16"/>
        <v>Jan</v>
      </c>
      <c r="L237" t="str">
        <f t="shared" si="17"/>
        <v>Sun</v>
      </c>
      <c r="M237" t="str">
        <f t="shared" si="14"/>
        <v>evening</v>
      </c>
      <c r="N237" t="str">
        <f>VLOOKUP(A237,'Customer-details'!$A$1:$C$1001,2,0)</f>
        <v>Normal</v>
      </c>
      <c r="O237" t="str">
        <f>VLOOKUP(A237,'Customer-details'!$A$1:$C$1001,3,0)</f>
        <v>Female</v>
      </c>
      <c r="P237" t="str">
        <f>VLOOKUP(A237,'Product-details'!$A$1:$C$1001,2,0)</f>
        <v>Sports and travel</v>
      </c>
      <c r="Q237" t="str">
        <f>VLOOKUP(A237,'City-details'!$A$1:$C$1001,3,0)</f>
        <v>Yangon</v>
      </c>
      <c r="R237" t="str">
        <f>VLOOKUP(A237,'City-details'!$A$1:$C$1001,2,0)</f>
        <v>A</v>
      </c>
      <c r="S237" t="str">
        <f t="shared" si="15"/>
        <v>Poor</v>
      </c>
    </row>
    <row r="238" spans="1:19">
      <c r="A238" t="s">
        <v>251</v>
      </c>
      <c r="B238" s="1">
        <v>17.41</v>
      </c>
      <c r="C238" s="4">
        <v>5</v>
      </c>
      <c r="D238" s="2">
        <v>4.3525</v>
      </c>
      <c r="E238" s="1">
        <v>91.402500000000003</v>
      </c>
      <c r="F238" s="3">
        <v>43493</v>
      </c>
      <c r="G238" s="5">
        <v>0.63611111111111096</v>
      </c>
      <c r="H238" t="s">
        <v>17</v>
      </c>
      <c r="I238" s="1">
        <v>4.3525</v>
      </c>
      <c r="J238" s="6">
        <v>4.9000000000000004</v>
      </c>
      <c r="K238" t="str">
        <f t="shared" si="16"/>
        <v>Jan</v>
      </c>
      <c r="L238" t="str">
        <f t="shared" si="17"/>
        <v>Mon</v>
      </c>
      <c r="M238" t="str">
        <f t="shared" si="14"/>
        <v>afternoon</v>
      </c>
      <c r="N238" t="str">
        <f>VLOOKUP(A238,'Customer-details'!$A$1:$C$1001,2,0)</f>
        <v>Normal</v>
      </c>
      <c r="O238" t="str">
        <f>VLOOKUP(A238,'Customer-details'!$A$1:$C$1001,3,0)</f>
        <v>Male</v>
      </c>
      <c r="P238" t="str">
        <f>VLOOKUP(A238,'Product-details'!$A$1:$C$1001,2,0)</f>
        <v>Health and beauty</v>
      </c>
      <c r="Q238" t="str">
        <f>VLOOKUP(A238,'City-details'!$A$1:$C$1001,3,0)</f>
        <v>Naypyitaw</v>
      </c>
      <c r="R238" t="str">
        <f>VLOOKUP(A238,'City-details'!$A$1:$C$1001,2,0)</f>
        <v>C</v>
      </c>
      <c r="S238" t="str">
        <f t="shared" si="15"/>
        <v>Poor</v>
      </c>
    </row>
    <row r="239" spans="1:19">
      <c r="A239" t="s">
        <v>252</v>
      </c>
      <c r="B239" s="1">
        <v>44.22</v>
      </c>
      <c r="C239" s="4">
        <v>5</v>
      </c>
      <c r="D239" s="2">
        <v>11.055</v>
      </c>
      <c r="E239" s="1">
        <v>232.155</v>
      </c>
      <c r="F239" s="3">
        <v>43529</v>
      </c>
      <c r="G239" s="5">
        <v>0.71319444444444402</v>
      </c>
      <c r="H239" t="s">
        <v>17</v>
      </c>
      <c r="I239" s="1">
        <v>11.055</v>
      </c>
      <c r="J239" s="6">
        <v>8.6</v>
      </c>
      <c r="K239" t="str">
        <f t="shared" si="16"/>
        <v>Mar</v>
      </c>
      <c r="L239" t="str">
        <f t="shared" si="17"/>
        <v>Tue</v>
      </c>
      <c r="M239" t="str">
        <f t="shared" si="14"/>
        <v>evening</v>
      </c>
      <c r="N239" t="str">
        <f>VLOOKUP(A239,'Customer-details'!$A$1:$C$1001,2,0)</f>
        <v>Member</v>
      </c>
      <c r="O239" t="str">
        <f>VLOOKUP(A239,'Customer-details'!$A$1:$C$1001,3,0)</f>
        <v>Female</v>
      </c>
      <c r="P239" t="str">
        <f>VLOOKUP(A239,'Product-details'!$A$1:$C$1001,2,0)</f>
        <v>Fashion accessories</v>
      </c>
      <c r="Q239" t="str">
        <f>VLOOKUP(A239,'City-details'!$A$1:$C$1001,3,0)</f>
        <v>Naypyitaw</v>
      </c>
      <c r="R239" t="str">
        <f>VLOOKUP(A239,'City-details'!$A$1:$C$1001,2,0)</f>
        <v>C</v>
      </c>
      <c r="S239" t="str">
        <f t="shared" si="15"/>
        <v>Good</v>
      </c>
    </row>
    <row r="240" spans="1:19">
      <c r="A240" t="s">
        <v>253</v>
      </c>
      <c r="B240" s="1">
        <v>13.22</v>
      </c>
      <c r="C240" s="4">
        <v>5</v>
      </c>
      <c r="D240" s="2">
        <v>3.3050000000000002</v>
      </c>
      <c r="E240" s="1">
        <v>69.405000000000001</v>
      </c>
      <c r="F240" s="3">
        <v>43526</v>
      </c>
      <c r="G240" s="5">
        <v>0.80972222222222201</v>
      </c>
      <c r="H240" t="s">
        <v>15</v>
      </c>
      <c r="I240" s="1">
        <v>3.3050000000000002</v>
      </c>
      <c r="J240" s="6">
        <v>4.3</v>
      </c>
      <c r="K240" t="str">
        <f t="shared" si="16"/>
        <v>Mar</v>
      </c>
      <c r="L240" t="str">
        <f t="shared" si="17"/>
        <v>Sat</v>
      </c>
      <c r="M240" t="str">
        <f t="shared" si="14"/>
        <v>evening</v>
      </c>
      <c r="N240" t="str">
        <f>VLOOKUP(A240,'Customer-details'!$A$1:$C$1001,2,0)</f>
        <v>Member</v>
      </c>
      <c r="O240" t="str">
        <f>VLOOKUP(A240,'Customer-details'!$A$1:$C$1001,3,0)</f>
        <v>Female</v>
      </c>
      <c r="P240" t="str">
        <f>VLOOKUP(A240,'Product-details'!$A$1:$C$1001,2,0)</f>
        <v>Electronic accessories</v>
      </c>
      <c r="Q240" t="str">
        <f>VLOOKUP(A240,'City-details'!$A$1:$C$1001,3,0)</f>
        <v>Mandalay</v>
      </c>
      <c r="R240" t="str">
        <f>VLOOKUP(A240,'City-details'!$A$1:$C$1001,2,0)</f>
        <v>B</v>
      </c>
      <c r="S240" t="str">
        <f t="shared" si="15"/>
        <v>Poor</v>
      </c>
    </row>
    <row r="241" spans="1:19">
      <c r="A241" t="s">
        <v>254</v>
      </c>
      <c r="B241" s="1">
        <v>89.69</v>
      </c>
      <c r="C241" s="4">
        <v>1</v>
      </c>
      <c r="D241" s="2">
        <v>4.4844999999999997</v>
      </c>
      <c r="E241" s="1">
        <v>94.174499999999995</v>
      </c>
      <c r="F241" s="3">
        <v>43476</v>
      </c>
      <c r="G241" s="5">
        <v>0.47222222222222199</v>
      </c>
      <c r="H241" t="s">
        <v>13</v>
      </c>
      <c r="I241" s="1">
        <v>4.4844999999999997</v>
      </c>
      <c r="J241" s="6">
        <v>4.9000000000000004</v>
      </c>
      <c r="K241" t="str">
        <f t="shared" si="16"/>
        <v>Jan</v>
      </c>
      <c r="L241" t="str">
        <f t="shared" si="17"/>
        <v>Fri</v>
      </c>
      <c r="M241" t="str">
        <f t="shared" si="14"/>
        <v>morning</v>
      </c>
      <c r="N241" t="str">
        <f>VLOOKUP(A241,'Customer-details'!$A$1:$C$1001,2,0)</f>
        <v>Normal</v>
      </c>
      <c r="O241" t="str">
        <f>VLOOKUP(A241,'Customer-details'!$A$1:$C$1001,3,0)</f>
        <v>Male</v>
      </c>
      <c r="P241" t="str">
        <f>VLOOKUP(A241,'Product-details'!$A$1:$C$1001,2,0)</f>
        <v>Fashion accessories</v>
      </c>
      <c r="Q241" t="str">
        <f>VLOOKUP(A241,'City-details'!$A$1:$C$1001,3,0)</f>
        <v>Yangon</v>
      </c>
      <c r="R241" t="str">
        <f>VLOOKUP(A241,'City-details'!$A$1:$C$1001,2,0)</f>
        <v>A</v>
      </c>
      <c r="S241" t="str">
        <f t="shared" si="15"/>
        <v>Poor</v>
      </c>
    </row>
    <row r="242" spans="1:19">
      <c r="A242" t="s">
        <v>255</v>
      </c>
      <c r="B242" s="1">
        <v>24.94</v>
      </c>
      <c r="C242" s="4">
        <v>9</v>
      </c>
      <c r="D242" s="2">
        <v>11.223000000000001</v>
      </c>
      <c r="E242" s="1">
        <v>235.68299999999999</v>
      </c>
      <c r="F242" s="3">
        <v>43476</v>
      </c>
      <c r="G242" s="5">
        <v>0.70069444444444395</v>
      </c>
      <c r="H242" t="s">
        <v>17</v>
      </c>
      <c r="I242" s="1">
        <v>11.223000000000001</v>
      </c>
      <c r="J242" s="6">
        <v>5.6</v>
      </c>
      <c r="K242" t="str">
        <f t="shared" si="16"/>
        <v>Jan</v>
      </c>
      <c r="L242" t="str">
        <f t="shared" si="17"/>
        <v>Fri</v>
      </c>
      <c r="M242" t="str">
        <f t="shared" si="14"/>
        <v>evening</v>
      </c>
      <c r="N242" t="str">
        <f>VLOOKUP(A242,'Customer-details'!$A$1:$C$1001,2,0)</f>
        <v>Normal</v>
      </c>
      <c r="O242" t="str">
        <f>VLOOKUP(A242,'Customer-details'!$A$1:$C$1001,3,0)</f>
        <v>Male</v>
      </c>
      <c r="P242" t="str">
        <f>VLOOKUP(A242,'Product-details'!$A$1:$C$1001,2,0)</f>
        <v>Food and beverages</v>
      </c>
      <c r="Q242" t="str">
        <f>VLOOKUP(A242,'City-details'!$A$1:$C$1001,3,0)</f>
        <v>Yangon</v>
      </c>
      <c r="R242" t="str">
        <f>VLOOKUP(A242,'City-details'!$A$1:$C$1001,2,0)</f>
        <v>A</v>
      </c>
      <c r="S242" t="str">
        <f t="shared" si="15"/>
        <v>Poor</v>
      </c>
    </row>
    <row r="243" spans="1:19">
      <c r="A243" t="s">
        <v>256</v>
      </c>
      <c r="B243" s="1">
        <v>59.77</v>
      </c>
      <c r="C243" s="4">
        <v>2</v>
      </c>
      <c r="D243" s="2">
        <v>5.9770000000000003</v>
      </c>
      <c r="E243" s="1">
        <v>125.517</v>
      </c>
      <c r="F243" s="3">
        <v>43535</v>
      </c>
      <c r="G243" s="5">
        <v>0.500694444444444</v>
      </c>
      <c r="H243" t="s">
        <v>17</v>
      </c>
      <c r="I243" s="1">
        <v>5.9770000000000003</v>
      </c>
      <c r="J243" s="6">
        <v>5.8</v>
      </c>
      <c r="K243" t="str">
        <f t="shared" si="16"/>
        <v>Mar</v>
      </c>
      <c r="L243" t="str">
        <f t="shared" si="17"/>
        <v>Mon</v>
      </c>
      <c r="M243" t="str">
        <f t="shared" si="14"/>
        <v>afternoon</v>
      </c>
      <c r="N243" t="str">
        <f>VLOOKUP(A243,'Customer-details'!$A$1:$C$1001,2,0)</f>
        <v>Normal</v>
      </c>
      <c r="O243" t="str">
        <f>VLOOKUP(A243,'Customer-details'!$A$1:$C$1001,3,0)</f>
        <v>Male</v>
      </c>
      <c r="P243" t="str">
        <f>VLOOKUP(A243,'Product-details'!$A$1:$C$1001,2,0)</f>
        <v>Health and beauty</v>
      </c>
      <c r="Q243" t="str">
        <f>VLOOKUP(A243,'City-details'!$A$1:$C$1001,3,0)</f>
        <v>Yangon</v>
      </c>
      <c r="R243" t="str">
        <f>VLOOKUP(A243,'City-details'!$A$1:$C$1001,2,0)</f>
        <v>A</v>
      </c>
      <c r="S243" t="str">
        <f t="shared" si="15"/>
        <v>Poor</v>
      </c>
    </row>
    <row r="244" spans="1:19">
      <c r="A244" t="s">
        <v>257</v>
      </c>
      <c r="B244" s="1">
        <v>93.2</v>
      </c>
      <c r="C244" s="4">
        <v>2</v>
      </c>
      <c r="D244" s="2">
        <v>9.32</v>
      </c>
      <c r="E244" s="1">
        <v>195.72</v>
      </c>
      <c r="F244" s="3">
        <v>43524</v>
      </c>
      <c r="G244" s="5">
        <v>0.77569444444444402</v>
      </c>
      <c r="H244" t="s">
        <v>17</v>
      </c>
      <c r="I244" s="1">
        <v>9.32</v>
      </c>
      <c r="J244" s="6">
        <v>6</v>
      </c>
      <c r="K244" t="str">
        <f t="shared" si="16"/>
        <v>Feb</v>
      </c>
      <c r="L244" t="str">
        <f t="shared" si="17"/>
        <v>Thu</v>
      </c>
      <c r="M244" t="str">
        <f t="shared" si="14"/>
        <v>evening</v>
      </c>
      <c r="N244" t="str">
        <f>VLOOKUP(A244,'Customer-details'!$A$1:$C$1001,2,0)</f>
        <v>Member</v>
      </c>
      <c r="O244" t="str">
        <f>VLOOKUP(A244,'Customer-details'!$A$1:$C$1001,3,0)</f>
        <v>Male</v>
      </c>
      <c r="P244" t="str">
        <f>VLOOKUP(A244,'Product-details'!$A$1:$C$1001,2,0)</f>
        <v>Fashion accessories</v>
      </c>
      <c r="Q244" t="str">
        <f>VLOOKUP(A244,'City-details'!$A$1:$C$1001,3,0)</f>
        <v>Naypyitaw</v>
      </c>
      <c r="R244" t="str">
        <f>VLOOKUP(A244,'City-details'!$A$1:$C$1001,2,0)</f>
        <v>C</v>
      </c>
      <c r="S244" t="str">
        <f t="shared" si="15"/>
        <v>Average</v>
      </c>
    </row>
    <row r="245" spans="1:19">
      <c r="A245" t="s">
        <v>258</v>
      </c>
      <c r="B245" s="1">
        <v>62.65</v>
      </c>
      <c r="C245" s="4">
        <v>4</v>
      </c>
      <c r="D245" s="2">
        <v>12.53</v>
      </c>
      <c r="E245" s="1">
        <v>263.13</v>
      </c>
      <c r="F245" s="3">
        <v>43470</v>
      </c>
      <c r="G245" s="5">
        <v>0.47569444444444398</v>
      </c>
      <c r="H245" t="s">
        <v>15</v>
      </c>
      <c r="I245" s="1">
        <v>12.53</v>
      </c>
      <c r="J245" s="6">
        <v>4.2</v>
      </c>
      <c r="K245" t="str">
        <f t="shared" si="16"/>
        <v>Jan</v>
      </c>
      <c r="L245" t="str">
        <f t="shared" si="17"/>
        <v>Sat</v>
      </c>
      <c r="M245" t="str">
        <f t="shared" si="14"/>
        <v>morning</v>
      </c>
      <c r="N245" t="str">
        <f>VLOOKUP(A245,'Customer-details'!$A$1:$C$1001,2,0)</f>
        <v>Member</v>
      </c>
      <c r="O245" t="str">
        <f>VLOOKUP(A245,'Customer-details'!$A$1:$C$1001,3,0)</f>
        <v>Male</v>
      </c>
      <c r="P245" t="str">
        <f>VLOOKUP(A245,'Product-details'!$A$1:$C$1001,2,0)</f>
        <v>Home and lifestyle</v>
      </c>
      <c r="Q245" t="str">
        <f>VLOOKUP(A245,'City-details'!$A$1:$C$1001,3,0)</f>
        <v>Yangon</v>
      </c>
      <c r="R245" t="str">
        <f>VLOOKUP(A245,'City-details'!$A$1:$C$1001,2,0)</f>
        <v>A</v>
      </c>
      <c r="S245" t="str">
        <f t="shared" si="15"/>
        <v>Poor</v>
      </c>
    </row>
    <row r="246" spans="1:19">
      <c r="A246" t="s">
        <v>259</v>
      </c>
      <c r="B246" s="1">
        <v>93.87</v>
      </c>
      <c r="C246" s="4">
        <v>8</v>
      </c>
      <c r="D246" s="2">
        <v>37.548000000000002</v>
      </c>
      <c r="E246" s="1">
        <v>788.50800000000004</v>
      </c>
      <c r="F246" s="3">
        <v>43498</v>
      </c>
      <c r="G246" s="5">
        <v>0.77916666666666701</v>
      </c>
      <c r="H246" t="s">
        <v>17</v>
      </c>
      <c r="I246" s="1">
        <v>37.548000000000002</v>
      </c>
      <c r="J246" s="6">
        <v>8.3000000000000007</v>
      </c>
      <c r="K246" t="str">
        <f t="shared" si="16"/>
        <v>Feb</v>
      </c>
      <c r="L246" t="str">
        <f t="shared" si="17"/>
        <v>Sat</v>
      </c>
      <c r="M246" t="str">
        <f t="shared" si="14"/>
        <v>evening</v>
      </c>
      <c r="N246" t="str">
        <f>VLOOKUP(A246,'Customer-details'!$A$1:$C$1001,2,0)</f>
        <v>Normal</v>
      </c>
      <c r="O246" t="str">
        <f>VLOOKUP(A246,'Customer-details'!$A$1:$C$1001,3,0)</f>
        <v>Male</v>
      </c>
      <c r="P246" t="str">
        <f>VLOOKUP(A246,'Product-details'!$A$1:$C$1001,2,0)</f>
        <v>Home and lifestyle</v>
      </c>
      <c r="Q246" t="str">
        <f>VLOOKUP(A246,'City-details'!$A$1:$C$1001,3,0)</f>
        <v>Mandalay</v>
      </c>
      <c r="R246" t="str">
        <f>VLOOKUP(A246,'City-details'!$A$1:$C$1001,2,0)</f>
        <v>B</v>
      </c>
      <c r="S246" t="str">
        <f t="shared" si="15"/>
        <v>Good</v>
      </c>
    </row>
    <row r="247" spans="1:19">
      <c r="A247" t="s">
        <v>260</v>
      </c>
      <c r="B247" s="1">
        <v>47.59</v>
      </c>
      <c r="C247" s="4">
        <v>8</v>
      </c>
      <c r="D247" s="2">
        <v>19.036000000000001</v>
      </c>
      <c r="E247" s="1">
        <v>399.75599999999997</v>
      </c>
      <c r="F247" s="3">
        <v>43466</v>
      </c>
      <c r="G247" s="5">
        <v>0.61597222222222203</v>
      </c>
      <c r="H247" t="s">
        <v>15</v>
      </c>
      <c r="I247" s="1">
        <v>19.036000000000001</v>
      </c>
      <c r="J247" s="6">
        <v>5.7</v>
      </c>
      <c r="K247" t="str">
        <f t="shared" si="16"/>
        <v>Jan</v>
      </c>
      <c r="L247" t="str">
        <f t="shared" si="17"/>
        <v>Tue</v>
      </c>
      <c r="M247" t="str">
        <f t="shared" si="14"/>
        <v>afternoon</v>
      </c>
      <c r="N247" t="str">
        <f>VLOOKUP(A247,'Customer-details'!$A$1:$C$1001,2,0)</f>
        <v>Member</v>
      </c>
      <c r="O247" t="str">
        <f>VLOOKUP(A247,'Customer-details'!$A$1:$C$1001,3,0)</f>
        <v>Male</v>
      </c>
      <c r="P247" t="str">
        <f>VLOOKUP(A247,'Product-details'!$A$1:$C$1001,2,0)</f>
        <v>Home and lifestyle</v>
      </c>
      <c r="Q247" t="str">
        <f>VLOOKUP(A247,'City-details'!$A$1:$C$1001,3,0)</f>
        <v>Yangon</v>
      </c>
      <c r="R247" t="str">
        <f>VLOOKUP(A247,'City-details'!$A$1:$C$1001,2,0)</f>
        <v>A</v>
      </c>
      <c r="S247" t="str">
        <f t="shared" si="15"/>
        <v>Poor</v>
      </c>
    </row>
    <row r="248" spans="1:19">
      <c r="A248" t="s">
        <v>261</v>
      </c>
      <c r="B248" s="1">
        <v>81.400000000000006</v>
      </c>
      <c r="C248" s="4">
        <v>3</v>
      </c>
      <c r="D248" s="2">
        <v>12.21</v>
      </c>
      <c r="E248" s="1">
        <v>256.41000000000003</v>
      </c>
      <c r="F248" s="3">
        <v>43505</v>
      </c>
      <c r="G248" s="5">
        <v>0.82152777777777797</v>
      </c>
      <c r="H248" t="s">
        <v>15</v>
      </c>
      <c r="I248" s="1">
        <v>12.21</v>
      </c>
      <c r="J248" s="6">
        <v>4.8</v>
      </c>
      <c r="K248" t="str">
        <f t="shared" si="16"/>
        <v>Feb</v>
      </c>
      <c r="L248" t="str">
        <f t="shared" si="17"/>
        <v>Sat</v>
      </c>
      <c r="M248" t="str">
        <f t="shared" si="14"/>
        <v>evening</v>
      </c>
      <c r="N248" t="str">
        <f>VLOOKUP(A248,'Customer-details'!$A$1:$C$1001,2,0)</f>
        <v>Member</v>
      </c>
      <c r="O248" t="str">
        <f>VLOOKUP(A248,'Customer-details'!$A$1:$C$1001,3,0)</f>
        <v>Female</v>
      </c>
      <c r="P248" t="str">
        <f>VLOOKUP(A248,'Product-details'!$A$1:$C$1001,2,0)</f>
        <v>Electronic accessories</v>
      </c>
      <c r="Q248" t="str">
        <f>VLOOKUP(A248,'City-details'!$A$1:$C$1001,3,0)</f>
        <v>Mandalay</v>
      </c>
      <c r="R248" t="str">
        <f>VLOOKUP(A248,'City-details'!$A$1:$C$1001,2,0)</f>
        <v>B</v>
      </c>
      <c r="S248" t="str">
        <f t="shared" si="15"/>
        <v>Poor</v>
      </c>
    </row>
    <row r="249" spans="1:19">
      <c r="A249" t="s">
        <v>262</v>
      </c>
      <c r="B249" s="1">
        <v>17.940000000000001</v>
      </c>
      <c r="C249" s="4">
        <v>5</v>
      </c>
      <c r="D249" s="2">
        <v>4.4850000000000003</v>
      </c>
      <c r="E249" s="1">
        <v>94.185000000000002</v>
      </c>
      <c r="F249" s="3">
        <v>43488</v>
      </c>
      <c r="G249" s="5">
        <v>0.58611111111111103</v>
      </c>
      <c r="H249" t="s">
        <v>13</v>
      </c>
      <c r="I249" s="1">
        <v>4.4850000000000003</v>
      </c>
      <c r="J249" s="6">
        <v>6.8</v>
      </c>
      <c r="K249" t="str">
        <f t="shared" si="16"/>
        <v>Jan</v>
      </c>
      <c r="L249" t="str">
        <f t="shared" si="17"/>
        <v>Wed</v>
      </c>
      <c r="M249" t="str">
        <f t="shared" si="14"/>
        <v>afternoon</v>
      </c>
      <c r="N249" t="str">
        <f>VLOOKUP(A249,'Customer-details'!$A$1:$C$1001,2,0)</f>
        <v>Member</v>
      </c>
      <c r="O249" t="str">
        <f>VLOOKUP(A249,'Customer-details'!$A$1:$C$1001,3,0)</f>
        <v>Male</v>
      </c>
      <c r="P249" t="str">
        <f>VLOOKUP(A249,'Product-details'!$A$1:$C$1001,2,0)</f>
        <v>Fashion accessories</v>
      </c>
      <c r="Q249" t="str">
        <f>VLOOKUP(A249,'City-details'!$A$1:$C$1001,3,0)</f>
        <v>Yangon</v>
      </c>
      <c r="R249" t="str">
        <f>VLOOKUP(A249,'City-details'!$A$1:$C$1001,2,0)</f>
        <v>A</v>
      </c>
      <c r="S249" t="str">
        <f t="shared" si="15"/>
        <v>Average</v>
      </c>
    </row>
    <row r="250" spans="1:19">
      <c r="A250" t="s">
        <v>263</v>
      </c>
      <c r="B250" s="1">
        <v>77.72</v>
      </c>
      <c r="C250" s="4">
        <v>4</v>
      </c>
      <c r="D250" s="2">
        <v>15.544</v>
      </c>
      <c r="E250" s="1">
        <v>326.42399999999998</v>
      </c>
      <c r="F250" s="3">
        <v>43472</v>
      </c>
      <c r="G250" s="5">
        <v>0.67430555555555605</v>
      </c>
      <c r="H250" t="s">
        <v>17</v>
      </c>
      <c r="I250" s="1">
        <v>15.544</v>
      </c>
      <c r="J250" s="6">
        <v>8.8000000000000007</v>
      </c>
      <c r="K250" t="str">
        <f t="shared" si="16"/>
        <v>Jan</v>
      </c>
      <c r="L250" t="str">
        <f t="shared" si="17"/>
        <v>Mon</v>
      </c>
      <c r="M250" t="str">
        <f t="shared" si="14"/>
        <v>evening</v>
      </c>
      <c r="N250" t="str">
        <f>VLOOKUP(A250,'Customer-details'!$A$1:$C$1001,2,0)</f>
        <v>Member</v>
      </c>
      <c r="O250" t="str">
        <f>VLOOKUP(A250,'Customer-details'!$A$1:$C$1001,3,0)</f>
        <v>Male</v>
      </c>
      <c r="P250" t="str">
        <f>VLOOKUP(A250,'Product-details'!$A$1:$C$1001,2,0)</f>
        <v>Electronic accessories</v>
      </c>
      <c r="Q250" t="str">
        <f>VLOOKUP(A250,'City-details'!$A$1:$C$1001,3,0)</f>
        <v>Yangon</v>
      </c>
      <c r="R250" t="str">
        <f>VLOOKUP(A250,'City-details'!$A$1:$C$1001,2,0)</f>
        <v>A</v>
      </c>
      <c r="S250" t="str">
        <f t="shared" si="15"/>
        <v>Good</v>
      </c>
    </row>
    <row r="251" spans="1:19">
      <c r="A251" t="s">
        <v>264</v>
      </c>
      <c r="B251" s="1">
        <v>73.06</v>
      </c>
      <c r="C251" s="4">
        <v>7</v>
      </c>
      <c r="D251" s="2">
        <v>25.571000000000002</v>
      </c>
      <c r="E251" s="1">
        <v>536.99099999999999</v>
      </c>
      <c r="F251" s="3">
        <v>43479</v>
      </c>
      <c r="G251" s="5">
        <v>0.79583333333333295</v>
      </c>
      <c r="H251" t="s">
        <v>17</v>
      </c>
      <c r="I251" s="1">
        <v>25.571000000000002</v>
      </c>
      <c r="J251" s="6">
        <v>4.2</v>
      </c>
      <c r="K251" t="str">
        <f t="shared" si="16"/>
        <v>Jan</v>
      </c>
      <c r="L251" t="str">
        <f t="shared" si="17"/>
        <v>Mon</v>
      </c>
      <c r="M251" t="str">
        <f t="shared" si="14"/>
        <v>evening</v>
      </c>
      <c r="N251" t="str">
        <f>VLOOKUP(A251,'Customer-details'!$A$1:$C$1001,2,0)</f>
        <v>Normal</v>
      </c>
      <c r="O251" t="str">
        <f>VLOOKUP(A251,'Customer-details'!$A$1:$C$1001,3,0)</f>
        <v>Male</v>
      </c>
      <c r="P251" t="str">
        <f>VLOOKUP(A251,'Product-details'!$A$1:$C$1001,2,0)</f>
        <v>Food and beverages</v>
      </c>
      <c r="Q251" t="str">
        <f>VLOOKUP(A251,'City-details'!$A$1:$C$1001,3,0)</f>
        <v>Mandalay</v>
      </c>
      <c r="R251" t="str">
        <f>VLOOKUP(A251,'City-details'!$A$1:$C$1001,2,0)</f>
        <v>B</v>
      </c>
      <c r="S251" t="str">
        <f t="shared" si="15"/>
        <v>Poor</v>
      </c>
    </row>
    <row r="252" spans="1:19">
      <c r="A252" t="s">
        <v>265</v>
      </c>
      <c r="B252" s="1">
        <v>46.55</v>
      </c>
      <c r="C252" s="4">
        <v>9</v>
      </c>
      <c r="D252" s="2">
        <v>20.947500000000002</v>
      </c>
      <c r="E252" s="1">
        <v>439.89749999999998</v>
      </c>
      <c r="F252" s="3">
        <v>43498</v>
      </c>
      <c r="G252" s="5">
        <v>0.64861111111111103</v>
      </c>
      <c r="H252" t="s">
        <v>13</v>
      </c>
      <c r="I252" s="1">
        <v>20.947500000000002</v>
      </c>
      <c r="J252" s="6">
        <v>6.4</v>
      </c>
      <c r="K252" t="str">
        <f t="shared" si="16"/>
        <v>Feb</v>
      </c>
      <c r="L252" t="str">
        <f t="shared" si="17"/>
        <v>Sat</v>
      </c>
      <c r="M252" t="str">
        <f t="shared" si="14"/>
        <v>afternoon</v>
      </c>
      <c r="N252" t="str">
        <f>VLOOKUP(A252,'Customer-details'!$A$1:$C$1001,2,0)</f>
        <v>Member</v>
      </c>
      <c r="O252" t="str">
        <f>VLOOKUP(A252,'Customer-details'!$A$1:$C$1001,3,0)</f>
        <v>Male</v>
      </c>
      <c r="P252" t="str">
        <f>VLOOKUP(A252,'Product-details'!$A$1:$C$1001,2,0)</f>
        <v>Food and beverages</v>
      </c>
      <c r="Q252" t="str">
        <f>VLOOKUP(A252,'City-details'!$A$1:$C$1001,3,0)</f>
        <v>Mandalay</v>
      </c>
      <c r="R252" t="str">
        <f>VLOOKUP(A252,'City-details'!$A$1:$C$1001,2,0)</f>
        <v>B</v>
      </c>
      <c r="S252" t="str">
        <f t="shared" si="15"/>
        <v>Average</v>
      </c>
    </row>
    <row r="253" spans="1:19">
      <c r="A253" t="s">
        <v>266</v>
      </c>
      <c r="B253" s="1">
        <v>35.19</v>
      </c>
      <c r="C253" s="4">
        <v>10</v>
      </c>
      <c r="D253" s="2">
        <v>17.594999999999999</v>
      </c>
      <c r="E253" s="1">
        <v>369.495</v>
      </c>
      <c r="F253" s="3">
        <v>43541</v>
      </c>
      <c r="G253" s="5">
        <v>0.79583333333333295</v>
      </c>
      <c r="H253" t="s">
        <v>17</v>
      </c>
      <c r="I253" s="1">
        <v>17.594999999999999</v>
      </c>
      <c r="J253" s="6">
        <v>8.4</v>
      </c>
      <c r="K253" t="str">
        <f t="shared" si="16"/>
        <v>Mar</v>
      </c>
      <c r="L253" t="str">
        <f t="shared" si="17"/>
        <v>Sun</v>
      </c>
      <c r="M253" t="str">
        <f t="shared" si="14"/>
        <v>evening</v>
      </c>
      <c r="N253" t="str">
        <f>VLOOKUP(A253,'Customer-details'!$A$1:$C$1001,2,0)</f>
        <v>Member</v>
      </c>
      <c r="O253" t="str">
        <f>VLOOKUP(A253,'Customer-details'!$A$1:$C$1001,3,0)</f>
        <v>Male</v>
      </c>
      <c r="P253" t="str">
        <f>VLOOKUP(A253,'Product-details'!$A$1:$C$1001,2,0)</f>
        <v>Fashion accessories</v>
      </c>
      <c r="Q253" t="str">
        <f>VLOOKUP(A253,'City-details'!$A$1:$C$1001,3,0)</f>
        <v>Naypyitaw</v>
      </c>
      <c r="R253" t="str">
        <f>VLOOKUP(A253,'City-details'!$A$1:$C$1001,2,0)</f>
        <v>C</v>
      </c>
      <c r="S253" t="str">
        <f t="shared" si="15"/>
        <v>Good</v>
      </c>
    </row>
    <row r="254" spans="1:19">
      <c r="A254" t="s">
        <v>267</v>
      </c>
      <c r="B254" s="1">
        <v>14.39</v>
      </c>
      <c r="C254" s="4">
        <v>2</v>
      </c>
      <c r="D254" s="2">
        <v>1.4390000000000001</v>
      </c>
      <c r="E254" s="1">
        <v>30.219000000000001</v>
      </c>
      <c r="F254" s="3">
        <v>43526</v>
      </c>
      <c r="G254" s="5">
        <v>0.82222222222222197</v>
      </c>
      <c r="H254" t="s">
        <v>17</v>
      </c>
      <c r="I254" s="1">
        <v>1.4390000000000001</v>
      </c>
      <c r="J254" s="6">
        <v>7.2</v>
      </c>
      <c r="K254" t="str">
        <f t="shared" si="16"/>
        <v>Mar</v>
      </c>
      <c r="L254" t="str">
        <f t="shared" si="17"/>
        <v>Sat</v>
      </c>
      <c r="M254" t="str">
        <f t="shared" si="14"/>
        <v>evening</v>
      </c>
      <c r="N254" t="str">
        <f>VLOOKUP(A254,'Customer-details'!$A$1:$C$1001,2,0)</f>
        <v>Normal</v>
      </c>
      <c r="O254" t="str">
        <f>VLOOKUP(A254,'Customer-details'!$A$1:$C$1001,3,0)</f>
        <v>Female</v>
      </c>
      <c r="P254" t="str">
        <f>VLOOKUP(A254,'Product-details'!$A$1:$C$1001,2,0)</f>
        <v>Sports and travel</v>
      </c>
      <c r="Q254" t="str">
        <f>VLOOKUP(A254,'City-details'!$A$1:$C$1001,3,0)</f>
        <v>Naypyitaw</v>
      </c>
      <c r="R254" t="str">
        <f>VLOOKUP(A254,'City-details'!$A$1:$C$1001,2,0)</f>
        <v>C</v>
      </c>
      <c r="S254" t="str">
        <f t="shared" si="15"/>
        <v>Average</v>
      </c>
    </row>
    <row r="255" spans="1:19">
      <c r="A255" t="s">
        <v>268</v>
      </c>
      <c r="B255" s="1">
        <v>23.75</v>
      </c>
      <c r="C255" s="4">
        <v>4</v>
      </c>
      <c r="D255" s="2">
        <v>4.75</v>
      </c>
      <c r="E255" s="1">
        <v>99.75</v>
      </c>
      <c r="F255" s="3">
        <v>43540</v>
      </c>
      <c r="G255" s="5">
        <v>0.47361111111111098</v>
      </c>
      <c r="H255" t="s">
        <v>15</v>
      </c>
      <c r="I255" s="1">
        <v>4.75</v>
      </c>
      <c r="J255" s="6">
        <v>5.2</v>
      </c>
      <c r="K255" t="str">
        <f t="shared" si="16"/>
        <v>Mar</v>
      </c>
      <c r="L255" t="str">
        <f t="shared" si="17"/>
        <v>Sat</v>
      </c>
      <c r="M255" t="str">
        <f t="shared" si="14"/>
        <v>morning</v>
      </c>
      <c r="N255" t="str">
        <f>VLOOKUP(A255,'Customer-details'!$A$1:$C$1001,2,0)</f>
        <v>Normal</v>
      </c>
      <c r="O255" t="str">
        <f>VLOOKUP(A255,'Customer-details'!$A$1:$C$1001,3,0)</f>
        <v>Male</v>
      </c>
      <c r="P255" t="str">
        <f>VLOOKUP(A255,'Product-details'!$A$1:$C$1001,2,0)</f>
        <v>Home and lifestyle</v>
      </c>
      <c r="Q255" t="str">
        <f>VLOOKUP(A255,'City-details'!$A$1:$C$1001,3,0)</f>
        <v>Yangon</v>
      </c>
      <c r="R255" t="str">
        <f>VLOOKUP(A255,'City-details'!$A$1:$C$1001,2,0)</f>
        <v>A</v>
      </c>
      <c r="S255" t="str">
        <f t="shared" si="15"/>
        <v>Poor</v>
      </c>
    </row>
    <row r="256" spans="1:19">
      <c r="A256" t="s">
        <v>269</v>
      </c>
      <c r="B256" s="1">
        <v>58.9</v>
      </c>
      <c r="C256" s="4">
        <v>8</v>
      </c>
      <c r="D256" s="2">
        <v>23.56</v>
      </c>
      <c r="E256" s="1">
        <v>494.76</v>
      </c>
      <c r="F256" s="3">
        <v>43471</v>
      </c>
      <c r="G256" s="5">
        <v>0.47430555555555598</v>
      </c>
      <c r="H256" t="s">
        <v>15</v>
      </c>
      <c r="I256" s="1">
        <v>23.56</v>
      </c>
      <c r="J256" s="6">
        <v>8.9</v>
      </c>
      <c r="K256" t="str">
        <f t="shared" si="16"/>
        <v>Jan</v>
      </c>
      <c r="L256" t="str">
        <f t="shared" si="17"/>
        <v>Sun</v>
      </c>
      <c r="M256" t="str">
        <f t="shared" si="14"/>
        <v>morning</v>
      </c>
      <c r="N256" t="str">
        <f>VLOOKUP(A256,'Customer-details'!$A$1:$C$1001,2,0)</f>
        <v>Member</v>
      </c>
      <c r="O256" t="str">
        <f>VLOOKUP(A256,'Customer-details'!$A$1:$C$1001,3,0)</f>
        <v>Male</v>
      </c>
      <c r="P256" t="str">
        <f>VLOOKUP(A256,'Product-details'!$A$1:$C$1001,2,0)</f>
        <v>Home and lifestyle</v>
      </c>
      <c r="Q256" t="str">
        <f>VLOOKUP(A256,'City-details'!$A$1:$C$1001,3,0)</f>
        <v>Yangon</v>
      </c>
      <c r="R256" t="str">
        <f>VLOOKUP(A256,'City-details'!$A$1:$C$1001,2,0)</f>
        <v>A</v>
      </c>
      <c r="S256" t="str">
        <f t="shared" si="15"/>
        <v>Good</v>
      </c>
    </row>
    <row r="257" spans="1:19">
      <c r="A257" t="s">
        <v>270</v>
      </c>
      <c r="B257" s="1">
        <v>32.619999999999997</v>
      </c>
      <c r="C257" s="4">
        <v>4</v>
      </c>
      <c r="D257" s="2">
        <v>6.524</v>
      </c>
      <c r="E257" s="1">
        <v>137.00399999999999</v>
      </c>
      <c r="F257" s="3">
        <v>43494</v>
      </c>
      <c r="G257" s="5">
        <v>0.59166666666666701</v>
      </c>
      <c r="H257" t="s">
        <v>15</v>
      </c>
      <c r="I257" s="1">
        <v>6.524</v>
      </c>
      <c r="J257" s="6">
        <v>9</v>
      </c>
      <c r="K257" t="str">
        <f t="shared" si="16"/>
        <v>Jan</v>
      </c>
      <c r="L257" t="str">
        <f t="shared" si="17"/>
        <v>Tue</v>
      </c>
      <c r="M257" t="str">
        <f t="shared" si="14"/>
        <v>afternoon</v>
      </c>
      <c r="N257" t="str">
        <f>VLOOKUP(A257,'Customer-details'!$A$1:$C$1001,2,0)</f>
        <v>Member</v>
      </c>
      <c r="O257" t="str">
        <f>VLOOKUP(A257,'Customer-details'!$A$1:$C$1001,3,0)</f>
        <v>Male</v>
      </c>
      <c r="P257" t="str">
        <f>VLOOKUP(A257,'Product-details'!$A$1:$C$1001,2,0)</f>
        <v>Fashion accessories</v>
      </c>
      <c r="Q257" t="str">
        <f>VLOOKUP(A257,'City-details'!$A$1:$C$1001,3,0)</f>
        <v>Mandalay</v>
      </c>
      <c r="R257" t="str">
        <f>VLOOKUP(A257,'City-details'!$A$1:$C$1001,2,0)</f>
        <v>B</v>
      </c>
      <c r="S257" t="str">
        <f t="shared" si="15"/>
        <v>Good</v>
      </c>
    </row>
    <row r="258" spans="1:19">
      <c r="A258" t="s">
        <v>271</v>
      </c>
      <c r="B258" s="1">
        <v>66.349999999999994</v>
      </c>
      <c r="C258" s="4">
        <v>1</v>
      </c>
      <c r="D258" s="2">
        <v>3.3174999999999999</v>
      </c>
      <c r="E258" s="1">
        <v>69.667500000000004</v>
      </c>
      <c r="F258" s="3">
        <v>43496</v>
      </c>
      <c r="G258" s="5">
        <v>0.44861111111111102</v>
      </c>
      <c r="H258" t="s">
        <v>17</v>
      </c>
      <c r="I258" s="1">
        <v>3.3174999999999999</v>
      </c>
      <c r="J258" s="6">
        <v>9.6999999999999993</v>
      </c>
      <c r="K258" t="str">
        <f t="shared" si="16"/>
        <v>Jan</v>
      </c>
      <c r="L258" t="str">
        <f t="shared" si="17"/>
        <v>Thu</v>
      </c>
      <c r="M258" t="str">
        <f t="shared" si="14"/>
        <v>morning</v>
      </c>
      <c r="N258" t="str">
        <f>VLOOKUP(A258,'Customer-details'!$A$1:$C$1001,2,0)</f>
        <v>Member</v>
      </c>
      <c r="O258" t="str">
        <f>VLOOKUP(A258,'Customer-details'!$A$1:$C$1001,3,0)</f>
        <v>Male</v>
      </c>
      <c r="P258" t="str">
        <f>VLOOKUP(A258,'Product-details'!$A$1:$C$1001,2,0)</f>
        <v>Electronic accessories</v>
      </c>
      <c r="Q258" t="str">
        <f>VLOOKUP(A258,'City-details'!$A$1:$C$1001,3,0)</f>
        <v>Yangon</v>
      </c>
      <c r="R258" t="str">
        <f>VLOOKUP(A258,'City-details'!$A$1:$C$1001,2,0)</f>
        <v>A</v>
      </c>
      <c r="S258" t="str">
        <f t="shared" si="15"/>
        <v>Good</v>
      </c>
    </row>
    <row r="259" spans="1:19">
      <c r="A259" t="s">
        <v>272</v>
      </c>
      <c r="B259" s="1">
        <v>25.91</v>
      </c>
      <c r="C259" s="4">
        <v>6</v>
      </c>
      <c r="D259" s="2">
        <v>7.7729999999999997</v>
      </c>
      <c r="E259" s="1">
        <v>163.233</v>
      </c>
      <c r="F259" s="3">
        <v>43501</v>
      </c>
      <c r="G259" s="5">
        <v>0.42777777777777798</v>
      </c>
      <c r="H259" t="s">
        <v>13</v>
      </c>
      <c r="I259" s="1">
        <v>7.7729999999999997</v>
      </c>
      <c r="J259" s="6">
        <v>8.6999999999999993</v>
      </c>
      <c r="K259" t="str">
        <f t="shared" si="16"/>
        <v>Feb</v>
      </c>
      <c r="L259" t="str">
        <f t="shared" si="17"/>
        <v>Tue</v>
      </c>
      <c r="M259" t="str">
        <f t="shared" ref="M259:M322" si="18">IF(G259&lt;TIME(12,0,0),"morning",IF(AND(G259&gt;=TIME(12,0,0),G259&lt;TIME(16,0,0)),"afternoon","evening"))</f>
        <v>morning</v>
      </c>
      <c r="N259" t="str">
        <f>VLOOKUP(A259,'Customer-details'!$A$1:$C$1001,2,0)</f>
        <v>Member</v>
      </c>
      <c r="O259" t="str">
        <f>VLOOKUP(A259,'Customer-details'!$A$1:$C$1001,3,0)</f>
        <v>Male</v>
      </c>
      <c r="P259" t="str">
        <f>VLOOKUP(A259,'Product-details'!$A$1:$C$1001,2,0)</f>
        <v>Home and lifestyle</v>
      </c>
      <c r="Q259" t="str">
        <f>VLOOKUP(A259,'City-details'!$A$1:$C$1001,3,0)</f>
        <v>Yangon</v>
      </c>
      <c r="R259" t="str">
        <f>VLOOKUP(A259,'City-details'!$A$1:$C$1001,2,0)</f>
        <v>A</v>
      </c>
      <c r="S259" t="str">
        <f t="shared" ref="S259:S322" si="19">IF(J259&gt;=8,"Good",IF(AND(J259&lt;8,J259&gt;=6),"Average","Poor"))</f>
        <v>Good</v>
      </c>
    </row>
    <row r="260" spans="1:19">
      <c r="A260" t="s">
        <v>273</v>
      </c>
      <c r="B260" s="1">
        <v>32.25</v>
      </c>
      <c r="C260" s="4">
        <v>4</v>
      </c>
      <c r="D260" s="2">
        <v>6.45</v>
      </c>
      <c r="E260" s="1">
        <v>135.44999999999999</v>
      </c>
      <c r="F260" s="3">
        <v>43509</v>
      </c>
      <c r="G260" s="5">
        <v>0.52638888888888902</v>
      </c>
      <c r="H260" t="s">
        <v>13</v>
      </c>
      <c r="I260" s="1">
        <v>6.45</v>
      </c>
      <c r="J260" s="6">
        <v>6.5</v>
      </c>
      <c r="K260" t="str">
        <f t="shared" si="16"/>
        <v>Feb</v>
      </c>
      <c r="L260" t="str">
        <f t="shared" si="17"/>
        <v>Wed</v>
      </c>
      <c r="M260" t="str">
        <f t="shared" si="18"/>
        <v>afternoon</v>
      </c>
      <c r="N260" t="str">
        <f>VLOOKUP(A260,'Customer-details'!$A$1:$C$1001,2,0)</f>
        <v>Member</v>
      </c>
      <c r="O260" t="str">
        <f>VLOOKUP(A260,'Customer-details'!$A$1:$C$1001,3,0)</f>
        <v>Male</v>
      </c>
      <c r="P260" t="str">
        <f>VLOOKUP(A260,'Product-details'!$A$1:$C$1001,2,0)</f>
        <v>Electronic accessories</v>
      </c>
      <c r="Q260" t="str">
        <f>VLOOKUP(A260,'City-details'!$A$1:$C$1001,3,0)</f>
        <v>Yangon</v>
      </c>
      <c r="R260" t="str">
        <f>VLOOKUP(A260,'City-details'!$A$1:$C$1001,2,0)</f>
        <v>A</v>
      </c>
      <c r="S260" t="str">
        <f t="shared" si="19"/>
        <v>Average</v>
      </c>
    </row>
    <row r="261" spans="1:19">
      <c r="A261" t="s">
        <v>274</v>
      </c>
      <c r="B261" s="1">
        <v>65.94</v>
      </c>
      <c r="C261" s="4">
        <v>4</v>
      </c>
      <c r="D261" s="2">
        <v>13.188000000000001</v>
      </c>
      <c r="E261" s="1">
        <v>276.94799999999998</v>
      </c>
      <c r="F261" s="3">
        <v>43503</v>
      </c>
      <c r="G261" s="5">
        <v>0.54513888888888895</v>
      </c>
      <c r="H261" t="s">
        <v>17</v>
      </c>
      <c r="I261" s="1">
        <v>13.188000000000001</v>
      </c>
      <c r="J261" s="6">
        <v>6.9</v>
      </c>
      <c r="K261" t="str">
        <f t="shared" si="16"/>
        <v>Feb</v>
      </c>
      <c r="L261" t="str">
        <f t="shared" si="17"/>
        <v>Thu</v>
      </c>
      <c r="M261" t="str">
        <f t="shared" si="18"/>
        <v>afternoon</v>
      </c>
      <c r="N261" t="str">
        <f>VLOOKUP(A261,'Customer-details'!$A$1:$C$1001,2,0)</f>
        <v>Member</v>
      </c>
      <c r="O261" t="str">
        <f>VLOOKUP(A261,'Customer-details'!$A$1:$C$1001,3,0)</f>
        <v>Male</v>
      </c>
      <c r="P261" t="str">
        <f>VLOOKUP(A261,'Product-details'!$A$1:$C$1001,2,0)</f>
        <v>Electronic accessories</v>
      </c>
      <c r="Q261" t="str">
        <f>VLOOKUP(A261,'City-details'!$A$1:$C$1001,3,0)</f>
        <v>Naypyitaw</v>
      </c>
      <c r="R261" t="str">
        <f>VLOOKUP(A261,'City-details'!$A$1:$C$1001,2,0)</f>
        <v>C</v>
      </c>
      <c r="S261" t="str">
        <f t="shared" si="19"/>
        <v>Average</v>
      </c>
    </row>
    <row r="262" spans="1:19">
      <c r="A262" t="s">
        <v>275</v>
      </c>
      <c r="B262" s="1">
        <v>75.06</v>
      </c>
      <c r="C262" s="4">
        <v>9</v>
      </c>
      <c r="D262" s="2">
        <v>33.777000000000001</v>
      </c>
      <c r="E262" s="1">
        <v>709.31700000000001</v>
      </c>
      <c r="F262" s="3">
        <v>43543</v>
      </c>
      <c r="G262" s="5">
        <v>0.55902777777777801</v>
      </c>
      <c r="H262" t="s">
        <v>13</v>
      </c>
      <c r="I262" s="1">
        <v>33.777000000000001</v>
      </c>
      <c r="J262" s="6">
        <v>6.2</v>
      </c>
      <c r="K262" t="str">
        <f t="shared" si="16"/>
        <v>Mar</v>
      </c>
      <c r="L262" t="str">
        <f t="shared" si="17"/>
        <v>Tue</v>
      </c>
      <c r="M262" t="str">
        <f t="shared" si="18"/>
        <v>afternoon</v>
      </c>
      <c r="N262" t="str">
        <f>VLOOKUP(A262,'Customer-details'!$A$1:$C$1001,2,0)</f>
        <v>Normal</v>
      </c>
      <c r="O262" t="str">
        <f>VLOOKUP(A262,'Customer-details'!$A$1:$C$1001,3,0)</f>
        <v>Female</v>
      </c>
      <c r="P262" t="str">
        <f>VLOOKUP(A262,'Product-details'!$A$1:$C$1001,2,0)</f>
        <v>Electronic accessories</v>
      </c>
      <c r="Q262" t="str">
        <f>VLOOKUP(A262,'City-details'!$A$1:$C$1001,3,0)</f>
        <v>Yangon</v>
      </c>
      <c r="R262" t="str">
        <f>VLOOKUP(A262,'City-details'!$A$1:$C$1001,2,0)</f>
        <v>A</v>
      </c>
      <c r="S262" t="str">
        <f t="shared" si="19"/>
        <v>Average</v>
      </c>
    </row>
    <row r="263" spans="1:19">
      <c r="A263" t="s">
        <v>276</v>
      </c>
      <c r="B263" s="1">
        <v>16.45</v>
      </c>
      <c r="C263" s="4">
        <v>4</v>
      </c>
      <c r="D263" s="2">
        <v>3.29</v>
      </c>
      <c r="E263" s="1">
        <v>69.09</v>
      </c>
      <c r="F263" s="3">
        <v>43531</v>
      </c>
      <c r="G263" s="5">
        <v>0.62013888888888902</v>
      </c>
      <c r="H263" t="s">
        <v>13</v>
      </c>
      <c r="I263" s="1">
        <v>3.29</v>
      </c>
      <c r="J263" s="6">
        <v>5.6</v>
      </c>
      <c r="K263" t="str">
        <f t="shared" si="16"/>
        <v>Mar</v>
      </c>
      <c r="L263" t="str">
        <f t="shared" si="17"/>
        <v>Thu</v>
      </c>
      <c r="M263" t="str">
        <f t="shared" si="18"/>
        <v>afternoon</v>
      </c>
      <c r="N263" t="str">
        <f>VLOOKUP(A263,'Customer-details'!$A$1:$C$1001,2,0)</f>
        <v>Normal</v>
      </c>
      <c r="O263" t="str">
        <f>VLOOKUP(A263,'Customer-details'!$A$1:$C$1001,3,0)</f>
        <v>Female</v>
      </c>
      <c r="P263" t="str">
        <f>VLOOKUP(A263,'Product-details'!$A$1:$C$1001,2,0)</f>
        <v>Fashion accessories</v>
      </c>
      <c r="Q263" t="str">
        <f>VLOOKUP(A263,'City-details'!$A$1:$C$1001,3,0)</f>
        <v>Naypyitaw</v>
      </c>
      <c r="R263" t="str">
        <f>VLOOKUP(A263,'City-details'!$A$1:$C$1001,2,0)</f>
        <v>C</v>
      </c>
      <c r="S263" t="str">
        <f t="shared" si="19"/>
        <v>Poor</v>
      </c>
    </row>
    <row r="264" spans="1:19">
      <c r="A264" t="s">
        <v>277</v>
      </c>
      <c r="B264" s="1">
        <v>38.299999999999997</v>
      </c>
      <c r="C264" s="4">
        <v>4</v>
      </c>
      <c r="D264" s="2">
        <v>7.66</v>
      </c>
      <c r="E264" s="1">
        <v>160.86000000000001</v>
      </c>
      <c r="F264" s="3">
        <v>43537</v>
      </c>
      <c r="G264" s="5">
        <v>0.80694444444444402</v>
      </c>
      <c r="H264" t="s">
        <v>15</v>
      </c>
      <c r="I264" s="1">
        <v>7.66</v>
      </c>
      <c r="J264" s="6">
        <v>5.7</v>
      </c>
      <c r="K264" t="str">
        <f t="shared" si="16"/>
        <v>Mar</v>
      </c>
      <c r="L264" t="str">
        <f t="shared" si="17"/>
        <v>Wed</v>
      </c>
      <c r="M264" t="str">
        <f t="shared" si="18"/>
        <v>evening</v>
      </c>
      <c r="N264" t="str">
        <f>VLOOKUP(A264,'Customer-details'!$A$1:$C$1001,2,0)</f>
        <v>Member</v>
      </c>
      <c r="O264" t="str">
        <f>VLOOKUP(A264,'Customer-details'!$A$1:$C$1001,3,0)</f>
        <v>Female</v>
      </c>
      <c r="P264" t="str">
        <f>VLOOKUP(A264,'Product-details'!$A$1:$C$1001,2,0)</f>
        <v>Fashion accessories</v>
      </c>
      <c r="Q264" t="str">
        <f>VLOOKUP(A264,'City-details'!$A$1:$C$1001,3,0)</f>
        <v>Mandalay</v>
      </c>
      <c r="R264" t="str">
        <f>VLOOKUP(A264,'City-details'!$A$1:$C$1001,2,0)</f>
        <v>B</v>
      </c>
      <c r="S264" t="str">
        <f t="shared" si="19"/>
        <v>Poor</v>
      </c>
    </row>
    <row r="265" spans="1:19">
      <c r="A265" t="s">
        <v>278</v>
      </c>
      <c r="B265" s="1">
        <v>22.24</v>
      </c>
      <c r="C265" s="4">
        <v>10</v>
      </c>
      <c r="D265" s="2">
        <v>11.12</v>
      </c>
      <c r="E265" s="1">
        <v>233.52</v>
      </c>
      <c r="F265" s="3">
        <v>43505</v>
      </c>
      <c r="G265" s="5">
        <v>0.45833333333333298</v>
      </c>
      <c r="H265" t="s">
        <v>15</v>
      </c>
      <c r="I265" s="1">
        <v>11.12</v>
      </c>
      <c r="J265" s="6">
        <v>4.2</v>
      </c>
      <c r="K265" t="str">
        <f t="shared" si="16"/>
        <v>Feb</v>
      </c>
      <c r="L265" t="str">
        <f t="shared" si="17"/>
        <v>Sat</v>
      </c>
      <c r="M265" t="str">
        <f t="shared" si="18"/>
        <v>morning</v>
      </c>
      <c r="N265" t="str">
        <f>VLOOKUP(A265,'Customer-details'!$A$1:$C$1001,2,0)</f>
        <v>Member</v>
      </c>
      <c r="O265" t="str">
        <f>VLOOKUP(A265,'Customer-details'!$A$1:$C$1001,3,0)</f>
        <v>Female</v>
      </c>
      <c r="P265" t="str">
        <f>VLOOKUP(A265,'Product-details'!$A$1:$C$1001,2,0)</f>
        <v>Sports and travel</v>
      </c>
      <c r="Q265" t="str">
        <f>VLOOKUP(A265,'City-details'!$A$1:$C$1001,3,0)</f>
        <v>Yangon</v>
      </c>
      <c r="R265" t="str">
        <f>VLOOKUP(A265,'City-details'!$A$1:$C$1001,2,0)</f>
        <v>A</v>
      </c>
      <c r="S265" t="str">
        <f t="shared" si="19"/>
        <v>Poor</v>
      </c>
    </row>
    <row r="266" spans="1:19">
      <c r="A266" t="s">
        <v>279</v>
      </c>
      <c r="B266" s="1">
        <v>54.45</v>
      </c>
      <c r="C266" s="4">
        <v>1</v>
      </c>
      <c r="D266" s="2">
        <v>2.7225000000000001</v>
      </c>
      <c r="E266" s="1">
        <v>57.172499999999999</v>
      </c>
      <c r="F266" s="3">
        <v>43522</v>
      </c>
      <c r="G266" s="5">
        <v>0.80833333333333302</v>
      </c>
      <c r="H266" t="s">
        <v>13</v>
      </c>
      <c r="I266" s="1">
        <v>2.7225000000000001</v>
      </c>
      <c r="J266" s="6">
        <v>7.9</v>
      </c>
      <c r="K266" t="str">
        <f t="shared" si="16"/>
        <v>Feb</v>
      </c>
      <c r="L266" t="str">
        <f t="shared" si="17"/>
        <v>Tue</v>
      </c>
      <c r="M266" t="str">
        <f t="shared" si="18"/>
        <v>evening</v>
      </c>
      <c r="N266" t="str">
        <f>VLOOKUP(A266,'Customer-details'!$A$1:$C$1001,2,0)</f>
        <v>Normal</v>
      </c>
      <c r="O266" t="str">
        <f>VLOOKUP(A266,'Customer-details'!$A$1:$C$1001,3,0)</f>
        <v>Male</v>
      </c>
      <c r="P266" t="str">
        <f>VLOOKUP(A266,'Product-details'!$A$1:$C$1001,2,0)</f>
        <v>Sports and travel</v>
      </c>
      <c r="Q266" t="str">
        <f>VLOOKUP(A266,'City-details'!$A$1:$C$1001,3,0)</f>
        <v>Mandalay</v>
      </c>
      <c r="R266" t="str">
        <f>VLOOKUP(A266,'City-details'!$A$1:$C$1001,2,0)</f>
        <v>B</v>
      </c>
      <c r="S266" t="str">
        <f t="shared" si="19"/>
        <v>Average</v>
      </c>
    </row>
    <row r="267" spans="1:19">
      <c r="A267" t="s">
        <v>280</v>
      </c>
      <c r="B267" s="1">
        <v>98.4</v>
      </c>
      <c r="C267" s="4">
        <v>7</v>
      </c>
      <c r="D267" s="2">
        <v>34.44</v>
      </c>
      <c r="E267" s="1">
        <v>723.24</v>
      </c>
      <c r="F267" s="3">
        <v>43536</v>
      </c>
      <c r="G267" s="5">
        <v>0.52986111111111101</v>
      </c>
      <c r="H267" t="s">
        <v>17</v>
      </c>
      <c r="I267" s="1">
        <v>34.44</v>
      </c>
      <c r="J267" s="6">
        <v>8.6999999999999993</v>
      </c>
      <c r="K267" t="str">
        <f t="shared" si="16"/>
        <v>Mar</v>
      </c>
      <c r="L267" t="str">
        <f t="shared" si="17"/>
        <v>Tue</v>
      </c>
      <c r="M267" t="str">
        <f t="shared" si="18"/>
        <v>afternoon</v>
      </c>
      <c r="N267" t="str">
        <f>VLOOKUP(A267,'Customer-details'!$A$1:$C$1001,2,0)</f>
        <v>Member</v>
      </c>
      <c r="O267" t="str">
        <f>VLOOKUP(A267,'Customer-details'!$A$1:$C$1001,3,0)</f>
        <v>Female</v>
      </c>
      <c r="P267" t="str">
        <f>VLOOKUP(A267,'Product-details'!$A$1:$C$1001,2,0)</f>
        <v>Sports and travel</v>
      </c>
      <c r="Q267" t="str">
        <f>VLOOKUP(A267,'City-details'!$A$1:$C$1001,3,0)</f>
        <v>Yangon</v>
      </c>
      <c r="R267" t="str">
        <f>VLOOKUP(A267,'City-details'!$A$1:$C$1001,2,0)</f>
        <v>A</v>
      </c>
      <c r="S267" t="str">
        <f t="shared" si="19"/>
        <v>Good</v>
      </c>
    </row>
    <row r="268" spans="1:19">
      <c r="A268" t="s">
        <v>281</v>
      </c>
      <c r="B268" s="1">
        <v>35.47</v>
      </c>
      <c r="C268" s="4">
        <v>4</v>
      </c>
      <c r="D268" s="2">
        <v>7.0940000000000003</v>
      </c>
      <c r="E268" s="1">
        <v>148.97399999999999</v>
      </c>
      <c r="F268" s="3">
        <v>43538</v>
      </c>
      <c r="G268" s="5">
        <v>0.72361111111111098</v>
      </c>
      <c r="H268" t="s">
        <v>17</v>
      </c>
      <c r="I268" s="1">
        <v>7.0940000000000003</v>
      </c>
      <c r="J268" s="6">
        <v>6.9</v>
      </c>
      <c r="K268" t="str">
        <f t="shared" si="16"/>
        <v>Mar</v>
      </c>
      <c r="L268" t="str">
        <f t="shared" si="17"/>
        <v>Thu</v>
      </c>
      <c r="M268" t="str">
        <f t="shared" si="18"/>
        <v>evening</v>
      </c>
      <c r="N268" t="str">
        <f>VLOOKUP(A268,'Customer-details'!$A$1:$C$1001,2,0)</f>
        <v>Normal</v>
      </c>
      <c r="O268" t="str">
        <f>VLOOKUP(A268,'Customer-details'!$A$1:$C$1001,3,0)</f>
        <v>Male</v>
      </c>
      <c r="P268" t="str">
        <f>VLOOKUP(A268,'Product-details'!$A$1:$C$1001,2,0)</f>
        <v>Home and lifestyle</v>
      </c>
      <c r="Q268" t="str">
        <f>VLOOKUP(A268,'City-details'!$A$1:$C$1001,3,0)</f>
        <v>Naypyitaw</v>
      </c>
      <c r="R268" t="str">
        <f>VLOOKUP(A268,'City-details'!$A$1:$C$1001,2,0)</f>
        <v>C</v>
      </c>
      <c r="S268" t="str">
        <f t="shared" si="19"/>
        <v>Average</v>
      </c>
    </row>
    <row r="269" spans="1:19">
      <c r="A269" t="s">
        <v>282</v>
      </c>
      <c r="B269" s="1">
        <v>74.599999999999994</v>
      </c>
      <c r="C269" s="4">
        <v>10</v>
      </c>
      <c r="D269" s="2">
        <v>37.299999999999997</v>
      </c>
      <c r="E269" s="1">
        <v>783.3</v>
      </c>
      <c r="F269" s="3">
        <v>43473</v>
      </c>
      <c r="G269" s="5">
        <v>0.87152777777777801</v>
      </c>
      <c r="H269" t="s">
        <v>15</v>
      </c>
      <c r="I269" s="1">
        <v>37.299999999999997</v>
      </c>
      <c r="J269" s="6">
        <v>9.5</v>
      </c>
      <c r="K269" t="str">
        <f t="shared" si="16"/>
        <v>Jan</v>
      </c>
      <c r="L269" t="str">
        <f t="shared" si="17"/>
        <v>Tue</v>
      </c>
      <c r="M269" t="str">
        <f t="shared" si="18"/>
        <v>evening</v>
      </c>
      <c r="N269" t="str">
        <f>VLOOKUP(A269,'Customer-details'!$A$1:$C$1001,2,0)</f>
        <v>Member</v>
      </c>
      <c r="O269" t="str">
        <f>VLOOKUP(A269,'Customer-details'!$A$1:$C$1001,3,0)</f>
        <v>Female</v>
      </c>
      <c r="P269" t="str">
        <f>VLOOKUP(A269,'Product-details'!$A$1:$C$1001,2,0)</f>
        <v>Food and beverages</v>
      </c>
      <c r="Q269" t="str">
        <f>VLOOKUP(A269,'City-details'!$A$1:$C$1001,3,0)</f>
        <v>Mandalay</v>
      </c>
      <c r="R269" t="str">
        <f>VLOOKUP(A269,'City-details'!$A$1:$C$1001,2,0)</f>
        <v>B</v>
      </c>
      <c r="S269" t="str">
        <f t="shared" si="19"/>
        <v>Good</v>
      </c>
    </row>
    <row r="270" spans="1:19">
      <c r="A270" t="s">
        <v>283</v>
      </c>
      <c r="B270" s="1">
        <v>70.739999999999995</v>
      </c>
      <c r="C270" s="4">
        <v>4</v>
      </c>
      <c r="D270" s="2">
        <v>14.148</v>
      </c>
      <c r="E270" s="1">
        <v>297.108</v>
      </c>
      <c r="F270" s="3">
        <v>43470</v>
      </c>
      <c r="G270" s="5">
        <v>0.67013888888888895</v>
      </c>
      <c r="H270" t="s">
        <v>17</v>
      </c>
      <c r="I270" s="1">
        <v>14.148</v>
      </c>
      <c r="J270" s="6">
        <v>4.4000000000000004</v>
      </c>
      <c r="K270" t="str">
        <f t="shared" si="16"/>
        <v>Jan</v>
      </c>
      <c r="L270" t="str">
        <f t="shared" si="17"/>
        <v>Sat</v>
      </c>
      <c r="M270" t="str">
        <f t="shared" si="18"/>
        <v>evening</v>
      </c>
      <c r="N270" t="str">
        <f>VLOOKUP(A270,'Customer-details'!$A$1:$C$1001,2,0)</f>
        <v>Member</v>
      </c>
      <c r="O270" t="str">
        <f>VLOOKUP(A270,'Customer-details'!$A$1:$C$1001,3,0)</f>
        <v>Male</v>
      </c>
      <c r="P270" t="str">
        <f>VLOOKUP(A270,'Product-details'!$A$1:$C$1001,2,0)</f>
        <v>Home and lifestyle</v>
      </c>
      <c r="Q270" t="str">
        <f>VLOOKUP(A270,'City-details'!$A$1:$C$1001,3,0)</f>
        <v>Yangon</v>
      </c>
      <c r="R270" t="str">
        <f>VLOOKUP(A270,'City-details'!$A$1:$C$1001,2,0)</f>
        <v>A</v>
      </c>
      <c r="S270" t="str">
        <f t="shared" si="19"/>
        <v>Poor</v>
      </c>
    </row>
    <row r="271" spans="1:19">
      <c r="A271" t="s">
        <v>284</v>
      </c>
      <c r="B271" s="1">
        <v>35.54</v>
      </c>
      <c r="C271" s="4">
        <v>10</v>
      </c>
      <c r="D271" s="2">
        <v>17.77</v>
      </c>
      <c r="E271" s="1">
        <v>373.17</v>
      </c>
      <c r="F271" s="3">
        <v>43469</v>
      </c>
      <c r="G271" s="5">
        <v>0.56527777777777799</v>
      </c>
      <c r="H271" t="s">
        <v>13</v>
      </c>
      <c r="I271" s="1">
        <v>17.77</v>
      </c>
      <c r="J271" s="6">
        <v>7</v>
      </c>
      <c r="K271" t="str">
        <f t="shared" si="16"/>
        <v>Jan</v>
      </c>
      <c r="L271" t="str">
        <f t="shared" si="17"/>
        <v>Fri</v>
      </c>
      <c r="M271" t="str">
        <f t="shared" si="18"/>
        <v>afternoon</v>
      </c>
      <c r="N271" t="str">
        <f>VLOOKUP(A271,'Customer-details'!$A$1:$C$1001,2,0)</f>
        <v>Member</v>
      </c>
      <c r="O271" t="str">
        <f>VLOOKUP(A271,'Customer-details'!$A$1:$C$1001,3,0)</f>
        <v>Female</v>
      </c>
      <c r="P271" t="str">
        <f>VLOOKUP(A271,'Product-details'!$A$1:$C$1001,2,0)</f>
        <v>Home and lifestyle</v>
      </c>
      <c r="Q271" t="str">
        <f>VLOOKUP(A271,'City-details'!$A$1:$C$1001,3,0)</f>
        <v>Yangon</v>
      </c>
      <c r="R271" t="str">
        <f>VLOOKUP(A271,'City-details'!$A$1:$C$1001,2,0)</f>
        <v>A</v>
      </c>
      <c r="S271" t="str">
        <f t="shared" si="19"/>
        <v>Average</v>
      </c>
    </row>
    <row r="272" spans="1:19">
      <c r="A272" t="s">
        <v>285</v>
      </c>
      <c r="B272" s="1">
        <v>67.430000000000007</v>
      </c>
      <c r="C272" s="4">
        <v>5</v>
      </c>
      <c r="D272" s="2">
        <v>16.857500000000002</v>
      </c>
      <c r="E272" s="1">
        <v>354.00749999999999</v>
      </c>
      <c r="F272" s="3">
        <v>43530</v>
      </c>
      <c r="G272" s="5">
        <v>0.75902777777777797</v>
      </c>
      <c r="H272" t="s">
        <v>13</v>
      </c>
      <c r="I272" s="1">
        <v>16.857500000000002</v>
      </c>
      <c r="J272" s="6">
        <v>6.3</v>
      </c>
      <c r="K272" t="str">
        <f t="shared" si="16"/>
        <v>Mar</v>
      </c>
      <c r="L272" t="str">
        <f t="shared" si="17"/>
        <v>Wed</v>
      </c>
      <c r="M272" t="str">
        <f t="shared" si="18"/>
        <v>evening</v>
      </c>
      <c r="N272" t="str">
        <f>VLOOKUP(A272,'Customer-details'!$A$1:$C$1001,2,0)</f>
        <v>Normal</v>
      </c>
      <c r="O272" t="str">
        <f>VLOOKUP(A272,'Customer-details'!$A$1:$C$1001,3,0)</f>
        <v>Female</v>
      </c>
      <c r="P272" t="str">
        <f>VLOOKUP(A272,'Product-details'!$A$1:$C$1001,2,0)</f>
        <v>Sports and travel</v>
      </c>
      <c r="Q272" t="str">
        <f>VLOOKUP(A272,'City-details'!$A$1:$C$1001,3,0)</f>
        <v>Mandalay</v>
      </c>
      <c r="R272" t="str">
        <f>VLOOKUP(A272,'City-details'!$A$1:$C$1001,2,0)</f>
        <v>B</v>
      </c>
      <c r="S272" t="str">
        <f t="shared" si="19"/>
        <v>Average</v>
      </c>
    </row>
    <row r="273" spans="1:19">
      <c r="A273" t="s">
        <v>286</v>
      </c>
      <c r="B273" s="1">
        <v>21.12</v>
      </c>
      <c r="C273" s="4">
        <v>2</v>
      </c>
      <c r="D273" s="2">
        <v>2.1120000000000001</v>
      </c>
      <c r="E273" s="1">
        <v>44.351999999999997</v>
      </c>
      <c r="F273" s="3">
        <v>43468</v>
      </c>
      <c r="G273" s="5">
        <v>0.80347222222222203</v>
      </c>
      <c r="H273" t="s">
        <v>15</v>
      </c>
      <c r="I273" s="1">
        <v>2.1120000000000001</v>
      </c>
      <c r="J273" s="6">
        <v>9.6999999999999993</v>
      </c>
      <c r="K273" t="str">
        <f t="shared" si="16"/>
        <v>Jan</v>
      </c>
      <c r="L273" t="str">
        <f t="shared" si="17"/>
        <v>Thu</v>
      </c>
      <c r="M273" t="str">
        <f t="shared" si="18"/>
        <v>evening</v>
      </c>
      <c r="N273" t="str">
        <f>VLOOKUP(A273,'Customer-details'!$A$1:$C$1001,2,0)</f>
        <v>Member</v>
      </c>
      <c r="O273" t="str">
        <f>VLOOKUP(A273,'Customer-details'!$A$1:$C$1001,3,0)</f>
        <v>Female</v>
      </c>
      <c r="P273" t="str">
        <f>VLOOKUP(A273,'Product-details'!$A$1:$C$1001,2,0)</f>
        <v>Health and beauty</v>
      </c>
      <c r="Q273" t="str">
        <f>VLOOKUP(A273,'City-details'!$A$1:$C$1001,3,0)</f>
        <v>Naypyitaw</v>
      </c>
      <c r="R273" t="str">
        <f>VLOOKUP(A273,'City-details'!$A$1:$C$1001,2,0)</f>
        <v>C</v>
      </c>
      <c r="S273" t="str">
        <f t="shared" si="19"/>
        <v>Good</v>
      </c>
    </row>
    <row r="274" spans="1:19">
      <c r="A274" t="s">
        <v>287</v>
      </c>
      <c r="B274" s="1">
        <v>21.54</v>
      </c>
      <c r="C274" s="4">
        <v>9</v>
      </c>
      <c r="D274" s="2">
        <v>9.6929999999999996</v>
      </c>
      <c r="E274" s="1">
        <v>203.553</v>
      </c>
      <c r="F274" s="3">
        <v>43472</v>
      </c>
      <c r="G274" s="5">
        <v>0.48888888888888898</v>
      </c>
      <c r="H274" t="s">
        <v>17</v>
      </c>
      <c r="I274" s="1">
        <v>9.6929999999999996</v>
      </c>
      <c r="J274" s="6">
        <v>8.8000000000000007</v>
      </c>
      <c r="K274" t="str">
        <f t="shared" si="16"/>
        <v>Jan</v>
      </c>
      <c r="L274" t="str">
        <f t="shared" si="17"/>
        <v>Mon</v>
      </c>
      <c r="M274" t="str">
        <f t="shared" si="18"/>
        <v>morning</v>
      </c>
      <c r="N274" t="str">
        <f>VLOOKUP(A274,'Customer-details'!$A$1:$C$1001,2,0)</f>
        <v>Member</v>
      </c>
      <c r="O274" t="str">
        <f>VLOOKUP(A274,'Customer-details'!$A$1:$C$1001,3,0)</f>
        <v>Female</v>
      </c>
      <c r="P274" t="str">
        <f>VLOOKUP(A274,'Product-details'!$A$1:$C$1001,2,0)</f>
        <v>Home and lifestyle</v>
      </c>
      <c r="Q274" t="str">
        <f>VLOOKUP(A274,'City-details'!$A$1:$C$1001,3,0)</f>
        <v>Yangon</v>
      </c>
      <c r="R274" t="str">
        <f>VLOOKUP(A274,'City-details'!$A$1:$C$1001,2,0)</f>
        <v>A</v>
      </c>
      <c r="S274" t="str">
        <f t="shared" si="19"/>
        <v>Good</v>
      </c>
    </row>
    <row r="275" spans="1:19">
      <c r="A275" t="s">
        <v>288</v>
      </c>
      <c r="B275" s="1">
        <v>12.03</v>
      </c>
      <c r="C275" s="4">
        <v>2</v>
      </c>
      <c r="D275" s="2">
        <v>1.2030000000000001</v>
      </c>
      <c r="E275" s="1">
        <v>25.263000000000002</v>
      </c>
      <c r="F275" s="3">
        <v>43492</v>
      </c>
      <c r="G275" s="5">
        <v>0.66041666666666698</v>
      </c>
      <c r="H275" t="s">
        <v>15</v>
      </c>
      <c r="I275" s="1">
        <v>1.2030000000000001</v>
      </c>
      <c r="J275" s="6">
        <v>5.0999999999999996</v>
      </c>
      <c r="K275" t="str">
        <f t="shared" si="16"/>
        <v>Jan</v>
      </c>
      <c r="L275" t="str">
        <f t="shared" si="17"/>
        <v>Sun</v>
      </c>
      <c r="M275" t="str">
        <f t="shared" si="18"/>
        <v>afternoon</v>
      </c>
      <c r="N275" t="str">
        <f>VLOOKUP(A275,'Customer-details'!$A$1:$C$1001,2,0)</f>
        <v>Normal</v>
      </c>
      <c r="O275" t="str">
        <f>VLOOKUP(A275,'Customer-details'!$A$1:$C$1001,3,0)</f>
        <v>Female</v>
      </c>
      <c r="P275" t="str">
        <f>VLOOKUP(A275,'Product-details'!$A$1:$C$1001,2,0)</f>
        <v>Home and lifestyle</v>
      </c>
      <c r="Q275" t="str">
        <f>VLOOKUP(A275,'City-details'!$A$1:$C$1001,3,0)</f>
        <v>Yangon</v>
      </c>
      <c r="R275" t="str">
        <f>VLOOKUP(A275,'City-details'!$A$1:$C$1001,2,0)</f>
        <v>A</v>
      </c>
      <c r="S275" t="str">
        <f t="shared" si="19"/>
        <v>Poor</v>
      </c>
    </row>
    <row r="276" spans="1:19">
      <c r="A276" t="s">
        <v>289</v>
      </c>
      <c r="B276" s="1">
        <v>99.71</v>
      </c>
      <c r="C276" s="4">
        <v>6</v>
      </c>
      <c r="D276" s="2">
        <v>29.913</v>
      </c>
      <c r="E276" s="1">
        <v>628.173</v>
      </c>
      <c r="F276" s="3">
        <v>43522</v>
      </c>
      <c r="G276" s="5">
        <v>0.70277777777777795</v>
      </c>
      <c r="H276" t="s">
        <v>13</v>
      </c>
      <c r="I276" s="1">
        <v>29.913</v>
      </c>
      <c r="J276" s="6">
        <v>7.9</v>
      </c>
      <c r="K276" t="str">
        <f t="shared" si="16"/>
        <v>Feb</v>
      </c>
      <c r="L276" t="str">
        <f t="shared" si="17"/>
        <v>Tue</v>
      </c>
      <c r="M276" t="str">
        <f t="shared" si="18"/>
        <v>evening</v>
      </c>
      <c r="N276" t="str">
        <f>VLOOKUP(A276,'Customer-details'!$A$1:$C$1001,2,0)</f>
        <v>Normal</v>
      </c>
      <c r="O276" t="str">
        <f>VLOOKUP(A276,'Customer-details'!$A$1:$C$1001,3,0)</f>
        <v>Female</v>
      </c>
      <c r="P276" t="str">
        <f>VLOOKUP(A276,'Product-details'!$A$1:$C$1001,2,0)</f>
        <v>Health and beauty</v>
      </c>
      <c r="Q276" t="str">
        <f>VLOOKUP(A276,'City-details'!$A$1:$C$1001,3,0)</f>
        <v>Mandalay</v>
      </c>
      <c r="R276" t="str">
        <f>VLOOKUP(A276,'City-details'!$A$1:$C$1001,2,0)</f>
        <v>B</v>
      </c>
      <c r="S276" t="str">
        <f t="shared" si="19"/>
        <v>Average</v>
      </c>
    </row>
    <row r="277" spans="1:19">
      <c r="A277" t="s">
        <v>290</v>
      </c>
      <c r="B277" s="1">
        <v>47.97</v>
      </c>
      <c r="C277" s="4">
        <v>7</v>
      </c>
      <c r="D277" s="2">
        <v>16.7895</v>
      </c>
      <c r="E277" s="1">
        <v>352.5795</v>
      </c>
      <c r="F277" s="3">
        <v>43472</v>
      </c>
      <c r="G277" s="5">
        <v>0.86944444444444402</v>
      </c>
      <c r="H277" t="s">
        <v>15</v>
      </c>
      <c r="I277" s="1">
        <v>16.7895</v>
      </c>
      <c r="J277" s="6">
        <v>6.2</v>
      </c>
      <c r="K277" t="str">
        <f t="shared" si="16"/>
        <v>Jan</v>
      </c>
      <c r="L277" t="str">
        <f t="shared" si="17"/>
        <v>Mon</v>
      </c>
      <c r="M277" t="str">
        <f t="shared" si="18"/>
        <v>evening</v>
      </c>
      <c r="N277" t="str">
        <f>VLOOKUP(A277,'Customer-details'!$A$1:$C$1001,2,0)</f>
        <v>Normal</v>
      </c>
      <c r="O277" t="str">
        <f>VLOOKUP(A277,'Customer-details'!$A$1:$C$1001,3,0)</f>
        <v>Male</v>
      </c>
      <c r="P277" t="str">
        <f>VLOOKUP(A277,'Product-details'!$A$1:$C$1001,2,0)</f>
        <v>Fashion accessories</v>
      </c>
      <c r="Q277" t="str">
        <f>VLOOKUP(A277,'City-details'!$A$1:$C$1001,3,0)</f>
        <v>Mandalay</v>
      </c>
      <c r="R277" t="str">
        <f>VLOOKUP(A277,'City-details'!$A$1:$C$1001,2,0)</f>
        <v>B</v>
      </c>
      <c r="S277" t="str">
        <f t="shared" si="19"/>
        <v>Average</v>
      </c>
    </row>
    <row r="278" spans="1:19">
      <c r="A278" t="s">
        <v>291</v>
      </c>
      <c r="B278" s="1">
        <v>21.82</v>
      </c>
      <c r="C278" s="4">
        <v>10</v>
      </c>
      <c r="D278" s="2">
        <v>10.91</v>
      </c>
      <c r="E278" s="1">
        <v>229.11</v>
      </c>
      <c r="F278" s="3">
        <v>43472</v>
      </c>
      <c r="G278" s="5">
        <v>0.73333333333333295</v>
      </c>
      <c r="H278" t="s">
        <v>15</v>
      </c>
      <c r="I278" s="1">
        <v>10.91</v>
      </c>
      <c r="J278" s="6">
        <v>7.1</v>
      </c>
      <c r="K278" t="str">
        <f t="shared" si="16"/>
        <v>Jan</v>
      </c>
      <c r="L278" t="str">
        <f t="shared" si="17"/>
        <v>Mon</v>
      </c>
      <c r="M278" t="str">
        <f t="shared" si="18"/>
        <v>evening</v>
      </c>
      <c r="N278" t="str">
        <f>VLOOKUP(A278,'Customer-details'!$A$1:$C$1001,2,0)</f>
        <v>Member</v>
      </c>
      <c r="O278" t="str">
        <f>VLOOKUP(A278,'Customer-details'!$A$1:$C$1001,3,0)</f>
        <v>Female</v>
      </c>
      <c r="P278" t="str">
        <f>VLOOKUP(A278,'Product-details'!$A$1:$C$1001,2,0)</f>
        <v>Home and lifestyle</v>
      </c>
      <c r="Q278" t="str">
        <f>VLOOKUP(A278,'City-details'!$A$1:$C$1001,3,0)</f>
        <v>Naypyitaw</v>
      </c>
      <c r="R278" t="str">
        <f>VLOOKUP(A278,'City-details'!$A$1:$C$1001,2,0)</f>
        <v>C</v>
      </c>
      <c r="S278" t="str">
        <f t="shared" si="19"/>
        <v>Average</v>
      </c>
    </row>
    <row r="279" spans="1:19">
      <c r="A279" t="s">
        <v>292</v>
      </c>
      <c r="B279" s="1">
        <v>95.42</v>
      </c>
      <c r="C279" s="4">
        <v>4</v>
      </c>
      <c r="D279" s="2">
        <v>19.084</v>
      </c>
      <c r="E279" s="1">
        <v>400.76400000000001</v>
      </c>
      <c r="F279" s="3">
        <v>43498</v>
      </c>
      <c r="G279" s="5">
        <v>0.55763888888888902</v>
      </c>
      <c r="H279" t="s">
        <v>13</v>
      </c>
      <c r="I279" s="1">
        <v>19.084</v>
      </c>
      <c r="J279" s="6">
        <v>6.4</v>
      </c>
      <c r="K279" t="str">
        <f t="shared" si="16"/>
        <v>Feb</v>
      </c>
      <c r="L279" t="str">
        <f t="shared" si="17"/>
        <v>Sat</v>
      </c>
      <c r="M279" t="str">
        <f t="shared" si="18"/>
        <v>afternoon</v>
      </c>
      <c r="N279" t="str">
        <f>VLOOKUP(A279,'Customer-details'!$A$1:$C$1001,2,0)</f>
        <v>Normal</v>
      </c>
      <c r="O279" t="str">
        <f>VLOOKUP(A279,'Customer-details'!$A$1:$C$1001,3,0)</f>
        <v>Female</v>
      </c>
      <c r="P279" t="str">
        <f>VLOOKUP(A279,'Product-details'!$A$1:$C$1001,2,0)</f>
        <v>Fashion accessories</v>
      </c>
      <c r="Q279" t="str">
        <f>VLOOKUP(A279,'City-details'!$A$1:$C$1001,3,0)</f>
        <v>Naypyitaw</v>
      </c>
      <c r="R279" t="str">
        <f>VLOOKUP(A279,'City-details'!$A$1:$C$1001,2,0)</f>
        <v>C</v>
      </c>
      <c r="S279" t="str">
        <f t="shared" si="19"/>
        <v>Average</v>
      </c>
    </row>
    <row r="280" spans="1:19">
      <c r="A280" t="s">
        <v>293</v>
      </c>
      <c r="B280" s="1">
        <v>70.989999999999995</v>
      </c>
      <c r="C280" s="4">
        <v>10</v>
      </c>
      <c r="D280" s="2">
        <v>35.494999999999997</v>
      </c>
      <c r="E280" s="1">
        <v>745.39499999999998</v>
      </c>
      <c r="F280" s="3">
        <v>43544</v>
      </c>
      <c r="G280" s="5">
        <v>0.68611111111111101</v>
      </c>
      <c r="H280" t="s">
        <v>15</v>
      </c>
      <c r="I280" s="1">
        <v>35.494999999999997</v>
      </c>
      <c r="J280" s="6">
        <v>5.7</v>
      </c>
      <c r="K280" t="str">
        <f t="shared" si="16"/>
        <v>Mar</v>
      </c>
      <c r="L280" t="str">
        <f t="shared" si="17"/>
        <v>Wed</v>
      </c>
      <c r="M280" t="str">
        <f t="shared" si="18"/>
        <v>evening</v>
      </c>
      <c r="N280" t="str">
        <f>VLOOKUP(A280,'Customer-details'!$A$1:$C$1001,2,0)</f>
        <v>Member</v>
      </c>
      <c r="O280" t="str">
        <f>VLOOKUP(A280,'Customer-details'!$A$1:$C$1001,3,0)</f>
        <v>Male</v>
      </c>
      <c r="P280" t="str">
        <f>VLOOKUP(A280,'Product-details'!$A$1:$C$1001,2,0)</f>
        <v>Fashion accessories</v>
      </c>
      <c r="Q280" t="str">
        <f>VLOOKUP(A280,'City-details'!$A$1:$C$1001,3,0)</f>
        <v>Naypyitaw</v>
      </c>
      <c r="R280" t="str">
        <f>VLOOKUP(A280,'City-details'!$A$1:$C$1001,2,0)</f>
        <v>C</v>
      </c>
      <c r="S280" t="str">
        <f t="shared" si="19"/>
        <v>Poor</v>
      </c>
    </row>
    <row r="281" spans="1:19">
      <c r="A281" t="s">
        <v>294</v>
      </c>
      <c r="B281" s="1">
        <v>44.02</v>
      </c>
      <c r="C281" s="4">
        <v>10</v>
      </c>
      <c r="D281" s="2">
        <v>22.01</v>
      </c>
      <c r="E281" s="1">
        <v>462.21</v>
      </c>
      <c r="F281" s="3">
        <v>43544</v>
      </c>
      <c r="G281" s="5">
        <v>0.83125000000000004</v>
      </c>
      <c r="H281" t="s">
        <v>17</v>
      </c>
      <c r="I281" s="1">
        <v>22.01</v>
      </c>
      <c r="J281" s="6">
        <v>9.6</v>
      </c>
      <c r="K281" t="str">
        <f t="shared" si="16"/>
        <v>Mar</v>
      </c>
      <c r="L281" t="str">
        <f t="shared" si="17"/>
        <v>Wed</v>
      </c>
      <c r="M281" t="str">
        <f t="shared" si="18"/>
        <v>evening</v>
      </c>
      <c r="N281" t="str">
        <f>VLOOKUP(A281,'Customer-details'!$A$1:$C$1001,2,0)</f>
        <v>Member</v>
      </c>
      <c r="O281" t="str">
        <f>VLOOKUP(A281,'Customer-details'!$A$1:$C$1001,3,0)</f>
        <v>Male</v>
      </c>
      <c r="P281" t="str">
        <f>VLOOKUP(A281,'Product-details'!$A$1:$C$1001,2,0)</f>
        <v>Sports and travel</v>
      </c>
      <c r="Q281" t="str">
        <f>VLOOKUP(A281,'City-details'!$A$1:$C$1001,3,0)</f>
        <v>Yangon</v>
      </c>
      <c r="R281" t="str">
        <f>VLOOKUP(A281,'City-details'!$A$1:$C$1001,2,0)</f>
        <v>A</v>
      </c>
      <c r="S281" t="str">
        <f t="shared" si="19"/>
        <v>Good</v>
      </c>
    </row>
    <row r="282" spans="1:19">
      <c r="A282" t="s">
        <v>295</v>
      </c>
      <c r="B282" s="1">
        <v>69.959999999999994</v>
      </c>
      <c r="C282" s="4">
        <v>8</v>
      </c>
      <c r="D282" s="2">
        <v>27.984000000000002</v>
      </c>
      <c r="E282" s="1">
        <v>587.66399999999999</v>
      </c>
      <c r="F282" s="3">
        <v>43511</v>
      </c>
      <c r="G282" s="5">
        <v>0.70902777777777803</v>
      </c>
      <c r="H282" t="s">
        <v>17</v>
      </c>
      <c r="I282" s="1">
        <v>27.984000000000002</v>
      </c>
      <c r="J282" s="6">
        <v>6.4</v>
      </c>
      <c r="K282" t="str">
        <f t="shared" si="16"/>
        <v>Feb</v>
      </c>
      <c r="L282" t="str">
        <f t="shared" si="17"/>
        <v>Fri</v>
      </c>
      <c r="M282" t="str">
        <f t="shared" si="18"/>
        <v>evening</v>
      </c>
      <c r="N282" t="str">
        <f>VLOOKUP(A282,'Customer-details'!$A$1:$C$1001,2,0)</f>
        <v>Normal</v>
      </c>
      <c r="O282" t="str">
        <f>VLOOKUP(A282,'Customer-details'!$A$1:$C$1001,3,0)</f>
        <v>Female</v>
      </c>
      <c r="P282" t="str">
        <f>VLOOKUP(A282,'Product-details'!$A$1:$C$1001,2,0)</f>
        <v>Home and lifestyle</v>
      </c>
      <c r="Q282" t="str">
        <f>VLOOKUP(A282,'City-details'!$A$1:$C$1001,3,0)</f>
        <v>Yangon</v>
      </c>
      <c r="R282" t="str">
        <f>VLOOKUP(A282,'City-details'!$A$1:$C$1001,2,0)</f>
        <v>A</v>
      </c>
      <c r="S282" t="str">
        <f t="shared" si="19"/>
        <v>Average</v>
      </c>
    </row>
    <row r="283" spans="1:19">
      <c r="A283" t="s">
        <v>296</v>
      </c>
      <c r="B283" s="1">
        <v>37</v>
      </c>
      <c r="C283" s="4">
        <v>1</v>
      </c>
      <c r="D283" s="2">
        <v>1.85</v>
      </c>
      <c r="E283" s="1">
        <v>38.85</v>
      </c>
      <c r="F283" s="3">
        <v>43530</v>
      </c>
      <c r="G283" s="5">
        <v>0.561805555555556</v>
      </c>
      <c r="H283" t="s">
        <v>17</v>
      </c>
      <c r="I283" s="1">
        <v>1.85</v>
      </c>
      <c r="J283" s="6">
        <v>7.9</v>
      </c>
      <c r="K283" t="str">
        <f t="shared" si="16"/>
        <v>Mar</v>
      </c>
      <c r="L283" t="str">
        <f t="shared" si="17"/>
        <v>Wed</v>
      </c>
      <c r="M283" t="str">
        <f t="shared" si="18"/>
        <v>afternoon</v>
      </c>
      <c r="N283" t="str">
        <f>VLOOKUP(A283,'Customer-details'!$A$1:$C$1001,2,0)</f>
        <v>Normal</v>
      </c>
      <c r="O283" t="str">
        <f>VLOOKUP(A283,'Customer-details'!$A$1:$C$1001,3,0)</f>
        <v>Male</v>
      </c>
      <c r="P283" t="str">
        <f>VLOOKUP(A283,'Product-details'!$A$1:$C$1001,2,0)</f>
        <v>Home and lifestyle</v>
      </c>
      <c r="Q283" t="str">
        <f>VLOOKUP(A283,'City-details'!$A$1:$C$1001,3,0)</f>
        <v>Naypyitaw</v>
      </c>
      <c r="R283" t="str">
        <f>VLOOKUP(A283,'City-details'!$A$1:$C$1001,2,0)</f>
        <v>C</v>
      </c>
      <c r="S283" t="str">
        <f t="shared" si="19"/>
        <v>Average</v>
      </c>
    </row>
    <row r="284" spans="1:19">
      <c r="A284" t="s">
        <v>297</v>
      </c>
      <c r="B284" s="1">
        <v>15.34</v>
      </c>
      <c r="C284" s="4">
        <v>1</v>
      </c>
      <c r="D284" s="2">
        <v>0.76700000000000002</v>
      </c>
      <c r="E284" s="1">
        <v>16.106999999999999</v>
      </c>
      <c r="F284" s="3">
        <v>43471</v>
      </c>
      <c r="G284" s="5">
        <v>0.46458333333333302</v>
      </c>
      <c r="H284" t="s">
        <v>15</v>
      </c>
      <c r="I284" s="1">
        <v>0.76700000000000002</v>
      </c>
      <c r="J284" s="6">
        <v>6.5</v>
      </c>
      <c r="K284" t="str">
        <f t="shared" si="16"/>
        <v>Jan</v>
      </c>
      <c r="L284" t="str">
        <f t="shared" si="17"/>
        <v>Sun</v>
      </c>
      <c r="M284" t="str">
        <f t="shared" si="18"/>
        <v>morning</v>
      </c>
      <c r="N284" t="str">
        <f>VLOOKUP(A284,'Customer-details'!$A$1:$C$1001,2,0)</f>
        <v>Normal</v>
      </c>
      <c r="O284" t="str">
        <f>VLOOKUP(A284,'Customer-details'!$A$1:$C$1001,3,0)</f>
        <v>Female</v>
      </c>
      <c r="P284" t="str">
        <f>VLOOKUP(A284,'Product-details'!$A$1:$C$1001,2,0)</f>
        <v>Sports and travel</v>
      </c>
      <c r="Q284" t="str">
        <f>VLOOKUP(A284,'City-details'!$A$1:$C$1001,3,0)</f>
        <v>Yangon</v>
      </c>
      <c r="R284" t="str">
        <f>VLOOKUP(A284,'City-details'!$A$1:$C$1001,2,0)</f>
        <v>A</v>
      </c>
      <c r="S284" t="str">
        <f t="shared" si="19"/>
        <v>Average</v>
      </c>
    </row>
    <row r="285" spans="1:19">
      <c r="A285" t="s">
        <v>298</v>
      </c>
      <c r="B285" s="1">
        <v>99.83</v>
      </c>
      <c r="C285" s="4">
        <v>6</v>
      </c>
      <c r="D285" s="2">
        <v>29.949000000000002</v>
      </c>
      <c r="E285" s="1">
        <v>628.92899999999997</v>
      </c>
      <c r="F285" s="3">
        <v>43528</v>
      </c>
      <c r="G285" s="5">
        <v>0.62638888888888899</v>
      </c>
      <c r="H285" t="s">
        <v>13</v>
      </c>
      <c r="I285" s="1">
        <v>29.949000000000002</v>
      </c>
      <c r="J285" s="6">
        <v>8.5</v>
      </c>
      <c r="K285" t="str">
        <f t="shared" si="16"/>
        <v>Mar</v>
      </c>
      <c r="L285" t="str">
        <f t="shared" si="17"/>
        <v>Mon</v>
      </c>
      <c r="M285" t="str">
        <f t="shared" si="18"/>
        <v>afternoon</v>
      </c>
      <c r="N285" t="str">
        <f>VLOOKUP(A285,'Customer-details'!$A$1:$C$1001,2,0)</f>
        <v>Member</v>
      </c>
      <c r="O285" t="str">
        <f>VLOOKUP(A285,'Customer-details'!$A$1:$C$1001,3,0)</f>
        <v>Male</v>
      </c>
      <c r="P285" t="str">
        <f>VLOOKUP(A285,'Product-details'!$A$1:$C$1001,2,0)</f>
        <v>Health and beauty</v>
      </c>
      <c r="Q285" t="str">
        <f>VLOOKUP(A285,'City-details'!$A$1:$C$1001,3,0)</f>
        <v>Yangon</v>
      </c>
      <c r="R285" t="str">
        <f>VLOOKUP(A285,'City-details'!$A$1:$C$1001,2,0)</f>
        <v>A</v>
      </c>
      <c r="S285" t="str">
        <f t="shared" si="19"/>
        <v>Good</v>
      </c>
    </row>
    <row r="286" spans="1:19">
      <c r="A286" t="s">
        <v>299</v>
      </c>
      <c r="B286" s="1">
        <v>47.67</v>
      </c>
      <c r="C286" s="4">
        <v>4</v>
      </c>
      <c r="D286" s="2">
        <v>9.5340000000000007</v>
      </c>
      <c r="E286" s="1">
        <v>200.214</v>
      </c>
      <c r="F286" s="3">
        <v>43536</v>
      </c>
      <c r="G286" s="5">
        <v>0.59791666666666698</v>
      </c>
      <c r="H286" t="s">
        <v>15</v>
      </c>
      <c r="I286" s="1">
        <v>9.5340000000000007</v>
      </c>
      <c r="J286" s="6">
        <v>9.1</v>
      </c>
      <c r="K286" t="str">
        <f t="shared" si="16"/>
        <v>Mar</v>
      </c>
      <c r="L286" t="str">
        <f t="shared" si="17"/>
        <v>Tue</v>
      </c>
      <c r="M286" t="str">
        <f t="shared" si="18"/>
        <v>afternoon</v>
      </c>
      <c r="N286" t="str">
        <f>VLOOKUP(A286,'Customer-details'!$A$1:$C$1001,2,0)</f>
        <v>Member</v>
      </c>
      <c r="O286" t="str">
        <f>VLOOKUP(A286,'Customer-details'!$A$1:$C$1001,3,0)</f>
        <v>Female</v>
      </c>
      <c r="P286" t="str">
        <f>VLOOKUP(A286,'Product-details'!$A$1:$C$1001,2,0)</f>
        <v>Health and beauty</v>
      </c>
      <c r="Q286" t="str">
        <f>VLOOKUP(A286,'City-details'!$A$1:$C$1001,3,0)</f>
        <v>Yangon</v>
      </c>
      <c r="R286" t="str">
        <f>VLOOKUP(A286,'City-details'!$A$1:$C$1001,2,0)</f>
        <v>A</v>
      </c>
      <c r="S286" t="str">
        <f t="shared" si="19"/>
        <v>Good</v>
      </c>
    </row>
    <row r="287" spans="1:19">
      <c r="A287" t="s">
        <v>300</v>
      </c>
      <c r="B287" s="1">
        <v>66.680000000000007</v>
      </c>
      <c r="C287" s="4">
        <v>5</v>
      </c>
      <c r="D287" s="2">
        <v>16.670000000000002</v>
      </c>
      <c r="E287" s="1">
        <v>350.07</v>
      </c>
      <c r="F287" s="3">
        <v>43516</v>
      </c>
      <c r="G287" s="5">
        <v>0.750694444444444</v>
      </c>
      <c r="H287" t="s">
        <v>15</v>
      </c>
      <c r="I287" s="1">
        <v>16.670000000000002</v>
      </c>
      <c r="J287" s="6">
        <v>7.6</v>
      </c>
      <c r="K287" t="str">
        <f t="shared" si="16"/>
        <v>Feb</v>
      </c>
      <c r="L287" t="str">
        <f t="shared" si="17"/>
        <v>Wed</v>
      </c>
      <c r="M287" t="str">
        <f t="shared" si="18"/>
        <v>evening</v>
      </c>
      <c r="N287" t="str">
        <f>VLOOKUP(A287,'Customer-details'!$A$1:$C$1001,2,0)</f>
        <v>Normal</v>
      </c>
      <c r="O287" t="str">
        <f>VLOOKUP(A287,'Customer-details'!$A$1:$C$1001,3,0)</f>
        <v>Male</v>
      </c>
      <c r="P287" t="str">
        <f>VLOOKUP(A287,'Product-details'!$A$1:$C$1001,2,0)</f>
        <v>Health and beauty</v>
      </c>
      <c r="Q287" t="str">
        <f>VLOOKUP(A287,'City-details'!$A$1:$C$1001,3,0)</f>
        <v>Mandalay</v>
      </c>
      <c r="R287" t="str">
        <f>VLOOKUP(A287,'City-details'!$A$1:$C$1001,2,0)</f>
        <v>B</v>
      </c>
      <c r="S287" t="str">
        <f t="shared" si="19"/>
        <v>Average</v>
      </c>
    </row>
    <row r="288" spans="1:19">
      <c r="A288" t="s">
        <v>301</v>
      </c>
      <c r="B288" s="1">
        <v>74.86</v>
      </c>
      <c r="C288" s="4">
        <v>1</v>
      </c>
      <c r="D288" s="2">
        <v>3.7429999999999999</v>
      </c>
      <c r="E288" s="1">
        <v>78.602999999999994</v>
      </c>
      <c r="F288" s="3">
        <v>43548</v>
      </c>
      <c r="G288" s="5">
        <v>0.61736111111111103</v>
      </c>
      <c r="H288" t="s">
        <v>15</v>
      </c>
      <c r="I288" s="1">
        <v>3.7429999999999999</v>
      </c>
      <c r="J288" s="6">
        <v>6.9</v>
      </c>
      <c r="K288" t="str">
        <f t="shared" si="16"/>
        <v>Mar</v>
      </c>
      <c r="L288" t="str">
        <f t="shared" si="17"/>
        <v>Sun</v>
      </c>
      <c r="M288" t="str">
        <f t="shared" si="18"/>
        <v>afternoon</v>
      </c>
      <c r="N288" t="str">
        <f>VLOOKUP(A288,'Customer-details'!$A$1:$C$1001,2,0)</f>
        <v>Member</v>
      </c>
      <c r="O288" t="str">
        <f>VLOOKUP(A288,'Customer-details'!$A$1:$C$1001,3,0)</f>
        <v>Male</v>
      </c>
      <c r="P288" t="str">
        <f>VLOOKUP(A288,'Product-details'!$A$1:$C$1001,2,0)</f>
        <v>Home and lifestyle</v>
      </c>
      <c r="Q288" t="str">
        <f>VLOOKUP(A288,'City-details'!$A$1:$C$1001,3,0)</f>
        <v>Naypyitaw</v>
      </c>
      <c r="R288" t="str">
        <f>VLOOKUP(A288,'City-details'!$A$1:$C$1001,2,0)</f>
        <v>C</v>
      </c>
      <c r="S288" t="str">
        <f t="shared" si="19"/>
        <v>Average</v>
      </c>
    </row>
    <row r="289" spans="1:19">
      <c r="A289" t="s">
        <v>302</v>
      </c>
      <c r="B289" s="1">
        <v>23.75</v>
      </c>
      <c r="C289" s="4">
        <v>9</v>
      </c>
      <c r="D289" s="2">
        <v>10.6875</v>
      </c>
      <c r="E289" s="1">
        <v>224.4375</v>
      </c>
      <c r="F289" s="3">
        <v>43496</v>
      </c>
      <c r="G289" s="5">
        <v>0.50138888888888899</v>
      </c>
      <c r="H289" t="s">
        <v>15</v>
      </c>
      <c r="I289" s="1">
        <v>10.6875</v>
      </c>
      <c r="J289" s="6">
        <v>9.5</v>
      </c>
      <c r="K289" t="str">
        <f t="shared" si="16"/>
        <v>Jan</v>
      </c>
      <c r="L289" t="str">
        <f t="shared" si="17"/>
        <v>Thu</v>
      </c>
      <c r="M289" t="str">
        <f t="shared" si="18"/>
        <v>afternoon</v>
      </c>
      <c r="N289" t="str">
        <f>VLOOKUP(A289,'Customer-details'!$A$1:$C$1001,2,0)</f>
        <v>Normal</v>
      </c>
      <c r="O289" t="str">
        <f>VLOOKUP(A289,'Customer-details'!$A$1:$C$1001,3,0)</f>
        <v>Female</v>
      </c>
      <c r="P289" t="str">
        <f>VLOOKUP(A289,'Product-details'!$A$1:$C$1001,2,0)</f>
        <v>Sports and travel</v>
      </c>
      <c r="Q289" t="str">
        <f>VLOOKUP(A289,'City-details'!$A$1:$C$1001,3,0)</f>
        <v>Naypyitaw</v>
      </c>
      <c r="R289" t="str">
        <f>VLOOKUP(A289,'City-details'!$A$1:$C$1001,2,0)</f>
        <v>C</v>
      </c>
      <c r="S289" t="str">
        <f t="shared" si="19"/>
        <v>Good</v>
      </c>
    </row>
    <row r="290" spans="1:19">
      <c r="A290" t="s">
        <v>303</v>
      </c>
      <c r="B290" s="1">
        <v>48.51</v>
      </c>
      <c r="C290" s="4">
        <v>7</v>
      </c>
      <c r="D290" s="2">
        <v>16.9785</v>
      </c>
      <c r="E290" s="1">
        <v>356.54849999999999</v>
      </c>
      <c r="F290" s="3">
        <v>43490</v>
      </c>
      <c r="G290" s="5">
        <v>0.5625</v>
      </c>
      <c r="H290" t="s">
        <v>17</v>
      </c>
      <c r="I290" s="1">
        <v>16.9785</v>
      </c>
      <c r="J290" s="6">
        <v>5.2</v>
      </c>
      <c r="K290" t="str">
        <f t="shared" si="16"/>
        <v>Jan</v>
      </c>
      <c r="L290" t="str">
        <f t="shared" si="17"/>
        <v>Fri</v>
      </c>
      <c r="M290" t="str">
        <f t="shared" si="18"/>
        <v>afternoon</v>
      </c>
      <c r="N290" t="str">
        <f>VLOOKUP(A290,'Customer-details'!$A$1:$C$1001,2,0)</f>
        <v>Normal</v>
      </c>
      <c r="O290" t="str">
        <f>VLOOKUP(A290,'Customer-details'!$A$1:$C$1001,3,0)</f>
        <v>Female</v>
      </c>
      <c r="P290" t="str">
        <f>VLOOKUP(A290,'Product-details'!$A$1:$C$1001,2,0)</f>
        <v>Food and beverages</v>
      </c>
      <c r="Q290" t="str">
        <f>VLOOKUP(A290,'City-details'!$A$1:$C$1001,3,0)</f>
        <v>Mandalay</v>
      </c>
      <c r="R290" t="str">
        <f>VLOOKUP(A290,'City-details'!$A$1:$C$1001,2,0)</f>
        <v>B</v>
      </c>
      <c r="S290" t="str">
        <f t="shared" si="19"/>
        <v>Poor</v>
      </c>
    </row>
    <row r="291" spans="1:19">
      <c r="A291" t="s">
        <v>304</v>
      </c>
      <c r="B291" s="1">
        <v>94.88</v>
      </c>
      <c r="C291" s="4">
        <v>7</v>
      </c>
      <c r="D291" s="2">
        <v>33.207999999999998</v>
      </c>
      <c r="E291" s="1">
        <v>697.36800000000005</v>
      </c>
      <c r="F291" s="3">
        <v>43499</v>
      </c>
      <c r="G291" s="5">
        <v>0.60972222222222205</v>
      </c>
      <c r="H291" t="s">
        <v>15</v>
      </c>
      <c r="I291" s="1">
        <v>33.207999999999998</v>
      </c>
      <c r="J291" s="6">
        <v>4.2</v>
      </c>
      <c r="K291" t="str">
        <f t="shared" ref="K291:K354" si="20">TEXT(F291,"MMM")</f>
        <v>Feb</v>
      </c>
      <c r="L291" t="str">
        <f t="shared" ref="L291:L354" si="21">TEXT(F291,"ddd")</f>
        <v>Sun</v>
      </c>
      <c r="M291" t="str">
        <f t="shared" si="18"/>
        <v>afternoon</v>
      </c>
      <c r="N291" t="str">
        <f>VLOOKUP(A291,'Customer-details'!$A$1:$C$1001,2,0)</f>
        <v>Member</v>
      </c>
      <c r="O291" t="str">
        <f>VLOOKUP(A291,'Customer-details'!$A$1:$C$1001,3,0)</f>
        <v>Female</v>
      </c>
      <c r="P291" t="str">
        <f>VLOOKUP(A291,'Product-details'!$A$1:$C$1001,2,0)</f>
        <v>Home and lifestyle</v>
      </c>
      <c r="Q291" t="str">
        <f>VLOOKUP(A291,'City-details'!$A$1:$C$1001,3,0)</f>
        <v>Yangon</v>
      </c>
      <c r="R291" t="str">
        <f>VLOOKUP(A291,'City-details'!$A$1:$C$1001,2,0)</f>
        <v>A</v>
      </c>
      <c r="S291" t="str">
        <f t="shared" si="19"/>
        <v>Poor</v>
      </c>
    </row>
    <row r="292" spans="1:19">
      <c r="A292" t="s">
        <v>305</v>
      </c>
      <c r="B292" s="1">
        <v>40.299999999999997</v>
      </c>
      <c r="C292" s="4">
        <v>10</v>
      </c>
      <c r="D292" s="2">
        <v>20.149999999999999</v>
      </c>
      <c r="E292" s="1">
        <v>423.15</v>
      </c>
      <c r="F292" s="3">
        <v>43489</v>
      </c>
      <c r="G292" s="5">
        <v>0.73402777777777795</v>
      </c>
      <c r="H292" t="s">
        <v>17</v>
      </c>
      <c r="I292" s="1">
        <v>20.149999999999999</v>
      </c>
      <c r="J292" s="6">
        <v>7</v>
      </c>
      <c r="K292" t="str">
        <f t="shared" si="20"/>
        <v>Jan</v>
      </c>
      <c r="L292" t="str">
        <f t="shared" si="21"/>
        <v>Thu</v>
      </c>
      <c r="M292" t="str">
        <f t="shared" si="18"/>
        <v>evening</v>
      </c>
      <c r="N292" t="str">
        <f>VLOOKUP(A292,'Customer-details'!$A$1:$C$1001,2,0)</f>
        <v>Member</v>
      </c>
      <c r="O292" t="str">
        <f>VLOOKUP(A292,'Customer-details'!$A$1:$C$1001,3,0)</f>
        <v>Male</v>
      </c>
      <c r="P292" t="str">
        <f>VLOOKUP(A292,'Product-details'!$A$1:$C$1001,2,0)</f>
        <v>Electronic accessories</v>
      </c>
      <c r="Q292" t="str">
        <f>VLOOKUP(A292,'City-details'!$A$1:$C$1001,3,0)</f>
        <v>Mandalay</v>
      </c>
      <c r="R292" t="str">
        <f>VLOOKUP(A292,'City-details'!$A$1:$C$1001,2,0)</f>
        <v>B</v>
      </c>
      <c r="S292" t="str">
        <f t="shared" si="19"/>
        <v>Average</v>
      </c>
    </row>
    <row r="293" spans="1:19">
      <c r="A293" t="s">
        <v>306</v>
      </c>
      <c r="B293" s="1">
        <v>27.85</v>
      </c>
      <c r="C293" s="4">
        <v>7</v>
      </c>
      <c r="D293" s="2">
        <v>9.7475000000000005</v>
      </c>
      <c r="E293" s="1">
        <v>204.69749999999999</v>
      </c>
      <c r="F293" s="3">
        <v>43538</v>
      </c>
      <c r="G293" s="5">
        <v>0.72222222222222199</v>
      </c>
      <c r="H293" t="s">
        <v>13</v>
      </c>
      <c r="I293" s="1">
        <v>9.7475000000000005</v>
      </c>
      <c r="J293" s="6">
        <v>6</v>
      </c>
      <c r="K293" t="str">
        <f t="shared" si="20"/>
        <v>Mar</v>
      </c>
      <c r="L293" t="str">
        <f t="shared" si="21"/>
        <v>Thu</v>
      </c>
      <c r="M293" t="str">
        <f t="shared" si="18"/>
        <v>evening</v>
      </c>
      <c r="N293" t="str">
        <f>VLOOKUP(A293,'Customer-details'!$A$1:$C$1001,2,0)</f>
        <v>Normal</v>
      </c>
      <c r="O293" t="str">
        <f>VLOOKUP(A293,'Customer-details'!$A$1:$C$1001,3,0)</f>
        <v>Male</v>
      </c>
      <c r="P293" t="str">
        <f>VLOOKUP(A293,'Product-details'!$A$1:$C$1001,2,0)</f>
        <v>Electronic accessories</v>
      </c>
      <c r="Q293" t="str">
        <f>VLOOKUP(A293,'City-details'!$A$1:$C$1001,3,0)</f>
        <v>Naypyitaw</v>
      </c>
      <c r="R293" t="str">
        <f>VLOOKUP(A293,'City-details'!$A$1:$C$1001,2,0)</f>
        <v>C</v>
      </c>
      <c r="S293" t="str">
        <f t="shared" si="19"/>
        <v>Average</v>
      </c>
    </row>
    <row r="294" spans="1:19">
      <c r="A294" t="s">
        <v>307</v>
      </c>
      <c r="B294" s="1">
        <v>62.48</v>
      </c>
      <c r="C294" s="4">
        <v>1</v>
      </c>
      <c r="D294" s="2">
        <v>3.1240000000000001</v>
      </c>
      <c r="E294" s="1">
        <v>65.603999999999999</v>
      </c>
      <c r="F294" s="3">
        <v>43514</v>
      </c>
      <c r="G294" s="5">
        <v>0.85347222222222197</v>
      </c>
      <c r="H294" t="s">
        <v>15</v>
      </c>
      <c r="I294" s="1">
        <v>3.1240000000000001</v>
      </c>
      <c r="J294" s="6">
        <v>4.7</v>
      </c>
      <c r="K294" t="str">
        <f t="shared" si="20"/>
        <v>Feb</v>
      </c>
      <c r="L294" t="str">
        <f t="shared" si="21"/>
        <v>Mon</v>
      </c>
      <c r="M294" t="str">
        <f t="shared" si="18"/>
        <v>evening</v>
      </c>
      <c r="N294" t="str">
        <f>VLOOKUP(A294,'Customer-details'!$A$1:$C$1001,2,0)</f>
        <v>Member</v>
      </c>
      <c r="O294" t="str">
        <f>VLOOKUP(A294,'Customer-details'!$A$1:$C$1001,3,0)</f>
        <v>Female</v>
      </c>
      <c r="P294" t="str">
        <f>VLOOKUP(A294,'Product-details'!$A$1:$C$1001,2,0)</f>
        <v>Electronic accessories</v>
      </c>
      <c r="Q294" t="str">
        <f>VLOOKUP(A294,'City-details'!$A$1:$C$1001,3,0)</f>
        <v>Yangon</v>
      </c>
      <c r="R294" t="str">
        <f>VLOOKUP(A294,'City-details'!$A$1:$C$1001,2,0)</f>
        <v>A</v>
      </c>
      <c r="S294" t="str">
        <f t="shared" si="19"/>
        <v>Poor</v>
      </c>
    </row>
    <row r="295" spans="1:19">
      <c r="A295" t="s">
        <v>308</v>
      </c>
      <c r="B295" s="1">
        <v>36.36</v>
      </c>
      <c r="C295" s="4">
        <v>2</v>
      </c>
      <c r="D295" s="2">
        <v>3.6360000000000001</v>
      </c>
      <c r="E295" s="1">
        <v>76.355999999999995</v>
      </c>
      <c r="F295" s="3">
        <v>43486</v>
      </c>
      <c r="G295" s="5">
        <v>0.41666666666666702</v>
      </c>
      <c r="H295" t="s">
        <v>15</v>
      </c>
      <c r="I295" s="1">
        <v>3.6360000000000001</v>
      </c>
      <c r="J295" s="6">
        <v>7.1</v>
      </c>
      <c r="K295" t="str">
        <f t="shared" si="20"/>
        <v>Jan</v>
      </c>
      <c r="L295" t="str">
        <f t="shared" si="21"/>
        <v>Mon</v>
      </c>
      <c r="M295" t="str">
        <f t="shared" si="18"/>
        <v>morning</v>
      </c>
      <c r="N295" t="str">
        <f>VLOOKUP(A295,'Customer-details'!$A$1:$C$1001,2,0)</f>
        <v>Member</v>
      </c>
      <c r="O295" t="str">
        <f>VLOOKUP(A295,'Customer-details'!$A$1:$C$1001,3,0)</f>
        <v>Female</v>
      </c>
      <c r="P295" t="str">
        <f>VLOOKUP(A295,'Product-details'!$A$1:$C$1001,2,0)</f>
        <v>Food and beverages</v>
      </c>
      <c r="Q295" t="str">
        <f>VLOOKUP(A295,'City-details'!$A$1:$C$1001,3,0)</f>
        <v>Yangon</v>
      </c>
      <c r="R295" t="str">
        <f>VLOOKUP(A295,'City-details'!$A$1:$C$1001,2,0)</f>
        <v>A</v>
      </c>
      <c r="S295" t="str">
        <f t="shared" si="19"/>
        <v>Average</v>
      </c>
    </row>
    <row r="296" spans="1:19">
      <c r="A296" t="s">
        <v>309</v>
      </c>
      <c r="B296" s="1">
        <v>18.11</v>
      </c>
      <c r="C296" s="4">
        <v>10</v>
      </c>
      <c r="D296" s="2">
        <v>9.0549999999999997</v>
      </c>
      <c r="E296" s="1">
        <v>190.155</v>
      </c>
      <c r="F296" s="3">
        <v>43537</v>
      </c>
      <c r="G296" s="5">
        <v>0.49027777777777798</v>
      </c>
      <c r="H296" t="s">
        <v>13</v>
      </c>
      <c r="I296" s="1">
        <v>9.0549999999999997</v>
      </c>
      <c r="J296" s="6">
        <v>5.9</v>
      </c>
      <c r="K296" t="str">
        <f t="shared" si="20"/>
        <v>Mar</v>
      </c>
      <c r="L296" t="str">
        <f t="shared" si="21"/>
        <v>Wed</v>
      </c>
      <c r="M296" t="str">
        <f t="shared" si="18"/>
        <v>morning</v>
      </c>
      <c r="N296" t="str">
        <f>VLOOKUP(A296,'Customer-details'!$A$1:$C$1001,2,0)</f>
        <v>Normal</v>
      </c>
      <c r="O296" t="str">
        <f>VLOOKUP(A296,'Customer-details'!$A$1:$C$1001,3,0)</f>
        <v>Male</v>
      </c>
      <c r="P296" t="str">
        <f>VLOOKUP(A296,'Product-details'!$A$1:$C$1001,2,0)</f>
        <v>Health and beauty</v>
      </c>
      <c r="Q296" t="str">
        <f>VLOOKUP(A296,'City-details'!$A$1:$C$1001,3,0)</f>
        <v>Mandalay</v>
      </c>
      <c r="R296" t="str">
        <f>VLOOKUP(A296,'City-details'!$A$1:$C$1001,2,0)</f>
        <v>B</v>
      </c>
      <c r="S296" t="str">
        <f t="shared" si="19"/>
        <v>Poor</v>
      </c>
    </row>
    <row r="297" spans="1:19">
      <c r="A297" t="s">
        <v>310</v>
      </c>
      <c r="B297" s="1">
        <v>51.92</v>
      </c>
      <c r="C297" s="4">
        <v>5</v>
      </c>
      <c r="D297" s="2">
        <v>12.98</v>
      </c>
      <c r="E297" s="1">
        <v>272.58</v>
      </c>
      <c r="F297" s="3">
        <v>43527</v>
      </c>
      <c r="G297" s="5">
        <v>0.57083333333333297</v>
      </c>
      <c r="H297" t="s">
        <v>15</v>
      </c>
      <c r="I297" s="1">
        <v>12.98</v>
      </c>
      <c r="J297" s="6">
        <v>7.5</v>
      </c>
      <c r="K297" t="str">
        <f t="shared" si="20"/>
        <v>Mar</v>
      </c>
      <c r="L297" t="str">
        <f t="shared" si="21"/>
        <v>Sun</v>
      </c>
      <c r="M297" t="str">
        <f t="shared" si="18"/>
        <v>afternoon</v>
      </c>
      <c r="N297" t="str">
        <f>VLOOKUP(A297,'Customer-details'!$A$1:$C$1001,2,0)</f>
        <v>Member</v>
      </c>
      <c r="O297" t="str">
        <f>VLOOKUP(A297,'Customer-details'!$A$1:$C$1001,3,0)</f>
        <v>Female</v>
      </c>
      <c r="P297" t="str">
        <f>VLOOKUP(A297,'Product-details'!$A$1:$C$1001,2,0)</f>
        <v>Electronic accessories</v>
      </c>
      <c r="Q297" t="str">
        <f>VLOOKUP(A297,'City-details'!$A$1:$C$1001,3,0)</f>
        <v>Naypyitaw</v>
      </c>
      <c r="R297" t="str">
        <f>VLOOKUP(A297,'City-details'!$A$1:$C$1001,2,0)</f>
        <v>C</v>
      </c>
      <c r="S297" t="str">
        <f t="shared" si="19"/>
        <v>Average</v>
      </c>
    </row>
    <row r="298" spans="1:19">
      <c r="A298" t="s">
        <v>311</v>
      </c>
      <c r="B298" s="1">
        <v>28.84</v>
      </c>
      <c r="C298" s="4">
        <v>4</v>
      </c>
      <c r="D298" s="2">
        <v>5.7679999999999998</v>
      </c>
      <c r="E298" s="1">
        <v>121.128</v>
      </c>
      <c r="F298" s="3">
        <v>43553</v>
      </c>
      <c r="G298" s="5">
        <v>0.61388888888888904</v>
      </c>
      <c r="H298" t="s">
        <v>15</v>
      </c>
      <c r="I298" s="1">
        <v>5.7679999999999998</v>
      </c>
      <c r="J298" s="6">
        <v>6.4</v>
      </c>
      <c r="K298" t="str">
        <f t="shared" si="20"/>
        <v>Mar</v>
      </c>
      <c r="L298" t="str">
        <f t="shared" si="21"/>
        <v>Fri</v>
      </c>
      <c r="M298" t="str">
        <f t="shared" si="18"/>
        <v>afternoon</v>
      </c>
      <c r="N298" t="str">
        <f>VLOOKUP(A298,'Customer-details'!$A$1:$C$1001,2,0)</f>
        <v>Normal</v>
      </c>
      <c r="O298" t="str">
        <f>VLOOKUP(A298,'Customer-details'!$A$1:$C$1001,3,0)</f>
        <v>Male</v>
      </c>
      <c r="P298" t="str">
        <f>VLOOKUP(A298,'Product-details'!$A$1:$C$1001,2,0)</f>
        <v>Electronic accessories</v>
      </c>
      <c r="Q298" t="str">
        <f>VLOOKUP(A298,'City-details'!$A$1:$C$1001,3,0)</f>
        <v>Naypyitaw</v>
      </c>
      <c r="R298" t="str">
        <f>VLOOKUP(A298,'City-details'!$A$1:$C$1001,2,0)</f>
        <v>C</v>
      </c>
      <c r="S298" t="str">
        <f t="shared" si="19"/>
        <v>Average</v>
      </c>
    </row>
    <row r="299" spans="1:19">
      <c r="A299" t="s">
        <v>312</v>
      </c>
      <c r="B299" s="1">
        <v>78.38</v>
      </c>
      <c r="C299" s="4">
        <v>6</v>
      </c>
      <c r="D299" s="2">
        <v>23.513999999999999</v>
      </c>
      <c r="E299" s="1">
        <v>493.79399999999998</v>
      </c>
      <c r="F299" s="3">
        <v>43475</v>
      </c>
      <c r="G299" s="5">
        <v>0.594444444444444</v>
      </c>
      <c r="H299" t="s">
        <v>13</v>
      </c>
      <c r="I299" s="1">
        <v>23.513999999999999</v>
      </c>
      <c r="J299" s="6">
        <v>5.8</v>
      </c>
      <c r="K299" t="str">
        <f t="shared" si="20"/>
        <v>Jan</v>
      </c>
      <c r="L299" t="str">
        <f t="shared" si="21"/>
        <v>Thu</v>
      </c>
      <c r="M299" t="str">
        <f t="shared" si="18"/>
        <v>afternoon</v>
      </c>
      <c r="N299" t="str">
        <f>VLOOKUP(A299,'Customer-details'!$A$1:$C$1001,2,0)</f>
        <v>Member</v>
      </c>
      <c r="O299" t="str">
        <f>VLOOKUP(A299,'Customer-details'!$A$1:$C$1001,3,0)</f>
        <v>Male</v>
      </c>
      <c r="P299" t="str">
        <f>VLOOKUP(A299,'Product-details'!$A$1:$C$1001,2,0)</f>
        <v>Home and lifestyle</v>
      </c>
      <c r="Q299" t="str">
        <f>VLOOKUP(A299,'City-details'!$A$1:$C$1001,3,0)</f>
        <v>Yangon</v>
      </c>
      <c r="R299" t="str">
        <f>VLOOKUP(A299,'City-details'!$A$1:$C$1001,2,0)</f>
        <v>A</v>
      </c>
      <c r="S299" t="str">
        <f t="shared" si="19"/>
        <v>Poor</v>
      </c>
    </row>
    <row r="300" spans="1:19">
      <c r="A300" t="s">
        <v>313</v>
      </c>
      <c r="B300" s="1">
        <v>60.01</v>
      </c>
      <c r="C300" s="4">
        <v>4</v>
      </c>
      <c r="D300" s="2">
        <v>12.002000000000001</v>
      </c>
      <c r="E300" s="1">
        <v>252.042</v>
      </c>
      <c r="F300" s="3">
        <v>43490</v>
      </c>
      <c r="G300" s="5">
        <v>0.66249999999999998</v>
      </c>
      <c r="H300" t="s">
        <v>15</v>
      </c>
      <c r="I300" s="1">
        <v>12.002000000000001</v>
      </c>
      <c r="J300" s="6">
        <v>4.5</v>
      </c>
      <c r="K300" t="str">
        <f t="shared" si="20"/>
        <v>Jan</v>
      </c>
      <c r="L300" t="str">
        <f t="shared" si="21"/>
        <v>Fri</v>
      </c>
      <c r="M300" t="str">
        <f t="shared" si="18"/>
        <v>afternoon</v>
      </c>
      <c r="N300" t="str">
        <f>VLOOKUP(A300,'Customer-details'!$A$1:$C$1001,2,0)</f>
        <v>Member</v>
      </c>
      <c r="O300" t="str">
        <f>VLOOKUP(A300,'Customer-details'!$A$1:$C$1001,3,0)</f>
        <v>Male</v>
      </c>
      <c r="P300" t="str">
        <f>VLOOKUP(A300,'Product-details'!$A$1:$C$1001,2,0)</f>
        <v>Home and lifestyle</v>
      </c>
      <c r="Q300" t="str">
        <f>VLOOKUP(A300,'City-details'!$A$1:$C$1001,3,0)</f>
        <v>Yangon</v>
      </c>
      <c r="R300" t="str">
        <f>VLOOKUP(A300,'City-details'!$A$1:$C$1001,2,0)</f>
        <v>A</v>
      </c>
      <c r="S300" t="str">
        <f t="shared" si="19"/>
        <v>Poor</v>
      </c>
    </row>
    <row r="301" spans="1:19">
      <c r="A301" t="s">
        <v>314</v>
      </c>
      <c r="B301" s="1">
        <v>88.61</v>
      </c>
      <c r="C301" s="4">
        <v>1</v>
      </c>
      <c r="D301" s="2">
        <v>4.4305000000000003</v>
      </c>
      <c r="E301" s="1">
        <v>93.040499999999994</v>
      </c>
      <c r="F301" s="3">
        <v>43484</v>
      </c>
      <c r="G301" s="5">
        <v>0.43125000000000002</v>
      </c>
      <c r="H301" t="s">
        <v>15</v>
      </c>
      <c r="I301" s="1">
        <v>4.4305000000000003</v>
      </c>
      <c r="J301" s="6">
        <v>7.7</v>
      </c>
      <c r="K301" t="str">
        <f t="shared" si="20"/>
        <v>Jan</v>
      </c>
      <c r="L301" t="str">
        <f t="shared" si="21"/>
        <v>Sat</v>
      </c>
      <c r="M301" t="str">
        <f t="shared" si="18"/>
        <v>morning</v>
      </c>
      <c r="N301" t="str">
        <f>VLOOKUP(A301,'Customer-details'!$A$1:$C$1001,2,0)</f>
        <v>Member</v>
      </c>
      <c r="O301" t="str">
        <f>VLOOKUP(A301,'Customer-details'!$A$1:$C$1001,3,0)</f>
        <v>Female</v>
      </c>
      <c r="P301" t="str">
        <f>VLOOKUP(A301,'Product-details'!$A$1:$C$1001,2,0)</f>
        <v>Home and lifestyle</v>
      </c>
      <c r="Q301" t="str">
        <f>VLOOKUP(A301,'City-details'!$A$1:$C$1001,3,0)</f>
        <v>Naypyitaw</v>
      </c>
      <c r="R301" t="str">
        <f>VLOOKUP(A301,'City-details'!$A$1:$C$1001,2,0)</f>
        <v>C</v>
      </c>
      <c r="S301" t="str">
        <f t="shared" si="19"/>
        <v>Average</v>
      </c>
    </row>
    <row r="302" spans="1:19">
      <c r="A302" t="s">
        <v>315</v>
      </c>
      <c r="B302" s="1">
        <v>99.82</v>
      </c>
      <c r="C302" s="4">
        <v>2</v>
      </c>
      <c r="D302" s="2">
        <v>9.9819999999999993</v>
      </c>
      <c r="E302" s="1">
        <v>209.62200000000001</v>
      </c>
      <c r="F302" s="3">
        <v>43467</v>
      </c>
      <c r="G302" s="5">
        <v>0.75624999999999998</v>
      </c>
      <c r="H302" t="s">
        <v>17</v>
      </c>
      <c r="I302" s="1">
        <v>9.9819999999999993</v>
      </c>
      <c r="J302" s="6">
        <v>6.7</v>
      </c>
      <c r="K302" t="str">
        <f t="shared" si="20"/>
        <v>Jan</v>
      </c>
      <c r="L302" t="str">
        <f t="shared" si="21"/>
        <v>Wed</v>
      </c>
      <c r="M302" t="str">
        <f t="shared" si="18"/>
        <v>evening</v>
      </c>
      <c r="N302" t="str">
        <f>VLOOKUP(A302,'Customer-details'!$A$1:$C$1001,2,0)</f>
        <v>Normal</v>
      </c>
      <c r="O302" t="str">
        <f>VLOOKUP(A302,'Customer-details'!$A$1:$C$1001,3,0)</f>
        <v>Male</v>
      </c>
      <c r="P302" t="str">
        <f>VLOOKUP(A302,'Product-details'!$A$1:$C$1001,2,0)</f>
        <v>Fashion accessories</v>
      </c>
      <c r="Q302" t="str">
        <f>VLOOKUP(A302,'City-details'!$A$1:$C$1001,3,0)</f>
        <v>Naypyitaw</v>
      </c>
      <c r="R302" t="str">
        <f>VLOOKUP(A302,'City-details'!$A$1:$C$1001,2,0)</f>
        <v>C</v>
      </c>
      <c r="S302" t="str">
        <f t="shared" si="19"/>
        <v>Average</v>
      </c>
    </row>
    <row r="303" spans="1:19">
      <c r="A303" t="s">
        <v>316</v>
      </c>
      <c r="B303" s="1">
        <v>39.01</v>
      </c>
      <c r="C303" s="4">
        <v>1</v>
      </c>
      <c r="D303" s="2">
        <v>1.9504999999999999</v>
      </c>
      <c r="E303" s="1">
        <v>40.960500000000003</v>
      </c>
      <c r="F303" s="3">
        <v>43536</v>
      </c>
      <c r="G303" s="5">
        <v>0.69861111111111096</v>
      </c>
      <c r="H303" t="s">
        <v>17</v>
      </c>
      <c r="I303" s="1">
        <v>1.9504999999999999</v>
      </c>
      <c r="J303" s="6">
        <v>4.7</v>
      </c>
      <c r="K303" t="str">
        <f t="shared" si="20"/>
        <v>Mar</v>
      </c>
      <c r="L303" t="str">
        <f t="shared" si="21"/>
        <v>Tue</v>
      </c>
      <c r="M303" t="str">
        <f t="shared" si="18"/>
        <v>evening</v>
      </c>
      <c r="N303" t="str">
        <f>VLOOKUP(A303,'Customer-details'!$A$1:$C$1001,2,0)</f>
        <v>Member</v>
      </c>
      <c r="O303" t="str">
        <f>VLOOKUP(A303,'Customer-details'!$A$1:$C$1001,3,0)</f>
        <v>Male</v>
      </c>
      <c r="P303" t="str">
        <f>VLOOKUP(A303,'Product-details'!$A$1:$C$1001,2,0)</f>
        <v>Health and beauty</v>
      </c>
      <c r="Q303" t="str">
        <f>VLOOKUP(A303,'City-details'!$A$1:$C$1001,3,0)</f>
        <v>Mandalay</v>
      </c>
      <c r="R303" t="str">
        <f>VLOOKUP(A303,'City-details'!$A$1:$C$1001,2,0)</f>
        <v>B</v>
      </c>
      <c r="S303" t="str">
        <f t="shared" si="19"/>
        <v>Poor</v>
      </c>
    </row>
    <row r="304" spans="1:19">
      <c r="A304" t="s">
        <v>317</v>
      </c>
      <c r="B304" s="1">
        <v>48.61</v>
      </c>
      <c r="C304" s="4">
        <v>1</v>
      </c>
      <c r="D304" s="2">
        <v>2.4304999999999999</v>
      </c>
      <c r="E304" s="1">
        <v>51.040500000000002</v>
      </c>
      <c r="F304" s="3">
        <v>43521</v>
      </c>
      <c r="G304" s="5">
        <v>0.64652777777777803</v>
      </c>
      <c r="H304" t="s">
        <v>15</v>
      </c>
      <c r="I304" s="1">
        <v>2.4304999999999999</v>
      </c>
      <c r="J304" s="6">
        <v>4.4000000000000004</v>
      </c>
      <c r="K304" t="str">
        <f t="shared" si="20"/>
        <v>Feb</v>
      </c>
      <c r="L304" t="str">
        <f t="shared" si="21"/>
        <v>Mon</v>
      </c>
      <c r="M304" t="str">
        <f t="shared" si="18"/>
        <v>afternoon</v>
      </c>
      <c r="N304" t="str">
        <f>VLOOKUP(A304,'Customer-details'!$A$1:$C$1001,2,0)</f>
        <v>Normal</v>
      </c>
      <c r="O304" t="str">
        <f>VLOOKUP(A304,'Customer-details'!$A$1:$C$1001,3,0)</f>
        <v>Male</v>
      </c>
      <c r="P304" t="str">
        <f>VLOOKUP(A304,'Product-details'!$A$1:$C$1001,2,0)</f>
        <v>Food and beverages</v>
      </c>
      <c r="Q304" t="str">
        <f>VLOOKUP(A304,'City-details'!$A$1:$C$1001,3,0)</f>
        <v>Naypyitaw</v>
      </c>
      <c r="R304" t="str">
        <f>VLOOKUP(A304,'City-details'!$A$1:$C$1001,2,0)</f>
        <v>C</v>
      </c>
      <c r="S304" t="str">
        <f t="shared" si="19"/>
        <v>Poor</v>
      </c>
    </row>
    <row r="305" spans="1:19">
      <c r="A305" t="s">
        <v>318</v>
      </c>
      <c r="B305" s="1">
        <v>51.19</v>
      </c>
      <c r="C305" s="4">
        <v>4</v>
      </c>
      <c r="D305" s="2">
        <v>10.238</v>
      </c>
      <c r="E305" s="1">
        <v>214.99799999999999</v>
      </c>
      <c r="F305" s="3">
        <v>43542</v>
      </c>
      <c r="G305" s="5">
        <v>0.71875</v>
      </c>
      <c r="H305" t="s">
        <v>17</v>
      </c>
      <c r="I305" s="1">
        <v>10.238</v>
      </c>
      <c r="J305" s="6">
        <v>4.7</v>
      </c>
      <c r="K305" t="str">
        <f t="shared" si="20"/>
        <v>Mar</v>
      </c>
      <c r="L305" t="str">
        <f t="shared" si="21"/>
        <v>Mon</v>
      </c>
      <c r="M305" t="str">
        <f t="shared" si="18"/>
        <v>evening</v>
      </c>
      <c r="N305" t="str">
        <f>VLOOKUP(A305,'Customer-details'!$A$1:$C$1001,2,0)</f>
        <v>Normal</v>
      </c>
      <c r="O305" t="str">
        <f>VLOOKUP(A305,'Customer-details'!$A$1:$C$1001,3,0)</f>
        <v>Female</v>
      </c>
      <c r="P305" t="str">
        <f>VLOOKUP(A305,'Product-details'!$A$1:$C$1001,2,0)</f>
        <v>Electronic accessories</v>
      </c>
      <c r="Q305" t="str">
        <f>VLOOKUP(A305,'City-details'!$A$1:$C$1001,3,0)</f>
        <v>Yangon</v>
      </c>
      <c r="R305" t="str">
        <f>VLOOKUP(A305,'City-details'!$A$1:$C$1001,2,0)</f>
        <v>A</v>
      </c>
      <c r="S305" t="str">
        <f t="shared" si="19"/>
        <v>Poor</v>
      </c>
    </row>
    <row r="306" spans="1:19">
      <c r="A306" t="s">
        <v>319</v>
      </c>
      <c r="B306" s="1">
        <v>14.96</v>
      </c>
      <c r="C306" s="4">
        <v>8</v>
      </c>
      <c r="D306" s="2">
        <v>5.984</v>
      </c>
      <c r="E306" s="1">
        <v>125.664</v>
      </c>
      <c r="F306" s="3">
        <v>43519</v>
      </c>
      <c r="G306" s="5">
        <v>0.52013888888888904</v>
      </c>
      <c r="H306" t="s">
        <v>15</v>
      </c>
      <c r="I306" s="1">
        <v>5.984</v>
      </c>
      <c r="J306" s="6">
        <v>8.6</v>
      </c>
      <c r="K306" t="str">
        <f t="shared" si="20"/>
        <v>Feb</v>
      </c>
      <c r="L306" t="str">
        <f t="shared" si="21"/>
        <v>Sat</v>
      </c>
      <c r="M306" t="str">
        <f t="shared" si="18"/>
        <v>afternoon</v>
      </c>
      <c r="N306" t="str">
        <f>VLOOKUP(A306,'Customer-details'!$A$1:$C$1001,2,0)</f>
        <v>Normal</v>
      </c>
      <c r="O306" t="str">
        <f>VLOOKUP(A306,'Customer-details'!$A$1:$C$1001,3,0)</f>
        <v>Female</v>
      </c>
      <c r="P306" t="str">
        <f>VLOOKUP(A306,'Product-details'!$A$1:$C$1001,2,0)</f>
        <v>Electronic accessories</v>
      </c>
      <c r="Q306" t="str">
        <f>VLOOKUP(A306,'City-details'!$A$1:$C$1001,3,0)</f>
        <v>Mandalay</v>
      </c>
      <c r="R306" t="str">
        <f>VLOOKUP(A306,'City-details'!$A$1:$C$1001,2,0)</f>
        <v>B</v>
      </c>
      <c r="S306" t="str">
        <f t="shared" si="19"/>
        <v>Good</v>
      </c>
    </row>
    <row r="307" spans="1:19">
      <c r="A307" t="s">
        <v>320</v>
      </c>
      <c r="B307" s="1">
        <v>72.2</v>
      </c>
      <c r="C307" s="4">
        <v>7</v>
      </c>
      <c r="D307" s="2">
        <v>25.27</v>
      </c>
      <c r="E307" s="1">
        <v>530.66999999999996</v>
      </c>
      <c r="F307" s="3">
        <v>43550</v>
      </c>
      <c r="G307" s="5">
        <v>0.843055555555556</v>
      </c>
      <c r="H307" t="s">
        <v>13</v>
      </c>
      <c r="I307" s="1">
        <v>25.27</v>
      </c>
      <c r="J307" s="6">
        <v>4.3</v>
      </c>
      <c r="K307" t="str">
        <f t="shared" si="20"/>
        <v>Mar</v>
      </c>
      <c r="L307" t="str">
        <f t="shared" si="21"/>
        <v>Tue</v>
      </c>
      <c r="M307" t="str">
        <f t="shared" si="18"/>
        <v>evening</v>
      </c>
      <c r="N307" t="str">
        <f>VLOOKUP(A307,'Customer-details'!$A$1:$C$1001,2,0)</f>
        <v>Member</v>
      </c>
      <c r="O307" t="str">
        <f>VLOOKUP(A307,'Customer-details'!$A$1:$C$1001,3,0)</f>
        <v>Male</v>
      </c>
      <c r="P307" t="str">
        <f>VLOOKUP(A307,'Product-details'!$A$1:$C$1001,2,0)</f>
        <v>Electronic accessories</v>
      </c>
      <c r="Q307" t="str">
        <f>VLOOKUP(A307,'City-details'!$A$1:$C$1001,3,0)</f>
        <v>Yangon</v>
      </c>
      <c r="R307" t="str">
        <f>VLOOKUP(A307,'City-details'!$A$1:$C$1001,2,0)</f>
        <v>A</v>
      </c>
      <c r="S307" t="str">
        <f t="shared" si="19"/>
        <v>Poor</v>
      </c>
    </row>
    <row r="308" spans="1:19">
      <c r="A308" t="s">
        <v>321</v>
      </c>
      <c r="B308" s="1">
        <v>40.229999999999997</v>
      </c>
      <c r="C308" s="4">
        <v>7</v>
      </c>
      <c r="D308" s="2">
        <v>14.080500000000001</v>
      </c>
      <c r="E308" s="1">
        <v>295.69049999999999</v>
      </c>
      <c r="F308" s="3">
        <v>43554</v>
      </c>
      <c r="G308" s="5">
        <v>0.55694444444444402</v>
      </c>
      <c r="H308" t="s">
        <v>15</v>
      </c>
      <c r="I308" s="1">
        <v>14.080500000000001</v>
      </c>
      <c r="J308" s="6">
        <v>9.6</v>
      </c>
      <c r="K308" t="str">
        <f t="shared" si="20"/>
        <v>Mar</v>
      </c>
      <c r="L308" t="str">
        <f t="shared" si="21"/>
        <v>Sat</v>
      </c>
      <c r="M308" t="str">
        <f t="shared" si="18"/>
        <v>afternoon</v>
      </c>
      <c r="N308" t="str">
        <f>VLOOKUP(A308,'Customer-details'!$A$1:$C$1001,2,0)</f>
        <v>Normal</v>
      </c>
      <c r="O308" t="str">
        <f>VLOOKUP(A308,'Customer-details'!$A$1:$C$1001,3,0)</f>
        <v>Female</v>
      </c>
      <c r="P308" t="str">
        <f>VLOOKUP(A308,'Product-details'!$A$1:$C$1001,2,0)</f>
        <v>Sports and travel</v>
      </c>
      <c r="Q308" t="str">
        <f>VLOOKUP(A308,'City-details'!$A$1:$C$1001,3,0)</f>
        <v>Yangon</v>
      </c>
      <c r="R308" t="str">
        <f>VLOOKUP(A308,'City-details'!$A$1:$C$1001,2,0)</f>
        <v>A</v>
      </c>
      <c r="S308" t="str">
        <f t="shared" si="19"/>
        <v>Good</v>
      </c>
    </row>
    <row r="309" spans="1:19">
      <c r="A309" t="s">
        <v>322</v>
      </c>
      <c r="B309" s="1">
        <v>88.79</v>
      </c>
      <c r="C309" s="4">
        <v>8</v>
      </c>
      <c r="D309" s="2">
        <v>35.515999999999998</v>
      </c>
      <c r="E309" s="1">
        <v>745.83600000000001</v>
      </c>
      <c r="F309" s="3">
        <v>43513</v>
      </c>
      <c r="G309" s="5">
        <v>0.71458333333333302</v>
      </c>
      <c r="H309" t="s">
        <v>15</v>
      </c>
      <c r="I309" s="1">
        <v>35.515999999999998</v>
      </c>
      <c r="J309" s="6">
        <v>4.0999999999999996</v>
      </c>
      <c r="K309" t="str">
        <f t="shared" si="20"/>
        <v>Feb</v>
      </c>
      <c r="L309" t="str">
        <f t="shared" si="21"/>
        <v>Sun</v>
      </c>
      <c r="M309" t="str">
        <f t="shared" si="18"/>
        <v>evening</v>
      </c>
      <c r="N309" t="str">
        <f>VLOOKUP(A309,'Customer-details'!$A$1:$C$1001,2,0)</f>
        <v>Member</v>
      </c>
      <c r="O309" t="str">
        <f>VLOOKUP(A309,'Customer-details'!$A$1:$C$1001,3,0)</f>
        <v>Female</v>
      </c>
      <c r="P309" t="str">
        <f>VLOOKUP(A309,'Product-details'!$A$1:$C$1001,2,0)</f>
        <v>Home and lifestyle</v>
      </c>
      <c r="Q309" t="str">
        <f>VLOOKUP(A309,'City-details'!$A$1:$C$1001,3,0)</f>
        <v>Yangon</v>
      </c>
      <c r="R309" t="str">
        <f>VLOOKUP(A309,'City-details'!$A$1:$C$1001,2,0)</f>
        <v>A</v>
      </c>
      <c r="S309" t="str">
        <f t="shared" si="19"/>
        <v>Poor</v>
      </c>
    </row>
    <row r="310" spans="1:19">
      <c r="A310" t="s">
        <v>323</v>
      </c>
      <c r="B310" s="1">
        <v>26.48</v>
      </c>
      <c r="C310" s="4">
        <v>3</v>
      </c>
      <c r="D310" s="2">
        <v>3.972</v>
      </c>
      <c r="E310" s="1">
        <v>83.412000000000006</v>
      </c>
      <c r="F310" s="3">
        <v>43545</v>
      </c>
      <c r="G310" s="5">
        <v>0.44444444444444398</v>
      </c>
      <c r="H310" t="s">
        <v>13</v>
      </c>
      <c r="I310" s="1">
        <v>3.972</v>
      </c>
      <c r="J310" s="6">
        <v>4.7</v>
      </c>
      <c r="K310" t="str">
        <f t="shared" si="20"/>
        <v>Mar</v>
      </c>
      <c r="L310" t="str">
        <f t="shared" si="21"/>
        <v>Thu</v>
      </c>
      <c r="M310" t="str">
        <f t="shared" si="18"/>
        <v>morning</v>
      </c>
      <c r="N310" t="str">
        <f>VLOOKUP(A310,'Customer-details'!$A$1:$C$1001,2,0)</f>
        <v>Member</v>
      </c>
      <c r="O310" t="str">
        <f>VLOOKUP(A310,'Customer-details'!$A$1:$C$1001,3,0)</f>
        <v>Female</v>
      </c>
      <c r="P310" t="str">
        <f>VLOOKUP(A310,'Product-details'!$A$1:$C$1001,2,0)</f>
        <v>Electronic accessories</v>
      </c>
      <c r="Q310" t="str">
        <f>VLOOKUP(A310,'City-details'!$A$1:$C$1001,3,0)</f>
        <v>Yangon</v>
      </c>
      <c r="R310" t="str">
        <f>VLOOKUP(A310,'City-details'!$A$1:$C$1001,2,0)</f>
        <v>A</v>
      </c>
      <c r="S310" t="str">
        <f t="shared" si="19"/>
        <v>Poor</v>
      </c>
    </row>
    <row r="311" spans="1:19">
      <c r="A311" t="s">
        <v>324</v>
      </c>
      <c r="B311" s="1">
        <v>81.91</v>
      </c>
      <c r="C311" s="4">
        <v>2</v>
      </c>
      <c r="D311" s="2">
        <v>8.1910000000000007</v>
      </c>
      <c r="E311" s="1">
        <v>172.011</v>
      </c>
      <c r="F311" s="3">
        <v>43529</v>
      </c>
      <c r="G311" s="5">
        <v>0.73819444444444404</v>
      </c>
      <c r="H311" t="s">
        <v>15</v>
      </c>
      <c r="I311" s="1">
        <v>8.1910000000000007</v>
      </c>
      <c r="J311" s="6">
        <v>7.8</v>
      </c>
      <c r="K311" t="str">
        <f t="shared" si="20"/>
        <v>Mar</v>
      </c>
      <c r="L311" t="str">
        <f t="shared" si="21"/>
        <v>Tue</v>
      </c>
      <c r="M311" t="str">
        <f t="shared" si="18"/>
        <v>evening</v>
      </c>
      <c r="N311" t="str">
        <f>VLOOKUP(A311,'Customer-details'!$A$1:$C$1001,2,0)</f>
        <v>Normal</v>
      </c>
      <c r="O311" t="str">
        <f>VLOOKUP(A311,'Customer-details'!$A$1:$C$1001,3,0)</f>
        <v>Female</v>
      </c>
      <c r="P311" t="str">
        <f>VLOOKUP(A311,'Product-details'!$A$1:$C$1001,2,0)</f>
        <v>Fashion accessories</v>
      </c>
      <c r="Q311" t="str">
        <f>VLOOKUP(A311,'City-details'!$A$1:$C$1001,3,0)</f>
        <v>Yangon</v>
      </c>
      <c r="R311" t="str">
        <f>VLOOKUP(A311,'City-details'!$A$1:$C$1001,2,0)</f>
        <v>A</v>
      </c>
      <c r="S311" t="str">
        <f t="shared" si="19"/>
        <v>Average</v>
      </c>
    </row>
    <row r="312" spans="1:19">
      <c r="A312" t="s">
        <v>325</v>
      </c>
      <c r="B312" s="1">
        <v>79.930000000000007</v>
      </c>
      <c r="C312" s="4">
        <v>6</v>
      </c>
      <c r="D312" s="2">
        <v>23.978999999999999</v>
      </c>
      <c r="E312" s="1">
        <v>503.55900000000003</v>
      </c>
      <c r="F312" s="3">
        <v>43496</v>
      </c>
      <c r="G312" s="5">
        <v>0.58611111111111103</v>
      </c>
      <c r="H312" t="s">
        <v>15</v>
      </c>
      <c r="I312" s="1">
        <v>23.978999999999999</v>
      </c>
      <c r="J312" s="6">
        <v>5.5</v>
      </c>
      <c r="K312" t="str">
        <f t="shared" si="20"/>
        <v>Jan</v>
      </c>
      <c r="L312" t="str">
        <f t="shared" si="21"/>
        <v>Thu</v>
      </c>
      <c r="M312" t="str">
        <f t="shared" si="18"/>
        <v>afternoon</v>
      </c>
      <c r="N312" t="str">
        <f>VLOOKUP(A312,'Customer-details'!$A$1:$C$1001,2,0)</f>
        <v>Member</v>
      </c>
      <c r="O312" t="str">
        <f>VLOOKUP(A312,'Customer-details'!$A$1:$C$1001,3,0)</f>
        <v>Male</v>
      </c>
      <c r="P312" t="str">
        <f>VLOOKUP(A312,'Product-details'!$A$1:$C$1001,2,0)</f>
        <v>Sports and travel</v>
      </c>
      <c r="Q312" t="str">
        <f>VLOOKUP(A312,'City-details'!$A$1:$C$1001,3,0)</f>
        <v>Mandalay</v>
      </c>
      <c r="R312" t="str">
        <f>VLOOKUP(A312,'City-details'!$A$1:$C$1001,2,0)</f>
        <v>B</v>
      </c>
      <c r="S312" t="str">
        <f t="shared" si="19"/>
        <v>Poor</v>
      </c>
    </row>
    <row r="313" spans="1:19">
      <c r="A313" t="s">
        <v>326</v>
      </c>
      <c r="B313" s="1">
        <v>69.33</v>
      </c>
      <c r="C313" s="4">
        <v>2</v>
      </c>
      <c r="D313" s="2">
        <v>6.9329999999999998</v>
      </c>
      <c r="E313" s="1">
        <v>145.59299999999999</v>
      </c>
      <c r="F313" s="3">
        <v>43501</v>
      </c>
      <c r="G313" s="5">
        <v>0.79513888888888895</v>
      </c>
      <c r="H313" t="s">
        <v>13</v>
      </c>
      <c r="I313" s="1">
        <v>6.9329999999999998</v>
      </c>
      <c r="J313" s="6">
        <v>9.6999999999999993</v>
      </c>
      <c r="K313" t="str">
        <f t="shared" si="20"/>
        <v>Feb</v>
      </c>
      <c r="L313" t="str">
        <f t="shared" si="21"/>
        <v>Tue</v>
      </c>
      <c r="M313" t="str">
        <f t="shared" si="18"/>
        <v>evening</v>
      </c>
      <c r="N313" t="str">
        <f>VLOOKUP(A313,'Customer-details'!$A$1:$C$1001,2,0)</f>
        <v>Member</v>
      </c>
      <c r="O313" t="str">
        <f>VLOOKUP(A313,'Customer-details'!$A$1:$C$1001,3,0)</f>
        <v>Male</v>
      </c>
      <c r="P313" t="str">
        <f>VLOOKUP(A313,'Product-details'!$A$1:$C$1001,2,0)</f>
        <v>Fashion accessories</v>
      </c>
      <c r="Q313" t="str">
        <f>VLOOKUP(A313,'City-details'!$A$1:$C$1001,3,0)</f>
        <v>Naypyitaw</v>
      </c>
      <c r="R313" t="str">
        <f>VLOOKUP(A313,'City-details'!$A$1:$C$1001,2,0)</f>
        <v>C</v>
      </c>
      <c r="S313" t="str">
        <f t="shared" si="19"/>
        <v>Good</v>
      </c>
    </row>
    <row r="314" spans="1:19">
      <c r="A314" t="s">
        <v>327</v>
      </c>
      <c r="B314" s="1">
        <v>14.23</v>
      </c>
      <c r="C314" s="4">
        <v>5</v>
      </c>
      <c r="D314" s="2">
        <v>3.5575000000000001</v>
      </c>
      <c r="E314" s="1">
        <v>74.707499999999996</v>
      </c>
      <c r="F314" s="3">
        <v>43497</v>
      </c>
      <c r="G314" s="5">
        <v>0.422222222222222</v>
      </c>
      <c r="H314" t="s">
        <v>17</v>
      </c>
      <c r="I314" s="1">
        <v>3.5575000000000001</v>
      </c>
      <c r="J314" s="6">
        <v>4.4000000000000004</v>
      </c>
      <c r="K314" t="str">
        <f t="shared" si="20"/>
        <v>Feb</v>
      </c>
      <c r="L314" t="str">
        <f t="shared" si="21"/>
        <v>Fri</v>
      </c>
      <c r="M314" t="str">
        <f t="shared" si="18"/>
        <v>morning</v>
      </c>
      <c r="N314" t="str">
        <f>VLOOKUP(A314,'Customer-details'!$A$1:$C$1001,2,0)</f>
        <v>Member</v>
      </c>
      <c r="O314" t="str">
        <f>VLOOKUP(A314,'Customer-details'!$A$1:$C$1001,3,0)</f>
        <v>Female</v>
      </c>
      <c r="P314" t="str">
        <f>VLOOKUP(A314,'Product-details'!$A$1:$C$1001,2,0)</f>
        <v>Food and beverages</v>
      </c>
      <c r="Q314" t="str">
        <f>VLOOKUP(A314,'City-details'!$A$1:$C$1001,3,0)</f>
        <v>Yangon</v>
      </c>
      <c r="R314" t="str">
        <f>VLOOKUP(A314,'City-details'!$A$1:$C$1001,2,0)</f>
        <v>A</v>
      </c>
      <c r="S314" t="str">
        <f t="shared" si="19"/>
        <v>Poor</v>
      </c>
    </row>
    <row r="315" spans="1:19">
      <c r="A315" t="s">
        <v>328</v>
      </c>
      <c r="B315" s="1">
        <v>15.55</v>
      </c>
      <c r="C315" s="4">
        <v>9</v>
      </c>
      <c r="D315" s="2">
        <v>6.9974999999999996</v>
      </c>
      <c r="E315" s="1">
        <v>146.94749999999999</v>
      </c>
      <c r="F315" s="3">
        <v>43531</v>
      </c>
      <c r="G315" s="5">
        <v>0.55000000000000004</v>
      </c>
      <c r="H315" t="s">
        <v>15</v>
      </c>
      <c r="I315" s="1">
        <v>6.9974999999999996</v>
      </c>
      <c r="J315" s="6">
        <v>5</v>
      </c>
      <c r="K315" t="str">
        <f t="shared" si="20"/>
        <v>Mar</v>
      </c>
      <c r="L315" t="str">
        <f t="shared" si="21"/>
        <v>Thu</v>
      </c>
      <c r="M315" t="str">
        <f t="shared" si="18"/>
        <v>afternoon</v>
      </c>
      <c r="N315" t="str">
        <f>VLOOKUP(A315,'Customer-details'!$A$1:$C$1001,2,0)</f>
        <v>Member</v>
      </c>
      <c r="O315" t="str">
        <f>VLOOKUP(A315,'Customer-details'!$A$1:$C$1001,3,0)</f>
        <v>Female</v>
      </c>
      <c r="P315" t="str">
        <f>VLOOKUP(A315,'Product-details'!$A$1:$C$1001,2,0)</f>
        <v>Health and beauty</v>
      </c>
      <c r="Q315" t="str">
        <f>VLOOKUP(A315,'City-details'!$A$1:$C$1001,3,0)</f>
        <v>Yangon</v>
      </c>
      <c r="R315" t="str">
        <f>VLOOKUP(A315,'City-details'!$A$1:$C$1001,2,0)</f>
        <v>A</v>
      </c>
      <c r="S315" t="str">
        <f t="shared" si="19"/>
        <v>Poor</v>
      </c>
    </row>
    <row r="316" spans="1:19">
      <c r="A316" t="s">
        <v>329</v>
      </c>
      <c r="B316" s="1">
        <v>78.13</v>
      </c>
      <c r="C316" s="4">
        <v>10</v>
      </c>
      <c r="D316" s="2">
        <v>39.064999999999998</v>
      </c>
      <c r="E316" s="1">
        <v>820.36500000000001</v>
      </c>
      <c r="F316" s="3">
        <v>43506</v>
      </c>
      <c r="G316" s="5">
        <v>0.86875000000000002</v>
      </c>
      <c r="H316" t="s">
        <v>15</v>
      </c>
      <c r="I316" s="1">
        <v>39.064999999999998</v>
      </c>
      <c r="J316" s="6">
        <v>4.4000000000000004</v>
      </c>
      <c r="K316" t="str">
        <f t="shared" si="20"/>
        <v>Feb</v>
      </c>
      <c r="L316" t="str">
        <f t="shared" si="21"/>
        <v>Sun</v>
      </c>
      <c r="M316" t="str">
        <f t="shared" si="18"/>
        <v>evening</v>
      </c>
      <c r="N316" t="str">
        <f>VLOOKUP(A316,'Customer-details'!$A$1:$C$1001,2,0)</f>
        <v>Member</v>
      </c>
      <c r="O316" t="str">
        <f>VLOOKUP(A316,'Customer-details'!$A$1:$C$1001,3,0)</f>
        <v>Female</v>
      </c>
      <c r="P316" t="str">
        <f>VLOOKUP(A316,'Product-details'!$A$1:$C$1001,2,0)</f>
        <v>Electronic accessories</v>
      </c>
      <c r="Q316" t="str">
        <f>VLOOKUP(A316,'City-details'!$A$1:$C$1001,3,0)</f>
        <v>Naypyitaw</v>
      </c>
      <c r="R316" t="str">
        <f>VLOOKUP(A316,'City-details'!$A$1:$C$1001,2,0)</f>
        <v>C</v>
      </c>
      <c r="S316" t="str">
        <f t="shared" si="19"/>
        <v>Poor</v>
      </c>
    </row>
    <row r="317" spans="1:19">
      <c r="A317" t="s">
        <v>330</v>
      </c>
      <c r="B317" s="1">
        <v>99.37</v>
      </c>
      <c r="C317" s="4">
        <v>2</v>
      </c>
      <c r="D317" s="2">
        <v>9.9369999999999994</v>
      </c>
      <c r="E317" s="1">
        <v>208.67699999999999</v>
      </c>
      <c r="F317" s="3">
        <v>43510</v>
      </c>
      <c r="G317" s="5">
        <v>0.72847222222222197</v>
      </c>
      <c r="H317" t="s">
        <v>15</v>
      </c>
      <c r="I317" s="1">
        <v>9.9369999999999994</v>
      </c>
      <c r="J317" s="6">
        <v>5.2</v>
      </c>
      <c r="K317" t="str">
        <f t="shared" si="20"/>
        <v>Feb</v>
      </c>
      <c r="L317" t="str">
        <f t="shared" si="21"/>
        <v>Thu</v>
      </c>
      <c r="M317" t="str">
        <f t="shared" si="18"/>
        <v>evening</v>
      </c>
      <c r="N317" t="str">
        <f>VLOOKUP(A317,'Customer-details'!$A$1:$C$1001,2,0)</f>
        <v>Member</v>
      </c>
      <c r="O317" t="str">
        <f>VLOOKUP(A317,'Customer-details'!$A$1:$C$1001,3,0)</f>
        <v>Male</v>
      </c>
      <c r="P317" t="str">
        <f>VLOOKUP(A317,'Product-details'!$A$1:$C$1001,2,0)</f>
        <v>Food and beverages</v>
      </c>
      <c r="Q317" t="str">
        <f>VLOOKUP(A317,'City-details'!$A$1:$C$1001,3,0)</f>
        <v>Naypyitaw</v>
      </c>
      <c r="R317" t="str">
        <f>VLOOKUP(A317,'City-details'!$A$1:$C$1001,2,0)</f>
        <v>C</v>
      </c>
      <c r="S317" t="str">
        <f t="shared" si="19"/>
        <v>Poor</v>
      </c>
    </row>
    <row r="318" spans="1:19">
      <c r="A318" t="s">
        <v>331</v>
      </c>
      <c r="B318" s="1">
        <v>21.08</v>
      </c>
      <c r="C318" s="4">
        <v>3</v>
      </c>
      <c r="D318" s="2">
        <v>3.1619999999999999</v>
      </c>
      <c r="E318" s="1">
        <v>66.402000000000001</v>
      </c>
      <c r="F318" s="3">
        <v>43505</v>
      </c>
      <c r="G318" s="5">
        <v>0.43402777777777801</v>
      </c>
      <c r="H318" t="s">
        <v>15</v>
      </c>
      <c r="I318" s="1">
        <v>3.1619999999999999</v>
      </c>
      <c r="J318" s="6">
        <v>7.3</v>
      </c>
      <c r="K318" t="str">
        <f t="shared" si="20"/>
        <v>Feb</v>
      </c>
      <c r="L318" t="str">
        <f t="shared" si="21"/>
        <v>Sat</v>
      </c>
      <c r="M318" t="str">
        <f t="shared" si="18"/>
        <v>morning</v>
      </c>
      <c r="N318" t="str">
        <f>VLOOKUP(A318,'Customer-details'!$A$1:$C$1001,2,0)</f>
        <v>Member</v>
      </c>
      <c r="O318" t="str">
        <f>VLOOKUP(A318,'Customer-details'!$A$1:$C$1001,3,0)</f>
        <v>Female</v>
      </c>
      <c r="P318" t="str">
        <f>VLOOKUP(A318,'Product-details'!$A$1:$C$1001,2,0)</f>
        <v>Food and beverages</v>
      </c>
      <c r="Q318" t="str">
        <f>VLOOKUP(A318,'City-details'!$A$1:$C$1001,3,0)</f>
        <v>Naypyitaw</v>
      </c>
      <c r="R318" t="str">
        <f>VLOOKUP(A318,'City-details'!$A$1:$C$1001,2,0)</f>
        <v>C</v>
      </c>
      <c r="S318" t="str">
        <f t="shared" si="19"/>
        <v>Average</v>
      </c>
    </row>
    <row r="319" spans="1:19">
      <c r="A319" t="s">
        <v>332</v>
      </c>
      <c r="B319" s="1">
        <v>74.790000000000006</v>
      </c>
      <c r="C319" s="4">
        <v>5</v>
      </c>
      <c r="D319" s="2">
        <v>18.697500000000002</v>
      </c>
      <c r="E319" s="1">
        <v>392.64749999999998</v>
      </c>
      <c r="F319" s="3">
        <v>43475</v>
      </c>
      <c r="G319" s="5">
        <v>0.48194444444444401</v>
      </c>
      <c r="H319" t="s">
        <v>15</v>
      </c>
      <c r="I319" s="1">
        <v>18.697500000000002</v>
      </c>
      <c r="J319" s="6">
        <v>4.9000000000000004</v>
      </c>
      <c r="K319" t="str">
        <f t="shared" si="20"/>
        <v>Jan</v>
      </c>
      <c r="L319" t="str">
        <f t="shared" si="21"/>
        <v>Thu</v>
      </c>
      <c r="M319" t="str">
        <f t="shared" si="18"/>
        <v>morning</v>
      </c>
      <c r="N319" t="str">
        <f>VLOOKUP(A319,'Customer-details'!$A$1:$C$1001,2,0)</f>
        <v>Member</v>
      </c>
      <c r="O319" t="str">
        <f>VLOOKUP(A319,'Customer-details'!$A$1:$C$1001,3,0)</f>
        <v>Male</v>
      </c>
      <c r="P319" t="str">
        <f>VLOOKUP(A319,'Product-details'!$A$1:$C$1001,2,0)</f>
        <v>Electronic accessories</v>
      </c>
      <c r="Q319" t="str">
        <f>VLOOKUP(A319,'City-details'!$A$1:$C$1001,3,0)</f>
        <v>Naypyitaw</v>
      </c>
      <c r="R319" t="str">
        <f>VLOOKUP(A319,'City-details'!$A$1:$C$1001,2,0)</f>
        <v>C</v>
      </c>
      <c r="S319" t="str">
        <f t="shared" si="19"/>
        <v>Poor</v>
      </c>
    </row>
    <row r="320" spans="1:19">
      <c r="A320" t="s">
        <v>333</v>
      </c>
      <c r="B320" s="1">
        <v>29.67</v>
      </c>
      <c r="C320" s="4">
        <v>7</v>
      </c>
      <c r="D320" s="2">
        <v>10.384499999999999</v>
      </c>
      <c r="E320" s="1">
        <v>218.0745</v>
      </c>
      <c r="F320" s="3">
        <v>43535</v>
      </c>
      <c r="G320" s="5">
        <v>0.79027777777777797</v>
      </c>
      <c r="H320" t="s">
        <v>17</v>
      </c>
      <c r="I320" s="1">
        <v>10.384499999999999</v>
      </c>
      <c r="J320" s="6">
        <v>8.1</v>
      </c>
      <c r="K320" t="str">
        <f t="shared" si="20"/>
        <v>Mar</v>
      </c>
      <c r="L320" t="str">
        <f t="shared" si="21"/>
        <v>Mon</v>
      </c>
      <c r="M320" t="str">
        <f t="shared" si="18"/>
        <v>evening</v>
      </c>
      <c r="N320" t="str">
        <f>VLOOKUP(A320,'Customer-details'!$A$1:$C$1001,2,0)</f>
        <v>Member</v>
      </c>
      <c r="O320" t="str">
        <f>VLOOKUP(A320,'Customer-details'!$A$1:$C$1001,3,0)</f>
        <v>Female</v>
      </c>
      <c r="P320" t="str">
        <f>VLOOKUP(A320,'Product-details'!$A$1:$C$1001,2,0)</f>
        <v>Health and beauty</v>
      </c>
      <c r="Q320" t="str">
        <f>VLOOKUP(A320,'City-details'!$A$1:$C$1001,3,0)</f>
        <v>Naypyitaw</v>
      </c>
      <c r="R320" t="str">
        <f>VLOOKUP(A320,'City-details'!$A$1:$C$1001,2,0)</f>
        <v>C</v>
      </c>
      <c r="S320" t="str">
        <f t="shared" si="19"/>
        <v>Good</v>
      </c>
    </row>
    <row r="321" spans="1:19">
      <c r="A321" t="s">
        <v>334</v>
      </c>
      <c r="B321" s="1">
        <v>44.07</v>
      </c>
      <c r="C321" s="4">
        <v>4</v>
      </c>
      <c r="D321" s="2">
        <v>8.8140000000000001</v>
      </c>
      <c r="E321" s="1">
        <v>185.09399999999999</v>
      </c>
      <c r="F321" s="3">
        <v>43514</v>
      </c>
      <c r="G321" s="5">
        <v>0.68611111111111101</v>
      </c>
      <c r="H321" t="s">
        <v>13</v>
      </c>
      <c r="I321" s="1">
        <v>8.8140000000000001</v>
      </c>
      <c r="J321" s="6">
        <v>8.4</v>
      </c>
      <c r="K321" t="str">
        <f t="shared" si="20"/>
        <v>Feb</v>
      </c>
      <c r="L321" t="str">
        <f t="shared" si="21"/>
        <v>Mon</v>
      </c>
      <c r="M321" t="str">
        <f t="shared" si="18"/>
        <v>evening</v>
      </c>
      <c r="N321" t="str">
        <f>VLOOKUP(A321,'Customer-details'!$A$1:$C$1001,2,0)</f>
        <v>Member</v>
      </c>
      <c r="O321" t="str">
        <f>VLOOKUP(A321,'Customer-details'!$A$1:$C$1001,3,0)</f>
        <v>Male</v>
      </c>
      <c r="P321" t="str">
        <f>VLOOKUP(A321,'Product-details'!$A$1:$C$1001,2,0)</f>
        <v>Health and beauty</v>
      </c>
      <c r="Q321" t="str">
        <f>VLOOKUP(A321,'City-details'!$A$1:$C$1001,3,0)</f>
        <v>Naypyitaw</v>
      </c>
      <c r="R321" t="str">
        <f>VLOOKUP(A321,'City-details'!$A$1:$C$1001,2,0)</f>
        <v>C</v>
      </c>
      <c r="S321" t="str">
        <f t="shared" si="19"/>
        <v>Good</v>
      </c>
    </row>
    <row r="322" spans="1:19">
      <c r="A322" t="s">
        <v>335</v>
      </c>
      <c r="B322" s="1">
        <v>22.93</v>
      </c>
      <c r="C322" s="4">
        <v>9</v>
      </c>
      <c r="D322" s="2">
        <v>10.3185</v>
      </c>
      <c r="E322" s="1">
        <v>216.6885</v>
      </c>
      <c r="F322" s="3">
        <v>43522</v>
      </c>
      <c r="G322" s="5">
        <v>0.85138888888888897</v>
      </c>
      <c r="H322" t="s">
        <v>15</v>
      </c>
      <c r="I322" s="1">
        <v>10.3185</v>
      </c>
      <c r="J322" s="6">
        <v>5.5</v>
      </c>
      <c r="K322" t="str">
        <f t="shared" si="20"/>
        <v>Feb</v>
      </c>
      <c r="L322" t="str">
        <f t="shared" si="21"/>
        <v>Tue</v>
      </c>
      <c r="M322" t="str">
        <f t="shared" si="18"/>
        <v>evening</v>
      </c>
      <c r="N322" t="str">
        <f>VLOOKUP(A322,'Customer-details'!$A$1:$C$1001,2,0)</f>
        <v>Normal</v>
      </c>
      <c r="O322" t="str">
        <f>VLOOKUP(A322,'Customer-details'!$A$1:$C$1001,3,0)</f>
        <v>Female</v>
      </c>
      <c r="P322" t="str">
        <f>VLOOKUP(A322,'Product-details'!$A$1:$C$1001,2,0)</f>
        <v>Food and beverages</v>
      </c>
      <c r="Q322" t="str">
        <f>VLOOKUP(A322,'City-details'!$A$1:$C$1001,3,0)</f>
        <v>Naypyitaw</v>
      </c>
      <c r="R322" t="str">
        <f>VLOOKUP(A322,'City-details'!$A$1:$C$1001,2,0)</f>
        <v>C</v>
      </c>
      <c r="S322" t="str">
        <f t="shared" si="19"/>
        <v>Poor</v>
      </c>
    </row>
    <row r="323" spans="1:19">
      <c r="A323" t="s">
        <v>336</v>
      </c>
      <c r="B323" s="1">
        <v>39.42</v>
      </c>
      <c r="C323" s="4">
        <v>1</v>
      </c>
      <c r="D323" s="2">
        <v>1.9710000000000001</v>
      </c>
      <c r="E323" s="1">
        <v>41.390999999999998</v>
      </c>
      <c r="F323" s="3">
        <v>43483</v>
      </c>
      <c r="G323" s="5">
        <v>0.63055555555555598</v>
      </c>
      <c r="H323" t="s">
        <v>15</v>
      </c>
      <c r="I323" s="1">
        <v>1.9710000000000001</v>
      </c>
      <c r="J323" s="6">
        <v>8.4</v>
      </c>
      <c r="K323" t="str">
        <f t="shared" si="20"/>
        <v>Jan</v>
      </c>
      <c r="L323" t="str">
        <f t="shared" si="21"/>
        <v>Fri</v>
      </c>
      <c r="M323" t="str">
        <f t="shared" ref="M323:M386" si="22">IF(G323&lt;TIME(12,0,0),"morning",IF(AND(G323&gt;=TIME(12,0,0),G323&lt;TIME(16,0,0)),"afternoon","evening"))</f>
        <v>afternoon</v>
      </c>
      <c r="N323" t="str">
        <f>VLOOKUP(A323,'Customer-details'!$A$1:$C$1001,2,0)</f>
        <v>Normal</v>
      </c>
      <c r="O323" t="str">
        <f>VLOOKUP(A323,'Customer-details'!$A$1:$C$1001,3,0)</f>
        <v>Female</v>
      </c>
      <c r="P323" t="str">
        <f>VLOOKUP(A323,'Product-details'!$A$1:$C$1001,2,0)</f>
        <v>Health and beauty</v>
      </c>
      <c r="Q323" t="str">
        <f>VLOOKUP(A323,'City-details'!$A$1:$C$1001,3,0)</f>
        <v>Naypyitaw</v>
      </c>
      <c r="R323" t="str">
        <f>VLOOKUP(A323,'City-details'!$A$1:$C$1001,2,0)</f>
        <v>C</v>
      </c>
      <c r="S323" t="str">
        <f t="shared" ref="S323:S386" si="23">IF(J323&gt;=8,"Good",IF(AND(J323&lt;8,J323&gt;=6),"Average","Poor"))</f>
        <v>Good</v>
      </c>
    </row>
    <row r="324" spans="1:19">
      <c r="A324" t="s">
        <v>337</v>
      </c>
      <c r="B324" s="1">
        <v>15.26</v>
      </c>
      <c r="C324" s="4">
        <v>6</v>
      </c>
      <c r="D324" s="2">
        <v>4.5780000000000003</v>
      </c>
      <c r="E324" s="1">
        <v>96.138000000000005</v>
      </c>
      <c r="F324" s="3">
        <v>43511</v>
      </c>
      <c r="G324" s="5">
        <v>0.75208333333333299</v>
      </c>
      <c r="H324" t="s">
        <v>13</v>
      </c>
      <c r="I324" s="1">
        <v>4.5780000000000003</v>
      </c>
      <c r="J324" s="6">
        <v>9.8000000000000007</v>
      </c>
      <c r="K324" t="str">
        <f t="shared" si="20"/>
        <v>Feb</v>
      </c>
      <c r="L324" t="str">
        <f t="shared" si="21"/>
        <v>Fri</v>
      </c>
      <c r="M324" t="str">
        <f t="shared" si="22"/>
        <v>evening</v>
      </c>
      <c r="N324" t="str">
        <f>VLOOKUP(A324,'Customer-details'!$A$1:$C$1001,2,0)</f>
        <v>Normal</v>
      </c>
      <c r="O324" t="str">
        <f>VLOOKUP(A324,'Customer-details'!$A$1:$C$1001,3,0)</f>
        <v>Male</v>
      </c>
      <c r="P324" t="str">
        <f>VLOOKUP(A324,'Product-details'!$A$1:$C$1001,2,0)</f>
        <v>Health and beauty</v>
      </c>
      <c r="Q324" t="str">
        <f>VLOOKUP(A324,'City-details'!$A$1:$C$1001,3,0)</f>
        <v>Yangon</v>
      </c>
      <c r="R324" t="str">
        <f>VLOOKUP(A324,'City-details'!$A$1:$C$1001,2,0)</f>
        <v>A</v>
      </c>
      <c r="S324" t="str">
        <f t="shared" si="23"/>
        <v>Good</v>
      </c>
    </row>
    <row r="325" spans="1:19">
      <c r="A325" t="s">
        <v>338</v>
      </c>
      <c r="B325" s="1">
        <v>61.77</v>
      </c>
      <c r="C325" s="4">
        <v>5</v>
      </c>
      <c r="D325" s="2">
        <v>15.442500000000001</v>
      </c>
      <c r="E325" s="1">
        <v>324.29250000000002</v>
      </c>
      <c r="F325" s="3">
        <v>43532</v>
      </c>
      <c r="G325" s="5">
        <v>0.55625000000000002</v>
      </c>
      <c r="H325" t="s">
        <v>15</v>
      </c>
      <c r="I325" s="1">
        <v>15.442500000000001</v>
      </c>
      <c r="J325" s="6">
        <v>6.7</v>
      </c>
      <c r="K325" t="str">
        <f t="shared" si="20"/>
        <v>Mar</v>
      </c>
      <c r="L325" t="str">
        <f t="shared" si="21"/>
        <v>Fri</v>
      </c>
      <c r="M325" t="str">
        <f t="shared" si="22"/>
        <v>afternoon</v>
      </c>
      <c r="N325" t="str">
        <f>VLOOKUP(A325,'Customer-details'!$A$1:$C$1001,2,0)</f>
        <v>Normal</v>
      </c>
      <c r="O325" t="str">
        <f>VLOOKUP(A325,'Customer-details'!$A$1:$C$1001,3,0)</f>
        <v>Female</v>
      </c>
      <c r="P325" t="str">
        <f>VLOOKUP(A325,'Product-details'!$A$1:$C$1001,2,0)</f>
        <v>Fashion accessories</v>
      </c>
      <c r="Q325" t="str">
        <f>VLOOKUP(A325,'City-details'!$A$1:$C$1001,3,0)</f>
        <v>Yangon</v>
      </c>
      <c r="R325" t="str">
        <f>VLOOKUP(A325,'City-details'!$A$1:$C$1001,2,0)</f>
        <v>A</v>
      </c>
      <c r="S325" t="str">
        <f t="shared" si="23"/>
        <v>Average</v>
      </c>
    </row>
    <row r="326" spans="1:19">
      <c r="A326" t="s">
        <v>339</v>
      </c>
      <c r="B326" s="1">
        <v>21.52</v>
      </c>
      <c r="C326" s="4">
        <v>6</v>
      </c>
      <c r="D326" s="2">
        <v>6.4560000000000004</v>
      </c>
      <c r="E326" s="1">
        <v>135.57599999999999</v>
      </c>
      <c r="F326" s="3">
        <v>43482</v>
      </c>
      <c r="G326" s="5">
        <v>0.53333333333333299</v>
      </c>
      <c r="H326" t="s">
        <v>17</v>
      </c>
      <c r="I326" s="1">
        <v>6.4560000000000004</v>
      </c>
      <c r="J326" s="6">
        <v>9.4</v>
      </c>
      <c r="K326" t="str">
        <f t="shared" si="20"/>
        <v>Jan</v>
      </c>
      <c r="L326" t="str">
        <f t="shared" si="21"/>
        <v>Thu</v>
      </c>
      <c r="M326" t="str">
        <f t="shared" si="22"/>
        <v>afternoon</v>
      </c>
      <c r="N326" t="str">
        <f>VLOOKUP(A326,'Customer-details'!$A$1:$C$1001,2,0)</f>
        <v>Normal</v>
      </c>
      <c r="O326" t="str">
        <f>VLOOKUP(A326,'Customer-details'!$A$1:$C$1001,3,0)</f>
        <v>Male</v>
      </c>
      <c r="P326" t="str">
        <f>VLOOKUP(A326,'Product-details'!$A$1:$C$1001,2,0)</f>
        <v>Home and lifestyle</v>
      </c>
      <c r="Q326" t="str">
        <f>VLOOKUP(A326,'City-details'!$A$1:$C$1001,3,0)</f>
        <v>Yangon</v>
      </c>
      <c r="R326" t="str">
        <f>VLOOKUP(A326,'City-details'!$A$1:$C$1001,2,0)</f>
        <v>A</v>
      </c>
      <c r="S326" t="str">
        <f t="shared" si="23"/>
        <v>Good</v>
      </c>
    </row>
    <row r="327" spans="1:19">
      <c r="A327" t="s">
        <v>340</v>
      </c>
      <c r="B327" s="1">
        <v>97.74</v>
      </c>
      <c r="C327" s="4">
        <v>4</v>
      </c>
      <c r="D327" s="2">
        <v>19.547999999999998</v>
      </c>
      <c r="E327" s="1">
        <v>410.50799999999998</v>
      </c>
      <c r="F327" s="3">
        <v>43536</v>
      </c>
      <c r="G327" s="5">
        <v>0.82847222222222205</v>
      </c>
      <c r="H327" t="s">
        <v>13</v>
      </c>
      <c r="I327" s="1">
        <v>19.547999999999998</v>
      </c>
      <c r="J327" s="6">
        <v>6.4</v>
      </c>
      <c r="K327" t="str">
        <f t="shared" si="20"/>
        <v>Mar</v>
      </c>
      <c r="L327" t="str">
        <f t="shared" si="21"/>
        <v>Tue</v>
      </c>
      <c r="M327" t="str">
        <f t="shared" si="22"/>
        <v>evening</v>
      </c>
      <c r="N327" t="str">
        <f>VLOOKUP(A327,'Customer-details'!$A$1:$C$1001,2,0)</f>
        <v>Normal</v>
      </c>
      <c r="O327" t="str">
        <f>VLOOKUP(A327,'Customer-details'!$A$1:$C$1001,3,0)</f>
        <v>Male</v>
      </c>
      <c r="P327" t="str">
        <f>VLOOKUP(A327,'Product-details'!$A$1:$C$1001,2,0)</f>
        <v>Sports and travel</v>
      </c>
      <c r="Q327" t="str">
        <f>VLOOKUP(A327,'City-details'!$A$1:$C$1001,3,0)</f>
        <v>Mandalay</v>
      </c>
      <c r="R327" t="str">
        <f>VLOOKUP(A327,'City-details'!$A$1:$C$1001,2,0)</f>
        <v>B</v>
      </c>
      <c r="S327" t="str">
        <f t="shared" si="23"/>
        <v>Average</v>
      </c>
    </row>
    <row r="328" spans="1:19">
      <c r="A328" t="s">
        <v>341</v>
      </c>
      <c r="B328" s="1">
        <v>99.78</v>
      </c>
      <c r="C328" s="4">
        <v>5</v>
      </c>
      <c r="D328" s="2">
        <v>24.945</v>
      </c>
      <c r="E328" s="1">
        <v>523.84500000000003</v>
      </c>
      <c r="F328" s="3">
        <v>43533</v>
      </c>
      <c r="G328" s="5">
        <v>0.79791666666666705</v>
      </c>
      <c r="H328" t="s">
        <v>15</v>
      </c>
      <c r="I328" s="1">
        <v>24.945</v>
      </c>
      <c r="J328" s="6">
        <v>5.4</v>
      </c>
      <c r="K328" t="str">
        <f t="shared" si="20"/>
        <v>Mar</v>
      </c>
      <c r="L328" t="str">
        <f t="shared" si="21"/>
        <v>Sat</v>
      </c>
      <c r="M328" t="str">
        <f t="shared" si="22"/>
        <v>evening</v>
      </c>
      <c r="N328" t="str">
        <f>VLOOKUP(A328,'Customer-details'!$A$1:$C$1001,2,0)</f>
        <v>Member</v>
      </c>
      <c r="O328" t="str">
        <f>VLOOKUP(A328,'Customer-details'!$A$1:$C$1001,3,0)</f>
        <v>Male</v>
      </c>
      <c r="P328" t="str">
        <f>VLOOKUP(A328,'Product-details'!$A$1:$C$1001,2,0)</f>
        <v>Food and beverages</v>
      </c>
      <c r="Q328" t="str">
        <f>VLOOKUP(A328,'City-details'!$A$1:$C$1001,3,0)</f>
        <v>Yangon</v>
      </c>
      <c r="R328" t="str">
        <f>VLOOKUP(A328,'City-details'!$A$1:$C$1001,2,0)</f>
        <v>A</v>
      </c>
      <c r="S328" t="str">
        <f t="shared" si="23"/>
        <v>Poor</v>
      </c>
    </row>
    <row r="329" spans="1:19">
      <c r="A329" t="s">
        <v>342</v>
      </c>
      <c r="B329" s="1">
        <v>94.26</v>
      </c>
      <c r="C329" s="4">
        <v>4</v>
      </c>
      <c r="D329" s="2">
        <v>18.852</v>
      </c>
      <c r="E329" s="1">
        <v>395.892</v>
      </c>
      <c r="F329" s="3">
        <v>43536</v>
      </c>
      <c r="G329" s="5">
        <v>0.6875</v>
      </c>
      <c r="H329" t="s">
        <v>15</v>
      </c>
      <c r="I329" s="1">
        <v>18.852</v>
      </c>
      <c r="J329" s="6">
        <v>8.6</v>
      </c>
      <c r="K329" t="str">
        <f t="shared" si="20"/>
        <v>Mar</v>
      </c>
      <c r="L329" t="str">
        <f t="shared" si="21"/>
        <v>Tue</v>
      </c>
      <c r="M329" t="str">
        <f t="shared" si="22"/>
        <v>evening</v>
      </c>
      <c r="N329" t="str">
        <f>VLOOKUP(A329,'Customer-details'!$A$1:$C$1001,2,0)</f>
        <v>Member</v>
      </c>
      <c r="O329" t="str">
        <f>VLOOKUP(A329,'Customer-details'!$A$1:$C$1001,3,0)</f>
        <v>Male</v>
      </c>
      <c r="P329" t="str">
        <f>VLOOKUP(A329,'Product-details'!$A$1:$C$1001,2,0)</f>
        <v>Food and beverages</v>
      </c>
      <c r="Q329" t="str">
        <f>VLOOKUP(A329,'City-details'!$A$1:$C$1001,3,0)</f>
        <v>Naypyitaw</v>
      </c>
      <c r="R329" t="str">
        <f>VLOOKUP(A329,'City-details'!$A$1:$C$1001,2,0)</f>
        <v>C</v>
      </c>
      <c r="S329" t="str">
        <f t="shared" si="23"/>
        <v>Good</v>
      </c>
    </row>
    <row r="330" spans="1:19">
      <c r="A330" t="s">
        <v>343</v>
      </c>
      <c r="B330" s="1">
        <v>51.13</v>
      </c>
      <c r="C330" s="4">
        <v>4</v>
      </c>
      <c r="D330" s="2">
        <v>10.226000000000001</v>
      </c>
      <c r="E330" s="1">
        <v>214.74600000000001</v>
      </c>
      <c r="F330" s="3">
        <v>43490</v>
      </c>
      <c r="G330" s="5">
        <v>0.42430555555555599</v>
      </c>
      <c r="H330" t="s">
        <v>17</v>
      </c>
      <c r="I330" s="1">
        <v>10.226000000000001</v>
      </c>
      <c r="J330" s="6">
        <v>4</v>
      </c>
      <c r="K330" t="str">
        <f t="shared" si="20"/>
        <v>Jan</v>
      </c>
      <c r="L330" t="str">
        <f t="shared" si="21"/>
        <v>Fri</v>
      </c>
      <c r="M330" t="str">
        <f t="shared" si="22"/>
        <v>morning</v>
      </c>
      <c r="N330" t="str">
        <f>VLOOKUP(A330,'Customer-details'!$A$1:$C$1001,2,0)</f>
        <v>Member</v>
      </c>
      <c r="O330" t="str">
        <f>VLOOKUP(A330,'Customer-details'!$A$1:$C$1001,3,0)</f>
        <v>Male</v>
      </c>
      <c r="P330" t="str">
        <f>VLOOKUP(A330,'Product-details'!$A$1:$C$1001,2,0)</f>
        <v>Health and beauty</v>
      </c>
      <c r="Q330" t="str">
        <f>VLOOKUP(A330,'City-details'!$A$1:$C$1001,3,0)</f>
        <v>Mandalay</v>
      </c>
      <c r="R330" t="str">
        <f>VLOOKUP(A330,'City-details'!$A$1:$C$1001,2,0)</f>
        <v>B</v>
      </c>
      <c r="S330" t="str">
        <f t="shared" si="23"/>
        <v>Poor</v>
      </c>
    </row>
    <row r="331" spans="1:19">
      <c r="A331" t="s">
        <v>344</v>
      </c>
      <c r="B331" s="1">
        <v>36.36</v>
      </c>
      <c r="C331" s="4">
        <v>4</v>
      </c>
      <c r="D331" s="2">
        <v>7.2720000000000002</v>
      </c>
      <c r="E331" s="1">
        <v>152.71199999999999</v>
      </c>
      <c r="F331" s="3">
        <v>43549</v>
      </c>
      <c r="G331" s="5">
        <v>0.54652777777777795</v>
      </c>
      <c r="H331" t="s">
        <v>15</v>
      </c>
      <c r="I331" s="1">
        <v>7.2720000000000002</v>
      </c>
      <c r="J331" s="6">
        <v>7.6</v>
      </c>
      <c r="K331" t="str">
        <f t="shared" si="20"/>
        <v>Mar</v>
      </c>
      <c r="L331" t="str">
        <f t="shared" si="21"/>
        <v>Mon</v>
      </c>
      <c r="M331" t="str">
        <f t="shared" si="22"/>
        <v>afternoon</v>
      </c>
      <c r="N331" t="str">
        <f>VLOOKUP(A331,'Customer-details'!$A$1:$C$1001,2,0)</f>
        <v>Member</v>
      </c>
      <c r="O331" t="str">
        <f>VLOOKUP(A331,'Customer-details'!$A$1:$C$1001,3,0)</f>
        <v>Male</v>
      </c>
      <c r="P331" t="str">
        <f>VLOOKUP(A331,'Product-details'!$A$1:$C$1001,2,0)</f>
        <v>Electronic accessories</v>
      </c>
      <c r="Q331" t="str">
        <f>VLOOKUP(A331,'City-details'!$A$1:$C$1001,3,0)</f>
        <v>Yangon</v>
      </c>
      <c r="R331" t="str">
        <f>VLOOKUP(A331,'City-details'!$A$1:$C$1001,2,0)</f>
        <v>A</v>
      </c>
      <c r="S331" t="str">
        <f t="shared" si="23"/>
        <v>Average</v>
      </c>
    </row>
    <row r="332" spans="1:19">
      <c r="A332" t="s">
        <v>345</v>
      </c>
      <c r="B332" s="1">
        <v>22.02</v>
      </c>
      <c r="C332" s="4">
        <v>9</v>
      </c>
      <c r="D332" s="2">
        <v>9.9090000000000007</v>
      </c>
      <c r="E332" s="1">
        <v>208.089</v>
      </c>
      <c r="F332" s="3">
        <v>43503</v>
      </c>
      <c r="G332" s="5">
        <v>0.78333333333333299</v>
      </c>
      <c r="H332" t="s">
        <v>15</v>
      </c>
      <c r="I332" s="1">
        <v>9.9090000000000007</v>
      </c>
      <c r="J332" s="6">
        <v>6.8</v>
      </c>
      <c r="K332" t="str">
        <f t="shared" si="20"/>
        <v>Feb</v>
      </c>
      <c r="L332" t="str">
        <f t="shared" si="21"/>
        <v>Thu</v>
      </c>
      <c r="M332" t="str">
        <f t="shared" si="22"/>
        <v>evening</v>
      </c>
      <c r="N332" t="str">
        <f>VLOOKUP(A332,'Customer-details'!$A$1:$C$1001,2,0)</f>
        <v>Normal</v>
      </c>
      <c r="O332" t="str">
        <f>VLOOKUP(A332,'Customer-details'!$A$1:$C$1001,3,0)</f>
        <v>Male</v>
      </c>
      <c r="P332" t="str">
        <f>VLOOKUP(A332,'Product-details'!$A$1:$C$1001,2,0)</f>
        <v>Home and lifestyle</v>
      </c>
      <c r="Q332" t="str">
        <f>VLOOKUP(A332,'City-details'!$A$1:$C$1001,3,0)</f>
        <v>Mandalay</v>
      </c>
      <c r="R332" t="str">
        <f>VLOOKUP(A332,'City-details'!$A$1:$C$1001,2,0)</f>
        <v>B</v>
      </c>
      <c r="S332" t="str">
        <f t="shared" si="23"/>
        <v>Average</v>
      </c>
    </row>
    <row r="333" spans="1:19">
      <c r="A333" t="s">
        <v>346</v>
      </c>
      <c r="B333" s="1">
        <v>32.9</v>
      </c>
      <c r="C333" s="4">
        <v>3</v>
      </c>
      <c r="D333" s="2">
        <v>4.9349999999999996</v>
      </c>
      <c r="E333" s="1">
        <v>103.63500000000001</v>
      </c>
      <c r="F333" s="3">
        <v>43513</v>
      </c>
      <c r="G333" s="5">
        <v>0.72708333333333297</v>
      </c>
      <c r="H333" t="s">
        <v>17</v>
      </c>
      <c r="I333" s="1">
        <v>4.9349999999999996</v>
      </c>
      <c r="J333" s="6">
        <v>9.1</v>
      </c>
      <c r="K333" t="str">
        <f t="shared" si="20"/>
        <v>Feb</v>
      </c>
      <c r="L333" t="str">
        <f t="shared" si="21"/>
        <v>Sun</v>
      </c>
      <c r="M333" t="str">
        <f t="shared" si="22"/>
        <v>evening</v>
      </c>
      <c r="N333" t="str">
        <f>VLOOKUP(A333,'Customer-details'!$A$1:$C$1001,2,0)</f>
        <v>Normal</v>
      </c>
      <c r="O333" t="str">
        <f>VLOOKUP(A333,'Customer-details'!$A$1:$C$1001,3,0)</f>
        <v>Male</v>
      </c>
      <c r="P333" t="str">
        <f>VLOOKUP(A333,'Product-details'!$A$1:$C$1001,2,0)</f>
        <v>Food and beverages</v>
      </c>
      <c r="Q333" t="str">
        <f>VLOOKUP(A333,'City-details'!$A$1:$C$1001,3,0)</f>
        <v>Yangon</v>
      </c>
      <c r="R333" t="str">
        <f>VLOOKUP(A333,'City-details'!$A$1:$C$1001,2,0)</f>
        <v>A</v>
      </c>
      <c r="S333" t="str">
        <f t="shared" si="23"/>
        <v>Good</v>
      </c>
    </row>
    <row r="334" spans="1:19">
      <c r="A334" t="s">
        <v>347</v>
      </c>
      <c r="B334" s="1">
        <v>77.02</v>
      </c>
      <c r="C334" s="4">
        <v>5</v>
      </c>
      <c r="D334" s="2">
        <v>19.254999999999999</v>
      </c>
      <c r="E334" s="1">
        <v>404.35500000000002</v>
      </c>
      <c r="F334" s="3">
        <v>43499</v>
      </c>
      <c r="G334" s="5">
        <v>0.66597222222222197</v>
      </c>
      <c r="H334" t="s">
        <v>15</v>
      </c>
      <c r="I334" s="1">
        <v>19.254999999999999</v>
      </c>
      <c r="J334" s="6">
        <v>5.5</v>
      </c>
      <c r="K334" t="str">
        <f t="shared" si="20"/>
        <v>Feb</v>
      </c>
      <c r="L334" t="str">
        <f t="shared" si="21"/>
        <v>Sun</v>
      </c>
      <c r="M334" t="str">
        <f t="shared" si="22"/>
        <v>afternoon</v>
      </c>
      <c r="N334" t="str">
        <f>VLOOKUP(A334,'Customer-details'!$A$1:$C$1001,2,0)</f>
        <v>Normal</v>
      </c>
      <c r="O334" t="str">
        <f>VLOOKUP(A334,'Customer-details'!$A$1:$C$1001,3,0)</f>
        <v>Male</v>
      </c>
      <c r="P334" t="str">
        <f>VLOOKUP(A334,'Product-details'!$A$1:$C$1001,2,0)</f>
        <v>Fashion accessories</v>
      </c>
      <c r="Q334" t="str">
        <f>VLOOKUP(A334,'City-details'!$A$1:$C$1001,3,0)</f>
        <v>Yangon</v>
      </c>
      <c r="R334" t="str">
        <f>VLOOKUP(A334,'City-details'!$A$1:$C$1001,2,0)</f>
        <v>A</v>
      </c>
      <c r="S334" t="str">
        <f t="shared" si="23"/>
        <v>Poor</v>
      </c>
    </row>
    <row r="335" spans="1:19">
      <c r="A335" t="s">
        <v>348</v>
      </c>
      <c r="B335" s="1">
        <v>23.48</v>
      </c>
      <c r="C335" s="4">
        <v>2</v>
      </c>
      <c r="D335" s="2">
        <v>2.3479999999999999</v>
      </c>
      <c r="E335" s="1">
        <v>49.308</v>
      </c>
      <c r="F335" s="3">
        <v>43538</v>
      </c>
      <c r="G335" s="5">
        <v>0.47291666666666698</v>
      </c>
      <c r="H335" t="s">
        <v>17</v>
      </c>
      <c r="I335" s="1">
        <v>2.3479999999999999</v>
      </c>
      <c r="J335" s="6">
        <v>7.9</v>
      </c>
      <c r="K335" t="str">
        <f t="shared" si="20"/>
        <v>Mar</v>
      </c>
      <c r="L335" t="str">
        <f t="shared" si="21"/>
        <v>Thu</v>
      </c>
      <c r="M335" t="str">
        <f t="shared" si="22"/>
        <v>morning</v>
      </c>
      <c r="N335" t="str">
        <f>VLOOKUP(A335,'Customer-details'!$A$1:$C$1001,2,0)</f>
        <v>Member</v>
      </c>
      <c r="O335" t="str">
        <f>VLOOKUP(A335,'Customer-details'!$A$1:$C$1001,3,0)</f>
        <v>Male</v>
      </c>
      <c r="P335" t="str">
        <f>VLOOKUP(A335,'Product-details'!$A$1:$C$1001,2,0)</f>
        <v>Food and beverages</v>
      </c>
      <c r="Q335" t="str">
        <f>VLOOKUP(A335,'City-details'!$A$1:$C$1001,3,0)</f>
        <v>Yangon</v>
      </c>
      <c r="R335" t="str">
        <f>VLOOKUP(A335,'City-details'!$A$1:$C$1001,2,0)</f>
        <v>A</v>
      </c>
      <c r="S335" t="str">
        <f t="shared" si="23"/>
        <v>Average</v>
      </c>
    </row>
    <row r="336" spans="1:19">
      <c r="A336" t="s">
        <v>349</v>
      </c>
      <c r="B336" s="1">
        <v>14.7</v>
      </c>
      <c r="C336" s="4">
        <v>5</v>
      </c>
      <c r="D336" s="2">
        <v>3.6749999999999998</v>
      </c>
      <c r="E336" s="1">
        <v>77.174999999999997</v>
      </c>
      <c r="F336" s="3">
        <v>43548</v>
      </c>
      <c r="G336" s="5">
        <v>0.57499999999999996</v>
      </c>
      <c r="H336" t="s">
        <v>13</v>
      </c>
      <c r="I336" s="1">
        <v>3.6749999999999998</v>
      </c>
      <c r="J336" s="6">
        <v>8.5</v>
      </c>
      <c r="K336" t="str">
        <f t="shared" si="20"/>
        <v>Mar</v>
      </c>
      <c r="L336" t="str">
        <f t="shared" si="21"/>
        <v>Sun</v>
      </c>
      <c r="M336" t="str">
        <f t="shared" si="22"/>
        <v>afternoon</v>
      </c>
      <c r="N336" t="str">
        <f>VLOOKUP(A336,'Customer-details'!$A$1:$C$1001,2,0)</f>
        <v>Member</v>
      </c>
      <c r="O336" t="str">
        <f>VLOOKUP(A336,'Customer-details'!$A$1:$C$1001,3,0)</f>
        <v>Male</v>
      </c>
      <c r="P336" t="str">
        <f>VLOOKUP(A336,'Product-details'!$A$1:$C$1001,2,0)</f>
        <v>Sports and travel</v>
      </c>
      <c r="Q336" t="str">
        <f>VLOOKUP(A336,'City-details'!$A$1:$C$1001,3,0)</f>
        <v>Naypyitaw</v>
      </c>
      <c r="R336" t="str">
        <f>VLOOKUP(A336,'City-details'!$A$1:$C$1001,2,0)</f>
        <v>C</v>
      </c>
      <c r="S336" t="str">
        <f t="shared" si="23"/>
        <v>Good</v>
      </c>
    </row>
    <row r="337" spans="1:19">
      <c r="A337" t="s">
        <v>350</v>
      </c>
      <c r="B337" s="1">
        <v>28.45</v>
      </c>
      <c r="C337" s="4">
        <v>5</v>
      </c>
      <c r="D337" s="2">
        <v>7.1124999999999998</v>
      </c>
      <c r="E337" s="1">
        <v>149.36250000000001</v>
      </c>
      <c r="F337" s="3">
        <v>43545</v>
      </c>
      <c r="G337" s="5">
        <v>0.42847222222222198</v>
      </c>
      <c r="H337" t="s">
        <v>17</v>
      </c>
      <c r="I337" s="1">
        <v>7.1124999999999998</v>
      </c>
      <c r="J337" s="6">
        <v>9.1</v>
      </c>
      <c r="K337" t="str">
        <f t="shared" si="20"/>
        <v>Mar</v>
      </c>
      <c r="L337" t="str">
        <f t="shared" si="21"/>
        <v>Thu</v>
      </c>
      <c r="M337" t="str">
        <f t="shared" si="22"/>
        <v>morning</v>
      </c>
      <c r="N337" t="str">
        <f>VLOOKUP(A337,'Customer-details'!$A$1:$C$1001,2,0)</f>
        <v>Member</v>
      </c>
      <c r="O337" t="str">
        <f>VLOOKUP(A337,'Customer-details'!$A$1:$C$1001,3,0)</f>
        <v>Female</v>
      </c>
      <c r="P337" t="str">
        <f>VLOOKUP(A337,'Product-details'!$A$1:$C$1001,2,0)</f>
        <v>Electronic accessories</v>
      </c>
      <c r="Q337" t="str">
        <f>VLOOKUP(A337,'City-details'!$A$1:$C$1001,3,0)</f>
        <v>Yangon</v>
      </c>
      <c r="R337" t="str">
        <f>VLOOKUP(A337,'City-details'!$A$1:$C$1001,2,0)</f>
        <v>A</v>
      </c>
      <c r="S337" t="str">
        <f t="shared" si="23"/>
        <v>Good</v>
      </c>
    </row>
    <row r="338" spans="1:19">
      <c r="A338" t="s">
        <v>351</v>
      </c>
      <c r="B338" s="1">
        <v>76.400000000000006</v>
      </c>
      <c r="C338" s="4">
        <v>9</v>
      </c>
      <c r="D338" s="2">
        <v>34.380000000000003</v>
      </c>
      <c r="E338" s="1">
        <v>721.98</v>
      </c>
      <c r="F338" s="3">
        <v>43543</v>
      </c>
      <c r="G338" s="5">
        <v>0.65902777777777799</v>
      </c>
      <c r="H338" t="s">
        <v>13</v>
      </c>
      <c r="I338" s="1">
        <v>34.380000000000003</v>
      </c>
      <c r="J338" s="6">
        <v>7.5</v>
      </c>
      <c r="K338" t="str">
        <f t="shared" si="20"/>
        <v>Mar</v>
      </c>
      <c r="L338" t="str">
        <f t="shared" si="21"/>
        <v>Tue</v>
      </c>
      <c r="M338" t="str">
        <f t="shared" si="22"/>
        <v>afternoon</v>
      </c>
      <c r="N338" t="str">
        <f>VLOOKUP(A338,'Customer-details'!$A$1:$C$1001,2,0)</f>
        <v>Normal</v>
      </c>
      <c r="O338" t="str">
        <f>VLOOKUP(A338,'Customer-details'!$A$1:$C$1001,3,0)</f>
        <v>Male</v>
      </c>
      <c r="P338" t="str">
        <f>VLOOKUP(A338,'Product-details'!$A$1:$C$1001,2,0)</f>
        <v>Fashion accessories</v>
      </c>
      <c r="Q338" t="str">
        <f>VLOOKUP(A338,'City-details'!$A$1:$C$1001,3,0)</f>
        <v>Yangon</v>
      </c>
      <c r="R338" t="str">
        <f>VLOOKUP(A338,'City-details'!$A$1:$C$1001,2,0)</f>
        <v>A</v>
      </c>
      <c r="S338" t="str">
        <f t="shared" si="23"/>
        <v>Average</v>
      </c>
    </row>
    <row r="339" spans="1:19">
      <c r="A339" t="s">
        <v>352</v>
      </c>
      <c r="B339" s="1">
        <v>57.95</v>
      </c>
      <c r="C339" s="4">
        <v>6</v>
      </c>
      <c r="D339" s="2">
        <v>17.385000000000002</v>
      </c>
      <c r="E339" s="1">
        <v>365.08499999999998</v>
      </c>
      <c r="F339" s="3">
        <v>43520</v>
      </c>
      <c r="G339" s="5">
        <v>0.54305555555555596</v>
      </c>
      <c r="H339" t="s">
        <v>15</v>
      </c>
      <c r="I339" s="1">
        <v>17.385000000000002</v>
      </c>
      <c r="J339" s="6">
        <v>5.2</v>
      </c>
      <c r="K339" t="str">
        <f t="shared" si="20"/>
        <v>Feb</v>
      </c>
      <c r="L339" t="str">
        <f t="shared" si="21"/>
        <v>Sun</v>
      </c>
      <c r="M339" t="str">
        <f t="shared" si="22"/>
        <v>afternoon</v>
      </c>
      <c r="N339" t="str">
        <f>VLOOKUP(A339,'Customer-details'!$A$1:$C$1001,2,0)</f>
        <v>Normal</v>
      </c>
      <c r="O339" t="str">
        <f>VLOOKUP(A339,'Customer-details'!$A$1:$C$1001,3,0)</f>
        <v>Female</v>
      </c>
      <c r="P339" t="str">
        <f>VLOOKUP(A339,'Product-details'!$A$1:$C$1001,2,0)</f>
        <v>Sports and travel</v>
      </c>
      <c r="Q339" t="str">
        <f>VLOOKUP(A339,'City-details'!$A$1:$C$1001,3,0)</f>
        <v>Mandalay</v>
      </c>
      <c r="R339" t="str">
        <f>VLOOKUP(A339,'City-details'!$A$1:$C$1001,2,0)</f>
        <v>B</v>
      </c>
      <c r="S339" t="str">
        <f t="shared" si="23"/>
        <v>Poor</v>
      </c>
    </row>
    <row r="340" spans="1:19">
      <c r="A340" t="s">
        <v>353</v>
      </c>
      <c r="B340" s="1">
        <v>47.65</v>
      </c>
      <c r="C340" s="4">
        <v>3</v>
      </c>
      <c r="D340" s="2">
        <v>7.1475</v>
      </c>
      <c r="E340" s="1">
        <v>150.0975</v>
      </c>
      <c r="F340" s="3">
        <v>43552</v>
      </c>
      <c r="G340" s="5">
        <v>0.54027777777777797</v>
      </c>
      <c r="H340" t="s">
        <v>17</v>
      </c>
      <c r="I340" s="1">
        <v>7.1475</v>
      </c>
      <c r="J340" s="6">
        <v>9.5</v>
      </c>
      <c r="K340" t="str">
        <f t="shared" si="20"/>
        <v>Mar</v>
      </c>
      <c r="L340" t="str">
        <f t="shared" si="21"/>
        <v>Thu</v>
      </c>
      <c r="M340" t="str">
        <f t="shared" si="22"/>
        <v>afternoon</v>
      </c>
      <c r="N340" t="str">
        <f>VLOOKUP(A340,'Customer-details'!$A$1:$C$1001,2,0)</f>
        <v>Normal</v>
      </c>
      <c r="O340" t="str">
        <f>VLOOKUP(A340,'Customer-details'!$A$1:$C$1001,3,0)</f>
        <v>Female</v>
      </c>
      <c r="P340" t="str">
        <f>VLOOKUP(A340,'Product-details'!$A$1:$C$1001,2,0)</f>
        <v>Electronic accessories</v>
      </c>
      <c r="Q340" t="str">
        <f>VLOOKUP(A340,'City-details'!$A$1:$C$1001,3,0)</f>
        <v>Naypyitaw</v>
      </c>
      <c r="R340" t="str">
        <f>VLOOKUP(A340,'City-details'!$A$1:$C$1001,2,0)</f>
        <v>C</v>
      </c>
      <c r="S340" t="str">
        <f t="shared" si="23"/>
        <v>Good</v>
      </c>
    </row>
    <row r="341" spans="1:19">
      <c r="A341" t="s">
        <v>354</v>
      </c>
      <c r="B341" s="1">
        <v>42.82</v>
      </c>
      <c r="C341" s="4">
        <v>9</v>
      </c>
      <c r="D341" s="2">
        <v>19.268999999999998</v>
      </c>
      <c r="E341" s="1">
        <v>404.649</v>
      </c>
      <c r="F341" s="3">
        <v>43501</v>
      </c>
      <c r="G341" s="5">
        <v>0.64305555555555605</v>
      </c>
      <c r="H341" t="s">
        <v>17</v>
      </c>
      <c r="I341" s="1">
        <v>19.268999999999998</v>
      </c>
      <c r="J341" s="6">
        <v>8.9</v>
      </c>
      <c r="K341" t="str">
        <f t="shared" si="20"/>
        <v>Feb</v>
      </c>
      <c r="L341" t="str">
        <f t="shared" si="21"/>
        <v>Tue</v>
      </c>
      <c r="M341" t="str">
        <f t="shared" si="22"/>
        <v>afternoon</v>
      </c>
      <c r="N341" t="str">
        <f>VLOOKUP(A341,'Customer-details'!$A$1:$C$1001,2,0)</f>
        <v>Member</v>
      </c>
      <c r="O341" t="str">
        <f>VLOOKUP(A341,'Customer-details'!$A$1:$C$1001,3,0)</f>
        <v>Female</v>
      </c>
      <c r="P341" t="str">
        <f>VLOOKUP(A341,'Product-details'!$A$1:$C$1001,2,0)</f>
        <v>Food and beverages</v>
      </c>
      <c r="Q341" t="str">
        <f>VLOOKUP(A341,'City-details'!$A$1:$C$1001,3,0)</f>
        <v>Mandalay</v>
      </c>
      <c r="R341" t="str">
        <f>VLOOKUP(A341,'City-details'!$A$1:$C$1001,2,0)</f>
        <v>B</v>
      </c>
      <c r="S341" t="str">
        <f t="shared" si="23"/>
        <v>Good</v>
      </c>
    </row>
    <row r="342" spans="1:19">
      <c r="A342" t="s">
        <v>355</v>
      </c>
      <c r="B342" s="1">
        <v>48.09</v>
      </c>
      <c r="C342" s="4">
        <v>3</v>
      </c>
      <c r="D342" s="2">
        <v>7.2134999999999998</v>
      </c>
      <c r="E342" s="1">
        <v>151.48349999999999</v>
      </c>
      <c r="F342" s="3">
        <v>43506</v>
      </c>
      <c r="G342" s="5">
        <v>0.76597222222222205</v>
      </c>
      <c r="H342" t="s">
        <v>17</v>
      </c>
      <c r="I342" s="1">
        <v>7.2134999999999998</v>
      </c>
      <c r="J342" s="6">
        <v>7.8</v>
      </c>
      <c r="K342" t="str">
        <f t="shared" si="20"/>
        <v>Feb</v>
      </c>
      <c r="L342" t="str">
        <f t="shared" si="21"/>
        <v>Sun</v>
      </c>
      <c r="M342" t="str">
        <f t="shared" si="22"/>
        <v>evening</v>
      </c>
      <c r="N342" t="str">
        <f>VLOOKUP(A342,'Customer-details'!$A$1:$C$1001,2,0)</f>
        <v>Member</v>
      </c>
      <c r="O342" t="str">
        <f>VLOOKUP(A342,'Customer-details'!$A$1:$C$1001,3,0)</f>
        <v>Male</v>
      </c>
      <c r="P342" t="str">
        <f>VLOOKUP(A342,'Product-details'!$A$1:$C$1001,2,0)</f>
        <v>Electronic accessories</v>
      </c>
      <c r="Q342" t="str">
        <f>VLOOKUP(A342,'City-details'!$A$1:$C$1001,3,0)</f>
        <v>Mandalay</v>
      </c>
      <c r="R342" t="str">
        <f>VLOOKUP(A342,'City-details'!$A$1:$C$1001,2,0)</f>
        <v>B</v>
      </c>
      <c r="S342" t="str">
        <f t="shared" si="23"/>
        <v>Average</v>
      </c>
    </row>
    <row r="343" spans="1:19">
      <c r="A343" t="s">
        <v>356</v>
      </c>
      <c r="B343" s="1">
        <v>55.97</v>
      </c>
      <c r="C343" s="4">
        <v>7</v>
      </c>
      <c r="D343" s="2">
        <v>19.589500000000001</v>
      </c>
      <c r="E343" s="1">
        <v>411.37950000000001</v>
      </c>
      <c r="F343" s="3">
        <v>43529</v>
      </c>
      <c r="G343" s="5">
        <v>0.79583333333333295</v>
      </c>
      <c r="H343" t="s">
        <v>13</v>
      </c>
      <c r="I343" s="1">
        <v>19.589500000000001</v>
      </c>
      <c r="J343" s="6">
        <v>8.9</v>
      </c>
      <c r="K343" t="str">
        <f t="shared" si="20"/>
        <v>Mar</v>
      </c>
      <c r="L343" t="str">
        <f t="shared" si="21"/>
        <v>Tue</v>
      </c>
      <c r="M343" t="str">
        <f t="shared" si="22"/>
        <v>evening</v>
      </c>
      <c r="N343" t="str">
        <f>VLOOKUP(A343,'Customer-details'!$A$1:$C$1001,2,0)</f>
        <v>Member</v>
      </c>
      <c r="O343" t="str">
        <f>VLOOKUP(A343,'Customer-details'!$A$1:$C$1001,3,0)</f>
        <v>Female</v>
      </c>
      <c r="P343" t="str">
        <f>VLOOKUP(A343,'Product-details'!$A$1:$C$1001,2,0)</f>
        <v>Health and beauty</v>
      </c>
      <c r="Q343" t="str">
        <f>VLOOKUP(A343,'City-details'!$A$1:$C$1001,3,0)</f>
        <v>Mandalay</v>
      </c>
      <c r="R343" t="str">
        <f>VLOOKUP(A343,'City-details'!$A$1:$C$1001,2,0)</f>
        <v>B</v>
      </c>
      <c r="S343" t="str">
        <f t="shared" si="23"/>
        <v>Good</v>
      </c>
    </row>
    <row r="344" spans="1:19">
      <c r="A344" t="s">
        <v>357</v>
      </c>
      <c r="B344" s="1">
        <v>76.900000000000006</v>
      </c>
      <c r="C344" s="4">
        <v>7</v>
      </c>
      <c r="D344" s="2">
        <v>26.914999999999999</v>
      </c>
      <c r="E344" s="1">
        <v>565.21500000000003</v>
      </c>
      <c r="F344" s="3">
        <v>43511</v>
      </c>
      <c r="G344" s="5">
        <v>0.84791666666666698</v>
      </c>
      <c r="H344" t="s">
        <v>15</v>
      </c>
      <c r="I344" s="1">
        <v>26.914999999999999</v>
      </c>
      <c r="J344" s="6">
        <v>7.7</v>
      </c>
      <c r="K344" t="str">
        <f t="shared" si="20"/>
        <v>Feb</v>
      </c>
      <c r="L344" t="str">
        <f t="shared" si="21"/>
        <v>Fri</v>
      </c>
      <c r="M344" t="str">
        <f t="shared" si="22"/>
        <v>evening</v>
      </c>
      <c r="N344" t="str">
        <f>VLOOKUP(A344,'Customer-details'!$A$1:$C$1001,2,0)</f>
        <v>Member</v>
      </c>
      <c r="O344" t="str">
        <f>VLOOKUP(A344,'Customer-details'!$A$1:$C$1001,3,0)</f>
        <v>Female</v>
      </c>
      <c r="P344" t="str">
        <f>VLOOKUP(A344,'Product-details'!$A$1:$C$1001,2,0)</f>
        <v>Health and beauty</v>
      </c>
      <c r="Q344" t="str">
        <f>VLOOKUP(A344,'City-details'!$A$1:$C$1001,3,0)</f>
        <v>Mandalay</v>
      </c>
      <c r="R344" t="str">
        <f>VLOOKUP(A344,'City-details'!$A$1:$C$1001,2,0)</f>
        <v>B</v>
      </c>
      <c r="S344" t="str">
        <f t="shared" si="23"/>
        <v>Average</v>
      </c>
    </row>
    <row r="345" spans="1:19">
      <c r="A345" t="s">
        <v>358</v>
      </c>
      <c r="B345" s="1">
        <v>97.03</v>
      </c>
      <c r="C345" s="4">
        <v>5</v>
      </c>
      <c r="D345" s="2">
        <v>24.2575</v>
      </c>
      <c r="E345" s="1">
        <v>509.40750000000003</v>
      </c>
      <c r="F345" s="3">
        <v>43495</v>
      </c>
      <c r="G345" s="5">
        <v>0.68333333333333302</v>
      </c>
      <c r="H345" t="s">
        <v>13</v>
      </c>
      <c r="I345" s="1">
        <v>24.2575</v>
      </c>
      <c r="J345" s="6">
        <v>9.3000000000000007</v>
      </c>
      <c r="K345" t="str">
        <f t="shared" si="20"/>
        <v>Jan</v>
      </c>
      <c r="L345" t="str">
        <f t="shared" si="21"/>
        <v>Wed</v>
      </c>
      <c r="M345" t="str">
        <f t="shared" si="22"/>
        <v>evening</v>
      </c>
      <c r="N345" t="str">
        <f>VLOOKUP(A345,'Customer-details'!$A$1:$C$1001,2,0)</f>
        <v>Normal</v>
      </c>
      <c r="O345" t="str">
        <f>VLOOKUP(A345,'Customer-details'!$A$1:$C$1001,3,0)</f>
        <v>Female</v>
      </c>
      <c r="P345" t="str">
        <f>VLOOKUP(A345,'Product-details'!$A$1:$C$1001,2,0)</f>
        <v>Food and beverages</v>
      </c>
      <c r="Q345" t="str">
        <f>VLOOKUP(A345,'City-details'!$A$1:$C$1001,3,0)</f>
        <v>Naypyitaw</v>
      </c>
      <c r="R345" t="str">
        <f>VLOOKUP(A345,'City-details'!$A$1:$C$1001,2,0)</f>
        <v>C</v>
      </c>
      <c r="S345" t="str">
        <f t="shared" si="23"/>
        <v>Good</v>
      </c>
    </row>
    <row r="346" spans="1:19">
      <c r="A346" t="s">
        <v>359</v>
      </c>
      <c r="B346" s="1">
        <v>44.65</v>
      </c>
      <c r="C346" s="4">
        <v>3</v>
      </c>
      <c r="D346" s="2">
        <v>6.6974999999999998</v>
      </c>
      <c r="E346" s="1">
        <v>140.64750000000001</v>
      </c>
      <c r="F346" s="3">
        <v>43510</v>
      </c>
      <c r="G346" s="5">
        <v>0.62777777777777799</v>
      </c>
      <c r="H346" t="s">
        <v>15</v>
      </c>
      <c r="I346" s="1">
        <v>6.6974999999999998</v>
      </c>
      <c r="J346" s="6">
        <v>6.2</v>
      </c>
      <c r="K346" t="str">
        <f t="shared" si="20"/>
        <v>Feb</v>
      </c>
      <c r="L346" t="str">
        <f t="shared" si="21"/>
        <v>Thu</v>
      </c>
      <c r="M346" t="str">
        <f t="shared" si="22"/>
        <v>afternoon</v>
      </c>
      <c r="N346" t="str">
        <f>VLOOKUP(A346,'Customer-details'!$A$1:$C$1001,2,0)</f>
        <v>Normal</v>
      </c>
      <c r="O346" t="str">
        <f>VLOOKUP(A346,'Customer-details'!$A$1:$C$1001,3,0)</f>
        <v>Male</v>
      </c>
      <c r="P346" t="str">
        <f>VLOOKUP(A346,'Product-details'!$A$1:$C$1001,2,0)</f>
        <v>Sports and travel</v>
      </c>
      <c r="Q346" t="str">
        <f>VLOOKUP(A346,'City-details'!$A$1:$C$1001,3,0)</f>
        <v>Yangon</v>
      </c>
      <c r="R346" t="str">
        <f>VLOOKUP(A346,'City-details'!$A$1:$C$1001,2,0)</f>
        <v>A</v>
      </c>
      <c r="S346" t="str">
        <f t="shared" si="23"/>
        <v>Average</v>
      </c>
    </row>
    <row r="347" spans="1:19">
      <c r="A347" t="s">
        <v>360</v>
      </c>
      <c r="B347" s="1">
        <v>77.930000000000007</v>
      </c>
      <c r="C347" s="4">
        <v>9</v>
      </c>
      <c r="D347" s="2">
        <v>35.0685</v>
      </c>
      <c r="E347" s="1">
        <v>736.43849999999998</v>
      </c>
      <c r="F347" s="3">
        <v>43523</v>
      </c>
      <c r="G347" s="5">
        <v>0.67361111111111105</v>
      </c>
      <c r="H347" t="s">
        <v>13</v>
      </c>
      <c r="I347" s="1">
        <v>35.0685</v>
      </c>
      <c r="J347" s="6">
        <v>7.6</v>
      </c>
      <c r="K347" t="str">
        <f t="shared" si="20"/>
        <v>Feb</v>
      </c>
      <c r="L347" t="str">
        <f t="shared" si="21"/>
        <v>Wed</v>
      </c>
      <c r="M347" t="str">
        <f t="shared" si="22"/>
        <v>evening</v>
      </c>
      <c r="N347" t="str">
        <f>VLOOKUP(A347,'Customer-details'!$A$1:$C$1001,2,0)</f>
        <v>Normal</v>
      </c>
      <c r="O347" t="str">
        <f>VLOOKUP(A347,'Customer-details'!$A$1:$C$1001,3,0)</f>
        <v>Female</v>
      </c>
      <c r="P347" t="str">
        <f>VLOOKUP(A347,'Product-details'!$A$1:$C$1001,2,0)</f>
        <v>Fashion accessories</v>
      </c>
      <c r="Q347" t="str">
        <f>VLOOKUP(A347,'City-details'!$A$1:$C$1001,3,0)</f>
        <v>Yangon</v>
      </c>
      <c r="R347" t="str">
        <f>VLOOKUP(A347,'City-details'!$A$1:$C$1001,2,0)</f>
        <v>A</v>
      </c>
      <c r="S347" t="str">
        <f t="shared" si="23"/>
        <v>Average</v>
      </c>
    </row>
    <row r="348" spans="1:19">
      <c r="A348" t="s">
        <v>361</v>
      </c>
      <c r="B348" s="1">
        <v>71.95</v>
      </c>
      <c r="C348" s="4">
        <v>1</v>
      </c>
      <c r="D348" s="2">
        <v>3.5975000000000001</v>
      </c>
      <c r="E348" s="1">
        <v>75.547499999999999</v>
      </c>
      <c r="F348" s="3">
        <v>43500</v>
      </c>
      <c r="G348" s="5">
        <v>0.50972222222222197</v>
      </c>
      <c r="H348" t="s">
        <v>15</v>
      </c>
      <c r="I348" s="1">
        <v>3.5975000000000001</v>
      </c>
      <c r="J348" s="6">
        <v>7.3</v>
      </c>
      <c r="K348" t="str">
        <f t="shared" si="20"/>
        <v>Feb</v>
      </c>
      <c r="L348" t="str">
        <f t="shared" si="21"/>
        <v>Mon</v>
      </c>
      <c r="M348" t="str">
        <f t="shared" si="22"/>
        <v>afternoon</v>
      </c>
      <c r="N348" t="str">
        <f>VLOOKUP(A348,'Customer-details'!$A$1:$C$1001,2,0)</f>
        <v>Member</v>
      </c>
      <c r="O348" t="str">
        <f>VLOOKUP(A348,'Customer-details'!$A$1:$C$1001,3,0)</f>
        <v>Male</v>
      </c>
      <c r="P348" t="str">
        <f>VLOOKUP(A348,'Product-details'!$A$1:$C$1001,2,0)</f>
        <v>Electronic accessories</v>
      </c>
      <c r="Q348" t="str">
        <f>VLOOKUP(A348,'City-details'!$A$1:$C$1001,3,0)</f>
        <v>Yangon</v>
      </c>
      <c r="R348" t="str">
        <f>VLOOKUP(A348,'City-details'!$A$1:$C$1001,2,0)</f>
        <v>A</v>
      </c>
      <c r="S348" t="str">
        <f t="shared" si="23"/>
        <v>Average</v>
      </c>
    </row>
    <row r="349" spans="1:19">
      <c r="A349" t="s">
        <v>362</v>
      </c>
      <c r="B349" s="1">
        <v>89.25</v>
      </c>
      <c r="C349" s="4">
        <v>8</v>
      </c>
      <c r="D349" s="2">
        <v>35.700000000000003</v>
      </c>
      <c r="E349" s="1">
        <v>749.7</v>
      </c>
      <c r="F349" s="3">
        <v>43485</v>
      </c>
      <c r="G349" s="5">
        <v>0.42569444444444399</v>
      </c>
      <c r="H349" t="s">
        <v>15</v>
      </c>
      <c r="I349" s="1">
        <v>35.700000000000003</v>
      </c>
      <c r="J349" s="6">
        <v>4.7</v>
      </c>
      <c r="K349" t="str">
        <f t="shared" si="20"/>
        <v>Jan</v>
      </c>
      <c r="L349" t="str">
        <f t="shared" si="21"/>
        <v>Sun</v>
      </c>
      <c r="M349" t="str">
        <f t="shared" si="22"/>
        <v>morning</v>
      </c>
      <c r="N349" t="str">
        <f>VLOOKUP(A349,'Customer-details'!$A$1:$C$1001,2,0)</f>
        <v>Member</v>
      </c>
      <c r="O349" t="str">
        <f>VLOOKUP(A349,'Customer-details'!$A$1:$C$1001,3,0)</f>
        <v>Female</v>
      </c>
      <c r="P349" t="str">
        <f>VLOOKUP(A349,'Product-details'!$A$1:$C$1001,2,0)</f>
        <v>Home and lifestyle</v>
      </c>
      <c r="Q349" t="str">
        <f>VLOOKUP(A349,'City-details'!$A$1:$C$1001,3,0)</f>
        <v>Naypyitaw</v>
      </c>
      <c r="R349" t="str">
        <f>VLOOKUP(A349,'City-details'!$A$1:$C$1001,2,0)</f>
        <v>C</v>
      </c>
      <c r="S349" t="str">
        <f t="shared" si="23"/>
        <v>Poor</v>
      </c>
    </row>
    <row r="350" spans="1:19">
      <c r="A350" t="s">
        <v>363</v>
      </c>
      <c r="B350" s="1">
        <v>26.02</v>
      </c>
      <c r="C350" s="4">
        <v>7</v>
      </c>
      <c r="D350" s="2">
        <v>9.1069999999999993</v>
      </c>
      <c r="E350" s="1">
        <v>191.24700000000001</v>
      </c>
      <c r="F350" s="3">
        <v>43552</v>
      </c>
      <c r="G350" s="5">
        <v>0.73472222222222205</v>
      </c>
      <c r="H350" t="s">
        <v>15</v>
      </c>
      <c r="I350" s="1">
        <v>9.1069999999999993</v>
      </c>
      <c r="J350" s="6">
        <v>5.0999999999999996</v>
      </c>
      <c r="K350" t="str">
        <f t="shared" si="20"/>
        <v>Mar</v>
      </c>
      <c r="L350" t="str">
        <f t="shared" si="21"/>
        <v>Thu</v>
      </c>
      <c r="M350" t="str">
        <f t="shared" si="22"/>
        <v>evening</v>
      </c>
      <c r="N350" t="str">
        <f>VLOOKUP(A350,'Customer-details'!$A$1:$C$1001,2,0)</f>
        <v>Normal</v>
      </c>
      <c r="O350" t="str">
        <f>VLOOKUP(A350,'Customer-details'!$A$1:$C$1001,3,0)</f>
        <v>Male</v>
      </c>
      <c r="P350" t="str">
        <f>VLOOKUP(A350,'Product-details'!$A$1:$C$1001,2,0)</f>
        <v>Electronic accessories</v>
      </c>
      <c r="Q350" t="str">
        <f>VLOOKUP(A350,'City-details'!$A$1:$C$1001,3,0)</f>
        <v>Yangon</v>
      </c>
      <c r="R350" t="str">
        <f>VLOOKUP(A350,'City-details'!$A$1:$C$1001,2,0)</f>
        <v>A</v>
      </c>
      <c r="S350" t="str">
        <f t="shared" si="23"/>
        <v>Poor</v>
      </c>
    </row>
    <row r="351" spans="1:19">
      <c r="A351" t="s">
        <v>364</v>
      </c>
      <c r="B351" s="1">
        <v>13.5</v>
      </c>
      <c r="C351" s="4">
        <v>10</v>
      </c>
      <c r="D351" s="2">
        <v>6.75</v>
      </c>
      <c r="E351" s="1">
        <v>141.75</v>
      </c>
      <c r="F351" s="3">
        <v>43523</v>
      </c>
      <c r="G351" s="5">
        <v>0.46250000000000002</v>
      </c>
      <c r="H351" t="s">
        <v>17</v>
      </c>
      <c r="I351" s="1">
        <v>6.75</v>
      </c>
      <c r="J351" s="6">
        <v>4.8</v>
      </c>
      <c r="K351" t="str">
        <f t="shared" si="20"/>
        <v>Feb</v>
      </c>
      <c r="L351" t="str">
        <f t="shared" si="21"/>
        <v>Wed</v>
      </c>
      <c r="M351" t="str">
        <f t="shared" si="22"/>
        <v>morning</v>
      </c>
      <c r="N351" t="str">
        <f>VLOOKUP(A351,'Customer-details'!$A$1:$C$1001,2,0)</f>
        <v>Normal</v>
      </c>
      <c r="O351" t="str">
        <f>VLOOKUP(A351,'Customer-details'!$A$1:$C$1001,3,0)</f>
        <v>Female</v>
      </c>
      <c r="P351" t="str">
        <f>VLOOKUP(A351,'Product-details'!$A$1:$C$1001,2,0)</f>
        <v>Health and beauty</v>
      </c>
      <c r="Q351" t="str">
        <f>VLOOKUP(A351,'City-details'!$A$1:$C$1001,3,0)</f>
        <v>Mandalay</v>
      </c>
      <c r="R351" t="str">
        <f>VLOOKUP(A351,'City-details'!$A$1:$C$1001,2,0)</f>
        <v>B</v>
      </c>
      <c r="S351" t="str">
        <f t="shared" si="23"/>
        <v>Poor</v>
      </c>
    </row>
    <row r="352" spans="1:19">
      <c r="A352" t="s">
        <v>365</v>
      </c>
      <c r="B352" s="1">
        <v>99.3</v>
      </c>
      <c r="C352" s="4">
        <v>10</v>
      </c>
      <c r="D352" s="2">
        <v>49.65</v>
      </c>
      <c r="E352" s="1">
        <v>1042.6500000000001</v>
      </c>
      <c r="F352" s="3">
        <v>43511</v>
      </c>
      <c r="G352" s="5">
        <v>0.62013888888888902</v>
      </c>
      <c r="H352" t="s">
        <v>17</v>
      </c>
      <c r="I352" s="1">
        <v>49.65</v>
      </c>
      <c r="J352" s="6">
        <v>6.6</v>
      </c>
      <c r="K352" t="str">
        <f t="shared" si="20"/>
        <v>Feb</v>
      </c>
      <c r="L352" t="str">
        <f t="shared" si="21"/>
        <v>Fri</v>
      </c>
      <c r="M352" t="str">
        <f t="shared" si="22"/>
        <v>afternoon</v>
      </c>
      <c r="N352" t="str">
        <f>VLOOKUP(A352,'Customer-details'!$A$1:$C$1001,2,0)</f>
        <v>Member</v>
      </c>
      <c r="O352" t="str">
        <f>VLOOKUP(A352,'Customer-details'!$A$1:$C$1001,3,0)</f>
        <v>Female</v>
      </c>
      <c r="P352" t="str">
        <f>VLOOKUP(A352,'Product-details'!$A$1:$C$1001,2,0)</f>
        <v>Fashion accessories</v>
      </c>
      <c r="Q352" t="str">
        <f>VLOOKUP(A352,'City-details'!$A$1:$C$1001,3,0)</f>
        <v>Naypyitaw</v>
      </c>
      <c r="R352" t="str">
        <f>VLOOKUP(A352,'City-details'!$A$1:$C$1001,2,0)</f>
        <v>C</v>
      </c>
      <c r="S352" t="str">
        <f t="shared" si="23"/>
        <v>Average</v>
      </c>
    </row>
    <row r="353" spans="1:19">
      <c r="A353" t="s">
        <v>366</v>
      </c>
      <c r="B353" s="1">
        <v>51.69</v>
      </c>
      <c r="C353" s="4">
        <v>7</v>
      </c>
      <c r="D353" s="2">
        <v>18.0915</v>
      </c>
      <c r="E353" s="1">
        <v>379.92149999999998</v>
      </c>
      <c r="F353" s="3">
        <v>43491</v>
      </c>
      <c r="G353" s="5">
        <v>0.76527777777777795</v>
      </c>
      <c r="H353" t="s">
        <v>15</v>
      </c>
      <c r="I353" s="1">
        <v>18.0915</v>
      </c>
      <c r="J353" s="6">
        <v>5.5</v>
      </c>
      <c r="K353" t="str">
        <f t="shared" si="20"/>
        <v>Jan</v>
      </c>
      <c r="L353" t="str">
        <f t="shared" si="21"/>
        <v>Sat</v>
      </c>
      <c r="M353" t="str">
        <f t="shared" si="22"/>
        <v>evening</v>
      </c>
      <c r="N353" t="str">
        <f>VLOOKUP(A353,'Customer-details'!$A$1:$C$1001,2,0)</f>
        <v>Normal</v>
      </c>
      <c r="O353" t="str">
        <f>VLOOKUP(A353,'Customer-details'!$A$1:$C$1001,3,0)</f>
        <v>Male</v>
      </c>
      <c r="P353" t="str">
        <f>VLOOKUP(A353,'Product-details'!$A$1:$C$1001,2,0)</f>
        <v>Electronic accessories</v>
      </c>
      <c r="Q353" t="str">
        <f>VLOOKUP(A353,'City-details'!$A$1:$C$1001,3,0)</f>
        <v>Yangon</v>
      </c>
      <c r="R353" t="str">
        <f>VLOOKUP(A353,'City-details'!$A$1:$C$1001,2,0)</f>
        <v>A</v>
      </c>
      <c r="S353" t="str">
        <f t="shared" si="23"/>
        <v>Poor</v>
      </c>
    </row>
    <row r="354" spans="1:19">
      <c r="A354" t="s">
        <v>367</v>
      </c>
      <c r="B354" s="1">
        <v>54.73</v>
      </c>
      <c r="C354" s="4">
        <v>7</v>
      </c>
      <c r="D354" s="2">
        <v>19.1555</v>
      </c>
      <c r="E354" s="1">
        <v>402.26549999999997</v>
      </c>
      <c r="F354" s="3">
        <v>43538</v>
      </c>
      <c r="G354" s="5">
        <v>0.79305555555555596</v>
      </c>
      <c r="H354" t="s">
        <v>17</v>
      </c>
      <c r="I354" s="1">
        <v>19.1555</v>
      </c>
      <c r="J354" s="6">
        <v>8.5</v>
      </c>
      <c r="K354" t="str">
        <f t="shared" si="20"/>
        <v>Mar</v>
      </c>
      <c r="L354" t="str">
        <f t="shared" si="21"/>
        <v>Thu</v>
      </c>
      <c r="M354" t="str">
        <f t="shared" si="22"/>
        <v>evening</v>
      </c>
      <c r="N354" t="str">
        <f>VLOOKUP(A354,'Customer-details'!$A$1:$C$1001,2,0)</f>
        <v>Member</v>
      </c>
      <c r="O354" t="str">
        <f>VLOOKUP(A354,'Customer-details'!$A$1:$C$1001,3,0)</f>
        <v>Female</v>
      </c>
      <c r="P354" t="str">
        <f>VLOOKUP(A354,'Product-details'!$A$1:$C$1001,2,0)</f>
        <v>Fashion accessories</v>
      </c>
      <c r="Q354" t="str">
        <f>VLOOKUP(A354,'City-details'!$A$1:$C$1001,3,0)</f>
        <v>Mandalay</v>
      </c>
      <c r="R354" t="str">
        <f>VLOOKUP(A354,'City-details'!$A$1:$C$1001,2,0)</f>
        <v>B</v>
      </c>
      <c r="S354" t="str">
        <f t="shared" si="23"/>
        <v>Good</v>
      </c>
    </row>
    <row r="355" spans="1:19">
      <c r="A355" t="s">
        <v>368</v>
      </c>
      <c r="B355" s="1">
        <v>27</v>
      </c>
      <c r="C355" s="4">
        <v>9</v>
      </c>
      <c r="D355" s="2">
        <v>12.15</v>
      </c>
      <c r="E355" s="1">
        <v>255.15</v>
      </c>
      <c r="F355" s="3">
        <v>43526</v>
      </c>
      <c r="G355" s="5">
        <v>0.594444444444444</v>
      </c>
      <c r="H355" t="s">
        <v>15</v>
      </c>
      <c r="I355" s="1">
        <v>12.15</v>
      </c>
      <c r="J355" s="6">
        <v>4.8</v>
      </c>
      <c r="K355" t="str">
        <f t="shared" ref="K355:K418" si="24">TEXT(F355,"MMM")</f>
        <v>Mar</v>
      </c>
      <c r="L355" t="str">
        <f t="shared" ref="L355:L418" si="25">TEXT(F355,"ddd")</f>
        <v>Sat</v>
      </c>
      <c r="M355" t="str">
        <f t="shared" si="22"/>
        <v>afternoon</v>
      </c>
      <c r="N355" t="str">
        <f>VLOOKUP(A355,'Customer-details'!$A$1:$C$1001,2,0)</f>
        <v>Member</v>
      </c>
      <c r="O355" t="str">
        <f>VLOOKUP(A355,'Customer-details'!$A$1:$C$1001,3,0)</f>
        <v>Male</v>
      </c>
      <c r="P355" t="str">
        <f>VLOOKUP(A355,'Product-details'!$A$1:$C$1001,2,0)</f>
        <v>Home and lifestyle</v>
      </c>
      <c r="Q355" t="str">
        <f>VLOOKUP(A355,'City-details'!$A$1:$C$1001,3,0)</f>
        <v>Mandalay</v>
      </c>
      <c r="R355" t="str">
        <f>VLOOKUP(A355,'City-details'!$A$1:$C$1001,2,0)</f>
        <v>B</v>
      </c>
      <c r="S355" t="str">
        <f t="shared" si="23"/>
        <v>Poor</v>
      </c>
    </row>
    <row r="356" spans="1:19">
      <c r="A356" t="s">
        <v>369</v>
      </c>
      <c r="B356" s="1">
        <v>30.24</v>
      </c>
      <c r="C356" s="4">
        <v>1</v>
      </c>
      <c r="D356" s="2">
        <v>1.512</v>
      </c>
      <c r="E356" s="1">
        <v>31.751999999999999</v>
      </c>
      <c r="F356" s="3">
        <v>43528</v>
      </c>
      <c r="G356" s="5">
        <v>0.655555555555556</v>
      </c>
      <c r="H356" t="s">
        <v>15</v>
      </c>
      <c r="I356" s="1">
        <v>1.512</v>
      </c>
      <c r="J356" s="6">
        <v>8.4</v>
      </c>
      <c r="K356" t="str">
        <f t="shared" si="24"/>
        <v>Mar</v>
      </c>
      <c r="L356" t="str">
        <f t="shared" si="25"/>
        <v>Mon</v>
      </c>
      <c r="M356" t="str">
        <f t="shared" si="22"/>
        <v>afternoon</v>
      </c>
      <c r="N356" t="str">
        <f>VLOOKUP(A356,'Customer-details'!$A$1:$C$1001,2,0)</f>
        <v>Normal</v>
      </c>
      <c r="O356" t="str">
        <f>VLOOKUP(A356,'Customer-details'!$A$1:$C$1001,3,0)</f>
        <v>Female</v>
      </c>
      <c r="P356" t="str">
        <f>VLOOKUP(A356,'Product-details'!$A$1:$C$1001,2,0)</f>
        <v>Electronic accessories</v>
      </c>
      <c r="Q356" t="str">
        <f>VLOOKUP(A356,'City-details'!$A$1:$C$1001,3,0)</f>
        <v>Naypyitaw</v>
      </c>
      <c r="R356" t="str">
        <f>VLOOKUP(A356,'City-details'!$A$1:$C$1001,2,0)</f>
        <v>C</v>
      </c>
      <c r="S356" t="str">
        <f t="shared" si="23"/>
        <v>Good</v>
      </c>
    </row>
    <row r="357" spans="1:19">
      <c r="A357" t="s">
        <v>370</v>
      </c>
      <c r="B357" s="1">
        <v>89.14</v>
      </c>
      <c r="C357" s="4">
        <v>4</v>
      </c>
      <c r="D357" s="2">
        <v>17.827999999999999</v>
      </c>
      <c r="E357" s="1">
        <v>374.38799999999998</v>
      </c>
      <c r="F357" s="3">
        <v>43472</v>
      </c>
      <c r="G357" s="5">
        <v>0.51388888888888895</v>
      </c>
      <c r="H357" t="s">
        <v>17</v>
      </c>
      <c r="I357" s="1">
        <v>17.827999999999999</v>
      </c>
      <c r="J357" s="6">
        <v>7.8</v>
      </c>
      <c r="K357" t="str">
        <f t="shared" si="24"/>
        <v>Jan</v>
      </c>
      <c r="L357" t="str">
        <f t="shared" si="25"/>
        <v>Mon</v>
      </c>
      <c r="M357" t="str">
        <f t="shared" si="22"/>
        <v>afternoon</v>
      </c>
      <c r="N357" t="str">
        <f>VLOOKUP(A357,'Customer-details'!$A$1:$C$1001,2,0)</f>
        <v>Member</v>
      </c>
      <c r="O357" t="str">
        <f>VLOOKUP(A357,'Customer-details'!$A$1:$C$1001,3,0)</f>
        <v>Female</v>
      </c>
      <c r="P357" t="str">
        <f>VLOOKUP(A357,'Product-details'!$A$1:$C$1001,2,0)</f>
        <v>Food and beverages</v>
      </c>
      <c r="Q357" t="str">
        <f>VLOOKUP(A357,'City-details'!$A$1:$C$1001,3,0)</f>
        <v>Mandalay</v>
      </c>
      <c r="R357" t="str">
        <f>VLOOKUP(A357,'City-details'!$A$1:$C$1001,2,0)</f>
        <v>B</v>
      </c>
      <c r="S357" t="str">
        <f t="shared" si="23"/>
        <v>Average</v>
      </c>
    </row>
    <row r="358" spans="1:19">
      <c r="A358" t="s">
        <v>371</v>
      </c>
      <c r="B358" s="1">
        <v>37.549999999999997</v>
      </c>
      <c r="C358" s="4">
        <v>10</v>
      </c>
      <c r="D358" s="2">
        <v>18.774999999999999</v>
      </c>
      <c r="E358" s="1">
        <v>394.27499999999998</v>
      </c>
      <c r="F358" s="3">
        <v>43532</v>
      </c>
      <c r="G358" s="5">
        <v>0.83402777777777803</v>
      </c>
      <c r="H358" t="s">
        <v>17</v>
      </c>
      <c r="I358" s="1">
        <v>18.774999999999999</v>
      </c>
      <c r="J358" s="6">
        <v>9.3000000000000007</v>
      </c>
      <c r="K358" t="str">
        <f t="shared" si="24"/>
        <v>Mar</v>
      </c>
      <c r="L358" t="str">
        <f t="shared" si="25"/>
        <v>Fri</v>
      </c>
      <c r="M358" t="str">
        <f t="shared" si="22"/>
        <v>evening</v>
      </c>
      <c r="N358" t="str">
        <f>VLOOKUP(A358,'Customer-details'!$A$1:$C$1001,2,0)</f>
        <v>Normal</v>
      </c>
      <c r="O358" t="str">
        <f>VLOOKUP(A358,'Customer-details'!$A$1:$C$1001,3,0)</f>
        <v>Female</v>
      </c>
      <c r="P358" t="str">
        <f>VLOOKUP(A358,'Product-details'!$A$1:$C$1001,2,0)</f>
        <v>Fashion accessories</v>
      </c>
      <c r="Q358" t="str">
        <f>VLOOKUP(A358,'City-details'!$A$1:$C$1001,3,0)</f>
        <v>Naypyitaw</v>
      </c>
      <c r="R358" t="str">
        <f>VLOOKUP(A358,'City-details'!$A$1:$C$1001,2,0)</f>
        <v>C</v>
      </c>
      <c r="S358" t="str">
        <f t="shared" si="23"/>
        <v>Good</v>
      </c>
    </row>
    <row r="359" spans="1:19">
      <c r="A359" t="s">
        <v>372</v>
      </c>
      <c r="B359" s="1">
        <v>95.44</v>
      </c>
      <c r="C359" s="4">
        <v>10</v>
      </c>
      <c r="D359" s="2">
        <v>47.72</v>
      </c>
      <c r="E359" s="1">
        <v>1002.12</v>
      </c>
      <c r="F359" s="3">
        <v>43474</v>
      </c>
      <c r="G359" s="5">
        <v>0.57291666666666696</v>
      </c>
      <c r="H359" t="s">
        <v>15</v>
      </c>
      <c r="I359" s="1">
        <v>47.72</v>
      </c>
      <c r="J359" s="6">
        <v>5.2</v>
      </c>
      <c r="K359" t="str">
        <f t="shared" si="24"/>
        <v>Jan</v>
      </c>
      <c r="L359" t="str">
        <f t="shared" si="25"/>
        <v>Wed</v>
      </c>
      <c r="M359" t="str">
        <f t="shared" si="22"/>
        <v>afternoon</v>
      </c>
      <c r="N359" t="str">
        <f>VLOOKUP(A359,'Customer-details'!$A$1:$C$1001,2,0)</f>
        <v>Normal</v>
      </c>
      <c r="O359" t="str">
        <f>VLOOKUP(A359,'Customer-details'!$A$1:$C$1001,3,0)</f>
        <v>Female</v>
      </c>
      <c r="P359" t="str">
        <f>VLOOKUP(A359,'Product-details'!$A$1:$C$1001,2,0)</f>
        <v>Sports and travel</v>
      </c>
      <c r="Q359" t="str">
        <f>VLOOKUP(A359,'City-details'!$A$1:$C$1001,3,0)</f>
        <v>Naypyitaw</v>
      </c>
      <c r="R359" t="str">
        <f>VLOOKUP(A359,'City-details'!$A$1:$C$1001,2,0)</f>
        <v>C</v>
      </c>
      <c r="S359" t="str">
        <f t="shared" si="23"/>
        <v>Poor</v>
      </c>
    </row>
    <row r="360" spans="1:19">
      <c r="A360" t="s">
        <v>373</v>
      </c>
      <c r="B360" s="1">
        <v>27.5</v>
      </c>
      <c r="C360" s="4">
        <v>3</v>
      </c>
      <c r="D360" s="2">
        <v>4.125</v>
      </c>
      <c r="E360" s="1">
        <v>86.625</v>
      </c>
      <c r="F360" s="3">
        <v>43525</v>
      </c>
      <c r="G360" s="5">
        <v>0.65277777777777801</v>
      </c>
      <c r="H360" t="s">
        <v>13</v>
      </c>
      <c r="I360" s="1">
        <v>4.125</v>
      </c>
      <c r="J360" s="6">
        <v>6.5</v>
      </c>
      <c r="K360" t="str">
        <f t="shared" si="24"/>
        <v>Mar</v>
      </c>
      <c r="L360" t="str">
        <f t="shared" si="25"/>
        <v>Fri</v>
      </c>
      <c r="M360" t="str">
        <f t="shared" si="22"/>
        <v>afternoon</v>
      </c>
      <c r="N360" t="str">
        <f>VLOOKUP(A360,'Customer-details'!$A$1:$C$1001,2,0)</f>
        <v>Normal</v>
      </c>
      <c r="O360" t="str">
        <f>VLOOKUP(A360,'Customer-details'!$A$1:$C$1001,3,0)</f>
        <v>Male</v>
      </c>
      <c r="P360" t="str">
        <f>VLOOKUP(A360,'Product-details'!$A$1:$C$1001,2,0)</f>
        <v>Electronic accessories</v>
      </c>
      <c r="Q360" t="str">
        <f>VLOOKUP(A360,'City-details'!$A$1:$C$1001,3,0)</f>
        <v>Mandalay</v>
      </c>
      <c r="R360" t="str">
        <f>VLOOKUP(A360,'City-details'!$A$1:$C$1001,2,0)</f>
        <v>B</v>
      </c>
      <c r="S360" t="str">
        <f t="shared" si="23"/>
        <v>Average</v>
      </c>
    </row>
    <row r="361" spans="1:19">
      <c r="A361" t="s">
        <v>374</v>
      </c>
      <c r="B361" s="1">
        <v>74.97</v>
      </c>
      <c r="C361" s="4">
        <v>1</v>
      </c>
      <c r="D361" s="2">
        <v>3.7484999999999999</v>
      </c>
      <c r="E361" s="1">
        <v>78.718500000000006</v>
      </c>
      <c r="F361" s="3">
        <v>43540</v>
      </c>
      <c r="G361" s="5">
        <v>0.70694444444444404</v>
      </c>
      <c r="H361" t="s">
        <v>15</v>
      </c>
      <c r="I361" s="1">
        <v>3.7484999999999999</v>
      </c>
      <c r="J361" s="6">
        <v>5.6</v>
      </c>
      <c r="K361" t="str">
        <f t="shared" si="24"/>
        <v>Mar</v>
      </c>
      <c r="L361" t="str">
        <f t="shared" si="25"/>
        <v>Sat</v>
      </c>
      <c r="M361" t="str">
        <f t="shared" si="22"/>
        <v>evening</v>
      </c>
      <c r="N361" t="str">
        <f>VLOOKUP(A361,'Customer-details'!$A$1:$C$1001,2,0)</f>
        <v>Normal</v>
      </c>
      <c r="O361" t="str">
        <f>VLOOKUP(A361,'Customer-details'!$A$1:$C$1001,3,0)</f>
        <v>Male</v>
      </c>
      <c r="P361" t="str">
        <f>VLOOKUP(A361,'Product-details'!$A$1:$C$1001,2,0)</f>
        <v>Sports and travel</v>
      </c>
      <c r="Q361" t="str">
        <f>VLOOKUP(A361,'City-details'!$A$1:$C$1001,3,0)</f>
        <v>Mandalay</v>
      </c>
      <c r="R361" t="str">
        <f>VLOOKUP(A361,'City-details'!$A$1:$C$1001,2,0)</f>
        <v>B</v>
      </c>
      <c r="S361" t="str">
        <f t="shared" si="23"/>
        <v>Poor</v>
      </c>
    </row>
    <row r="362" spans="1:19">
      <c r="A362" t="s">
        <v>375</v>
      </c>
      <c r="B362" s="1">
        <v>80.959999999999994</v>
      </c>
      <c r="C362" s="4">
        <v>8</v>
      </c>
      <c r="D362" s="2">
        <v>32.384</v>
      </c>
      <c r="E362" s="1">
        <v>680.06399999999996</v>
      </c>
      <c r="F362" s="3">
        <v>43513</v>
      </c>
      <c r="G362" s="5">
        <v>0.46666666666666701</v>
      </c>
      <c r="H362" t="s">
        <v>17</v>
      </c>
      <c r="I362" s="1">
        <v>32.384</v>
      </c>
      <c r="J362" s="6">
        <v>7.4</v>
      </c>
      <c r="K362" t="str">
        <f t="shared" si="24"/>
        <v>Feb</v>
      </c>
      <c r="L362" t="str">
        <f t="shared" si="25"/>
        <v>Sun</v>
      </c>
      <c r="M362" t="str">
        <f t="shared" si="22"/>
        <v>morning</v>
      </c>
      <c r="N362" t="str">
        <f>VLOOKUP(A362,'Customer-details'!$A$1:$C$1001,2,0)</f>
        <v>Member</v>
      </c>
      <c r="O362" t="str">
        <f>VLOOKUP(A362,'Customer-details'!$A$1:$C$1001,3,0)</f>
        <v>Male</v>
      </c>
      <c r="P362" t="str">
        <f>VLOOKUP(A362,'Product-details'!$A$1:$C$1001,2,0)</f>
        <v>Food and beverages</v>
      </c>
      <c r="Q362" t="str">
        <f>VLOOKUP(A362,'City-details'!$A$1:$C$1001,3,0)</f>
        <v>Yangon</v>
      </c>
      <c r="R362" t="str">
        <f>VLOOKUP(A362,'City-details'!$A$1:$C$1001,2,0)</f>
        <v>A</v>
      </c>
      <c r="S362" t="str">
        <f t="shared" si="23"/>
        <v>Average</v>
      </c>
    </row>
    <row r="363" spans="1:19">
      <c r="A363" t="s">
        <v>376</v>
      </c>
      <c r="B363" s="1">
        <v>94.47</v>
      </c>
      <c r="C363" s="4">
        <v>8</v>
      </c>
      <c r="D363" s="2">
        <v>37.787999999999997</v>
      </c>
      <c r="E363" s="1">
        <v>793.548</v>
      </c>
      <c r="F363" s="3">
        <v>43523</v>
      </c>
      <c r="G363" s="5">
        <v>0.63333333333333297</v>
      </c>
      <c r="H363" t="s">
        <v>15</v>
      </c>
      <c r="I363" s="1">
        <v>37.787999999999997</v>
      </c>
      <c r="J363" s="6">
        <v>9.1</v>
      </c>
      <c r="K363" t="str">
        <f t="shared" si="24"/>
        <v>Feb</v>
      </c>
      <c r="L363" t="str">
        <f t="shared" si="25"/>
        <v>Wed</v>
      </c>
      <c r="M363" t="str">
        <f t="shared" si="22"/>
        <v>afternoon</v>
      </c>
      <c r="N363" t="str">
        <f>VLOOKUP(A363,'Customer-details'!$A$1:$C$1001,2,0)</f>
        <v>Normal</v>
      </c>
      <c r="O363" t="str">
        <f>VLOOKUP(A363,'Customer-details'!$A$1:$C$1001,3,0)</f>
        <v>Female</v>
      </c>
      <c r="P363" t="str">
        <f>VLOOKUP(A363,'Product-details'!$A$1:$C$1001,2,0)</f>
        <v>Food and beverages</v>
      </c>
      <c r="Q363" t="str">
        <f>VLOOKUP(A363,'City-details'!$A$1:$C$1001,3,0)</f>
        <v>Naypyitaw</v>
      </c>
      <c r="R363" t="str">
        <f>VLOOKUP(A363,'City-details'!$A$1:$C$1001,2,0)</f>
        <v>C</v>
      </c>
      <c r="S363" t="str">
        <f t="shared" si="23"/>
        <v>Good</v>
      </c>
    </row>
    <row r="364" spans="1:19">
      <c r="A364" t="s">
        <v>377</v>
      </c>
      <c r="B364" s="1">
        <v>99.79</v>
      </c>
      <c r="C364" s="4">
        <v>2</v>
      </c>
      <c r="D364" s="2">
        <v>9.9789999999999992</v>
      </c>
      <c r="E364" s="1">
        <v>209.559</v>
      </c>
      <c r="F364" s="3">
        <v>43531</v>
      </c>
      <c r="G364" s="5">
        <v>0.85902777777777795</v>
      </c>
      <c r="H364" t="s">
        <v>13</v>
      </c>
      <c r="I364" s="1">
        <v>9.9789999999999992</v>
      </c>
      <c r="J364" s="6">
        <v>8</v>
      </c>
      <c r="K364" t="str">
        <f t="shared" si="24"/>
        <v>Mar</v>
      </c>
      <c r="L364" t="str">
        <f t="shared" si="25"/>
        <v>Thu</v>
      </c>
      <c r="M364" t="str">
        <f t="shared" si="22"/>
        <v>evening</v>
      </c>
      <c r="N364" t="str">
        <f>VLOOKUP(A364,'Customer-details'!$A$1:$C$1001,2,0)</f>
        <v>Normal</v>
      </c>
      <c r="O364" t="str">
        <f>VLOOKUP(A364,'Customer-details'!$A$1:$C$1001,3,0)</f>
        <v>Male</v>
      </c>
      <c r="P364" t="str">
        <f>VLOOKUP(A364,'Product-details'!$A$1:$C$1001,2,0)</f>
        <v>Food and beverages</v>
      </c>
      <c r="Q364" t="str">
        <f>VLOOKUP(A364,'City-details'!$A$1:$C$1001,3,0)</f>
        <v>Naypyitaw</v>
      </c>
      <c r="R364" t="str">
        <f>VLOOKUP(A364,'City-details'!$A$1:$C$1001,2,0)</f>
        <v>C</v>
      </c>
      <c r="S364" t="str">
        <f t="shared" si="23"/>
        <v>Good</v>
      </c>
    </row>
    <row r="365" spans="1:19">
      <c r="A365" t="s">
        <v>378</v>
      </c>
      <c r="B365" s="1">
        <v>73.22</v>
      </c>
      <c r="C365" s="4">
        <v>6</v>
      </c>
      <c r="D365" s="2">
        <v>21.966000000000001</v>
      </c>
      <c r="E365" s="1">
        <v>461.286</v>
      </c>
      <c r="F365" s="3">
        <v>43486</v>
      </c>
      <c r="G365" s="5">
        <v>0.73888888888888904</v>
      </c>
      <c r="H365" t="s">
        <v>15</v>
      </c>
      <c r="I365" s="1">
        <v>21.966000000000001</v>
      </c>
      <c r="J365" s="6">
        <v>7.2</v>
      </c>
      <c r="K365" t="str">
        <f t="shared" si="24"/>
        <v>Jan</v>
      </c>
      <c r="L365" t="str">
        <f t="shared" si="25"/>
        <v>Mon</v>
      </c>
      <c r="M365" t="str">
        <f t="shared" si="22"/>
        <v>evening</v>
      </c>
      <c r="N365" t="str">
        <f>VLOOKUP(A365,'Customer-details'!$A$1:$C$1001,2,0)</f>
        <v>Normal</v>
      </c>
      <c r="O365" t="str">
        <f>VLOOKUP(A365,'Customer-details'!$A$1:$C$1001,3,0)</f>
        <v>Male</v>
      </c>
      <c r="P365" t="str">
        <f>VLOOKUP(A365,'Product-details'!$A$1:$C$1001,2,0)</f>
        <v>Home and lifestyle</v>
      </c>
      <c r="Q365" t="str">
        <f>VLOOKUP(A365,'City-details'!$A$1:$C$1001,3,0)</f>
        <v>Yangon</v>
      </c>
      <c r="R365" t="str">
        <f>VLOOKUP(A365,'City-details'!$A$1:$C$1001,2,0)</f>
        <v>A</v>
      </c>
      <c r="S365" t="str">
        <f t="shared" si="23"/>
        <v>Average</v>
      </c>
    </row>
    <row r="366" spans="1:19">
      <c r="A366" t="s">
        <v>379</v>
      </c>
      <c r="B366" s="1">
        <v>41.24</v>
      </c>
      <c r="C366" s="4">
        <v>4</v>
      </c>
      <c r="D366" s="2">
        <v>8.2479999999999993</v>
      </c>
      <c r="E366" s="1">
        <v>173.208</v>
      </c>
      <c r="F366" s="3">
        <v>43515</v>
      </c>
      <c r="G366" s="5">
        <v>0.68263888888888902</v>
      </c>
      <c r="H366" t="s">
        <v>15</v>
      </c>
      <c r="I366" s="1">
        <v>8.2479999999999993</v>
      </c>
      <c r="J366" s="6">
        <v>7.1</v>
      </c>
      <c r="K366" t="str">
        <f t="shared" si="24"/>
        <v>Feb</v>
      </c>
      <c r="L366" t="str">
        <f t="shared" si="25"/>
        <v>Tue</v>
      </c>
      <c r="M366" t="str">
        <f t="shared" si="22"/>
        <v>evening</v>
      </c>
      <c r="N366" t="str">
        <f>VLOOKUP(A366,'Customer-details'!$A$1:$C$1001,2,0)</f>
        <v>Normal</v>
      </c>
      <c r="O366" t="str">
        <f>VLOOKUP(A366,'Customer-details'!$A$1:$C$1001,3,0)</f>
        <v>Female</v>
      </c>
      <c r="P366" t="str">
        <f>VLOOKUP(A366,'Product-details'!$A$1:$C$1001,2,0)</f>
        <v>Food and beverages</v>
      </c>
      <c r="Q366" t="str">
        <f>VLOOKUP(A366,'City-details'!$A$1:$C$1001,3,0)</f>
        <v>Naypyitaw</v>
      </c>
      <c r="R366" t="str">
        <f>VLOOKUP(A366,'City-details'!$A$1:$C$1001,2,0)</f>
        <v>C</v>
      </c>
      <c r="S366" t="str">
        <f t="shared" si="23"/>
        <v>Average</v>
      </c>
    </row>
    <row r="367" spans="1:19">
      <c r="A367" t="s">
        <v>380</v>
      </c>
      <c r="B367" s="1">
        <v>81.680000000000007</v>
      </c>
      <c r="C367" s="4">
        <v>4</v>
      </c>
      <c r="D367" s="2">
        <v>16.335999999999999</v>
      </c>
      <c r="E367" s="1">
        <v>343.05599999999998</v>
      </c>
      <c r="F367" s="3">
        <v>43471</v>
      </c>
      <c r="G367" s="5">
        <v>0.50833333333333297</v>
      </c>
      <c r="H367" t="s">
        <v>15</v>
      </c>
      <c r="I367" s="1">
        <v>16.335999999999999</v>
      </c>
      <c r="J367" s="6">
        <v>9.1</v>
      </c>
      <c r="K367" t="str">
        <f t="shared" si="24"/>
        <v>Jan</v>
      </c>
      <c r="L367" t="str">
        <f t="shared" si="25"/>
        <v>Sun</v>
      </c>
      <c r="M367" t="str">
        <f t="shared" si="22"/>
        <v>afternoon</v>
      </c>
      <c r="N367" t="str">
        <f>VLOOKUP(A367,'Customer-details'!$A$1:$C$1001,2,0)</f>
        <v>Normal</v>
      </c>
      <c r="O367" t="str">
        <f>VLOOKUP(A367,'Customer-details'!$A$1:$C$1001,3,0)</f>
        <v>Female</v>
      </c>
      <c r="P367" t="str">
        <f>VLOOKUP(A367,'Product-details'!$A$1:$C$1001,2,0)</f>
        <v>Fashion accessories</v>
      </c>
      <c r="Q367" t="str">
        <f>VLOOKUP(A367,'City-details'!$A$1:$C$1001,3,0)</f>
        <v>Naypyitaw</v>
      </c>
      <c r="R367" t="str">
        <f>VLOOKUP(A367,'City-details'!$A$1:$C$1001,2,0)</f>
        <v>C</v>
      </c>
      <c r="S367" t="str">
        <f t="shared" si="23"/>
        <v>Good</v>
      </c>
    </row>
    <row r="368" spans="1:19">
      <c r="A368" t="s">
        <v>381</v>
      </c>
      <c r="B368" s="1">
        <v>51.32</v>
      </c>
      <c r="C368" s="4">
        <v>9</v>
      </c>
      <c r="D368" s="2">
        <v>23.094000000000001</v>
      </c>
      <c r="E368" s="1">
        <v>484.97399999999999</v>
      </c>
      <c r="F368" s="3">
        <v>43538</v>
      </c>
      <c r="G368" s="5">
        <v>0.81458333333333299</v>
      </c>
      <c r="H368" t="s">
        <v>15</v>
      </c>
      <c r="I368" s="1">
        <v>23.094000000000001</v>
      </c>
      <c r="J368" s="6">
        <v>5.6</v>
      </c>
      <c r="K368" t="str">
        <f t="shared" si="24"/>
        <v>Mar</v>
      </c>
      <c r="L368" t="str">
        <f t="shared" si="25"/>
        <v>Thu</v>
      </c>
      <c r="M368" t="str">
        <f t="shared" si="22"/>
        <v>evening</v>
      </c>
      <c r="N368" t="str">
        <f>VLOOKUP(A368,'Customer-details'!$A$1:$C$1001,2,0)</f>
        <v>Normal</v>
      </c>
      <c r="O368" t="str">
        <f>VLOOKUP(A368,'Customer-details'!$A$1:$C$1001,3,0)</f>
        <v>Female</v>
      </c>
      <c r="P368" t="str">
        <f>VLOOKUP(A368,'Product-details'!$A$1:$C$1001,2,0)</f>
        <v>Electronic accessories</v>
      </c>
      <c r="Q368" t="str">
        <f>VLOOKUP(A368,'City-details'!$A$1:$C$1001,3,0)</f>
        <v>Naypyitaw</v>
      </c>
      <c r="R368" t="str">
        <f>VLOOKUP(A368,'City-details'!$A$1:$C$1001,2,0)</f>
        <v>C</v>
      </c>
      <c r="S368" t="str">
        <f t="shared" si="23"/>
        <v>Poor</v>
      </c>
    </row>
    <row r="369" spans="1:19">
      <c r="A369" t="s">
        <v>382</v>
      </c>
      <c r="B369" s="1">
        <v>65.94</v>
      </c>
      <c r="C369" s="4">
        <v>4</v>
      </c>
      <c r="D369" s="2">
        <v>13.188000000000001</v>
      </c>
      <c r="E369" s="1">
        <v>276.94799999999998</v>
      </c>
      <c r="F369" s="3">
        <v>43548</v>
      </c>
      <c r="G369" s="5">
        <v>0.436805555555556</v>
      </c>
      <c r="H369" t="s">
        <v>15</v>
      </c>
      <c r="I369" s="1">
        <v>13.188000000000001</v>
      </c>
      <c r="J369" s="6">
        <v>6</v>
      </c>
      <c r="K369" t="str">
        <f t="shared" si="24"/>
        <v>Mar</v>
      </c>
      <c r="L369" t="str">
        <f t="shared" si="25"/>
        <v>Sun</v>
      </c>
      <c r="M369" t="str">
        <f t="shared" si="22"/>
        <v>morning</v>
      </c>
      <c r="N369" t="str">
        <f>VLOOKUP(A369,'Customer-details'!$A$1:$C$1001,2,0)</f>
        <v>Member</v>
      </c>
      <c r="O369" t="str">
        <f>VLOOKUP(A369,'Customer-details'!$A$1:$C$1001,3,0)</f>
        <v>Male</v>
      </c>
      <c r="P369" t="str">
        <f>VLOOKUP(A369,'Product-details'!$A$1:$C$1001,2,0)</f>
        <v>Home and lifestyle</v>
      </c>
      <c r="Q369" t="str">
        <f>VLOOKUP(A369,'City-details'!$A$1:$C$1001,3,0)</f>
        <v>Yangon</v>
      </c>
      <c r="R369" t="str">
        <f>VLOOKUP(A369,'City-details'!$A$1:$C$1001,2,0)</f>
        <v>A</v>
      </c>
      <c r="S369" t="str">
        <f t="shared" si="23"/>
        <v>Average</v>
      </c>
    </row>
    <row r="370" spans="1:19">
      <c r="A370" t="s">
        <v>383</v>
      </c>
      <c r="B370" s="1">
        <v>14.36</v>
      </c>
      <c r="C370" s="4">
        <v>10</v>
      </c>
      <c r="D370" s="2">
        <v>7.18</v>
      </c>
      <c r="E370" s="1">
        <v>150.78</v>
      </c>
      <c r="F370" s="3">
        <v>43492</v>
      </c>
      <c r="G370" s="5">
        <v>0.60277777777777797</v>
      </c>
      <c r="H370" t="s">
        <v>15</v>
      </c>
      <c r="I370" s="1">
        <v>7.18</v>
      </c>
      <c r="J370" s="6">
        <v>5.4</v>
      </c>
      <c r="K370" t="str">
        <f t="shared" si="24"/>
        <v>Jan</v>
      </c>
      <c r="L370" t="str">
        <f t="shared" si="25"/>
        <v>Sun</v>
      </c>
      <c r="M370" t="str">
        <f t="shared" si="22"/>
        <v>afternoon</v>
      </c>
      <c r="N370" t="str">
        <f>VLOOKUP(A370,'Customer-details'!$A$1:$C$1001,2,0)</f>
        <v>Normal</v>
      </c>
      <c r="O370" t="str">
        <f>VLOOKUP(A370,'Customer-details'!$A$1:$C$1001,3,0)</f>
        <v>Female</v>
      </c>
      <c r="P370" t="str">
        <f>VLOOKUP(A370,'Product-details'!$A$1:$C$1001,2,0)</f>
        <v>Sports and travel</v>
      </c>
      <c r="Q370" t="str">
        <f>VLOOKUP(A370,'City-details'!$A$1:$C$1001,3,0)</f>
        <v>Naypyitaw</v>
      </c>
      <c r="R370" t="str">
        <f>VLOOKUP(A370,'City-details'!$A$1:$C$1001,2,0)</f>
        <v>C</v>
      </c>
      <c r="S370" t="str">
        <f t="shared" si="23"/>
        <v>Poor</v>
      </c>
    </row>
    <row r="371" spans="1:19">
      <c r="A371" t="s">
        <v>384</v>
      </c>
      <c r="B371" s="1">
        <v>21.5</v>
      </c>
      <c r="C371" s="4">
        <v>9</v>
      </c>
      <c r="D371" s="2">
        <v>9.6750000000000007</v>
      </c>
      <c r="E371" s="1">
        <v>203.17500000000001</v>
      </c>
      <c r="F371" s="3">
        <v>43530</v>
      </c>
      <c r="G371" s="5">
        <v>0.531944444444444</v>
      </c>
      <c r="H371" t="s">
        <v>17</v>
      </c>
      <c r="I371" s="1">
        <v>9.6750000000000007</v>
      </c>
      <c r="J371" s="6">
        <v>7.8</v>
      </c>
      <c r="K371" t="str">
        <f t="shared" si="24"/>
        <v>Mar</v>
      </c>
      <c r="L371" t="str">
        <f t="shared" si="25"/>
        <v>Wed</v>
      </c>
      <c r="M371" t="str">
        <f t="shared" si="22"/>
        <v>afternoon</v>
      </c>
      <c r="N371" t="str">
        <f>VLOOKUP(A371,'Customer-details'!$A$1:$C$1001,2,0)</f>
        <v>Member</v>
      </c>
      <c r="O371" t="str">
        <f>VLOOKUP(A371,'Customer-details'!$A$1:$C$1001,3,0)</f>
        <v>Male</v>
      </c>
      <c r="P371" t="str">
        <f>VLOOKUP(A371,'Product-details'!$A$1:$C$1001,2,0)</f>
        <v>Electronic accessories</v>
      </c>
      <c r="Q371" t="str">
        <f>VLOOKUP(A371,'City-details'!$A$1:$C$1001,3,0)</f>
        <v>Yangon</v>
      </c>
      <c r="R371" t="str">
        <f>VLOOKUP(A371,'City-details'!$A$1:$C$1001,2,0)</f>
        <v>A</v>
      </c>
      <c r="S371" t="str">
        <f t="shared" si="23"/>
        <v>Average</v>
      </c>
    </row>
    <row r="372" spans="1:19">
      <c r="A372" t="s">
        <v>385</v>
      </c>
      <c r="B372" s="1">
        <v>26.26</v>
      </c>
      <c r="C372" s="4">
        <v>7</v>
      </c>
      <c r="D372" s="2">
        <v>9.1910000000000007</v>
      </c>
      <c r="E372" s="1">
        <v>193.011</v>
      </c>
      <c r="F372" s="3">
        <v>43498</v>
      </c>
      <c r="G372" s="5">
        <v>0.81944444444444497</v>
      </c>
      <c r="H372" t="s">
        <v>15</v>
      </c>
      <c r="I372" s="1">
        <v>9.1910000000000007</v>
      </c>
      <c r="J372" s="6">
        <v>9.9</v>
      </c>
      <c r="K372" t="str">
        <f t="shared" si="24"/>
        <v>Feb</v>
      </c>
      <c r="L372" t="str">
        <f t="shared" si="25"/>
        <v>Sat</v>
      </c>
      <c r="M372" t="str">
        <f t="shared" si="22"/>
        <v>evening</v>
      </c>
      <c r="N372" t="str">
        <f>VLOOKUP(A372,'Customer-details'!$A$1:$C$1001,2,0)</f>
        <v>Member</v>
      </c>
      <c r="O372" t="str">
        <f>VLOOKUP(A372,'Customer-details'!$A$1:$C$1001,3,0)</f>
        <v>Female</v>
      </c>
      <c r="P372" t="str">
        <f>VLOOKUP(A372,'Product-details'!$A$1:$C$1001,2,0)</f>
        <v>Electronic accessories</v>
      </c>
      <c r="Q372" t="str">
        <f>VLOOKUP(A372,'City-details'!$A$1:$C$1001,3,0)</f>
        <v>Mandalay</v>
      </c>
      <c r="R372" t="str">
        <f>VLOOKUP(A372,'City-details'!$A$1:$C$1001,2,0)</f>
        <v>B</v>
      </c>
      <c r="S372" t="str">
        <f t="shared" si="23"/>
        <v>Good</v>
      </c>
    </row>
    <row r="373" spans="1:19">
      <c r="A373" t="s">
        <v>386</v>
      </c>
      <c r="B373" s="1">
        <v>60.96</v>
      </c>
      <c r="C373" s="4">
        <v>2</v>
      </c>
      <c r="D373" s="2">
        <v>6.0960000000000001</v>
      </c>
      <c r="E373" s="1">
        <v>128.01599999999999</v>
      </c>
      <c r="F373" s="3">
        <v>43490</v>
      </c>
      <c r="G373" s="5">
        <v>0.81874999999999998</v>
      </c>
      <c r="H373" t="s">
        <v>17</v>
      </c>
      <c r="I373" s="1">
        <v>6.0960000000000001</v>
      </c>
      <c r="J373" s="6">
        <v>4.9000000000000004</v>
      </c>
      <c r="K373" t="str">
        <f t="shared" si="24"/>
        <v>Jan</v>
      </c>
      <c r="L373" t="str">
        <f t="shared" si="25"/>
        <v>Fri</v>
      </c>
      <c r="M373" t="str">
        <f t="shared" si="22"/>
        <v>evening</v>
      </c>
      <c r="N373" t="str">
        <f>VLOOKUP(A373,'Customer-details'!$A$1:$C$1001,2,0)</f>
        <v>Normal</v>
      </c>
      <c r="O373" t="str">
        <f>VLOOKUP(A373,'Customer-details'!$A$1:$C$1001,3,0)</f>
        <v>Female</v>
      </c>
      <c r="P373" t="str">
        <f>VLOOKUP(A373,'Product-details'!$A$1:$C$1001,2,0)</f>
        <v>Fashion accessories</v>
      </c>
      <c r="Q373" t="str">
        <f>VLOOKUP(A373,'City-details'!$A$1:$C$1001,3,0)</f>
        <v>Mandalay</v>
      </c>
      <c r="R373" t="str">
        <f>VLOOKUP(A373,'City-details'!$A$1:$C$1001,2,0)</f>
        <v>B</v>
      </c>
      <c r="S373" t="str">
        <f t="shared" si="23"/>
        <v>Poor</v>
      </c>
    </row>
    <row r="374" spans="1:19">
      <c r="A374" t="s">
        <v>387</v>
      </c>
      <c r="B374" s="1">
        <v>70.11</v>
      </c>
      <c r="C374" s="4">
        <v>6</v>
      </c>
      <c r="D374" s="2">
        <v>21.033000000000001</v>
      </c>
      <c r="E374" s="1">
        <v>441.69299999999998</v>
      </c>
      <c r="F374" s="3">
        <v>43538</v>
      </c>
      <c r="G374" s="5">
        <v>0.74583333333333302</v>
      </c>
      <c r="H374" t="s">
        <v>13</v>
      </c>
      <c r="I374" s="1">
        <v>21.033000000000001</v>
      </c>
      <c r="J374" s="6">
        <v>5.2</v>
      </c>
      <c r="K374" t="str">
        <f t="shared" si="24"/>
        <v>Mar</v>
      </c>
      <c r="L374" t="str">
        <f t="shared" si="25"/>
        <v>Thu</v>
      </c>
      <c r="M374" t="str">
        <f t="shared" si="22"/>
        <v>evening</v>
      </c>
      <c r="N374" t="str">
        <f>VLOOKUP(A374,'Customer-details'!$A$1:$C$1001,2,0)</f>
        <v>Normal</v>
      </c>
      <c r="O374" t="str">
        <f>VLOOKUP(A374,'Customer-details'!$A$1:$C$1001,3,0)</f>
        <v>Female</v>
      </c>
      <c r="P374" t="str">
        <f>VLOOKUP(A374,'Product-details'!$A$1:$C$1001,2,0)</f>
        <v>Home and lifestyle</v>
      </c>
      <c r="Q374" t="str">
        <f>VLOOKUP(A374,'City-details'!$A$1:$C$1001,3,0)</f>
        <v>Naypyitaw</v>
      </c>
      <c r="R374" t="str">
        <f>VLOOKUP(A374,'City-details'!$A$1:$C$1001,2,0)</f>
        <v>C</v>
      </c>
      <c r="S374" t="str">
        <f t="shared" si="23"/>
        <v>Poor</v>
      </c>
    </row>
    <row r="375" spans="1:19">
      <c r="A375" t="s">
        <v>388</v>
      </c>
      <c r="B375" s="1">
        <v>42.08</v>
      </c>
      <c r="C375" s="4">
        <v>6</v>
      </c>
      <c r="D375" s="2">
        <v>12.624000000000001</v>
      </c>
      <c r="E375" s="1">
        <v>265.10399999999998</v>
      </c>
      <c r="F375" s="3">
        <v>43494</v>
      </c>
      <c r="G375" s="5">
        <v>0.51736111111111105</v>
      </c>
      <c r="H375" t="s">
        <v>15</v>
      </c>
      <c r="I375" s="1">
        <v>12.624000000000001</v>
      </c>
      <c r="J375" s="6">
        <v>8.9</v>
      </c>
      <c r="K375" t="str">
        <f t="shared" si="24"/>
        <v>Jan</v>
      </c>
      <c r="L375" t="str">
        <f t="shared" si="25"/>
        <v>Tue</v>
      </c>
      <c r="M375" t="str">
        <f t="shared" si="22"/>
        <v>afternoon</v>
      </c>
      <c r="N375" t="str">
        <f>VLOOKUP(A375,'Customer-details'!$A$1:$C$1001,2,0)</f>
        <v>Normal</v>
      </c>
      <c r="O375" t="str">
        <f>VLOOKUP(A375,'Customer-details'!$A$1:$C$1001,3,0)</f>
        <v>Male</v>
      </c>
      <c r="P375" t="str">
        <f>VLOOKUP(A375,'Product-details'!$A$1:$C$1001,2,0)</f>
        <v>Fashion accessories</v>
      </c>
      <c r="Q375" t="str">
        <f>VLOOKUP(A375,'City-details'!$A$1:$C$1001,3,0)</f>
        <v>Naypyitaw</v>
      </c>
      <c r="R375" t="str">
        <f>VLOOKUP(A375,'City-details'!$A$1:$C$1001,2,0)</f>
        <v>C</v>
      </c>
      <c r="S375" t="str">
        <f t="shared" si="23"/>
        <v>Good</v>
      </c>
    </row>
    <row r="376" spans="1:19">
      <c r="A376" t="s">
        <v>389</v>
      </c>
      <c r="B376" s="1">
        <v>67.09</v>
      </c>
      <c r="C376" s="4">
        <v>5</v>
      </c>
      <c r="D376" s="2">
        <v>16.772500000000001</v>
      </c>
      <c r="E376" s="1">
        <v>352.22250000000003</v>
      </c>
      <c r="F376" s="3">
        <v>43468</v>
      </c>
      <c r="G376" s="5">
        <v>0.69930555555555596</v>
      </c>
      <c r="H376" t="s">
        <v>17</v>
      </c>
      <c r="I376" s="1">
        <v>16.772500000000001</v>
      </c>
      <c r="J376" s="6">
        <v>9.1</v>
      </c>
      <c r="K376" t="str">
        <f t="shared" si="24"/>
        <v>Jan</v>
      </c>
      <c r="L376" t="str">
        <f t="shared" si="25"/>
        <v>Thu</v>
      </c>
      <c r="M376" t="str">
        <f t="shared" si="22"/>
        <v>evening</v>
      </c>
      <c r="N376" t="str">
        <f>VLOOKUP(A376,'Customer-details'!$A$1:$C$1001,2,0)</f>
        <v>Normal</v>
      </c>
      <c r="O376" t="str">
        <f>VLOOKUP(A376,'Customer-details'!$A$1:$C$1001,3,0)</f>
        <v>Female</v>
      </c>
      <c r="P376" t="str">
        <f>VLOOKUP(A376,'Product-details'!$A$1:$C$1001,2,0)</f>
        <v>Home and lifestyle</v>
      </c>
      <c r="Q376" t="str">
        <f>VLOOKUP(A376,'City-details'!$A$1:$C$1001,3,0)</f>
        <v>Yangon</v>
      </c>
      <c r="R376" t="str">
        <f>VLOOKUP(A376,'City-details'!$A$1:$C$1001,2,0)</f>
        <v>A</v>
      </c>
      <c r="S376" t="str">
        <f t="shared" si="23"/>
        <v>Good</v>
      </c>
    </row>
    <row r="377" spans="1:19">
      <c r="A377" t="s">
        <v>390</v>
      </c>
      <c r="B377" s="1">
        <v>96.7</v>
      </c>
      <c r="C377" s="4">
        <v>5</v>
      </c>
      <c r="D377" s="2">
        <v>24.175000000000001</v>
      </c>
      <c r="E377" s="1">
        <v>507.67500000000001</v>
      </c>
      <c r="F377" s="3">
        <v>43479</v>
      </c>
      <c r="G377" s="5">
        <v>0.53611111111111098</v>
      </c>
      <c r="H377" t="s">
        <v>13</v>
      </c>
      <c r="I377" s="1">
        <v>24.175000000000001</v>
      </c>
      <c r="J377" s="6">
        <v>7</v>
      </c>
      <c r="K377" t="str">
        <f t="shared" si="24"/>
        <v>Jan</v>
      </c>
      <c r="L377" t="str">
        <f t="shared" si="25"/>
        <v>Mon</v>
      </c>
      <c r="M377" t="str">
        <f t="shared" si="22"/>
        <v>afternoon</v>
      </c>
      <c r="N377" t="str">
        <f>VLOOKUP(A377,'Customer-details'!$A$1:$C$1001,2,0)</f>
        <v>Member</v>
      </c>
      <c r="O377" t="str">
        <f>VLOOKUP(A377,'Customer-details'!$A$1:$C$1001,3,0)</f>
        <v>Female</v>
      </c>
      <c r="P377" t="str">
        <f>VLOOKUP(A377,'Product-details'!$A$1:$C$1001,2,0)</f>
        <v>Fashion accessories</v>
      </c>
      <c r="Q377" t="str">
        <f>VLOOKUP(A377,'City-details'!$A$1:$C$1001,3,0)</f>
        <v>Yangon</v>
      </c>
      <c r="R377" t="str">
        <f>VLOOKUP(A377,'City-details'!$A$1:$C$1001,2,0)</f>
        <v>A</v>
      </c>
      <c r="S377" t="str">
        <f t="shared" si="23"/>
        <v>Average</v>
      </c>
    </row>
    <row r="378" spans="1:19">
      <c r="A378" t="s">
        <v>391</v>
      </c>
      <c r="B378" s="1">
        <v>35.380000000000003</v>
      </c>
      <c r="C378" s="4">
        <v>9</v>
      </c>
      <c r="D378" s="2">
        <v>15.920999999999999</v>
      </c>
      <c r="E378" s="1">
        <v>334.34100000000001</v>
      </c>
      <c r="F378" s="3">
        <v>43470</v>
      </c>
      <c r="G378" s="5">
        <v>0.82638888888888895</v>
      </c>
      <c r="H378" t="s">
        <v>17</v>
      </c>
      <c r="I378" s="1">
        <v>15.920999999999999</v>
      </c>
      <c r="J378" s="6">
        <v>9.6</v>
      </c>
      <c r="K378" t="str">
        <f t="shared" si="24"/>
        <v>Jan</v>
      </c>
      <c r="L378" t="str">
        <f t="shared" si="25"/>
        <v>Sat</v>
      </c>
      <c r="M378" t="str">
        <f t="shared" si="22"/>
        <v>evening</v>
      </c>
      <c r="N378" t="str">
        <f>VLOOKUP(A378,'Customer-details'!$A$1:$C$1001,2,0)</f>
        <v>Member</v>
      </c>
      <c r="O378" t="str">
        <f>VLOOKUP(A378,'Customer-details'!$A$1:$C$1001,3,0)</f>
        <v>Female</v>
      </c>
      <c r="P378" t="str">
        <f>VLOOKUP(A378,'Product-details'!$A$1:$C$1001,2,0)</f>
        <v>Home and lifestyle</v>
      </c>
      <c r="Q378" t="str">
        <f>VLOOKUP(A378,'City-details'!$A$1:$C$1001,3,0)</f>
        <v>Mandalay</v>
      </c>
      <c r="R378" t="str">
        <f>VLOOKUP(A378,'City-details'!$A$1:$C$1001,2,0)</f>
        <v>B</v>
      </c>
      <c r="S378" t="str">
        <f t="shared" si="23"/>
        <v>Good</v>
      </c>
    </row>
    <row r="379" spans="1:19">
      <c r="A379" t="s">
        <v>392</v>
      </c>
      <c r="B379" s="1">
        <v>95.49</v>
      </c>
      <c r="C379" s="4">
        <v>7</v>
      </c>
      <c r="D379" s="2">
        <v>33.421500000000002</v>
      </c>
      <c r="E379" s="1">
        <v>701.85149999999999</v>
      </c>
      <c r="F379" s="3">
        <v>43518</v>
      </c>
      <c r="G379" s="5">
        <v>0.76180555555555596</v>
      </c>
      <c r="H379" t="s">
        <v>13</v>
      </c>
      <c r="I379" s="1">
        <v>33.421500000000002</v>
      </c>
      <c r="J379" s="6">
        <v>8.6999999999999993</v>
      </c>
      <c r="K379" t="str">
        <f t="shared" si="24"/>
        <v>Feb</v>
      </c>
      <c r="L379" t="str">
        <f t="shared" si="25"/>
        <v>Fri</v>
      </c>
      <c r="M379" t="str">
        <f t="shared" si="22"/>
        <v>evening</v>
      </c>
      <c r="N379" t="str">
        <f>VLOOKUP(A379,'Customer-details'!$A$1:$C$1001,2,0)</f>
        <v>Normal</v>
      </c>
      <c r="O379" t="str">
        <f>VLOOKUP(A379,'Customer-details'!$A$1:$C$1001,3,0)</f>
        <v>Male</v>
      </c>
      <c r="P379" t="str">
        <f>VLOOKUP(A379,'Product-details'!$A$1:$C$1001,2,0)</f>
        <v>Sports and travel</v>
      </c>
      <c r="Q379" t="str">
        <f>VLOOKUP(A379,'City-details'!$A$1:$C$1001,3,0)</f>
        <v>Naypyitaw</v>
      </c>
      <c r="R379" t="str">
        <f>VLOOKUP(A379,'City-details'!$A$1:$C$1001,2,0)</f>
        <v>C</v>
      </c>
      <c r="S379" t="str">
        <f t="shared" si="23"/>
        <v>Good</v>
      </c>
    </row>
    <row r="380" spans="1:19">
      <c r="A380" t="s">
        <v>393</v>
      </c>
      <c r="B380" s="1">
        <v>96.98</v>
      </c>
      <c r="C380" s="4">
        <v>4</v>
      </c>
      <c r="D380" s="2">
        <v>19.396000000000001</v>
      </c>
      <c r="E380" s="1">
        <v>407.31599999999997</v>
      </c>
      <c r="F380" s="3">
        <v>43502</v>
      </c>
      <c r="G380" s="5">
        <v>0.72222222222222199</v>
      </c>
      <c r="H380" t="s">
        <v>13</v>
      </c>
      <c r="I380" s="1">
        <v>19.396000000000001</v>
      </c>
      <c r="J380" s="6">
        <v>9.4</v>
      </c>
      <c r="K380" t="str">
        <f t="shared" si="24"/>
        <v>Feb</v>
      </c>
      <c r="L380" t="str">
        <f t="shared" si="25"/>
        <v>Wed</v>
      </c>
      <c r="M380" t="str">
        <f t="shared" si="22"/>
        <v>evening</v>
      </c>
      <c r="N380" t="str">
        <f>VLOOKUP(A380,'Customer-details'!$A$1:$C$1001,2,0)</f>
        <v>Member</v>
      </c>
      <c r="O380" t="str">
        <f>VLOOKUP(A380,'Customer-details'!$A$1:$C$1001,3,0)</f>
        <v>Male</v>
      </c>
      <c r="P380" t="str">
        <f>VLOOKUP(A380,'Product-details'!$A$1:$C$1001,2,0)</f>
        <v>Fashion accessories</v>
      </c>
      <c r="Q380" t="str">
        <f>VLOOKUP(A380,'City-details'!$A$1:$C$1001,3,0)</f>
        <v>Naypyitaw</v>
      </c>
      <c r="R380" t="str">
        <f>VLOOKUP(A380,'City-details'!$A$1:$C$1001,2,0)</f>
        <v>C</v>
      </c>
      <c r="S380" t="str">
        <f t="shared" si="23"/>
        <v>Good</v>
      </c>
    </row>
    <row r="381" spans="1:19">
      <c r="A381" t="s">
        <v>394</v>
      </c>
      <c r="B381" s="1">
        <v>23.65</v>
      </c>
      <c r="C381" s="4">
        <v>4</v>
      </c>
      <c r="D381" s="2">
        <v>4.7300000000000004</v>
      </c>
      <c r="E381" s="1">
        <v>99.33</v>
      </c>
      <c r="F381" s="3">
        <v>43495</v>
      </c>
      <c r="G381" s="5">
        <v>0.56388888888888899</v>
      </c>
      <c r="H381" t="s">
        <v>17</v>
      </c>
      <c r="I381" s="1">
        <v>4.7300000000000004</v>
      </c>
      <c r="J381" s="6">
        <v>4</v>
      </c>
      <c r="K381" t="str">
        <f t="shared" si="24"/>
        <v>Jan</v>
      </c>
      <c r="L381" t="str">
        <f t="shared" si="25"/>
        <v>Wed</v>
      </c>
      <c r="M381" t="str">
        <f t="shared" si="22"/>
        <v>afternoon</v>
      </c>
      <c r="N381" t="str">
        <f>VLOOKUP(A381,'Customer-details'!$A$1:$C$1001,2,0)</f>
        <v>Normal</v>
      </c>
      <c r="O381" t="str">
        <f>VLOOKUP(A381,'Customer-details'!$A$1:$C$1001,3,0)</f>
        <v>Female</v>
      </c>
      <c r="P381" t="str">
        <f>VLOOKUP(A381,'Product-details'!$A$1:$C$1001,2,0)</f>
        <v>Electronic accessories</v>
      </c>
      <c r="Q381" t="str">
        <f>VLOOKUP(A381,'City-details'!$A$1:$C$1001,3,0)</f>
        <v>Mandalay</v>
      </c>
      <c r="R381" t="str">
        <f>VLOOKUP(A381,'City-details'!$A$1:$C$1001,2,0)</f>
        <v>B</v>
      </c>
      <c r="S381" t="str">
        <f t="shared" si="23"/>
        <v>Poor</v>
      </c>
    </row>
    <row r="382" spans="1:19">
      <c r="A382" t="s">
        <v>395</v>
      </c>
      <c r="B382" s="1">
        <v>82.33</v>
      </c>
      <c r="C382" s="4">
        <v>4</v>
      </c>
      <c r="D382" s="2">
        <v>16.466000000000001</v>
      </c>
      <c r="E382" s="1">
        <v>345.786</v>
      </c>
      <c r="F382" s="3">
        <v>43476</v>
      </c>
      <c r="G382" s="5">
        <v>0.44236111111111098</v>
      </c>
      <c r="H382" t="s">
        <v>17</v>
      </c>
      <c r="I382" s="1">
        <v>16.466000000000001</v>
      </c>
      <c r="J382" s="6">
        <v>7.5</v>
      </c>
      <c r="K382" t="str">
        <f t="shared" si="24"/>
        <v>Jan</v>
      </c>
      <c r="L382" t="str">
        <f t="shared" si="25"/>
        <v>Fri</v>
      </c>
      <c r="M382" t="str">
        <f t="shared" si="22"/>
        <v>morning</v>
      </c>
      <c r="N382" t="str">
        <f>VLOOKUP(A382,'Customer-details'!$A$1:$C$1001,2,0)</f>
        <v>Member</v>
      </c>
      <c r="O382" t="str">
        <f>VLOOKUP(A382,'Customer-details'!$A$1:$C$1001,3,0)</f>
        <v>Male</v>
      </c>
      <c r="P382" t="str">
        <f>VLOOKUP(A382,'Product-details'!$A$1:$C$1001,2,0)</f>
        <v>Sports and travel</v>
      </c>
      <c r="Q382" t="str">
        <f>VLOOKUP(A382,'City-details'!$A$1:$C$1001,3,0)</f>
        <v>Yangon</v>
      </c>
      <c r="R382" t="str">
        <f>VLOOKUP(A382,'City-details'!$A$1:$C$1001,2,0)</f>
        <v>A</v>
      </c>
      <c r="S382" t="str">
        <f t="shared" si="23"/>
        <v>Average</v>
      </c>
    </row>
    <row r="383" spans="1:19">
      <c r="A383" t="s">
        <v>396</v>
      </c>
      <c r="B383" s="1">
        <v>26.61</v>
      </c>
      <c r="C383" s="4">
        <v>2</v>
      </c>
      <c r="D383" s="2">
        <v>2.661</v>
      </c>
      <c r="E383" s="1">
        <v>55.881</v>
      </c>
      <c r="F383" s="3">
        <v>43543</v>
      </c>
      <c r="G383" s="5">
        <v>0.60763888888888895</v>
      </c>
      <c r="H383" t="s">
        <v>15</v>
      </c>
      <c r="I383" s="1">
        <v>2.661</v>
      </c>
      <c r="J383" s="6">
        <v>4.2</v>
      </c>
      <c r="K383" t="str">
        <f t="shared" si="24"/>
        <v>Mar</v>
      </c>
      <c r="L383" t="str">
        <f t="shared" si="25"/>
        <v>Tue</v>
      </c>
      <c r="M383" t="str">
        <f t="shared" si="22"/>
        <v>afternoon</v>
      </c>
      <c r="N383" t="str">
        <f>VLOOKUP(A383,'Customer-details'!$A$1:$C$1001,2,0)</f>
        <v>Normal</v>
      </c>
      <c r="O383" t="str">
        <f>VLOOKUP(A383,'Customer-details'!$A$1:$C$1001,3,0)</f>
        <v>Female</v>
      </c>
      <c r="P383" t="str">
        <f>VLOOKUP(A383,'Product-details'!$A$1:$C$1001,2,0)</f>
        <v>Electronic accessories</v>
      </c>
      <c r="Q383" t="str">
        <f>VLOOKUP(A383,'City-details'!$A$1:$C$1001,3,0)</f>
        <v>Naypyitaw</v>
      </c>
      <c r="R383" t="str">
        <f>VLOOKUP(A383,'City-details'!$A$1:$C$1001,2,0)</f>
        <v>C</v>
      </c>
      <c r="S383" t="str">
        <f t="shared" si="23"/>
        <v>Poor</v>
      </c>
    </row>
    <row r="384" spans="1:19">
      <c r="A384" t="s">
        <v>397</v>
      </c>
      <c r="B384" s="1">
        <v>99.69</v>
      </c>
      <c r="C384" s="4">
        <v>5</v>
      </c>
      <c r="D384" s="2">
        <v>24.922499999999999</v>
      </c>
      <c r="E384" s="1">
        <v>523.37249999999995</v>
      </c>
      <c r="F384" s="3">
        <v>43479</v>
      </c>
      <c r="G384" s="5">
        <v>0.50624999999999998</v>
      </c>
      <c r="H384" t="s">
        <v>15</v>
      </c>
      <c r="I384" s="1">
        <v>24.922499999999999</v>
      </c>
      <c r="J384" s="6">
        <v>9.9</v>
      </c>
      <c r="K384" t="str">
        <f t="shared" si="24"/>
        <v>Jan</v>
      </c>
      <c r="L384" t="str">
        <f t="shared" si="25"/>
        <v>Mon</v>
      </c>
      <c r="M384" t="str">
        <f t="shared" si="22"/>
        <v>afternoon</v>
      </c>
      <c r="N384" t="str">
        <f>VLOOKUP(A384,'Customer-details'!$A$1:$C$1001,2,0)</f>
        <v>Normal</v>
      </c>
      <c r="O384" t="str">
        <f>VLOOKUP(A384,'Customer-details'!$A$1:$C$1001,3,0)</f>
        <v>Female</v>
      </c>
      <c r="P384" t="str">
        <f>VLOOKUP(A384,'Product-details'!$A$1:$C$1001,2,0)</f>
        <v>Food and beverages</v>
      </c>
      <c r="Q384" t="str">
        <f>VLOOKUP(A384,'City-details'!$A$1:$C$1001,3,0)</f>
        <v>Mandalay</v>
      </c>
      <c r="R384" t="str">
        <f>VLOOKUP(A384,'City-details'!$A$1:$C$1001,2,0)</f>
        <v>B</v>
      </c>
      <c r="S384" t="str">
        <f t="shared" si="23"/>
        <v>Good</v>
      </c>
    </row>
    <row r="385" spans="1:19">
      <c r="A385" t="s">
        <v>398</v>
      </c>
      <c r="B385" s="1">
        <v>74.89</v>
      </c>
      <c r="C385" s="4">
        <v>4</v>
      </c>
      <c r="D385" s="2">
        <v>14.978</v>
      </c>
      <c r="E385" s="1">
        <v>314.53800000000001</v>
      </c>
      <c r="F385" s="3">
        <v>43525</v>
      </c>
      <c r="G385" s="5">
        <v>0.64722222222222203</v>
      </c>
      <c r="H385" t="s">
        <v>13</v>
      </c>
      <c r="I385" s="1">
        <v>14.978</v>
      </c>
      <c r="J385" s="6">
        <v>4.2</v>
      </c>
      <c r="K385" t="str">
        <f t="shared" si="24"/>
        <v>Mar</v>
      </c>
      <c r="L385" t="str">
        <f t="shared" si="25"/>
        <v>Fri</v>
      </c>
      <c r="M385" t="str">
        <f t="shared" si="22"/>
        <v>afternoon</v>
      </c>
      <c r="N385" t="str">
        <f>VLOOKUP(A385,'Customer-details'!$A$1:$C$1001,2,0)</f>
        <v>Member</v>
      </c>
      <c r="O385" t="str">
        <f>VLOOKUP(A385,'Customer-details'!$A$1:$C$1001,3,0)</f>
        <v>Female</v>
      </c>
      <c r="P385" t="str">
        <f>VLOOKUP(A385,'Product-details'!$A$1:$C$1001,2,0)</f>
        <v>Food and beverages</v>
      </c>
      <c r="Q385" t="str">
        <f>VLOOKUP(A385,'City-details'!$A$1:$C$1001,3,0)</f>
        <v>Naypyitaw</v>
      </c>
      <c r="R385" t="str">
        <f>VLOOKUP(A385,'City-details'!$A$1:$C$1001,2,0)</f>
        <v>C</v>
      </c>
      <c r="S385" t="str">
        <f t="shared" si="23"/>
        <v>Poor</v>
      </c>
    </row>
    <row r="386" spans="1:19">
      <c r="A386" t="s">
        <v>399</v>
      </c>
      <c r="B386" s="1">
        <v>40.94</v>
      </c>
      <c r="C386" s="4">
        <v>5</v>
      </c>
      <c r="D386" s="2">
        <v>10.234999999999999</v>
      </c>
      <c r="E386" s="1">
        <v>214.935</v>
      </c>
      <c r="F386" s="3">
        <v>43471</v>
      </c>
      <c r="G386" s="5">
        <v>0.58194444444444404</v>
      </c>
      <c r="H386" t="s">
        <v>13</v>
      </c>
      <c r="I386" s="1">
        <v>10.234999999999999</v>
      </c>
      <c r="J386" s="6">
        <v>9.9</v>
      </c>
      <c r="K386" t="str">
        <f t="shared" si="24"/>
        <v>Jan</v>
      </c>
      <c r="L386" t="str">
        <f t="shared" si="25"/>
        <v>Sun</v>
      </c>
      <c r="M386" t="str">
        <f t="shared" si="22"/>
        <v>afternoon</v>
      </c>
      <c r="N386" t="str">
        <f>VLOOKUP(A386,'Customer-details'!$A$1:$C$1001,2,0)</f>
        <v>Normal</v>
      </c>
      <c r="O386" t="str">
        <f>VLOOKUP(A386,'Customer-details'!$A$1:$C$1001,3,0)</f>
        <v>Female</v>
      </c>
      <c r="P386" t="str">
        <f>VLOOKUP(A386,'Product-details'!$A$1:$C$1001,2,0)</f>
        <v>Food and beverages</v>
      </c>
      <c r="Q386" t="str">
        <f>VLOOKUP(A386,'City-details'!$A$1:$C$1001,3,0)</f>
        <v>Yangon</v>
      </c>
      <c r="R386" t="str">
        <f>VLOOKUP(A386,'City-details'!$A$1:$C$1001,2,0)</f>
        <v>A</v>
      </c>
      <c r="S386" t="str">
        <f t="shared" si="23"/>
        <v>Good</v>
      </c>
    </row>
    <row r="387" spans="1:19">
      <c r="A387" t="s">
        <v>400</v>
      </c>
      <c r="B387" s="1">
        <v>75.819999999999993</v>
      </c>
      <c r="C387" s="4">
        <v>1</v>
      </c>
      <c r="D387" s="2">
        <v>3.7909999999999999</v>
      </c>
      <c r="E387" s="1">
        <v>79.611000000000004</v>
      </c>
      <c r="F387" s="3">
        <v>43496</v>
      </c>
      <c r="G387" s="5">
        <v>0.55486111111111103</v>
      </c>
      <c r="H387" t="s">
        <v>15</v>
      </c>
      <c r="I387" s="1">
        <v>3.7909999999999999</v>
      </c>
      <c r="J387" s="6">
        <v>5.8</v>
      </c>
      <c r="K387" t="str">
        <f t="shared" si="24"/>
        <v>Jan</v>
      </c>
      <c r="L387" t="str">
        <f t="shared" si="25"/>
        <v>Thu</v>
      </c>
      <c r="M387" t="str">
        <f t="shared" ref="M387:M450" si="26">IF(G387&lt;TIME(12,0,0),"morning",IF(AND(G387&gt;=TIME(12,0,0),G387&lt;TIME(16,0,0)),"afternoon","evening"))</f>
        <v>afternoon</v>
      </c>
      <c r="N387" t="str">
        <f>VLOOKUP(A387,'Customer-details'!$A$1:$C$1001,2,0)</f>
        <v>Member</v>
      </c>
      <c r="O387" t="str">
        <f>VLOOKUP(A387,'Customer-details'!$A$1:$C$1001,3,0)</f>
        <v>Male</v>
      </c>
      <c r="P387" t="str">
        <f>VLOOKUP(A387,'Product-details'!$A$1:$C$1001,2,0)</f>
        <v>Sports and travel</v>
      </c>
      <c r="Q387" t="str">
        <f>VLOOKUP(A387,'City-details'!$A$1:$C$1001,3,0)</f>
        <v>Mandalay</v>
      </c>
      <c r="R387" t="str">
        <f>VLOOKUP(A387,'City-details'!$A$1:$C$1001,2,0)</f>
        <v>B</v>
      </c>
      <c r="S387" t="str">
        <f t="shared" ref="S387:S450" si="27">IF(J387&gt;=8,"Good",IF(AND(J387&lt;8,J387&gt;=6),"Average","Poor"))</f>
        <v>Poor</v>
      </c>
    </row>
    <row r="388" spans="1:19">
      <c r="A388" t="s">
        <v>401</v>
      </c>
      <c r="B388" s="1">
        <v>46.77</v>
      </c>
      <c r="C388" s="4">
        <v>6</v>
      </c>
      <c r="D388" s="2">
        <v>14.031000000000001</v>
      </c>
      <c r="E388" s="1">
        <v>294.65100000000001</v>
      </c>
      <c r="F388" s="3">
        <v>43535</v>
      </c>
      <c r="G388" s="5">
        <v>0.56736111111111098</v>
      </c>
      <c r="H388" t="s">
        <v>15</v>
      </c>
      <c r="I388" s="1">
        <v>14.031000000000001</v>
      </c>
      <c r="J388" s="6">
        <v>6</v>
      </c>
      <c r="K388" t="str">
        <f t="shared" si="24"/>
        <v>Mar</v>
      </c>
      <c r="L388" t="str">
        <f t="shared" si="25"/>
        <v>Mon</v>
      </c>
      <c r="M388" t="str">
        <f t="shared" si="26"/>
        <v>afternoon</v>
      </c>
      <c r="N388" t="str">
        <f>VLOOKUP(A388,'Customer-details'!$A$1:$C$1001,2,0)</f>
        <v>Normal</v>
      </c>
      <c r="O388" t="str">
        <f>VLOOKUP(A388,'Customer-details'!$A$1:$C$1001,3,0)</f>
        <v>Male</v>
      </c>
      <c r="P388" t="str">
        <f>VLOOKUP(A388,'Product-details'!$A$1:$C$1001,2,0)</f>
        <v>Food and beverages</v>
      </c>
      <c r="Q388" t="str">
        <f>VLOOKUP(A388,'City-details'!$A$1:$C$1001,3,0)</f>
        <v>Naypyitaw</v>
      </c>
      <c r="R388" t="str">
        <f>VLOOKUP(A388,'City-details'!$A$1:$C$1001,2,0)</f>
        <v>C</v>
      </c>
      <c r="S388" t="str">
        <f t="shared" si="27"/>
        <v>Average</v>
      </c>
    </row>
    <row r="389" spans="1:19">
      <c r="A389" t="s">
        <v>402</v>
      </c>
      <c r="B389" s="1">
        <v>32.32</v>
      </c>
      <c r="C389" s="4">
        <v>10</v>
      </c>
      <c r="D389" s="2">
        <v>16.16</v>
      </c>
      <c r="E389" s="1">
        <v>339.36</v>
      </c>
      <c r="F389" s="3">
        <v>43516</v>
      </c>
      <c r="G389" s="5">
        <v>0.70069444444444395</v>
      </c>
      <c r="H389" t="s">
        <v>17</v>
      </c>
      <c r="I389" s="1">
        <v>16.16</v>
      </c>
      <c r="J389" s="6">
        <v>10</v>
      </c>
      <c r="K389" t="str">
        <f t="shared" si="24"/>
        <v>Feb</v>
      </c>
      <c r="L389" t="str">
        <f t="shared" si="25"/>
        <v>Wed</v>
      </c>
      <c r="M389" t="str">
        <f t="shared" si="26"/>
        <v>evening</v>
      </c>
      <c r="N389" t="str">
        <f>VLOOKUP(A389,'Customer-details'!$A$1:$C$1001,2,0)</f>
        <v>Normal</v>
      </c>
      <c r="O389" t="str">
        <f>VLOOKUP(A389,'Customer-details'!$A$1:$C$1001,3,0)</f>
        <v>Female</v>
      </c>
      <c r="P389" t="str">
        <f>VLOOKUP(A389,'Product-details'!$A$1:$C$1001,2,0)</f>
        <v>Health and beauty</v>
      </c>
      <c r="Q389" t="str">
        <f>VLOOKUP(A389,'City-details'!$A$1:$C$1001,3,0)</f>
        <v>Yangon</v>
      </c>
      <c r="R389" t="str">
        <f>VLOOKUP(A389,'City-details'!$A$1:$C$1001,2,0)</f>
        <v>A</v>
      </c>
      <c r="S389" t="str">
        <f t="shared" si="27"/>
        <v>Good</v>
      </c>
    </row>
    <row r="390" spans="1:19">
      <c r="A390" t="s">
        <v>403</v>
      </c>
      <c r="B390" s="1">
        <v>54.07</v>
      </c>
      <c r="C390" s="4">
        <v>9</v>
      </c>
      <c r="D390" s="2">
        <v>24.331499999999998</v>
      </c>
      <c r="E390" s="1">
        <v>510.9615</v>
      </c>
      <c r="F390" s="3">
        <v>43492</v>
      </c>
      <c r="G390" s="5">
        <v>0.62152777777777801</v>
      </c>
      <c r="H390" t="s">
        <v>13</v>
      </c>
      <c r="I390" s="1">
        <v>24.331499999999998</v>
      </c>
      <c r="J390" s="6">
        <v>9.5</v>
      </c>
      <c r="K390" t="str">
        <f t="shared" si="24"/>
        <v>Jan</v>
      </c>
      <c r="L390" t="str">
        <f t="shared" si="25"/>
        <v>Sun</v>
      </c>
      <c r="M390" t="str">
        <f t="shared" si="26"/>
        <v>afternoon</v>
      </c>
      <c r="N390" t="str">
        <f>VLOOKUP(A390,'Customer-details'!$A$1:$C$1001,2,0)</f>
        <v>Member</v>
      </c>
      <c r="O390" t="str">
        <f>VLOOKUP(A390,'Customer-details'!$A$1:$C$1001,3,0)</f>
        <v>Female</v>
      </c>
      <c r="P390" t="str">
        <f>VLOOKUP(A390,'Product-details'!$A$1:$C$1001,2,0)</f>
        <v>Fashion accessories</v>
      </c>
      <c r="Q390" t="str">
        <f>VLOOKUP(A390,'City-details'!$A$1:$C$1001,3,0)</f>
        <v>Naypyitaw</v>
      </c>
      <c r="R390" t="str">
        <f>VLOOKUP(A390,'City-details'!$A$1:$C$1001,2,0)</f>
        <v>C</v>
      </c>
      <c r="S390" t="str">
        <f t="shared" si="27"/>
        <v>Good</v>
      </c>
    </row>
    <row r="391" spans="1:19">
      <c r="A391" t="s">
        <v>404</v>
      </c>
      <c r="B391" s="1">
        <v>18.22</v>
      </c>
      <c r="C391" s="4">
        <v>7</v>
      </c>
      <c r="D391" s="2">
        <v>6.3769999999999998</v>
      </c>
      <c r="E391" s="1">
        <v>133.917</v>
      </c>
      <c r="F391" s="3">
        <v>43534</v>
      </c>
      <c r="G391" s="5">
        <v>0.58611111111111103</v>
      </c>
      <c r="H391" t="s">
        <v>17</v>
      </c>
      <c r="I391" s="1">
        <v>6.3769999999999998</v>
      </c>
      <c r="J391" s="6">
        <v>6.6</v>
      </c>
      <c r="K391" t="str">
        <f t="shared" si="24"/>
        <v>Mar</v>
      </c>
      <c r="L391" t="str">
        <f t="shared" si="25"/>
        <v>Sun</v>
      </c>
      <c r="M391" t="str">
        <f t="shared" si="26"/>
        <v>afternoon</v>
      </c>
      <c r="N391" t="str">
        <f>VLOOKUP(A391,'Customer-details'!$A$1:$C$1001,2,0)</f>
        <v>Normal</v>
      </c>
      <c r="O391" t="str">
        <f>VLOOKUP(A391,'Customer-details'!$A$1:$C$1001,3,0)</f>
        <v>Male</v>
      </c>
      <c r="P391" t="str">
        <f>VLOOKUP(A391,'Product-details'!$A$1:$C$1001,2,0)</f>
        <v>Food and beverages</v>
      </c>
      <c r="Q391" t="str">
        <f>VLOOKUP(A391,'City-details'!$A$1:$C$1001,3,0)</f>
        <v>Mandalay</v>
      </c>
      <c r="R391" t="str">
        <f>VLOOKUP(A391,'City-details'!$A$1:$C$1001,2,0)</f>
        <v>B</v>
      </c>
      <c r="S391" t="str">
        <f t="shared" si="27"/>
        <v>Average</v>
      </c>
    </row>
    <row r="392" spans="1:19">
      <c r="A392" t="s">
        <v>405</v>
      </c>
      <c r="B392" s="1">
        <v>80.48</v>
      </c>
      <c r="C392" s="4">
        <v>3</v>
      </c>
      <c r="D392" s="2">
        <v>12.071999999999999</v>
      </c>
      <c r="E392" s="1">
        <v>253.512</v>
      </c>
      <c r="F392" s="3">
        <v>43511</v>
      </c>
      <c r="G392" s="5">
        <v>0.52152777777777803</v>
      </c>
      <c r="H392" t="s">
        <v>15</v>
      </c>
      <c r="I392" s="1">
        <v>12.071999999999999</v>
      </c>
      <c r="J392" s="6">
        <v>8.1</v>
      </c>
      <c r="K392" t="str">
        <f t="shared" si="24"/>
        <v>Feb</v>
      </c>
      <c r="L392" t="str">
        <f t="shared" si="25"/>
        <v>Fri</v>
      </c>
      <c r="M392" t="str">
        <f t="shared" si="26"/>
        <v>afternoon</v>
      </c>
      <c r="N392" t="str">
        <f>VLOOKUP(A392,'Customer-details'!$A$1:$C$1001,2,0)</f>
        <v>Member</v>
      </c>
      <c r="O392" t="str">
        <f>VLOOKUP(A392,'Customer-details'!$A$1:$C$1001,3,0)</f>
        <v>Female</v>
      </c>
      <c r="P392" t="str">
        <f>VLOOKUP(A392,'Product-details'!$A$1:$C$1001,2,0)</f>
        <v>Fashion accessories</v>
      </c>
      <c r="Q392" t="str">
        <f>VLOOKUP(A392,'City-details'!$A$1:$C$1001,3,0)</f>
        <v>Naypyitaw</v>
      </c>
      <c r="R392" t="str">
        <f>VLOOKUP(A392,'City-details'!$A$1:$C$1001,2,0)</f>
        <v>C</v>
      </c>
      <c r="S392" t="str">
        <f t="shared" si="27"/>
        <v>Good</v>
      </c>
    </row>
    <row r="393" spans="1:19">
      <c r="A393" t="s">
        <v>406</v>
      </c>
      <c r="B393" s="1">
        <v>37.950000000000003</v>
      </c>
      <c r="C393" s="4">
        <v>10</v>
      </c>
      <c r="D393" s="2">
        <v>18.975000000000001</v>
      </c>
      <c r="E393" s="1">
        <v>398.47500000000002</v>
      </c>
      <c r="F393" s="3">
        <v>43491</v>
      </c>
      <c r="G393" s="5">
        <v>0.61875000000000002</v>
      </c>
      <c r="H393" t="s">
        <v>15</v>
      </c>
      <c r="I393" s="1">
        <v>18.975000000000001</v>
      </c>
      <c r="J393" s="6">
        <v>9.6999999999999993</v>
      </c>
      <c r="K393" t="str">
        <f t="shared" si="24"/>
        <v>Jan</v>
      </c>
      <c r="L393" t="str">
        <f t="shared" si="25"/>
        <v>Sat</v>
      </c>
      <c r="M393" t="str">
        <f t="shared" si="26"/>
        <v>afternoon</v>
      </c>
      <c r="N393" t="str">
        <f>VLOOKUP(A393,'Customer-details'!$A$1:$C$1001,2,0)</f>
        <v>Normal</v>
      </c>
      <c r="O393" t="str">
        <f>VLOOKUP(A393,'Customer-details'!$A$1:$C$1001,3,0)</f>
        <v>Female</v>
      </c>
      <c r="P393" t="str">
        <f>VLOOKUP(A393,'Product-details'!$A$1:$C$1001,2,0)</f>
        <v>Fashion accessories</v>
      </c>
      <c r="Q393" t="str">
        <f>VLOOKUP(A393,'City-details'!$A$1:$C$1001,3,0)</f>
        <v>Mandalay</v>
      </c>
      <c r="R393" t="str">
        <f>VLOOKUP(A393,'City-details'!$A$1:$C$1001,2,0)</f>
        <v>B</v>
      </c>
      <c r="S393" t="str">
        <f t="shared" si="27"/>
        <v>Good</v>
      </c>
    </row>
    <row r="394" spans="1:19">
      <c r="A394" t="s">
        <v>407</v>
      </c>
      <c r="B394" s="1">
        <v>76.819999999999993</v>
      </c>
      <c r="C394" s="4">
        <v>1</v>
      </c>
      <c r="D394" s="2">
        <v>3.8410000000000002</v>
      </c>
      <c r="E394" s="1">
        <v>80.661000000000001</v>
      </c>
      <c r="F394" s="3">
        <v>43509</v>
      </c>
      <c r="G394" s="5">
        <v>0.76875000000000004</v>
      </c>
      <c r="H394" t="s">
        <v>13</v>
      </c>
      <c r="I394" s="1">
        <v>3.8410000000000002</v>
      </c>
      <c r="J394" s="6">
        <v>7.2</v>
      </c>
      <c r="K394" t="str">
        <f t="shared" si="24"/>
        <v>Feb</v>
      </c>
      <c r="L394" t="str">
        <f t="shared" si="25"/>
        <v>Wed</v>
      </c>
      <c r="M394" t="str">
        <f t="shared" si="26"/>
        <v>evening</v>
      </c>
      <c r="N394" t="str">
        <f>VLOOKUP(A394,'Customer-details'!$A$1:$C$1001,2,0)</f>
        <v>Member</v>
      </c>
      <c r="O394" t="str">
        <f>VLOOKUP(A394,'Customer-details'!$A$1:$C$1001,3,0)</f>
        <v>Male</v>
      </c>
      <c r="P394" t="str">
        <f>VLOOKUP(A394,'Product-details'!$A$1:$C$1001,2,0)</f>
        <v>Electronic accessories</v>
      </c>
      <c r="Q394" t="str">
        <f>VLOOKUP(A394,'City-details'!$A$1:$C$1001,3,0)</f>
        <v>Yangon</v>
      </c>
      <c r="R394" t="str">
        <f>VLOOKUP(A394,'City-details'!$A$1:$C$1001,2,0)</f>
        <v>A</v>
      </c>
      <c r="S394" t="str">
        <f t="shared" si="27"/>
        <v>Average</v>
      </c>
    </row>
    <row r="395" spans="1:19">
      <c r="A395" t="s">
        <v>408</v>
      </c>
      <c r="B395" s="1">
        <v>52.26</v>
      </c>
      <c r="C395" s="4">
        <v>10</v>
      </c>
      <c r="D395" s="2">
        <v>26.13</v>
      </c>
      <c r="E395" s="1">
        <v>548.73</v>
      </c>
      <c r="F395" s="3">
        <v>43533</v>
      </c>
      <c r="G395" s="5">
        <v>0.53125</v>
      </c>
      <c r="H395" t="s">
        <v>17</v>
      </c>
      <c r="I395" s="1">
        <v>26.13</v>
      </c>
      <c r="J395" s="6">
        <v>6.2</v>
      </c>
      <c r="K395" t="str">
        <f t="shared" si="24"/>
        <v>Mar</v>
      </c>
      <c r="L395" t="str">
        <f t="shared" si="25"/>
        <v>Sat</v>
      </c>
      <c r="M395" t="str">
        <f t="shared" si="26"/>
        <v>afternoon</v>
      </c>
      <c r="N395" t="str">
        <f>VLOOKUP(A395,'Customer-details'!$A$1:$C$1001,2,0)</f>
        <v>Member</v>
      </c>
      <c r="O395" t="str">
        <f>VLOOKUP(A395,'Customer-details'!$A$1:$C$1001,3,0)</f>
        <v>Female</v>
      </c>
      <c r="P395" t="str">
        <f>VLOOKUP(A395,'Product-details'!$A$1:$C$1001,2,0)</f>
        <v>Sports and travel</v>
      </c>
      <c r="Q395" t="str">
        <f>VLOOKUP(A395,'City-details'!$A$1:$C$1001,3,0)</f>
        <v>Yangon</v>
      </c>
      <c r="R395" t="str">
        <f>VLOOKUP(A395,'City-details'!$A$1:$C$1001,2,0)</f>
        <v>A</v>
      </c>
      <c r="S395" t="str">
        <f t="shared" si="27"/>
        <v>Average</v>
      </c>
    </row>
    <row r="396" spans="1:19">
      <c r="A396" t="s">
        <v>409</v>
      </c>
      <c r="B396" s="1">
        <v>79.739999999999995</v>
      </c>
      <c r="C396" s="4">
        <v>1</v>
      </c>
      <c r="D396" s="2">
        <v>3.9870000000000001</v>
      </c>
      <c r="E396" s="1">
        <v>83.727000000000004</v>
      </c>
      <c r="F396" s="3">
        <v>43530</v>
      </c>
      <c r="G396" s="5">
        <v>0.44166666666666698</v>
      </c>
      <c r="H396" t="s">
        <v>13</v>
      </c>
      <c r="I396" s="1">
        <v>3.9870000000000001</v>
      </c>
      <c r="J396" s="6">
        <v>7.3</v>
      </c>
      <c r="K396" t="str">
        <f t="shared" si="24"/>
        <v>Mar</v>
      </c>
      <c r="L396" t="str">
        <f t="shared" si="25"/>
        <v>Wed</v>
      </c>
      <c r="M396" t="str">
        <f t="shared" si="26"/>
        <v>morning</v>
      </c>
      <c r="N396" t="str">
        <f>VLOOKUP(A396,'Customer-details'!$A$1:$C$1001,2,0)</f>
        <v>Normal</v>
      </c>
      <c r="O396" t="str">
        <f>VLOOKUP(A396,'Customer-details'!$A$1:$C$1001,3,0)</f>
        <v>Female</v>
      </c>
      <c r="P396" t="str">
        <f>VLOOKUP(A396,'Product-details'!$A$1:$C$1001,2,0)</f>
        <v>Health and beauty</v>
      </c>
      <c r="Q396" t="str">
        <f>VLOOKUP(A396,'City-details'!$A$1:$C$1001,3,0)</f>
        <v>Yangon</v>
      </c>
      <c r="R396" t="str">
        <f>VLOOKUP(A396,'City-details'!$A$1:$C$1001,2,0)</f>
        <v>A</v>
      </c>
      <c r="S396" t="str">
        <f t="shared" si="27"/>
        <v>Average</v>
      </c>
    </row>
    <row r="397" spans="1:19">
      <c r="A397" t="s">
        <v>410</v>
      </c>
      <c r="B397" s="1">
        <v>77.5</v>
      </c>
      <c r="C397" s="4">
        <v>5</v>
      </c>
      <c r="D397" s="2">
        <v>19.375</v>
      </c>
      <c r="E397" s="1">
        <v>406.875</v>
      </c>
      <c r="F397" s="3">
        <v>43489</v>
      </c>
      <c r="G397" s="5">
        <v>0.85833333333333295</v>
      </c>
      <c r="H397" t="s">
        <v>13</v>
      </c>
      <c r="I397" s="1">
        <v>19.375</v>
      </c>
      <c r="J397" s="6">
        <v>4.3</v>
      </c>
      <c r="K397" t="str">
        <f t="shared" si="24"/>
        <v>Jan</v>
      </c>
      <c r="L397" t="str">
        <f t="shared" si="25"/>
        <v>Thu</v>
      </c>
      <c r="M397" t="str">
        <f t="shared" si="26"/>
        <v>evening</v>
      </c>
      <c r="N397" t="str">
        <f>VLOOKUP(A397,'Customer-details'!$A$1:$C$1001,2,0)</f>
        <v>Normal</v>
      </c>
      <c r="O397" t="str">
        <f>VLOOKUP(A397,'Customer-details'!$A$1:$C$1001,3,0)</f>
        <v>Female</v>
      </c>
      <c r="P397" t="str">
        <f>VLOOKUP(A397,'Product-details'!$A$1:$C$1001,2,0)</f>
        <v>Health and beauty</v>
      </c>
      <c r="Q397" t="str">
        <f>VLOOKUP(A397,'City-details'!$A$1:$C$1001,3,0)</f>
        <v>Yangon</v>
      </c>
      <c r="R397" t="str">
        <f>VLOOKUP(A397,'City-details'!$A$1:$C$1001,2,0)</f>
        <v>A</v>
      </c>
      <c r="S397" t="str">
        <f t="shared" si="27"/>
        <v>Poor</v>
      </c>
    </row>
    <row r="398" spans="1:19">
      <c r="A398" t="s">
        <v>411</v>
      </c>
      <c r="B398" s="1">
        <v>54.27</v>
      </c>
      <c r="C398" s="4">
        <v>5</v>
      </c>
      <c r="D398" s="2">
        <v>13.567500000000001</v>
      </c>
      <c r="E398" s="1">
        <v>284.91750000000002</v>
      </c>
      <c r="F398" s="3">
        <v>43537</v>
      </c>
      <c r="G398" s="5">
        <v>0.594444444444444</v>
      </c>
      <c r="H398" t="s">
        <v>13</v>
      </c>
      <c r="I398" s="1">
        <v>13.567500000000001</v>
      </c>
      <c r="J398" s="6">
        <v>4.5999999999999996</v>
      </c>
      <c r="K398" t="str">
        <f t="shared" si="24"/>
        <v>Mar</v>
      </c>
      <c r="L398" t="str">
        <f t="shared" si="25"/>
        <v>Wed</v>
      </c>
      <c r="M398" t="str">
        <f t="shared" si="26"/>
        <v>afternoon</v>
      </c>
      <c r="N398" t="str">
        <f>VLOOKUP(A398,'Customer-details'!$A$1:$C$1001,2,0)</f>
        <v>Normal</v>
      </c>
      <c r="O398" t="str">
        <f>VLOOKUP(A398,'Customer-details'!$A$1:$C$1001,3,0)</f>
        <v>Female</v>
      </c>
      <c r="P398" t="str">
        <f>VLOOKUP(A398,'Product-details'!$A$1:$C$1001,2,0)</f>
        <v>Food and beverages</v>
      </c>
      <c r="Q398" t="str">
        <f>VLOOKUP(A398,'City-details'!$A$1:$C$1001,3,0)</f>
        <v>Yangon</v>
      </c>
      <c r="R398" t="str">
        <f>VLOOKUP(A398,'City-details'!$A$1:$C$1001,2,0)</f>
        <v>A</v>
      </c>
      <c r="S398" t="str">
        <f t="shared" si="27"/>
        <v>Poor</v>
      </c>
    </row>
    <row r="399" spans="1:19">
      <c r="A399" t="s">
        <v>412</v>
      </c>
      <c r="B399" s="1">
        <v>13.59</v>
      </c>
      <c r="C399" s="4">
        <v>9</v>
      </c>
      <c r="D399" s="2">
        <v>6.1154999999999999</v>
      </c>
      <c r="E399" s="1">
        <v>128.4255</v>
      </c>
      <c r="F399" s="3">
        <v>43539</v>
      </c>
      <c r="G399" s="5">
        <v>0.43472222222222201</v>
      </c>
      <c r="H399" t="s">
        <v>15</v>
      </c>
      <c r="I399" s="1">
        <v>6.1154999999999999</v>
      </c>
      <c r="J399" s="6">
        <v>5.8</v>
      </c>
      <c r="K399" t="str">
        <f t="shared" si="24"/>
        <v>Mar</v>
      </c>
      <c r="L399" t="str">
        <f t="shared" si="25"/>
        <v>Fri</v>
      </c>
      <c r="M399" t="str">
        <f t="shared" si="26"/>
        <v>morning</v>
      </c>
      <c r="N399" t="str">
        <f>VLOOKUP(A399,'Customer-details'!$A$1:$C$1001,2,0)</f>
        <v>Normal</v>
      </c>
      <c r="O399" t="str">
        <f>VLOOKUP(A399,'Customer-details'!$A$1:$C$1001,3,0)</f>
        <v>Male</v>
      </c>
      <c r="P399" t="str">
        <f>VLOOKUP(A399,'Product-details'!$A$1:$C$1001,2,0)</f>
        <v>Home and lifestyle</v>
      </c>
      <c r="Q399" t="str">
        <f>VLOOKUP(A399,'City-details'!$A$1:$C$1001,3,0)</f>
        <v>Mandalay</v>
      </c>
      <c r="R399" t="str">
        <f>VLOOKUP(A399,'City-details'!$A$1:$C$1001,2,0)</f>
        <v>B</v>
      </c>
      <c r="S399" t="str">
        <f t="shared" si="27"/>
        <v>Poor</v>
      </c>
    </row>
    <row r="400" spans="1:19">
      <c r="A400" t="s">
        <v>413</v>
      </c>
      <c r="B400" s="1">
        <v>41.06</v>
      </c>
      <c r="C400" s="4">
        <v>6</v>
      </c>
      <c r="D400" s="2">
        <v>12.318</v>
      </c>
      <c r="E400" s="1">
        <v>258.678</v>
      </c>
      <c r="F400" s="3">
        <v>43529</v>
      </c>
      <c r="G400" s="5">
        <v>0.5625</v>
      </c>
      <c r="H400" t="s">
        <v>17</v>
      </c>
      <c r="I400" s="1">
        <v>12.318</v>
      </c>
      <c r="J400" s="6">
        <v>8.3000000000000007</v>
      </c>
      <c r="K400" t="str">
        <f t="shared" si="24"/>
        <v>Mar</v>
      </c>
      <c r="L400" t="str">
        <f t="shared" si="25"/>
        <v>Tue</v>
      </c>
      <c r="M400" t="str">
        <f t="shared" si="26"/>
        <v>afternoon</v>
      </c>
      <c r="N400" t="str">
        <f>VLOOKUP(A400,'Customer-details'!$A$1:$C$1001,2,0)</f>
        <v>Member</v>
      </c>
      <c r="O400" t="str">
        <f>VLOOKUP(A400,'Customer-details'!$A$1:$C$1001,3,0)</f>
        <v>Female</v>
      </c>
      <c r="P400" t="str">
        <f>VLOOKUP(A400,'Product-details'!$A$1:$C$1001,2,0)</f>
        <v>Health and beauty</v>
      </c>
      <c r="Q400" t="str">
        <f>VLOOKUP(A400,'City-details'!$A$1:$C$1001,3,0)</f>
        <v>Mandalay</v>
      </c>
      <c r="R400" t="str">
        <f>VLOOKUP(A400,'City-details'!$A$1:$C$1001,2,0)</f>
        <v>B</v>
      </c>
      <c r="S400" t="str">
        <f t="shared" si="27"/>
        <v>Good</v>
      </c>
    </row>
    <row r="401" spans="1:19">
      <c r="A401" t="s">
        <v>414</v>
      </c>
      <c r="B401" s="1">
        <v>19.239999999999998</v>
      </c>
      <c r="C401" s="4">
        <v>9</v>
      </c>
      <c r="D401" s="2">
        <v>8.6579999999999995</v>
      </c>
      <c r="E401" s="1">
        <v>181.81800000000001</v>
      </c>
      <c r="F401" s="3">
        <v>43528</v>
      </c>
      <c r="G401" s="5">
        <v>0.68611111111111101</v>
      </c>
      <c r="H401" t="s">
        <v>15</v>
      </c>
      <c r="I401" s="1">
        <v>8.6579999999999995</v>
      </c>
      <c r="J401" s="6">
        <v>8</v>
      </c>
      <c r="K401" t="str">
        <f t="shared" si="24"/>
        <v>Mar</v>
      </c>
      <c r="L401" t="str">
        <f t="shared" si="25"/>
        <v>Mon</v>
      </c>
      <c r="M401" t="str">
        <f t="shared" si="26"/>
        <v>evening</v>
      </c>
      <c r="N401" t="str">
        <f>VLOOKUP(A401,'Customer-details'!$A$1:$C$1001,2,0)</f>
        <v>Member</v>
      </c>
      <c r="O401" t="str">
        <f>VLOOKUP(A401,'Customer-details'!$A$1:$C$1001,3,0)</f>
        <v>Male</v>
      </c>
      <c r="P401" t="str">
        <f>VLOOKUP(A401,'Product-details'!$A$1:$C$1001,2,0)</f>
        <v>Electronic accessories</v>
      </c>
      <c r="Q401" t="str">
        <f>VLOOKUP(A401,'City-details'!$A$1:$C$1001,3,0)</f>
        <v>Mandalay</v>
      </c>
      <c r="R401" t="str">
        <f>VLOOKUP(A401,'City-details'!$A$1:$C$1001,2,0)</f>
        <v>B</v>
      </c>
      <c r="S401" t="str">
        <f t="shared" si="27"/>
        <v>Good</v>
      </c>
    </row>
    <row r="402" spans="1:19">
      <c r="A402" t="s">
        <v>415</v>
      </c>
      <c r="B402" s="1">
        <v>39.43</v>
      </c>
      <c r="C402" s="4">
        <v>6</v>
      </c>
      <c r="D402" s="2">
        <v>11.829000000000001</v>
      </c>
      <c r="E402" s="1">
        <v>248.40899999999999</v>
      </c>
      <c r="F402" s="3">
        <v>43549</v>
      </c>
      <c r="G402" s="5">
        <v>0.84583333333333299</v>
      </c>
      <c r="H402" t="s">
        <v>17</v>
      </c>
      <c r="I402" s="1">
        <v>11.829000000000001</v>
      </c>
      <c r="J402" s="6">
        <v>9.4</v>
      </c>
      <c r="K402" t="str">
        <f t="shared" si="24"/>
        <v>Mar</v>
      </c>
      <c r="L402" t="str">
        <f t="shared" si="25"/>
        <v>Mon</v>
      </c>
      <c r="M402" t="str">
        <f t="shared" si="26"/>
        <v>evening</v>
      </c>
      <c r="N402" t="str">
        <f>VLOOKUP(A402,'Customer-details'!$A$1:$C$1001,2,0)</f>
        <v>Normal</v>
      </c>
      <c r="O402" t="str">
        <f>VLOOKUP(A402,'Customer-details'!$A$1:$C$1001,3,0)</f>
        <v>Female</v>
      </c>
      <c r="P402" t="str">
        <f>VLOOKUP(A402,'Product-details'!$A$1:$C$1001,2,0)</f>
        <v>Food and beverages</v>
      </c>
      <c r="Q402" t="str">
        <f>VLOOKUP(A402,'City-details'!$A$1:$C$1001,3,0)</f>
        <v>Naypyitaw</v>
      </c>
      <c r="R402" t="str">
        <f>VLOOKUP(A402,'City-details'!$A$1:$C$1001,2,0)</f>
        <v>C</v>
      </c>
      <c r="S402" t="str">
        <f t="shared" si="27"/>
        <v>Good</v>
      </c>
    </row>
    <row r="403" spans="1:19">
      <c r="A403" t="s">
        <v>416</v>
      </c>
      <c r="B403" s="1">
        <v>46.22</v>
      </c>
      <c r="C403" s="4">
        <v>4</v>
      </c>
      <c r="D403" s="2">
        <v>9.2439999999999998</v>
      </c>
      <c r="E403" s="1">
        <v>194.124</v>
      </c>
      <c r="F403" s="3">
        <v>43536</v>
      </c>
      <c r="G403" s="5">
        <v>0.83611111111111103</v>
      </c>
      <c r="H403" t="s">
        <v>17</v>
      </c>
      <c r="I403" s="1">
        <v>9.2439999999999998</v>
      </c>
      <c r="J403" s="6">
        <v>6.2</v>
      </c>
      <c r="K403" t="str">
        <f t="shared" si="24"/>
        <v>Mar</v>
      </c>
      <c r="L403" t="str">
        <f t="shared" si="25"/>
        <v>Tue</v>
      </c>
      <c r="M403" t="str">
        <f t="shared" si="26"/>
        <v>evening</v>
      </c>
      <c r="N403" t="str">
        <f>VLOOKUP(A403,'Customer-details'!$A$1:$C$1001,2,0)</f>
        <v>Normal</v>
      </c>
      <c r="O403" t="str">
        <f>VLOOKUP(A403,'Customer-details'!$A$1:$C$1001,3,0)</f>
        <v>Male</v>
      </c>
      <c r="P403" t="str">
        <f>VLOOKUP(A403,'Product-details'!$A$1:$C$1001,2,0)</f>
        <v>Home and lifestyle</v>
      </c>
      <c r="Q403" t="str">
        <f>VLOOKUP(A403,'City-details'!$A$1:$C$1001,3,0)</f>
        <v>Naypyitaw</v>
      </c>
      <c r="R403" t="str">
        <f>VLOOKUP(A403,'City-details'!$A$1:$C$1001,2,0)</f>
        <v>C</v>
      </c>
      <c r="S403" t="str">
        <f t="shared" si="27"/>
        <v>Average</v>
      </c>
    </row>
    <row r="404" spans="1:19">
      <c r="A404" t="s">
        <v>417</v>
      </c>
      <c r="B404" s="1">
        <v>13.98</v>
      </c>
      <c r="C404" s="4">
        <v>1</v>
      </c>
      <c r="D404" s="2">
        <v>0.69899999999999995</v>
      </c>
      <c r="E404" s="1">
        <v>14.679</v>
      </c>
      <c r="F404" s="3">
        <v>43500</v>
      </c>
      <c r="G404" s="5">
        <v>0.56805555555555598</v>
      </c>
      <c r="H404" t="s">
        <v>13</v>
      </c>
      <c r="I404" s="1">
        <v>0.69899999999999995</v>
      </c>
      <c r="J404" s="6">
        <v>9.8000000000000007</v>
      </c>
      <c r="K404" t="str">
        <f t="shared" si="24"/>
        <v>Feb</v>
      </c>
      <c r="L404" t="str">
        <f t="shared" si="25"/>
        <v>Mon</v>
      </c>
      <c r="M404" t="str">
        <f t="shared" si="26"/>
        <v>afternoon</v>
      </c>
      <c r="N404" t="str">
        <f>VLOOKUP(A404,'Customer-details'!$A$1:$C$1001,2,0)</f>
        <v>Member</v>
      </c>
      <c r="O404" t="str">
        <f>VLOOKUP(A404,'Customer-details'!$A$1:$C$1001,3,0)</f>
        <v>Male</v>
      </c>
      <c r="P404" t="str">
        <f>VLOOKUP(A404,'Product-details'!$A$1:$C$1001,2,0)</f>
        <v>Home and lifestyle</v>
      </c>
      <c r="Q404" t="str">
        <f>VLOOKUP(A404,'City-details'!$A$1:$C$1001,3,0)</f>
        <v>Naypyitaw</v>
      </c>
      <c r="R404" t="str">
        <f>VLOOKUP(A404,'City-details'!$A$1:$C$1001,2,0)</f>
        <v>C</v>
      </c>
      <c r="S404" t="str">
        <f t="shared" si="27"/>
        <v>Good</v>
      </c>
    </row>
    <row r="405" spans="1:19">
      <c r="A405" t="s">
        <v>418</v>
      </c>
      <c r="B405" s="1">
        <v>39.75</v>
      </c>
      <c r="C405" s="4">
        <v>5</v>
      </c>
      <c r="D405" s="2">
        <v>9.9375</v>
      </c>
      <c r="E405" s="1">
        <v>208.6875</v>
      </c>
      <c r="F405" s="3">
        <v>43518</v>
      </c>
      <c r="G405" s="5">
        <v>0.44652777777777802</v>
      </c>
      <c r="H405" t="s">
        <v>13</v>
      </c>
      <c r="I405" s="1">
        <v>9.9375</v>
      </c>
      <c r="J405" s="6">
        <v>9.6</v>
      </c>
      <c r="K405" t="str">
        <f t="shared" si="24"/>
        <v>Feb</v>
      </c>
      <c r="L405" t="str">
        <f t="shared" si="25"/>
        <v>Fri</v>
      </c>
      <c r="M405" t="str">
        <f t="shared" si="26"/>
        <v>morning</v>
      </c>
      <c r="N405" t="str">
        <f>VLOOKUP(A405,'Customer-details'!$A$1:$C$1001,2,0)</f>
        <v>Normal</v>
      </c>
      <c r="O405" t="str">
        <f>VLOOKUP(A405,'Customer-details'!$A$1:$C$1001,3,0)</f>
        <v>Female</v>
      </c>
      <c r="P405" t="str">
        <f>VLOOKUP(A405,'Product-details'!$A$1:$C$1001,2,0)</f>
        <v>Fashion accessories</v>
      </c>
      <c r="Q405" t="str">
        <f>VLOOKUP(A405,'City-details'!$A$1:$C$1001,3,0)</f>
        <v>Mandalay</v>
      </c>
      <c r="R405" t="str">
        <f>VLOOKUP(A405,'City-details'!$A$1:$C$1001,2,0)</f>
        <v>B</v>
      </c>
      <c r="S405" t="str">
        <f t="shared" si="27"/>
        <v>Good</v>
      </c>
    </row>
    <row r="406" spans="1:19">
      <c r="A406" t="s">
        <v>419</v>
      </c>
      <c r="B406" s="1">
        <v>97.79</v>
      </c>
      <c r="C406" s="4">
        <v>7</v>
      </c>
      <c r="D406" s="2">
        <v>34.226500000000001</v>
      </c>
      <c r="E406" s="1">
        <v>718.75649999999996</v>
      </c>
      <c r="F406" s="3">
        <v>43512</v>
      </c>
      <c r="G406" s="5">
        <v>0.72916666666666696</v>
      </c>
      <c r="H406" t="s">
        <v>13</v>
      </c>
      <c r="I406" s="1">
        <v>34.226500000000001</v>
      </c>
      <c r="J406" s="6">
        <v>4.9000000000000004</v>
      </c>
      <c r="K406" t="str">
        <f t="shared" si="24"/>
        <v>Feb</v>
      </c>
      <c r="L406" t="str">
        <f t="shared" si="25"/>
        <v>Sat</v>
      </c>
      <c r="M406" t="str">
        <f t="shared" si="26"/>
        <v>evening</v>
      </c>
      <c r="N406" t="str">
        <f>VLOOKUP(A406,'Customer-details'!$A$1:$C$1001,2,0)</f>
        <v>Member</v>
      </c>
      <c r="O406" t="str">
        <f>VLOOKUP(A406,'Customer-details'!$A$1:$C$1001,3,0)</f>
        <v>Female</v>
      </c>
      <c r="P406" t="str">
        <f>VLOOKUP(A406,'Product-details'!$A$1:$C$1001,2,0)</f>
        <v>Fashion accessories</v>
      </c>
      <c r="Q406" t="str">
        <f>VLOOKUP(A406,'City-details'!$A$1:$C$1001,3,0)</f>
        <v>Naypyitaw</v>
      </c>
      <c r="R406" t="str">
        <f>VLOOKUP(A406,'City-details'!$A$1:$C$1001,2,0)</f>
        <v>C</v>
      </c>
      <c r="S406" t="str">
        <f t="shared" si="27"/>
        <v>Poor</v>
      </c>
    </row>
    <row r="407" spans="1:19">
      <c r="A407" t="s">
        <v>420</v>
      </c>
      <c r="B407" s="1">
        <v>67.260000000000005</v>
      </c>
      <c r="C407" s="4">
        <v>4</v>
      </c>
      <c r="D407" s="2">
        <v>13.452</v>
      </c>
      <c r="E407" s="1">
        <v>282.49200000000002</v>
      </c>
      <c r="F407" s="3">
        <v>43484</v>
      </c>
      <c r="G407" s="5">
        <v>0.64444444444444404</v>
      </c>
      <c r="H407" t="s">
        <v>17</v>
      </c>
      <c r="I407" s="1">
        <v>13.452</v>
      </c>
      <c r="J407" s="6">
        <v>8</v>
      </c>
      <c r="K407" t="str">
        <f t="shared" si="24"/>
        <v>Jan</v>
      </c>
      <c r="L407" t="str">
        <f t="shared" si="25"/>
        <v>Sat</v>
      </c>
      <c r="M407" t="str">
        <f t="shared" si="26"/>
        <v>afternoon</v>
      </c>
      <c r="N407" t="str">
        <f>VLOOKUP(A407,'Customer-details'!$A$1:$C$1001,2,0)</f>
        <v>Member</v>
      </c>
      <c r="O407" t="str">
        <f>VLOOKUP(A407,'Customer-details'!$A$1:$C$1001,3,0)</f>
        <v>Male</v>
      </c>
      <c r="P407" t="str">
        <f>VLOOKUP(A407,'Product-details'!$A$1:$C$1001,2,0)</f>
        <v>Sports and travel</v>
      </c>
      <c r="Q407" t="str">
        <f>VLOOKUP(A407,'City-details'!$A$1:$C$1001,3,0)</f>
        <v>Yangon</v>
      </c>
      <c r="R407" t="str">
        <f>VLOOKUP(A407,'City-details'!$A$1:$C$1001,2,0)</f>
        <v>A</v>
      </c>
      <c r="S407" t="str">
        <f t="shared" si="27"/>
        <v>Good</v>
      </c>
    </row>
    <row r="408" spans="1:19">
      <c r="A408" t="s">
        <v>421</v>
      </c>
      <c r="B408" s="1">
        <v>13.79</v>
      </c>
      <c r="C408" s="4">
        <v>5</v>
      </c>
      <c r="D408" s="2">
        <v>3.4474999999999998</v>
      </c>
      <c r="E408" s="1">
        <v>72.397499999999994</v>
      </c>
      <c r="F408" s="3">
        <v>43476</v>
      </c>
      <c r="G408" s="5">
        <v>0.79652777777777795</v>
      </c>
      <c r="H408" t="s">
        <v>17</v>
      </c>
      <c r="I408" s="1">
        <v>3.4474999999999998</v>
      </c>
      <c r="J408" s="6">
        <v>7.8</v>
      </c>
      <c r="K408" t="str">
        <f t="shared" si="24"/>
        <v>Jan</v>
      </c>
      <c r="L408" t="str">
        <f t="shared" si="25"/>
        <v>Fri</v>
      </c>
      <c r="M408" t="str">
        <f t="shared" si="26"/>
        <v>evening</v>
      </c>
      <c r="N408" t="str">
        <f>VLOOKUP(A408,'Customer-details'!$A$1:$C$1001,2,0)</f>
        <v>Normal</v>
      </c>
      <c r="O408" t="str">
        <f>VLOOKUP(A408,'Customer-details'!$A$1:$C$1001,3,0)</f>
        <v>Male</v>
      </c>
      <c r="P408" t="str">
        <f>VLOOKUP(A408,'Product-details'!$A$1:$C$1001,2,0)</f>
        <v>Food and beverages</v>
      </c>
      <c r="Q408" t="str">
        <f>VLOOKUP(A408,'City-details'!$A$1:$C$1001,3,0)</f>
        <v>Yangon</v>
      </c>
      <c r="R408" t="str">
        <f>VLOOKUP(A408,'City-details'!$A$1:$C$1001,2,0)</f>
        <v>A</v>
      </c>
      <c r="S408" t="str">
        <f t="shared" si="27"/>
        <v>Average</v>
      </c>
    </row>
    <row r="409" spans="1:19">
      <c r="A409" t="s">
        <v>422</v>
      </c>
      <c r="B409" s="1">
        <v>68.709999999999994</v>
      </c>
      <c r="C409" s="4">
        <v>4</v>
      </c>
      <c r="D409" s="2">
        <v>13.742000000000001</v>
      </c>
      <c r="E409" s="1">
        <v>288.58199999999999</v>
      </c>
      <c r="F409" s="3">
        <v>43469</v>
      </c>
      <c r="G409" s="5">
        <v>0.79236111111111096</v>
      </c>
      <c r="H409" t="s">
        <v>15</v>
      </c>
      <c r="I409" s="1">
        <v>13.742000000000001</v>
      </c>
      <c r="J409" s="6">
        <v>4.0999999999999996</v>
      </c>
      <c r="K409" t="str">
        <f t="shared" si="24"/>
        <v>Jan</v>
      </c>
      <c r="L409" t="str">
        <f t="shared" si="25"/>
        <v>Fri</v>
      </c>
      <c r="M409" t="str">
        <f t="shared" si="26"/>
        <v>evening</v>
      </c>
      <c r="N409" t="str">
        <f>VLOOKUP(A409,'Customer-details'!$A$1:$C$1001,2,0)</f>
        <v>Member</v>
      </c>
      <c r="O409" t="str">
        <f>VLOOKUP(A409,'Customer-details'!$A$1:$C$1001,3,0)</f>
        <v>Female</v>
      </c>
      <c r="P409" t="str">
        <f>VLOOKUP(A409,'Product-details'!$A$1:$C$1001,2,0)</f>
        <v>Fashion accessories</v>
      </c>
      <c r="Q409" t="str">
        <f>VLOOKUP(A409,'City-details'!$A$1:$C$1001,3,0)</f>
        <v>Mandalay</v>
      </c>
      <c r="R409" t="str">
        <f>VLOOKUP(A409,'City-details'!$A$1:$C$1001,2,0)</f>
        <v>B</v>
      </c>
      <c r="S409" t="str">
        <f t="shared" si="27"/>
        <v>Poor</v>
      </c>
    </row>
    <row r="410" spans="1:19">
      <c r="A410" t="s">
        <v>423</v>
      </c>
      <c r="B410" s="1">
        <v>56.53</v>
      </c>
      <c r="C410" s="4">
        <v>4</v>
      </c>
      <c r="D410" s="2">
        <v>11.305999999999999</v>
      </c>
      <c r="E410" s="1">
        <v>237.42599999999999</v>
      </c>
      <c r="F410" s="3">
        <v>43528</v>
      </c>
      <c r="G410" s="5">
        <v>0.82499999999999996</v>
      </c>
      <c r="H410" t="s">
        <v>13</v>
      </c>
      <c r="I410" s="1">
        <v>11.305999999999999</v>
      </c>
      <c r="J410" s="6">
        <v>5.5</v>
      </c>
      <c r="K410" t="str">
        <f t="shared" si="24"/>
        <v>Mar</v>
      </c>
      <c r="L410" t="str">
        <f t="shared" si="25"/>
        <v>Mon</v>
      </c>
      <c r="M410" t="str">
        <f t="shared" si="26"/>
        <v>evening</v>
      </c>
      <c r="N410" t="str">
        <f>VLOOKUP(A410,'Customer-details'!$A$1:$C$1001,2,0)</f>
        <v>Normal</v>
      </c>
      <c r="O410" t="str">
        <f>VLOOKUP(A410,'Customer-details'!$A$1:$C$1001,3,0)</f>
        <v>Female</v>
      </c>
      <c r="P410" t="str">
        <f>VLOOKUP(A410,'Product-details'!$A$1:$C$1001,2,0)</f>
        <v>Home and lifestyle</v>
      </c>
      <c r="Q410" t="str">
        <f>VLOOKUP(A410,'City-details'!$A$1:$C$1001,3,0)</f>
        <v>Yangon</v>
      </c>
      <c r="R410" t="str">
        <f>VLOOKUP(A410,'City-details'!$A$1:$C$1001,2,0)</f>
        <v>A</v>
      </c>
      <c r="S410" t="str">
        <f t="shared" si="27"/>
        <v>Poor</v>
      </c>
    </row>
    <row r="411" spans="1:19">
      <c r="A411" t="s">
        <v>424</v>
      </c>
      <c r="B411" s="1">
        <v>23.82</v>
      </c>
      <c r="C411" s="4">
        <v>5</v>
      </c>
      <c r="D411" s="2">
        <v>5.9550000000000001</v>
      </c>
      <c r="E411" s="1">
        <v>125.05500000000001</v>
      </c>
      <c r="F411" s="3">
        <v>43493</v>
      </c>
      <c r="G411" s="5">
        <v>0.80833333333333302</v>
      </c>
      <c r="H411" t="s">
        <v>13</v>
      </c>
      <c r="I411" s="1">
        <v>5.9550000000000001</v>
      </c>
      <c r="J411" s="6">
        <v>5.4</v>
      </c>
      <c r="K411" t="str">
        <f t="shared" si="24"/>
        <v>Jan</v>
      </c>
      <c r="L411" t="str">
        <f t="shared" si="25"/>
        <v>Mon</v>
      </c>
      <c r="M411" t="str">
        <f t="shared" si="26"/>
        <v>evening</v>
      </c>
      <c r="N411" t="str">
        <f>VLOOKUP(A411,'Customer-details'!$A$1:$C$1001,2,0)</f>
        <v>Normal</v>
      </c>
      <c r="O411" t="str">
        <f>VLOOKUP(A411,'Customer-details'!$A$1:$C$1001,3,0)</f>
        <v>Female</v>
      </c>
      <c r="P411" t="str">
        <f>VLOOKUP(A411,'Product-details'!$A$1:$C$1001,2,0)</f>
        <v>Fashion accessories</v>
      </c>
      <c r="Q411" t="str">
        <f>VLOOKUP(A411,'City-details'!$A$1:$C$1001,3,0)</f>
        <v>Naypyitaw</v>
      </c>
      <c r="R411" t="str">
        <f>VLOOKUP(A411,'City-details'!$A$1:$C$1001,2,0)</f>
        <v>C</v>
      </c>
      <c r="S411" t="str">
        <f t="shared" si="27"/>
        <v>Poor</v>
      </c>
    </row>
    <row r="412" spans="1:19">
      <c r="A412" t="s">
        <v>425</v>
      </c>
      <c r="B412" s="1">
        <v>34.21</v>
      </c>
      <c r="C412" s="4">
        <v>10</v>
      </c>
      <c r="D412" s="2">
        <v>17.105</v>
      </c>
      <c r="E412" s="1">
        <v>359.20499999999998</v>
      </c>
      <c r="F412" s="3">
        <v>43467</v>
      </c>
      <c r="G412" s="5">
        <v>0.54166666666666696</v>
      </c>
      <c r="H412" t="s">
        <v>15</v>
      </c>
      <c r="I412" s="1">
        <v>17.105</v>
      </c>
      <c r="J412" s="6">
        <v>5.0999999999999996</v>
      </c>
      <c r="K412" t="str">
        <f t="shared" si="24"/>
        <v>Jan</v>
      </c>
      <c r="L412" t="str">
        <f t="shared" si="25"/>
        <v>Wed</v>
      </c>
      <c r="M412" t="str">
        <f t="shared" si="26"/>
        <v>afternoon</v>
      </c>
      <c r="N412" t="str">
        <f>VLOOKUP(A412,'Customer-details'!$A$1:$C$1001,2,0)</f>
        <v>Normal</v>
      </c>
      <c r="O412" t="str">
        <f>VLOOKUP(A412,'Customer-details'!$A$1:$C$1001,3,0)</f>
        <v>Female</v>
      </c>
      <c r="P412" t="str">
        <f>VLOOKUP(A412,'Product-details'!$A$1:$C$1001,2,0)</f>
        <v>Health and beauty</v>
      </c>
      <c r="Q412" t="str">
        <f>VLOOKUP(A412,'City-details'!$A$1:$C$1001,3,0)</f>
        <v>Mandalay</v>
      </c>
      <c r="R412" t="str">
        <f>VLOOKUP(A412,'City-details'!$A$1:$C$1001,2,0)</f>
        <v>B</v>
      </c>
      <c r="S412" t="str">
        <f t="shared" si="27"/>
        <v>Poor</v>
      </c>
    </row>
    <row r="413" spans="1:19">
      <c r="A413" t="s">
        <v>426</v>
      </c>
      <c r="B413" s="1">
        <v>21.87</v>
      </c>
      <c r="C413" s="4">
        <v>2</v>
      </c>
      <c r="D413" s="2">
        <v>2.1869999999999998</v>
      </c>
      <c r="E413" s="1">
        <v>45.927</v>
      </c>
      <c r="F413" s="3">
        <v>43490</v>
      </c>
      <c r="G413" s="5">
        <v>0.60347222222222197</v>
      </c>
      <c r="H413" t="s">
        <v>13</v>
      </c>
      <c r="I413" s="1">
        <v>2.1869999999999998</v>
      </c>
      <c r="J413" s="6">
        <v>6.9</v>
      </c>
      <c r="K413" t="str">
        <f t="shared" si="24"/>
        <v>Jan</v>
      </c>
      <c r="L413" t="str">
        <f t="shared" si="25"/>
        <v>Fri</v>
      </c>
      <c r="M413" t="str">
        <f t="shared" si="26"/>
        <v>afternoon</v>
      </c>
      <c r="N413" t="str">
        <f>VLOOKUP(A413,'Customer-details'!$A$1:$C$1001,2,0)</f>
        <v>Normal</v>
      </c>
      <c r="O413" t="str">
        <f>VLOOKUP(A413,'Customer-details'!$A$1:$C$1001,3,0)</f>
        <v>Male</v>
      </c>
      <c r="P413" t="str">
        <f>VLOOKUP(A413,'Product-details'!$A$1:$C$1001,2,0)</f>
        <v>Sports and travel</v>
      </c>
      <c r="Q413" t="str">
        <f>VLOOKUP(A413,'City-details'!$A$1:$C$1001,3,0)</f>
        <v>Mandalay</v>
      </c>
      <c r="R413" t="str">
        <f>VLOOKUP(A413,'City-details'!$A$1:$C$1001,2,0)</f>
        <v>B</v>
      </c>
      <c r="S413" t="str">
        <f t="shared" si="27"/>
        <v>Average</v>
      </c>
    </row>
    <row r="414" spans="1:19">
      <c r="A414" t="s">
        <v>427</v>
      </c>
      <c r="B414" s="1">
        <v>20.97</v>
      </c>
      <c r="C414" s="4">
        <v>5</v>
      </c>
      <c r="D414" s="2">
        <v>5.2424999999999997</v>
      </c>
      <c r="E414" s="1">
        <v>110.0925</v>
      </c>
      <c r="F414" s="3">
        <v>43469</v>
      </c>
      <c r="G414" s="5">
        <v>0.55625000000000002</v>
      </c>
      <c r="H414" t="s">
        <v>15</v>
      </c>
      <c r="I414" s="1">
        <v>5.2424999999999997</v>
      </c>
      <c r="J414" s="6">
        <v>7.8</v>
      </c>
      <c r="K414" t="str">
        <f t="shared" si="24"/>
        <v>Jan</v>
      </c>
      <c r="L414" t="str">
        <f t="shared" si="25"/>
        <v>Fri</v>
      </c>
      <c r="M414" t="str">
        <f t="shared" si="26"/>
        <v>afternoon</v>
      </c>
      <c r="N414" t="str">
        <f>VLOOKUP(A414,'Customer-details'!$A$1:$C$1001,2,0)</f>
        <v>Member</v>
      </c>
      <c r="O414" t="str">
        <f>VLOOKUP(A414,'Customer-details'!$A$1:$C$1001,3,0)</f>
        <v>Male</v>
      </c>
      <c r="P414" t="str">
        <f>VLOOKUP(A414,'Product-details'!$A$1:$C$1001,2,0)</f>
        <v>Health and beauty</v>
      </c>
      <c r="Q414" t="str">
        <f>VLOOKUP(A414,'City-details'!$A$1:$C$1001,3,0)</f>
        <v>Yangon</v>
      </c>
      <c r="R414" t="str">
        <f>VLOOKUP(A414,'City-details'!$A$1:$C$1001,2,0)</f>
        <v>A</v>
      </c>
      <c r="S414" t="str">
        <f t="shared" si="27"/>
        <v>Average</v>
      </c>
    </row>
    <row r="415" spans="1:19">
      <c r="A415" t="s">
        <v>428</v>
      </c>
      <c r="B415" s="1">
        <v>25.84</v>
      </c>
      <c r="C415" s="4">
        <v>3</v>
      </c>
      <c r="D415" s="2">
        <v>3.8759999999999999</v>
      </c>
      <c r="E415" s="1">
        <v>81.396000000000001</v>
      </c>
      <c r="F415" s="3">
        <v>43534</v>
      </c>
      <c r="G415" s="5">
        <v>0.78819444444444497</v>
      </c>
      <c r="H415" t="s">
        <v>13</v>
      </c>
      <c r="I415" s="1">
        <v>3.8759999999999999</v>
      </c>
      <c r="J415" s="6">
        <v>6.6</v>
      </c>
      <c r="K415" t="str">
        <f t="shared" si="24"/>
        <v>Mar</v>
      </c>
      <c r="L415" t="str">
        <f t="shared" si="25"/>
        <v>Sun</v>
      </c>
      <c r="M415" t="str">
        <f t="shared" si="26"/>
        <v>evening</v>
      </c>
      <c r="N415" t="str">
        <f>VLOOKUP(A415,'Customer-details'!$A$1:$C$1001,2,0)</f>
        <v>Normal</v>
      </c>
      <c r="O415" t="str">
        <f>VLOOKUP(A415,'Customer-details'!$A$1:$C$1001,3,0)</f>
        <v>Male</v>
      </c>
      <c r="P415" t="str">
        <f>VLOOKUP(A415,'Product-details'!$A$1:$C$1001,2,0)</f>
        <v>Sports and travel</v>
      </c>
      <c r="Q415" t="str">
        <f>VLOOKUP(A415,'City-details'!$A$1:$C$1001,3,0)</f>
        <v>Yangon</v>
      </c>
      <c r="R415" t="str">
        <f>VLOOKUP(A415,'City-details'!$A$1:$C$1001,2,0)</f>
        <v>A</v>
      </c>
      <c r="S415" t="str">
        <f t="shared" si="27"/>
        <v>Average</v>
      </c>
    </row>
    <row r="416" spans="1:19">
      <c r="A416" t="s">
        <v>429</v>
      </c>
      <c r="B416" s="1">
        <v>50.93</v>
      </c>
      <c r="C416" s="4">
        <v>8</v>
      </c>
      <c r="D416" s="2">
        <v>20.372</v>
      </c>
      <c r="E416" s="1">
        <v>427.81200000000001</v>
      </c>
      <c r="F416" s="3">
        <v>43546</v>
      </c>
      <c r="G416" s="5">
        <v>0.81666666666666698</v>
      </c>
      <c r="H416" t="s">
        <v>13</v>
      </c>
      <c r="I416" s="1">
        <v>20.372</v>
      </c>
      <c r="J416" s="6">
        <v>9.1999999999999993</v>
      </c>
      <c r="K416" t="str">
        <f t="shared" si="24"/>
        <v>Mar</v>
      </c>
      <c r="L416" t="str">
        <f t="shared" si="25"/>
        <v>Fri</v>
      </c>
      <c r="M416" t="str">
        <f t="shared" si="26"/>
        <v>evening</v>
      </c>
      <c r="N416" t="str">
        <f>VLOOKUP(A416,'Customer-details'!$A$1:$C$1001,2,0)</f>
        <v>Normal</v>
      </c>
      <c r="O416" t="str">
        <f>VLOOKUP(A416,'Customer-details'!$A$1:$C$1001,3,0)</f>
        <v>Male</v>
      </c>
      <c r="P416" t="str">
        <f>VLOOKUP(A416,'Product-details'!$A$1:$C$1001,2,0)</f>
        <v>Home and lifestyle</v>
      </c>
      <c r="Q416" t="str">
        <f>VLOOKUP(A416,'City-details'!$A$1:$C$1001,3,0)</f>
        <v>Yangon</v>
      </c>
      <c r="R416" t="str">
        <f>VLOOKUP(A416,'City-details'!$A$1:$C$1001,2,0)</f>
        <v>A</v>
      </c>
      <c r="S416" t="str">
        <f t="shared" si="27"/>
        <v>Good</v>
      </c>
    </row>
    <row r="417" spans="1:19">
      <c r="A417" t="s">
        <v>430</v>
      </c>
      <c r="B417" s="1">
        <v>96.11</v>
      </c>
      <c r="C417" s="4">
        <v>1</v>
      </c>
      <c r="D417" s="2">
        <v>4.8055000000000003</v>
      </c>
      <c r="E417" s="1">
        <v>100.91549999999999</v>
      </c>
      <c r="F417" s="3">
        <v>43490</v>
      </c>
      <c r="G417" s="5">
        <v>0.68611111111111101</v>
      </c>
      <c r="H417" t="s">
        <v>13</v>
      </c>
      <c r="I417" s="1">
        <v>4.8055000000000003</v>
      </c>
      <c r="J417" s="6">
        <v>7.8</v>
      </c>
      <c r="K417" t="str">
        <f t="shared" si="24"/>
        <v>Jan</v>
      </c>
      <c r="L417" t="str">
        <f t="shared" si="25"/>
        <v>Fri</v>
      </c>
      <c r="M417" t="str">
        <f t="shared" si="26"/>
        <v>evening</v>
      </c>
      <c r="N417" t="str">
        <f>VLOOKUP(A417,'Customer-details'!$A$1:$C$1001,2,0)</f>
        <v>Normal</v>
      </c>
      <c r="O417" t="str">
        <f>VLOOKUP(A417,'Customer-details'!$A$1:$C$1001,3,0)</f>
        <v>Male</v>
      </c>
      <c r="P417" t="str">
        <f>VLOOKUP(A417,'Product-details'!$A$1:$C$1001,2,0)</f>
        <v>Health and beauty</v>
      </c>
      <c r="Q417" t="str">
        <f>VLOOKUP(A417,'City-details'!$A$1:$C$1001,3,0)</f>
        <v>Mandalay</v>
      </c>
      <c r="R417" t="str">
        <f>VLOOKUP(A417,'City-details'!$A$1:$C$1001,2,0)</f>
        <v>B</v>
      </c>
      <c r="S417" t="str">
        <f t="shared" si="27"/>
        <v>Average</v>
      </c>
    </row>
    <row r="418" spans="1:19">
      <c r="A418" t="s">
        <v>431</v>
      </c>
      <c r="B418" s="1">
        <v>45.38</v>
      </c>
      <c r="C418" s="4">
        <v>4</v>
      </c>
      <c r="D418" s="2">
        <v>9.0760000000000005</v>
      </c>
      <c r="E418" s="1">
        <v>190.596</v>
      </c>
      <c r="F418" s="3">
        <v>43473</v>
      </c>
      <c r="G418" s="5">
        <v>0.57499999999999996</v>
      </c>
      <c r="H418" t="s">
        <v>17</v>
      </c>
      <c r="I418" s="1">
        <v>9.0760000000000005</v>
      </c>
      <c r="J418" s="6">
        <v>8.6999999999999993</v>
      </c>
      <c r="K418" t="str">
        <f t="shared" si="24"/>
        <v>Jan</v>
      </c>
      <c r="L418" t="str">
        <f t="shared" si="25"/>
        <v>Tue</v>
      </c>
      <c r="M418" t="str">
        <f t="shared" si="26"/>
        <v>afternoon</v>
      </c>
      <c r="N418" t="str">
        <f>VLOOKUP(A418,'Customer-details'!$A$1:$C$1001,2,0)</f>
        <v>Normal</v>
      </c>
      <c r="O418" t="str">
        <f>VLOOKUP(A418,'Customer-details'!$A$1:$C$1001,3,0)</f>
        <v>Female</v>
      </c>
      <c r="P418" t="str">
        <f>VLOOKUP(A418,'Product-details'!$A$1:$C$1001,2,0)</f>
        <v>Home and lifestyle</v>
      </c>
      <c r="Q418" t="str">
        <f>VLOOKUP(A418,'City-details'!$A$1:$C$1001,3,0)</f>
        <v>Naypyitaw</v>
      </c>
      <c r="R418" t="str">
        <f>VLOOKUP(A418,'City-details'!$A$1:$C$1001,2,0)</f>
        <v>C</v>
      </c>
      <c r="S418" t="str">
        <f t="shared" si="27"/>
        <v>Good</v>
      </c>
    </row>
    <row r="419" spans="1:19">
      <c r="A419" t="s">
        <v>432</v>
      </c>
      <c r="B419" s="1">
        <v>81.510000000000005</v>
      </c>
      <c r="C419" s="4">
        <v>1</v>
      </c>
      <c r="D419" s="2">
        <v>4.0754999999999999</v>
      </c>
      <c r="E419" s="1">
        <v>85.585499999999996</v>
      </c>
      <c r="F419" s="3">
        <v>43487</v>
      </c>
      <c r="G419" s="5">
        <v>0.45624999999999999</v>
      </c>
      <c r="H419" t="s">
        <v>13</v>
      </c>
      <c r="I419" s="1">
        <v>4.0754999999999999</v>
      </c>
      <c r="J419" s="6">
        <v>9.1999999999999993</v>
      </c>
      <c r="K419" t="str">
        <f t="shared" ref="K419:K482" si="28">TEXT(F419,"MMM")</f>
        <v>Jan</v>
      </c>
      <c r="L419" t="str">
        <f t="shared" ref="L419:L482" si="29">TEXT(F419,"ddd")</f>
        <v>Tue</v>
      </c>
      <c r="M419" t="str">
        <f t="shared" si="26"/>
        <v>morning</v>
      </c>
      <c r="N419" t="str">
        <f>VLOOKUP(A419,'Customer-details'!$A$1:$C$1001,2,0)</f>
        <v>Member</v>
      </c>
      <c r="O419" t="str">
        <f>VLOOKUP(A419,'Customer-details'!$A$1:$C$1001,3,0)</f>
        <v>Female</v>
      </c>
      <c r="P419" t="str">
        <f>VLOOKUP(A419,'Product-details'!$A$1:$C$1001,2,0)</f>
        <v>Health and beauty</v>
      </c>
      <c r="Q419" t="str">
        <f>VLOOKUP(A419,'City-details'!$A$1:$C$1001,3,0)</f>
        <v>Naypyitaw</v>
      </c>
      <c r="R419" t="str">
        <f>VLOOKUP(A419,'City-details'!$A$1:$C$1001,2,0)</f>
        <v>C</v>
      </c>
      <c r="S419" t="str">
        <f t="shared" si="27"/>
        <v>Good</v>
      </c>
    </row>
    <row r="420" spans="1:19">
      <c r="A420" t="s">
        <v>433</v>
      </c>
      <c r="B420" s="1">
        <v>57.22</v>
      </c>
      <c r="C420" s="4">
        <v>2</v>
      </c>
      <c r="D420" s="2">
        <v>5.7220000000000004</v>
      </c>
      <c r="E420" s="1">
        <v>120.16200000000001</v>
      </c>
      <c r="F420" s="3">
        <v>43477</v>
      </c>
      <c r="G420" s="5">
        <v>0.71736111111111101</v>
      </c>
      <c r="H420" t="s">
        <v>13</v>
      </c>
      <c r="I420" s="1">
        <v>5.7220000000000004</v>
      </c>
      <c r="J420" s="6">
        <v>8.3000000000000007</v>
      </c>
      <c r="K420" t="str">
        <f t="shared" si="28"/>
        <v>Jan</v>
      </c>
      <c r="L420" t="str">
        <f t="shared" si="29"/>
        <v>Sat</v>
      </c>
      <c r="M420" t="str">
        <f t="shared" si="26"/>
        <v>evening</v>
      </c>
      <c r="N420" t="str">
        <f>VLOOKUP(A420,'Customer-details'!$A$1:$C$1001,2,0)</f>
        <v>Normal</v>
      </c>
      <c r="O420" t="str">
        <f>VLOOKUP(A420,'Customer-details'!$A$1:$C$1001,3,0)</f>
        <v>Female</v>
      </c>
      <c r="P420" t="str">
        <f>VLOOKUP(A420,'Product-details'!$A$1:$C$1001,2,0)</f>
        <v>Health and beauty</v>
      </c>
      <c r="Q420" t="str">
        <f>VLOOKUP(A420,'City-details'!$A$1:$C$1001,3,0)</f>
        <v>Mandalay</v>
      </c>
      <c r="R420" t="str">
        <f>VLOOKUP(A420,'City-details'!$A$1:$C$1001,2,0)</f>
        <v>B</v>
      </c>
      <c r="S420" t="str">
        <f t="shared" si="27"/>
        <v>Good</v>
      </c>
    </row>
    <row r="421" spans="1:19">
      <c r="A421" t="s">
        <v>434</v>
      </c>
      <c r="B421" s="1">
        <v>25.22</v>
      </c>
      <c r="C421" s="4">
        <v>7</v>
      </c>
      <c r="D421" s="2">
        <v>8.827</v>
      </c>
      <c r="E421" s="1">
        <v>185.36699999999999</v>
      </c>
      <c r="F421" s="3">
        <v>43500</v>
      </c>
      <c r="G421" s="5">
        <v>0.43263888888888902</v>
      </c>
      <c r="H421" t="s">
        <v>15</v>
      </c>
      <c r="I421" s="1">
        <v>8.827</v>
      </c>
      <c r="J421" s="6">
        <v>8.1999999999999993</v>
      </c>
      <c r="K421" t="str">
        <f t="shared" si="28"/>
        <v>Feb</v>
      </c>
      <c r="L421" t="str">
        <f t="shared" si="29"/>
        <v>Mon</v>
      </c>
      <c r="M421" t="str">
        <f t="shared" si="26"/>
        <v>morning</v>
      </c>
      <c r="N421" t="str">
        <f>VLOOKUP(A421,'Customer-details'!$A$1:$C$1001,2,0)</f>
        <v>Member</v>
      </c>
      <c r="O421" t="str">
        <f>VLOOKUP(A421,'Customer-details'!$A$1:$C$1001,3,0)</f>
        <v>Female</v>
      </c>
      <c r="P421" t="str">
        <f>VLOOKUP(A421,'Product-details'!$A$1:$C$1001,2,0)</f>
        <v>Electronic accessories</v>
      </c>
      <c r="Q421" t="str">
        <f>VLOOKUP(A421,'City-details'!$A$1:$C$1001,3,0)</f>
        <v>Yangon</v>
      </c>
      <c r="R421" t="str">
        <f>VLOOKUP(A421,'City-details'!$A$1:$C$1001,2,0)</f>
        <v>A</v>
      </c>
      <c r="S421" t="str">
        <f t="shared" si="27"/>
        <v>Good</v>
      </c>
    </row>
    <row r="422" spans="1:19">
      <c r="A422" t="s">
        <v>435</v>
      </c>
      <c r="B422" s="1">
        <v>38.6</v>
      </c>
      <c r="C422" s="4">
        <v>3</v>
      </c>
      <c r="D422" s="2">
        <v>5.79</v>
      </c>
      <c r="E422" s="1">
        <v>121.59</v>
      </c>
      <c r="F422" s="3">
        <v>43552</v>
      </c>
      <c r="G422" s="5">
        <v>0.58125000000000004</v>
      </c>
      <c r="H422" t="s">
        <v>13</v>
      </c>
      <c r="I422" s="1">
        <v>5.79</v>
      </c>
      <c r="J422" s="6">
        <v>7.5</v>
      </c>
      <c r="K422" t="str">
        <f t="shared" si="28"/>
        <v>Mar</v>
      </c>
      <c r="L422" t="str">
        <f t="shared" si="29"/>
        <v>Thu</v>
      </c>
      <c r="M422" t="str">
        <f t="shared" si="26"/>
        <v>afternoon</v>
      </c>
      <c r="N422" t="str">
        <f>VLOOKUP(A422,'Customer-details'!$A$1:$C$1001,2,0)</f>
        <v>Member</v>
      </c>
      <c r="O422" t="str">
        <f>VLOOKUP(A422,'Customer-details'!$A$1:$C$1001,3,0)</f>
        <v>Female</v>
      </c>
      <c r="P422" t="str">
        <f>VLOOKUP(A422,'Product-details'!$A$1:$C$1001,2,0)</f>
        <v>Food and beverages</v>
      </c>
      <c r="Q422" t="str">
        <f>VLOOKUP(A422,'City-details'!$A$1:$C$1001,3,0)</f>
        <v>Naypyitaw</v>
      </c>
      <c r="R422" t="str">
        <f>VLOOKUP(A422,'City-details'!$A$1:$C$1001,2,0)</f>
        <v>C</v>
      </c>
      <c r="S422" t="str">
        <f t="shared" si="27"/>
        <v>Average</v>
      </c>
    </row>
    <row r="423" spans="1:19">
      <c r="A423" t="s">
        <v>436</v>
      </c>
      <c r="B423" s="1">
        <v>84.05</v>
      </c>
      <c r="C423" s="4">
        <v>3</v>
      </c>
      <c r="D423" s="2">
        <v>12.6075</v>
      </c>
      <c r="E423" s="1">
        <v>264.75749999999999</v>
      </c>
      <c r="F423" s="3">
        <v>43488</v>
      </c>
      <c r="G423" s="5">
        <v>0.561805555555556</v>
      </c>
      <c r="H423" t="s">
        <v>15</v>
      </c>
      <c r="I423" s="1">
        <v>12.6075</v>
      </c>
      <c r="J423" s="6">
        <v>9.8000000000000007</v>
      </c>
      <c r="K423" t="str">
        <f t="shared" si="28"/>
        <v>Jan</v>
      </c>
      <c r="L423" t="str">
        <f t="shared" si="29"/>
        <v>Wed</v>
      </c>
      <c r="M423" t="str">
        <f t="shared" si="26"/>
        <v>afternoon</v>
      </c>
      <c r="N423" t="str">
        <f>VLOOKUP(A423,'Customer-details'!$A$1:$C$1001,2,0)</f>
        <v>Normal</v>
      </c>
      <c r="O423" t="str">
        <f>VLOOKUP(A423,'Customer-details'!$A$1:$C$1001,3,0)</f>
        <v>Female</v>
      </c>
      <c r="P423" t="str">
        <f>VLOOKUP(A423,'Product-details'!$A$1:$C$1001,2,0)</f>
        <v>Electronic accessories</v>
      </c>
      <c r="Q423" t="str">
        <f>VLOOKUP(A423,'City-details'!$A$1:$C$1001,3,0)</f>
        <v>Naypyitaw</v>
      </c>
      <c r="R423" t="str">
        <f>VLOOKUP(A423,'City-details'!$A$1:$C$1001,2,0)</f>
        <v>C</v>
      </c>
      <c r="S423" t="str">
        <f t="shared" si="27"/>
        <v>Good</v>
      </c>
    </row>
    <row r="424" spans="1:19">
      <c r="A424" t="s">
        <v>437</v>
      </c>
      <c r="B424" s="1">
        <v>97.21</v>
      </c>
      <c r="C424" s="4">
        <v>10</v>
      </c>
      <c r="D424" s="2">
        <v>48.604999999999997</v>
      </c>
      <c r="E424" s="1">
        <v>1020.705</v>
      </c>
      <c r="F424" s="3">
        <v>43504</v>
      </c>
      <c r="G424" s="5">
        <v>0.54166666666666696</v>
      </c>
      <c r="H424" t="s">
        <v>17</v>
      </c>
      <c r="I424" s="1">
        <v>48.604999999999997</v>
      </c>
      <c r="J424" s="6">
        <v>8.6999999999999993</v>
      </c>
      <c r="K424" t="str">
        <f t="shared" si="28"/>
        <v>Feb</v>
      </c>
      <c r="L424" t="str">
        <f t="shared" si="29"/>
        <v>Fri</v>
      </c>
      <c r="M424" t="str">
        <f t="shared" si="26"/>
        <v>afternoon</v>
      </c>
      <c r="N424" t="str">
        <f>VLOOKUP(A424,'Customer-details'!$A$1:$C$1001,2,0)</f>
        <v>Member</v>
      </c>
      <c r="O424" t="str">
        <f>VLOOKUP(A424,'Customer-details'!$A$1:$C$1001,3,0)</f>
        <v>Female</v>
      </c>
      <c r="P424" t="str">
        <f>VLOOKUP(A424,'Product-details'!$A$1:$C$1001,2,0)</f>
        <v>Fashion accessories</v>
      </c>
      <c r="Q424" t="str">
        <f>VLOOKUP(A424,'City-details'!$A$1:$C$1001,3,0)</f>
        <v>Naypyitaw</v>
      </c>
      <c r="R424" t="str">
        <f>VLOOKUP(A424,'City-details'!$A$1:$C$1001,2,0)</f>
        <v>C</v>
      </c>
      <c r="S424" t="str">
        <f t="shared" si="27"/>
        <v>Good</v>
      </c>
    </row>
    <row r="425" spans="1:19">
      <c r="A425" t="s">
        <v>438</v>
      </c>
      <c r="B425" s="1">
        <v>25.42</v>
      </c>
      <c r="C425" s="4">
        <v>8</v>
      </c>
      <c r="D425" s="2">
        <v>10.167999999999999</v>
      </c>
      <c r="E425" s="1">
        <v>213.52799999999999</v>
      </c>
      <c r="F425" s="3">
        <v>43543</v>
      </c>
      <c r="G425" s="5">
        <v>0.82083333333333297</v>
      </c>
      <c r="H425" t="s">
        <v>17</v>
      </c>
      <c r="I425" s="1">
        <v>10.167999999999999</v>
      </c>
      <c r="J425" s="6">
        <v>6.7</v>
      </c>
      <c r="K425" t="str">
        <f t="shared" si="28"/>
        <v>Mar</v>
      </c>
      <c r="L425" t="str">
        <f t="shared" si="29"/>
        <v>Tue</v>
      </c>
      <c r="M425" t="str">
        <f t="shared" si="26"/>
        <v>evening</v>
      </c>
      <c r="N425" t="str">
        <f>VLOOKUP(A425,'Customer-details'!$A$1:$C$1001,2,0)</f>
        <v>Member</v>
      </c>
      <c r="O425" t="str">
        <f>VLOOKUP(A425,'Customer-details'!$A$1:$C$1001,3,0)</f>
        <v>Male</v>
      </c>
      <c r="P425" t="str">
        <f>VLOOKUP(A425,'Product-details'!$A$1:$C$1001,2,0)</f>
        <v>Fashion accessories</v>
      </c>
      <c r="Q425" t="str">
        <f>VLOOKUP(A425,'City-details'!$A$1:$C$1001,3,0)</f>
        <v>Mandalay</v>
      </c>
      <c r="R425" t="str">
        <f>VLOOKUP(A425,'City-details'!$A$1:$C$1001,2,0)</f>
        <v>B</v>
      </c>
      <c r="S425" t="str">
        <f t="shared" si="27"/>
        <v>Average</v>
      </c>
    </row>
    <row r="426" spans="1:19">
      <c r="A426" t="s">
        <v>439</v>
      </c>
      <c r="B426" s="1">
        <v>16.28</v>
      </c>
      <c r="C426" s="4">
        <v>1</v>
      </c>
      <c r="D426" s="2">
        <v>0.81399999999999995</v>
      </c>
      <c r="E426" s="1">
        <v>17.094000000000001</v>
      </c>
      <c r="F426" s="3">
        <v>43533</v>
      </c>
      <c r="G426" s="5">
        <v>0.65</v>
      </c>
      <c r="H426" t="s">
        <v>15</v>
      </c>
      <c r="I426" s="1">
        <v>0.81399999999999995</v>
      </c>
      <c r="J426" s="6">
        <v>5</v>
      </c>
      <c r="K426" t="str">
        <f t="shared" si="28"/>
        <v>Mar</v>
      </c>
      <c r="L426" t="str">
        <f t="shared" si="29"/>
        <v>Sat</v>
      </c>
      <c r="M426" t="str">
        <f t="shared" si="26"/>
        <v>afternoon</v>
      </c>
      <c r="N426" t="str">
        <f>VLOOKUP(A426,'Customer-details'!$A$1:$C$1001,2,0)</f>
        <v>Normal</v>
      </c>
      <c r="O426" t="str">
        <f>VLOOKUP(A426,'Customer-details'!$A$1:$C$1001,3,0)</f>
        <v>Male</v>
      </c>
      <c r="P426" t="str">
        <f>VLOOKUP(A426,'Product-details'!$A$1:$C$1001,2,0)</f>
        <v>Fashion accessories</v>
      </c>
      <c r="Q426" t="str">
        <f>VLOOKUP(A426,'City-details'!$A$1:$C$1001,3,0)</f>
        <v>Naypyitaw</v>
      </c>
      <c r="R426" t="str">
        <f>VLOOKUP(A426,'City-details'!$A$1:$C$1001,2,0)</f>
        <v>C</v>
      </c>
      <c r="S426" t="str">
        <f t="shared" si="27"/>
        <v>Poor</v>
      </c>
    </row>
    <row r="427" spans="1:19">
      <c r="A427" t="s">
        <v>440</v>
      </c>
      <c r="B427" s="1">
        <v>40.61</v>
      </c>
      <c r="C427" s="4">
        <v>9</v>
      </c>
      <c r="D427" s="2">
        <v>18.2745</v>
      </c>
      <c r="E427" s="1">
        <v>383.7645</v>
      </c>
      <c r="F427" s="3">
        <v>43467</v>
      </c>
      <c r="G427" s="5">
        <v>0.56944444444444398</v>
      </c>
      <c r="H427" t="s">
        <v>15</v>
      </c>
      <c r="I427" s="1">
        <v>18.2745</v>
      </c>
      <c r="J427" s="6">
        <v>7</v>
      </c>
      <c r="K427" t="str">
        <f t="shared" si="28"/>
        <v>Jan</v>
      </c>
      <c r="L427" t="str">
        <f t="shared" si="29"/>
        <v>Wed</v>
      </c>
      <c r="M427" t="str">
        <f t="shared" si="26"/>
        <v>afternoon</v>
      </c>
      <c r="N427" t="str">
        <f>VLOOKUP(A427,'Customer-details'!$A$1:$C$1001,2,0)</f>
        <v>Member</v>
      </c>
      <c r="O427" t="str">
        <f>VLOOKUP(A427,'Customer-details'!$A$1:$C$1001,3,0)</f>
        <v>Male</v>
      </c>
      <c r="P427" t="str">
        <f>VLOOKUP(A427,'Product-details'!$A$1:$C$1001,2,0)</f>
        <v>Fashion accessories</v>
      </c>
      <c r="Q427" t="str">
        <f>VLOOKUP(A427,'City-details'!$A$1:$C$1001,3,0)</f>
        <v>Mandalay</v>
      </c>
      <c r="R427" t="str">
        <f>VLOOKUP(A427,'City-details'!$A$1:$C$1001,2,0)</f>
        <v>B</v>
      </c>
      <c r="S427" t="str">
        <f t="shared" si="27"/>
        <v>Average</v>
      </c>
    </row>
    <row r="428" spans="1:19">
      <c r="A428" t="s">
        <v>441</v>
      </c>
      <c r="B428" s="1">
        <v>53.17</v>
      </c>
      <c r="C428" s="4">
        <v>7</v>
      </c>
      <c r="D428" s="2">
        <v>18.609500000000001</v>
      </c>
      <c r="E428" s="1">
        <v>390.79950000000002</v>
      </c>
      <c r="F428" s="3">
        <v>43486</v>
      </c>
      <c r="G428" s="5">
        <v>0.750694444444444</v>
      </c>
      <c r="H428" t="s">
        <v>15</v>
      </c>
      <c r="I428" s="1">
        <v>18.609500000000001</v>
      </c>
      <c r="J428" s="6">
        <v>8.9</v>
      </c>
      <c r="K428" t="str">
        <f t="shared" si="28"/>
        <v>Jan</v>
      </c>
      <c r="L428" t="str">
        <f t="shared" si="29"/>
        <v>Mon</v>
      </c>
      <c r="M428" t="str">
        <f t="shared" si="26"/>
        <v>evening</v>
      </c>
      <c r="N428" t="str">
        <f>VLOOKUP(A428,'Customer-details'!$A$1:$C$1001,2,0)</f>
        <v>Member</v>
      </c>
      <c r="O428" t="str">
        <f>VLOOKUP(A428,'Customer-details'!$A$1:$C$1001,3,0)</f>
        <v>Male</v>
      </c>
      <c r="P428" t="str">
        <f>VLOOKUP(A428,'Product-details'!$A$1:$C$1001,2,0)</f>
        <v>Health and beauty</v>
      </c>
      <c r="Q428" t="str">
        <f>VLOOKUP(A428,'City-details'!$A$1:$C$1001,3,0)</f>
        <v>Yangon</v>
      </c>
      <c r="R428" t="str">
        <f>VLOOKUP(A428,'City-details'!$A$1:$C$1001,2,0)</f>
        <v>A</v>
      </c>
      <c r="S428" t="str">
        <f t="shared" si="27"/>
        <v>Good</v>
      </c>
    </row>
    <row r="429" spans="1:19">
      <c r="A429" t="s">
        <v>442</v>
      </c>
      <c r="B429" s="1">
        <v>20.87</v>
      </c>
      <c r="C429" s="4">
        <v>3</v>
      </c>
      <c r="D429" s="2">
        <v>3.1305000000000001</v>
      </c>
      <c r="E429" s="1">
        <v>65.740499999999997</v>
      </c>
      <c r="F429" s="3">
        <v>43544</v>
      </c>
      <c r="G429" s="5">
        <v>0.57847222222222205</v>
      </c>
      <c r="H429" t="s">
        <v>17</v>
      </c>
      <c r="I429" s="1">
        <v>3.1305000000000001</v>
      </c>
      <c r="J429" s="6">
        <v>8</v>
      </c>
      <c r="K429" t="str">
        <f t="shared" si="28"/>
        <v>Mar</v>
      </c>
      <c r="L429" t="str">
        <f t="shared" si="29"/>
        <v>Wed</v>
      </c>
      <c r="M429" t="str">
        <f t="shared" si="26"/>
        <v>afternoon</v>
      </c>
      <c r="N429" t="str">
        <f>VLOOKUP(A429,'Customer-details'!$A$1:$C$1001,2,0)</f>
        <v>Member</v>
      </c>
      <c r="O429" t="str">
        <f>VLOOKUP(A429,'Customer-details'!$A$1:$C$1001,3,0)</f>
        <v>Female</v>
      </c>
      <c r="P429" t="str">
        <f>VLOOKUP(A429,'Product-details'!$A$1:$C$1001,2,0)</f>
        <v>Food and beverages</v>
      </c>
      <c r="Q429" t="str">
        <f>VLOOKUP(A429,'City-details'!$A$1:$C$1001,3,0)</f>
        <v>Mandalay</v>
      </c>
      <c r="R429" t="str">
        <f>VLOOKUP(A429,'City-details'!$A$1:$C$1001,2,0)</f>
        <v>B</v>
      </c>
      <c r="S429" t="str">
        <f t="shared" si="27"/>
        <v>Good</v>
      </c>
    </row>
    <row r="430" spans="1:19">
      <c r="A430" t="s">
        <v>443</v>
      </c>
      <c r="B430" s="1">
        <v>67.27</v>
      </c>
      <c r="C430" s="4">
        <v>5</v>
      </c>
      <c r="D430" s="2">
        <v>16.817499999999999</v>
      </c>
      <c r="E430" s="1">
        <v>353.16750000000002</v>
      </c>
      <c r="F430" s="3">
        <v>43523</v>
      </c>
      <c r="G430" s="5">
        <v>0.72708333333333297</v>
      </c>
      <c r="H430" t="s">
        <v>15</v>
      </c>
      <c r="I430" s="1">
        <v>16.817499999999999</v>
      </c>
      <c r="J430" s="6">
        <v>6.9</v>
      </c>
      <c r="K430" t="str">
        <f t="shared" si="28"/>
        <v>Feb</v>
      </c>
      <c r="L430" t="str">
        <f t="shared" si="29"/>
        <v>Wed</v>
      </c>
      <c r="M430" t="str">
        <f t="shared" si="26"/>
        <v>evening</v>
      </c>
      <c r="N430" t="str">
        <f>VLOOKUP(A430,'Customer-details'!$A$1:$C$1001,2,0)</f>
        <v>Normal</v>
      </c>
      <c r="O430" t="str">
        <f>VLOOKUP(A430,'Customer-details'!$A$1:$C$1001,3,0)</f>
        <v>Male</v>
      </c>
      <c r="P430" t="str">
        <f>VLOOKUP(A430,'Product-details'!$A$1:$C$1001,2,0)</f>
        <v>Sports and travel</v>
      </c>
      <c r="Q430" t="str">
        <f>VLOOKUP(A430,'City-details'!$A$1:$C$1001,3,0)</f>
        <v>Mandalay</v>
      </c>
      <c r="R430" t="str">
        <f>VLOOKUP(A430,'City-details'!$A$1:$C$1001,2,0)</f>
        <v>B</v>
      </c>
      <c r="S430" t="str">
        <f t="shared" si="27"/>
        <v>Average</v>
      </c>
    </row>
    <row r="431" spans="1:19">
      <c r="A431" t="s">
        <v>444</v>
      </c>
      <c r="B431" s="1">
        <v>90.65</v>
      </c>
      <c r="C431" s="4">
        <v>10</v>
      </c>
      <c r="D431" s="2">
        <v>45.325000000000003</v>
      </c>
      <c r="E431" s="1">
        <v>951.82500000000005</v>
      </c>
      <c r="F431" s="3">
        <v>43532</v>
      </c>
      <c r="G431" s="5">
        <v>0.453472222222222</v>
      </c>
      <c r="H431" t="s">
        <v>13</v>
      </c>
      <c r="I431" s="1">
        <v>45.325000000000003</v>
      </c>
      <c r="J431" s="6">
        <v>7.3</v>
      </c>
      <c r="K431" t="str">
        <f t="shared" si="28"/>
        <v>Mar</v>
      </c>
      <c r="L431" t="str">
        <f t="shared" si="29"/>
        <v>Fri</v>
      </c>
      <c r="M431" t="str">
        <f t="shared" si="26"/>
        <v>morning</v>
      </c>
      <c r="N431" t="str">
        <f>VLOOKUP(A431,'Customer-details'!$A$1:$C$1001,2,0)</f>
        <v>Member</v>
      </c>
      <c r="O431" t="str">
        <f>VLOOKUP(A431,'Customer-details'!$A$1:$C$1001,3,0)</f>
        <v>Female</v>
      </c>
      <c r="P431" t="str">
        <f>VLOOKUP(A431,'Product-details'!$A$1:$C$1001,2,0)</f>
        <v>Home and lifestyle</v>
      </c>
      <c r="Q431" t="str">
        <f>VLOOKUP(A431,'City-details'!$A$1:$C$1001,3,0)</f>
        <v>Yangon</v>
      </c>
      <c r="R431" t="str">
        <f>VLOOKUP(A431,'City-details'!$A$1:$C$1001,2,0)</f>
        <v>A</v>
      </c>
      <c r="S431" t="str">
        <f t="shared" si="27"/>
        <v>Average</v>
      </c>
    </row>
    <row r="432" spans="1:19">
      <c r="A432" t="s">
        <v>445</v>
      </c>
      <c r="B432" s="1">
        <v>69.08</v>
      </c>
      <c r="C432" s="4">
        <v>2</v>
      </c>
      <c r="D432" s="2">
        <v>6.9080000000000004</v>
      </c>
      <c r="E432" s="1">
        <v>145.06800000000001</v>
      </c>
      <c r="F432" s="3">
        <v>43496</v>
      </c>
      <c r="G432" s="5">
        <v>0.82499999999999996</v>
      </c>
      <c r="H432" t="s">
        <v>17</v>
      </c>
      <c r="I432" s="1">
        <v>6.9080000000000004</v>
      </c>
      <c r="J432" s="6">
        <v>6.9</v>
      </c>
      <c r="K432" t="str">
        <f t="shared" si="28"/>
        <v>Jan</v>
      </c>
      <c r="L432" t="str">
        <f t="shared" si="29"/>
        <v>Thu</v>
      </c>
      <c r="M432" t="str">
        <f t="shared" si="26"/>
        <v>evening</v>
      </c>
      <c r="N432" t="str">
        <f>VLOOKUP(A432,'Customer-details'!$A$1:$C$1001,2,0)</f>
        <v>Normal</v>
      </c>
      <c r="O432" t="str">
        <f>VLOOKUP(A432,'Customer-details'!$A$1:$C$1001,3,0)</f>
        <v>Male</v>
      </c>
      <c r="P432" t="str">
        <f>VLOOKUP(A432,'Product-details'!$A$1:$C$1001,2,0)</f>
        <v>Fashion accessories</v>
      </c>
      <c r="Q432" t="str">
        <f>VLOOKUP(A432,'City-details'!$A$1:$C$1001,3,0)</f>
        <v>Mandalay</v>
      </c>
      <c r="R432" t="str">
        <f>VLOOKUP(A432,'City-details'!$A$1:$C$1001,2,0)</f>
        <v>B</v>
      </c>
      <c r="S432" t="str">
        <f t="shared" si="27"/>
        <v>Average</v>
      </c>
    </row>
    <row r="433" spans="1:19">
      <c r="A433" t="s">
        <v>446</v>
      </c>
      <c r="B433" s="1">
        <v>43.27</v>
      </c>
      <c r="C433" s="4">
        <v>2</v>
      </c>
      <c r="D433" s="2">
        <v>4.327</v>
      </c>
      <c r="E433" s="1">
        <v>90.867000000000004</v>
      </c>
      <c r="F433" s="3">
        <v>43532</v>
      </c>
      <c r="G433" s="5">
        <v>0.70347222222222205</v>
      </c>
      <c r="H433" t="s">
        <v>13</v>
      </c>
      <c r="I433" s="1">
        <v>4.327</v>
      </c>
      <c r="J433" s="6">
        <v>5.7</v>
      </c>
      <c r="K433" t="str">
        <f t="shared" si="28"/>
        <v>Mar</v>
      </c>
      <c r="L433" t="str">
        <f t="shared" si="29"/>
        <v>Fri</v>
      </c>
      <c r="M433" t="str">
        <f t="shared" si="26"/>
        <v>evening</v>
      </c>
      <c r="N433" t="str">
        <f>VLOOKUP(A433,'Customer-details'!$A$1:$C$1001,2,0)</f>
        <v>Normal</v>
      </c>
      <c r="O433" t="str">
        <f>VLOOKUP(A433,'Customer-details'!$A$1:$C$1001,3,0)</f>
        <v>Male</v>
      </c>
      <c r="P433" t="str">
        <f>VLOOKUP(A433,'Product-details'!$A$1:$C$1001,2,0)</f>
        <v>Food and beverages</v>
      </c>
      <c r="Q433" t="str">
        <f>VLOOKUP(A433,'City-details'!$A$1:$C$1001,3,0)</f>
        <v>Naypyitaw</v>
      </c>
      <c r="R433" t="str">
        <f>VLOOKUP(A433,'City-details'!$A$1:$C$1001,2,0)</f>
        <v>C</v>
      </c>
      <c r="S433" t="str">
        <f t="shared" si="27"/>
        <v>Poor</v>
      </c>
    </row>
    <row r="434" spans="1:19">
      <c r="A434" t="s">
        <v>447</v>
      </c>
      <c r="B434" s="1">
        <v>23.46</v>
      </c>
      <c r="C434" s="4">
        <v>6</v>
      </c>
      <c r="D434" s="2">
        <v>7.0380000000000003</v>
      </c>
      <c r="E434" s="1">
        <v>147.798</v>
      </c>
      <c r="F434" s="3">
        <v>43478</v>
      </c>
      <c r="G434" s="5">
        <v>0.80138888888888904</v>
      </c>
      <c r="H434" t="s">
        <v>13</v>
      </c>
      <c r="I434" s="1">
        <v>7.0380000000000003</v>
      </c>
      <c r="J434" s="6">
        <v>6.4</v>
      </c>
      <c r="K434" t="str">
        <f t="shared" si="28"/>
        <v>Jan</v>
      </c>
      <c r="L434" t="str">
        <f t="shared" si="29"/>
        <v>Sun</v>
      </c>
      <c r="M434" t="str">
        <f t="shared" si="26"/>
        <v>evening</v>
      </c>
      <c r="N434" t="str">
        <f>VLOOKUP(A434,'Customer-details'!$A$1:$C$1001,2,0)</f>
        <v>Normal</v>
      </c>
      <c r="O434" t="str">
        <f>VLOOKUP(A434,'Customer-details'!$A$1:$C$1001,3,0)</f>
        <v>Female</v>
      </c>
      <c r="P434" t="str">
        <f>VLOOKUP(A434,'Product-details'!$A$1:$C$1001,2,0)</f>
        <v>Electronic accessories</v>
      </c>
      <c r="Q434" t="str">
        <f>VLOOKUP(A434,'City-details'!$A$1:$C$1001,3,0)</f>
        <v>Yangon</v>
      </c>
      <c r="R434" t="str">
        <f>VLOOKUP(A434,'City-details'!$A$1:$C$1001,2,0)</f>
        <v>A</v>
      </c>
      <c r="S434" t="str">
        <f t="shared" si="27"/>
        <v>Average</v>
      </c>
    </row>
    <row r="435" spans="1:19">
      <c r="A435" t="s">
        <v>448</v>
      </c>
      <c r="B435" s="1">
        <v>95.54</v>
      </c>
      <c r="C435" s="4">
        <v>7</v>
      </c>
      <c r="D435" s="2">
        <v>33.439</v>
      </c>
      <c r="E435" s="1">
        <v>702.21900000000005</v>
      </c>
      <c r="F435" s="3">
        <v>43533</v>
      </c>
      <c r="G435" s="5">
        <v>0.60833333333333295</v>
      </c>
      <c r="H435" t="s">
        <v>17</v>
      </c>
      <c r="I435" s="1">
        <v>33.439</v>
      </c>
      <c r="J435" s="6">
        <v>9.6</v>
      </c>
      <c r="K435" t="str">
        <f t="shared" si="28"/>
        <v>Mar</v>
      </c>
      <c r="L435" t="str">
        <f t="shared" si="29"/>
        <v>Sat</v>
      </c>
      <c r="M435" t="str">
        <f t="shared" si="26"/>
        <v>afternoon</v>
      </c>
      <c r="N435" t="str">
        <f>VLOOKUP(A435,'Customer-details'!$A$1:$C$1001,2,0)</f>
        <v>Normal</v>
      </c>
      <c r="O435" t="str">
        <f>VLOOKUP(A435,'Customer-details'!$A$1:$C$1001,3,0)</f>
        <v>Male</v>
      </c>
      <c r="P435" t="str">
        <f>VLOOKUP(A435,'Product-details'!$A$1:$C$1001,2,0)</f>
        <v>Fashion accessories</v>
      </c>
      <c r="Q435" t="str">
        <f>VLOOKUP(A435,'City-details'!$A$1:$C$1001,3,0)</f>
        <v>Mandalay</v>
      </c>
      <c r="R435" t="str">
        <f>VLOOKUP(A435,'City-details'!$A$1:$C$1001,2,0)</f>
        <v>B</v>
      </c>
      <c r="S435" t="str">
        <f t="shared" si="27"/>
        <v>Good</v>
      </c>
    </row>
    <row r="436" spans="1:19">
      <c r="A436" t="s">
        <v>449</v>
      </c>
      <c r="B436" s="1">
        <v>47.44</v>
      </c>
      <c r="C436" s="4">
        <v>1</v>
      </c>
      <c r="D436" s="2">
        <v>2.3719999999999999</v>
      </c>
      <c r="E436" s="1">
        <v>49.811999999999998</v>
      </c>
      <c r="F436" s="3">
        <v>43518</v>
      </c>
      <c r="G436" s="5">
        <v>0.76319444444444395</v>
      </c>
      <c r="H436" t="s">
        <v>17</v>
      </c>
      <c r="I436" s="1">
        <v>2.3719999999999999</v>
      </c>
      <c r="J436" s="6">
        <v>6.8</v>
      </c>
      <c r="K436" t="str">
        <f t="shared" si="28"/>
        <v>Feb</v>
      </c>
      <c r="L436" t="str">
        <f t="shared" si="29"/>
        <v>Fri</v>
      </c>
      <c r="M436" t="str">
        <f t="shared" si="26"/>
        <v>evening</v>
      </c>
      <c r="N436" t="str">
        <f>VLOOKUP(A436,'Customer-details'!$A$1:$C$1001,2,0)</f>
        <v>Normal</v>
      </c>
      <c r="O436" t="str">
        <f>VLOOKUP(A436,'Customer-details'!$A$1:$C$1001,3,0)</f>
        <v>Female</v>
      </c>
      <c r="P436" t="str">
        <f>VLOOKUP(A436,'Product-details'!$A$1:$C$1001,2,0)</f>
        <v>Fashion accessories</v>
      </c>
      <c r="Q436" t="str">
        <f>VLOOKUP(A436,'City-details'!$A$1:$C$1001,3,0)</f>
        <v>Mandalay</v>
      </c>
      <c r="R436" t="str">
        <f>VLOOKUP(A436,'City-details'!$A$1:$C$1001,2,0)</f>
        <v>B</v>
      </c>
      <c r="S436" t="str">
        <f t="shared" si="27"/>
        <v>Average</v>
      </c>
    </row>
    <row r="437" spans="1:19">
      <c r="A437" t="s">
        <v>450</v>
      </c>
      <c r="B437" s="1">
        <v>99.24</v>
      </c>
      <c r="C437" s="4">
        <v>9</v>
      </c>
      <c r="D437" s="2">
        <v>44.658000000000001</v>
      </c>
      <c r="E437" s="1">
        <v>937.81799999999998</v>
      </c>
      <c r="F437" s="3">
        <v>43543</v>
      </c>
      <c r="G437" s="5">
        <v>0.79791666666666705</v>
      </c>
      <c r="H437" t="s">
        <v>13</v>
      </c>
      <c r="I437" s="1">
        <v>44.658000000000001</v>
      </c>
      <c r="J437" s="6">
        <v>9</v>
      </c>
      <c r="K437" t="str">
        <f t="shared" si="28"/>
        <v>Mar</v>
      </c>
      <c r="L437" t="str">
        <f t="shared" si="29"/>
        <v>Tue</v>
      </c>
      <c r="M437" t="str">
        <f t="shared" si="26"/>
        <v>evening</v>
      </c>
      <c r="N437" t="str">
        <f>VLOOKUP(A437,'Customer-details'!$A$1:$C$1001,2,0)</f>
        <v>Normal</v>
      </c>
      <c r="O437" t="str">
        <f>VLOOKUP(A437,'Customer-details'!$A$1:$C$1001,3,0)</f>
        <v>Male</v>
      </c>
      <c r="P437" t="str">
        <f>VLOOKUP(A437,'Product-details'!$A$1:$C$1001,2,0)</f>
        <v>Sports and travel</v>
      </c>
      <c r="Q437" t="str">
        <f>VLOOKUP(A437,'City-details'!$A$1:$C$1001,3,0)</f>
        <v>Naypyitaw</v>
      </c>
      <c r="R437" t="str">
        <f>VLOOKUP(A437,'City-details'!$A$1:$C$1001,2,0)</f>
        <v>C</v>
      </c>
      <c r="S437" t="str">
        <f t="shared" si="27"/>
        <v>Good</v>
      </c>
    </row>
    <row r="438" spans="1:19">
      <c r="A438" t="s">
        <v>451</v>
      </c>
      <c r="B438" s="1">
        <v>82.93</v>
      </c>
      <c r="C438" s="4">
        <v>4</v>
      </c>
      <c r="D438" s="2">
        <v>16.585999999999999</v>
      </c>
      <c r="E438" s="1">
        <v>348.30599999999998</v>
      </c>
      <c r="F438" s="3">
        <v>43485</v>
      </c>
      <c r="G438" s="5">
        <v>0.70208333333333295</v>
      </c>
      <c r="H438" t="s">
        <v>13</v>
      </c>
      <c r="I438" s="1">
        <v>16.585999999999999</v>
      </c>
      <c r="J438" s="6">
        <v>9.6</v>
      </c>
      <c r="K438" t="str">
        <f t="shared" si="28"/>
        <v>Jan</v>
      </c>
      <c r="L438" t="str">
        <f t="shared" si="29"/>
        <v>Sun</v>
      </c>
      <c r="M438" t="str">
        <f t="shared" si="26"/>
        <v>evening</v>
      </c>
      <c r="N438" t="str">
        <f>VLOOKUP(A438,'Customer-details'!$A$1:$C$1001,2,0)</f>
        <v>Member</v>
      </c>
      <c r="O438" t="str">
        <f>VLOOKUP(A438,'Customer-details'!$A$1:$C$1001,3,0)</f>
        <v>Male</v>
      </c>
      <c r="P438" t="str">
        <f>VLOOKUP(A438,'Product-details'!$A$1:$C$1001,2,0)</f>
        <v>Sports and travel</v>
      </c>
      <c r="Q438" t="str">
        <f>VLOOKUP(A438,'City-details'!$A$1:$C$1001,3,0)</f>
        <v>Naypyitaw</v>
      </c>
      <c r="R438" t="str">
        <f>VLOOKUP(A438,'City-details'!$A$1:$C$1001,2,0)</f>
        <v>C</v>
      </c>
      <c r="S438" t="str">
        <f t="shared" si="27"/>
        <v>Good</v>
      </c>
    </row>
    <row r="439" spans="1:19">
      <c r="A439" t="s">
        <v>452</v>
      </c>
      <c r="B439" s="1">
        <v>33.99</v>
      </c>
      <c r="C439" s="4">
        <v>6</v>
      </c>
      <c r="D439" s="2">
        <v>10.196999999999999</v>
      </c>
      <c r="E439" s="1">
        <v>214.137</v>
      </c>
      <c r="F439" s="3">
        <v>43532</v>
      </c>
      <c r="G439" s="5">
        <v>0.65069444444444402</v>
      </c>
      <c r="H439" t="s">
        <v>17</v>
      </c>
      <c r="I439" s="1">
        <v>10.196999999999999</v>
      </c>
      <c r="J439" s="6">
        <v>7.7</v>
      </c>
      <c r="K439" t="str">
        <f t="shared" si="28"/>
        <v>Mar</v>
      </c>
      <c r="L439" t="str">
        <f t="shared" si="29"/>
        <v>Fri</v>
      </c>
      <c r="M439" t="str">
        <f t="shared" si="26"/>
        <v>afternoon</v>
      </c>
      <c r="N439" t="str">
        <f>VLOOKUP(A439,'Customer-details'!$A$1:$C$1001,2,0)</f>
        <v>Normal</v>
      </c>
      <c r="O439" t="str">
        <f>VLOOKUP(A439,'Customer-details'!$A$1:$C$1001,3,0)</f>
        <v>Male</v>
      </c>
      <c r="P439" t="str">
        <f>VLOOKUP(A439,'Product-details'!$A$1:$C$1001,2,0)</f>
        <v>Home and lifestyle</v>
      </c>
      <c r="Q439" t="str">
        <f>VLOOKUP(A439,'City-details'!$A$1:$C$1001,3,0)</f>
        <v>Yangon</v>
      </c>
      <c r="R439" t="str">
        <f>VLOOKUP(A439,'City-details'!$A$1:$C$1001,2,0)</f>
        <v>A</v>
      </c>
      <c r="S439" t="str">
        <f t="shared" si="27"/>
        <v>Average</v>
      </c>
    </row>
    <row r="440" spans="1:19">
      <c r="A440" t="s">
        <v>453</v>
      </c>
      <c r="B440" s="1">
        <v>17.04</v>
      </c>
      <c r="C440" s="4">
        <v>4</v>
      </c>
      <c r="D440" s="2">
        <v>3.4079999999999999</v>
      </c>
      <c r="E440" s="1">
        <v>71.567999999999998</v>
      </c>
      <c r="F440" s="3">
        <v>43532</v>
      </c>
      <c r="G440" s="5">
        <v>0.84375</v>
      </c>
      <c r="H440" t="s">
        <v>13</v>
      </c>
      <c r="I440" s="1">
        <v>3.4079999999999999</v>
      </c>
      <c r="J440" s="6">
        <v>7</v>
      </c>
      <c r="K440" t="str">
        <f t="shared" si="28"/>
        <v>Mar</v>
      </c>
      <c r="L440" t="str">
        <f t="shared" si="29"/>
        <v>Fri</v>
      </c>
      <c r="M440" t="str">
        <f t="shared" si="26"/>
        <v>evening</v>
      </c>
      <c r="N440" t="str">
        <f>VLOOKUP(A440,'Customer-details'!$A$1:$C$1001,2,0)</f>
        <v>Member</v>
      </c>
      <c r="O440" t="str">
        <f>VLOOKUP(A440,'Customer-details'!$A$1:$C$1001,3,0)</f>
        <v>Male</v>
      </c>
      <c r="P440" t="str">
        <f>VLOOKUP(A440,'Product-details'!$A$1:$C$1001,2,0)</f>
        <v>Food and beverages</v>
      </c>
      <c r="Q440" t="str">
        <f>VLOOKUP(A440,'City-details'!$A$1:$C$1001,3,0)</f>
        <v>Naypyitaw</v>
      </c>
      <c r="R440" t="str">
        <f>VLOOKUP(A440,'City-details'!$A$1:$C$1001,2,0)</f>
        <v>C</v>
      </c>
      <c r="S440" t="str">
        <f t="shared" si="27"/>
        <v>Average</v>
      </c>
    </row>
    <row r="441" spans="1:19">
      <c r="A441" t="s">
        <v>454</v>
      </c>
      <c r="B441" s="1">
        <v>40.86</v>
      </c>
      <c r="C441" s="4">
        <v>8</v>
      </c>
      <c r="D441" s="2">
        <v>16.344000000000001</v>
      </c>
      <c r="E441" s="1">
        <v>343.22399999999999</v>
      </c>
      <c r="F441" s="3">
        <v>43503</v>
      </c>
      <c r="G441" s="5">
        <v>0.60972222222222205</v>
      </c>
      <c r="H441" t="s">
        <v>17</v>
      </c>
      <c r="I441" s="1">
        <v>16.344000000000001</v>
      </c>
      <c r="J441" s="6">
        <v>6.5</v>
      </c>
      <c r="K441" t="str">
        <f t="shared" si="28"/>
        <v>Feb</v>
      </c>
      <c r="L441" t="str">
        <f t="shared" si="29"/>
        <v>Thu</v>
      </c>
      <c r="M441" t="str">
        <f t="shared" si="26"/>
        <v>afternoon</v>
      </c>
      <c r="N441" t="str">
        <f>VLOOKUP(A441,'Customer-details'!$A$1:$C$1001,2,0)</f>
        <v>Normal</v>
      </c>
      <c r="O441" t="str">
        <f>VLOOKUP(A441,'Customer-details'!$A$1:$C$1001,3,0)</f>
        <v>Female</v>
      </c>
      <c r="P441" t="str">
        <f>VLOOKUP(A441,'Product-details'!$A$1:$C$1001,2,0)</f>
        <v>Electronic accessories</v>
      </c>
      <c r="Q441" t="str">
        <f>VLOOKUP(A441,'City-details'!$A$1:$C$1001,3,0)</f>
        <v>Naypyitaw</v>
      </c>
      <c r="R441" t="str">
        <f>VLOOKUP(A441,'City-details'!$A$1:$C$1001,2,0)</f>
        <v>C</v>
      </c>
      <c r="S441" t="str">
        <f t="shared" si="27"/>
        <v>Average</v>
      </c>
    </row>
    <row r="442" spans="1:19">
      <c r="A442" t="s">
        <v>455</v>
      </c>
      <c r="B442" s="1">
        <v>17.440000000000001</v>
      </c>
      <c r="C442" s="4">
        <v>5</v>
      </c>
      <c r="D442" s="2">
        <v>4.3600000000000003</v>
      </c>
      <c r="E442" s="1">
        <v>91.56</v>
      </c>
      <c r="F442" s="3">
        <v>43480</v>
      </c>
      <c r="G442" s="5">
        <v>0.80902777777777801</v>
      </c>
      <c r="H442" t="s">
        <v>15</v>
      </c>
      <c r="I442" s="1">
        <v>4.3600000000000003</v>
      </c>
      <c r="J442" s="6">
        <v>8.1</v>
      </c>
      <c r="K442" t="str">
        <f t="shared" si="28"/>
        <v>Jan</v>
      </c>
      <c r="L442" t="str">
        <f t="shared" si="29"/>
        <v>Tue</v>
      </c>
      <c r="M442" t="str">
        <f t="shared" si="26"/>
        <v>evening</v>
      </c>
      <c r="N442" t="str">
        <f>VLOOKUP(A442,'Customer-details'!$A$1:$C$1001,2,0)</f>
        <v>Member</v>
      </c>
      <c r="O442" t="str">
        <f>VLOOKUP(A442,'Customer-details'!$A$1:$C$1001,3,0)</f>
        <v>Male</v>
      </c>
      <c r="P442" t="str">
        <f>VLOOKUP(A442,'Product-details'!$A$1:$C$1001,2,0)</f>
        <v>Food and beverages</v>
      </c>
      <c r="Q442" t="str">
        <f>VLOOKUP(A442,'City-details'!$A$1:$C$1001,3,0)</f>
        <v>Naypyitaw</v>
      </c>
      <c r="R442" t="str">
        <f>VLOOKUP(A442,'City-details'!$A$1:$C$1001,2,0)</f>
        <v>C</v>
      </c>
      <c r="S442" t="str">
        <f t="shared" si="27"/>
        <v>Good</v>
      </c>
    </row>
    <row r="443" spans="1:19">
      <c r="A443" t="s">
        <v>456</v>
      </c>
      <c r="B443" s="1">
        <v>88.43</v>
      </c>
      <c r="C443" s="4">
        <v>8</v>
      </c>
      <c r="D443" s="2">
        <v>35.372</v>
      </c>
      <c r="E443" s="1">
        <v>742.81200000000001</v>
      </c>
      <c r="F443" s="3">
        <v>43546</v>
      </c>
      <c r="G443" s="5">
        <v>0.81597222222222199</v>
      </c>
      <c r="H443" t="s">
        <v>17</v>
      </c>
      <c r="I443" s="1">
        <v>35.372</v>
      </c>
      <c r="J443" s="6">
        <v>4.3</v>
      </c>
      <c r="K443" t="str">
        <f t="shared" si="28"/>
        <v>Mar</v>
      </c>
      <c r="L443" t="str">
        <f t="shared" si="29"/>
        <v>Fri</v>
      </c>
      <c r="M443" t="str">
        <f t="shared" si="26"/>
        <v>evening</v>
      </c>
      <c r="N443" t="str">
        <f>VLOOKUP(A443,'Customer-details'!$A$1:$C$1001,2,0)</f>
        <v>Member</v>
      </c>
      <c r="O443" t="str">
        <f>VLOOKUP(A443,'Customer-details'!$A$1:$C$1001,3,0)</f>
        <v>Female</v>
      </c>
      <c r="P443" t="str">
        <f>VLOOKUP(A443,'Product-details'!$A$1:$C$1001,2,0)</f>
        <v>Sports and travel</v>
      </c>
      <c r="Q443" t="str">
        <f>VLOOKUP(A443,'City-details'!$A$1:$C$1001,3,0)</f>
        <v>Mandalay</v>
      </c>
      <c r="R443" t="str">
        <f>VLOOKUP(A443,'City-details'!$A$1:$C$1001,2,0)</f>
        <v>B</v>
      </c>
      <c r="S443" t="str">
        <f t="shared" si="27"/>
        <v>Poor</v>
      </c>
    </row>
    <row r="444" spans="1:19">
      <c r="A444" t="s">
        <v>457</v>
      </c>
      <c r="B444" s="1">
        <v>89.21</v>
      </c>
      <c r="C444" s="4">
        <v>9</v>
      </c>
      <c r="D444" s="2">
        <v>40.144500000000001</v>
      </c>
      <c r="E444" s="1">
        <v>843.03449999999998</v>
      </c>
      <c r="F444" s="3">
        <v>43480</v>
      </c>
      <c r="G444" s="5">
        <v>0.65416666666666701</v>
      </c>
      <c r="H444" t="s">
        <v>17</v>
      </c>
      <c r="I444" s="1">
        <v>40.144500000000001</v>
      </c>
      <c r="J444" s="6">
        <v>6.5</v>
      </c>
      <c r="K444" t="str">
        <f t="shared" si="28"/>
        <v>Jan</v>
      </c>
      <c r="L444" t="str">
        <f t="shared" si="29"/>
        <v>Tue</v>
      </c>
      <c r="M444" t="str">
        <f t="shared" si="26"/>
        <v>afternoon</v>
      </c>
      <c r="N444" t="str">
        <f>VLOOKUP(A444,'Customer-details'!$A$1:$C$1001,2,0)</f>
        <v>Member</v>
      </c>
      <c r="O444" t="str">
        <f>VLOOKUP(A444,'Customer-details'!$A$1:$C$1001,3,0)</f>
        <v>Female</v>
      </c>
      <c r="P444" t="str">
        <f>VLOOKUP(A444,'Product-details'!$A$1:$C$1001,2,0)</f>
        <v>Home and lifestyle</v>
      </c>
      <c r="Q444" t="str">
        <f>VLOOKUP(A444,'City-details'!$A$1:$C$1001,3,0)</f>
        <v>Yangon</v>
      </c>
      <c r="R444" t="str">
        <f>VLOOKUP(A444,'City-details'!$A$1:$C$1001,2,0)</f>
        <v>A</v>
      </c>
      <c r="S444" t="str">
        <f t="shared" si="27"/>
        <v>Average</v>
      </c>
    </row>
    <row r="445" spans="1:19">
      <c r="A445" t="s">
        <v>458</v>
      </c>
      <c r="B445" s="1">
        <v>12.78</v>
      </c>
      <c r="C445" s="4">
        <v>1</v>
      </c>
      <c r="D445" s="2">
        <v>0.63900000000000001</v>
      </c>
      <c r="E445" s="1">
        <v>13.419</v>
      </c>
      <c r="F445" s="3">
        <v>43473</v>
      </c>
      <c r="G445" s="5">
        <v>0.59097222222222201</v>
      </c>
      <c r="H445" t="s">
        <v>13</v>
      </c>
      <c r="I445" s="1">
        <v>0.63900000000000001</v>
      </c>
      <c r="J445" s="6">
        <v>9.5</v>
      </c>
      <c r="K445" t="str">
        <f t="shared" si="28"/>
        <v>Jan</v>
      </c>
      <c r="L445" t="str">
        <f t="shared" si="29"/>
        <v>Tue</v>
      </c>
      <c r="M445" t="str">
        <f t="shared" si="26"/>
        <v>afternoon</v>
      </c>
      <c r="N445" t="str">
        <f>VLOOKUP(A445,'Customer-details'!$A$1:$C$1001,2,0)</f>
        <v>Normal</v>
      </c>
      <c r="O445" t="str">
        <f>VLOOKUP(A445,'Customer-details'!$A$1:$C$1001,3,0)</f>
        <v>Male</v>
      </c>
      <c r="P445" t="str">
        <f>VLOOKUP(A445,'Product-details'!$A$1:$C$1001,2,0)</f>
        <v>Fashion accessories</v>
      </c>
      <c r="Q445" t="str">
        <f>VLOOKUP(A445,'City-details'!$A$1:$C$1001,3,0)</f>
        <v>Naypyitaw</v>
      </c>
      <c r="R445" t="str">
        <f>VLOOKUP(A445,'City-details'!$A$1:$C$1001,2,0)</f>
        <v>C</v>
      </c>
      <c r="S445" t="str">
        <f t="shared" si="27"/>
        <v>Good</v>
      </c>
    </row>
    <row r="446" spans="1:19">
      <c r="A446" t="s">
        <v>459</v>
      </c>
      <c r="B446" s="1">
        <v>19.100000000000001</v>
      </c>
      <c r="C446" s="4">
        <v>7</v>
      </c>
      <c r="D446" s="2">
        <v>6.6849999999999996</v>
      </c>
      <c r="E446" s="1">
        <v>140.38499999999999</v>
      </c>
      <c r="F446" s="3">
        <v>43480</v>
      </c>
      <c r="G446" s="5">
        <v>0.44652777777777802</v>
      </c>
      <c r="H446" t="s">
        <v>15</v>
      </c>
      <c r="I446" s="1">
        <v>6.6849999999999996</v>
      </c>
      <c r="J446" s="6">
        <v>9.6999999999999993</v>
      </c>
      <c r="K446" t="str">
        <f t="shared" si="28"/>
        <v>Jan</v>
      </c>
      <c r="L446" t="str">
        <f t="shared" si="29"/>
        <v>Tue</v>
      </c>
      <c r="M446" t="str">
        <f t="shared" si="26"/>
        <v>morning</v>
      </c>
      <c r="N446" t="str">
        <f>VLOOKUP(A446,'Customer-details'!$A$1:$C$1001,2,0)</f>
        <v>Normal</v>
      </c>
      <c r="O446" t="str">
        <f>VLOOKUP(A446,'Customer-details'!$A$1:$C$1001,3,0)</f>
        <v>Female</v>
      </c>
      <c r="P446" t="str">
        <f>VLOOKUP(A446,'Product-details'!$A$1:$C$1001,2,0)</f>
        <v>Sports and travel</v>
      </c>
      <c r="Q446" t="str">
        <f>VLOOKUP(A446,'City-details'!$A$1:$C$1001,3,0)</f>
        <v>Yangon</v>
      </c>
      <c r="R446" t="str">
        <f>VLOOKUP(A446,'City-details'!$A$1:$C$1001,2,0)</f>
        <v>A</v>
      </c>
      <c r="S446" t="str">
        <f t="shared" si="27"/>
        <v>Good</v>
      </c>
    </row>
    <row r="447" spans="1:19">
      <c r="A447" t="s">
        <v>460</v>
      </c>
      <c r="B447" s="1">
        <v>19.149999999999999</v>
      </c>
      <c r="C447" s="4">
        <v>1</v>
      </c>
      <c r="D447" s="2">
        <v>0.95750000000000002</v>
      </c>
      <c r="E447" s="1">
        <v>20.107500000000002</v>
      </c>
      <c r="F447" s="3">
        <v>43493</v>
      </c>
      <c r="G447" s="5">
        <v>0.74861111111111101</v>
      </c>
      <c r="H447" t="s">
        <v>17</v>
      </c>
      <c r="I447" s="1">
        <v>0.95750000000000002</v>
      </c>
      <c r="J447" s="6">
        <v>9.5</v>
      </c>
      <c r="K447" t="str">
        <f t="shared" si="28"/>
        <v>Jan</v>
      </c>
      <c r="L447" t="str">
        <f t="shared" si="29"/>
        <v>Mon</v>
      </c>
      <c r="M447" t="str">
        <f t="shared" si="26"/>
        <v>evening</v>
      </c>
      <c r="N447" t="str">
        <f>VLOOKUP(A447,'Customer-details'!$A$1:$C$1001,2,0)</f>
        <v>Member</v>
      </c>
      <c r="O447" t="str">
        <f>VLOOKUP(A447,'Customer-details'!$A$1:$C$1001,3,0)</f>
        <v>Female</v>
      </c>
      <c r="P447" t="str">
        <f>VLOOKUP(A447,'Product-details'!$A$1:$C$1001,2,0)</f>
        <v>Health and beauty</v>
      </c>
      <c r="Q447" t="str">
        <f>VLOOKUP(A447,'City-details'!$A$1:$C$1001,3,0)</f>
        <v>Mandalay</v>
      </c>
      <c r="R447" t="str">
        <f>VLOOKUP(A447,'City-details'!$A$1:$C$1001,2,0)</f>
        <v>B</v>
      </c>
      <c r="S447" t="str">
        <f t="shared" si="27"/>
        <v>Good</v>
      </c>
    </row>
    <row r="448" spans="1:19">
      <c r="A448" t="s">
        <v>461</v>
      </c>
      <c r="B448" s="1">
        <v>27.66</v>
      </c>
      <c r="C448" s="4">
        <v>10</v>
      </c>
      <c r="D448" s="2">
        <v>13.83</v>
      </c>
      <c r="E448" s="1">
        <v>290.43</v>
      </c>
      <c r="F448" s="3">
        <v>43510</v>
      </c>
      <c r="G448" s="5">
        <v>0.47638888888888897</v>
      </c>
      <c r="H448" t="s">
        <v>17</v>
      </c>
      <c r="I448" s="1">
        <v>13.83</v>
      </c>
      <c r="J448" s="6">
        <v>8.9</v>
      </c>
      <c r="K448" t="str">
        <f t="shared" si="28"/>
        <v>Feb</v>
      </c>
      <c r="L448" t="str">
        <f t="shared" si="29"/>
        <v>Thu</v>
      </c>
      <c r="M448" t="str">
        <f t="shared" si="26"/>
        <v>morning</v>
      </c>
      <c r="N448" t="str">
        <f>VLOOKUP(A448,'Customer-details'!$A$1:$C$1001,2,0)</f>
        <v>Member</v>
      </c>
      <c r="O448" t="str">
        <f>VLOOKUP(A448,'Customer-details'!$A$1:$C$1001,3,0)</f>
        <v>Male</v>
      </c>
      <c r="P448" t="str">
        <f>VLOOKUP(A448,'Product-details'!$A$1:$C$1001,2,0)</f>
        <v>Food and beverages</v>
      </c>
      <c r="Q448" t="str">
        <f>VLOOKUP(A448,'City-details'!$A$1:$C$1001,3,0)</f>
        <v>Naypyitaw</v>
      </c>
      <c r="R448" t="str">
        <f>VLOOKUP(A448,'City-details'!$A$1:$C$1001,2,0)</f>
        <v>C</v>
      </c>
      <c r="S448" t="str">
        <f t="shared" si="27"/>
        <v>Good</v>
      </c>
    </row>
    <row r="449" spans="1:19">
      <c r="A449" t="s">
        <v>462</v>
      </c>
      <c r="B449" s="1">
        <v>45.74</v>
      </c>
      <c r="C449" s="4">
        <v>3</v>
      </c>
      <c r="D449" s="2">
        <v>6.8609999999999998</v>
      </c>
      <c r="E449" s="1">
        <v>144.08099999999999</v>
      </c>
      <c r="F449" s="3">
        <v>43534</v>
      </c>
      <c r="G449" s="5">
        <v>0.73472222222222205</v>
      </c>
      <c r="H449" t="s">
        <v>17</v>
      </c>
      <c r="I449" s="1">
        <v>6.8609999999999998</v>
      </c>
      <c r="J449" s="6">
        <v>6.5</v>
      </c>
      <c r="K449" t="str">
        <f t="shared" si="28"/>
        <v>Mar</v>
      </c>
      <c r="L449" t="str">
        <f t="shared" si="29"/>
        <v>Sun</v>
      </c>
      <c r="M449" t="str">
        <f t="shared" si="26"/>
        <v>evening</v>
      </c>
      <c r="N449" t="str">
        <f>VLOOKUP(A449,'Customer-details'!$A$1:$C$1001,2,0)</f>
        <v>Normal</v>
      </c>
      <c r="O449" t="str">
        <f>VLOOKUP(A449,'Customer-details'!$A$1:$C$1001,3,0)</f>
        <v>Male</v>
      </c>
      <c r="P449" t="str">
        <f>VLOOKUP(A449,'Product-details'!$A$1:$C$1001,2,0)</f>
        <v>Fashion accessories</v>
      </c>
      <c r="Q449" t="str">
        <f>VLOOKUP(A449,'City-details'!$A$1:$C$1001,3,0)</f>
        <v>Naypyitaw</v>
      </c>
      <c r="R449" t="str">
        <f>VLOOKUP(A449,'City-details'!$A$1:$C$1001,2,0)</f>
        <v>C</v>
      </c>
      <c r="S449" t="str">
        <f t="shared" si="27"/>
        <v>Average</v>
      </c>
    </row>
    <row r="450" spans="1:19">
      <c r="A450" t="s">
        <v>463</v>
      </c>
      <c r="B450" s="1">
        <v>27.07</v>
      </c>
      <c r="C450" s="4">
        <v>1</v>
      </c>
      <c r="D450" s="2">
        <v>1.3534999999999999</v>
      </c>
      <c r="E450" s="1">
        <v>28.423500000000001</v>
      </c>
      <c r="F450" s="3">
        <v>43477</v>
      </c>
      <c r="G450" s="5">
        <v>0.83819444444444402</v>
      </c>
      <c r="H450" t="s">
        <v>17</v>
      </c>
      <c r="I450" s="1">
        <v>1.3534999999999999</v>
      </c>
      <c r="J450" s="6">
        <v>5.3</v>
      </c>
      <c r="K450" t="str">
        <f t="shared" si="28"/>
        <v>Jan</v>
      </c>
      <c r="L450" t="str">
        <f t="shared" si="29"/>
        <v>Sat</v>
      </c>
      <c r="M450" t="str">
        <f t="shared" si="26"/>
        <v>evening</v>
      </c>
      <c r="N450" t="str">
        <f>VLOOKUP(A450,'Customer-details'!$A$1:$C$1001,2,0)</f>
        <v>Member</v>
      </c>
      <c r="O450" t="str">
        <f>VLOOKUP(A450,'Customer-details'!$A$1:$C$1001,3,0)</f>
        <v>Female</v>
      </c>
      <c r="P450" t="str">
        <f>VLOOKUP(A450,'Product-details'!$A$1:$C$1001,2,0)</f>
        <v>Health and beauty</v>
      </c>
      <c r="Q450" t="str">
        <f>VLOOKUP(A450,'City-details'!$A$1:$C$1001,3,0)</f>
        <v>Mandalay</v>
      </c>
      <c r="R450" t="str">
        <f>VLOOKUP(A450,'City-details'!$A$1:$C$1001,2,0)</f>
        <v>B</v>
      </c>
      <c r="S450" t="str">
        <f t="shared" si="27"/>
        <v>Poor</v>
      </c>
    </row>
    <row r="451" spans="1:19">
      <c r="A451" t="s">
        <v>464</v>
      </c>
      <c r="B451" s="1">
        <v>39.119999999999997</v>
      </c>
      <c r="C451" s="4">
        <v>1</v>
      </c>
      <c r="D451" s="2">
        <v>1.956</v>
      </c>
      <c r="E451" s="1">
        <v>41.076000000000001</v>
      </c>
      <c r="F451" s="3">
        <v>43550</v>
      </c>
      <c r="G451" s="5">
        <v>0.45972222222222198</v>
      </c>
      <c r="H451" t="s">
        <v>17</v>
      </c>
      <c r="I451" s="1">
        <v>1.956</v>
      </c>
      <c r="J451" s="6">
        <v>9.6</v>
      </c>
      <c r="K451" t="str">
        <f t="shared" si="28"/>
        <v>Mar</v>
      </c>
      <c r="L451" t="str">
        <f t="shared" si="29"/>
        <v>Tue</v>
      </c>
      <c r="M451" t="str">
        <f t="shared" ref="M451:M514" si="30">IF(G451&lt;TIME(12,0,0),"morning",IF(AND(G451&gt;=TIME(12,0,0),G451&lt;TIME(16,0,0)),"afternoon","evening"))</f>
        <v>morning</v>
      </c>
      <c r="N451" t="str">
        <f>VLOOKUP(A451,'Customer-details'!$A$1:$C$1001,2,0)</f>
        <v>Member</v>
      </c>
      <c r="O451" t="str">
        <f>VLOOKUP(A451,'Customer-details'!$A$1:$C$1001,3,0)</f>
        <v>Female</v>
      </c>
      <c r="P451" t="str">
        <f>VLOOKUP(A451,'Product-details'!$A$1:$C$1001,2,0)</f>
        <v>Sports and travel</v>
      </c>
      <c r="Q451" t="str">
        <f>VLOOKUP(A451,'City-details'!$A$1:$C$1001,3,0)</f>
        <v>Mandalay</v>
      </c>
      <c r="R451" t="str">
        <f>VLOOKUP(A451,'City-details'!$A$1:$C$1001,2,0)</f>
        <v>B</v>
      </c>
      <c r="S451" t="str">
        <f t="shared" ref="S451:S514" si="31">IF(J451&gt;=8,"Good",IF(AND(J451&lt;8,J451&gt;=6),"Average","Poor"))</f>
        <v>Good</v>
      </c>
    </row>
    <row r="452" spans="1:19">
      <c r="A452" t="s">
        <v>465</v>
      </c>
      <c r="B452" s="1">
        <v>74.709999999999994</v>
      </c>
      <c r="C452" s="4">
        <v>6</v>
      </c>
      <c r="D452" s="2">
        <v>22.413</v>
      </c>
      <c r="E452" s="1">
        <v>470.673</v>
      </c>
      <c r="F452" s="3">
        <v>43466</v>
      </c>
      <c r="G452" s="5">
        <v>0.79652777777777795</v>
      </c>
      <c r="H452" t="s">
        <v>15</v>
      </c>
      <c r="I452" s="1">
        <v>22.413</v>
      </c>
      <c r="J452" s="6">
        <v>6.7</v>
      </c>
      <c r="K452" t="str">
        <f t="shared" si="28"/>
        <v>Jan</v>
      </c>
      <c r="L452" t="str">
        <f t="shared" si="29"/>
        <v>Tue</v>
      </c>
      <c r="M452" t="str">
        <f t="shared" si="30"/>
        <v>evening</v>
      </c>
      <c r="N452" t="str">
        <f>VLOOKUP(A452,'Customer-details'!$A$1:$C$1001,2,0)</f>
        <v>Normal</v>
      </c>
      <c r="O452" t="str">
        <f>VLOOKUP(A452,'Customer-details'!$A$1:$C$1001,3,0)</f>
        <v>Female</v>
      </c>
      <c r="P452" t="str">
        <f>VLOOKUP(A452,'Product-details'!$A$1:$C$1001,2,0)</f>
        <v>Electronic accessories</v>
      </c>
      <c r="Q452" t="str">
        <f>VLOOKUP(A452,'City-details'!$A$1:$C$1001,3,0)</f>
        <v>Mandalay</v>
      </c>
      <c r="R452" t="str">
        <f>VLOOKUP(A452,'City-details'!$A$1:$C$1001,2,0)</f>
        <v>B</v>
      </c>
      <c r="S452" t="str">
        <f t="shared" si="31"/>
        <v>Average</v>
      </c>
    </row>
    <row r="453" spans="1:19">
      <c r="A453" t="s">
        <v>466</v>
      </c>
      <c r="B453" s="1">
        <v>22.01</v>
      </c>
      <c r="C453" s="4">
        <v>6</v>
      </c>
      <c r="D453" s="2">
        <v>6.6029999999999998</v>
      </c>
      <c r="E453" s="1">
        <v>138.66300000000001</v>
      </c>
      <c r="F453" s="3">
        <v>43467</v>
      </c>
      <c r="G453" s="5">
        <v>0.78472222222222199</v>
      </c>
      <c r="H453" t="s">
        <v>15</v>
      </c>
      <c r="I453" s="1">
        <v>6.6029999999999998</v>
      </c>
      <c r="J453" s="6">
        <v>7.6</v>
      </c>
      <c r="K453" t="str">
        <f t="shared" si="28"/>
        <v>Jan</v>
      </c>
      <c r="L453" t="str">
        <f t="shared" si="29"/>
        <v>Wed</v>
      </c>
      <c r="M453" t="str">
        <f t="shared" si="30"/>
        <v>evening</v>
      </c>
      <c r="N453" t="str">
        <f>VLOOKUP(A453,'Customer-details'!$A$1:$C$1001,2,0)</f>
        <v>Normal</v>
      </c>
      <c r="O453" t="str">
        <f>VLOOKUP(A453,'Customer-details'!$A$1:$C$1001,3,0)</f>
        <v>Male</v>
      </c>
      <c r="P453" t="str">
        <f>VLOOKUP(A453,'Product-details'!$A$1:$C$1001,2,0)</f>
        <v>Electronic accessories</v>
      </c>
      <c r="Q453" t="str">
        <f>VLOOKUP(A453,'City-details'!$A$1:$C$1001,3,0)</f>
        <v>Mandalay</v>
      </c>
      <c r="R453" t="str">
        <f>VLOOKUP(A453,'City-details'!$A$1:$C$1001,2,0)</f>
        <v>B</v>
      </c>
      <c r="S453" t="str">
        <f t="shared" si="31"/>
        <v>Average</v>
      </c>
    </row>
    <row r="454" spans="1:19">
      <c r="A454" t="s">
        <v>467</v>
      </c>
      <c r="B454" s="1">
        <v>63.61</v>
      </c>
      <c r="C454" s="4">
        <v>5</v>
      </c>
      <c r="D454" s="2">
        <v>15.9025</v>
      </c>
      <c r="E454" s="1">
        <v>333.95249999999999</v>
      </c>
      <c r="F454" s="3">
        <v>43540</v>
      </c>
      <c r="G454" s="5">
        <v>0.52986111111111101</v>
      </c>
      <c r="H454" t="s">
        <v>13</v>
      </c>
      <c r="I454" s="1">
        <v>15.9025</v>
      </c>
      <c r="J454" s="6">
        <v>4.8</v>
      </c>
      <c r="K454" t="str">
        <f t="shared" si="28"/>
        <v>Mar</v>
      </c>
      <c r="L454" t="str">
        <f t="shared" si="29"/>
        <v>Sat</v>
      </c>
      <c r="M454" t="str">
        <f t="shared" si="30"/>
        <v>afternoon</v>
      </c>
      <c r="N454" t="str">
        <f>VLOOKUP(A454,'Customer-details'!$A$1:$C$1001,2,0)</f>
        <v>Normal</v>
      </c>
      <c r="O454" t="str">
        <f>VLOOKUP(A454,'Customer-details'!$A$1:$C$1001,3,0)</f>
        <v>Female</v>
      </c>
      <c r="P454" t="str">
        <f>VLOOKUP(A454,'Product-details'!$A$1:$C$1001,2,0)</f>
        <v>Food and beverages</v>
      </c>
      <c r="Q454" t="str">
        <f>VLOOKUP(A454,'City-details'!$A$1:$C$1001,3,0)</f>
        <v>Yangon</v>
      </c>
      <c r="R454" t="str">
        <f>VLOOKUP(A454,'City-details'!$A$1:$C$1001,2,0)</f>
        <v>A</v>
      </c>
      <c r="S454" t="str">
        <f t="shared" si="31"/>
        <v>Poor</v>
      </c>
    </row>
    <row r="455" spans="1:19">
      <c r="A455" t="s">
        <v>468</v>
      </c>
      <c r="B455" s="1">
        <v>25</v>
      </c>
      <c r="C455" s="4">
        <v>1</v>
      </c>
      <c r="D455" s="2">
        <v>1.25</v>
      </c>
      <c r="E455" s="1">
        <v>26.25</v>
      </c>
      <c r="F455" s="3">
        <v>43527</v>
      </c>
      <c r="G455" s="5">
        <v>0.63124999999999998</v>
      </c>
      <c r="H455" t="s">
        <v>13</v>
      </c>
      <c r="I455" s="1">
        <v>1.25</v>
      </c>
      <c r="J455" s="6">
        <v>5.5</v>
      </c>
      <c r="K455" t="str">
        <f t="shared" si="28"/>
        <v>Mar</v>
      </c>
      <c r="L455" t="str">
        <f t="shared" si="29"/>
        <v>Sun</v>
      </c>
      <c r="M455" t="str">
        <f t="shared" si="30"/>
        <v>afternoon</v>
      </c>
      <c r="N455" t="str">
        <f>VLOOKUP(A455,'Customer-details'!$A$1:$C$1001,2,0)</f>
        <v>Normal</v>
      </c>
      <c r="O455" t="str">
        <f>VLOOKUP(A455,'Customer-details'!$A$1:$C$1001,3,0)</f>
        <v>Male</v>
      </c>
      <c r="P455" t="str">
        <f>VLOOKUP(A455,'Product-details'!$A$1:$C$1001,2,0)</f>
        <v>Health and beauty</v>
      </c>
      <c r="Q455" t="str">
        <f>VLOOKUP(A455,'City-details'!$A$1:$C$1001,3,0)</f>
        <v>Yangon</v>
      </c>
      <c r="R455" t="str">
        <f>VLOOKUP(A455,'City-details'!$A$1:$C$1001,2,0)</f>
        <v>A</v>
      </c>
      <c r="S455" t="str">
        <f t="shared" si="31"/>
        <v>Poor</v>
      </c>
    </row>
    <row r="456" spans="1:19">
      <c r="A456" t="s">
        <v>469</v>
      </c>
      <c r="B456" s="1">
        <v>20.77</v>
      </c>
      <c r="C456" s="4">
        <v>4</v>
      </c>
      <c r="D456" s="2">
        <v>4.1539999999999999</v>
      </c>
      <c r="E456" s="1">
        <v>87.233999999999995</v>
      </c>
      <c r="F456" s="3">
        <v>43496</v>
      </c>
      <c r="G456" s="5">
        <v>0.57430555555555596</v>
      </c>
      <c r="H456" t="s">
        <v>15</v>
      </c>
      <c r="I456" s="1">
        <v>4.1539999999999999</v>
      </c>
      <c r="J456" s="6">
        <v>4.7</v>
      </c>
      <c r="K456" t="str">
        <f t="shared" si="28"/>
        <v>Jan</v>
      </c>
      <c r="L456" t="str">
        <f t="shared" si="29"/>
        <v>Thu</v>
      </c>
      <c r="M456" t="str">
        <f t="shared" si="30"/>
        <v>afternoon</v>
      </c>
      <c r="N456" t="str">
        <f>VLOOKUP(A456,'Customer-details'!$A$1:$C$1001,2,0)</f>
        <v>Member</v>
      </c>
      <c r="O456" t="str">
        <f>VLOOKUP(A456,'Customer-details'!$A$1:$C$1001,3,0)</f>
        <v>Male</v>
      </c>
      <c r="P456" t="str">
        <f>VLOOKUP(A456,'Product-details'!$A$1:$C$1001,2,0)</f>
        <v>Electronic accessories</v>
      </c>
      <c r="Q456" t="str">
        <f>VLOOKUP(A456,'City-details'!$A$1:$C$1001,3,0)</f>
        <v>Yangon</v>
      </c>
      <c r="R456" t="str">
        <f>VLOOKUP(A456,'City-details'!$A$1:$C$1001,2,0)</f>
        <v>A</v>
      </c>
      <c r="S456" t="str">
        <f t="shared" si="31"/>
        <v>Poor</v>
      </c>
    </row>
    <row r="457" spans="1:19">
      <c r="A457" t="s">
        <v>470</v>
      </c>
      <c r="B457" s="1">
        <v>29.56</v>
      </c>
      <c r="C457" s="4">
        <v>5</v>
      </c>
      <c r="D457" s="2">
        <v>7.39</v>
      </c>
      <c r="E457" s="1">
        <v>155.19</v>
      </c>
      <c r="F457" s="3">
        <v>43509</v>
      </c>
      <c r="G457" s="5">
        <v>0.70763888888888904</v>
      </c>
      <c r="H457" t="s">
        <v>15</v>
      </c>
      <c r="I457" s="1">
        <v>7.39</v>
      </c>
      <c r="J457" s="6">
        <v>6.9</v>
      </c>
      <c r="K457" t="str">
        <f t="shared" si="28"/>
        <v>Feb</v>
      </c>
      <c r="L457" t="str">
        <f t="shared" si="29"/>
        <v>Wed</v>
      </c>
      <c r="M457" t="str">
        <f t="shared" si="30"/>
        <v>evening</v>
      </c>
      <c r="N457" t="str">
        <f>VLOOKUP(A457,'Customer-details'!$A$1:$C$1001,2,0)</f>
        <v>Member</v>
      </c>
      <c r="O457" t="str">
        <f>VLOOKUP(A457,'Customer-details'!$A$1:$C$1001,3,0)</f>
        <v>Female</v>
      </c>
      <c r="P457" t="str">
        <f>VLOOKUP(A457,'Product-details'!$A$1:$C$1001,2,0)</f>
        <v>Fashion accessories</v>
      </c>
      <c r="Q457" t="str">
        <f>VLOOKUP(A457,'City-details'!$A$1:$C$1001,3,0)</f>
        <v>Mandalay</v>
      </c>
      <c r="R457" t="str">
        <f>VLOOKUP(A457,'City-details'!$A$1:$C$1001,2,0)</f>
        <v>B</v>
      </c>
      <c r="S457" t="str">
        <f t="shared" si="31"/>
        <v>Average</v>
      </c>
    </row>
    <row r="458" spans="1:19">
      <c r="A458" t="s">
        <v>471</v>
      </c>
      <c r="B458" s="1">
        <v>77.400000000000006</v>
      </c>
      <c r="C458" s="4">
        <v>9</v>
      </c>
      <c r="D458" s="2">
        <v>34.83</v>
      </c>
      <c r="E458" s="1">
        <v>731.43</v>
      </c>
      <c r="F458" s="3">
        <v>43511</v>
      </c>
      <c r="G458" s="5">
        <v>0.59375</v>
      </c>
      <c r="H458" t="s">
        <v>17</v>
      </c>
      <c r="I458" s="1">
        <v>34.83</v>
      </c>
      <c r="J458" s="6">
        <v>4.5</v>
      </c>
      <c r="K458" t="str">
        <f t="shared" si="28"/>
        <v>Feb</v>
      </c>
      <c r="L458" t="str">
        <f t="shared" si="29"/>
        <v>Fri</v>
      </c>
      <c r="M458" t="str">
        <f t="shared" si="30"/>
        <v>afternoon</v>
      </c>
      <c r="N458" t="str">
        <f>VLOOKUP(A458,'Customer-details'!$A$1:$C$1001,2,0)</f>
        <v>Member</v>
      </c>
      <c r="O458" t="str">
        <f>VLOOKUP(A458,'Customer-details'!$A$1:$C$1001,3,0)</f>
        <v>Female</v>
      </c>
      <c r="P458" t="str">
        <f>VLOOKUP(A458,'Product-details'!$A$1:$C$1001,2,0)</f>
        <v>Food and beverages</v>
      </c>
      <c r="Q458" t="str">
        <f>VLOOKUP(A458,'City-details'!$A$1:$C$1001,3,0)</f>
        <v>Mandalay</v>
      </c>
      <c r="R458" t="str">
        <f>VLOOKUP(A458,'City-details'!$A$1:$C$1001,2,0)</f>
        <v>B</v>
      </c>
      <c r="S458" t="str">
        <f t="shared" si="31"/>
        <v>Poor</v>
      </c>
    </row>
    <row r="459" spans="1:19">
      <c r="A459" t="s">
        <v>472</v>
      </c>
      <c r="B459" s="1">
        <v>79.39</v>
      </c>
      <c r="C459" s="4">
        <v>10</v>
      </c>
      <c r="D459" s="2">
        <v>39.695</v>
      </c>
      <c r="E459" s="1">
        <v>833.59500000000003</v>
      </c>
      <c r="F459" s="3">
        <v>43503</v>
      </c>
      <c r="G459" s="5">
        <v>0.85</v>
      </c>
      <c r="H459" t="s">
        <v>15</v>
      </c>
      <c r="I459" s="1">
        <v>39.695</v>
      </c>
      <c r="J459" s="6">
        <v>6.2</v>
      </c>
      <c r="K459" t="str">
        <f t="shared" si="28"/>
        <v>Feb</v>
      </c>
      <c r="L459" t="str">
        <f t="shared" si="29"/>
        <v>Thu</v>
      </c>
      <c r="M459" t="str">
        <f t="shared" si="30"/>
        <v>evening</v>
      </c>
      <c r="N459" t="str">
        <f>VLOOKUP(A459,'Customer-details'!$A$1:$C$1001,2,0)</f>
        <v>Normal</v>
      </c>
      <c r="O459" t="str">
        <f>VLOOKUP(A459,'Customer-details'!$A$1:$C$1001,3,0)</f>
        <v>Male</v>
      </c>
      <c r="P459" t="str">
        <f>VLOOKUP(A459,'Product-details'!$A$1:$C$1001,2,0)</f>
        <v>Electronic accessories</v>
      </c>
      <c r="Q459" t="str">
        <f>VLOOKUP(A459,'City-details'!$A$1:$C$1001,3,0)</f>
        <v>Mandalay</v>
      </c>
      <c r="R459" t="str">
        <f>VLOOKUP(A459,'City-details'!$A$1:$C$1001,2,0)</f>
        <v>B</v>
      </c>
      <c r="S459" t="str">
        <f t="shared" si="31"/>
        <v>Average</v>
      </c>
    </row>
    <row r="460" spans="1:19">
      <c r="A460" t="s">
        <v>473</v>
      </c>
      <c r="B460" s="1">
        <v>46.57</v>
      </c>
      <c r="C460" s="4">
        <v>10</v>
      </c>
      <c r="D460" s="2">
        <v>23.285</v>
      </c>
      <c r="E460" s="1">
        <v>488.98500000000001</v>
      </c>
      <c r="F460" s="3">
        <v>43492</v>
      </c>
      <c r="G460" s="5">
        <v>0.58194444444444404</v>
      </c>
      <c r="H460" t="s">
        <v>15</v>
      </c>
      <c r="I460" s="1">
        <v>23.285</v>
      </c>
      <c r="J460" s="6">
        <v>7.6</v>
      </c>
      <c r="K460" t="str">
        <f t="shared" si="28"/>
        <v>Jan</v>
      </c>
      <c r="L460" t="str">
        <f t="shared" si="29"/>
        <v>Sun</v>
      </c>
      <c r="M460" t="str">
        <f t="shared" si="30"/>
        <v>afternoon</v>
      </c>
      <c r="N460" t="str">
        <f>VLOOKUP(A460,'Customer-details'!$A$1:$C$1001,2,0)</f>
        <v>Member</v>
      </c>
      <c r="O460" t="str">
        <f>VLOOKUP(A460,'Customer-details'!$A$1:$C$1001,3,0)</f>
        <v>Female</v>
      </c>
      <c r="P460" t="str">
        <f>VLOOKUP(A460,'Product-details'!$A$1:$C$1001,2,0)</f>
        <v>Electronic accessories</v>
      </c>
      <c r="Q460" t="str">
        <f>VLOOKUP(A460,'City-details'!$A$1:$C$1001,3,0)</f>
        <v>Naypyitaw</v>
      </c>
      <c r="R460" t="str">
        <f>VLOOKUP(A460,'City-details'!$A$1:$C$1001,2,0)</f>
        <v>C</v>
      </c>
      <c r="S460" t="str">
        <f t="shared" si="31"/>
        <v>Average</v>
      </c>
    </row>
    <row r="461" spans="1:19">
      <c r="A461" t="s">
        <v>474</v>
      </c>
      <c r="B461" s="1">
        <v>35.89</v>
      </c>
      <c r="C461" s="4">
        <v>1</v>
      </c>
      <c r="D461" s="2">
        <v>1.7945</v>
      </c>
      <c r="E461" s="1">
        <v>37.6845</v>
      </c>
      <c r="F461" s="3">
        <v>43519</v>
      </c>
      <c r="G461" s="5">
        <v>0.70277777777777795</v>
      </c>
      <c r="H461" t="s">
        <v>17</v>
      </c>
      <c r="I461" s="1">
        <v>1.7945</v>
      </c>
      <c r="J461" s="6">
        <v>7.9</v>
      </c>
      <c r="K461" t="str">
        <f t="shared" si="28"/>
        <v>Feb</v>
      </c>
      <c r="L461" t="str">
        <f t="shared" si="29"/>
        <v>Sat</v>
      </c>
      <c r="M461" t="str">
        <f t="shared" si="30"/>
        <v>evening</v>
      </c>
      <c r="N461" t="str">
        <f>VLOOKUP(A461,'Customer-details'!$A$1:$C$1001,2,0)</f>
        <v>Normal</v>
      </c>
      <c r="O461" t="str">
        <f>VLOOKUP(A461,'Customer-details'!$A$1:$C$1001,3,0)</f>
        <v>Male</v>
      </c>
      <c r="P461" t="str">
        <f>VLOOKUP(A461,'Product-details'!$A$1:$C$1001,2,0)</f>
        <v>Food and beverages</v>
      </c>
      <c r="Q461" t="str">
        <f>VLOOKUP(A461,'City-details'!$A$1:$C$1001,3,0)</f>
        <v>Naypyitaw</v>
      </c>
      <c r="R461" t="str">
        <f>VLOOKUP(A461,'City-details'!$A$1:$C$1001,2,0)</f>
        <v>C</v>
      </c>
      <c r="S461" t="str">
        <f t="shared" si="31"/>
        <v>Average</v>
      </c>
    </row>
    <row r="462" spans="1:19">
      <c r="A462" t="s">
        <v>475</v>
      </c>
      <c r="B462" s="1">
        <v>40.520000000000003</v>
      </c>
      <c r="C462" s="4">
        <v>5</v>
      </c>
      <c r="D462" s="2">
        <v>10.130000000000001</v>
      </c>
      <c r="E462" s="1">
        <v>212.73</v>
      </c>
      <c r="F462" s="3">
        <v>43499</v>
      </c>
      <c r="G462" s="5">
        <v>0.63819444444444395</v>
      </c>
      <c r="H462" t="s">
        <v>15</v>
      </c>
      <c r="I462" s="1">
        <v>10.130000000000001</v>
      </c>
      <c r="J462" s="6">
        <v>4.5</v>
      </c>
      <c r="K462" t="str">
        <f t="shared" si="28"/>
        <v>Feb</v>
      </c>
      <c r="L462" t="str">
        <f t="shared" si="29"/>
        <v>Sun</v>
      </c>
      <c r="M462" t="str">
        <f t="shared" si="30"/>
        <v>afternoon</v>
      </c>
      <c r="N462" t="str">
        <f>VLOOKUP(A462,'Customer-details'!$A$1:$C$1001,2,0)</f>
        <v>Normal</v>
      </c>
      <c r="O462" t="str">
        <f>VLOOKUP(A462,'Customer-details'!$A$1:$C$1001,3,0)</f>
        <v>Male</v>
      </c>
      <c r="P462" t="str">
        <f>VLOOKUP(A462,'Product-details'!$A$1:$C$1001,2,0)</f>
        <v>Food and beverages</v>
      </c>
      <c r="Q462" t="str">
        <f>VLOOKUP(A462,'City-details'!$A$1:$C$1001,3,0)</f>
        <v>Naypyitaw</v>
      </c>
      <c r="R462" t="str">
        <f>VLOOKUP(A462,'City-details'!$A$1:$C$1001,2,0)</f>
        <v>C</v>
      </c>
      <c r="S462" t="str">
        <f t="shared" si="31"/>
        <v>Poor</v>
      </c>
    </row>
    <row r="463" spans="1:19">
      <c r="A463" t="s">
        <v>476</v>
      </c>
      <c r="B463" s="1">
        <v>73.05</v>
      </c>
      <c r="C463" s="4">
        <v>10</v>
      </c>
      <c r="D463" s="2">
        <v>36.524999999999999</v>
      </c>
      <c r="E463" s="1">
        <v>767.02499999999998</v>
      </c>
      <c r="F463" s="3">
        <v>43527</v>
      </c>
      <c r="G463" s="5">
        <v>0.51736111111111105</v>
      </c>
      <c r="H463" t="s">
        <v>17</v>
      </c>
      <c r="I463" s="1">
        <v>36.524999999999999</v>
      </c>
      <c r="J463" s="6">
        <v>8.6999999999999993</v>
      </c>
      <c r="K463" t="str">
        <f t="shared" si="28"/>
        <v>Mar</v>
      </c>
      <c r="L463" t="str">
        <f t="shared" si="29"/>
        <v>Sun</v>
      </c>
      <c r="M463" t="str">
        <f t="shared" si="30"/>
        <v>afternoon</v>
      </c>
      <c r="N463" t="str">
        <f>VLOOKUP(A463,'Customer-details'!$A$1:$C$1001,2,0)</f>
        <v>Member</v>
      </c>
      <c r="O463" t="str">
        <f>VLOOKUP(A463,'Customer-details'!$A$1:$C$1001,3,0)</f>
        <v>Female</v>
      </c>
      <c r="P463" t="str">
        <f>VLOOKUP(A463,'Product-details'!$A$1:$C$1001,2,0)</f>
        <v>Food and beverages</v>
      </c>
      <c r="Q463" t="str">
        <f>VLOOKUP(A463,'City-details'!$A$1:$C$1001,3,0)</f>
        <v>Mandalay</v>
      </c>
      <c r="R463" t="str">
        <f>VLOOKUP(A463,'City-details'!$A$1:$C$1001,2,0)</f>
        <v>B</v>
      </c>
      <c r="S463" t="str">
        <f t="shared" si="31"/>
        <v>Good</v>
      </c>
    </row>
    <row r="464" spans="1:19">
      <c r="A464" t="s">
        <v>477</v>
      </c>
      <c r="B464" s="1">
        <v>73.95</v>
      </c>
      <c r="C464" s="4">
        <v>4</v>
      </c>
      <c r="D464" s="2">
        <v>14.79</v>
      </c>
      <c r="E464" s="1">
        <v>310.58999999999997</v>
      </c>
      <c r="F464" s="3">
        <v>43499</v>
      </c>
      <c r="G464" s="5">
        <v>0.41805555555555601</v>
      </c>
      <c r="H464" t="s">
        <v>15</v>
      </c>
      <c r="I464" s="1">
        <v>14.79</v>
      </c>
      <c r="J464" s="6">
        <v>6.1</v>
      </c>
      <c r="K464" t="str">
        <f t="shared" si="28"/>
        <v>Feb</v>
      </c>
      <c r="L464" t="str">
        <f t="shared" si="29"/>
        <v>Sun</v>
      </c>
      <c r="M464" t="str">
        <f t="shared" si="30"/>
        <v>morning</v>
      </c>
      <c r="N464" t="str">
        <f>VLOOKUP(A464,'Customer-details'!$A$1:$C$1001,2,0)</f>
        <v>Normal</v>
      </c>
      <c r="O464" t="str">
        <f>VLOOKUP(A464,'Customer-details'!$A$1:$C$1001,3,0)</f>
        <v>Female</v>
      </c>
      <c r="P464" t="str">
        <f>VLOOKUP(A464,'Product-details'!$A$1:$C$1001,2,0)</f>
        <v>Sports and travel</v>
      </c>
      <c r="Q464" t="str">
        <f>VLOOKUP(A464,'City-details'!$A$1:$C$1001,3,0)</f>
        <v>Naypyitaw</v>
      </c>
      <c r="R464" t="str">
        <f>VLOOKUP(A464,'City-details'!$A$1:$C$1001,2,0)</f>
        <v>C</v>
      </c>
      <c r="S464" t="str">
        <f t="shared" si="31"/>
        <v>Average</v>
      </c>
    </row>
    <row r="465" spans="1:19">
      <c r="A465" t="s">
        <v>478</v>
      </c>
      <c r="B465" s="1">
        <v>22.62</v>
      </c>
      <c r="C465" s="4">
        <v>1</v>
      </c>
      <c r="D465" s="2">
        <v>1.131</v>
      </c>
      <c r="E465" s="1">
        <v>23.751000000000001</v>
      </c>
      <c r="F465" s="3">
        <v>43541</v>
      </c>
      <c r="G465" s="5">
        <v>0.79027777777777797</v>
      </c>
      <c r="H465" t="s">
        <v>15</v>
      </c>
      <c r="I465" s="1">
        <v>1.131</v>
      </c>
      <c r="J465" s="6">
        <v>6.4</v>
      </c>
      <c r="K465" t="str">
        <f t="shared" si="28"/>
        <v>Mar</v>
      </c>
      <c r="L465" t="str">
        <f t="shared" si="29"/>
        <v>Sun</v>
      </c>
      <c r="M465" t="str">
        <f t="shared" si="30"/>
        <v>evening</v>
      </c>
      <c r="N465" t="str">
        <f>VLOOKUP(A465,'Customer-details'!$A$1:$C$1001,2,0)</f>
        <v>Member</v>
      </c>
      <c r="O465" t="str">
        <f>VLOOKUP(A465,'Customer-details'!$A$1:$C$1001,3,0)</f>
        <v>Female</v>
      </c>
      <c r="P465" t="str">
        <f>VLOOKUP(A465,'Product-details'!$A$1:$C$1001,2,0)</f>
        <v>Food and beverages</v>
      </c>
      <c r="Q465" t="str">
        <f>VLOOKUP(A465,'City-details'!$A$1:$C$1001,3,0)</f>
        <v>Naypyitaw</v>
      </c>
      <c r="R465" t="str">
        <f>VLOOKUP(A465,'City-details'!$A$1:$C$1001,2,0)</f>
        <v>C</v>
      </c>
      <c r="S465" t="str">
        <f t="shared" si="31"/>
        <v>Average</v>
      </c>
    </row>
    <row r="466" spans="1:19">
      <c r="A466" t="s">
        <v>479</v>
      </c>
      <c r="B466" s="1">
        <v>51.34</v>
      </c>
      <c r="C466" s="4">
        <v>5</v>
      </c>
      <c r="D466" s="2">
        <v>12.835000000000001</v>
      </c>
      <c r="E466" s="1">
        <v>269.53500000000003</v>
      </c>
      <c r="F466" s="3">
        <v>43552</v>
      </c>
      <c r="G466" s="5">
        <v>0.64652777777777803</v>
      </c>
      <c r="H466" t="s">
        <v>17</v>
      </c>
      <c r="I466" s="1">
        <v>12.835000000000001</v>
      </c>
      <c r="J466" s="6">
        <v>9.1</v>
      </c>
      <c r="K466" t="str">
        <f t="shared" si="28"/>
        <v>Mar</v>
      </c>
      <c r="L466" t="str">
        <f t="shared" si="29"/>
        <v>Thu</v>
      </c>
      <c r="M466" t="str">
        <f t="shared" si="30"/>
        <v>afternoon</v>
      </c>
      <c r="N466" t="str">
        <f>VLOOKUP(A466,'Customer-details'!$A$1:$C$1001,2,0)</f>
        <v>Member</v>
      </c>
      <c r="O466" t="str">
        <f>VLOOKUP(A466,'Customer-details'!$A$1:$C$1001,3,0)</f>
        <v>Male</v>
      </c>
      <c r="P466" t="str">
        <f>VLOOKUP(A466,'Product-details'!$A$1:$C$1001,2,0)</f>
        <v>Food and beverages</v>
      </c>
      <c r="Q466" t="str">
        <f>VLOOKUP(A466,'City-details'!$A$1:$C$1001,3,0)</f>
        <v>Yangon</v>
      </c>
      <c r="R466" t="str">
        <f>VLOOKUP(A466,'City-details'!$A$1:$C$1001,2,0)</f>
        <v>A</v>
      </c>
      <c r="S466" t="str">
        <f t="shared" si="31"/>
        <v>Good</v>
      </c>
    </row>
    <row r="467" spans="1:19">
      <c r="A467" t="s">
        <v>480</v>
      </c>
      <c r="B467" s="1">
        <v>54.55</v>
      </c>
      <c r="C467" s="4">
        <v>10</v>
      </c>
      <c r="D467" s="2">
        <v>27.274999999999999</v>
      </c>
      <c r="E467" s="1">
        <v>572.77499999999998</v>
      </c>
      <c r="F467" s="3">
        <v>43526</v>
      </c>
      <c r="G467" s="5">
        <v>0.47361111111111098</v>
      </c>
      <c r="H467" t="s">
        <v>17</v>
      </c>
      <c r="I467" s="1">
        <v>27.274999999999999</v>
      </c>
      <c r="J467" s="6">
        <v>7.1</v>
      </c>
      <c r="K467" t="str">
        <f t="shared" si="28"/>
        <v>Mar</v>
      </c>
      <c r="L467" t="str">
        <f t="shared" si="29"/>
        <v>Sat</v>
      </c>
      <c r="M467" t="str">
        <f t="shared" si="30"/>
        <v>morning</v>
      </c>
      <c r="N467" t="str">
        <f>VLOOKUP(A467,'Customer-details'!$A$1:$C$1001,2,0)</f>
        <v>Member</v>
      </c>
      <c r="O467" t="str">
        <f>VLOOKUP(A467,'Customer-details'!$A$1:$C$1001,3,0)</f>
        <v>Female</v>
      </c>
      <c r="P467" t="str">
        <f>VLOOKUP(A467,'Product-details'!$A$1:$C$1001,2,0)</f>
        <v>Sports and travel</v>
      </c>
      <c r="Q467" t="str">
        <f>VLOOKUP(A467,'City-details'!$A$1:$C$1001,3,0)</f>
        <v>Naypyitaw</v>
      </c>
      <c r="R467" t="str">
        <f>VLOOKUP(A467,'City-details'!$A$1:$C$1001,2,0)</f>
        <v>C</v>
      </c>
      <c r="S467" t="str">
        <f t="shared" si="31"/>
        <v>Average</v>
      </c>
    </row>
    <row r="468" spans="1:19">
      <c r="A468" t="s">
        <v>481</v>
      </c>
      <c r="B468" s="1">
        <v>37.15</v>
      </c>
      <c r="C468" s="4">
        <v>7</v>
      </c>
      <c r="D468" s="2">
        <v>13.0025</v>
      </c>
      <c r="E468" s="1">
        <v>273.05250000000001</v>
      </c>
      <c r="F468" s="3">
        <v>43504</v>
      </c>
      <c r="G468" s="5">
        <v>0.55000000000000004</v>
      </c>
      <c r="H468" t="s">
        <v>17</v>
      </c>
      <c r="I468" s="1">
        <v>13.0025</v>
      </c>
      <c r="J468" s="6">
        <v>7.7</v>
      </c>
      <c r="K468" t="str">
        <f t="shared" si="28"/>
        <v>Feb</v>
      </c>
      <c r="L468" t="str">
        <f t="shared" si="29"/>
        <v>Fri</v>
      </c>
      <c r="M468" t="str">
        <f t="shared" si="30"/>
        <v>afternoon</v>
      </c>
      <c r="N468" t="str">
        <f>VLOOKUP(A468,'Customer-details'!$A$1:$C$1001,2,0)</f>
        <v>Member</v>
      </c>
      <c r="O468" t="str">
        <f>VLOOKUP(A468,'Customer-details'!$A$1:$C$1001,3,0)</f>
        <v>Female</v>
      </c>
      <c r="P468" t="str">
        <f>VLOOKUP(A468,'Product-details'!$A$1:$C$1001,2,0)</f>
        <v>Health and beauty</v>
      </c>
      <c r="Q468" t="str">
        <f>VLOOKUP(A468,'City-details'!$A$1:$C$1001,3,0)</f>
        <v>Naypyitaw</v>
      </c>
      <c r="R468" t="str">
        <f>VLOOKUP(A468,'City-details'!$A$1:$C$1001,2,0)</f>
        <v>C</v>
      </c>
      <c r="S468" t="str">
        <f t="shared" si="31"/>
        <v>Average</v>
      </c>
    </row>
    <row r="469" spans="1:19">
      <c r="A469" t="s">
        <v>482</v>
      </c>
      <c r="B469" s="1">
        <v>37.020000000000003</v>
      </c>
      <c r="C469" s="4">
        <v>6</v>
      </c>
      <c r="D469" s="2">
        <v>11.106</v>
      </c>
      <c r="E469" s="1">
        <v>233.226</v>
      </c>
      <c r="F469" s="3">
        <v>43546</v>
      </c>
      <c r="G469" s="5">
        <v>0.77291666666666703</v>
      </c>
      <c r="H469" t="s">
        <v>15</v>
      </c>
      <c r="I469" s="1">
        <v>11.106</v>
      </c>
      <c r="J469" s="6">
        <v>4.5</v>
      </c>
      <c r="K469" t="str">
        <f t="shared" si="28"/>
        <v>Mar</v>
      </c>
      <c r="L469" t="str">
        <f t="shared" si="29"/>
        <v>Fri</v>
      </c>
      <c r="M469" t="str">
        <f t="shared" si="30"/>
        <v>evening</v>
      </c>
      <c r="N469" t="str">
        <f>VLOOKUP(A469,'Customer-details'!$A$1:$C$1001,2,0)</f>
        <v>Normal</v>
      </c>
      <c r="O469" t="str">
        <f>VLOOKUP(A469,'Customer-details'!$A$1:$C$1001,3,0)</f>
        <v>Male</v>
      </c>
      <c r="P469" t="str">
        <f>VLOOKUP(A469,'Product-details'!$A$1:$C$1001,2,0)</f>
        <v>Sports and travel</v>
      </c>
      <c r="Q469" t="str">
        <f>VLOOKUP(A469,'City-details'!$A$1:$C$1001,3,0)</f>
        <v>Mandalay</v>
      </c>
      <c r="R469" t="str">
        <f>VLOOKUP(A469,'City-details'!$A$1:$C$1001,2,0)</f>
        <v>B</v>
      </c>
      <c r="S469" t="str">
        <f t="shared" si="31"/>
        <v>Poor</v>
      </c>
    </row>
    <row r="470" spans="1:19">
      <c r="A470" t="s">
        <v>483</v>
      </c>
      <c r="B470" s="1">
        <v>21.58</v>
      </c>
      <c r="C470" s="4">
        <v>1</v>
      </c>
      <c r="D470" s="2">
        <v>1.079</v>
      </c>
      <c r="E470" s="1">
        <v>22.658999999999999</v>
      </c>
      <c r="F470" s="3">
        <v>43505</v>
      </c>
      <c r="G470" s="5">
        <v>0.41805555555555601</v>
      </c>
      <c r="H470" t="s">
        <v>13</v>
      </c>
      <c r="I470" s="1">
        <v>1.079</v>
      </c>
      <c r="J470" s="6">
        <v>7.2</v>
      </c>
      <c r="K470" t="str">
        <f t="shared" si="28"/>
        <v>Feb</v>
      </c>
      <c r="L470" t="str">
        <f t="shared" si="29"/>
        <v>Sat</v>
      </c>
      <c r="M470" t="str">
        <f t="shared" si="30"/>
        <v>morning</v>
      </c>
      <c r="N470" t="str">
        <f>VLOOKUP(A470,'Customer-details'!$A$1:$C$1001,2,0)</f>
        <v>Normal</v>
      </c>
      <c r="O470" t="str">
        <f>VLOOKUP(A470,'Customer-details'!$A$1:$C$1001,3,0)</f>
        <v>Male</v>
      </c>
      <c r="P470" t="str">
        <f>VLOOKUP(A470,'Product-details'!$A$1:$C$1001,2,0)</f>
        <v>Food and beverages</v>
      </c>
      <c r="Q470" t="str">
        <f>VLOOKUP(A470,'City-details'!$A$1:$C$1001,3,0)</f>
        <v>Naypyitaw</v>
      </c>
      <c r="R470" t="str">
        <f>VLOOKUP(A470,'City-details'!$A$1:$C$1001,2,0)</f>
        <v>C</v>
      </c>
      <c r="S470" t="str">
        <f t="shared" si="31"/>
        <v>Average</v>
      </c>
    </row>
    <row r="471" spans="1:19">
      <c r="A471" t="s">
        <v>484</v>
      </c>
      <c r="B471" s="1">
        <v>98.84</v>
      </c>
      <c r="C471" s="4">
        <v>1</v>
      </c>
      <c r="D471" s="2">
        <v>4.9420000000000002</v>
      </c>
      <c r="E471" s="1">
        <v>103.782</v>
      </c>
      <c r="F471" s="3">
        <v>43511</v>
      </c>
      <c r="G471" s="5">
        <v>0.47291666666666698</v>
      </c>
      <c r="H471" t="s">
        <v>15</v>
      </c>
      <c r="I471" s="1">
        <v>4.9420000000000002</v>
      </c>
      <c r="J471" s="6">
        <v>8.4</v>
      </c>
      <c r="K471" t="str">
        <f t="shared" si="28"/>
        <v>Feb</v>
      </c>
      <c r="L471" t="str">
        <f t="shared" si="29"/>
        <v>Fri</v>
      </c>
      <c r="M471" t="str">
        <f t="shared" si="30"/>
        <v>morning</v>
      </c>
      <c r="N471" t="str">
        <f>VLOOKUP(A471,'Customer-details'!$A$1:$C$1001,2,0)</f>
        <v>Member</v>
      </c>
      <c r="O471" t="str">
        <f>VLOOKUP(A471,'Customer-details'!$A$1:$C$1001,3,0)</f>
        <v>Female</v>
      </c>
      <c r="P471" t="str">
        <f>VLOOKUP(A471,'Product-details'!$A$1:$C$1001,2,0)</f>
        <v>Electronic accessories</v>
      </c>
      <c r="Q471" t="str">
        <f>VLOOKUP(A471,'City-details'!$A$1:$C$1001,3,0)</f>
        <v>Naypyitaw</v>
      </c>
      <c r="R471" t="str">
        <f>VLOOKUP(A471,'City-details'!$A$1:$C$1001,2,0)</f>
        <v>C</v>
      </c>
      <c r="S471" t="str">
        <f t="shared" si="31"/>
        <v>Good</v>
      </c>
    </row>
    <row r="472" spans="1:19">
      <c r="A472" t="s">
        <v>485</v>
      </c>
      <c r="B472" s="1">
        <v>83.77</v>
      </c>
      <c r="C472" s="4">
        <v>6</v>
      </c>
      <c r="D472" s="2">
        <v>25.131</v>
      </c>
      <c r="E472" s="1">
        <v>527.75099999999998</v>
      </c>
      <c r="F472" s="3">
        <v>43488</v>
      </c>
      <c r="G472" s="5">
        <v>0.50694444444444398</v>
      </c>
      <c r="H472" t="s">
        <v>13</v>
      </c>
      <c r="I472" s="1">
        <v>25.131</v>
      </c>
      <c r="J472" s="6">
        <v>5.4</v>
      </c>
      <c r="K472" t="str">
        <f t="shared" si="28"/>
        <v>Jan</v>
      </c>
      <c r="L472" t="str">
        <f t="shared" si="29"/>
        <v>Wed</v>
      </c>
      <c r="M472" t="str">
        <f t="shared" si="30"/>
        <v>afternoon</v>
      </c>
      <c r="N472" t="str">
        <f>VLOOKUP(A472,'Customer-details'!$A$1:$C$1001,2,0)</f>
        <v>Member</v>
      </c>
      <c r="O472" t="str">
        <f>VLOOKUP(A472,'Customer-details'!$A$1:$C$1001,3,0)</f>
        <v>Female</v>
      </c>
      <c r="P472" t="str">
        <f>VLOOKUP(A472,'Product-details'!$A$1:$C$1001,2,0)</f>
        <v>Home and lifestyle</v>
      </c>
      <c r="Q472" t="str">
        <f>VLOOKUP(A472,'City-details'!$A$1:$C$1001,3,0)</f>
        <v>Naypyitaw</v>
      </c>
      <c r="R472" t="str">
        <f>VLOOKUP(A472,'City-details'!$A$1:$C$1001,2,0)</f>
        <v>C</v>
      </c>
      <c r="S472" t="str">
        <f t="shared" si="31"/>
        <v>Poor</v>
      </c>
    </row>
    <row r="473" spans="1:19">
      <c r="A473" t="s">
        <v>486</v>
      </c>
      <c r="B473" s="1">
        <v>40.049999999999997</v>
      </c>
      <c r="C473" s="4">
        <v>4</v>
      </c>
      <c r="D473" s="2">
        <v>8.01</v>
      </c>
      <c r="E473" s="1">
        <v>168.21</v>
      </c>
      <c r="F473" s="3">
        <v>43490</v>
      </c>
      <c r="G473" s="5">
        <v>0.48611111111111099</v>
      </c>
      <c r="H473" t="s">
        <v>15</v>
      </c>
      <c r="I473" s="1">
        <v>8.01</v>
      </c>
      <c r="J473" s="6">
        <v>9.6999999999999993</v>
      </c>
      <c r="K473" t="str">
        <f t="shared" si="28"/>
        <v>Jan</v>
      </c>
      <c r="L473" t="str">
        <f t="shared" si="29"/>
        <v>Fri</v>
      </c>
      <c r="M473" t="str">
        <f t="shared" si="30"/>
        <v>morning</v>
      </c>
      <c r="N473" t="str">
        <f>VLOOKUP(A473,'Customer-details'!$A$1:$C$1001,2,0)</f>
        <v>Member</v>
      </c>
      <c r="O473" t="str">
        <f>VLOOKUP(A473,'Customer-details'!$A$1:$C$1001,3,0)</f>
        <v>Female</v>
      </c>
      <c r="P473" t="str">
        <f>VLOOKUP(A473,'Product-details'!$A$1:$C$1001,2,0)</f>
        <v>Sports and travel</v>
      </c>
      <c r="Q473" t="str">
        <f>VLOOKUP(A473,'City-details'!$A$1:$C$1001,3,0)</f>
        <v>Yangon</v>
      </c>
      <c r="R473" t="str">
        <f>VLOOKUP(A473,'City-details'!$A$1:$C$1001,2,0)</f>
        <v>A</v>
      </c>
      <c r="S473" t="str">
        <f t="shared" si="31"/>
        <v>Good</v>
      </c>
    </row>
    <row r="474" spans="1:19">
      <c r="A474" t="s">
        <v>487</v>
      </c>
      <c r="B474" s="1">
        <v>43.13</v>
      </c>
      <c r="C474" s="4">
        <v>10</v>
      </c>
      <c r="D474" s="2">
        <v>21.565000000000001</v>
      </c>
      <c r="E474" s="1">
        <v>452.86500000000001</v>
      </c>
      <c r="F474" s="3">
        <v>43498</v>
      </c>
      <c r="G474" s="5">
        <v>0.77152777777777803</v>
      </c>
      <c r="H474" t="s">
        <v>17</v>
      </c>
      <c r="I474" s="1">
        <v>21.565000000000001</v>
      </c>
      <c r="J474" s="6">
        <v>5.5</v>
      </c>
      <c r="K474" t="str">
        <f t="shared" si="28"/>
        <v>Feb</v>
      </c>
      <c r="L474" t="str">
        <f t="shared" si="29"/>
        <v>Sat</v>
      </c>
      <c r="M474" t="str">
        <f t="shared" si="30"/>
        <v>evening</v>
      </c>
      <c r="N474" t="str">
        <f>VLOOKUP(A474,'Customer-details'!$A$1:$C$1001,2,0)</f>
        <v>Member</v>
      </c>
      <c r="O474" t="str">
        <f>VLOOKUP(A474,'Customer-details'!$A$1:$C$1001,3,0)</f>
        <v>Male</v>
      </c>
      <c r="P474" t="str">
        <f>VLOOKUP(A474,'Product-details'!$A$1:$C$1001,2,0)</f>
        <v>Fashion accessories</v>
      </c>
      <c r="Q474" t="str">
        <f>VLOOKUP(A474,'City-details'!$A$1:$C$1001,3,0)</f>
        <v>Yangon</v>
      </c>
      <c r="R474" t="str">
        <f>VLOOKUP(A474,'City-details'!$A$1:$C$1001,2,0)</f>
        <v>A</v>
      </c>
      <c r="S474" t="str">
        <f t="shared" si="31"/>
        <v>Poor</v>
      </c>
    </row>
    <row r="475" spans="1:19">
      <c r="A475" t="s">
        <v>488</v>
      </c>
      <c r="B475" s="1">
        <v>72.569999999999993</v>
      </c>
      <c r="C475" s="4">
        <v>8</v>
      </c>
      <c r="D475" s="2">
        <v>29.027999999999999</v>
      </c>
      <c r="E475" s="1">
        <v>609.58799999999997</v>
      </c>
      <c r="F475" s="3">
        <v>43554</v>
      </c>
      <c r="G475" s="5">
        <v>0.74861111111111101</v>
      </c>
      <c r="H475" t="s">
        <v>15</v>
      </c>
      <c r="I475" s="1">
        <v>29.027999999999999</v>
      </c>
      <c r="J475" s="6">
        <v>4.5999999999999996</v>
      </c>
      <c r="K475" t="str">
        <f t="shared" si="28"/>
        <v>Mar</v>
      </c>
      <c r="L475" t="str">
        <f t="shared" si="29"/>
        <v>Sat</v>
      </c>
      <c r="M475" t="str">
        <f t="shared" si="30"/>
        <v>evening</v>
      </c>
      <c r="N475" t="str">
        <f>VLOOKUP(A475,'Customer-details'!$A$1:$C$1001,2,0)</f>
        <v>Member</v>
      </c>
      <c r="O475" t="str">
        <f>VLOOKUP(A475,'Customer-details'!$A$1:$C$1001,3,0)</f>
        <v>Male</v>
      </c>
      <c r="P475" t="str">
        <f>VLOOKUP(A475,'Product-details'!$A$1:$C$1001,2,0)</f>
        <v>Health and beauty</v>
      </c>
      <c r="Q475" t="str">
        <f>VLOOKUP(A475,'City-details'!$A$1:$C$1001,3,0)</f>
        <v>Mandalay</v>
      </c>
      <c r="R475" t="str">
        <f>VLOOKUP(A475,'City-details'!$A$1:$C$1001,2,0)</f>
        <v>B</v>
      </c>
      <c r="S475" t="str">
        <f t="shared" si="31"/>
        <v>Poor</v>
      </c>
    </row>
    <row r="476" spans="1:19">
      <c r="A476" t="s">
        <v>489</v>
      </c>
      <c r="B476" s="1">
        <v>64.44</v>
      </c>
      <c r="C476" s="4">
        <v>5</v>
      </c>
      <c r="D476" s="2">
        <v>16.11</v>
      </c>
      <c r="E476" s="1">
        <v>338.31</v>
      </c>
      <c r="F476" s="3">
        <v>43554</v>
      </c>
      <c r="G476" s="5">
        <v>0.71111111111111103</v>
      </c>
      <c r="H476" t="s">
        <v>15</v>
      </c>
      <c r="I476" s="1">
        <v>16.11</v>
      </c>
      <c r="J476" s="6">
        <v>6.6</v>
      </c>
      <c r="K476" t="str">
        <f t="shared" si="28"/>
        <v>Mar</v>
      </c>
      <c r="L476" t="str">
        <f t="shared" si="29"/>
        <v>Sat</v>
      </c>
      <c r="M476" t="str">
        <f t="shared" si="30"/>
        <v>evening</v>
      </c>
      <c r="N476" t="str">
        <f>VLOOKUP(A476,'Customer-details'!$A$1:$C$1001,2,0)</f>
        <v>Member</v>
      </c>
      <c r="O476" t="str">
        <f>VLOOKUP(A476,'Customer-details'!$A$1:$C$1001,3,0)</f>
        <v>Female</v>
      </c>
      <c r="P476" t="str">
        <f>VLOOKUP(A476,'Product-details'!$A$1:$C$1001,2,0)</f>
        <v>Electronic accessories</v>
      </c>
      <c r="Q476" t="str">
        <f>VLOOKUP(A476,'City-details'!$A$1:$C$1001,3,0)</f>
        <v>Yangon</v>
      </c>
      <c r="R476" t="str">
        <f>VLOOKUP(A476,'City-details'!$A$1:$C$1001,2,0)</f>
        <v>A</v>
      </c>
      <c r="S476" t="str">
        <f t="shared" si="31"/>
        <v>Average</v>
      </c>
    </row>
    <row r="477" spans="1:19">
      <c r="A477" t="s">
        <v>490</v>
      </c>
      <c r="B477" s="1">
        <v>65.180000000000007</v>
      </c>
      <c r="C477" s="4">
        <v>3</v>
      </c>
      <c r="D477" s="2">
        <v>9.7769999999999992</v>
      </c>
      <c r="E477" s="1">
        <v>205.31700000000001</v>
      </c>
      <c r="F477" s="3">
        <v>43521</v>
      </c>
      <c r="G477" s="5">
        <v>0.85763888888888895</v>
      </c>
      <c r="H477" t="s">
        <v>17</v>
      </c>
      <c r="I477" s="1">
        <v>9.7769999999999992</v>
      </c>
      <c r="J477" s="6">
        <v>6.3</v>
      </c>
      <c r="K477" t="str">
        <f t="shared" si="28"/>
        <v>Feb</v>
      </c>
      <c r="L477" t="str">
        <f t="shared" si="29"/>
        <v>Mon</v>
      </c>
      <c r="M477" t="str">
        <f t="shared" si="30"/>
        <v>evening</v>
      </c>
      <c r="N477" t="str">
        <f>VLOOKUP(A477,'Customer-details'!$A$1:$C$1001,2,0)</f>
        <v>Normal</v>
      </c>
      <c r="O477" t="str">
        <f>VLOOKUP(A477,'Customer-details'!$A$1:$C$1001,3,0)</f>
        <v>Male</v>
      </c>
      <c r="P477" t="str">
        <f>VLOOKUP(A477,'Product-details'!$A$1:$C$1001,2,0)</f>
        <v>Health and beauty</v>
      </c>
      <c r="Q477" t="str">
        <f>VLOOKUP(A477,'City-details'!$A$1:$C$1001,3,0)</f>
        <v>Yangon</v>
      </c>
      <c r="R477" t="str">
        <f>VLOOKUP(A477,'City-details'!$A$1:$C$1001,2,0)</f>
        <v>A</v>
      </c>
      <c r="S477" t="str">
        <f t="shared" si="31"/>
        <v>Average</v>
      </c>
    </row>
    <row r="478" spans="1:19">
      <c r="A478" t="s">
        <v>491</v>
      </c>
      <c r="B478" s="1">
        <v>33.26</v>
      </c>
      <c r="C478" s="4">
        <v>5</v>
      </c>
      <c r="D478" s="2">
        <v>8.3149999999999995</v>
      </c>
      <c r="E478" s="1">
        <v>174.61500000000001</v>
      </c>
      <c r="F478" s="3">
        <v>43542</v>
      </c>
      <c r="G478" s="5">
        <v>0.67361111111111105</v>
      </c>
      <c r="H478" t="s">
        <v>17</v>
      </c>
      <c r="I478" s="1">
        <v>8.3149999999999995</v>
      </c>
      <c r="J478" s="6">
        <v>4.2</v>
      </c>
      <c r="K478" t="str">
        <f t="shared" si="28"/>
        <v>Mar</v>
      </c>
      <c r="L478" t="str">
        <f t="shared" si="29"/>
        <v>Mon</v>
      </c>
      <c r="M478" t="str">
        <f t="shared" si="30"/>
        <v>evening</v>
      </c>
      <c r="N478" t="str">
        <f>VLOOKUP(A478,'Customer-details'!$A$1:$C$1001,2,0)</f>
        <v>Normal</v>
      </c>
      <c r="O478" t="str">
        <f>VLOOKUP(A478,'Customer-details'!$A$1:$C$1001,3,0)</f>
        <v>Female</v>
      </c>
      <c r="P478" t="str">
        <f>VLOOKUP(A478,'Product-details'!$A$1:$C$1001,2,0)</f>
        <v>Sports and travel</v>
      </c>
      <c r="Q478" t="str">
        <f>VLOOKUP(A478,'City-details'!$A$1:$C$1001,3,0)</f>
        <v>Yangon</v>
      </c>
      <c r="R478" t="str">
        <f>VLOOKUP(A478,'City-details'!$A$1:$C$1001,2,0)</f>
        <v>A</v>
      </c>
      <c r="S478" t="str">
        <f t="shared" si="31"/>
        <v>Poor</v>
      </c>
    </row>
    <row r="479" spans="1:19">
      <c r="A479" t="s">
        <v>492</v>
      </c>
      <c r="B479" s="1">
        <v>84.07</v>
      </c>
      <c r="C479" s="4">
        <v>4</v>
      </c>
      <c r="D479" s="2">
        <v>16.814</v>
      </c>
      <c r="E479" s="1">
        <v>353.09399999999999</v>
      </c>
      <c r="F479" s="3">
        <v>43531</v>
      </c>
      <c r="G479" s="5">
        <v>0.70416666666666705</v>
      </c>
      <c r="H479" t="s">
        <v>13</v>
      </c>
      <c r="I479" s="1">
        <v>16.814</v>
      </c>
      <c r="J479" s="6">
        <v>4.4000000000000004</v>
      </c>
      <c r="K479" t="str">
        <f t="shared" si="28"/>
        <v>Mar</v>
      </c>
      <c r="L479" t="str">
        <f t="shared" si="29"/>
        <v>Thu</v>
      </c>
      <c r="M479" t="str">
        <f t="shared" si="30"/>
        <v>evening</v>
      </c>
      <c r="N479" t="str">
        <f>VLOOKUP(A479,'Customer-details'!$A$1:$C$1001,2,0)</f>
        <v>Normal</v>
      </c>
      <c r="O479" t="str">
        <f>VLOOKUP(A479,'Customer-details'!$A$1:$C$1001,3,0)</f>
        <v>Male</v>
      </c>
      <c r="P479" t="str">
        <f>VLOOKUP(A479,'Product-details'!$A$1:$C$1001,2,0)</f>
        <v>Electronic accessories</v>
      </c>
      <c r="Q479" t="str">
        <f>VLOOKUP(A479,'City-details'!$A$1:$C$1001,3,0)</f>
        <v>Naypyitaw</v>
      </c>
      <c r="R479" t="str">
        <f>VLOOKUP(A479,'City-details'!$A$1:$C$1001,2,0)</f>
        <v>C</v>
      </c>
      <c r="S479" t="str">
        <f t="shared" si="31"/>
        <v>Poor</v>
      </c>
    </row>
    <row r="480" spans="1:19">
      <c r="A480" t="s">
        <v>493</v>
      </c>
      <c r="B480" s="1">
        <v>34.369999999999997</v>
      </c>
      <c r="C480" s="4">
        <v>10</v>
      </c>
      <c r="D480" s="2">
        <v>17.184999999999999</v>
      </c>
      <c r="E480" s="1">
        <v>360.88499999999999</v>
      </c>
      <c r="F480" s="3">
        <v>43540</v>
      </c>
      <c r="G480" s="5">
        <v>0.42430555555555599</v>
      </c>
      <c r="H480" t="s">
        <v>13</v>
      </c>
      <c r="I480" s="1">
        <v>17.184999999999999</v>
      </c>
      <c r="J480" s="6">
        <v>6.7</v>
      </c>
      <c r="K480" t="str">
        <f t="shared" si="28"/>
        <v>Mar</v>
      </c>
      <c r="L480" t="str">
        <f t="shared" si="29"/>
        <v>Sat</v>
      </c>
      <c r="M480" t="str">
        <f t="shared" si="30"/>
        <v>morning</v>
      </c>
      <c r="N480" t="str">
        <f>VLOOKUP(A480,'Customer-details'!$A$1:$C$1001,2,0)</f>
        <v>Normal</v>
      </c>
      <c r="O480" t="str">
        <f>VLOOKUP(A480,'Customer-details'!$A$1:$C$1001,3,0)</f>
        <v>Male</v>
      </c>
      <c r="P480" t="str">
        <f>VLOOKUP(A480,'Product-details'!$A$1:$C$1001,2,0)</f>
        <v>Sports and travel</v>
      </c>
      <c r="Q480" t="str">
        <f>VLOOKUP(A480,'City-details'!$A$1:$C$1001,3,0)</f>
        <v>Mandalay</v>
      </c>
      <c r="R480" t="str">
        <f>VLOOKUP(A480,'City-details'!$A$1:$C$1001,2,0)</f>
        <v>B</v>
      </c>
      <c r="S480" t="str">
        <f t="shared" si="31"/>
        <v>Average</v>
      </c>
    </row>
    <row r="481" spans="1:19">
      <c r="A481" t="s">
        <v>494</v>
      </c>
      <c r="B481" s="1">
        <v>38.6</v>
      </c>
      <c r="C481" s="4">
        <v>1</v>
      </c>
      <c r="D481" s="2">
        <v>1.93</v>
      </c>
      <c r="E481" s="1">
        <v>40.53</v>
      </c>
      <c r="F481" s="3">
        <v>43494</v>
      </c>
      <c r="G481" s="5">
        <v>0.47638888888888897</v>
      </c>
      <c r="H481" t="s">
        <v>13</v>
      </c>
      <c r="I481" s="1">
        <v>1.93</v>
      </c>
      <c r="J481" s="6">
        <v>6.7</v>
      </c>
      <c r="K481" t="str">
        <f t="shared" si="28"/>
        <v>Jan</v>
      </c>
      <c r="L481" t="str">
        <f t="shared" si="29"/>
        <v>Tue</v>
      </c>
      <c r="M481" t="str">
        <f t="shared" si="30"/>
        <v>morning</v>
      </c>
      <c r="N481" t="str">
        <f>VLOOKUP(A481,'Customer-details'!$A$1:$C$1001,2,0)</f>
        <v>Normal</v>
      </c>
      <c r="O481" t="str">
        <f>VLOOKUP(A481,'Customer-details'!$A$1:$C$1001,3,0)</f>
        <v>Male</v>
      </c>
      <c r="P481" t="str">
        <f>VLOOKUP(A481,'Product-details'!$A$1:$C$1001,2,0)</f>
        <v>Electronic accessories</v>
      </c>
      <c r="Q481" t="str">
        <f>VLOOKUP(A481,'City-details'!$A$1:$C$1001,3,0)</f>
        <v>Yangon</v>
      </c>
      <c r="R481" t="str">
        <f>VLOOKUP(A481,'City-details'!$A$1:$C$1001,2,0)</f>
        <v>A</v>
      </c>
      <c r="S481" t="str">
        <f t="shared" si="31"/>
        <v>Average</v>
      </c>
    </row>
    <row r="482" spans="1:19">
      <c r="A482" t="s">
        <v>495</v>
      </c>
      <c r="B482" s="1">
        <v>65.97</v>
      </c>
      <c r="C482" s="4">
        <v>8</v>
      </c>
      <c r="D482" s="2">
        <v>26.388000000000002</v>
      </c>
      <c r="E482" s="1">
        <v>554.14800000000002</v>
      </c>
      <c r="F482" s="3">
        <v>43498</v>
      </c>
      <c r="G482" s="5">
        <v>0.85347222222222197</v>
      </c>
      <c r="H482" t="s">
        <v>15</v>
      </c>
      <c r="I482" s="1">
        <v>26.388000000000002</v>
      </c>
      <c r="J482" s="6">
        <v>8.4</v>
      </c>
      <c r="K482" t="str">
        <f t="shared" si="28"/>
        <v>Feb</v>
      </c>
      <c r="L482" t="str">
        <f t="shared" si="29"/>
        <v>Sat</v>
      </c>
      <c r="M482" t="str">
        <f t="shared" si="30"/>
        <v>evening</v>
      </c>
      <c r="N482" t="str">
        <f>VLOOKUP(A482,'Customer-details'!$A$1:$C$1001,2,0)</f>
        <v>Normal</v>
      </c>
      <c r="O482" t="str">
        <f>VLOOKUP(A482,'Customer-details'!$A$1:$C$1001,3,0)</f>
        <v>Male</v>
      </c>
      <c r="P482" t="str">
        <f>VLOOKUP(A482,'Product-details'!$A$1:$C$1001,2,0)</f>
        <v>Food and beverages</v>
      </c>
      <c r="Q482" t="str">
        <f>VLOOKUP(A482,'City-details'!$A$1:$C$1001,3,0)</f>
        <v>Naypyitaw</v>
      </c>
      <c r="R482" t="str">
        <f>VLOOKUP(A482,'City-details'!$A$1:$C$1001,2,0)</f>
        <v>C</v>
      </c>
      <c r="S482" t="str">
        <f t="shared" si="31"/>
        <v>Good</v>
      </c>
    </row>
    <row r="483" spans="1:19">
      <c r="A483" t="s">
        <v>496</v>
      </c>
      <c r="B483" s="1">
        <v>32.799999999999997</v>
      </c>
      <c r="C483" s="4">
        <v>10</v>
      </c>
      <c r="D483" s="2">
        <v>16.399999999999999</v>
      </c>
      <c r="E483" s="1">
        <v>344.4</v>
      </c>
      <c r="F483" s="3">
        <v>43511</v>
      </c>
      <c r="G483" s="5">
        <v>0.50833333333333297</v>
      </c>
      <c r="H483" t="s">
        <v>15</v>
      </c>
      <c r="I483" s="1">
        <v>16.399999999999999</v>
      </c>
      <c r="J483" s="6">
        <v>6.2</v>
      </c>
      <c r="K483" t="str">
        <f t="shared" ref="K483:K546" si="32">TEXT(F483,"MMM")</f>
        <v>Feb</v>
      </c>
      <c r="L483" t="str">
        <f t="shared" ref="L483:L546" si="33">TEXT(F483,"ddd")</f>
        <v>Fri</v>
      </c>
      <c r="M483" t="str">
        <f t="shared" si="30"/>
        <v>afternoon</v>
      </c>
      <c r="N483" t="str">
        <f>VLOOKUP(A483,'Customer-details'!$A$1:$C$1001,2,0)</f>
        <v>Normal</v>
      </c>
      <c r="O483" t="str">
        <f>VLOOKUP(A483,'Customer-details'!$A$1:$C$1001,3,0)</f>
        <v>Female</v>
      </c>
      <c r="P483" t="str">
        <f>VLOOKUP(A483,'Product-details'!$A$1:$C$1001,2,0)</f>
        <v>Electronic accessories</v>
      </c>
      <c r="Q483" t="str">
        <f>VLOOKUP(A483,'City-details'!$A$1:$C$1001,3,0)</f>
        <v>Naypyitaw</v>
      </c>
      <c r="R483" t="str">
        <f>VLOOKUP(A483,'City-details'!$A$1:$C$1001,2,0)</f>
        <v>C</v>
      </c>
      <c r="S483" t="str">
        <f t="shared" si="31"/>
        <v>Average</v>
      </c>
    </row>
    <row r="484" spans="1:19">
      <c r="A484" t="s">
        <v>497</v>
      </c>
      <c r="B484" s="1">
        <v>37.14</v>
      </c>
      <c r="C484" s="4">
        <v>5</v>
      </c>
      <c r="D484" s="2">
        <v>9.2850000000000001</v>
      </c>
      <c r="E484" s="1">
        <v>194.98500000000001</v>
      </c>
      <c r="F484" s="3">
        <v>43473</v>
      </c>
      <c r="G484" s="5">
        <v>0.54513888888888895</v>
      </c>
      <c r="H484" t="s">
        <v>13</v>
      </c>
      <c r="I484" s="1">
        <v>9.2850000000000001</v>
      </c>
      <c r="J484" s="6">
        <v>5</v>
      </c>
      <c r="K484" t="str">
        <f t="shared" si="32"/>
        <v>Jan</v>
      </c>
      <c r="L484" t="str">
        <f t="shared" si="33"/>
        <v>Tue</v>
      </c>
      <c r="M484" t="str">
        <f t="shared" si="30"/>
        <v>afternoon</v>
      </c>
      <c r="N484" t="str">
        <f>VLOOKUP(A484,'Customer-details'!$A$1:$C$1001,2,0)</f>
        <v>Normal</v>
      </c>
      <c r="O484" t="str">
        <f>VLOOKUP(A484,'Customer-details'!$A$1:$C$1001,3,0)</f>
        <v>Male</v>
      </c>
      <c r="P484" t="str">
        <f>VLOOKUP(A484,'Product-details'!$A$1:$C$1001,2,0)</f>
        <v>Sports and travel</v>
      </c>
      <c r="Q484" t="str">
        <f>VLOOKUP(A484,'City-details'!$A$1:$C$1001,3,0)</f>
        <v>Yangon</v>
      </c>
      <c r="R484" t="str">
        <f>VLOOKUP(A484,'City-details'!$A$1:$C$1001,2,0)</f>
        <v>A</v>
      </c>
      <c r="S484" t="str">
        <f t="shared" si="31"/>
        <v>Poor</v>
      </c>
    </row>
    <row r="485" spans="1:19">
      <c r="A485" t="s">
        <v>498</v>
      </c>
      <c r="B485" s="1">
        <v>60.38</v>
      </c>
      <c r="C485" s="4">
        <v>10</v>
      </c>
      <c r="D485" s="2">
        <v>30.19</v>
      </c>
      <c r="E485" s="1">
        <v>633.99</v>
      </c>
      <c r="F485" s="3">
        <v>43508</v>
      </c>
      <c r="G485" s="5">
        <v>0.67986111111111103</v>
      </c>
      <c r="H485" t="s">
        <v>15</v>
      </c>
      <c r="I485" s="1">
        <v>30.19</v>
      </c>
      <c r="J485" s="6">
        <v>6</v>
      </c>
      <c r="K485" t="str">
        <f t="shared" si="32"/>
        <v>Feb</v>
      </c>
      <c r="L485" t="str">
        <f t="shared" si="33"/>
        <v>Tue</v>
      </c>
      <c r="M485" t="str">
        <f t="shared" si="30"/>
        <v>evening</v>
      </c>
      <c r="N485" t="str">
        <f>VLOOKUP(A485,'Customer-details'!$A$1:$C$1001,2,0)</f>
        <v>Member</v>
      </c>
      <c r="O485" t="str">
        <f>VLOOKUP(A485,'Customer-details'!$A$1:$C$1001,3,0)</f>
        <v>Male</v>
      </c>
      <c r="P485" t="str">
        <f>VLOOKUP(A485,'Product-details'!$A$1:$C$1001,2,0)</f>
        <v>Home and lifestyle</v>
      </c>
      <c r="Q485" t="str">
        <f>VLOOKUP(A485,'City-details'!$A$1:$C$1001,3,0)</f>
        <v>Mandalay</v>
      </c>
      <c r="R485" t="str">
        <f>VLOOKUP(A485,'City-details'!$A$1:$C$1001,2,0)</f>
        <v>B</v>
      </c>
      <c r="S485" t="str">
        <f t="shared" si="31"/>
        <v>Average</v>
      </c>
    </row>
    <row r="486" spans="1:19">
      <c r="A486" t="s">
        <v>499</v>
      </c>
      <c r="B486" s="1">
        <v>36.979999999999997</v>
      </c>
      <c r="C486" s="4">
        <v>10</v>
      </c>
      <c r="D486" s="2">
        <v>18.489999999999998</v>
      </c>
      <c r="E486" s="1">
        <v>388.29</v>
      </c>
      <c r="F486" s="3">
        <v>43466</v>
      </c>
      <c r="G486" s="5">
        <v>0.82499999999999996</v>
      </c>
      <c r="H486" t="s">
        <v>17</v>
      </c>
      <c r="I486" s="1">
        <v>18.489999999999998</v>
      </c>
      <c r="J486" s="6">
        <v>7</v>
      </c>
      <c r="K486" t="str">
        <f t="shared" si="32"/>
        <v>Jan</v>
      </c>
      <c r="L486" t="str">
        <f t="shared" si="33"/>
        <v>Tue</v>
      </c>
      <c r="M486" t="str">
        <f t="shared" si="30"/>
        <v>evening</v>
      </c>
      <c r="N486" t="str">
        <f>VLOOKUP(A486,'Customer-details'!$A$1:$C$1001,2,0)</f>
        <v>Member</v>
      </c>
      <c r="O486" t="str">
        <f>VLOOKUP(A486,'Customer-details'!$A$1:$C$1001,3,0)</f>
        <v>Female</v>
      </c>
      <c r="P486" t="str">
        <f>VLOOKUP(A486,'Product-details'!$A$1:$C$1001,2,0)</f>
        <v>Sports and travel</v>
      </c>
      <c r="Q486" t="str">
        <f>VLOOKUP(A486,'City-details'!$A$1:$C$1001,3,0)</f>
        <v>Naypyitaw</v>
      </c>
      <c r="R486" t="str">
        <f>VLOOKUP(A486,'City-details'!$A$1:$C$1001,2,0)</f>
        <v>C</v>
      </c>
      <c r="S486" t="str">
        <f t="shared" si="31"/>
        <v>Average</v>
      </c>
    </row>
    <row r="487" spans="1:19">
      <c r="A487" t="s">
        <v>500</v>
      </c>
      <c r="B487" s="1">
        <v>49.49</v>
      </c>
      <c r="C487" s="4">
        <v>4</v>
      </c>
      <c r="D487" s="2">
        <v>9.8979999999999997</v>
      </c>
      <c r="E487" s="1">
        <v>207.858</v>
      </c>
      <c r="F487" s="3">
        <v>43545</v>
      </c>
      <c r="G487" s="5">
        <v>0.64236111111111105</v>
      </c>
      <c r="H487" t="s">
        <v>13</v>
      </c>
      <c r="I487" s="1">
        <v>9.8979999999999997</v>
      </c>
      <c r="J487" s="6">
        <v>6.6</v>
      </c>
      <c r="K487" t="str">
        <f t="shared" si="32"/>
        <v>Mar</v>
      </c>
      <c r="L487" t="str">
        <f t="shared" si="33"/>
        <v>Thu</v>
      </c>
      <c r="M487" t="str">
        <f t="shared" si="30"/>
        <v>afternoon</v>
      </c>
      <c r="N487" t="str">
        <f>VLOOKUP(A487,'Customer-details'!$A$1:$C$1001,2,0)</f>
        <v>Member</v>
      </c>
      <c r="O487" t="str">
        <f>VLOOKUP(A487,'Customer-details'!$A$1:$C$1001,3,0)</f>
        <v>Female</v>
      </c>
      <c r="P487" t="str">
        <f>VLOOKUP(A487,'Product-details'!$A$1:$C$1001,2,0)</f>
        <v>Sports and travel</v>
      </c>
      <c r="Q487" t="str">
        <f>VLOOKUP(A487,'City-details'!$A$1:$C$1001,3,0)</f>
        <v>Mandalay</v>
      </c>
      <c r="R487" t="str">
        <f>VLOOKUP(A487,'City-details'!$A$1:$C$1001,2,0)</f>
        <v>B</v>
      </c>
      <c r="S487" t="str">
        <f t="shared" si="31"/>
        <v>Average</v>
      </c>
    </row>
    <row r="488" spans="1:19">
      <c r="A488" t="s">
        <v>501</v>
      </c>
      <c r="B488" s="1">
        <v>41.09</v>
      </c>
      <c r="C488" s="4">
        <v>10</v>
      </c>
      <c r="D488" s="2">
        <v>20.545000000000002</v>
      </c>
      <c r="E488" s="1">
        <v>431.44499999999999</v>
      </c>
      <c r="F488" s="3">
        <v>43524</v>
      </c>
      <c r="G488" s="5">
        <v>0.61250000000000004</v>
      </c>
      <c r="H488" t="s">
        <v>15</v>
      </c>
      <c r="I488" s="1">
        <v>20.545000000000002</v>
      </c>
      <c r="J488" s="6">
        <v>7.3</v>
      </c>
      <c r="K488" t="str">
        <f t="shared" si="32"/>
        <v>Feb</v>
      </c>
      <c r="L488" t="str">
        <f t="shared" si="33"/>
        <v>Thu</v>
      </c>
      <c r="M488" t="str">
        <f t="shared" si="30"/>
        <v>afternoon</v>
      </c>
      <c r="N488" t="str">
        <f>VLOOKUP(A488,'Customer-details'!$A$1:$C$1001,2,0)</f>
        <v>Normal</v>
      </c>
      <c r="O488" t="str">
        <f>VLOOKUP(A488,'Customer-details'!$A$1:$C$1001,3,0)</f>
        <v>Female</v>
      </c>
      <c r="P488" t="str">
        <f>VLOOKUP(A488,'Product-details'!$A$1:$C$1001,2,0)</f>
        <v>Fashion accessories</v>
      </c>
      <c r="Q488" t="str">
        <f>VLOOKUP(A488,'City-details'!$A$1:$C$1001,3,0)</f>
        <v>Mandalay</v>
      </c>
      <c r="R488" t="str">
        <f>VLOOKUP(A488,'City-details'!$A$1:$C$1001,2,0)</f>
        <v>B</v>
      </c>
      <c r="S488" t="str">
        <f t="shared" si="31"/>
        <v>Average</v>
      </c>
    </row>
    <row r="489" spans="1:19">
      <c r="A489" t="s">
        <v>502</v>
      </c>
      <c r="B489" s="1">
        <v>37.15</v>
      </c>
      <c r="C489" s="4">
        <v>4</v>
      </c>
      <c r="D489" s="2">
        <v>7.43</v>
      </c>
      <c r="E489" s="1">
        <v>156.03</v>
      </c>
      <c r="F489" s="3">
        <v>43547</v>
      </c>
      <c r="G489" s="5">
        <v>0.79097222222222197</v>
      </c>
      <c r="H489" t="s">
        <v>13</v>
      </c>
      <c r="I489" s="1">
        <v>7.43</v>
      </c>
      <c r="J489" s="6">
        <v>8.3000000000000007</v>
      </c>
      <c r="K489" t="str">
        <f t="shared" si="32"/>
        <v>Mar</v>
      </c>
      <c r="L489" t="str">
        <f t="shared" si="33"/>
        <v>Sat</v>
      </c>
      <c r="M489" t="str">
        <f t="shared" si="30"/>
        <v>evening</v>
      </c>
      <c r="N489" t="str">
        <f>VLOOKUP(A489,'Customer-details'!$A$1:$C$1001,2,0)</f>
        <v>Normal</v>
      </c>
      <c r="O489" t="str">
        <f>VLOOKUP(A489,'Customer-details'!$A$1:$C$1001,3,0)</f>
        <v>Male</v>
      </c>
      <c r="P489" t="str">
        <f>VLOOKUP(A489,'Product-details'!$A$1:$C$1001,2,0)</f>
        <v>Fashion accessories</v>
      </c>
      <c r="Q489" t="str">
        <f>VLOOKUP(A489,'City-details'!$A$1:$C$1001,3,0)</f>
        <v>Yangon</v>
      </c>
      <c r="R489" t="str">
        <f>VLOOKUP(A489,'City-details'!$A$1:$C$1001,2,0)</f>
        <v>A</v>
      </c>
      <c r="S489" t="str">
        <f t="shared" si="31"/>
        <v>Good</v>
      </c>
    </row>
    <row r="490" spans="1:19">
      <c r="A490" t="s">
        <v>503</v>
      </c>
      <c r="B490" s="1">
        <v>22.96</v>
      </c>
      <c r="C490" s="4">
        <v>1</v>
      </c>
      <c r="D490" s="2">
        <v>1.1479999999999999</v>
      </c>
      <c r="E490" s="1">
        <v>24.108000000000001</v>
      </c>
      <c r="F490" s="3">
        <v>43495</v>
      </c>
      <c r="G490" s="5">
        <v>0.86597222222222203</v>
      </c>
      <c r="H490" t="s">
        <v>15</v>
      </c>
      <c r="I490" s="1">
        <v>1.1479999999999999</v>
      </c>
      <c r="J490" s="6">
        <v>4.3</v>
      </c>
      <c r="K490" t="str">
        <f t="shared" si="32"/>
        <v>Jan</v>
      </c>
      <c r="L490" t="str">
        <f t="shared" si="33"/>
        <v>Wed</v>
      </c>
      <c r="M490" t="str">
        <f t="shared" si="30"/>
        <v>evening</v>
      </c>
      <c r="N490" t="str">
        <f>VLOOKUP(A490,'Customer-details'!$A$1:$C$1001,2,0)</f>
        <v>Normal</v>
      </c>
      <c r="O490" t="str">
        <f>VLOOKUP(A490,'Customer-details'!$A$1:$C$1001,3,0)</f>
        <v>Male</v>
      </c>
      <c r="P490" t="str">
        <f>VLOOKUP(A490,'Product-details'!$A$1:$C$1001,2,0)</f>
        <v>Home and lifestyle</v>
      </c>
      <c r="Q490" t="str">
        <f>VLOOKUP(A490,'City-details'!$A$1:$C$1001,3,0)</f>
        <v>Naypyitaw</v>
      </c>
      <c r="R490" t="str">
        <f>VLOOKUP(A490,'City-details'!$A$1:$C$1001,2,0)</f>
        <v>C</v>
      </c>
      <c r="S490" t="str">
        <f t="shared" si="31"/>
        <v>Poor</v>
      </c>
    </row>
    <row r="491" spans="1:19">
      <c r="A491" t="s">
        <v>504</v>
      </c>
      <c r="B491" s="1">
        <v>77.680000000000007</v>
      </c>
      <c r="C491" s="4">
        <v>9</v>
      </c>
      <c r="D491" s="2">
        <v>34.956000000000003</v>
      </c>
      <c r="E491" s="1">
        <v>734.07600000000002</v>
      </c>
      <c r="F491" s="3">
        <v>43500</v>
      </c>
      <c r="G491" s="5">
        <v>0.55625000000000002</v>
      </c>
      <c r="H491" t="s">
        <v>13</v>
      </c>
      <c r="I491" s="1">
        <v>34.956000000000003</v>
      </c>
      <c r="J491" s="6">
        <v>9.8000000000000007</v>
      </c>
      <c r="K491" t="str">
        <f t="shared" si="32"/>
        <v>Feb</v>
      </c>
      <c r="L491" t="str">
        <f t="shared" si="33"/>
        <v>Mon</v>
      </c>
      <c r="M491" t="str">
        <f t="shared" si="30"/>
        <v>afternoon</v>
      </c>
      <c r="N491" t="str">
        <f>VLOOKUP(A491,'Customer-details'!$A$1:$C$1001,2,0)</f>
        <v>Member</v>
      </c>
      <c r="O491" t="str">
        <f>VLOOKUP(A491,'Customer-details'!$A$1:$C$1001,3,0)</f>
        <v>Female</v>
      </c>
      <c r="P491" t="str">
        <f>VLOOKUP(A491,'Product-details'!$A$1:$C$1001,2,0)</f>
        <v>Home and lifestyle</v>
      </c>
      <c r="Q491" t="str">
        <f>VLOOKUP(A491,'City-details'!$A$1:$C$1001,3,0)</f>
        <v>Mandalay</v>
      </c>
      <c r="R491" t="str">
        <f>VLOOKUP(A491,'City-details'!$A$1:$C$1001,2,0)</f>
        <v>B</v>
      </c>
      <c r="S491" t="str">
        <f t="shared" si="31"/>
        <v>Good</v>
      </c>
    </row>
    <row r="492" spans="1:19">
      <c r="A492" t="s">
        <v>505</v>
      </c>
      <c r="B492" s="1">
        <v>34.700000000000003</v>
      </c>
      <c r="C492" s="4">
        <v>2</v>
      </c>
      <c r="D492" s="2">
        <v>3.47</v>
      </c>
      <c r="E492" s="1">
        <v>72.87</v>
      </c>
      <c r="F492" s="3">
        <v>43537</v>
      </c>
      <c r="G492" s="5">
        <v>0.82499999999999996</v>
      </c>
      <c r="H492" t="s">
        <v>13</v>
      </c>
      <c r="I492" s="1">
        <v>3.47</v>
      </c>
      <c r="J492" s="6">
        <v>8.1999999999999993</v>
      </c>
      <c r="K492" t="str">
        <f t="shared" si="32"/>
        <v>Mar</v>
      </c>
      <c r="L492" t="str">
        <f t="shared" si="33"/>
        <v>Wed</v>
      </c>
      <c r="M492" t="str">
        <f t="shared" si="30"/>
        <v>evening</v>
      </c>
      <c r="N492" t="str">
        <f>VLOOKUP(A492,'Customer-details'!$A$1:$C$1001,2,0)</f>
        <v>Normal</v>
      </c>
      <c r="O492" t="str">
        <f>VLOOKUP(A492,'Customer-details'!$A$1:$C$1001,3,0)</f>
        <v>Female</v>
      </c>
      <c r="P492" t="str">
        <f>VLOOKUP(A492,'Product-details'!$A$1:$C$1001,2,0)</f>
        <v>Fashion accessories</v>
      </c>
      <c r="Q492" t="str">
        <f>VLOOKUP(A492,'City-details'!$A$1:$C$1001,3,0)</f>
        <v>Mandalay</v>
      </c>
      <c r="R492" t="str">
        <f>VLOOKUP(A492,'City-details'!$A$1:$C$1001,2,0)</f>
        <v>B</v>
      </c>
      <c r="S492" t="str">
        <f t="shared" si="31"/>
        <v>Good</v>
      </c>
    </row>
    <row r="493" spans="1:19">
      <c r="A493" t="s">
        <v>506</v>
      </c>
      <c r="B493" s="1">
        <v>19.66</v>
      </c>
      <c r="C493" s="4">
        <v>10</v>
      </c>
      <c r="D493" s="2">
        <v>9.83</v>
      </c>
      <c r="E493" s="1">
        <v>206.43</v>
      </c>
      <c r="F493" s="3">
        <v>43539</v>
      </c>
      <c r="G493" s="5">
        <v>0.76388888888888895</v>
      </c>
      <c r="H493" t="s">
        <v>17</v>
      </c>
      <c r="I493" s="1">
        <v>9.83</v>
      </c>
      <c r="J493" s="6">
        <v>7.2</v>
      </c>
      <c r="K493" t="str">
        <f t="shared" si="32"/>
        <v>Mar</v>
      </c>
      <c r="L493" t="str">
        <f t="shared" si="33"/>
        <v>Fri</v>
      </c>
      <c r="M493" t="str">
        <f t="shared" si="30"/>
        <v>evening</v>
      </c>
      <c r="N493" t="str">
        <f>VLOOKUP(A493,'Customer-details'!$A$1:$C$1001,2,0)</f>
        <v>Member</v>
      </c>
      <c r="O493" t="str">
        <f>VLOOKUP(A493,'Customer-details'!$A$1:$C$1001,3,0)</f>
        <v>Female</v>
      </c>
      <c r="P493" t="str">
        <f>VLOOKUP(A493,'Product-details'!$A$1:$C$1001,2,0)</f>
        <v>Fashion accessories</v>
      </c>
      <c r="Q493" t="str">
        <f>VLOOKUP(A493,'City-details'!$A$1:$C$1001,3,0)</f>
        <v>Yangon</v>
      </c>
      <c r="R493" t="str">
        <f>VLOOKUP(A493,'City-details'!$A$1:$C$1001,2,0)</f>
        <v>A</v>
      </c>
      <c r="S493" t="str">
        <f t="shared" si="31"/>
        <v>Average</v>
      </c>
    </row>
    <row r="494" spans="1:19">
      <c r="A494" t="s">
        <v>507</v>
      </c>
      <c r="B494" s="1">
        <v>25.32</v>
      </c>
      <c r="C494" s="4">
        <v>8</v>
      </c>
      <c r="D494" s="2">
        <v>10.128</v>
      </c>
      <c r="E494" s="1">
        <v>212.68799999999999</v>
      </c>
      <c r="F494" s="3">
        <v>43529</v>
      </c>
      <c r="G494" s="5">
        <v>0.85</v>
      </c>
      <c r="H494" t="s">
        <v>13</v>
      </c>
      <c r="I494" s="1">
        <v>10.128</v>
      </c>
      <c r="J494" s="6">
        <v>8.6999999999999993</v>
      </c>
      <c r="K494" t="str">
        <f t="shared" si="32"/>
        <v>Mar</v>
      </c>
      <c r="L494" t="str">
        <f t="shared" si="33"/>
        <v>Tue</v>
      </c>
      <c r="M494" t="str">
        <f t="shared" si="30"/>
        <v>evening</v>
      </c>
      <c r="N494" t="str">
        <f>VLOOKUP(A494,'Customer-details'!$A$1:$C$1001,2,0)</f>
        <v>Member</v>
      </c>
      <c r="O494" t="str">
        <f>VLOOKUP(A494,'Customer-details'!$A$1:$C$1001,3,0)</f>
        <v>Female</v>
      </c>
      <c r="P494" t="str">
        <f>VLOOKUP(A494,'Product-details'!$A$1:$C$1001,2,0)</f>
        <v>Health and beauty</v>
      </c>
      <c r="Q494" t="str">
        <f>VLOOKUP(A494,'City-details'!$A$1:$C$1001,3,0)</f>
        <v>Mandalay</v>
      </c>
      <c r="R494" t="str">
        <f>VLOOKUP(A494,'City-details'!$A$1:$C$1001,2,0)</f>
        <v>B</v>
      </c>
      <c r="S494" t="str">
        <f t="shared" si="31"/>
        <v>Good</v>
      </c>
    </row>
    <row r="495" spans="1:19">
      <c r="A495" t="s">
        <v>508</v>
      </c>
      <c r="B495" s="1">
        <v>12.12</v>
      </c>
      <c r="C495" s="4">
        <v>10</v>
      </c>
      <c r="D495" s="2">
        <v>6.06</v>
      </c>
      <c r="E495" s="1">
        <v>127.26</v>
      </c>
      <c r="F495" s="3">
        <v>43529</v>
      </c>
      <c r="G495" s="5">
        <v>0.57222222222222197</v>
      </c>
      <c r="H495" t="s">
        <v>17</v>
      </c>
      <c r="I495" s="1">
        <v>6.06</v>
      </c>
      <c r="J495" s="6">
        <v>8.4</v>
      </c>
      <c r="K495" t="str">
        <f t="shared" si="32"/>
        <v>Mar</v>
      </c>
      <c r="L495" t="str">
        <f t="shared" si="33"/>
        <v>Tue</v>
      </c>
      <c r="M495" t="str">
        <f t="shared" si="30"/>
        <v>afternoon</v>
      </c>
      <c r="N495" t="str">
        <f>VLOOKUP(A495,'Customer-details'!$A$1:$C$1001,2,0)</f>
        <v>Member</v>
      </c>
      <c r="O495" t="str">
        <f>VLOOKUP(A495,'Customer-details'!$A$1:$C$1001,3,0)</f>
        <v>Female</v>
      </c>
      <c r="P495" t="str">
        <f>VLOOKUP(A495,'Product-details'!$A$1:$C$1001,2,0)</f>
        <v>Home and lifestyle</v>
      </c>
      <c r="Q495" t="str">
        <f>VLOOKUP(A495,'City-details'!$A$1:$C$1001,3,0)</f>
        <v>Naypyitaw</v>
      </c>
      <c r="R495" t="str">
        <f>VLOOKUP(A495,'City-details'!$A$1:$C$1001,2,0)</f>
        <v>C</v>
      </c>
      <c r="S495" t="str">
        <f t="shared" si="31"/>
        <v>Good</v>
      </c>
    </row>
    <row r="496" spans="1:19">
      <c r="A496" t="s">
        <v>509</v>
      </c>
      <c r="B496" s="1">
        <v>99.89</v>
      </c>
      <c r="C496" s="4">
        <v>2</v>
      </c>
      <c r="D496" s="2">
        <v>9.9890000000000008</v>
      </c>
      <c r="E496" s="1">
        <v>209.76900000000001</v>
      </c>
      <c r="F496" s="3">
        <v>43522</v>
      </c>
      <c r="G496" s="5">
        <v>0.49166666666666697</v>
      </c>
      <c r="H496" t="s">
        <v>13</v>
      </c>
      <c r="I496" s="1">
        <v>9.9890000000000008</v>
      </c>
      <c r="J496" s="6">
        <v>7.1</v>
      </c>
      <c r="K496" t="str">
        <f t="shared" si="32"/>
        <v>Feb</v>
      </c>
      <c r="L496" t="str">
        <f t="shared" si="33"/>
        <v>Tue</v>
      </c>
      <c r="M496" t="str">
        <f t="shared" si="30"/>
        <v>morning</v>
      </c>
      <c r="N496" t="str">
        <f>VLOOKUP(A496,'Customer-details'!$A$1:$C$1001,2,0)</f>
        <v>Normal</v>
      </c>
      <c r="O496" t="str">
        <f>VLOOKUP(A496,'Customer-details'!$A$1:$C$1001,3,0)</f>
        <v>Male</v>
      </c>
      <c r="P496" t="str">
        <f>VLOOKUP(A496,'Product-details'!$A$1:$C$1001,2,0)</f>
        <v>Fashion accessories</v>
      </c>
      <c r="Q496" t="str">
        <f>VLOOKUP(A496,'City-details'!$A$1:$C$1001,3,0)</f>
        <v>Mandalay</v>
      </c>
      <c r="R496" t="str">
        <f>VLOOKUP(A496,'City-details'!$A$1:$C$1001,2,0)</f>
        <v>B</v>
      </c>
      <c r="S496" t="str">
        <f t="shared" si="31"/>
        <v>Average</v>
      </c>
    </row>
    <row r="497" spans="1:19">
      <c r="A497" t="s">
        <v>510</v>
      </c>
      <c r="B497" s="1">
        <v>75.92</v>
      </c>
      <c r="C497" s="4">
        <v>8</v>
      </c>
      <c r="D497" s="2">
        <v>30.367999999999999</v>
      </c>
      <c r="E497" s="1">
        <v>637.72799999999995</v>
      </c>
      <c r="F497" s="3">
        <v>43544</v>
      </c>
      <c r="G497" s="5">
        <v>0.593055555555556</v>
      </c>
      <c r="H497" t="s">
        <v>15</v>
      </c>
      <c r="I497" s="1">
        <v>30.367999999999999</v>
      </c>
      <c r="J497" s="6">
        <v>5.5</v>
      </c>
      <c r="K497" t="str">
        <f t="shared" si="32"/>
        <v>Mar</v>
      </c>
      <c r="L497" t="str">
        <f t="shared" si="33"/>
        <v>Wed</v>
      </c>
      <c r="M497" t="str">
        <f t="shared" si="30"/>
        <v>afternoon</v>
      </c>
      <c r="N497" t="str">
        <f>VLOOKUP(A497,'Customer-details'!$A$1:$C$1001,2,0)</f>
        <v>Normal</v>
      </c>
      <c r="O497" t="str">
        <f>VLOOKUP(A497,'Customer-details'!$A$1:$C$1001,3,0)</f>
        <v>Male</v>
      </c>
      <c r="P497" t="str">
        <f>VLOOKUP(A497,'Product-details'!$A$1:$C$1001,2,0)</f>
        <v>Sports and travel</v>
      </c>
      <c r="Q497" t="str">
        <f>VLOOKUP(A497,'City-details'!$A$1:$C$1001,3,0)</f>
        <v>Mandalay</v>
      </c>
      <c r="R497" t="str">
        <f>VLOOKUP(A497,'City-details'!$A$1:$C$1001,2,0)</f>
        <v>B</v>
      </c>
      <c r="S497" t="str">
        <f t="shared" si="31"/>
        <v>Poor</v>
      </c>
    </row>
    <row r="498" spans="1:19">
      <c r="A498" t="s">
        <v>511</v>
      </c>
      <c r="B498" s="1">
        <v>63.22</v>
      </c>
      <c r="C498" s="4">
        <v>2</v>
      </c>
      <c r="D498" s="2">
        <v>6.3220000000000001</v>
      </c>
      <c r="E498" s="1">
        <v>132.762</v>
      </c>
      <c r="F498" s="3">
        <v>43466</v>
      </c>
      <c r="G498" s="5">
        <v>0.66041666666666698</v>
      </c>
      <c r="H498" t="s">
        <v>15</v>
      </c>
      <c r="I498" s="1">
        <v>6.3220000000000001</v>
      </c>
      <c r="J498" s="6">
        <v>8.5</v>
      </c>
      <c r="K498" t="str">
        <f t="shared" si="32"/>
        <v>Jan</v>
      </c>
      <c r="L498" t="str">
        <f t="shared" si="33"/>
        <v>Tue</v>
      </c>
      <c r="M498" t="str">
        <f t="shared" si="30"/>
        <v>afternoon</v>
      </c>
      <c r="N498" t="str">
        <f>VLOOKUP(A498,'Customer-details'!$A$1:$C$1001,2,0)</f>
        <v>Normal</v>
      </c>
      <c r="O498" t="str">
        <f>VLOOKUP(A498,'Customer-details'!$A$1:$C$1001,3,0)</f>
        <v>Female</v>
      </c>
      <c r="P498" t="str">
        <f>VLOOKUP(A498,'Product-details'!$A$1:$C$1001,2,0)</f>
        <v>Electronic accessories</v>
      </c>
      <c r="Q498" t="str">
        <f>VLOOKUP(A498,'City-details'!$A$1:$C$1001,3,0)</f>
        <v>Naypyitaw</v>
      </c>
      <c r="R498" t="str">
        <f>VLOOKUP(A498,'City-details'!$A$1:$C$1001,2,0)</f>
        <v>C</v>
      </c>
      <c r="S498" t="str">
        <f t="shared" si="31"/>
        <v>Good</v>
      </c>
    </row>
    <row r="499" spans="1:19">
      <c r="A499" t="s">
        <v>512</v>
      </c>
      <c r="B499" s="1">
        <v>90.24</v>
      </c>
      <c r="C499" s="4">
        <v>6</v>
      </c>
      <c r="D499" s="2">
        <v>27.071999999999999</v>
      </c>
      <c r="E499" s="1">
        <v>568.51199999999994</v>
      </c>
      <c r="F499" s="3">
        <v>43492</v>
      </c>
      <c r="G499" s="5">
        <v>0.47013888888888899</v>
      </c>
      <c r="H499" t="s">
        <v>15</v>
      </c>
      <c r="I499" s="1">
        <v>27.071999999999999</v>
      </c>
      <c r="J499" s="6">
        <v>6.2</v>
      </c>
      <c r="K499" t="str">
        <f t="shared" si="32"/>
        <v>Jan</v>
      </c>
      <c r="L499" t="str">
        <f t="shared" si="33"/>
        <v>Sun</v>
      </c>
      <c r="M499" t="str">
        <f t="shared" si="30"/>
        <v>morning</v>
      </c>
      <c r="N499" t="str">
        <f>VLOOKUP(A499,'Customer-details'!$A$1:$C$1001,2,0)</f>
        <v>Normal</v>
      </c>
      <c r="O499" t="str">
        <f>VLOOKUP(A499,'Customer-details'!$A$1:$C$1001,3,0)</f>
        <v>Female</v>
      </c>
      <c r="P499" t="str">
        <f>VLOOKUP(A499,'Product-details'!$A$1:$C$1001,2,0)</f>
        <v>Food and beverages</v>
      </c>
      <c r="Q499" t="str">
        <f>VLOOKUP(A499,'City-details'!$A$1:$C$1001,3,0)</f>
        <v>Naypyitaw</v>
      </c>
      <c r="R499" t="str">
        <f>VLOOKUP(A499,'City-details'!$A$1:$C$1001,2,0)</f>
        <v>C</v>
      </c>
      <c r="S499" t="str">
        <f t="shared" si="31"/>
        <v>Average</v>
      </c>
    </row>
    <row r="500" spans="1:19">
      <c r="A500" t="s">
        <v>513</v>
      </c>
      <c r="B500" s="1">
        <v>98.13</v>
      </c>
      <c r="C500" s="4">
        <v>1</v>
      </c>
      <c r="D500" s="2">
        <v>4.9065000000000003</v>
      </c>
      <c r="E500" s="1">
        <v>103.0365</v>
      </c>
      <c r="F500" s="3">
        <v>43486</v>
      </c>
      <c r="G500" s="5">
        <v>0.73333333333333295</v>
      </c>
      <c r="H500" t="s">
        <v>15</v>
      </c>
      <c r="I500" s="1">
        <v>4.9065000000000003</v>
      </c>
      <c r="J500" s="6">
        <v>8.9</v>
      </c>
      <c r="K500" t="str">
        <f t="shared" si="32"/>
        <v>Jan</v>
      </c>
      <c r="L500" t="str">
        <f t="shared" si="33"/>
        <v>Mon</v>
      </c>
      <c r="M500" t="str">
        <f t="shared" si="30"/>
        <v>evening</v>
      </c>
      <c r="N500" t="str">
        <f>VLOOKUP(A500,'Customer-details'!$A$1:$C$1001,2,0)</f>
        <v>Member</v>
      </c>
      <c r="O500" t="str">
        <f>VLOOKUP(A500,'Customer-details'!$A$1:$C$1001,3,0)</f>
        <v>Female</v>
      </c>
      <c r="P500" t="str">
        <f>VLOOKUP(A500,'Product-details'!$A$1:$C$1001,2,0)</f>
        <v>Sports and travel</v>
      </c>
      <c r="Q500" t="str">
        <f>VLOOKUP(A500,'City-details'!$A$1:$C$1001,3,0)</f>
        <v>Mandalay</v>
      </c>
      <c r="R500" t="str">
        <f>VLOOKUP(A500,'City-details'!$A$1:$C$1001,2,0)</f>
        <v>B</v>
      </c>
      <c r="S500" t="str">
        <f t="shared" si="31"/>
        <v>Good</v>
      </c>
    </row>
    <row r="501" spans="1:19">
      <c r="A501" t="s">
        <v>514</v>
      </c>
      <c r="B501" s="1">
        <v>51.52</v>
      </c>
      <c r="C501" s="4">
        <v>8</v>
      </c>
      <c r="D501" s="2">
        <v>20.608000000000001</v>
      </c>
      <c r="E501" s="1">
        <v>432.76799999999997</v>
      </c>
      <c r="F501" s="3">
        <v>43498</v>
      </c>
      <c r="G501" s="5">
        <v>0.65763888888888899</v>
      </c>
      <c r="H501" t="s">
        <v>15</v>
      </c>
      <c r="I501" s="1">
        <v>20.608000000000001</v>
      </c>
      <c r="J501" s="6">
        <v>9.6</v>
      </c>
      <c r="K501" t="str">
        <f t="shared" si="32"/>
        <v>Feb</v>
      </c>
      <c r="L501" t="str">
        <f t="shared" si="33"/>
        <v>Sat</v>
      </c>
      <c r="M501" t="str">
        <f t="shared" si="30"/>
        <v>afternoon</v>
      </c>
      <c r="N501" t="str">
        <f>VLOOKUP(A501,'Customer-details'!$A$1:$C$1001,2,0)</f>
        <v>Member</v>
      </c>
      <c r="O501" t="str">
        <f>VLOOKUP(A501,'Customer-details'!$A$1:$C$1001,3,0)</f>
        <v>Female</v>
      </c>
      <c r="P501" t="str">
        <f>VLOOKUP(A501,'Product-details'!$A$1:$C$1001,2,0)</f>
        <v>Sports and travel</v>
      </c>
      <c r="Q501" t="str">
        <f>VLOOKUP(A501,'City-details'!$A$1:$C$1001,3,0)</f>
        <v>Yangon</v>
      </c>
      <c r="R501" t="str">
        <f>VLOOKUP(A501,'City-details'!$A$1:$C$1001,2,0)</f>
        <v>A</v>
      </c>
      <c r="S501" t="str">
        <f t="shared" si="31"/>
        <v>Good</v>
      </c>
    </row>
    <row r="502" spans="1:19">
      <c r="A502" t="s">
        <v>515</v>
      </c>
      <c r="B502" s="1">
        <v>73.97</v>
      </c>
      <c r="C502" s="4">
        <v>1</v>
      </c>
      <c r="D502" s="2">
        <v>3.6985000000000001</v>
      </c>
      <c r="E502" s="1">
        <v>77.668499999999995</v>
      </c>
      <c r="F502" s="3">
        <v>43499</v>
      </c>
      <c r="G502" s="5">
        <v>0.66180555555555598</v>
      </c>
      <c r="H502" t="s">
        <v>17</v>
      </c>
      <c r="I502" s="1">
        <v>3.6985000000000001</v>
      </c>
      <c r="J502" s="6">
        <v>5.4</v>
      </c>
      <c r="K502" t="str">
        <f t="shared" si="32"/>
        <v>Feb</v>
      </c>
      <c r="L502" t="str">
        <f t="shared" si="33"/>
        <v>Sun</v>
      </c>
      <c r="M502" t="str">
        <f t="shared" si="30"/>
        <v>afternoon</v>
      </c>
      <c r="N502" t="str">
        <f>VLOOKUP(A502,'Customer-details'!$A$1:$C$1001,2,0)</f>
        <v>Member</v>
      </c>
      <c r="O502" t="str">
        <f>VLOOKUP(A502,'Customer-details'!$A$1:$C$1001,3,0)</f>
        <v>Male</v>
      </c>
      <c r="P502" t="str">
        <f>VLOOKUP(A502,'Product-details'!$A$1:$C$1001,2,0)</f>
        <v>Sports and travel</v>
      </c>
      <c r="Q502" t="str">
        <f>VLOOKUP(A502,'City-details'!$A$1:$C$1001,3,0)</f>
        <v>Mandalay</v>
      </c>
      <c r="R502" t="str">
        <f>VLOOKUP(A502,'City-details'!$A$1:$C$1001,2,0)</f>
        <v>B</v>
      </c>
      <c r="S502" t="str">
        <f t="shared" si="31"/>
        <v>Poor</v>
      </c>
    </row>
    <row r="503" spans="1:19">
      <c r="A503" t="s">
        <v>516</v>
      </c>
      <c r="B503" s="1">
        <v>31.9</v>
      </c>
      <c r="C503" s="4">
        <v>1</v>
      </c>
      <c r="D503" s="2">
        <v>1.595</v>
      </c>
      <c r="E503" s="1">
        <v>33.494999999999997</v>
      </c>
      <c r="F503" s="3">
        <v>43470</v>
      </c>
      <c r="G503" s="5">
        <v>0.52777777777777801</v>
      </c>
      <c r="H503" t="s">
        <v>13</v>
      </c>
      <c r="I503" s="1">
        <v>1.595</v>
      </c>
      <c r="J503" s="6">
        <v>9.1</v>
      </c>
      <c r="K503" t="str">
        <f t="shared" si="32"/>
        <v>Jan</v>
      </c>
      <c r="L503" t="str">
        <f t="shared" si="33"/>
        <v>Sat</v>
      </c>
      <c r="M503" t="str">
        <f t="shared" si="30"/>
        <v>afternoon</v>
      </c>
      <c r="N503" t="str">
        <f>VLOOKUP(A503,'Customer-details'!$A$1:$C$1001,2,0)</f>
        <v>Member</v>
      </c>
      <c r="O503" t="str">
        <f>VLOOKUP(A503,'Customer-details'!$A$1:$C$1001,3,0)</f>
        <v>Female</v>
      </c>
      <c r="P503" t="str">
        <f>VLOOKUP(A503,'Product-details'!$A$1:$C$1001,2,0)</f>
        <v>Fashion accessories</v>
      </c>
      <c r="Q503" t="str">
        <f>VLOOKUP(A503,'City-details'!$A$1:$C$1001,3,0)</f>
        <v>Naypyitaw</v>
      </c>
      <c r="R503" t="str">
        <f>VLOOKUP(A503,'City-details'!$A$1:$C$1001,2,0)</f>
        <v>C</v>
      </c>
      <c r="S503" t="str">
        <f t="shared" si="31"/>
        <v>Good</v>
      </c>
    </row>
    <row r="504" spans="1:19">
      <c r="A504" t="s">
        <v>517</v>
      </c>
      <c r="B504" s="1">
        <v>69.400000000000006</v>
      </c>
      <c r="C504" s="4">
        <v>2</v>
      </c>
      <c r="D504" s="2">
        <v>6.94</v>
      </c>
      <c r="E504" s="1">
        <v>145.74</v>
      </c>
      <c r="F504" s="3">
        <v>43492</v>
      </c>
      <c r="G504" s="5">
        <v>0.82499999999999996</v>
      </c>
      <c r="H504" t="s">
        <v>13</v>
      </c>
      <c r="I504" s="1">
        <v>6.94</v>
      </c>
      <c r="J504" s="6">
        <v>9</v>
      </c>
      <c r="K504" t="str">
        <f t="shared" si="32"/>
        <v>Jan</v>
      </c>
      <c r="L504" t="str">
        <f t="shared" si="33"/>
        <v>Sun</v>
      </c>
      <c r="M504" t="str">
        <f t="shared" si="30"/>
        <v>evening</v>
      </c>
      <c r="N504" t="str">
        <f>VLOOKUP(A504,'Customer-details'!$A$1:$C$1001,2,0)</f>
        <v>Normal</v>
      </c>
      <c r="O504" t="str">
        <f>VLOOKUP(A504,'Customer-details'!$A$1:$C$1001,3,0)</f>
        <v>Male</v>
      </c>
      <c r="P504" t="str">
        <f>VLOOKUP(A504,'Product-details'!$A$1:$C$1001,2,0)</f>
        <v>Home and lifestyle</v>
      </c>
      <c r="Q504" t="str">
        <f>VLOOKUP(A504,'City-details'!$A$1:$C$1001,3,0)</f>
        <v>Naypyitaw</v>
      </c>
      <c r="R504" t="str">
        <f>VLOOKUP(A504,'City-details'!$A$1:$C$1001,2,0)</f>
        <v>C</v>
      </c>
      <c r="S504" t="str">
        <f t="shared" si="31"/>
        <v>Good</v>
      </c>
    </row>
    <row r="505" spans="1:19">
      <c r="A505" t="s">
        <v>518</v>
      </c>
      <c r="B505" s="1">
        <v>93.31</v>
      </c>
      <c r="C505" s="4">
        <v>2</v>
      </c>
      <c r="D505" s="2">
        <v>9.3309999999999995</v>
      </c>
      <c r="E505" s="1">
        <v>195.95099999999999</v>
      </c>
      <c r="F505" s="3">
        <v>43549</v>
      </c>
      <c r="G505" s="5">
        <v>0.74513888888888902</v>
      </c>
      <c r="H505" t="s">
        <v>15</v>
      </c>
      <c r="I505" s="1">
        <v>9.3309999999999995</v>
      </c>
      <c r="J505" s="6">
        <v>6.3</v>
      </c>
      <c r="K505" t="str">
        <f t="shared" si="32"/>
        <v>Mar</v>
      </c>
      <c r="L505" t="str">
        <f t="shared" si="33"/>
        <v>Mon</v>
      </c>
      <c r="M505" t="str">
        <f t="shared" si="30"/>
        <v>evening</v>
      </c>
      <c r="N505" t="str">
        <f>VLOOKUP(A505,'Customer-details'!$A$1:$C$1001,2,0)</f>
        <v>Normal</v>
      </c>
      <c r="O505" t="str">
        <f>VLOOKUP(A505,'Customer-details'!$A$1:$C$1001,3,0)</f>
        <v>Female</v>
      </c>
      <c r="P505" t="str">
        <f>VLOOKUP(A505,'Product-details'!$A$1:$C$1001,2,0)</f>
        <v>Sports and travel</v>
      </c>
      <c r="Q505" t="str">
        <f>VLOOKUP(A505,'City-details'!$A$1:$C$1001,3,0)</f>
        <v>Mandalay</v>
      </c>
      <c r="R505" t="str">
        <f>VLOOKUP(A505,'City-details'!$A$1:$C$1001,2,0)</f>
        <v>B</v>
      </c>
      <c r="S505" t="str">
        <f t="shared" si="31"/>
        <v>Average</v>
      </c>
    </row>
    <row r="506" spans="1:19">
      <c r="A506" t="s">
        <v>519</v>
      </c>
      <c r="B506" s="1">
        <v>88.45</v>
      </c>
      <c r="C506" s="4">
        <v>1</v>
      </c>
      <c r="D506" s="2">
        <v>4.4225000000000003</v>
      </c>
      <c r="E506" s="1">
        <v>92.872500000000002</v>
      </c>
      <c r="F506" s="3">
        <v>43521</v>
      </c>
      <c r="G506" s="5">
        <v>0.69166666666666698</v>
      </c>
      <c r="H506" t="s">
        <v>17</v>
      </c>
      <c r="I506" s="1">
        <v>4.4225000000000003</v>
      </c>
      <c r="J506" s="6">
        <v>9.5</v>
      </c>
      <c r="K506" t="str">
        <f t="shared" si="32"/>
        <v>Feb</v>
      </c>
      <c r="L506" t="str">
        <f t="shared" si="33"/>
        <v>Mon</v>
      </c>
      <c r="M506" t="str">
        <f t="shared" si="30"/>
        <v>evening</v>
      </c>
      <c r="N506" t="str">
        <f>VLOOKUP(A506,'Customer-details'!$A$1:$C$1001,2,0)</f>
        <v>Normal</v>
      </c>
      <c r="O506" t="str">
        <f>VLOOKUP(A506,'Customer-details'!$A$1:$C$1001,3,0)</f>
        <v>Male</v>
      </c>
      <c r="P506" t="str">
        <f>VLOOKUP(A506,'Product-details'!$A$1:$C$1001,2,0)</f>
        <v>Sports and travel</v>
      </c>
      <c r="Q506" t="str">
        <f>VLOOKUP(A506,'City-details'!$A$1:$C$1001,3,0)</f>
        <v>Mandalay</v>
      </c>
      <c r="R506" t="str">
        <f>VLOOKUP(A506,'City-details'!$A$1:$C$1001,2,0)</f>
        <v>B</v>
      </c>
      <c r="S506" t="str">
        <f t="shared" si="31"/>
        <v>Good</v>
      </c>
    </row>
    <row r="507" spans="1:19">
      <c r="A507" t="s">
        <v>520</v>
      </c>
      <c r="B507" s="1">
        <v>24.18</v>
      </c>
      <c r="C507" s="4">
        <v>8</v>
      </c>
      <c r="D507" s="2">
        <v>9.6720000000000006</v>
      </c>
      <c r="E507" s="1">
        <v>203.11199999999999</v>
      </c>
      <c r="F507" s="3">
        <v>43493</v>
      </c>
      <c r="G507" s="5">
        <v>0.87083333333333302</v>
      </c>
      <c r="H507" t="s">
        <v>13</v>
      </c>
      <c r="I507" s="1">
        <v>9.6720000000000006</v>
      </c>
      <c r="J507" s="6">
        <v>9.8000000000000007</v>
      </c>
      <c r="K507" t="str">
        <f t="shared" si="32"/>
        <v>Jan</v>
      </c>
      <c r="L507" t="str">
        <f t="shared" si="33"/>
        <v>Mon</v>
      </c>
      <c r="M507" t="str">
        <f t="shared" si="30"/>
        <v>evening</v>
      </c>
      <c r="N507" t="str">
        <f>VLOOKUP(A507,'Customer-details'!$A$1:$C$1001,2,0)</f>
        <v>Member</v>
      </c>
      <c r="O507" t="str">
        <f>VLOOKUP(A507,'Customer-details'!$A$1:$C$1001,3,0)</f>
        <v>Male</v>
      </c>
      <c r="P507" t="str">
        <f>VLOOKUP(A507,'Product-details'!$A$1:$C$1001,2,0)</f>
        <v>Electronic accessories</v>
      </c>
      <c r="Q507" t="str">
        <f>VLOOKUP(A507,'City-details'!$A$1:$C$1001,3,0)</f>
        <v>Yangon</v>
      </c>
      <c r="R507" t="str">
        <f>VLOOKUP(A507,'City-details'!$A$1:$C$1001,2,0)</f>
        <v>A</v>
      </c>
      <c r="S507" t="str">
        <f t="shared" si="31"/>
        <v>Good</v>
      </c>
    </row>
    <row r="508" spans="1:19">
      <c r="A508" t="s">
        <v>521</v>
      </c>
      <c r="B508" s="1">
        <v>48.5</v>
      </c>
      <c r="C508" s="4">
        <v>3</v>
      </c>
      <c r="D508" s="2">
        <v>7.2750000000000004</v>
      </c>
      <c r="E508" s="1">
        <v>152.77500000000001</v>
      </c>
      <c r="F508" s="3">
        <v>43473</v>
      </c>
      <c r="G508" s="5">
        <v>0.53472222222222199</v>
      </c>
      <c r="H508" t="s">
        <v>15</v>
      </c>
      <c r="I508" s="1">
        <v>7.2750000000000004</v>
      </c>
      <c r="J508" s="6">
        <v>6.7</v>
      </c>
      <c r="K508" t="str">
        <f t="shared" si="32"/>
        <v>Jan</v>
      </c>
      <c r="L508" t="str">
        <f t="shared" si="33"/>
        <v>Tue</v>
      </c>
      <c r="M508" t="str">
        <f t="shared" si="30"/>
        <v>afternoon</v>
      </c>
      <c r="N508" t="str">
        <f>VLOOKUP(A508,'Customer-details'!$A$1:$C$1001,2,0)</f>
        <v>Member</v>
      </c>
      <c r="O508" t="str">
        <f>VLOOKUP(A508,'Customer-details'!$A$1:$C$1001,3,0)</f>
        <v>Female</v>
      </c>
      <c r="P508" t="str">
        <f>VLOOKUP(A508,'Product-details'!$A$1:$C$1001,2,0)</f>
        <v>Sports and travel</v>
      </c>
      <c r="Q508" t="str">
        <f>VLOOKUP(A508,'City-details'!$A$1:$C$1001,3,0)</f>
        <v>Mandalay</v>
      </c>
      <c r="R508" t="str">
        <f>VLOOKUP(A508,'City-details'!$A$1:$C$1001,2,0)</f>
        <v>B</v>
      </c>
      <c r="S508" t="str">
        <f t="shared" si="31"/>
        <v>Average</v>
      </c>
    </row>
    <row r="509" spans="1:19">
      <c r="A509" t="s">
        <v>522</v>
      </c>
      <c r="B509" s="1">
        <v>84.05</v>
      </c>
      <c r="C509" s="4">
        <v>6</v>
      </c>
      <c r="D509" s="2">
        <v>25.215</v>
      </c>
      <c r="E509" s="1">
        <v>529.51499999999999</v>
      </c>
      <c r="F509" s="3">
        <v>43494</v>
      </c>
      <c r="G509" s="5">
        <v>0.45</v>
      </c>
      <c r="H509" t="s">
        <v>17</v>
      </c>
      <c r="I509" s="1">
        <v>25.215</v>
      </c>
      <c r="J509" s="6">
        <v>7.7</v>
      </c>
      <c r="K509" t="str">
        <f t="shared" si="32"/>
        <v>Jan</v>
      </c>
      <c r="L509" t="str">
        <f t="shared" si="33"/>
        <v>Tue</v>
      </c>
      <c r="M509" t="str">
        <f t="shared" si="30"/>
        <v>morning</v>
      </c>
      <c r="N509" t="str">
        <f>VLOOKUP(A509,'Customer-details'!$A$1:$C$1001,2,0)</f>
        <v>Normal</v>
      </c>
      <c r="O509" t="str">
        <f>VLOOKUP(A509,'Customer-details'!$A$1:$C$1001,3,0)</f>
        <v>Female</v>
      </c>
      <c r="P509" t="str">
        <f>VLOOKUP(A509,'Product-details'!$A$1:$C$1001,2,0)</f>
        <v>Food and beverages</v>
      </c>
      <c r="Q509" t="str">
        <f>VLOOKUP(A509,'City-details'!$A$1:$C$1001,3,0)</f>
        <v>Mandalay</v>
      </c>
      <c r="R509" t="str">
        <f>VLOOKUP(A509,'City-details'!$A$1:$C$1001,2,0)</f>
        <v>B</v>
      </c>
      <c r="S509" t="str">
        <f t="shared" si="31"/>
        <v>Average</v>
      </c>
    </row>
    <row r="510" spans="1:19">
      <c r="A510" t="s">
        <v>523</v>
      </c>
      <c r="B510" s="1">
        <v>61.29</v>
      </c>
      <c r="C510" s="4">
        <v>5</v>
      </c>
      <c r="D510" s="2">
        <v>15.3225</v>
      </c>
      <c r="E510" s="1">
        <v>321.77249999999998</v>
      </c>
      <c r="F510" s="3">
        <v>43553</v>
      </c>
      <c r="G510" s="5">
        <v>0.60277777777777797</v>
      </c>
      <c r="H510" t="s">
        <v>15</v>
      </c>
      <c r="I510" s="1">
        <v>15.3225</v>
      </c>
      <c r="J510" s="6">
        <v>7</v>
      </c>
      <c r="K510" t="str">
        <f t="shared" si="32"/>
        <v>Mar</v>
      </c>
      <c r="L510" t="str">
        <f t="shared" si="33"/>
        <v>Fri</v>
      </c>
      <c r="M510" t="str">
        <f t="shared" si="30"/>
        <v>afternoon</v>
      </c>
      <c r="N510" t="str">
        <f>VLOOKUP(A510,'Customer-details'!$A$1:$C$1001,2,0)</f>
        <v>Member</v>
      </c>
      <c r="O510" t="str">
        <f>VLOOKUP(A510,'Customer-details'!$A$1:$C$1001,3,0)</f>
        <v>Male</v>
      </c>
      <c r="P510" t="str">
        <f>VLOOKUP(A510,'Product-details'!$A$1:$C$1001,2,0)</f>
        <v>Health and beauty</v>
      </c>
      <c r="Q510" t="str">
        <f>VLOOKUP(A510,'City-details'!$A$1:$C$1001,3,0)</f>
        <v>Mandalay</v>
      </c>
      <c r="R510" t="str">
        <f>VLOOKUP(A510,'City-details'!$A$1:$C$1001,2,0)</f>
        <v>B</v>
      </c>
      <c r="S510" t="str">
        <f t="shared" si="31"/>
        <v>Average</v>
      </c>
    </row>
    <row r="511" spans="1:19">
      <c r="A511" t="s">
        <v>524</v>
      </c>
      <c r="B511" s="1">
        <v>15.95</v>
      </c>
      <c r="C511" s="4">
        <v>6</v>
      </c>
      <c r="D511" s="2">
        <v>4.7850000000000001</v>
      </c>
      <c r="E511" s="1">
        <v>100.485</v>
      </c>
      <c r="F511" s="3">
        <v>43505</v>
      </c>
      <c r="G511" s="5">
        <v>0.71875</v>
      </c>
      <c r="H511" t="s">
        <v>17</v>
      </c>
      <c r="I511" s="1">
        <v>4.7850000000000001</v>
      </c>
      <c r="J511" s="6">
        <v>5.0999999999999996</v>
      </c>
      <c r="K511" t="str">
        <f t="shared" si="32"/>
        <v>Feb</v>
      </c>
      <c r="L511" t="str">
        <f t="shared" si="33"/>
        <v>Sat</v>
      </c>
      <c r="M511" t="str">
        <f t="shared" si="30"/>
        <v>evening</v>
      </c>
      <c r="N511" t="str">
        <f>VLOOKUP(A511,'Customer-details'!$A$1:$C$1001,2,0)</f>
        <v>Member</v>
      </c>
      <c r="O511" t="str">
        <f>VLOOKUP(A511,'Customer-details'!$A$1:$C$1001,3,0)</f>
        <v>Female</v>
      </c>
      <c r="P511" t="str">
        <f>VLOOKUP(A511,'Product-details'!$A$1:$C$1001,2,0)</f>
        <v>Home and lifestyle</v>
      </c>
      <c r="Q511" t="str">
        <f>VLOOKUP(A511,'City-details'!$A$1:$C$1001,3,0)</f>
        <v>Naypyitaw</v>
      </c>
      <c r="R511" t="str">
        <f>VLOOKUP(A511,'City-details'!$A$1:$C$1001,2,0)</f>
        <v>C</v>
      </c>
      <c r="S511" t="str">
        <f t="shared" si="31"/>
        <v>Poor</v>
      </c>
    </row>
    <row r="512" spans="1:19">
      <c r="A512" t="s">
        <v>525</v>
      </c>
      <c r="B512" s="1">
        <v>90.74</v>
      </c>
      <c r="C512" s="4">
        <v>7</v>
      </c>
      <c r="D512" s="2">
        <v>31.759</v>
      </c>
      <c r="E512" s="1">
        <v>666.93899999999996</v>
      </c>
      <c r="F512" s="3">
        <v>43481</v>
      </c>
      <c r="G512" s="5">
        <v>0.75208333333333299</v>
      </c>
      <c r="H512" t="s">
        <v>17</v>
      </c>
      <c r="I512" s="1">
        <v>31.759</v>
      </c>
      <c r="J512" s="6">
        <v>6.2</v>
      </c>
      <c r="K512" t="str">
        <f t="shared" si="32"/>
        <v>Jan</v>
      </c>
      <c r="L512" t="str">
        <f t="shared" si="33"/>
        <v>Wed</v>
      </c>
      <c r="M512" t="str">
        <f t="shared" si="30"/>
        <v>evening</v>
      </c>
      <c r="N512" t="str">
        <f>VLOOKUP(A512,'Customer-details'!$A$1:$C$1001,2,0)</f>
        <v>Member</v>
      </c>
      <c r="O512" t="str">
        <f>VLOOKUP(A512,'Customer-details'!$A$1:$C$1001,3,0)</f>
        <v>Female</v>
      </c>
      <c r="P512" t="str">
        <f>VLOOKUP(A512,'Product-details'!$A$1:$C$1001,2,0)</f>
        <v>Sports and travel</v>
      </c>
      <c r="Q512" t="str">
        <f>VLOOKUP(A512,'City-details'!$A$1:$C$1001,3,0)</f>
        <v>Mandalay</v>
      </c>
      <c r="R512" t="str">
        <f>VLOOKUP(A512,'City-details'!$A$1:$C$1001,2,0)</f>
        <v>B</v>
      </c>
      <c r="S512" t="str">
        <f t="shared" si="31"/>
        <v>Average</v>
      </c>
    </row>
    <row r="513" spans="1:19">
      <c r="A513" t="s">
        <v>526</v>
      </c>
      <c r="B513" s="1">
        <v>42.91</v>
      </c>
      <c r="C513" s="4">
        <v>5</v>
      </c>
      <c r="D513" s="2">
        <v>10.727499999999999</v>
      </c>
      <c r="E513" s="1">
        <v>225.2775</v>
      </c>
      <c r="F513" s="3">
        <v>43470</v>
      </c>
      <c r="G513" s="5">
        <v>0.72847222222222197</v>
      </c>
      <c r="H513" t="s">
        <v>13</v>
      </c>
      <c r="I513" s="1">
        <v>10.727499999999999</v>
      </c>
      <c r="J513" s="6">
        <v>6.1</v>
      </c>
      <c r="K513" t="str">
        <f t="shared" si="32"/>
        <v>Jan</v>
      </c>
      <c r="L513" t="str">
        <f t="shared" si="33"/>
        <v>Sat</v>
      </c>
      <c r="M513" t="str">
        <f t="shared" si="30"/>
        <v>evening</v>
      </c>
      <c r="N513" t="str">
        <f>VLOOKUP(A513,'Customer-details'!$A$1:$C$1001,2,0)</f>
        <v>Normal</v>
      </c>
      <c r="O513" t="str">
        <f>VLOOKUP(A513,'Customer-details'!$A$1:$C$1001,3,0)</f>
        <v>Female</v>
      </c>
      <c r="P513" t="str">
        <f>VLOOKUP(A513,'Product-details'!$A$1:$C$1001,2,0)</f>
        <v>Home and lifestyle</v>
      </c>
      <c r="Q513" t="str">
        <f>VLOOKUP(A513,'City-details'!$A$1:$C$1001,3,0)</f>
        <v>Yangon</v>
      </c>
      <c r="R513" t="str">
        <f>VLOOKUP(A513,'City-details'!$A$1:$C$1001,2,0)</f>
        <v>A</v>
      </c>
      <c r="S513" t="str">
        <f t="shared" si="31"/>
        <v>Average</v>
      </c>
    </row>
    <row r="514" spans="1:19">
      <c r="A514" t="s">
        <v>527</v>
      </c>
      <c r="B514" s="1">
        <v>54.28</v>
      </c>
      <c r="C514" s="4">
        <v>7</v>
      </c>
      <c r="D514" s="2">
        <v>18.998000000000001</v>
      </c>
      <c r="E514" s="1">
        <v>398.95800000000003</v>
      </c>
      <c r="F514" s="3">
        <v>43492</v>
      </c>
      <c r="G514" s="5">
        <v>0.75347222222222199</v>
      </c>
      <c r="H514" t="s">
        <v>13</v>
      </c>
      <c r="I514" s="1">
        <v>18.998000000000001</v>
      </c>
      <c r="J514" s="6">
        <v>9.3000000000000007</v>
      </c>
      <c r="K514" t="str">
        <f t="shared" si="32"/>
        <v>Jan</v>
      </c>
      <c r="L514" t="str">
        <f t="shared" si="33"/>
        <v>Sun</v>
      </c>
      <c r="M514" t="str">
        <f t="shared" si="30"/>
        <v>evening</v>
      </c>
      <c r="N514" t="str">
        <f>VLOOKUP(A514,'Customer-details'!$A$1:$C$1001,2,0)</f>
        <v>Normal</v>
      </c>
      <c r="O514" t="str">
        <f>VLOOKUP(A514,'Customer-details'!$A$1:$C$1001,3,0)</f>
        <v>Female</v>
      </c>
      <c r="P514" t="str">
        <f>VLOOKUP(A514,'Product-details'!$A$1:$C$1001,2,0)</f>
        <v>Fashion accessories</v>
      </c>
      <c r="Q514" t="str">
        <f>VLOOKUP(A514,'City-details'!$A$1:$C$1001,3,0)</f>
        <v>Yangon</v>
      </c>
      <c r="R514" t="str">
        <f>VLOOKUP(A514,'City-details'!$A$1:$C$1001,2,0)</f>
        <v>A</v>
      </c>
      <c r="S514" t="str">
        <f t="shared" si="31"/>
        <v>Good</v>
      </c>
    </row>
    <row r="515" spans="1:19">
      <c r="A515" t="s">
        <v>528</v>
      </c>
      <c r="B515" s="1">
        <v>99.55</v>
      </c>
      <c r="C515" s="4">
        <v>7</v>
      </c>
      <c r="D515" s="2">
        <v>34.842500000000001</v>
      </c>
      <c r="E515" s="1">
        <v>731.6925</v>
      </c>
      <c r="F515" s="3">
        <v>43538</v>
      </c>
      <c r="G515" s="5">
        <v>0.50486111111111098</v>
      </c>
      <c r="H515" t="s">
        <v>15</v>
      </c>
      <c r="I515" s="1">
        <v>34.842500000000001</v>
      </c>
      <c r="J515" s="6">
        <v>7.6</v>
      </c>
      <c r="K515" t="str">
        <f t="shared" si="32"/>
        <v>Mar</v>
      </c>
      <c r="L515" t="str">
        <f t="shared" si="33"/>
        <v>Thu</v>
      </c>
      <c r="M515" t="str">
        <f t="shared" ref="M515:M578" si="34">IF(G515&lt;TIME(12,0,0),"morning",IF(AND(G515&gt;=TIME(12,0,0),G515&lt;TIME(16,0,0)),"afternoon","evening"))</f>
        <v>afternoon</v>
      </c>
      <c r="N515" t="str">
        <f>VLOOKUP(A515,'Customer-details'!$A$1:$C$1001,2,0)</f>
        <v>Normal</v>
      </c>
      <c r="O515" t="str">
        <f>VLOOKUP(A515,'Customer-details'!$A$1:$C$1001,3,0)</f>
        <v>Male</v>
      </c>
      <c r="P515" t="str">
        <f>VLOOKUP(A515,'Product-details'!$A$1:$C$1001,2,0)</f>
        <v>Electronic accessories</v>
      </c>
      <c r="Q515" t="str">
        <f>VLOOKUP(A515,'City-details'!$A$1:$C$1001,3,0)</f>
        <v>Yangon</v>
      </c>
      <c r="R515" t="str">
        <f>VLOOKUP(A515,'City-details'!$A$1:$C$1001,2,0)</f>
        <v>A</v>
      </c>
      <c r="S515" t="str">
        <f t="shared" ref="S515:S578" si="35">IF(J515&gt;=8,"Good",IF(AND(J515&lt;8,J515&gt;=6),"Average","Poor"))</f>
        <v>Average</v>
      </c>
    </row>
    <row r="516" spans="1:19">
      <c r="A516" t="s">
        <v>529</v>
      </c>
      <c r="B516" s="1">
        <v>58.39</v>
      </c>
      <c r="C516" s="4">
        <v>7</v>
      </c>
      <c r="D516" s="2">
        <v>20.436499999999999</v>
      </c>
      <c r="E516" s="1">
        <v>429.16649999999998</v>
      </c>
      <c r="F516" s="3">
        <v>43519</v>
      </c>
      <c r="G516" s="5">
        <v>0.82569444444444395</v>
      </c>
      <c r="H516" t="s">
        <v>17</v>
      </c>
      <c r="I516" s="1">
        <v>20.436499999999999</v>
      </c>
      <c r="J516" s="6">
        <v>8.1999999999999993</v>
      </c>
      <c r="K516" t="str">
        <f t="shared" si="32"/>
        <v>Feb</v>
      </c>
      <c r="L516" t="str">
        <f t="shared" si="33"/>
        <v>Sat</v>
      </c>
      <c r="M516" t="str">
        <f t="shared" si="34"/>
        <v>evening</v>
      </c>
      <c r="N516" t="str">
        <f>VLOOKUP(A516,'Customer-details'!$A$1:$C$1001,2,0)</f>
        <v>Member</v>
      </c>
      <c r="O516" t="str">
        <f>VLOOKUP(A516,'Customer-details'!$A$1:$C$1001,3,0)</f>
        <v>Male</v>
      </c>
      <c r="P516" t="str">
        <f>VLOOKUP(A516,'Product-details'!$A$1:$C$1001,2,0)</f>
        <v>Sports and travel</v>
      </c>
      <c r="Q516" t="str">
        <f>VLOOKUP(A516,'City-details'!$A$1:$C$1001,3,0)</f>
        <v>Naypyitaw</v>
      </c>
      <c r="R516" t="str">
        <f>VLOOKUP(A516,'City-details'!$A$1:$C$1001,2,0)</f>
        <v>C</v>
      </c>
      <c r="S516" t="str">
        <f t="shared" si="35"/>
        <v>Good</v>
      </c>
    </row>
    <row r="517" spans="1:19">
      <c r="A517" t="s">
        <v>530</v>
      </c>
      <c r="B517" s="1">
        <v>51.47</v>
      </c>
      <c r="C517" s="4">
        <v>1</v>
      </c>
      <c r="D517" s="2">
        <v>2.5735000000000001</v>
      </c>
      <c r="E517" s="1">
        <v>54.043500000000002</v>
      </c>
      <c r="F517" s="3">
        <v>43542</v>
      </c>
      <c r="G517" s="5">
        <v>0.66111111111111098</v>
      </c>
      <c r="H517" t="s">
        <v>13</v>
      </c>
      <c r="I517" s="1">
        <v>2.5735000000000001</v>
      </c>
      <c r="J517" s="6">
        <v>8.5</v>
      </c>
      <c r="K517" t="str">
        <f t="shared" si="32"/>
        <v>Mar</v>
      </c>
      <c r="L517" t="str">
        <f t="shared" si="33"/>
        <v>Mon</v>
      </c>
      <c r="M517" t="str">
        <f t="shared" si="34"/>
        <v>afternoon</v>
      </c>
      <c r="N517" t="str">
        <f>VLOOKUP(A517,'Customer-details'!$A$1:$C$1001,2,0)</f>
        <v>Member</v>
      </c>
      <c r="O517" t="str">
        <f>VLOOKUP(A517,'Customer-details'!$A$1:$C$1001,3,0)</f>
        <v>Female</v>
      </c>
      <c r="P517" t="str">
        <f>VLOOKUP(A517,'Product-details'!$A$1:$C$1001,2,0)</f>
        <v>Fashion accessories</v>
      </c>
      <c r="Q517" t="str">
        <f>VLOOKUP(A517,'City-details'!$A$1:$C$1001,3,0)</f>
        <v>Naypyitaw</v>
      </c>
      <c r="R517" t="str">
        <f>VLOOKUP(A517,'City-details'!$A$1:$C$1001,2,0)</f>
        <v>C</v>
      </c>
      <c r="S517" t="str">
        <f t="shared" si="35"/>
        <v>Good</v>
      </c>
    </row>
    <row r="518" spans="1:19">
      <c r="A518" t="s">
        <v>531</v>
      </c>
      <c r="B518" s="1">
        <v>54.86</v>
      </c>
      <c r="C518" s="4">
        <v>5</v>
      </c>
      <c r="D518" s="2">
        <v>13.715</v>
      </c>
      <c r="E518" s="1">
        <v>288.01499999999999</v>
      </c>
      <c r="F518" s="3">
        <v>43553</v>
      </c>
      <c r="G518" s="5">
        <v>0.7</v>
      </c>
      <c r="H518" t="s">
        <v>13</v>
      </c>
      <c r="I518" s="1">
        <v>13.715</v>
      </c>
      <c r="J518" s="6">
        <v>9.8000000000000007</v>
      </c>
      <c r="K518" t="str">
        <f t="shared" si="32"/>
        <v>Mar</v>
      </c>
      <c r="L518" t="str">
        <f t="shared" si="33"/>
        <v>Fri</v>
      </c>
      <c r="M518" t="str">
        <f t="shared" si="34"/>
        <v>evening</v>
      </c>
      <c r="N518" t="str">
        <f>VLOOKUP(A518,'Customer-details'!$A$1:$C$1001,2,0)</f>
        <v>Member</v>
      </c>
      <c r="O518" t="str">
        <f>VLOOKUP(A518,'Customer-details'!$A$1:$C$1001,3,0)</f>
        <v>Male</v>
      </c>
      <c r="P518" t="str">
        <f>VLOOKUP(A518,'Product-details'!$A$1:$C$1001,2,0)</f>
        <v>Health and beauty</v>
      </c>
      <c r="Q518" t="str">
        <f>VLOOKUP(A518,'City-details'!$A$1:$C$1001,3,0)</f>
        <v>Mandalay</v>
      </c>
      <c r="R518" t="str">
        <f>VLOOKUP(A518,'City-details'!$A$1:$C$1001,2,0)</f>
        <v>B</v>
      </c>
      <c r="S518" t="str">
        <f t="shared" si="35"/>
        <v>Good</v>
      </c>
    </row>
    <row r="519" spans="1:19">
      <c r="A519" t="s">
        <v>532</v>
      </c>
      <c r="B519" s="1">
        <v>39.39</v>
      </c>
      <c r="C519" s="4">
        <v>5</v>
      </c>
      <c r="D519" s="2">
        <v>9.8475000000000001</v>
      </c>
      <c r="E519" s="1">
        <v>206.79750000000001</v>
      </c>
      <c r="F519" s="3">
        <v>43487</v>
      </c>
      <c r="G519" s="5">
        <v>0.86527777777777803</v>
      </c>
      <c r="H519" t="s">
        <v>17</v>
      </c>
      <c r="I519" s="1">
        <v>9.8475000000000001</v>
      </c>
      <c r="J519" s="6">
        <v>8.6999999999999993</v>
      </c>
      <c r="K519" t="str">
        <f t="shared" si="32"/>
        <v>Jan</v>
      </c>
      <c r="L519" t="str">
        <f t="shared" si="33"/>
        <v>Tue</v>
      </c>
      <c r="M519" t="str">
        <f t="shared" si="34"/>
        <v>evening</v>
      </c>
      <c r="N519" t="str">
        <f>VLOOKUP(A519,'Customer-details'!$A$1:$C$1001,2,0)</f>
        <v>Member</v>
      </c>
      <c r="O519" t="str">
        <f>VLOOKUP(A519,'Customer-details'!$A$1:$C$1001,3,0)</f>
        <v>Male</v>
      </c>
      <c r="P519" t="str">
        <f>VLOOKUP(A519,'Product-details'!$A$1:$C$1001,2,0)</f>
        <v>Home and lifestyle</v>
      </c>
      <c r="Q519" t="str">
        <f>VLOOKUP(A519,'City-details'!$A$1:$C$1001,3,0)</f>
        <v>Naypyitaw</v>
      </c>
      <c r="R519" t="str">
        <f>VLOOKUP(A519,'City-details'!$A$1:$C$1001,2,0)</f>
        <v>C</v>
      </c>
      <c r="S519" t="str">
        <f t="shared" si="35"/>
        <v>Good</v>
      </c>
    </row>
    <row r="520" spans="1:19">
      <c r="A520" t="s">
        <v>533</v>
      </c>
      <c r="B520" s="1">
        <v>34.729999999999997</v>
      </c>
      <c r="C520" s="4">
        <v>2</v>
      </c>
      <c r="D520" s="2">
        <v>3.4729999999999999</v>
      </c>
      <c r="E520" s="1">
        <v>72.933000000000007</v>
      </c>
      <c r="F520" s="3">
        <v>43525</v>
      </c>
      <c r="G520" s="5">
        <v>0.75972222222222197</v>
      </c>
      <c r="H520" t="s">
        <v>13</v>
      </c>
      <c r="I520" s="1">
        <v>3.4729999999999999</v>
      </c>
      <c r="J520" s="6">
        <v>9.6999999999999993</v>
      </c>
      <c r="K520" t="str">
        <f t="shared" si="32"/>
        <v>Mar</v>
      </c>
      <c r="L520" t="str">
        <f t="shared" si="33"/>
        <v>Fri</v>
      </c>
      <c r="M520" t="str">
        <f t="shared" si="34"/>
        <v>evening</v>
      </c>
      <c r="N520" t="str">
        <f>VLOOKUP(A520,'Customer-details'!$A$1:$C$1001,2,0)</f>
        <v>Normal</v>
      </c>
      <c r="O520" t="str">
        <f>VLOOKUP(A520,'Customer-details'!$A$1:$C$1001,3,0)</f>
        <v>Male</v>
      </c>
      <c r="P520" t="str">
        <f>VLOOKUP(A520,'Product-details'!$A$1:$C$1001,2,0)</f>
        <v>Home and lifestyle</v>
      </c>
      <c r="Q520" t="str">
        <f>VLOOKUP(A520,'City-details'!$A$1:$C$1001,3,0)</f>
        <v>Yangon</v>
      </c>
      <c r="R520" t="str">
        <f>VLOOKUP(A520,'City-details'!$A$1:$C$1001,2,0)</f>
        <v>A</v>
      </c>
      <c r="S520" t="str">
        <f t="shared" si="35"/>
        <v>Good</v>
      </c>
    </row>
    <row r="521" spans="1:19">
      <c r="A521" t="s">
        <v>534</v>
      </c>
      <c r="B521" s="1">
        <v>71.92</v>
      </c>
      <c r="C521" s="4">
        <v>5</v>
      </c>
      <c r="D521" s="2">
        <v>17.98</v>
      </c>
      <c r="E521" s="1">
        <v>377.58</v>
      </c>
      <c r="F521" s="3">
        <v>43482</v>
      </c>
      <c r="G521" s="5">
        <v>0.62847222222222199</v>
      </c>
      <c r="H521" t="s">
        <v>17</v>
      </c>
      <c r="I521" s="1">
        <v>17.98</v>
      </c>
      <c r="J521" s="6">
        <v>4.3</v>
      </c>
      <c r="K521" t="str">
        <f t="shared" si="32"/>
        <v>Jan</v>
      </c>
      <c r="L521" t="str">
        <f t="shared" si="33"/>
        <v>Thu</v>
      </c>
      <c r="M521" t="str">
        <f t="shared" si="34"/>
        <v>afternoon</v>
      </c>
      <c r="N521" t="str">
        <f>VLOOKUP(A521,'Customer-details'!$A$1:$C$1001,2,0)</f>
        <v>Member</v>
      </c>
      <c r="O521" t="str">
        <f>VLOOKUP(A521,'Customer-details'!$A$1:$C$1001,3,0)</f>
        <v>Male</v>
      </c>
      <c r="P521" t="str">
        <f>VLOOKUP(A521,'Product-details'!$A$1:$C$1001,2,0)</f>
        <v>Sports and travel</v>
      </c>
      <c r="Q521" t="str">
        <f>VLOOKUP(A521,'City-details'!$A$1:$C$1001,3,0)</f>
        <v>Naypyitaw</v>
      </c>
      <c r="R521" t="str">
        <f>VLOOKUP(A521,'City-details'!$A$1:$C$1001,2,0)</f>
        <v>C</v>
      </c>
      <c r="S521" t="str">
        <f t="shared" si="35"/>
        <v>Poor</v>
      </c>
    </row>
    <row r="522" spans="1:19">
      <c r="A522" t="s">
        <v>535</v>
      </c>
      <c r="B522" s="1">
        <v>45.71</v>
      </c>
      <c r="C522" s="4">
        <v>3</v>
      </c>
      <c r="D522" s="2">
        <v>6.8564999999999996</v>
      </c>
      <c r="E522" s="1">
        <v>143.98650000000001</v>
      </c>
      <c r="F522" s="3">
        <v>43550</v>
      </c>
      <c r="G522" s="5">
        <v>0.44027777777777799</v>
      </c>
      <c r="H522" t="s">
        <v>17</v>
      </c>
      <c r="I522" s="1">
        <v>6.8564999999999996</v>
      </c>
      <c r="J522" s="6">
        <v>7.7</v>
      </c>
      <c r="K522" t="str">
        <f t="shared" si="32"/>
        <v>Mar</v>
      </c>
      <c r="L522" t="str">
        <f t="shared" si="33"/>
        <v>Tue</v>
      </c>
      <c r="M522" t="str">
        <f t="shared" si="34"/>
        <v>morning</v>
      </c>
      <c r="N522" t="str">
        <f>VLOOKUP(A522,'Customer-details'!$A$1:$C$1001,2,0)</f>
        <v>Normal</v>
      </c>
      <c r="O522" t="str">
        <f>VLOOKUP(A522,'Customer-details'!$A$1:$C$1001,3,0)</f>
        <v>Female</v>
      </c>
      <c r="P522" t="str">
        <f>VLOOKUP(A522,'Product-details'!$A$1:$C$1001,2,0)</f>
        <v>Electronic accessories</v>
      </c>
      <c r="Q522" t="str">
        <f>VLOOKUP(A522,'City-details'!$A$1:$C$1001,3,0)</f>
        <v>Mandalay</v>
      </c>
      <c r="R522" t="str">
        <f>VLOOKUP(A522,'City-details'!$A$1:$C$1001,2,0)</f>
        <v>B</v>
      </c>
      <c r="S522" t="str">
        <f t="shared" si="35"/>
        <v>Average</v>
      </c>
    </row>
    <row r="523" spans="1:19">
      <c r="A523" t="s">
        <v>536</v>
      </c>
      <c r="B523" s="1">
        <v>83.17</v>
      </c>
      <c r="C523" s="4">
        <v>6</v>
      </c>
      <c r="D523" s="2">
        <v>24.951000000000001</v>
      </c>
      <c r="E523" s="1">
        <v>523.971</v>
      </c>
      <c r="F523" s="3">
        <v>43544</v>
      </c>
      <c r="G523" s="5">
        <v>0.47430555555555598</v>
      </c>
      <c r="H523" t="s">
        <v>15</v>
      </c>
      <c r="I523" s="1">
        <v>24.951000000000001</v>
      </c>
      <c r="J523" s="6">
        <v>7.3</v>
      </c>
      <c r="K523" t="str">
        <f t="shared" si="32"/>
        <v>Mar</v>
      </c>
      <c r="L523" t="str">
        <f t="shared" si="33"/>
        <v>Wed</v>
      </c>
      <c r="M523" t="str">
        <f t="shared" si="34"/>
        <v>morning</v>
      </c>
      <c r="N523" t="str">
        <f>VLOOKUP(A523,'Customer-details'!$A$1:$C$1001,2,0)</f>
        <v>Member</v>
      </c>
      <c r="O523" t="str">
        <f>VLOOKUP(A523,'Customer-details'!$A$1:$C$1001,3,0)</f>
        <v>Female</v>
      </c>
      <c r="P523" t="str">
        <f>VLOOKUP(A523,'Product-details'!$A$1:$C$1001,2,0)</f>
        <v>Home and lifestyle</v>
      </c>
      <c r="Q523" t="str">
        <f>VLOOKUP(A523,'City-details'!$A$1:$C$1001,3,0)</f>
        <v>Naypyitaw</v>
      </c>
      <c r="R523" t="str">
        <f>VLOOKUP(A523,'City-details'!$A$1:$C$1001,2,0)</f>
        <v>C</v>
      </c>
      <c r="S523" t="str">
        <f t="shared" si="35"/>
        <v>Average</v>
      </c>
    </row>
    <row r="524" spans="1:19">
      <c r="A524" t="s">
        <v>537</v>
      </c>
      <c r="B524" s="1">
        <v>37.44</v>
      </c>
      <c r="C524" s="4">
        <v>6</v>
      </c>
      <c r="D524" s="2">
        <v>11.231999999999999</v>
      </c>
      <c r="E524" s="1">
        <v>235.87200000000001</v>
      </c>
      <c r="F524" s="3">
        <v>43502</v>
      </c>
      <c r="G524" s="5">
        <v>0.57986111111111105</v>
      </c>
      <c r="H524" t="s">
        <v>17</v>
      </c>
      <c r="I524" s="1">
        <v>11.231999999999999</v>
      </c>
      <c r="J524" s="6">
        <v>5.9</v>
      </c>
      <c r="K524" t="str">
        <f t="shared" si="32"/>
        <v>Feb</v>
      </c>
      <c r="L524" t="str">
        <f t="shared" si="33"/>
        <v>Wed</v>
      </c>
      <c r="M524" t="str">
        <f t="shared" si="34"/>
        <v>afternoon</v>
      </c>
      <c r="N524" t="str">
        <f>VLOOKUP(A524,'Customer-details'!$A$1:$C$1001,2,0)</f>
        <v>Member</v>
      </c>
      <c r="O524" t="str">
        <f>VLOOKUP(A524,'Customer-details'!$A$1:$C$1001,3,0)</f>
        <v>Female</v>
      </c>
      <c r="P524" t="str">
        <f>VLOOKUP(A524,'Product-details'!$A$1:$C$1001,2,0)</f>
        <v>Home and lifestyle</v>
      </c>
      <c r="Q524" t="str">
        <f>VLOOKUP(A524,'City-details'!$A$1:$C$1001,3,0)</f>
        <v>Yangon</v>
      </c>
      <c r="R524" t="str">
        <f>VLOOKUP(A524,'City-details'!$A$1:$C$1001,2,0)</f>
        <v>A</v>
      </c>
      <c r="S524" t="str">
        <f t="shared" si="35"/>
        <v>Poor</v>
      </c>
    </row>
    <row r="525" spans="1:19">
      <c r="A525" t="s">
        <v>538</v>
      </c>
      <c r="B525" s="1">
        <v>62.87</v>
      </c>
      <c r="C525" s="4">
        <v>2</v>
      </c>
      <c r="D525" s="2">
        <v>6.2869999999999999</v>
      </c>
      <c r="E525" s="1">
        <v>132.02699999999999</v>
      </c>
      <c r="F525" s="3">
        <v>43466</v>
      </c>
      <c r="G525" s="5">
        <v>0.48819444444444399</v>
      </c>
      <c r="H525" t="s">
        <v>15</v>
      </c>
      <c r="I525" s="1">
        <v>6.2869999999999999</v>
      </c>
      <c r="J525" s="6">
        <v>5</v>
      </c>
      <c r="K525" t="str">
        <f t="shared" si="32"/>
        <v>Jan</v>
      </c>
      <c r="L525" t="str">
        <f t="shared" si="33"/>
        <v>Tue</v>
      </c>
      <c r="M525" t="str">
        <f t="shared" si="34"/>
        <v>morning</v>
      </c>
      <c r="N525" t="str">
        <f>VLOOKUP(A525,'Customer-details'!$A$1:$C$1001,2,0)</f>
        <v>Normal</v>
      </c>
      <c r="O525" t="str">
        <f>VLOOKUP(A525,'Customer-details'!$A$1:$C$1001,3,0)</f>
        <v>Male</v>
      </c>
      <c r="P525" t="str">
        <f>VLOOKUP(A525,'Product-details'!$A$1:$C$1001,2,0)</f>
        <v>Health and beauty</v>
      </c>
      <c r="Q525" t="str">
        <f>VLOOKUP(A525,'City-details'!$A$1:$C$1001,3,0)</f>
        <v>Naypyitaw</v>
      </c>
      <c r="R525" t="str">
        <f>VLOOKUP(A525,'City-details'!$A$1:$C$1001,2,0)</f>
        <v>C</v>
      </c>
      <c r="S525" t="str">
        <f t="shared" si="35"/>
        <v>Poor</v>
      </c>
    </row>
    <row r="526" spans="1:19">
      <c r="A526" t="s">
        <v>539</v>
      </c>
      <c r="B526" s="1">
        <v>81.709999999999994</v>
      </c>
      <c r="C526" s="4">
        <v>6</v>
      </c>
      <c r="D526" s="2">
        <v>24.513000000000002</v>
      </c>
      <c r="E526" s="1">
        <v>514.77300000000002</v>
      </c>
      <c r="F526" s="3">
        <v>43492</v>
      </c>
      <c r="G526" s="5">
        <v>0.60833333333333295</v>
      </c>
      <c r="H526" t="s">
        <v>17</v>
      </c>
      <c r="I526" s="1">
        <v>24.513000000000002</v>
      </c>
      <c r="J526" s="6">
        <v>8</v>
      </c>
      <c r="K526" t="str">
        <f t="shared" si="32"/>
        <v>Jan</v>
      </c>
      <c r="L526" t="str">
        <f t="shared" si="33"/>
        <v>Sun</v>
      </c>
      <c r="M526" t="str">
        <f t="shared" si="34"/>
        <v>afternoon</v>
      </c>
      <c r="N526" t="str">
        <f>VLOOKUP(A526,'Customer-details'!$A$1:$C$1001,2,0)</f>
        <v>Normal</v>
      </c>
      <c r="O526" t="str">
        <f>VLOOKUP(A526,'Customer-details'!$A$1:$C$1001,3,0)</f>
        <v>Male</v>
      </c>
      <c r="P526" t="str">
        <f>VLOOKUP(A526,'Product-details'!$A$1:$C$1001,2,0)</f>
        <v>Food and beverages</v>
      </c>
      <c r="Q526" t="str">
        <f>VLOOKUP(A526,'City-details'!$A$1:$C$1001,3,0)</f>
        <v>Yangon</v>
      </c>
      <c r="R526" t="str">
        <f>VLOOKUP(A526,'City-details'!$A$1:$C$1001,2,0)</f>
        <v>A</v>
      </c>
      <c r="S526" t="str">
        <f t="shared" si="35"/>
        <v>Good</v>
      </c>
    </row>
    <row r="527" spans="1:19">
      <c r="A527" t="s">
        <v>540</v>
      </c>
      <c r="B527" s="1">
        <v>91.41</v>
      </c>
      <c r="C527" s="4">
        <v>5</v>
      </c>
      <c r="D527" s="2">
        <v>22.852499999999999</v>
      </c>
      <c r="E527" s="1">
        <v>479.90249999999997</v>
      </c>
      <c r="F527" s="3">
        <v>43521</v>
      </c>
      <c r="G527" s="5">
        <v>0.66874999999999996</v>
      </c>
      <c r="H527" t="s">
        <v>13</v>
      </c>
      <c r="I527" s="1">
        <v>22.852499999999999</v>
      </c>
      <c r="J527" s="6">
        <v>7.1</v>
      </c>
      <c r="K527" t="str">
        <f t="shared" si="32"/>
        <v>Feb</v>
      </c>
      <c r="L527" t="str">
        <f t="shared" si="33"/>
        <v>Mon</v>
      </c>
      <c r="M527" t="str">
        <f t="shared" si="34"/>
        <v>evening</v>
      </c>
      <c r="N527" t="str">
        <f>VLOOKUP(A527,'Customer-details'!$A$1:$C$1001,2,0)</f>
        <v>Member</v>
      </c>
      <c r="O527" t="str">
        <f>VLOOKUP(A527,'Customer-details'!$A$1:$C$1001,3,0)</f>
        <v>Female</v>
      </c>
      <c r="P527" t="str">
        <f>VLOOKUP(A527,'Product-details'!$A$1:$C$1001,2,0)</f>
        <v>Sports and travel</v>
      </c>
      <c r="Q527" t="str">
        <f>VLOOKUP(A527,'City-details'!$A$1:$C$1001,3,0)</f>
        <v>Yangon</v>
      </c>
      <c r="R527" t="str">
        <f>VLOOKUP(A527,'City-details'!$A$1:$C$1001,2,0)</f>
        <v>A</v>
      </c>
      <c r="S527" t="str">
        <f t="shared" si="35"/>
        <v>Average</v>
      </c>
    </row>
    <row r="528" spans="1:19">
      <c r="A528" t="s">
        <v>541</v>
      </c>
      <c r="B528" s="1">
        <v>39.21</v>
      </c>
      <c r="C528" s="4">
        <v>4</v>
      </c>
      <c r="D528" s="2">
        <v>7.8419999999999996</v>
      </c>
      <c r="E528" s="1">
        <v>164.68199999999999</v>
      </c>
      <c r="F528" s="3">
        <v>43481</v>
      </c>
      <c r="G528" s="5">
        <v>0.83541666666666703</v>
      </c>
      <c r="H528" t="s">
        <v>17</v>
      </c>
      <c r="I528" s="1">
        <v>7.8419999999999996</v>
      </c>
      <c r="J528" s="6">
        <v>9</v>
      </c>
      <c r="K528" t="str">
        <f t="shared" si="32"/>
        <v>Jan</v>
      </c>
      <c r="L528" t="str">
        <f t="shared" si="33"/>
        <v>Wed</v>
      </c>
      <c r="M528" t="str">
        <f t="shared" si="34"/>
        <v>evening</v>
      </c>
      <c r="N528" t="str">
        <f>VLOOKUP(A528,'Customer-details'!$A$1:$C$1001,2,0)</f>
        <v>Normal</v>
      </c>
      <c r="O528" t="str">
        <f>VLOOKUP(A528,'Customer-details'!$A$1:$C$1001,3,0)</f>
        <v>Male</v>
      </c>
      <c r="P528" t="str">
        <f>VLOOKUP(A528,'Product-details'!$A$1:$C$1001,2,0)</f>
        <v>Fashion accessories</v>
      </c>
      <c r="Q528" t="str">
        <f>VLOOKUP(A528,'City-details'!$A$1:$C$1001,3,0)</f>
        <v>Mandalay</v>
      </c>
      <c r="R528" t="str">
        <f>VLOOKUP(A528,'City-details'!$A$1:$C$1001,2,0)</f>
        <v>B</v>
      </c>
      <c r="S528" t="str">
        <f t="shared" si="35"/>
        <v>Good</v>
      </c>
    </row>
    <row r="529" spans="1:19">
      <c r="A529" t="s">
        <v>542</v>
      </c>
      <c r="B529" s="1">
        <v>59.86</v>
      </c>
      <c r="C529" s="4">
        <v>2</v>
      </c>
      <c r="D529" s="2">
        <v>5.9859999999999998</v>
      </c>
      <c r="E529" s="1">
        <v>125.706</v>
      </c>
      <c r="F529" s="3">
        <v>43478</v>
      </c>
      <c r="G529" s="5">
        <v>0.62152777777777801</v>
      </c>
      <c r="H529" t="s">
        <v>13</v>
      </c>
      <c r="I529" s="1">
        <v>5.9859999999999998</v>
      </c>
      <c r="J529" s="6">
        <v>6.7</v>
      </c>
      <c r="K529" t="str">
        <f t="shared" si="32"/>
        <v>Jan</v>
      </c>
      <c r="L529" t="str">
        <f t="shared" si="33"/>
        <v>Sun</v>
      </c>
      <c r="M529" t="str">
        <f t="shared" si="34"/>
        <v>afternoon</v>
      </c>
      <c r="N529" t="str">
        <f>VLOOKUP(A529,'Customer-details'!$A$1:$C$1001,2,0)</f>
        <v>Member</v>
      </c>
      <c r="O529" t="str">
        <f>VLOOKUP(A529,'Customer-details'!$A$1:$C$1001,3,0)</f>
        <v>Male</v>
      </c>
      <c r="P529" t="str">
        <f>VLOOKUP(A529,'Product-details'!$A$1:$C$1001,2,0)</f>
        <v>Fashion accessories</v>
      </c>
      <c r="Q529" t="str">
        <f>VLOOKUP(A529,'City-details'!$A$1:$C$1001,3,0)</f>
        <v>Mandalay</v>
      </c>
      <c r="R529" t="str">
        <f>VLOOKUP(A529,'City-details'!$A$1:$C$1001,2,0)</f>
        <v>B</v>
      </c>
      <c r="S529" t="str">
        <f t="shared" si="35"/>
        <v>Average</v>
      </c>
    </row>
    <row r="530" spans="1:19">
      <c r="A530" t="s">
        <v>543</v>
      </c>
      <c r="B530" s="1">
        <v>54.36</v>
      </c>
      <c r="C530" s="4">
        <v>10</v>
      </c>
      <c r="D530" s="2">
        <v>27.18</v>
      </c>
      <c r="E530" s="1">
        <v>570.78</v>
      </c>
      <c r="F530" s="3">
        <v>43503</v>
      </c>
      <c r="G530" s="5">
        <v>0.47777777777777802</v>
      </c>
      <c r="H530" t="s">
        <v>17</v>
      </c>
      <c r="I530" s="1">
        <v>27.18</v>
      </c>
      <c r="J530" s="6">
        <v>6.1</v>
      </c>
      <c r="K530" t="str">
        <f t="shared" si="32"/>
        <v>Feb</v>
      </c>
      <c r="L530" t="str">
        <f t="shared" si="33"/>
        <v>Thu</v>
      </c>
      <c r="M530" t="str">
        <f t="shared" si="34"/>
        <v>morning</v>
      </c>
      <c r="N530" t="str">
        <f>VLOOKUP(A530,'Customer-details'!$A$1:$C$1001,2,0)</f>
        <v>Member</v>
      </c>
      <c r="O530" t="str">
        <f>VLOOKUP(A530,'Customer-details'!$A$1:$C$1001,3,0)</f>
        <v>Female</v>
      </c>
      <c r="P530" t="str">
        <f>VLOOKUP(A530,'Product-details'!$A$1:$C$1001,2,0)</f>
        <v>Food and beverages</v>
      </c>
      <c r="Q530" t="str">
        <f>VLOOKUP(A530,'City-details'!$A$1:$C$1001,3,0)</f>
        <v>Mandalay</v>
      </c>
      <c r="R530" t="str">
        <f>VLOOKUP(A530,'City-details'!$A$1:$C$1001,2,0)</f>
        <v>B</v>
      </c>
      <c r="S530" t="str">
        <f t="shared" si="35"/>
        <v>Average</v>
      </c>
    </row>
    <row r="531" spans="1:19">
      <c r="A531" t="s">
        <v>544</v>
      </c>
      <c r="B531" s="1">
        <v>98.09</v>
      </c>
      <c r="C531" s="4">
        <v>9</v>
      </c>
      <c r="D531" s="2">
        <v>44.140500000000003</v>
      </c>
      <c r="E531" s="1">
        <v>926.95050000000003</v>
      </c>
      <c r="F531" s="3">
        <v>43513</v>
      </c>
      <c r="G531" s="5">
        <v>0.82013888888888897</v>
      </c>
      <c r="H531" t="s">
        <v>15</v>
      </c>
      <c r="I531" s="1">
        <v>44.140500000000003</v>
      </c>
      <c r="J531" s="6">
        <v>9.3000000000000007</v>
      </c>
      <c r="K531" t="str">
        <f t="shared" si="32"/>
        <v>Feb</v>
      </c>
      <c r="L531" t="str">
        <f t="shared" si="33"/>
        <v>Sun</v>
      </c>
      <c r="M531" t="str">
        <f t="shared" si="34"/>
        <v>evening</v>
      </c>
      <c r="N531" t="str">
        <f>VLOOKUP(A531,'Customer-details'!$A$1:$C$1001,2,0)</f>
        <v>Normal</v>
      </c>
      <c r="O531" t="str">
        <f>VLOOKUP(A531,'Customer-details'!$A$1:$C$1001,3,0)</f>
        <v>Male</v>
      </c>
      <c r="P531" t="str">
        <f>VLOOKUP(A531,'Product-details'!$A$1:$C$1001,2,0)</f>
        <v>Sports and travel</v>
      </c>
      <c r="Q531" t="str">
        <f>VLOOKUP(A531,'City-details'!$A$1:$C$1001,3,0)</f>
        <v>Yangon</v>
      </c>
      <c r="R531" t="str">
        <f>VLOOKUP(A531,'City-details'!$A$1:$C$1001,2,0)</f>
        <v>A</v>
      </c>
      <c r="S531" t="str">
        <f t="shared" si="35"/>
        <v>Good</v>
      </c>
    </row>
    <row r="532" spans="1:19">
      <c r="A532" t="s">
        <v>545</v>
      </c>
      <c r="B532" s="1">
        <v>25.43</v>
      </c>
      <c r="C532" s="4">
        <v>6</v>
      </c>
      <c r="D532" s="2">
        <v>7.6289999999999996</v>
      </c>
      <c r="E532" s="1">
        <v>160.209</v>
      </c>
      <c r="F532" s="3">
        <v>43508</v>
      </c>
      <c r="G532" s="5">
        <v>0.79236111111111096</v>
      </c>
      <c r="H532" t="s">
        <v>13</v>
      </c>
      <c r="I532" s="1">
        <v>7.6289999999999996</v>
      </c>
      <c r="J532" s="6">
        <v>7</v>
      </c>
      <c r="K532" t="str">
        <f t="shared" si="32"/>
        <v>Feb</v>
      </c>
      <c r="L532" t="str">
        <f t="shared" si="33"/>
        <v>Tue</v>
      </c>
      <c r="M532" t="str">
        <f t="shared" si="34"/>
        <v>evening</v>
      </c>
      <c r="N532" t="str">
        <f>VLOOKUP(A532,'Customer-details'!$A$1:$C$1001,2,0)</f>
        <v>Normal</v>
      </c>
      <c r="O532" t="str">
        <f>VLOOKUP(A532,'Customer-details'!$A$1:$C$1001,3,0)</f>
        <v>Male</v>
      </c>
      <c r="P532" t="str">
        <f>VLOOKUP(A532,'Product-details'!$A$1:$C$1001,2,0)</f>
        <v>Health and beauty</v>
      </c>
      <c r="Q532" t="str">
        <f>VLOOKUP(A532,'City-details'!$A$1:$C$1001,3,0)</f>
        <v>Yangon</v>
      </c>
      <c r="R532" t="str">
        <f>VLOOKUP(A532,'City-details'!$A$1:$C$1001,2,0)</f>
        <v>A</v>
      </c>
      <c r="S532" t="str">
        <f t="shared" si="35"/>
        <v>Average</v>
      </c>
    </row>
    <row r="533" spans="1:19">
      <c r="A533" t="s">
        <v>546</v>
      </c>
      <c r="B533" s="1">
        <v>86.68</v>
      </c>
      <c r="C533" s="4">
        <v>8</v>
      </c>
      <c r="D533" s="2">
        <v>34.671999999999997</v>
      </c>
      <c r="E533" s="1">
        <v>728.11199999999997</v>
      </c>
      <c r="F533" s="3">
        <v>43489</v>
      </c>
      <c r="G533" s="5">
        <v>0.75277777777777799</v>
      </c>
      <c r="H533" t="s">
        <v>17</v>
      </c>
      <c r="I533" s="1">
        <v>34.671999999999997</v>
      </c>
      <c r="J533" s="6">
        <v>7.2</v>
      </c>
      <c r="K533" t="str">
        <f t="shared" si="32"/>
        <v>Jan</v>
      </c>
      <c r="L533" t="str">
        <f t="shared" si="33"/>
        <v>Thu</v>
      </c>
      <c r="M533" t="str">
        <f t="shared" si="34"/>
        <v>evening</v>
      </c>
      <c r="N533" t="str">
        <f>VLOOKUP(A533,'Customer-details'!$A$1:$C$1001,2,0)</f>
        <v>Member</v>
      </c>
      <c r="O533" t="str">
        <f>VLOOKUP(A533,'Customer-details'!$A$1:$C$1001,3,0)</f>
        <v>Male</v>
      </c>
      <c r="P533" t="str">
        <f>VLOOKUP(A533,'Product-details'!$A$1:$C$1001,2,0)</f>
        <v>Fashion accessories</v>
      </c>
      <c r="Q533" t="str">
        <f>VLOOKUP(A533,'City-details'!$A$1:$C$1001,3,0)</f>
        <v>Yangon</v>
      </c>
      <c r="R533" t="str">
        <f>VLOOKUP(A533,'City-details'!$A$1:$C$1001,2,0)</f>
        <v>A</v>
      </c>
      <c r="S533" t="str">
        <f t="shared" si="35"/>
        <v>Average</v>
      </c>
    </row>
    <row r="534" spans="1:19">
      <c r="A534" t="s">
        <v>547</v>
      </c>
      <c r="B534" s="1">
        <v>22.95</v>
      </c>
      <c r="C534" s="4">
        <v>10</v>
      </c>
      <c r="D534" s="2">
        <v>11.475</v>
      </c>
      <c r="E534" s="1">
        <v>240.97499999999999</v>
      </c>
      <c r="F534" s="3">
        <v>43502</v>
      </c>
      <c r="G534" s="5">
        <v>0.80555555555555503</v>
      </c>
      <c r="H534" t="s">
        <v>13</v>
      </c>
      <c r="I534" s="1">
        <v>11.475</v>
      </c>
      <c r="J534" s="6">
        <v>8.1999999999999993</v>
      </c>
      <c r="K534" t="str">
        <f t="shared" si="32"/>
        <v>Feb</v>
      </c>
      <c r="L534" t="str">
        <f t="shared" si="33"/>
        <v>Wed</v>
      </c>
      <c r="M534" t="str">
        <f t="shared" si="34"/>
        <v>evening</v>
      </c>
      <c r="N534" t="str">
        <f>VLOOKUP(A534,'Customer-details'!$A$1:$C$1001,2,0)</f>
        <v>Normal</v>
      </c>
      <c r="O534" t="str">
        <f>VLOOKUP(A534,'Customer-details'!$A$1:$C$1001,3,0)</f>
        <v>Male</v>
      </c>
      <c r="P534" t="str">
        <f>VLOOKUP(A534,'Product-details'!$A$1:$C$1001,2,0)</f>
        <v>Electronic accessories</v>
      </c>
      <c r="Q534" t="str">
        <f>VLOOKUP(A534,'City-details'!$A$1:$C$1001,3,0)</f>
        <v>Mandalay</v>
      </c>
      <c r="R534" t="str">
        <f>VLOOKUP(A534,'City-details'!$A$1:$C$1001,2,0)</f>
        <v>B</v>
      </c>
      <c r="S534" t="str">
        <f t="shared" si="35"/>
        <v>Good</v>
      </c>
    </row>
    <row r="535" spans="1:19">
      <c r="A535" t="s">
        <v>548</v>
      </c>
      <c r="B535" s="1">
        <v>16.309999999999999</v>
      </c>
      <c r="C535" s="4">
        <v>9</v>
      </c>
      <c r="D535" s="2">
        <v>7.3395000000000001</v>
      </c>
      <c r="E535" s="1">
        <v>154.12950000000001</v>
      </c>
      <c r="F535" s="3">
        <v>43550</v>
      </c>
      <c r="G535" s="5">
        <v>0.438194444444444</v>
      </c>
      <c r="H535" t="s">
        <v>13</v>
      </c>
      <c r="I535" s="1">
        <v>7.3395000000000001</v>
      </c>
      <c r="J535" s="6">
        <v>8.4</v>
      </c>
      <c r="K535" t="str">
        <f t="shared" si="32"/>
        <v>Mar</v>
      </c>
      <c r="L535" t="str">
        <f t="shared" si="33"/>
        <v>Tue</v>
      </c>
      <c r="M535" t="str">
        <f t="shared" si="34"/>
        <v>morning</v>
      </c>
      <c r="N535" t="str">
        <f>VLOOKUP(A535,'Customer-details'!$A$1:$C$1001,2,0)</f>
        <v>Normal</v>
      </c>
      <c r="O535" t="str">
        <f>VLOOKUP(A535,'Customer-details'!$A$1:$C$1001,3,0)</f>
        <v>Female</v>
      </c>
      <c r="P535" t="str">
        <f>VLOOKUP(A535,'Product-details'!$A$1:$C$1001,2,0)</f>
        <v>Food and beverages</v>
      </c>
      <c r="Q535" t="str">
        <f>VLOOKUP(A535,'City-details'!$A$1:$C$1001,3,0)</f>
        <v>Naypyitaw</v>
      </c>
      <c r="R535" t="str">
        <f>VLOOKUP(A535,'City-details'!$A$1:$C$1001,2,0)</f>
        <v>C</v>
      </c>
      <c r="S535" t="str">
        <f t="shared" si="35"/>
        <v>Good</v>
      </c>
    </row>
    <row r="536" spans="1:19">
      <c r="A536" t="s">
        <v>549</v>
      </c>
      <c r="B536" s="1">
        <v>28.32</v>
      </c>
      <c r="C536" s="4">
        <v>5</v>
      </c>
      <c r="D536" s="2">
        <v>7.08</v>
      </c>
      <c r="E536" s="1">
        <v>148.68</v>
      </c>
      <c r="F536" s="3">
        <v>43535</v>
      </c>
      <c r="G536" s="5">
        <v>0.56111111111111101</v>
      </c>
      <c r="H536" t="s">
        <v>13</v>
      </c>
      <c r="I536" s="1">
        <v>7.08</v>
      </c>
      <c r="J536" s="6">
        <v>6.2</v>
      </c>
      <c r="K536" t="str">
        <f t="shared" si="32"/>
        <v>Mar</v>
      </c>
      <c r="L536" t="str">
        <f t="shared" si="33"/>
        <v>Mon</v>
      </c>
      <c r="M536" t="str">
        <f t="shared" si="34"/>
        <v>afternoon</v>
      </c>
      <c r="N536" t="str">
        <f>VLOOKUP(A536,'Customer-details'!$A$1:$C$1001,2,0)</f>
        <v>Normal</v>
      </c>
      <c r="O536" t="str">
        <f>VLOOKUP(A536,'Customer-details'!$A$1:$C$1001,3,0)</f>
        <v>Female</v>
      </c>
      <c r="P536" t="str">
        <f>VLOOKUP(A536,'Product-details'!$A$1:$C$1001,2,0)</f>
        <v>Home and lifestyle</v>
      </c>
      <c r="Q536" t="str">
        <f>VLOOKUP(A536,'City-details'!$A$1:$C$1001,3,0)</f>
        <v>Yangon</v>
      </c>
      <c r="R536" t="str">
        <f>VLOOKUP(A536,'City-details'!$A$1:$C$1001,2,0)</f>
        <v>A</v>
      </c>
      <c r="S536" t="str">
        <f t="shared" si="35"/>
        <v>Average</v>
      </c>
    </row>
    <row r="537" spans="1:19">
      <c r="A537" t="s">
        <v>550</v>
      </c>
      <c r="B537" s="1">
        <v>16.670000000000002</v>
      </c>
      <c r="C537" s="4">
        <v>7</v>
      </c>
      <c r="D537" s="2">
        <v>5.8345000000000002</v>
      </c>
      <c r="E537" s="1">
        <v>122.5245</v>
      </c>
      <c r="F537" s="3">
        <v>43503</v>
      </c>
      <c r="G537" s="5">
        <v>0.483333333333333</v>
      </c>
      <c r="H537" t="s">
        <v>13</v>
      </c>
      <c r="I537" s="1">
        <v>5.8345000000000002</v>
      </c>
      <c r="J537" s="6">
        <v>7.4</v>
      </c>
      <c r="K537" t="str">
        <f t="shared" si="32"/>
        <v>Feb</v>
      </c>
      <c r="L537" t="str">
        <f t="shared" si="33"/>
        <v>Thu</v>
      </c>
      <c r="M537" t="str">
        <f t="shared" si="34"/>
        <v>morning</v>
      </c>
      <c r="N537" t="str">
        <f>VLOOKUP(A537,'Customer-details'!$A$1:$C$1001,2,0)</f>
        <v>Normal</v>
      </c>
      <c r="O537" t="str">
        <f>VLOOKUP(A537,'Customer-details'!$A$1:$C$1001,3,0)</f>
        <v>Male</v>
      </c>
      <c r="P537" t="str">
        <f>VLOOKUP(A537,'Product-details'!$A$1:$C$1001,2,0)</f>
        <v>Home and lifestyle</v>
      </c>
      <c r="Q537" t="str">
        <f>VLOOKUP(A537,'City-details'!$A$1:$C$1001,3,0)</f>
        <v>Naypyitaw</v>
      </c>
      <c r="R537" t="str">
        <f>VLOOKUP(A537,'City-details'!$A$1:$C$1001,2,0)</f>
        <v>C</v>
      </c>
      <c r="S537" t="str">
        <f t="shared" si="35"/>
        <v>Average</v>
      </c>
    </row>
    <row r="538" spans="1:19">
      <c r="A538" t="s">
        <v>551</v>
      </c>
      <c r="B538" s="1">
        <v>73.959999999999994</v>
      </c>
      <c r="C538" s="4">
        <v>1</v>
      </c>
      <c r="D538" s="2">
        <v>3.698</v>
      </c>
      <c r="E538" s="1">
        <v>77.658000000000001</v>
      </c>
      <c r="F538" s="3">
        <v>43470</v>
      </c>
      <c r="G538" s="5">
        <v>0.48055555555555601</v>
      </c>
      <c r="H538" t="s">
        <v>17</v>
      </c>
      <c r="I538" s="1">
        <v>3.698</v>
      </c>
      <c r="J538" s="6">
        <v>5</v>
      </c>
      <c r="K538" t="str">
        <f t="shared" si="32"/>
        <v>Jan</v>
      </c>
      <c r="L538" t="str">
        <f t="shared" si="33"/>
        <v>Sat</v>
      </c>
      <c r="M538" t="str">
        <f t="shared" si="34"/>
        <v>morning</v>
      </c>
      <c r="N538" t="str">
        <f>VLOOKUP(A538,'Customer-details'!$A$1:$C$1001,2,0)</f>
        <v>Member</v>
      </c>
      <c r="O538" t="str">
        <f>VLOOKUP(A538,'Customer-details'!$A$1:$C$1001,3,0)</f>
        <v>Female</v>
      </c>
      <c r="P538" t="str">
        <f>VLOOKUP(A538,'Product-details'!$A$1:$C$1001,2,0)</f>
        <v>Fashion accessories</v>
      </c>
      <c r="Q538" t="str">
        <f>VLOOKUP(A538,'City-details'!$A$1:$C$1001,3,0)</f>
        <v>Mandalay</v>
      </c>
      <c r="R538" t="str">
        <f>VLOOKUP(A538,'City-details'!$A$1:$C$1001,2,0)</f>
        <v>B</v>
      </c>
      <c r="S538" t="str">
        <f t="shared" si="35"/>
        <v>Poor</v>
      </c>
    </row>
    <row r="539" spans="1:19">
      <c r="A539" t="s">
        <v>552</v>
      </c>
      <c r="B539" s="1">
        <v>97.94</v>
      </c>
      <c r="C539" s="4">
        <v>1</v>
      </c>
      <c r="D539" s="2">
        <v>4.8970000000000002</v>
      </c>
      <c r="E539" s="1">
        <v>102.837</v>
      </c>
      <c r="F539" s="3">
        <v>43531</v>
      </c>
      <c r="G539" s="5">
        <v>0.48888888888888898</v>
      </c>
      <c r="H539" t="s">
        <v>13</v>
      </c>
      <c r="I539" s="1">
        <v>4.8970000000000002</v>
      </c>
      <c r="J539" s="6">
        <v>6.9</v>
      </c>
      <c r="K539" t="str">
        <f t="shared" si="32"/>
        <v>Mar</v>
      </c>
      <c r="L539" t="str">
        <f t="shared" si="33"/>
        <v>Thu</v>
      </c>
      <c r="M539" t="str">
        <f t="shared" si="34"/>
        <v>morning</v>
      </c>
      <c r="N539" t="str">
        <f>VLOOKUP(A539,'Customer-details'!$A$1:$C$1001,2,0)</f>
        <v>Normal</v>
      </c>
      <c r="O539" t="str">
        <f>VLOOKUP(A539,'Customer-details'!$A$1:$C$1001,3,0)</f>
        <v>Male</v>
      </c>
      <c r="P539" t="str">
        <f>VLOOKUP(A539,'Product-details'!$A$1:$C$1001,2,0)</f>
        <v>Home and lifestyle</v>
      </c>
      <c r="Q539" t="str">
        <f>VLOOKUP(A539,'City-details'!$A$1:$C$1001,3,0)</f>
        <v>Yangon</v>
      </c>
      <c r="R539" t="str">
        <f>VLOOKUP(A539,'City-details'!$A$1:$C$1001,2,0)</f>
        <v>A</v>
      </c>
      <c r="S539" t="str">
        <f t="shared" si="35"/>
        <v>Average</v>
      </c>
    </row>
    <row r="540" spans="1:19">
      <c r="A540" t="s">
        <v>553</v>
      </c>
      <c r="B540" s="1">
        <v>73.05</v>
      </c>
      <c r="C540" s="4">
        <v>4</v>
      </c>
      <c r="D540" s="2">
        <v>14.61</v>
      </c>
      <c r="E540" s="1">
        <v>306.81</v>
      </c>
      <c r="F540" s="3">
        <v>43521</v>
      </c>
      <c r="G540" s="5">
        <v>0.719444444444444</v>
      </c>
      <c r="H540" t="s">
        <v>17</v>
      </c>
      <c r="I540" s="1">
        <v>14.61</v>
      </c>
      <c r="J540" s="6">
        <v>4.9000000000000004</v>
      </c>
      <c r="K540" t="str">
        <f t="shared" si="32"/>
        <v>Feb</v>
      </c>
      <c r="L540" t="str">
        <f t="shared" si="33"/>
        <v>Mon</v>
      </c>
      <c r="M540" t="str">
        <f t="shared" si="34"/>
        <v>evening</v>
      </c>
      <c r="N540" t="str">
        <f>VLOOKUP(A540,'Customer-details'!$A$1:$C$1001,2,0)</f>
        <v>Normal</v>
      </c>
      <c r="O540" t="str">
        <f>VLOOKUP(A540,'Customer-details'!$A$1:$C$1001,3,0)</f>
        <v>Female</v>
      </c>
      <c r="P540" t="str">
        <f>VLOOKUP(A540,'Product-details'!$A$1:$C$1001,2,0)</f>
        <v>Fashion accessories</v>
      </c>
      <c r="Q540" t="str">
        <f>VLOOKUP(A540,'City-details'!$A$1:$C$1001,3,0)</f>
        <v>Yangon</v>
      </c>
      <c r="R540" t="str">
        <f>VLOOKUP(A540,'City-details'!$A$1:$C$1001,2,0)</f>
        <v>A</v>
      </c>
      <c r="S540" t="str">
        <f t="shared" si="35"/>
        <v>Poor</v>
      </c>
    </row>
    <row r="541" spans="1:19">
      <c r="A541" t="s">
        <v>554</v>
      </c>
      <c r="B541" s="1">
        <v>87.48</v>
      </c>
      <c r="C541" s="4">
        <v>6</v>
      </c>
      <c r="D541" s="2">
        <v>26.244</v>
      </c>
      <c r="E541" s="1">
        <v>551.12400000000002</v>
      </c>
      <c r="F541" s="3">
        <v>43497</v>
      </c>
      <c r="G541" s="5">
        <v>0.77986111111111101</v>
      </c>
      <c r="H541" t="s">
        <v>13</v>
      </c>
      <c r="I541" s="1">
        <v>26.244</v>
      </c>
      <c r="J541" s="6">
        <v>5.0999999999999996</v>
      </c>
      <c r="K541" t="str">
        <f t="shared" si="32"/>
        <v>Feb</v>
      </c>
      <c r="L541" t="str">
        <f t="shared" si="33"/>
        <v>Fri</v>
      </c>
      <c r="M541" t="str">
        <f t="shared" si="34"/>
        <v>evening</v>
      </c>
      <c r="N541" t="str">
        <f>VLOOKUP(A541,'Customer-details'!$A$1:$C$1001,2,0)</f>
        <v>Member</v>
      </c>
      <c r="O541" t="str">
        <f>VLOOKUP(A541,'Customer-details'!$A$1:$C$1001,3,0)</f>
        <v>Female</v>
      </c>
      <c r="P541" t="str">
        <f>VLOOKUP(A541,'Product-details'!$A$1:$C$1001,2,0)</f>
        <v>Food and beverages</v>
      </c>
      <c r="Q541" t="str">
        <f>VLOOKUP(A541,'City-details'!$A$1:$C$1001,3,0)</f>
        <v>Naypyitaw</v>
      </c>
      <c r="R541" t="str">
        <f>VLOOKUP(A541,'City-details'!$A$1:$C$1001,2,0)</f>
        <v>C</v>
      </c>
      <c r="S541" t="str">
        <f t="shared" si="35"/>
        <v>Poor</v>
      </c>
    </row>
    <row r="542" spans="1:19">
      <c r="A542" t="s">
        <v>555</v>
      </c>
      <c r="B542" s="1">
        <v>30.68</v>
      </c>
      <c r="C542" s="4">
        <v>3</v>
      </c>
      <c r="D542" s="2">
        <v>4.6020000000000003</v>
      </c>
      <c r="E542" s="1">
        <v>96.641999999999996</v>
      </c>
      <c r="F542" s="3">
        <v>43487</v>
      </c>
      <c r="G542" s="5">
        <v>0.45833333333333298</v>
      </c>
      <c r="H542" t="s">
        <v>13</v>
      </c>
      <c r="I542" s="1">
        <v>4.6020000000000003</v>
      </c>
      <c r="J542" s="6">
        <v>9.1</v>
      </c>
      <c r="K542" t="str">
        <f t="shared" si="32"/>
        <v>Jan</v>
      </c>
      <c r="L542" t="str">
        <f t="shared" si="33"/>
        <v>Tue</v>
      </c>
      <c r="M542" t="str">
        <f t="shared" si="34"/>
        <v>morning</v>
      </c>
      <c r="N542" t="str">
        <f>VLOOKUP(A542,'Customer-details'!$A$1:$C$1001,2,0)</f>
        <v>Normal</v>
      </c>
      <c r="O542" t="str">
        <f>VLOOKUP(A542,'Customer-details'!$A$1:$C$1001,3,0)</f>
        <v>Male</v>
      </c>
      <c r="P542" t="str">
        <f>VLOOKUP(A542,'Product-details'!$A$1:$C$1001,2,0)</f>
        <v>Home and lifestyle</v>
      </c>
      <c r="Q542" t="str">
        <f>VLOOKUP(A542,'City-details'!$A$1:$C$1001,3,0)</f>
        <v>Yangon</v>
      </c>
      <c r="R542" t="str">
        <f>VLOOKUP(A542,'City-details'!$A$1:$C$1001,2,0)</f>
        <v>A</v>
      </c>
      <c r="S542" t="str">
        <f t="shared" si="35"/>
        <v>Good</v>
      </c>
    </row>
    <row r="543" spans="1:19">
      <c r="A543" t="s">
        <v>556</v>
      </c>
      <c r="B543" s="1">
        <v>75.88</v>
      </c>
      <c r="C543" s="4">
        <v>1</v>
      </c>
      <c r="D543" s="2">
        <v>3.794</v>
      </c>
      <c r="E543" s="1">
        <v>79.674000000000007</v>
      </c>
      <c r="F543" s="3">
        <v>43468</v>
      </c>
      <c r="G543" s="5">
        <v>0.4375</v>
      </c>
      <c r="H543" t="s">
        <v>17</v>
      </c>
      <c r="I543" s="1">
        <v>3.794</v>
      </c>
      <c r="J543" s="6">
        <v>7.1</v>
      </c>
      <c r="K543" t="str">
        <f t="shared" si="32"/>
        <v>Jan</v>
      </c>
      <c r="L543" t="str">
        <f t="shared" si="33"/>
        <v>Thu</v>
      </c>
      <c r="M543" t="str">
        <f t="shared" si="34"/>
        <v>morning</v>
      </c>
      <c r="N543" t="str">
        <f>VLOOKUP(A543,'Customer-details'!$A$1:$C$1001,2,0)</f>
        <v>Member</v>
      </c>
      <c r="O543" t="str">
        <f>VLOOKUP(A543,'Customer-details'!$A$1:$C$1001,3,0)</f>
        <v>Male</v>
      </c>
      <c r="P543" t="str">
        <f>VLOOKUP(A543,'Product-details'!$A$1:$C$1001,2,0)</f>
        <v>Health and beauty</v>
      </c>
      <c r="Q543" t="str">
        <f>VLOOKUP(A543,'City-details'!$A$1:$C$1001,3,0)</f>
        <v>Naypyitaw</v>
      </c>
      <c r="R543" t="str">
        <f>VLOOKUP(A543,'City-details'!$A$1:$C$1001,2,0)</f>
        <v>C</v>
      </c>
      <c r="S543" t="str">
        <f t="shared" si="35"/>
        <v>Average</v>
      </c>
    </row>
    <row r="544" spans="1:19">
      <c r="A544" t="s">
        <v>557</v>
      </c>
      <c r="B544" s="1">
        <v>20.18</v>
      </c>
      <c r="C544" s="4">
        <v>4</v>
      </c>
      <c r="D544" s="2">
        <v>4.0359999999999996</v>
      </c>
      <c r="E544" s="1">
        <v>84.756</v>
      </c>
      <c r="F544" s="3">
        <v>43509</v>
      </c>
      <c r="G544" s="5">
        <v>0.50972222222222197</v>
      </c>
      <c r="H544" t="s">
        <v>17</v>
      </c>
      <c r="I544" s="1">
        <v>4.0359999999999996</v>
      </c>
      <c r="J544" s="6">
        <v>5</v>
      </c>
      <c r="K544" t="str">
        <f t="shared" si="32"/>
        <v>Feb</v>
      </c>
      <c r="L544" t="str">
        <f t="shared" si="33"/>
        <v>Wed</v>
      </c>
      <c r="M544" t="str">
        <f t="shared" si="34"/>
        <v>afternoon</v>
      </c>
      <c r="N544" t="str">
        <f>VLOOKUP(A544,'Customer-details'!$A$1:$C$1001,2,0)</f>
        <v>Member</v>
      </c>
      <c r="O544" t="str">
        <f>VLOOKUP(A544,'Customer-details'!$A$1:$C$1001,3,0)</f>
        <v>Female</v>
      </c>
      <c r="P544" t="str">
        <f>VLOOKUP(A544,'Product-details'!$A$1:$C$1001,2,0)</f>
        <v>Sports and travel</v>
      </c>
      <c r="Q544" t="str">
        <f>VLOOKUP(A544,'City-details'!$A$1:$C$1001,3,0)</f>
        <v>Mandalay</v>
      </c>
      <c r="R544" t="str">
        <f>VLOOKUP(A544,'City-details'!$A$1:$C$1001,2,0)</f>
        <v>B</v>
      </c>
      <c r="S544" t="str">
        <f t="shared" si="35"/>
        <v>Poor</v>
      </c>
    </row>
    <row r="545" spans="1:19">
      <c r="A545" t="s">
        <v>558</v>
      </c>
      <c r="B545" s="1">
        <v>18.77</v>
      </c>
      <c r="C545" s="4">
        <v>6</v>
      </c>
      <c r="D545" s="2">
        <v>5.6310000000000002</v>
      </c>
      <c r="E545" s="1">
        <v>118.251</v>
      </c>
      <c r="F545" s="3">
        <v>43493</v>
      </c>
      <c r="G545" s="5">
        <v>0.69652777777777797</v>
      </c>
      <c r="H545" t="s">
        <v>17</v>
      </c>
      <c r="I545" s="1">
        <v>5.6310000000000002</v>
      </c>
      <c r="J545" s="6">
        <v>5.5</v>
      </c>
      <c r="K545" t="str">
        <f t="shared" si="32"/>
        <v>Jan</v>
      </c>
      <c r="L545" t="str">
        <f t="shared" si="33"/>
        <v>Mon</v>
      </c>
      <c r="M545" t="str">
        <f t="shared" si="34"/>
        <v>evening</v>
      </c>
      <c r="N545" t="str">
        <f>VLOOKUP(A545,'Customer-details'!$A$1:$C$1001,2,0)</f>
        <v>Member</v>
      </c>
      <c r="O545" t="str">
        <f>VLOOKUP(A545,'Customer-details'!$A$1:$C$1001,3,0)</f>
        <v>Male</v>
      </c>
      <c r="P545" t="str">
        <f>VLOOKUP(A545,'Product-details'!$A$1:$C$1001,2,0)</f>
        <v>Electronic accessories</v>
      </c>
      <c r="Q545" t="str">
        <f>VLOOKUP(A545,'City-details'!$A$1:$C$1001,3,0)</f>
        <v>Naypyitaw</v>
      </c>
      <c r="R545" t="str">
        <f>VLOOKUP(A545,'City-details'!$A$1:$C$1001,2,0)</f>
        <v>C</v>
      </c>
      <c r="S545" t="str">
        <f t="shared" si="35"/>
        <v>Poor</v>
      </c>
    </row>
    <row r="546" spans="1:19">
      <c r="A546" t="s">
        <v>559</v>
      </c>
      <c r="B546" s="1">
        <v>71.2</v>
      </c>
      <c r="C546" s="4">
        <v>1</v>
      </c>
      <c r="D546" s="2">
        <v>3.56</v>
      </c>
      <c r="E546" s="1">
        <v>74.760000000000005</v>
      </c>
      <c r="F546" s="3">
        <v>43470</v>
      </c>
      <c r="G546" s="5">
        <v>0.86111111111111105</v>
      </c>
      <c r="H546" t="s">
        <v>17</v>
      </c>
      <c r="I546" s="1">
        <v>3.56</v>
      </c>
      <c r="J546" s="6">
        <v>9.1999999999999993</v>
      </c>
      <c r="K546" t="str">
        <f t="shared" si="32"/>
        <v>Jan</v>
      </c>
      <c r="L546" t="str">
        <f t="shared" si="33"/>
        <v>Sat</v>
      </c>
      <c r="M546" t="str">
        <f t="shared" si="34"/>
        <v>evening</v>
      </c>
      <c r="N546" t="str">
        <f>VLOOKUP(A546,'Customer-details'!$A$1:$C$1001,2,0)</f>
        <v>Normal</v>
      </c>
      <c r="O546" t="str">
        <f>VLOOKUP(A546,'Customer-details'!$A$1:$C$1001,3,0)</f>
        <v>Female</v>
      </c>
      <c r="P546" t="str">
        <f>VLOOKUP(A546,'Product-details'!$A$1:$C$1001,2,0)</f>
        <v>Food and beverages</v>
      </c>
      <c r="Q546" t="str">
        <f>VLOOKUP(A546,'City-details'!$A$1:$C$1001,3,0)</f>
        <v>Mandalay</v>
      </c>
      <c r="R546" t="str">
        <f>VLOOKUP(A546,'City-details'!$A$1:$C$1001,2,0)</f>
        <v>B</v>
      </c>
      <c r="S546" t="str">
        <f t="shared" si="35"/>
        <v>Good</v>
      </c>
    </row>
    <row r="547" spans="1:19">
      <c r="A547" t="s">
        <v>560</v>
      </c>
      <c r="B547" s="1">
        <v>38.81</v>
      </c>
      <c r="C547" s="4">
        <v>4</v>
      </c>
      <c r="D547" s="2">
        <v>7.7619999999999996</v>
      </c>
      <c r="E547" s="1">
        <v>163.00200000000001</v>
      </c>
      <c r="F547" s="3">
        <v>43543</v>
      </c>
      <c r="G547" s="5">
        <v>0.56944444444444398</v>
      </c>
      <c r="H547" t="s">
        <v>13</v>
      </c>
      <c r="I547" s="1">
        <v>7.7619999999999996</v>
      </c>
      <c r="J547" s="6">
        <v>4.9000000000000004</v>
      </c>
      <c r="K547" t="str">
        <f t="shared" ref="K547:K610" si="36">TEXT(F547,"MMM")</f>
        <v>Mar</v>
      </c>
      <c r="L547" t="str">
        <f t="shared" ref="L547:L610" si="37">TEXT(F547,"ddd")</f>
        <v>Tue</v>
      </c>
      <c r="M547" t="str">
        <f t="shared" si="34"/>
        <v>afternoon</v>
      </c>
      <c r="N547" t="str">
        <f>VLOOKUP(A547,'Customer-details'!$A$1:$C$1001,2,0)</f>
        <v>Member</v>
      </c>
      <c r="O547" t="str">
        <f>VLOOKUP(A547,'Customer-details'!$A$1:$C$1001,3,0)</f>
        <v>Male</v>
      </c>
      <c r="P547" t="str">
        <f>VLOOKUP(A547,'Product-details'!$A$1:$C$1001,2,0)</f>
        <v>Home and lifestyle</v>
      </c>
      <c r="Q547" t="str">
        <f>VLOOKUP(A547,'City-details'!$A$1:$C$1001,3,0)</f>
        <v>Mandalay</v>
      </c>
      <c r="R547" t="str">
        <f>VLOOKUP(A547,'City-details'!$A$1:$C$1001,2,0)</f>
        <v>B</v>
      </c>
      <c r="S547" t="str">
        <f t="shared" si="35"/>
        <v>Poor</v>
      </c>
    </row>
    <row r="548" spans="1:19">
      <c r="A548" t="s">
        <v>561</v>
      </c>
      <c r="B548" s="1">
        <v>29.42</v>
      </c>
      <c r="C548" s="4">
        <v>10</v>
      </c>
      <c r="D548" s="2">
        <v>14.71</v>
      </c>
      <c r="E548" s="1">
        <v>308.91000000000003</v>
      </c>
      <c r="F548" s="3">
        <v>43477</v>
      </c>
      <c r="G548" s="5">
        <v>0.68263888888888902</v>
      </c>
      <c r="H548" t="s">
        <v>13</v>
      </c>
      <c r="I548" s="1">
        <v>14.71</v>
      </c>
      <c r="J548" s="6">
        <v>8.9</v>
      </c>
      <c r="K548" t="str">
        <f t="shared" si="36"/>
        <v>Jan</v>
      </c>
      <c r="L548" t="str">
        <f t="shared" si="37"/>
        <v>Sat</v>
      </c>
      <c r="M548" t="str">
        <f t="shared" si="34"/>
        <v>evening</v>
      </c>
      <c r="N548" t="str">
        <f>VLOOKUP(A548,'Customer-details'!$A$1:$C$1001,2,0)</f>
        <v>Normal</v>
      </c>
      <c r="O548" t="str">
        <f>VLOOKUP(A548,'Customer-details'!$A$1:$C$1001,3,0)</f>
        <v>Female</v>
      </c>
      <c r="P548" t="str">
        <f>VLOOKUP(A548,'Product-details'!$A$1:$C$1001,2,0)</f>
        <v>Fashion accessories</v>
      </c>
      <c r="Q548" t="str">
        <f>VLOOKUP(A548,'City-details'!$A$1:$C$1001,3,0)</f>
        <v>Yangon</v>
      </c>
      <c r="R548" t="str">
        <f>VLOOKUP(A548,'City-details'!$A$1:$C$1001,2,0)</f>
        <v>A</v>
      </c>
      <c r="S548" t="str">
        <f t="shared" si="35"/>
        <v>Good</v>
      </c>
    </row>
    <row r="549" spans="1:19">
      <c r="A549" t="s">
        <v>562</v>
      </c>
      <c r="B549" s="1">
        <v>60.95</v>
      </c>
      <c r="C549" s="4">
        <v>9</v>
      </c>
      <c r="D549" s="2">
        <v>27.427499999999998</v>
      </c>
      <c r="E549" s="1">
        <v>575.97749999999996</v>
      </c>
      <c r="F549" s="3">
        <v>43472</v>
      </c>
      <c r="G549" s="5">
        <v>0.50555555555555598</v>
      </c>
      <c r="H549" t="s">
        <v>17</v>
      </c>
      <c r="I549" s="1">
        <v>27.427499999999998</v>
      </c>
      <c r="J549" s="6">
        <v>6</v>
      </c>
      <c r="K549" t="str">
        <f t="shared" si="36"/>
        <v>Jan</v>
      </c>
      <c r="L549" t="str">
        <f t="shared" si="37"/>
        <v>Mon</v>
      </c>
      <c r="M549" t="str">
        <f t="shared" si="34"/>
        <v>afternoon</v>
      </c>
      <c r="N549" t="str">
        <f>VLOOKUP(A549,'Customer-details'!$A$1:$C$1001,2,0)</f>
        <v>Normal</v>
      </c>
      <c r="O549" t="str">
        <f>VLOOKUP(A549,'Customer-details'!$A$1:$C$1001,3,0)</f>
        <v>Male</v>
      </c>
      <c r="P549" t="str">
        <f>VLOOKUP(A549,'Product-details'!$A$1:$C$1001,2,0)</f>
        <v>Sports and travel</v>
      </c>
      <c r="Q549" t="str">
        <f>VLOOKUP(A549,'City-details'!$A$1:$C$1001,3,0)</f>
        <v>Yangon</v>
      </c>
      <c r="R549" t="str">
        <f>VLOOKUP(A549,'City-details'!$A$1:$C$1001,2,0)</f>
        <v>A</v>
      </c>
      <c r="S549" t="str">
        <f t="shared" si="35"/>
        <v>Average</v>
      </c>
    </row>
    <row r="550" spans="1:19">
      <c r="A550" t="s">
        <v>563</v>
      </c>
      <c r="B550" s="1">
        <v>51.54</v>
      </c>
      <c r="C550" s="4">
        <v>5</v>
      </c>
      <c r="D550" s="2">
        <v>12.885</v>
      </c>
      <c r="E550" s="1">
        <v>270.58499999999998</v>
      </c>
      <c r="F550" s="3">
        <v>43491</v>
      </c>
      <c r="G550" s="5">
        <v>0.73958333333333304</v>
      </c>
      <c r="H550" t="s">
        <v>15</v>
      </c>
      <c r="I550" s="1">
        <v>12.885</v>
      </c>
      <c r="J550" s="6">
        <v>4.2</v>
      </c>
      <c r="K550" t="str">
        <f t="shared" si="36"/>
        <v>Jan</v>
      </c>
      <c r="L550" t="str">
        <f t="shared" si="37"/>
        <v>Sat</v>
      </c>
      <c r="M550" t="str">
        <f t="shared" si="34"/>
        <v>evening</v>
      </c>
      <c r="N550" t="str">
        <f>VLOOKUP(A550,'Customer-details'!$A$1:$C$1001,2,0)</f>
        <v>Normal</v>
      </c>
      <c r="O550" t="str">
        <f>VLOOKUP(A550,'Customer-details'!$A$1:$C$1001,3,0)</f>
        <v>Female</v>
      </c>
      <c r="P550" t="str">
        <f>VLOOKUP(A550,'Product-details'!$A$1:$C$1001,2,0)</f>
        <v>Sports and travel</v>
      </c>
      <c r="Q550" t="str">
        <f>VLOOKUP(A550,'City-details'!$A$1:$C$1001,3,0)</f>
        <v>Mandalay</v>
      </c>
      <c r="R550" t="str">
        <f>VLOOKUP(A550,'City-details'!$A$1:$C$1001,2,0)</f>
        <v>B</v>
      </c>
      <c r="S550" t="str">
        <f t="shared" si="35"/>
        <v>Poor</v>
      </c>
    </row>
    <row r="551" spans="1:19">
      <c r="A551" t="s">
        <v>564</v>
      </c>
      <c r="B551" s="1">
        <v>66.06</v>
      </c>
      <c r="C551" s="4">
        <v>6</v>
      </c>
      <c r="D551" s="2">
        <v>19.818000000000001</v>
      </c>
      <c r="E551" s="1">
        <v>416.178</v>
      </c>
      <c r="F551" s="3">
        <v>43488</v>
      </c>
      <c r="G551" s="5">
        <v>0.43611111111111101</v>
      </c>
      <c r="H551" t="s">
        <v>15</v>
      </c>
      <c r="I551" s="1">
        <v>19.818000000000001</v>
      </c>
      <c r="J551" s="6">
        <v>7.3</v>
      </c>
      <c r="K551" t="str">
        <f t="shared" si="36"/>
        <v>Jan</v>
      </c>
      <c r="L551" t="str">
        <f t="shared" si="37"/>
        <v>Wed</v>
      </c>
      <c r="M551" t="str">
        <f t="shared" si="34"/>
        <v>morning</v>
      </c>
      <c r="N551" t="str">
        <f>VLOOKUP(A551,'Customer-details'!$A$1:$C$1001,2,0)</f>
        <v>Normal</v>
      </c>
      <c r="O551" t="str">
        <f>VLOOKUP(A551,'Customer-details'!$A$1:$C$1001,3,0)</f>
        <v>Female</v>
      </c>
      <c r="P551" t="str">
        <f>VLOOKUP(A551,'Product-details'!$A$1:$C$1001,2,0)</f>
        <v>Electronic accessories</v>
      </c>
      <c r="Q551" t="str">
        <f>VLOOKUP(A551,'City-details'!$A$1:$C$1001,3,0)</f>
        <v>Yangon</v>
      </c>
      <c r="R551" t="str">
        <f>VLOOKUP(A551,'City-details'!$A$1:$C$1001,2,0)</f>
        <v>A</v>
      </c>
      <c r="S551" t="str">
        <f t="shared" si="35"/>
        <v>Average</v>
      </c>
    </row>
    <row r="552" spans="1:19">
      <c r="A552" t="s">
        <v>565</v>
      </c>
      <c r="B552" s="1">
        <v>57.27</v>
      </c>
      <c r="C552" s="4">
        <v>3</v>
      </c>
      <c r="D552" s="2">
        <v>8.5905000000000005</v>
      </c>
      <c r="E552" s="1">
        <v>180.40049999999999</v>
      </c>
      <c r="F552" s="3">
        <v>43505</v>
      </c>
      <c r="G552" s="5">
        <v>0.85486111111111096</v>
      </c>
      <c r="H552" t="s">
        <v>13</v>
      </c>
      <c r="I552" s="1">
        <v>8.5905000000000005</v>
      </c>
      <c r="J552" s="6">
        <v>6.5</v>
      </c>
      <c r="K552" t="str">
        <f t="shared" si="36"/>
        <v>Feb</v>
      </c>
      <c r="L552" t="str">
        <f t="shared" si="37"/>
        <v>Sat</v>
      </c>
      <c r="M552" t="str">
        <f t="shared" si="34"/>
        <v>evening</v>
      </c>
      <c r="N552" t="str">
        <f>VLOOKUP(A552,'Customer-details'!$A$1:$C$1001,2,0)</f>
        <v>Normal</v>
      </c>
      <c r="O552" t="str">
        <f>VLOOKUP(A552,'Customer-details'!$A$1:$C$1001,3,0)</f>
        <v>Male</v>
      </c>
      <c r="P552" t="str">
        <f>VLOOKUP(A552,'Product-details'!$A$1:$C$1001,2,0)</f>
        <v>Fashion accessories</v>
      </c>
      <c r="Q552" t="str">
        <f>VLOOKUP(A552,'City-details'!$A$1:$C$1001,3,0)</f>
        <v>Mandalay</v>
      </c>
      <c r="R552" t="str">
        <f>VLOOKUP(A552,'City-details'!$A$1:$C$1001,2,0)</f>
        <v>B</v>
      </c>
      <c r="S552" t="str">
        <f t="shared" si="35"/>
        <v>Average</v>
      </c>
    </row>
    <row r="553" spans="1:19">
      <c r="A553" t="s">
        <v>566</v>
      </c>
      <c r="B553" s="1">
        <v>54.31</v>
      </c>
      <c r="C553" s="4">
        <v>9</v>
      </c>
      <c r="D553" s="2">
        <v>24.439499999999999</v>
      </c>
      <c r="E553" s="1">
        <v>513.22950000000003</v>
      </c>
      <c r="F553" s="3">
        <v>43518</v>
      </c>
      <c r="G553" s="5">
        <v>0.45069444444444401</v>
      </c>
      <c r="H553" t="s">
        <v>15</v>
      </c>
      <c r="I553" s="1">
        <v>24.439499999999999</v>
      </c>
      <c r="J553" s="6">
        <v>8.9</v>
      </c>
      <c r="K553" t="str">
        <f t="shared" si="36"/>
        <v>Feb</v>
      </c>
      <c r="L553" t="str">
        <f t="shared" si="37"/>
        <v>Fri</v>
      </c>
      <c r="M553" t="str">
        <f t="shared" si="34"/>
        <v>morning</v>
      </c>
      <c r="N553" t="str">
        <f>VLOOKUP(A553,'Customer-details'!$A$1:$C$1001,2,0)</f>
        <v>Normal</v>
      </c>
      <c r="O553" t="str">
        <f>VLOOKUP(A553,'Customer-details'!$A$1:$C$1001,3,0)</f>
        <v>Female</v>
      </c>
      <c r="P553" t="str">
        <f>VLOOKUP(A553,'Product-details'!$A$1:$C$1001,2,0)</f>
        <v>Fashion accessories</v>
      </c>
      <c r="Q553" t="str">
        <f>VLOOKUP(A553,'City-details'!$A$1:$C$1001,3,0)</f>
        <v>Mandalay</v>
      </c>
      <c r="R553" t="str">
        <f>VLOOKUP(A553,'City-details'!$A$1:$C$1001,2,0)</f>
        <v>B</v>
      </c>
      <c r="S553" t="str">
        <f t="shared" si="35"/>
        <v>Good</v>
      </c>
    </row>
    <row r="554" spans="1:19">
      <c r="A554" t="s">
        <v>567</v>
      </c>
      <c r="B554" s="1">
        <v>58.24</v>
      </c>
      <c r="C554" s="4">
        <v>9</v>
      </c>
      <c r="D554" s="2">
        <v>26.207999999999998</v>
      </c>
      <c r="E554" s="1">
        <v>550.36800000000005</v>
      </c>
      <c r="F554" s="3">
        <v>43501</v>
      </c>
      <c r="G554" s="5">
        <v>0.52361111111111103</v>
      </c>
      <c r="H554" t="s">
        <v>15</v>
      </c>
      <c r="I554" s="1">
        <v>26.207999999999998</v>
      </c>
      <c r="J554" s="6">
        <v>9.6999999999999993</v>
      </c>
      <c r="K554" t="str">
        <f t="shared" si="36"/>
        <v>Feb</v>
      </c>
      <c r="L554" t="str">
        <f t="shared" si="37"/>
        <v>Tue</v>
      </c>
      <c r="M554" t="str">
        <f t="shared" si="34"/>
        <v>afternoon</v>
      </c>
      <c r="N554" t="str">
        <f>VLOOKUP(A554,'Customer-details'!$A$1:$C$1001,2,0)</f>
        <v>Normal</v>
      </c>
      <c r="O554" t="str">
        <f>VLOOKUP(A554,'Customer-details'!$A$1:$C$1001,3,0)</f>
        <v>Female</v>
      </c>
      <c r="P554" t="str">
        <f>VLOOKUP(A554,'Product-details'!$A$1:$C$1001,2,0)</f>
        <v>Health and beauty</v>
      </c>
      <c r="Q554" t="str">
        <f>VLOOKUP(A554,'City-details'!$A$1:$C$1001,3,0)</f>
        <v>Mandalay</v>
      </c>
      <c r="R554" t="str">
        <f>VLOOKUP(A554,'City-details'!$A$1:$C$1001,2,0)</f>
        <v>B</v>
      </c>
      <c r="S554" t="str">
        <f t="shared" si="35"/>
        <v>Good</v>
      </c>
    </row>
    <row r="555" spans="1:19">
      <c r="A555" t="s">
        <v>568</v>
      </c>
      <c r="B555" s="1">
        <v>22.21</v>
      </c>
      <c r="C555" s="4">
        <v>6</v>
      </c>
      <c r="D555" s="2">
        <v>6.6630000000000003</v>
      </c>
      <c r="E555" s="1">
        <v>139.923</v>
      </c>
      <c r="F555" s="3">
        <v>43531</v>
      </c>
      <c r="G555" s="5">
        <v>0.43263888888888902</v>
      </c>
      <c r="H555" t="s">
        <v>17</v>
      </c>
      <c r="I555" s="1">
        <v>6.6630000000000003</v>
      </c>
      <c r="J555" s="6">
        <v>8.6</v>
      </c>
      <c r="K555" t="str">
        <f t="shared" si="36"/>
        <v>Mar</v>
      </c>
      <c r="L555" t="str">
        <f t="shared" si="37"/>
        <v>Thu</v>
      </c>
      <c r="M555" t="str">
        <f t="shared" si="34"/>
        <v>morning</v>
      </c>
      <c r="N555" t="str">
        <f>VLOOKUP(A555,'Customer-details'!$A$1:$C$1001,2,0)</f>
        <v>Normal</v>
      </c>
      <c r="O555" t="str">
        <f>VLOOKUP(A555,'Customer-details'!$A$1:$C$1001,3,0)</f>
        <v>Male</v>
      </c>
      <c r="P555" t="str">
        <f>VLOOKUP(A555,'Product-details'!$A$1:$C$1001,2,0)</f>
        <v>Electronic accessories</v>
      </c>
      <c r="Q555" t="str">
        <f>VLOOKUP(A555,'City-details'!$A$1:$C$1001,3,0)</f>
        <v>Naypyitaw</v>
      </c>
      <c r="R555" t="str">
        <f>VLOOKUP(A555,'City-details'!$A$1:$C$1001,2,0)</f>
        <v>C</v>
      </c>
      <c r="S555" t="str">
        <f t="shared" si="35"/>
        <v>Good</v>
      </c>
    </row>
    <row r="556" spans="1:19">
      <c r="A556" t="s">
        <v>569</v>
      </c>
      <c r="B556" s="1">
        <v>19.32</v>
      </c>
      <c r="C556" s="4">
        <v>7</v>
      </c>
      <c r="D556" s="2">
        <v>6.7619999999999996</v>
      </c>
      <c r="E556" s="1">
        <v>142.00200000000001</v>
      </c>
      <c r="F556" s="3">
        <v>43549</v>
      </c>
      <c r="G556" s="5">
        <v>0.78541666666666698</v>
      </c>
      <c r="H556" t="s">
        <v>15</v>
      </c>
      <c r="I556" s="1">
        <v>6.7619999999999996</v>
      </c>
      <c r="J556" s="6">
        <v>6.9</v>
      </c>
      <c r="K556" t="str">
        <f t="shared" si="36"/>
        <v>Mar</v>
      </c>
      <c r="L556" t="str">
        <f t="shared" si="37"/>
        <v>Mon</v>
      </c>
      <c r="M556" t="str">
        <f t="shared" si="34"/>
        <v>evening</v>
      </c>
      <c r="N556" t="str">
        <f>VLOOKUP(A556,'Customer-details'!$A$1:$C$1001,2,0)</f>
        <v>Member</v>
      </c>
      <c r="O556" t="str">
        <f>VLOOKUP(A556,'Customer-details'!$A$1:$C$1001,3,0)</f>
        <v>Male</v>
      </c>
      <c r="P556" t="str">
        <f>VLOOKUP(A556,'Product-details'!$A$1:$C$1001,2,0)</f>
        <v>Electronic accessories</v>
      </c>
      <c r="Q556" t="str">
        <f>VLOOKUP(A556,'City-details'!$A$1:$C$1001,3,0)</f>
        <v>Yangon</v>
      </c>
      <c r="R556" t="str">
        <f>VLOOKUP(A556,'City-details'!$A$1:$C$1001,2,0)</f>
        <v>A</v>
      </c>
      <c r="S556" t="str">
        <f t="shared" si="35"/>
        <v>Average</v>
      </c>
    </row>
    <row r="557" spans="1:19">
      <c r="A557" t="s">
        <v>570</v>
      </c>
      <c r="B557" s="1">
        <v>37.479999999999997</v>
      </c>
      <c r="C557" s="4">
        <v>3</v>
      </c>
      <c r="D557" s="2">
        <v>5.6219999999999999</v>
      </c>
      <c r="E557" s="1">
        <v>118.062</v>
      </c>
      <c r="F557" s="3">
        <v>43485</v>
      </c>
      <c r="G557" s="5">
        <v>0.57291666666666696</v>
      </c>
      <c r="H557" t="s">
        <v>17</v>
      </c>
      <c r="I557" s="1">
        <v>5.6219999999999999</v>
      </c>
      <c r="J557" s="6">
        <v>7.7</v>
      </c>
      <c r="K557" t="str">
        <f t="shared" si="36"/>
        <v>Jan</v>
      </c>
      <c r="L557" t="str">
        <f t="shared" si="37"/>
        <v>Sun</v>
      </c>
      <c r="M557" t="str">
        <f t="shared" si="34"/>
        <v>afternoon</v>
      </c>
      <c r="N557" t="str">
        <f>VLOOKUP(A557,'Customer-details'!$A$1:$C$1001,2,0)</f>
        <v>Normal</v>
      </c>
      <c r="O557" t="str">
        <f>VLOOKUP(A557,'Customer-details'!$A$1:$C$1001,3,0)</f>
        <v>Male</v>
      </c>
      <c r="P557" t="str">
        <f>VLOOKUP(A557,'Product-details'!$A$1:$C$1001,2,0)</f>
        <v>Home and lifestyle</v>
      </c>
      <c r="Q557" t="str">
        <f>VLOOKUP(A557,'City-details'!$A$1:$C$1001,3,0)</f>
        <v>Mandalay</v>
      </c>
      <c r="R557" t="str">
        <f>VLOOKUP(A557,'City-details'!$A$1:$C$1001,2,0)</f>
        <v>B</v>
      </c>
      <c r="S557" t="str">
        <f t="shared" si="35"/>
        <v>Average</v>
      </c>
    </row>
    <row r="558" spans="1:19">
      <c r="A558" t="s">
        <v>571</v>
      </c>
      <c r="B558" s="1">
        <v>72.040000000000006</v>
      </c>
      <c r="C558" s="4">
        <v>2</v>
      </c>
      <c r="D558" s="2">
        <v>7.2039999999999997</v>
      </c>
      <c r="E558" s="1">
        <v>151.28399999999999</v>
      </c>
      <c r="F558" s="3">
        <v>43500</v>
      </c>
      <c r="G558" s="5">
        <v>0.81805555555555598</v>
      </c>
      <c r="H558" t="s">
        <v>15</v>
      </c>
      <c r="I558" s="1">
        <v>7.2039999999999997</v>
      </c>
      <c r="J558" s="6">
        <v>9.5</v>
      </c>
      <c r="K558" t="str">
        <f t="shared" si="36"/>
        <v>Feb</v>
      </c>
      <c r="L558" t="str">
        <f t="shared" si="37"/>
        <v>Mon</v>
      </c>
      <c r="M558" t="str">
        <f t="shared" si="34"/>
        <v>evening</v>
      </c>
      <c r="N558" t="str">
        <f>VLOOKUP(A558,'Customer-details'!$A$1:$C$1001,2,0)</f>
        <v>Member</v>
      </c>
      <c r="O558" t="str">
        <f>VLOOKUP(A558,'Customer-details'!$A$1:$C$1001,3,0)</f>
        <v>Female</v>
      </c>
      <c r="P558" t="str">
        <f>VLOOKUP(A558,'Product-details'!$A$1:$C$1001,2,0)</f>
        <v>Fashion accessories</v>
      </c>
      <c r="Q558" t="str">
        <f>VLOOKUP(A558,'City-details'!$A$1:$C$1001,3,0)</f>
        <v>Mandalay</v>
      </c>
      <c r="R558" t="str">
        <f>VLOOKUP(A558,'City-details'!$A$1:$C$1001,2,0)</f>
        <v>B</v>
      </c>
      <c r="S558" t="str">
        <f t="shared" si="35"/>
        <v>Good</v>
      </c>
    </row>
    <row r="559" spans="1:19">
      <c r="A559" t="s">
        <v>572</v>
      </c>
      <c r="B559" s="1">
        <v>98.52</v>
      </c>
      <c r="C559" s="4">
        <v>10</v>
      </c>
      <c r="D559" s="2">
        <v>49.26</v>
      </c>
      <c r="E559" s="1">
        <v>1034.46</v>
      </c>
      <c r="F559" s="3">
        <v>43495</v>
      </c>
      <c r="G559" s="5">
        <v>0.84930555555555598</v>
      </c>
      <c r="H559" t="s">
        <v>13</v>
      </c>
      <c r="I559" s="1">
        <v>49.26</v>
      </c>
      <c r="J559" s="6">
        <v>4.5</v>
      </c>
      <c r="K559" t="str">
        <f t="shared" si="36"/>
        <v>Jan</v>
      </c>
      <c r="L559" t="str">
        <f t="shared" si="37"/>
        <v>Wed</v>
      </c>
      <c r="M559" t="str">
        <f t="shared" si="34"/>
        <v>evening</v>
      </c>
      <c r="N559" t="str">
        <f>VLOOKUP(A559,'Customer-details'!$A$1:$C$1001,2,0)</f>
        <v>Member</v>
      </c>
      <c r="O559" t="str">
        <f>VLOOKUP(A559,'Customer-details'!$A$1:$C$1001,3,0)</f>
        <v>Female</v>
      </c>
      <c r="P559" t="str">
        <f>VLOOKUP(A559,'Product-details'!$A$1:$C$1001,2,0)</f>
        <v>Food and beverages</v>
      </c>
      <c r="Q559" t="str">
        <f>VLOOKUP(A559,'City-details'!$A$1:$C$1001,3,0)</f>
        <v>Naypyitaw</v>
      </c>
      <c r="R559" t="str">
        <f>VLOOKUP(A559,'City-details'!$A$1:$C$1001,2,0)</f>
        <v>C</v>
      </c>
      <c r="S559" t="str">
        <f t="shared" si="35"/>
        <v>Poor</v>
      </c>
    </row>
    <row r="560" spans="1:19">
      <c r="A560" t="s">
        <v>573</v>
      </c>
      <c r="B560" s="1">
        <v>41.66</v>
      </c>
      <c r="C560" s="4">
        <v>6</v>
      </c>
      <c r="D560" s="2">
        <v>12.497999999999999</v>
      </c>
      <c r="E560" s="1">
        <v>262.45800000000003</v>
      </c>
      <c r="F560" s="3">
        <v>43467</v>
      </c>
      <c r="G560" s="5">
        <v>0.64166666666666705</v>
      </c>
      <c r="H560" t="s">
        <v>13</v>
      </c>
      <c r="I560" s="1">
        <v>12.497999999999999</v>
      </c>
      <c r="J560" s="6">
        <v>5.6</v>
      </c>
      <c r="K560" t="str">
        <f t="shared" si="36"/>
        <v>Jan</v>
      </c>
      <c r="L560" t="str">
        <f t="shared" si="37"/>
        <v>Wed</v>
      </c>
      <c r="M560" t="str">
        <f t="shared" si="34"/>
        <v>afternoon</v>
      </c>
      <c r="N560" t="str">
        <f>VLOOKUP(A560,'Customer-details'!$A$1:$C$1001,2,0)</f>
        <v>Member</v>
      </c>
      <c r="O560" t="str">
        <f>VLOOKUP(A560,'Customer-details'!$A$1:$C$1001,3,0)</f>
        <v>Male</v>
      </c>
      <c r="P560" t="str">
        <f>VLOOKUP(A560,'Product-details'!$A$1:$C$1001,2,0)</f>
        <v>Food and beverages</v>
      </c>
      <c r="Q560" t="str">
        <f>VLOOKUP(A560,'City-details'!$A$1:$C$1001,3,0)</f>
        <v>Yangon</v>
      </c>
      <c r="R560" t="str">
        <f>VLOOKUP(A560,'City-details'!$A$1:$C$1001,2,0)</f>
        <v>A</v>
      </c>
      <c r="S560" t="str">
        <f t="shared" si="35"/>
        <v>Poor</v>
      </c>
    </row>
    <row r="561" spans="1:19">
      <c r="A561" t="s">
        <v>574</v>
      </c>
      <c r="B561" s="1">
        <v>72.42</v>
      </c>
      <c r="C561" s="4">
        <v>3</v>
      </c>
      <c r="D561" s="2">
        <v>10.863</v>
      </c>
      <c r="E561" s="1">
        <v>228.12299999999999</v>
      </c>
      <c r="F561" s="3">
        <v>43553</v>
      </c>
      <c r="G561" s="5">
        <v>0.70416666666666705</v>
      </c>
      <c r="H561" t="s">
        <v>13</v>
      </c>
      <c r="I561" s="1">
        <v>10.863</v>
      </c>
      <c r="J561" s="6">
        <v>8.1999999999999993</v>
      </c>
      <c r="K561" t="str">
        <f t="shared" si="36"/>
        <v>Mar</v>
      </c>
      <c r="L561" t="str">
        <f t="shared" si="37"/>
        <v>Fri</v>
      </c>
      <c r="M561" t="str">
        <f t="shared" si="34"/>
        <v>evening</v>
      </c>
      <c r="N561" t="str">
        <f>VLOOKUP(A561,'Customer-details'!$A$1:$C$1001,2,0)</f>
        <v>Member</v>
      </c>
      <c r="O561" t="str">
        <f>VLOOKUP(A561,'Customer-details'!$A$1:$C$1001,3,0)</f>
        <v>Female</v>
      </c>
      <c r="P561" t="str">
        <f>VLOOKUP(A561,'Product-details'!$A$1:$C$1001,2,0)</f>
        <v>Home and lifestyle</v>
      </c>
      <c r="Q561" t="str">
        <f>VLOOKUP(A561,'City-details'!$A$1:$C$1001,3,0)</f>
        <v>Yangon</v>
      </c>
      <c r="R561" t="str">
        <f>VLOOKUP(A561,'City-details'!$A$1:$C$1001,2,0)</f>
        <v>A</v>
      </c>
      <c r="S561" t="str">
        <f t="shared" si="35"/>
        <v>Good</v>
      </c>
    </row>
    <row r="562" spans="1:19">
      <c r="A562" t="s">
        <v>575</v>
      </c>
      <c r="B562" s="1">
        <v>21.58</v>
      </c>
      <c r="C562" s="4">
        <v>9</v>
      </c>
      <c r="D562" s="2">
        <v>9.7110000000000003</v>
      </c>
      <c r="E562" s="1">
        <v>203.93100000000001</v>
      </c>
      <c r="F562" s="3">
        <v>43538</v>
      </c>
      <c r="G562" s="5">
        <v>0.52222222222222203</v>
      </c>
      <c r="H562" t="s">
        <v>15</v>
      </c>
      <c r="I562" s="1">
        <v>9.7110000000000003</v>
      </c>
      <c r="J562" s="6">
        <v>7.3</v>
      </c>
      <c r="K562" t="str">
        <f t="shared" si="36"/>
        <v>Mar</v>
      </c>
      <c r="L562" t="str">
        <f t="shared" si="37"/>
        <v>Thu</v>
      </c>
      <c r="M562" t="str">
        <f t="shared" si="34"/>
        <v>afternoon</v>
      </c>
      <c r="N562" t="str">
        <f>VLOOKUP(A562,'Customer-details'!$A$1:$C$1001,2,0)</f>
        <v>Normal</v>
      </c>
      <c r="O562" t="str">
        <f>VLOOKUP(A562,'Customer-details'!$A$1:$C$1001,3,0)</f>
        <v>Male</v>
      </c>
      <c r="P562" t="str">
        <f>VLOOKUP(A562,'Product-details'!$A$1:$C$1001,2,0)</f>
        <v>Electronic accessories</v>
      </c>
      <c r="Q562" t="str">
        <f>VLOOKUP(A562,'City-details'!$A$1:$C$1001,3,0)</f>
        <v>Mandalay</v>
      </c>
      <c r="R562" t="str">
        <f>VLOOKUP(A562,'City-details'!$A$1:$C$1001,2,0)</f>
        <v>B</v>
      </c>
      <c r="S562" t="str">
        <f t="shared" si="35"/>
        <v>Average</v>
      </c>
    </row>
    <row r="563" spans="1:19">
      <c r="A563" t="s">
        <v>576</v>
      </c>
      <c r="B563" s="1">
        <v>89.2</v>
      </c>
      <c r="C563" s="4">
        <v>10</v>
      </c>
      <c r="D563" s="2">
        <v>44.6</v>
      </c>
      <c r="E563" s="1">
        <v>936.6</v>
      </c>
      <c r="F563" s="3">
        <v>43507</v>
      </c>
      <c r="G563" s="5">
        <v>0.65416666666666701</v>
      </c>
      <c r="H563" t="s">
        <v>17</v>
      </c>
      <c r="I563" s="1">
        <v>44.6</v>
      </c>
      <c r="J563" s="6">
        <v>4.4000000000000004</v>
      </c>
      <c r="K563" t="str">
        <f t="shared" si="36"/>
        <v>Feb</v>
      </c>
      <c r="L563" t="str">
        <f t="shared" si="37"/>
        <v>Mon</v>
      </c>
      <c r="M563" t="str">
        <f t="shared" si="34"/>
        <v>afternoon</v>
      </c>
      <c r="N563" t="str">
        <f>VLOOKUP(A563,'Customer-details'!$A$1:$C$1001,2,0)</f>
        <v>Normal</v>
      </c>
      <c r="O563" t="str">
        <f>VLOOKUP(A563,'Customer-details'!$A$1:$C$1001,3,0)</f>
        <v>Male</v>
      </c>
      <c r="P563" t="str">
        <f>VLOOKUP(A563,'Product-details'!$A$1:$C$1001,2,0)</f>
        <v>Food and beverages</v>
      </c>
      <c r="Q563" t="str">
        <f>VLOOKUP(A563,'City-details'!$A$1:$C$1001,3,0)</f>
        <v>Naypyitaw</v>
      </c>
      <c r="R563" t="str">
        <f>VLOOKUP(A563,'City-details'!$A$1:$C$1001,2,0)</f>
        <v>C</v>
      </c>
      <c r="S563" t="str">
        <f t="shared" si="35"/>
        <v>Poor</v>
      </c>
    </row>
    <row r="564" spans="1:19">
      <c r="A564" t="s">
        <v>577</v>
      </c>
      <c r="B564" s="1">
        <v>42.42</v>
      </c>
      <c r="C564" s="4">
        <v>8</v>
      </c>
      <c r="D564" s="2">
        <v>16.968</v>
      </c>
      <c r="E564" s="1">
        <v>356.32799999999997</v>
      </c>
      <c r="F564" s="3">
        <v>43495</v>
      </c>
      <c r="G564" s="5">
        <v>0.58194444444444404</v>
      </c>
      <c r="H564" t="s">
        <v>13</v>
      </c>
      <c r="I564" s="1">
        <v>16.968</v>
      </c>
      <c r="J564" s="6">
        <v>5.7</v>
      </c>
      <c r="K564" t="str">
        <f t="shared" si="36"/>
        <v>Jan</v>
      </c>
      <c r="L564" t="str">
        <f t="shared" si="37"/>
        <v>Wed</v>
      </c>
      <c r="M564" t="str">
        <f t="shared" si="34"/>
        <v>afternoon</v>
      </c>
      <c r="N564" t="str">
        <f>VLOOKUP(A564,'Customer-details'!$A$1:$C$1001,2,0)</f>
        <v>Normal</v>
      </c>
      <c r="O564" t="str">
        <f>VLOOKUP(A564,'Customer-details'!$A$1:$C$1001,3,0)</f>
        <v>Female</v>
      </c>
      <c r="P564" t="str">
        <f>VLOOKUP(A564,'Product-details'!$A$1:$C$1001,2,0)</f>
        <v>Electronic accessories</v>
      </c>
      <c r="Q564" t="str">
        <f>VLOOKUP(A564,'City-details'!$A$1:$C$1001,3,0)</f>
        <v>Mandalay</v>
      </c>
      <c r="R564" t="str">
        <f>VLOOKUP(A564,'City-details'!$A$1:$C$1001,2,0)</f>
        <v>B</v>
      </c>
      <c r="S564" t="str">
        <f t="shared" si="35"/>
        <v>Poor</v>
      </c>
    </row>
    <row r="565" spans="1:19">
      <c r="A565" t="s">
        <v>578</v>
      </c>
      <c r="B565" s="1">
        <v>74.510000000000005</v>
      </c>
      <c r="C565" s="4">
        <v>6</v>
      </c>
      <c r="D565" s="2">
        <v>22.353000000000002</v>
      </c>
      <c r="E565" s="1">
        <v>469.41300000000001</v>
      </c>
      <c r="F565" s="3">
        <v>43544</v>
      </c>
      <c r="G565" s="5">
        <v>0.63055555555555598</v>
      </c>
      <c r="H565" t="s">
        <v>13</v>
      </c>
      <c r="I565" s="1">
        <v>22.353000000000002</v>
      </c>
      <c r="J565" s="6">
        <v>5</v>
      </c>
      <c r="K565" t="str">
        <f t="shared" si="36"/>
        <v>Mar</v>
      </c>
      <c r="L565" t="str">
        <f t="shared" si="37"/>
        <v>Wed</v>
      </c>
      <c r="M565" t="str">
        <f t="shared" si="34"/>
        <v>afternoon</v>
      </c>
      <c r="N565" t="str">
        <f>VLOOKUP(A565,'Customer-details'!$A$1:$C$1001,2,0)</f>
        <v>Member</v>
      </c>
      <c r="O565" t="str">
        <f>VLOOKUP(A565,'Customer-details'!$A$1:$C$1001,3,0)</f>
        <v>Male</v>
      </c>
      <c r="P565" t="str">
        <f>VLOOKUP(A565,'Product-details'!$A$1:$C$1001,2,0)</f>
        <v>Electronic accessories</v>
      </c>
      <c r="Q565" t="str">
        <f>VLOOKUP(A565,'City-details'!$A$1:$C$1001,3,0)</f>
        <v>Yangon</v>
      </c>
      <c r="R565" t="str">
        <f>VLOOKUP(A565,'City-details'!$A$1:$C$1001,2,0)</f>
        <v>A</v>
      </c>
      <c r="S565" t="str">
        <f t="shared" si="35"/>
        <v>Poor</v>
      </c>
    </row>
    <row r="566" spans="1:19">
      <c r="A566" t="s">
        <v>579</v>
      </c>
      <c r="B566" s="1">
        <v>99.25</v>
      </c>
      <c r="C566" s="4">
        <v>2</v>
      </c>
      <c r="D566" s="2">
        <v>9.9250000000000007</v>
      </c>
      <c r="E566" s="1">
        <v>208.42500000000001</v>
      </c>
      <c r="F566" s="3">
        <v>43544</v>
      </c>
      <c r="G566" s="5">
        <v>0.54305555555555596</v>
      </c>
      <c r="H566" t="s">
        <v>15</v>
      </c>
      <c r="I566" s="1">
        <v>9.9250000000000007</v>
      </c>
      <c r="J566" s="6">
        <v>9</v>
      </c>
      <c r="K566" t="str">
        <f t="shared" si="36"/>
        <v>Mar</v>
      </c>
      <c r="L566" t="str">
        <f t="shared" si="37"/>
        <v>Wed</v>
      </c>
      <c r="M566" t="str">
        <f t="shared" si="34"/>
        <v>afternoon</v>
      </c>
      <c r="N566" t="str">
        <f>VLOOKUP(A566,'Customer-details'!$A$1:$C$1001,2,0)</f>
        <v>Normal</v>
      </c>
      <c r="O566" t="str">
        <f>VLOOKUP(A566,'Customer-details'!$A$1:$C$1001,3,0)</f>
        <v>Male</v>
      </c>
      <c r="P566" t="str">
        <f>VLOOKUP(A566,'Product-details'!$A$1:$C$1001,2,0)</f>
        <v>Fashion accessories</v>
      </c>
      <c r="Q566" t="str">
        <f>VLOOKUP(A566,'City-details'!$A$1:$C$1001,3,0)</f>
        <v>Mandalay</v>
      </c>
      <c r="R566" t="str">
        <f>VLOOKUP(A566,'City-details'!$A$1:$C$1001,2,0)</f>
        <v>B</v>
      </c>
      <c r="S566" t="str">
        <f t="shared" si="35"/>
        <v>Good</v>
      </c>
    </row>
    <row r="567" spans="1:19">
      <c r="A567" t="s">
        <v>580</v>
      </c>
      <c r="B567" s="1">
        <v>81.209999999999994</v>
      </c>
      <c r="C567" s="4">
        <v>10</v>
      </c>
      <c r="D567" s="2">
        <v>40.604999999999997</v>
      </c>
      <c r="E567" s="1">
        <v>852.70500000000004</v>
      </c>
      <c r="F567" s="3">
        <v>43482</v>
      </c>
      <c r="G567" s="5">
        <v>0.54236111111111096</v>
      </c>
      <c r="H567" t="s">
        <v>17</v>
      </c>
      <c r="I567" s="1">
        <v>40.604999999999997</v>
      </c>
      <c r="J567" s="6">
        <v>6.3</v>
      </c>
      <c r="K567" t="str">
        <f t="shared" si="36"/>
        <v>Jan</v>
      </c>
      <c r="L567" t="str">
        <f t="shared" si="37"/>
        <v>Thu</v>
      </c>
      <c r="M567" t="str">
        <f t="shared" si="34"/>
        <v>afternoon</v>
      </c>
      <c r="N567" t="str">
        <f>VLOOKUP(A567,'Customer-details'!$A$1:$C$1001,2,0)</f>
        <v>Normal</v>
      </c>
      <c r="O567" t="str">
        <f>VLOOKUP(A567,'Customer-details'!$A$1:$C$1001,3,0)</f>
        <v>Female</v>
      </c>
      <c r="P567" t="str">
        <f>VLOOKUP(A567,'Product-details'!$A$1:$C$1001,2,0)</f>
        <v>Food and beverages</v>
      </c>
      <c r="Q567" t="str">
        <f>VLOOKUP(A567,'City-details'!$A$1:$C$1001,3,0)</f>
        <v>Yangon</v>
      </c>
      <c r="R567" t="str">
        <f>VLOOKUP(A567,'City-details'!$A$1:$C$1001,2,0)</f>
        <v>A</v>
      </c>
      <c r="S567" t="str">
        <f t="shared" si="35"/>
        <v>Average</v>
      </c>
    </row>
    <row r="568" spans="1:19">
      <c r="A568" t="s">
        <v>581</v>
      </c>
      <c r="B568" s="1">
        <v>49.33</v>
      </c>
      <c r="C568" s="4">
        <v>10</v>
      </c>
      <c r="D568" s="2">
        <v>24.664999999999999</v>
      </c>
      <c r="E568" s="1">
        <v>517.96500000000003</v>
      </c>
      <c r="F568" s="3">
        <v>43499</v>
      </c>
      <c r="G568" s="5">
        <v>0.69444444444444497</v>
      </c>
      <c r="H568" t="s">
        <v>17</v>
      </c>
      <c r="I568" s="1">
        <v>24.664999999999999</v>
      </c>
      <c r="J568" s="6">
        <v>9.4</v>
      </c>
      <c r="K568" t="str">
        <f t="shared" si="36"/>
        <v>Feb</v>
      </c>
      <c r="L568" t="str">
        <f t="shared" si="37"/>
        <v>Sun</v>
      </c>
      <c r="M568" t="str">
        <f t="shared" si="34"/>
        <v>evening</v>
      </c>
      <c r="N568" t="str">
        <f>VLOOKUP(A568,'Customer-details'!$A$1:$C$1001,2,0)</f>
        <v>Normal</v>
      </c>
      <c r="O568" t="str">
        <f>VLOOKUP(A568,'Customer-details'!$A$1:$C$1001,3,0)</f>
        <v>Female</v>
      </c>
      <c r="P568" t="str">
        <f>VLOOKUP(A568,'Product-details'!$A$1:$C$1001,2,0)</f>
        <v>Sports and travel</v>
      </c>
      <c r="Q568" t="str">
        <f>VLOOKUP(A568,'City-details'!$A$1:$C$1001,3,0)</f>
        <v>Naypyitaw</v>
      </c>
      <c r="R568" t="str">
        <f>VLOOKUP(A568,'City-details'!$A$1:$C$1001,2,0)</f>
        <v>C</v>
      </c>
      <c r="S568" t="str">
        <f t="shared" si="35"/>
        <v>Good</v>
      </c>
    </row>
    <row r="569" spans="1:19">
      <c r="A569" t="s">
        <v>582</v>
      </c>
      <c r="B569" s="1">
        <v>65.739999999999995</v>
      </c>
      <c r="C569" s="4">
        <v>9</v>
      </c>
      <c r="D569" s="2">
        <v>29.582999999999998</v>
      </c>
      <c r="E569" s="1">
        <v>621.24300000000005</v>
      </c>
      <c r="F569" s="3">
        <v>43466</v>
      </c>
      <c r="G569" s="5">
        <v>0.57986111111111105</v>
      </c>
      <c r="H569" t="s">
        <v>15</v>
      </c>
      <c r="I569" s="1">
        <v>29.582999999999998</v>
      </c>
      <c r="J569" s="6">
        <v>7.7</v>
      </c>
      <c r="K569" t="str">
        <f t="shared" si="36"/>
        <v>Jan</v>
      </c>
      <c r="L569" t="str">
        <f t="shared" si="37"/>
        <v>Tue</v>
      </c>
      <c r="M569" t="str">
        <f t="shared" si="34"/>
        <v>afternoon</v>
      </c>
      <c r="N569" t="str">
        <f>VLOOKUP(A569,'Customer-details'!$A$1:$C$1001,2,0)</f>
        <v>Normal</v>
      </c>
      <c r="O569" t="str">
        <f>VLOOKUP(A569,'Customer-details'!$A$1:$C$1001,3,0)</f>
        <v>Female</v>
      </c>
      <c r="P569" t="str">
        <f>VLOOKUP(A569,'Product-details'!$A$1:$C$1001,2,0)</f>
        <v>Fashion accessories</v>
      </c>
      <c r="Q569" t="str">
        <f>VLOOKUP(A569,'City-details'!$A$1:$C$1001,3,0)</f>
        <v>Yangon</v>
      </c>
      <c r="R569" t="str">
        <f>VLOOKUP(A569,'City-details'!$A$1:$C$1001,2,0)</f>
        <v>A</v>
      </c>
      <c r="S569" t="str">
        <f t="shared" si="35"/>
        <v>Average</v>
      </c>
    </row>
    <row r="570" spans="1:19">
      <c r="A570" t="s">
        <v>583</v>
      </c>
      <c r="B570" s="1">
        <v>79.86</v>
      </c>
      <c r="C570" s="4">
        <v>7</v>
      </c>
      <c r="D570" s="2">
        <v>27.951000000000001</v>
      </c>
      <c r="E570" s="1">
        <v>586.971</v>
      </c>
      <c r="F570" s="3">
        <v>43475</v>
      </c>
      <c r="G570" s="5">
        <v>0.43958333333333299</v>
      </c>
      <c r="H570" t="s">
        <v>17</v>
      </c>
      <c r="I570" s="1">
        <v>27.951000000000001</v>
      </c>
      <c r="J570" s="6">
        <v>5.5</v>
      </c>
      <c r="K570" t="str">
        <f t="shared" si="36"/>
        <v>Jan</v>
      </c>
      <c r="L570" t="str">
        <f t="shared" si="37"/>
        <v>Thu</v>
      </c>
      <c r="M570" t="str">
        <f t="shared" si="34"/>
        <v>morning</v>
      </c>
      <c r="N570" t="str">
        <f>VLOOKUP(A570,'Customer-details'!$A$1:$C$1001,2,0)</f>
        <v>Normal</v>
      </c>
      <c r="O570" t="str">
        <f>VLOOKUP(A570,'Customer-details'!$A$1:$C$1001,3,0)</f>
        <v>Female</v>
      </c>
      <c r="P570" t="str">
        <f>VLOOKUP(A570,'Product-details'!$A$1:$C$1001,2,0)</f>
        <v>Fashion accessories</v>
      </c>
      <c r="Q570" t="str">
        <f>VLOOKUP(A570,'City-details'!$A$1:$C$1001,3,0)</f>
        <v>Mandalay</v>
      </c>
      <c r="R570" t="str">
        <f>VLOOKUP(A570,'City-details'!$A$1:$C$1001,2,0)</f>
        <v>B</v>
      </c>
      <c r="S570" t="str">
        <f t="shared" si="35"/>
        <v>Poor</v>
      </c>
    </row>
    <row r="571" spans="1:19">
      <c r="A571" t="s">
        <v>584</v>
      </c>
      <c r="B571" s="1">
        <v>73.98</v>
      </c>
      <c r="C571" s="4">
        <v>7</v>
      </c>
      <c r="D571" s="2">
        <v>25.893000000000001</v>
      </c>
      <c r="E571" s="1">
        <v>543.75300000000004</v>
      </c>
      <c r="F571" s="3">
        <v>43526</v>
      </c>
      <c r="G571" s="5">
        <v>0.69583333333333297</v>
      </c>
      <c r="H571" t="s">
        <v>13</v>
      </c>
      <c r="I571" s="1">
        <v>25.893000000000001</v>
      </c>
      <c r="J571" s="6">
        <v>4.0999999999999996</v>
      </c>
      <c r="K571" t="str">
        <f t="shared" si="36"/>
        <v>Mar</v>
      </c>
      <c r="L571" t="str">
        <f t="shared" si="37"/>
        <v>Sat</v>
      </c>
      <c r="M571" t="str">
        <f t="shared" si="34"/>
        <v>evening</v>
      </c>
      <c r="N571" t="str">
        <f>VLOOKUP(A571,'Customer-details'!$A$1:$C$1001,2,0)</f>
        <v>Normal</v>
      </c>
      <c r="O571" t="str">
        <f>VLOOKUP(A571,'Customer-details'!$A$1:$C$1001,3,0)</f>
        <v>Female</v>
      </c>
      <c r="P571" t="str">
        <f>VLOOKUP(A571,'Product-details'!$A$1:$C$1001,2,0)</f>
        <v>Sports and travel</v>
      </c>
      <c r="Q571" t="str">
        <f>VLOOKUP(A571,'City-details'!$A$1:$C$1001,3,0)</f>
        <v>Naypyitaw</v>
      </c>
      <c r="R571" t="str">
        <f>VLOOKUP(A571,'City-details'!$A$1:$C$1001,2,0)</f>
        <v>C</v>
      </c>
      <c r="S571" t="str">
        <f t="shared" si="35"/>
        <v>Poor</v>
      </c>
    </row>
    <row r="572" spans="1:19">
      <c r="A572" t="s">
        <v>585</v>
      </c>
      <c r="B572" s="1">
        <v>82.04</v>
      </c>
      <c r="C572" s="4">
        <v>5</v>
      </c>
      <c r="D572" s="2">
        <v>20.51</v>
      </c>
      <c r="E572" s="1">
        <v>430.71</v>
      </c>
      <c r="F572" s="3">
        <v>43521</v>
      </c>
      <c r="G572" s="5">
        <v>0.719444444444444</v>
      </c>
      <c r="H572" t="s">
        <v>17</v>
      </c>
      <c r="I572" s="1">
        <v>20.51</v>
      </c>
      <c r="J572" s="6">
        <v>7.6</v>
      </c>
      <c r="K572" t="str">
        <f t="shared" si="36"/>
        <v>Feb</v>
      </c>
      <c r="L572" t="str">
        <f t="shared" si="37"/>
        <v>Mon</v>
      </c>
      <c r="M572" t="str">
        <f t="shared" si="34"/>
        <v>evening</v>
      </c>
      <c r="N572" t="str">
        <f>VLOOKUP(A572,'Customer-details'!$A$1:$C$1001,2,0)</f>
        <v>Member</v>
      </c>
      <c r="O572" t="str">
        <f>VLOOKUP(A572,'Customer-details'!$A$1:$C$1001,3,0)</f>
        <v>Female</v>
      </c>
      <c r="P572" t="str">
        <f>VLOOKUP(A572,'Product-details'!$A$1:$C$1001,2,0)</f>
        <v>Home and lifestyle</v>
      </c>
      <c r="Q572" t="str">
        <f>VLOOKUP(A572,'City-details'!$A$1:$C$1001,3,0)</f>
        <v>Mandalay</v>
      </c>
      <c r="R572" t="str">
        <f>VLOOKUP(A572,'City-details'!$A$1:$C$1001,2,0)</f>
        <v>B</v>
      </c>
      <c r="S572" t="str">
        <f t="shared" si="35"/>
        <v>Average</v>
      </c>
    </row>
    <row r="573" spans="1:19">
      <c r="A573" t="s">
        <v>586</v>
      </c>
      <c r="B573" s="1">
        <v>26.67</v>
      </c>
      <c r="C573" s="4">
        <v>10</v>
      </c>
      <c r="D573" s="2">
        <v>13.335000000000001</v>
      </c>
      <c r="E573" s="1">
        <v>280.03500000000003</v>
      </c>
      <c r="F573" s="3">
        <v>43494</v>
      </c>
      <c r="G573" s="5">
        <v>0.49166666666666697</v>
      </c>
      <c r="H573" t="s">
        <v>15</v>
      </c>
      <c r="I573" s="1">
        <v>13.335000000000001</v>
      </c>
      <c r="J573" s="6">
        <v>8.6</v>
      </c>
      <c r="K573" t="str">
        <f t="shared" si="36"/>
        <v>Jan</v>
      </c>
      <c r="L573" t="str">
        <f t="shared" si="37"/>
        <v>Tue</v>
      </c>
      <c r="M573" t="str">
        <f t="shared" si="34"/>
        <v>morning</v>
      </c>
      <c r="N573" t="str">
        <f>VLOOKUP(A573,'Customer-details'!$A$1:$C$1001,2,0)</f>
        <v>Member</v>
      </c>
      <c r="O573" t="str">
        <f>VLOOKUP(A573,'Customer-details'!$A$1:$C$1001,3,0)</f>
        <v>Male</v>
      </c>
      <c r="P573" t="str">
        <f>VLOOKUP(A573,'Product-details'!$A$1:$C$1001,2,0)</f>
        <v>Sports and travel</v>
      </c>
      <c r="Q573" t="str">
        <f>VLOOKUP(A573,'City-details'!$A$1:$C$1001,3,0)</f>
        <v>Mandalay</v>
      </c>
      <c r="R573" t="str">
        <f>VLOOKUP(A573,'City-details'!$A$1:$C$1001,2,0)</f>
        <v>B</v>
      </c>
      <c r="S573" t="str">
        <f t="shared" si="35"/>
        <v>Good</v>
      </c>
    </row>
    <row r="574" spans="1:19">
      <c r="A574" t="s">
        <v>587</v>
      </c>
      <c r="B574" s="1">
        <v>10.130000000000001</v>
      </c>
      <c r="C574" s="4">
        <v>7</v>
      </c>
      <c r="D574" s="2">
        <v>3.5455000000000001</v>
      </c>
      <c r="E574" s="1">
        <v>74.455500000000001</v>
      </c>
      <c r="F574" s="3">
        <v>43534</v>
      </c>
      <c r="G574" s="5">
        <v>0.81597222222222199</v>
      </c>
      <c r="H574" t="s">
        <v>13</v>
      </c>
      <c r="I574" s="1">
        <v>3.5455000000000001</v>
      </c>
      <c r="J574" s="6">
        <v>8.3000000000000007</v>
      </c>
      <c r="K574" t="str">
        <f t="shared" si="36"/>
        <v>Mar</v>
      </c>
      <c r="L574" t="str">
        <f t="shared" si="37"/>
        <v>Sun</v>
      </c>
      <c r="M574" t="str">
        <f t="shared" si="34"/>
        <v>evening</v>
      </c>
      <c r="N574" t="str">
        <f>VLOOKUP(A574,'Customer-details'!$A$1:$C$1001,2,0)</f>
        <v>Member</v>
      </c>
      <c r="O574" t="str">
        <f>VLOOKUP(A574,'Customer-details'!$A$1:$C$1001,3,0)</f>
        <v>Male</v>
      </c>
      <c r="P574" t="str">
        <f>VLOOKUP(A574,'Product-details'!$A$1:$C$1001,2,0)</f>
        <v>Food and beverages</v>
      </c>
      <c r="Q574" t="str">
        <f>VLOOKUP(A574,'City-details'!$A$1:$C$1001,3,0)</f>
        <v>Yangon</v>
      </c>
      <c r="R574" t="str">
        <f>VLOOKUP(A574,'City-details'!$A$1:$C$1001,2,0)</f>
        <v>A</v>
      </c>
      <c r="S574" t="str">
        <f t="shared" si="35"/>
        <v>Good</v>
      </c>
    </row>
    <row r="575" spans="1:19">
      <c r="A575" t="s">
        <v>588</v>
      </c>
      <c r="B575" s="1">
        <v>72.39</v>
      </c>
      <c r="C575" s="4">
        <v>2</v>
      </c>
      <c r="D575" s="2">
        <v>7.2389999999999999</v>
      </c>
      <c r="E575" s="1">
        <v>152.01900000000001</v>
      </c>
      <c r="F575" s="3">
        <v>43478</v>
      </c>
      <c r="G575" s="5">
        <v>0.82986111111111105</v>
      </c>
      <c r="H575" t="s">
        <v>17</v>
      </c>
      <c r="I575" s="1">
        <v>7.2389999999999999</v>
      </c>
      <c r="J575" s="6">
        <v>8.1</v>
      </c>
      <c r="K575" t="str">
        <f t="shared" si="36"/>
        <v>Jan</v>
      </c>
      <c r="L575" t="str">
        <f t="shared" si="37"/>
        <v>Sun</v>
      </c>
      <c r="M575" t="str">
        <f t="shared" si="34"/>
        <v>evening</v>
      </c>
      <c r="N575" t="str">
        <f>VLOOKUP(A575,'Customer-details'!$A$1:$C$1001,2,0)</f>
        <v>Normal</v>
      </c>
      <c r="O575" t="str">
        <f>VLOOKUP(A575,'Customer-details'!$A$1:$C$1001,3,0)</f>
        <v>Male</v>
      </c>
      <c r="P575" t="str">
        <f>VLOOKUP(A575,'Product-details'!$A$1:$C$1001,2,0)</f>
        <v>Food and beverages</v>
      </c>
      <c r="Q575" t="str">
        <f>VLOOKUP(A575,'City-details'!$A$1:$C$1001,3,0)</f>
        <v>Mandalay</v>
      </c>
      <c r="R575" t="str">
        <f>VLOOKUP(A575,'City-details'!$A$1:$C$1001,2,0)</f>
        <v>B</v>
      </c>
      <c r="S575" t="str">
        <f t="shared" si="35"/>
        <v>Good</v>
      </c>
    </row>
    <row r="576" spans="1:19">
      <c r="A576" t="s">
        <v>589</v>
      </c>
      <c r="B576" s="1">
        <v>85.91</v>
      </c>
      <c r="C576" s="4">
        <v>5</v>
      </c>
      <c r="D576" s="2">
        <v>21.477499999999999</v>
      </c>
      <c r="E576" s="1">
        <v>451.02749999999997</v>
      </c>
      <c r="F576" s="3">
        <v>43546</v>
      </c>
      <c r="G576" s="5">
        <v>0.60624999999999996</v>
      </c>
      <c r="H576" t="s">
        <v>17</v>
      </c>
      <c r="I576" s="1">
        <v>21.477499999999999</v>
      </c>
      <c r="J576" s="6">
        <v>8.6</v>
      </c>
      <c r="K576" t="str">
        <f t="shared" si="36"/>
        <v>Mar</v>
      </c>
      <c r="L576" t="str">
        <f t="shared" si="37"/>
        <v>Fri</v>
      </c>
      <c r="M576" t="str">
        <f t="shared" si="34"/>
        <v>afternoon</v>
      </c>
      <c r="N576" t="str">
        <f>VLOOKUP(A576,'Customer-details'!$A$1:$C$1001,2,0)</f>
        <v>Normal</v>
      </c>
      <c r="O576" t="str">
        <f>VLOOKUP(A576,'Customer-details'!$A$1:$C$1001,3,0)</f>
        <v>Male</v>
      </c>
      <c r="P576" t="str">
        <f>VLOOKUP(A576,'Product-details'!$A$1:$C$1001,2,0)</f>
        <v>Sports and travel</v>
      </c>
      <c r="Q576" t="str">
        <f>VLOOKUP(A576,'City-details'!$A$1:$C$1001,3,0)</f>
        <v>Yangon</v>
      </c>
      <c r="R576" t="str">
        <f>VLOOKUP(A576,'City-details'!$A$1:$C$1001,2,0)</f>
        <v>A</v>
      </c>
      <c r="S576" t="str">
        <f t="shared" si="35"/>
        <v>Good</v>
      </c>
    </row>
    <row r="577" spans="1:19">
      <c r="A577" t="s">
        <v>590</v>
      </c>
      <c r="B577" s="1">
        <v>81.31</v>
      </c>
      <c r="C577" s="4">
        <v>7</v>
      </c>
      <c r="D577" s="2">
        <v>28.458500000000001</v>
      </c>
      <c r="E577" s="1">
        <v>597.62850000000003</v>
      </c>
      <c r="F577" s="3">
        <v>43525</v>
      </c>
      <c r="G577" s="5">
        <v>0.82569444444444395</v>
      </c>
      <c r="H577" t="s">
        <v>13</v>
      </c>
      <c r="I577" s="1">
        <v>28.458500000000001</v>
      </c>
      <c r="J577" s="6">
        <v>6.3</v>
      </c>
      <c r="K577" t="str">
        <f t="shared" si="36"/>
        <v>Mar</v>
      </c>
      <c r="L577" t="str">
        <f t="shared" si="37"/>
        <v>Fri</v>
      </c>
      <c r="M577" t="str">
        <f t="shared" si="34"/>
        <v>evening</v>
      </c>
      <c r="N577" t="str">
        <f>VLOOKUP(A577,'Customer-details'!$A$1:$C$1001,2,0)</f>
        <v>Member</v>
      </c>
      <c r="O577" t="str">
        <f>VLOOKUP(A577,'Customer-details'!$A$1:$C$1001,3,0)</f>
        <v>Male</v>
      </c>
      <c r="P577" t="str">
        <f>VLOOKUP(A577,'Product-details'!$A$1:$C$1001,2,0)</f>
        <v>Fashion accessories</v>
      </c>
      <c r="Q577" t="str">
        <f>VLOOKUP(A577,'City-details'!$A$1:$C$1001,3,0)</f>
        <v>Mandalay</v>
      </c>
      <c r="R577" t="str">
        <f>VLOOKUP(A577,'City-details'!$A$1:$C$1001,2,0)</f>
        <v>B</v>
      </c>
      <c r="S577" t="str">
        <f t="shared" si="35"/>
        <v>Average</v>
      </c>
    </row>
    <row r="578" spans="1:19">
      <c r="A578" t="s">
        <v>591</v>
      </c>
      <c r="B578" s="1">
        <v>60.3</v>
      </c>
      <c r="C578" s="4">
        <v>4</v>
      </c>
      <c r="D578" s="2">
        <v>12.06</v>
      </c>
      <c r="E578" s="1">
        <v>253.26</v>
      </c>
      <c r="F578" s="3">
        <v>43516</v>
      </c>
      <c r="G578" s="5">
        <v>0.77986111111111101</v>
      </c>
      <c r="H578" t="s">
        <v>15</v>
      </c>
      <c r="I578" s="1">
        <v>12.06</v>
      </c>
      <c r="J578" s="6">
        <v>5.8</v>
      </c>
      <c r="K578" t="str">
        <f t="shared" si="36"/>
        <v>Feb</v>
      </c>
      <c r="L578" t="str">
        <f t="shared" si="37"/>
        <v>Wed</v>
      </c>
      <c r="M578" t="str">
        <f t="shared" si="34"/>
        <v>evening</v>
      </c>
      <c r="N578" t="str">
        <f>VLOOKUP(A578,'Customer-details'!$A$1:$C$1001,2,0)</f>
        <v>Normal</v>
      </c>
      <c r="O578" t="str">
        <f>VLOOKUP(A578,'Customer-details'!$A$1:$C$1001,3,0)</f>
        <v>Male</v>
      </c>
      <c r="P578" t="str">
        <f>VLOOKUP(A578,'Product-details'!$A$1:$C$1001,2,0)</f>
        <v>Food and beverages</v>
      </c>
      <c r="Q578" t="str">
        <f>VLOOKUP(A578,'City-details'!$A$1:$C$1001,3,0)</f>
        <v>Mandalay</v>
      </c>
      <c r="R578" t="str">
        <f>VLOOKUP(A578,'City-details'!$A$1:$C$1001,2,0)</f>
        <v>B</v>
      </c>
      <c r="S578" t="str">
        <f t="shared" si="35"/>
        <v>Poor</v>
      </c>
    </row>
    <row r="579" spans="1:19">
      <c r="A579" t="s">
        <v>592</v>
      </c>
      <c r="B579" s="1">
        <v>31.77</v>
      </c>
      <c r="C579" s="4">
        <v>4</v>
      </c>
      <c r="D579" s="2">
        <v>6.3540000000000001</v>
      </c>
      <c r="E579" s="1">
        <v>133.434</v>
      </c>
      <c r="F579" s="3">
        <v>43479</v>
      </c>
      <c r="G579" s="5">
        <v>0.61319444444444404</v>
      </c>
      <c r="H579" t="s">
        <v>13</v>
      </c>
      <c r="I579" s="1">
        <v>6.3540000000000001</v>
      </c>
      <c r="J579" s="6">
        <v>6.2</v>
      </c>
      <c r="K579" t="str">
        <f t="shared" si="36"/>
        <v>Jan</v>
      </c>
      <c r="L579" t="str">
        <f t="shared" si="37"/>
        <v>Mon</v>
      </c>
      <c r="M579" t="str">
        <f t="shared" ref="M579:M642" si="38">IF(G579&lt;TIME(12,0,0),"morning",IF(AND(G579&gt;=TIME(12,0,0),G579&lt;TIME(16,0,0)),"afternoon","evening"))</f>
        <v>afternoon</v>
      </c>
      <c r="N579" t="str">
        <f>VLOOKUP(A579,'Customer-details'!$A$1:$C$1001,2,0)</f>
        <v>Normal</v>
      </c>
      <c r="O579" t="str">
        <f>VLOOKUP(A579,'Customer-details'!$A$1:$C$1001,3,0)</f>
        <v>Male</v>
      </c>
      <c r="P579" t="str">
        <f>VLOOKUP(A579,'Product-details'!$A$1:$C$1001,2,0)</f>
        <v>Food and beverages</v>
      </c>
      <c r="Q579" t="str">
        <f>VLOOKUP(A579,'City-details'!$A$1:$C$1001,3,0)</f>
        <v>Naypyitaw</v>
      </c>
      <c r="R579" t="str">
        <f>VLOOKUP(A579,'City-details'!$A$1:$C$1001,2,0)</f>
        <v>C</v>
      </c>
      <c r="S579" t="str">
        <f t="shared" ref="S579:S642" si="39">IF(J579&gt;=8,"Good",IF(AND(J579&lt;8,J579&gt;=6),"Average","Poor"))</f>
        <v>Average</v>
      </c>
    </row>
    <row r="580" spans="1:19">
      <c r="A580" t="s">
        <v>593</v>
      </c>
      <c r="B580" s="1">
        <v>64.27</v>
      </c>
      <c r="C580" s="4">
        <v>4</v>
      </c>
      <c r="D580" s="2">
        <v>12.853999999999999</v>
      </c>
      <c r="E580" s="1">
        <v>269.93400000000003</v>
      </c>
      <c r="F580" s="3">
        <v>43550</v>
      </c>
      <c r="G580" s="5">
        <v>0.57916666666666705</v>
      </c>
      <c r="H580" t="s">
        <v>15</v>
      </c>
      <c r="I580" s="1">
        <v>12.853999999999999</v>
      </c>
      <c r="J580" s="6">
        <v>7.7</v>
      </c>
      <c r="K580" t="str">
        <f t="shared" si="36"/>
        <v>Mar</v>
      </c>
      <c r="L580" t="str">
        <f t="shared" si="37"/>
        <v>Tue</v>
      </c>
      <c r="M580" t="str">
        <f t="shared" si="38"/>
        <v>afternoon</v>
      </c>
      <c r="N580" t="str">
        <f>VLOOKUP(A580,'Customer-details'!$A$1:$C$1001,2,0)</f>
        <v>Normal</v>
      </c>
      <c r="O580" t="str">
        <f>VLOOKUP(A580,'Customer-details'!$A$1:$C$1001,3,0)</f>
        <v>Female</v>
      </c>
      <c r="P580" t="str">
        <f>VLOOKUP(A580,'Product-details'!$A$1:$C$1001,2,0)</f>
        <v>Health and beauty</v>
      </c>
      <c r="Q580" t="str">
        <f>VLOOKUP(A580,'City-details'!$A$1:$C$1001,3,0)</f>
        <v>Yangon</v>
      </c>
      <c r="R580" t="str">
        <f>VLOOKUP(A580,'City-details'!$A$1:$C$1001,2,0)</f>
        <v>A</v>
      </c>
      <c r="S580" t="str">
        <f t="shared" si="39"/>
        <v>Average</v>
      </c>
    </row>
    <row r="581" spans="1:19">
      <c r="A581" t="s">
        <v>594</v>
      </c>
      <c r="B581" s="1">
        <v>69.510000000000005</v>
      </c>
      <c r="C581" s="4">
        <v>2</v>
      </c>
      <c r="D581" s="2">
        <v>6.9509999999999996</v>
      </c>
      <c r="E581" s="1">
        <v>145.971</v>
      </c>
      <c r="F581" s="3">
        <v>43525</v>
      </c>
      <c r="G581" s="5">
        <v>0.51041666666666696</v>
      </c>
      <c r="H581" t="s">
        <v>13</v>
      </c>
      <c r="I581" s="1">
        <v>6.9509999999999996</v>
      </c>
      <c r="J581" s="6">
        <v>8.1</v>
      </c>
      <c r="K581" t="str">
        <f t="shared" si="36"/>
        <v>Mar</v>
      </c>
      <c r="L581" t="str">
        <f t="shared" si="37"/>
        <v>Fri</v>
      </c>
      <c r="M581" t="str">
        <f t="shared" si="38"/>
        <v>afternoon</v>
      </c>
      <c r="N581" t="str">
        <f>VLOOKUP(A581,'Customer-details'!$A$1:$C$1001,2,0)</f>
        <v>Normal</v>
      </c>
      <c r="O581" t="str">
        <f>VLOOKUP(A581,'Customer-details'!$A$1:$C$1001,3,0)</f>
        <v>Male</v>
      </c>
      <c r="P581" t="str">
        <f>VLOOKUP(A581,'Product-details'!$A$1:$C$1001,2,0)</f>
        <v>Health and beauty</v>
      </c>
      <c r="Q581" t="str">
        <f>VLOOKUP(A581,'City-details'!$A$1:$C$1001,3,0)</f>
        <v>Mandalay</v>
      </c>
      <c r="R581" t="str">
        <f>VLOOKUP(A581,'City-details'!$A$1:$C$1001,2,0)</f>
        <v>B</v>
      </c>
      <c r="S581" t="str">
        <f t="shared" si="39"/>
        <v>Good</v>
      </c>
    </row>
    <row r="582" spans="1:19">
      <c r="A582" t="s">
        <v>595</v>
      </c>
      <c r="B582" s="1">
        <v>27.22</v>
      </c>
      <c r="C582" s="4">
        <v>3</v>
      </c>
      <c r="D582" s="2">
        <v>4.0830000000000002</v>
      </c>
      <c r="E582" s="1">
        <v>85.742999999999995</v>
      </c>
      <c r="F582" s="3">
        <v>43472</v>
      </c>
      <c r="G582" s="5">
        <v>0.52569444444444402</v>
      </c>
      <c r="H582" t="s">
        <v>15</v>
      </c>
      <c r="I582" s="1">
        <v>4.0830000000000002</v>
      </c>
      <c r="J582" s="6">
        <v>7.3</v>
      </c>
      <c r="K582" t="str">
        <f t="shared" si="36"/>
        <v>Jan</v>
      </c>
      <c r="L582" t="str">
        <f t="shared" si="37"/>
        <v>Mon</v>
      </c>
      <c r="M582" t="str">
        <f t="shared" si="38"/>
        <v>afternoon</v>
      </c>
      <c r="N582" t="str">
        <f>VLOOKUP(A582,'Customer-details'!$A$1:$C$1001,2,0)</f>
        <v>Normal</v>
      </c>
      <c r="O582" t="str">
        <f>VLOOKUP(A582,'Customer-details'!$A$1:$C$1001,3,0)</f>
        <v>Male</v>
      </c>
      <c r="P582" t="str">
        <f>VLOOKUP(A582,'Product-details'!$A$1:$C$1001,2,0)</f>
        <v>Food and beverages</v>
      </c>
      <c r="Q582" t="str">
        <f>VLOOKUP(A582,'City-details'!$A$1:$C$1001,3,0)</f>
        <v>Naypyitaw</v>
      </c>
      <c r="R582" t="str">
        <f>VLOOKUP(A582,'City-details'!$A$1:$C$1001,2,0)</f>
        <v>C</v>
      </c>
      <c r="S582" t="str">
        <f t="shared" si="39"/>
        <v>Average</v>
      </c>
    </row>
    <row r="583" spans="1:19">
      <c r="A583" t="s">
        <v>596</v>
      </c>
      <c r="B583" s="1">
        <v>77.680000000000007</v>
      </c>
      <c r="C583" s="4">
        <v>4</v>
      </c>
      <c r="D583" s="2">
        <v>15.536</v>
      </c>
      <c r="E583" s="1">
        <v>326.25599999999997</v>
      </c>
      <c r="F583" s="3">
        <v>43497</v>
      </c>
      <c r="G583" s="5">
        <v>0.82916666666666705</v>
      </c>
      <c r="H583" t="s">
        <v>15</v>
      </c>
      <c r="I583" s="1">
        <v>15.536</v>
      </c>
      <c r="J583" s="6">
        <v>8.4</v>
      </c>
      <c r="K583" t="str">
        <f t="shared" si="36"/>
        <v>Feb</v>
      </c>
      <c r="L583" t="str">
        <f t="shared" si="37"/>
        <v>Fri</v>
      </c>
      <c r="M583" t="str">
        <f t="shared" si="38"/>
        <v>evening</v>
      </c>
      <c r="N583" t="str">
        <f>VLOOKUP(A583,'Customer-details'!$A$1:$C$1001,2,0)</f>
        <v>Member</v>
      </c>
      <c r="O583" t="str">
        <f>VLOOKUP(A583,'Customer-details'!$A$1:$C$1001,3,0)</f>
        <v>Female</v>
      </c>
      <c r="P583" t="str">
        <f>VLOOKUP(A583,'Product-details'!$A$1:$C$1001,2,0)</f>
        <v>Health and beauty</v>
      </c>
      <c r="Q583" t="str">
        <f>VLOOKUP(A583,'City-details'!$A$1:$C$1001,3,0)</f>
        <v>Yangon</v>
      </c>
      <c r="R583" t="str">
        <f>VLOOKUP(A583,'City-details'!$A$1:$C$1001,2,0)</f>
        <v>A</v>
      </c>
      <c r="S583" t="str">
        <f t="shared" si="39"/>
        <v>Good</v>
      </c>
    </row>
    <row r="584" spans="1:19">
      <c r="A584" t="s">
        <v>597</v>
      </c>
      <c r="B584" s="1">
        <v>92.98</v>
      </c>
      <c r="C584" s="4">
        <v>2</v>
      </c>
      <c r="D584" s="2">
        <v>9.298</v>
      </c>
      <c r="E584" s="1">
        <v>195.25800000000001</v>
      </c>
      <c r="F584" s="3">
        <v>43509</v>
      </c>
      <c r="G584" s="5">
        <v>0.62916666666666698</v>
      </c>
      <c r="H584" t="s">
        <v>17</v>
      </c>
      <c r="I584" s="1">
        <v>9.298</v>
      </c>
      <c r="J584" s="6">
        <v>8</v>
      </c>
      <c r="K584" t="str">
        <f t="shared" si="36"/>
        <v>Feb</v>
      </c>
      <c r="L584" t="str">
        <f t="shared" si="37"/>
        <v>Wed</v>
      </c>
      <c r="M584" t="str">
        <f t="shared" si="38"/>
        <v>afternoon</v>
      </c>
      <c r="N584" t="str">
        <f>VLOOKUP(A584,'Customer-details'!$A$1:$C$1001,2,0)</f>
        <v>Member</v>
      </c>
      <c r="O584" t="str">
        <f>VLOOKUP(A584,'Customer-details'!$A$1:$C$1001,3,0)</f>
        <v>Female</v>
      </c>
      <c r="P584" t="str">
        <f>VLOOKUP(A584,'Product-details'!$A$1:$C$1001,2,0)</f>
        <v>Fashion accessories</v>
      </c>
      <c r="Q584" t="str">
        <f>VLOOKUP(A584,'City-details'!$A$1:$C$1001,3,0)</f>
        <v>Naypyitaw</v>
      </c>
      <c r="R584" t="str">
        <f>VLOOKUP(A584,'City-details'!$A$1:$C$1001,2,0)</f>
        <v>C</v>
      </c>
      <c r="S584" t="str">
        <f t="shared" si="39"/>
        <v>Good</v>
      </c>
    </row>
    <row r="585" spans="1:19">
      <c r="A585" t="s">
        <v>598</v>
      </c>
      <c r="B585" s="1">
        <v>18.079999999999998</v>
      </c>
      <c r="C585" s="4">
        <v>4</v>
      </c>
      <c r="D585" s="2">
        <v>3.6160000000000001</v>
      </c>
      <c r="E585" s="1">
        <v>75.936000000000007</v>
      </c>
      <c r="F585" s="3">
        <v>43479</v>
      </c>
      <c r="G585" s="5">
        <v>0.75208333333333299</v>
      </c>
      <c r="H585" t="s">
        <v>17</v>
      </c>
      <c r="I585" s="1">
        <v>3.6160000000000001</v>
      </c>
      <c r="J585" s="6">
        <v>9.5</v>
      </c>
      <c r="K585" t="str">
        <f t="shared" si="36"/>
        <v>Jan</v>
      </c>
      <c r="L585" t="str">
        <f t="shared" si="37"/>
        <v>Mon</v>
      </c>
      <c r="M585" t="str">
        <f t="shared" si="38"/>
        <v>evening</v>
      </c>
      <c r="N585" t="str">
        <f>VLOOKUP(A585,'Customer-details'!$A$1:$C$1001,2,0)</f>
        <v>Member</v>
      </c>
      <c r="O585" t="str">
        <f>VLOOKUP(A585,'Customer-details'!$A$1:$C$1001,3,0)</f>
        <v>Female</v>
      </c>
      <c r="P585" t="str">
        <f>VLOOKUP(A585,'Product-details'!$A$1:$C$1001,2,0)</f>
        <v>Fashion accessories</v>
      </c>
      <c r="Q585" t="str">
        <f>VLOOKUP(A585,'City-details'!$A$1:$C$1001,3,0)</f>
        <v>Mandalay</v>
      </c>
      <c r="R585" t="str">
        <f>VLOOKUP(A585,'City-details'!$A$1:$C$1001,2,0)</f>
        <v>B</v>
      </c>
      <c r="S585" t="str">
        <f t="shared" si="39"/>
        <v>Good</v>
      </c>
    </row>
    <row r="586" spans="1:19">
      <c r="A586" t="s">
        <v>599</v>
      </c>
      <c r="B586" s="1">
        <v>63.06</v>
      </c>
      <c r="C586" s="4">
        <v>3</v>
      </c>
      <c r="D586" s="2">
        <v>9.4589999999999996</v>
      </c>
      <c r="E586" s="1">
        <v>198.63900000000001</v>
      </c>
      <c r="F586" s="3">
        <v>43484</v>
      </c>
      <c r="G586" s="5">
        <v>0.66527777777777797</v>
      </c>
      <c r="H586" t="s">
        <v>13</v>
      </c>
      <c r="I586" s="1">
        <v>9.4589999999999996</v>
      </c>
      <c r="J586" s="6">
        <v>7</v>
      </c>
      <c r="K586" t="str">
        <f t="shared" si="36"/>
        <v>Jan</v>
      </c>
      <c r="L586" t="str">
        <f t="shared" si="37"/>
        <v>Sat</v>
      </c>
      <c r="M586" t="str">
        <f t="shared" si="38"/>
        <v>afternoon</v>
      </c>
      <c r="N586" t="str">
        <f>VLOOKUP(A586,'Customer-details'!$A$1:$C$1001,2,0)</f>
        <v>Normal</v>
      </c>
      <c r="O586" t="str">
        <f>VLOOKUP(A586,'Customer-details'!$A$1:$C$1001,3,0)</f>
        <v>Male</v>
      </c>
      <c r="P586" t="str">
        <f>VLOOKUP(A586,'Product-details'!$A$1:$C$1001,2,0)</f>
        <v>Sports and travel</v>
      </c>
      <c r="Q586" t="str">
        <f>VLOOKUP(A586,'City-details'!$A$1:$C$1001,3,0)</f>
        <v>Mandalay</v>
      </c>
      <c r="R586" t="str">
        <f>VLOOKUP(A586,'City-details'!$A$1:$C$1001,2,0)</f>
        <v>B</v>
      </c>
      <c r="S586" t="str">
        <f t="shared" si="39"/>
        <v>Average</v>
      </c>
    </row>
    <row r="587" spans="1:19">
      <c r="A587" t="s">
        <v>600</v>
      </c>
      <c r="B587" s="1">
        <v>51.71</v>
      </c>
      <c r="C587" s="4">
        <v>4</v>
      </c>
      <c r="D587" s="2">
        <v>10.342000000000001</v>
      </c>
      <c r="E587" s="1">
        <v>217.18199999999999</v>
      </c>
      <c r="F587" s="3">
        <v>43533</v>
      </c>
      <c r="G587" s="5">
        <v>0.57847222222222205</v>
      </c>
      <c r="H587" t="s">
        <v>17</v>
      </c>
      <c r="I587" s="1">
        <v>10.342000000000001</v>
      </c>
      <c r="J587" s="6">
        <v>9.8000000000000007</v>
      </c>
      <c r="K587" t="str">
        <f t="shared" si="36"/>
        <v>Mar</v>
      </c>
      <c r="L587" t="str">
        <f t="shared" si="37"/>
        <v>Sat</v>
      </c>
      <c r="M587" t="str">
        <f t="shared" si="38"/>
        <v>afternoon</v>
      </c>
      <c r="N587" t="str">
        <f>VLOOKUP(A587,'Customer-details'!$A$1:$C$1001,2,0)</f>
        <v>Normal</v>
      </c>
      <c r="O587" t="str">
        <f>VLOOKUP(A587,'Customer-details'!$A$1:$C$1001,3,0)</f>
        <v>Male</v>
      </c>
      <c r="P587" t="str">
        <f>VLOOKUP(A587,'Product-details'!$A$1:$C$1001,2,0)</f>
        <v>Health and beauty</v>
      </c>
      <c r="Q587" t="str">
        <f>VLOOKUP(A587,'City-details'!$A$1:$C$1001,3,0)</f>
        <v>Yangon</v>
      </c>
      <c r="R587" t="str">
        <f>VLOOKUP(A587,'City-details'!$A$1:$C$1001,2,0)</f>
        <v>A</v>
      </c>
      <c r="S587" t="str">
        <f t="shared" si="39"/>
        <v>Good</v>
      </c>
    </row>
    <row r="588" spans="1:19">
      <c r="A588" t="s">
        <v>601</v>
      </c>
      <c r="B588" s="1">
        <v>52.34</v>
      </c>
      <c r="C588" s="4">
        <v>3</v>
      </c>
      <c r="D588" s="2">
        <v>7.851</v>
      </c>
      <c r="E588" s="1">
        <v>164.87100000000001</v>
      </c>
      <c r="F588" s="3">
        <v>43551</v>
      </c>
      <c r="G588" s="5">
        <v>0.58541666666666703</v>
      </c>
      <c r="H588" t="s">
        <v>15</v>
      </c>
      <c r="I588" s="1">
        <v>7.851</v>
      </c>
      <c r="J588" s="6">
        <v>9.1999999999999993</v>
      </c>
      <c r="K588" t="str">
        <f t="shared" si="36"/>
        <v>Mar</v>
      </c>
      <c r="L588" t="str">
        <f t="shared" si="37"/>
        <v>Wed</v>
      </c>
      <c r="M588" t="str">
        <f t="shared" si="38"/>
        <v>afternoon</v>
      </c>
      <c r="N588" t="str">
        <f>VLOOKUP(A588,'Customer-details'!$A$1:$C$1001,2,0)</f>
        <v>Normal</v>
      </c>
      <c r="O588" t="str">
        <f>VLOOKUP(A588,'Customer-details'!$A$1:$C$1001,3,0)</f>
        <v>Female</v>
      </c>
      <c r="P588" t="str">
        <f>VLOOKUP(A588,'Product-details'!$A$1:$C$1001,2,0)</f>
        <v>Food and beverages</v>
      </c>
      <c r="Q588" t="str">
        <f>VLOOKUP(A588,'City-details'!$A$1:$C$1001,3,0)</f>
        <v>Yangon</v>
      </c>
      <c r="R588" t="str">
        <f>VLOOKUP(A588,'City-details'!$A$1:$C$1001,2,0)</f>
        <v>A</v>
      </c>
      <c r="S588" t="str">
        <f t="shared" si="39"/>
        <v>Good</v>
      </c>
    </row>
    <row r="589" spans="1:19">
      <c r="A589" t="s">
        <v>602</v>
      </c>
      <c r="B589" s="1">
        <v>43.06</v>
      </c>
      <c r="C589" s="4">
        <v>5</v>
      </c>
      <c r="D589" s="2">
        <v>10.765000000000001</v>
      </c>
      <c r="E589" s="1">
        <v>226.065</v>
      </c>
      <c r="F589" s="3">
        <v>43500</v>
      </c>
      <c r="G589" s="5">
        <v>0.69305555555555598</v>
      </c>
      <c r="H589" t="s">
        <v>13</v>
      </c>
      <c r="I589" s="1">
        <v>10.765000000000001</v>
      </c>
      <c r="J589" s="6">
        <v>7.7</v>
      </c>
      <c r="K589" t="str">
        <f t="shared" si="36"/>
        <v>Feb</v>
      </c>
      <c r="L589" t="str">
        <f t="shared" si="37"/>
        <v>Mon</v>
      </c>
      <c r="M589" t="str">
        <f t="shared" si="38"/>
        <v>evening</v>
      </c>
      <c r="N589" t="str">
        <f>VLOOKUP(A589,'Customer-details'!$A$1:$C$1001,2,0)</f>
        <v>Normal</v>
      </c>
      <c r="O589" t="str">
        <f>VLOOKUP(A589,'Customer-details'!$A$1:$C$1001,3,0)</f>
        <v>Female</v>
      </c>
      <c r="P589" t="str">
        <f>VLOOKUP(A589,'Product-details'!$A$1:$C$1001,2,0)</f>
        <v>Sports and travel</v>
      </c>
      <c r="Q589" t="str">
        <f>VLOOKUP(A589,'City-details'!$A$1:$C$1001,3,0)</f>
        <v>Yangon</v>
      </c>
      <c r="R589" t="str">
        <f>VLOOKUP(A589,'City-details'!$A$1:$C$1001,2,0)</f>
        <v>A</v>
      </c>
      <c r="S589" t="str">
        <f t="shared" si="39"/>
        <v>Average</v>
      </c>
    </row>
    <row r="590" spans="1:19">
      <c r="A590" t="s">
        <v>603</v>
      </c>
      <c r="B590" s="1">
        <v>59.61</v>
      </c>
      <c r="C590" s="4">
        <v>10</v>
      </c>
      <c r="D590" s="2">
        <v>29.805</v>
      </c>
      <c r="E590" s="1">
        <v>625.90499999999997</v>
      </c>
      <c r="F590" s="3">
        <v>43538</v>
      </c>
      <c r="G590" s="5">
        <v>0.46319444444444402</v>
      </c>
      <c r="H590" t="s">
        <v>15</v>
      </c>
      <c r="I590" s="1">
        <v>29.805</v>
      </c>
      <c r="J590" s="6">
        <v>5.3</v>
      </c>
      <c r="K590" t="str">
        <f t="shared" si="36"/>
        <v>Mar</v>
      </c>
      <c r="L590" t="str">
        <f t="shared" si="37"/>
        <v>Thu</v>
      </c>
      <c r="M590" t="str">
        <f t="shared" si="38"/>
        <v>morning</v>
      </c>
      <c r="N590" t="str">
        <f>VLOOKUP(A590,'Customer-details'!$A$1:$C$1001,2,0)</f>
        <v>Normal</v>
      </c>
      <c r="O590" t="str">
        <f>VLOOKUP(A590,'Customer-details'!$A$1:$C$1001,3,0)</f>
        <v>Male</v>
      </c>
      <c r="P590" t="str">
        <f>VLOOKUP(A590,'Product-details'!$A$1:$C$1001,2,0)</f>
        <v>Fashion accessories</v>
      </c>
      <c r="Q590" t="str">
        <f>VLOOKUP(A590,'City-details'!$A$1:$C$1001,3,0)</f>
        <v>Naypyitaw</v>
      </c>
      <c r="R590" t="str">
        <f>VLOOKUP(A590,'City-details'!$A$1:$C$1001,2,0)</f>
        <v>C</v>
      </c>
      <c r="S590" t="str">
        <f t="shared" si="39"/>
        <v>Poor</v>
      </c>
    </row>
    <row r="591" spans="1:19">
      <c r="A591" t="s">
        <v>604</v>
      </c>
      <c r="B591" s="1">
        <v>14.62</v>
      </c>
      <c r="C591" s="4">
        <v>5</v>
      </c>
      <c r="D591" s="2">
        <v>3.6549999999999998</v>
      </c>
      <c r="E591" s="1">
        <v>76.754999999999995</v>
      </c>
      <c r="F591" s="3">
        <v>43528</v>
      </c>
      <c r="G591" s="5">
        <v>0.51597222222222205</v>
      </c>
      <c r="H591" t="s">
        <v>15</v>
      </c>
      <c r="I591" s="1">
        <v>3.6549999999999998</v>
      </c>
      <c r="J591" s="6">
        <v>4.4000000000000004</v>
      </c>
      <c r="K591" t="str">
        <f t="shared" si="36"/>
        <v>Mar</v>
      </c>
      <c r="L591" t="str">
        <f t="shared" si="37"/>
        <v>Mon</v>
      </c>
      <c r="M591" t="str">
        <f t="shared" si="38"/>
        <v>afternoon</v>
      </c>
      <c r="N591" t="str">
        <f>VLOOKUP(A591,'Customer-details'!$A$1:$C$1001,2,0)</f>
        <v>Normal</v>
      </c>
      <c r="O591" t="str">
        <f>VLOOKUP(A591,'Customer-details'!$A$1:$C$1001,3,0)</f>
        <v>Male</v>
      </c>
      <c r="P591" t="str">
        <f>VLOOKUP(A591,'Product-details'!$A$1:$C$1001,2,0)</f>
        <v>Health and beauty</v>
      </c>
      <c r="Q591" t="str">
        <f>VLOOKUP(A591,'City-details'!$A$1:$C$1001,3,0)</f>
        <v>Yangon</v>
      </c>
      <c r="R591" t="str">
        <f>VLOOKUP(A591,'City-details'!$A$1:$C$1001,2,0)</f>
        <v>A</v>
      </c>
      <c r="S591" t="str">
        <f t="shared" si="39"/>
        <v>Poor</v>
      </c>
    </row>
    <row r="592" spans="1:19">
      <c r="A592" t="s">
        <v>605</v>
      </c>
      <c r="B592" s="1">
        <v>46.53</v>
      </c>
      <c r="C592" s="4">
        <v>6</v>
      </c>
      <c r="D592" s="2">
        <v>13.959</v>
      </c>
      <c r="E592" s="1">
        <v>293.13900000000001</v>
      </c>
      <c r="F592" s="3">
        <v>43527</v>
      </c>
      <c r="G592" s="5">
        <v>0.454166666666667</v>
      </c>
      <c r="H592" t="s">
        <v>17</v>
      </c>
      <c r="I592" s="1">
        <v>13.959</v>
      </c>
      <c r="J592" s="6">
        <v>4.3</v>
      </c>
      <c r="K592" t="str">
        <f t="shared" si="36"/>
        <v>Mar</v>
      </c>
      <c r="L592" t="str">
        <f t="shared" si="37"/>
        <v>Sun</v>
      </c>
      <c r="M592" t="str">
        <f t="shared" si="38"/>
        <v>morning</v>
      </c>
      <c r="N592" t="str">
        <f>VLOOKUP(A592,'Customer-details'!$A$1:$C$1001,2,0)</f>
        <v>Member</v>
      </c>
      <c r="O592" t="str">
        <f>VLOOKUP(A592,'Customer-details'!$A$1:$C$1001,3,0)</f>
        <v>Male</v>
      </c>
      <c r="P592" t="str">
        <f>VLOOKUP(A592,'Product-details'!$A$1:$C$1001,2,0)</f>
        <v>Health and beauty</v>
      </c>
      <c r="Q592" t="str">
        <f>VLOOKUP(A592,'City-details'!$A$1:$C$1001,3,0)</f>
        <v>Naypyitaw</v>
      </c>
      <c r="R592" t="str">
        <f>VLOOKUP(A592,'City-details'!$A$1:$C$1001,2,0)</f>
        <v>C</v>
      </c>
      <c r="S592" t="str">
        <f t="shared" si="39"/>
        <v>Poor</v>
      </c>
    </row>
    <row r="593" spans="1:19">
      <c r="A593" t="s">
        <v>606</v>
      </c>
      <c r="B593" s="1">
        <v>24.24</v>
      </c>
      <c r="C593" s="4">
        <v>7</v>
      </c>
      <c r="D593" s="2">
        <v>8.484</v>
      </c>
      <c r="E593" s="1">
        <v>178.16399999999999</v>
      </c>
      <c r="F593" s="3">
        <v>43492</v>
      </c>
      <c r="G593" s="5">
        <v>0.73472222222222205</v>
      </c>
      <c r="H593" t="s">
        <v>13</v>
      </c>
      <c r="I593" s="1">
        <v>8.484</v>
      </c>
      <c r="J593" s="6">
        <v>9.4</v>
      </c>
      <c r="K593" t="str">
        <f t="shared" si="36"/>
        <v>Jan</v>
      </c>
      <c r="L593" t="str">
        <f t="shared" si="37"/>
        <v>Sun</v>
      </c>
      <c r="M593" t="str">
        <f t="shared" si="38"/>
        <v>evening</v>
      </c>
      <c r="N593" t="str">
        <f>VLOOKUP(A593,'Customer-details'!$A$1:$C$1001,2,0)</f>
        <v>Member</v>
      </c>
      <c r="O593" t="str">
        <f>VLOOKUP(A593,'Customer-details'!$A$1:$C$1001,3,0)</f>
        <v>Female</v>
      </c>
      <c r="P593" t="str">
        <f>VLOOKUP(A593,'Product-details'!$A$1:$C$1001,2,0)</f>
        <v>Home and lifestyle</v>
      </c>
      <c r="Q593" t="str">
        <f>VLOOKUP(A593,'City-details'!$A$1:$C$1001,3,0)</f>
        <v>Naypyitaw</v>
      </c>
      <c r="R593" t="str">
        <f>VLOOKUP(A593,'City-details'!$A$1:$C$1001,2,0)</f>
        <v>C</v>
      </c>
      <c r="S593" t="str">
        <f t="shared" si="39"/>
        <v>Good</v>
      </c>
    </row>
    <row r="594" spans="1:19">
      <c r="A594" t="s">
        <v>607</v>
      </c>
      <c r="B594" s="1">
        <v>45.58</v>
      </c>
      <c r="C594" s="4">
        <v>1</v>
      </c>
      <c r="D594" s="2">
        <v>2.2789999999999999</v>
      </c>
      <c r="E594" s="1">
        <v>47.859000000000002</v>
      </c>
      <c r="F594" s="3">
        <v>43503</v>
      </c>
      <c r="G594" s="5">
        <v>0.59236111111111101</v>
      </c>
      <c r="H594" t="s">
        <v>15</v>
      </c>
      <c r="I594" s="1">
        <v>2.2789999999999999</v>
      </c>
      <c r="J594" s="6">
        <v>9.8000000000000007</v>
      </c>
      <c r="K594" t="str">
        <f t="shared" si="36"/>
        <v>Feb</v>
      </c>
      <c r="L594" t="str">
        <f t="shared" si="37"/>
        <v>Thu</v>
      </c>
      <c r="M594" t="str">
        <f t="shared" si="38"/>
        <v>afternoon</v>
      </c>
      <c r="N594" t="str">
        <f>VLOOKUP(A594,'Customer-details'!$A$1:$C$1001,2,0)</f>
        <v>Member</v>
      </c>
      <c r="O594" t="str">
        <f>VLOOKUP(A594,'Customer-details'!$A$1:$C$1001,3,0)</f>
        <v>Female</v>
      </c>
      <c r="P594" t="str">
        <f>VLOOKUP(A594,'Product-details'!$A$1:$C$1001,2,0)</f>
        <v>Sports and travel</v>
      </c>
      <c r="Q594" t="str">
        <f>VLOOKUP(A594,'City-details'!$A$1:$C$1001,3,0)</f>
        <v>Yangon</v>
      </c>
      <c r="R594" t="str">
        <f>VLOOKUP(A594,'City-details'!$A$1:$C$1001,2,0)</f>
        <v>A</v>
      </c>
      <c r="S594" t="str">
        <f t="shared" si="39"/>
        <v>Good</v>
      </c>
    </row>
    <row r="595" spans="1:19">
      <c r="A595" t="s">
        <v>608</v>
      </c>
      <c r="B595" s="1">
        <v>75.2</v>
      </c>
      <c r="C595" s="4">
        <v>3</v>
      </c>
      <c r="D595" s="2">
        <v>11.28</v>
      </c>
      <c r="E595" s="1">
        <v>236.88</v>
      </c>
      <c r="F595" s="3">
        <v>43501</v>
      </c>
      <c r="G595" s="5">
        <v>0.49375000000000002</v>
      </c>
      <c r="H595" t="s">
        <v>13</v>
      </c>
      <c r="I595" s="1">
        <v>11.28</v>
      </c>
      <c r="J595" s="6">
        <v>4.8</v>
      </c>
      <c r="K595" t="str">
        <f t="shared" si="36"/>
        <v>Feb</v>
      </c>
      <c r="L595" t="str">
        <f t="shared" si="37"/>
        <v>Tue</v>
      </c>
      <c r="M595" t="str">
        <f t="shared" si="38"/>
        <v>morning</v>
      </c>
      <c r="N595" t="str">
        <f>VLOOKUP(A595,'Customer-details'!$A$1:$C$1001,2,0)</f>
        <v>Member</v>
      </c>
      <c r="O595" t="str">
        <f>VLOOKUP(A595,'Customer-details'!$A$1:$C$1001,3,0)</f>
        <v>Female</v>
      </c>
      <c r="P595" t="str">
        <f>VLOOKUP(A595,'Product-details'!$A$1:$C$1001,2,0)</f>
        <v>Sports and travel</v>
      </c>
      <c r="Q595" t="str">
        <f>VLOOKUP(A595,'City-details'!$A$1:$C$1001,3,0)</f>
        <v>Yangon</v>
      </c>
      <c r="R595" t="str">
        <f>VLOOKUP(A595,'City-details'!$A$1:$C$1001,2,0)</f>
        <v>A</v>
      </c>
      <c r="S595" t="str">
        <f t="shared" si="39"/>
        <v>Poor</v>
      </c>
    </row>
    <row r="596" spans="1:19">
      <c r="A596" t="s">
        <v>609</v>
      </c>
      <c r="B596" s="1">
        <v>96.8</v>
      </c>
      <c r="C596" s="4">
        <v>3</v>
      </c>
      <c r="D596" s="2">
        <v>14.52</v>
      </c>
      <c r="E596" s="1">
        <v>304.92</v>
      </c>
      <c r="F596" s="3">
        <v>43539</v>
      </c>
      <c r="G596" s="5">
        <v>0.54513888888888895</v>
      </c>
      <c r="H596" t="s">
        <v>15</v>
      </c>
      <c r="I596" s="1">
        <v>14.52</v>
      </c>
      <c r="J596" s="6">
        <v>5.3</v>
      </c>
      <c r="K596" t="str">
        <f t="shared" si="36"/>
        <v>Mar</v>
      </c>
      <c r="L596" t="str">
        <f t="shared" si="37"/>
        <v>Fri</v>
      </c>
      <c r="M596" t="str">
        <f t="shared" si="38"/>
        <v>afternoon</v>
      </c>
      <c r="N596" t="str">
        <f>VLOOKUP(A596,'Customer-details'!$A$1:$C$1001,2,0)</f>
        <v>Member</v>
      </c>
      <c r="O596" t="str">
        <f>VLOOKUP(A596,'Customer-details'!$A$1:$C$1001,3,0)</f>
        <v>Male</v>
      </c>
      <c r="P596" t="str">
        <f>VLOOKUP(A596,'Product-details'!$A$1:$C$1001,2,0)</f>
        <v>Sports and travel</v>
      </c>
      <c r="Q596" t="str">
        <f>VLOOKUP(A596,'City-details'!$A$1:$C$1001,3,0)</f>
        <v>Mandalay</v>
      </c>
      <c r="R596" t="str">
        <f>VLOOKUP(A596,'City-details'!$A$1:$C$1001,2,0)</f>
        <v>B</v>
      </c>
      <c r="S596" t="str">
        <f t="shared" si="39"/>
        <v>Poor</v>
      </c>
    </row>
    <row r="597" spans="1:19">
      <c r="A597" t="s">
        <v>610</v>
      </c>
      <c r="B597" s="1">
        <v>14.82</v>
      </c>
      <c r="C597" s="4">
        <v>3</v>
      </c>
      <c r="D597" s="2">
        <v>2.2229999999999999</v>
      </c>
      <c r="E597" s="1">
        <v>46.683</v>
      </c>
      <c r="F597" s="3">
        <v>43525</v>
      </c>
      <c r="G597" s="5">
        <v>0.47916666666666702</v>
      </c>
      <c r="H597" t="s">
        <v>17</v>
      </c>
      <c r="I597" s="1">
        <v>2.2229999999999999</v>
      </c>
      <c r="J597" s="6">
        <v>8.6999999999999993</v>
      </c>
      <c r="K597" t="str">
        <f t="shared" si="36"/>
        <v>Mar</v>
      </c>
      <c r="L597" t="str">
        <f t="shared" si="37"/>
        <v>Fri</v>
      </c>
      <c r="M597" t="str">
        <f t="shared" si="38"/>
        <v>morning</v>
      </c>
      <c r="N597" t="str">
        <f>VLOOKUP(A597,'Customer-details'!$A$1:$C$1001,2,0)</f>
        <v>Normal</v>
      </c>
      <c r="O597" t="str">
        <f>VLOOKUP(A597,'Customer-details'!$A$1:$C$1001,3,0)</f>
        <v>Male</v>
      </c>
      <c r="P597" t="str">
        <f>VLOOKUP(A597,'Product-details'!$A$1:$C$1001,2,0)</f>
        <v>Health and beauty</v>
      </c>
      <c r="Q597" t="str">
        <f>VLOOKUP(A597,'City-details'!$A$1:$C$1001,3,0)</f>
        <v>Mandalay</v>
      </c>
      <c r="R597" t="str">
        <f>VLOOKUP(A597,'City-details'!$A$1:$C$1001,2,0)</f>
        <v>B</v>
      </c>
      <c r="S597" t="str">
        <f t="shared" si="39"/>
        <v>Good</v>
      </c>
    </row>
    <row r="598" spans="1:19">
      <c r="A598" t="s">
        <v>611</v>
      </c>
      <c r="B598" s="1">
        <v>52.2</v>
      </c>
      <c r="C598" s="4">
        <v>3</v>
      </c>
      <c r="D598" s="2">
        <v>7.83</v>
      </c>
      <c r="E598" s="1">
        <v>164.43</v>
      </c>
      <c r="F598" s="3">
        <v>43511</v>
      </c>
      <c r="G598" s="5">
        <v>0.5625</v>
      </c>
      <c r="H598" t="s">
        <v>17</v>
      </c>
      <c r="I598" s="1">
        <v>7.83</v>
      </c>
      <c r="J598" s="6">
        <v>9.5</v>
      </c>
      <c r="K598" t="str">
        <f t="shared" si="36"/>
        <v>Feb</v>
      </c>
      <c r="L598" t="str">
        <f t="shared" si="37"/>
        <v>Fri</v>
      </c>
      <c r="M598" t="str">
        <f t="shared" si="38"/>
        <v>afternoon</v>
      </c>
      <c r="N598" t="str">
        <f>VLOOKUP(A598,'Customer-details'!$A$1:$C$1001,2,0)</f>
        <v>Normal</v>
      </c>
      <c r="O598" t="str">
        <f>VLOOKUP(A598,'Customer-details'!$A$1:$C$1001,3,0)</f>
        <v>Male</v>
      </c>
      <c r="P598" t="str">
        <f>VLOOKUP(A598,'Product-details'!$A$1:$C$1001,2,0)</f>
        <v>Food and beverages</v>
      </c>
      <c r="Q598" t="str">
        <f>VLOOKUP(A598,'City-details'!$A$1:$C$1001,3,0)</f>
        <v>Yangon</v>
      </c>
      <c r="R598" t="str">
        <f>VLOOKUP(A598,'City-details'!$A$1:$C$1001,2,0)</f>
        <v>A</v>
      </c>
      <c r="S598" t="str">
        <f t="shared" si="39"/>
        <v>Good</v>
      </c>
    </row>
    <row r="599" spans="1:19">
      <c r="A599" t="s">
        <v>612</v>
      </c>
      <c r="B599" s="1">
        <v>46.66</v>
      </c>
      <c r="C599" s="4">
        <v>9</v>
      </c>
      <c r="D599" s="2">
        <v>20.997</v>
      </c>
      <c r="E599" s="1">
        <v>440.93700000000001</v>
      </c>
      <c r="F599" s="3">
        <v>43513</v>
      </c>
      <c r="G599" s="5">
        <v>0.79930555555555605</v>
      </c>
      <c r="H599" t="s">
        <v>13</v>
      </c>
      <c r="I599" s="1">
        <v>20.997</v>
      </c>
      <c r="J599" s="6">
        <v>5.3</v>
      </c>
      <c r="K599" t="str">
        <f t="shared" si="36"/>
        <v>Feb</v>
      </c>
      <c r="L599" t="str">
        <f t="shared" si="37"/>
        <v>Sun</v>
      </c>
      <c r="M599" t="str">
        <f t="shared" si="38"/>
        <v>evening</v>
      </c>
      <c r="N599" t="str">
        <f>VLOOKUP(A599,'Customer-details'!$A$1:$C$1001,2,0)</f>
        <v>Normal</v>
      </c>
      <c r="O599" t="str">
        <f>VLOOKUP(A599,'Customer-details'!$A$1:$C$1001,3,0)</f>
        <v>Female</v>
      </c>
      <c r="P599" t="str">
        <f>VLOOKUP(A599,'Product-details'!$A$1:$C$1001,2,0)</f>
        <v>Sports and travel</v>
      </c>
      <c r="Q599" t="str">
        <f>VLOOKUP(A599,'City-details'!$A$1:$C$1001,3,0)</f>
        <v>Naypyitaw</v>
      </c>
      <c r="R599" t="str">
        <f>VLOOKUP(A599,'City-details'!$A$1:$C$1001,2,0)</f>
        <v>C</v>
      </c>
      <c r="S599" t="str">
        <f t="shared" si="39"/>
        <v>Poor</v>
      </c>
    </row>
    <row r="600" spans="1:19">
      <c r="A600" t="s">
        <v>613</v>
      </c>
      <c r="B600" s="1">
        <v>36.85</v>
      </c>
      <c r="C600" s="4">
        <v>5</v>
      </c>
      <c r="D600" s="2">
        <v>9.2125000000000004</v>
      </c>
      <c r="E600" s="1">
        <v>193.46250000000001</v>
      </c>
      <c r="F600" s="3">
        <v>43491</v>
      </c>
      <c r="G600" s="5">
        <v>0.78680555555555598</v>
      </c>
      <c r="H600" t="s">
        <v>15</v>
      </c>
      <c r="I600" s="1">
        <v>9.2125000000000004</v>
      </c>
      <c r="J600" s="6">
        <v>9.1999999999999993</v>
      </c>
      <c r="K600" t="str">
        <f t="shared" si="36"/>
        <v>Jan</v>
      </c>
      <c r="L600" t="str">
        <f t="shared" si="37"/>
        <v>Sat</v>
      </c>
      <c r="M600" t="str">
        <f t="shared" si="38"/>
        <v>evening</v>
      </c>
      <c r="N600" t="str">
        <f>VLOOKUP(A600,'Customer-details'!$A$1:$C$1001,2,0)</f>
        <v>Normal</v>
      </c>
      <c r="O600" t="str">
        <f>VLOOKUP(A600,'Customer-details'!$A$1:$C$1001,3,0)</f>
        <v>Female</v>
      </c>
      <c r="P600" t="str">
        <f>VLOOKUP(A600,'Product-details'!$A$1:$C$1001,2,0)</f>
        <v>Fashion accessories</v>
      </c>
      <c r="Q600" t="str">
        <f>VLOOKUP(A600,'City-details'!$A$1:$C$1001,3,0)</f>
        <v>Naypyitaw</v>
      </c>
      <c r="R600" t="str">
        <f>VLOOKUP(A600,'City-details'!$A$1:$C$1001,2,0)</f>
        <v>C</v>
      </c>
      <c r="S600" t="str">
        <f t="shared" si="39"/>
        <v>Good</v>
      </c>
    </row>
    <row r="601" spans="1:19">
      <c r="A601" t="s">
        <v>614</v>
      </c>
      <c r="B601" s="1">
        <v>70.319999999999993</v>
      </c>
      <c r="C601" s="4">
        <v>2</v>
      </c>
      <c r="D601" s="2">
        <v>7.032</v>
      </c>
      <c r="E601" s="1">
        <v>147.672</v>
      </c>
      <c r="F601" s="3">
        <v>43548</v>
      </c>
      <c r="G601" s="5">
        <v>0.59861111111111098</v>
      </c>
      <c r="H601" t="s">
        <v>13</v>
      </c>
      <c r="I601" s="1">
        <v>7.032</v>
      </c>
      <c r="J601" s="6">
        <v>9.6</v>
      </c>
      <c r="K601" t="str">
        <f t="shared" si="36"/>
        <v>Mar</v>
      </c>
      <c r="L601" t="str">
        <f t="shared" si="37"/>
        <v>Sun</v>
      </c>
      <c r="M601" t="str">
        <f t="shared" si="38"/>
        <v>afternoon</v>
      </c>
      <c r="N601" t="str">
        <f>VLOOKUP(A601,'Customer-details'!$A$1:$C$1001,2,0)</f>
        <v>Member</v>
      </c>
      <c r="O601" t="str">
        <f>VLOOKUP(A601,'Customer-details'!$A$1:$C$1001,3,0)</f>
        <v>Female</v>
      </c>
      <c r="P601" t="str">
        <f>VLOOKUP(A601,'Product-details'!$A$1:$C$1001,2,0)</f>
        <v>Home and lifestyle</v>
      </c>
      <c r="Q601" t="str">
        <f>VLOOKUP(A601,'City-details'!$A$1:$C$1001,3,0)</f>
        <v>Yangon</v>
      </c>
      <c r="R601" t="str">
        <f>VLOOKUP(A601,'City-details'!$A$1:$C$1001,2,0)</f>
        <v>A</v>
      </c>
      <c r="S601" t="str">
        <f t="shared" si="39"/>
        <v>Good</v>
      </c>
    </row>
    <row r="602" spans="1:19">
      <c r="A602" t="s">
        <v>615</v>
      </c>
      <c r="B602" s="1">
        <v>83.08</v>
      </c>
      <c r="C602" s="4">
        <v>1</v>
      </c>
      <c r="D602" s="2">
        <v>4.1539999999999999</v>
      </c>
      <c r="E602" s="1">
        <v>87.233999999999995</v>
      </c>
      <c r="F602" s="3">
        <v>43488</v>
      </c>
      <c r="G602" s="5">
        <v>0.719444444444444</v>
      </c>
      <c r="H602" t="s">
        <v>13</v>
      </c>
      <c r="I602" s="1">
        <v>4.1539999999999999</v>
      </c>
      <c r="J602" s="6">
        <v>6.4</v>
      </c>
      <c r="K602" t="str">
        <f t="shared" si="36"/>
        <v>Jan</v>
      </c>
      <c r="L602" t="str">
        <f t="shared" si="37"/>
        <v>Wed</v>
      </c>
      <c r="M602" t="str">
        <f t="shared" si="38"/>
        <v>evening</v>
      </c>
      <c r="N602" t="str">
        <f>VLOOKUP(A602,'Customer-details'!$A$1:$C$1001,2,0)</f>
        <v>Normal</v>
      </c>
      <c r="O602" t="str">
        <f>VLOOKUP(A602,'Customer-details'!$A$1:$C$1001,3,0)</f>
        <v>Male</v>
      </c>
      <c r="P602" t="str">
        <f>VLOOKUP(A602,'Product-details'!$A$1:$C$1001,2,0)</f>
        <v>Electronic accessories</v>
      </c>
      <c r="Q602" t="str">
        <f>VLOOKUP(A602,'City-details'!$A$1:$C$1001,3,0)</f>
        <v>Naypyitaw</v>
      </c>
      <c r="R602" t="str">
        <f>VLOOKUP(A602,'City-details'!$A$1:$C$1001,2,0)</f>
        <v>C</v>
      </c>
      <c r="S602" t="str">
        <f t="shared" si="39"/>
        <v>Average</v>
      </c>
    </row>
    <row r="603" spans="1:19">
      <c r="A603" t="s">
        <v>616</v>
      </c>
      <c r="B603" s="1">
        <v>64.989999999999995</v>
      </c>
      <c r="C603" s="4">
        <v>1</v>
      </c>
      <c r="D603" s="2">
        <v>3.2494999999999998</v>
      </c>
      <c r="E603" s="1">
        <v>68.239500000000007</v>
      </c>
      <c r="F603" s="3">
        <v>43491</v>
      </c>
      <c r="G603" s="5">
        <v>0.420833333333333</v>
      </c>
      <c r="H603" t="s">
        <v>17</v>
      </c>
      <c r="I603" s="1">
        <v>3.2494999999999998</v>
      </c>
      <c r="J603" s="6">
        <v>4.5</v>
      </c>
      <c r="K603" t="str">
        <f t="shared" si="36"/>
        <v>Jan</v>
      </c>
      <c r="L603" t="str">
        <f t="shared" si="37"/>
        <v>Sat</v>
      </c>
      <c r="M603" t="str">
        <f t="shared" si="38"/>
        <v>morning</v>
      </c>
      <c r="N603" t="str">
        <f>VLOOKUP(A603,'Customer-details'!$A$1:$C$1001,2,0)</f>
        <v>Normal</v>
      </c>
      <c r="O603" t="str">
        <f>VLOOKUP(A603,'Customer-details'!$A$1:$C$1001,3,0)</f>
        <v>Female</v>
      </c>
      <c r="P603" t="str">
        <f>VLOOKUP(A603,'Product-details'!$A$1:$C$1001,2,0)</f>
        <v>Fashion accessories</v>
      </c>
      <c r="Q603" t="str">
        <f>VLOOKUP(A603,'City-details'!$A$1:$C$1001,3,0)</f>
        <v>Naypyitaw</v>
      </c>
      <c r="R603" t="str">
        <f>VLOOKUP(A603,'City-details'!$A$1:$C$1001,2,0)</f>
        <v>C</v>
      </c>
      <c r="S603" t="str">
        <f t="shared" si="39"/>
        <v>Poor</v>
      </c>
    </row>
    <row r="604" spans="1:19">
      <c r="A604" t="s">
        <v>617</v>
      </c>
      <c r="B604" s="1">
        <v>77.56</v>
      </c>
      <c r="C604" s="4">
        <v>10</v>
      </c>
      <c r="D604" s="2">
        <v>38.78</v>
      </c>
      <c r="E604" s="1">
        <v>814.38</v>
      </c>
      <c r="F604" s="3">
        <v>43538</v>
      </c>
      <c r="G604" s="5">
        <v>0.85763888888888895</v>
      </c>
      <c r="H604" t="s">
        <v>13</v>
      </c>
      <c r="I604" s="1">
        <v>38.78</v>
      </c>
      <c r="J604" s="6">
        <v>6.9</v>
      </c>
      <c r="K604" t="str">
        <f t="shared" si="36"/>
        <v>Mar</v>
      </c>
      <c r="L604" t="str">
        <f t="shared" si="37"/>
        <v>Thu</v>
      </c>
      <c r="M604" t="str">
        <f t="shared" si="38"/>
        <v>evening</v>
      </c>
      <c r="N604" t="str">
        <f>VLOOKUP(A604,'Customer-details'!$A$1:$C$1001,2,0)</f>
        <v>Normal</v>
      </c>
      <c r="O604" t="str">
        <f>VLOOKUP(A604,'Customer-details'!$A$1:$C$1001,3,0)</f>
        <v>Male</v>
      </c>
      <c r="P604" t="str">
        <f>VLOOKUP(A604,'Product-details'!$A$1:$C$1001,2,0)</f>
        <v>Food and beverages</v>
      </c>
      <c r="Q604" t="str">
        <f>VLOOKUP(A604,'City-details'!$A$1:$C$1001,3,0)</f>
        <v>Naypyitaw</v>
      </c>
      <c r="R604" t="str">
        <f>VLOOKUP(A604,'City-details'!$A$1:$C$1001,2,0)</f>
        <v>C</v>
      </c>
      <c r="S604" t="str">
        <f t="shared" si="39"/>
        <v>Average</v>
      </c>
    </row>
    <row r="605" spans="1:19">
      <c r="A605" t="s">
        <v>618</v>
      </c>
      <c r="B605" s="1">
        <v>54.51</v>
      </c>
      <c r="C605" s="4">
        <v>6</v>
      </c>
      <c r="D605" s="2">
        <v>16.353000000000002</v>
      </c>
      <c r="E605" s="1">
        <v>343.41300000000001</v>
      </c>
      <c r="F605" s="3">
        <v>43541</v>
      </c>
      <c r="G605" s="5">
        <v>0.57916666666666705</v>
      </c>
      <c r="H605" t="s">
        <v>13</v>
      </c>
      <c r="I605" s="1">
        <v>16.353000000000002</v>
      </c>
      <c r="J605" s="6">
        <v>7.8</v>
      </c>
      <c r="K605" t="str">
        <f t="shared" si="36"/>
        <v>Mar</v>
      </c>
      <c r="L605" t="str">
        <f t="shared" si="37"/>
        <v>Sun</v>
      </c>
      <c r="M605" t="str">
        <f t="shared" si="38"/>
        <v>afternoon</v>
      </c>
      <c r="N605" t="str">
        <f>VLOOKUP(A605,'Customer-details'!$A$1:$C$1001,2,0)</f>
        <v>Normal</v>
      </c>
      <c r="O605" t="str">
        <f>VLOOKUP(A605,'Customer-details'!$A$1:$C$1001,3,0)</f>
        <v>Female</v>
      </c>
      <c r="P605" t="str">
        <f>VLOOKUP(A605,'Product-details'!$A$1:$C$1001,2,0)</f>
        <v>Sports and travel</v>
      </c>
      <c r="Q605" t="str">
        <f>VLOOKUP(A605,'City-details'!$A$1:$C$1001,3,0)</f>
        <v>Mandalay</v>
      </c>
      <c r="R605" t="str">
        <f>VLOOKUP(A605,'City-details'!$A$1:$C$1001,2,0)</f>
        <v>B</v>
      </c>
      <c r="S605" t="str">
        <f t="shared" si="39"/>
        <v>Average</v>
      </c>
    </row>
    <row r="606" spans="1:19">
      <c r="A606" t="s">
        <v>619</v>
      </c>
      <c r="B606" s="1">
        <v>51.89</v>
      </c>
      <c r="C606" s="4">
        <v>7</v>
      </c>
      <c r="D606" s="2">
        <v>18.1615</v>
      </c>
      <c r="E606" s="1">
        <v>381.39150000000001</v>
      </c>
      <c r="F606" s="3">
        <v>43473</v>
      </c>
      <c r="G606" s="5">
        <v>0.83888888888888902</v>
      </c>
      <c r="H606" t="s">
        <v>15</v>
      </c>
      <c r="I606" s="1">
        <v>18.1615</v>
      </c>
      <c r="J606" s="6">
        <v>4.5</v>
      </c>
      <c r="K606" t="str">
        <f t="shared" si="36"/>
        <v>Jan</v>
      </c>
      <c r="L606" t="str">
        <f t="shared" si="37"/>
        <v>Tue</v>
      </c>
      <c r="M606" t="str">
        <f t="shared" si="38"/>
        <v>evening</v>
      </c>
      <c r="N606" t="str">
        <f>VLOOKUP(A606,'Customer-details'!$A$1:$C$1001,2,0)</f>
        <v>Member</v>
      </c>
      <c r="O606" t="str">
        <f>VLOOKUP(A606,'Customer-details'!$A$1:$C$1001,3,0)</f>
        <v>Female</v>
      </c>
      <c r="P606" t="str">
        <f>VLOOKUP(A606,'Product-details'!$A$1:$C$1001,2,0)</f>
        <v>Fashion accessories</v>
      </c>
      <c r="Q606" t="str">
        <f>VLOOKUP(A606,'City-details'!$A$1:$C$1001,3,0)</f>
        <v>Naypyitaw</v>
      </c>
      <c r="R606" t="str">
        <f>VLOOKUP(A606,'City-details'!$A$1:$C$1001,2,0)</f>
        <v>C</v>
      </c>
      <c r="S606" t="str">
        <f t="shared" si="39"/>
        <v>Poor</v>
      </c>
    </row>
    <row r="607" spans="1:19">
      <c r="A607" t="s">
        <v>620</v>
      </c>
      <c r="B607" s="1">
        <v>31.75</v>
      </c>
      <c r="C607" s="4">
        <v>4</v>
      </c>
      <c r="D607" s="2">
        <v>6.35</v>
      </c>
      <c r="E607" s="1">
        <v>133.35</v>
      </c>
      <c r="F607" s="3">
        <v>43504</v>
      </c>
      <c r="G607" s="5">
        <v>0.64305555555555605</v>
      </c>
      <c r="H607" t="s">
        <v>15</v>
      </c>
      <c r="I607" s="1">
        <v>6.35</v>
      </c>
      <c r="J607" s="6">
        <v>8.6</v>
      </c>
      <c r="K607" t="str">
        <f t="shared" si="36"/>
        <v>Feb</v>
      </c>
      <c r="L607" t="str">
        <f t="shared" si="37"/>
        <v>Fri</v>
      </c>
      <c r="M607" t="str">
        <f t="shared" si="38"/>
        <v>afternoon</v>
      </c>
      <c r="N607" t="str">
        <f>VLOOKUP(A607,'Customer-details'!$A$1:$C$1001,2,0)</f>
        <v>Normal</v>
      </c>
      <c r="O607" t="str">
        <f>VLOOKUP(A607,'Customer-details'!$A$1:$C$1001,3,0)</f>
        <v>Male</v>
      </c>
      <c r="P607" t="str">
        <f>VLOOKUP(A607,'Product-details'!$A$1:$C$1001,2,0)</f>
        <v>Home and lifestyle</v>
      </c>
      <c r="Q607" t="str">
        <f>VLOOKUP(A607,'City-details'!$A$1:$C$1001,3,0)</f>
        <v>Mandalay</v>
      </c>
      <c r="R607" t="str">
        <f>VLOOKUP(A607,'City-details'!$A$1:$C$1001,2,0)</f>
        <v>B</v>
      </c>
      <c r="S607" t="str">
        <f t="shared" si="39"/>
        <v>Good</v>
      </c>
    </row>
    <row r="608" spans="1:19">
      <c r="A608" t="s">
        <v>621</v>
      </c>
      <c r="B608" s="1">
        <v>53.65</v>
      </c>
      <c r="C608" s="4">
        <v>7</v>
      </c>
      <c r="D608" s="2">
        <v>18.7775</v>
      </c>
      <c r="E608" s="1">
        <v>394.32749999999999</v>
      </c>
      <c r="F608" s="3">
        <v>43506</v>
      </c>
      <c r="G608" s="5">
        <v>0.53888888888888897</v>
      </c>
      <c r="H608" t="s">
        <v>13</v>
      </c>
      <c r="I608" s="1">
        <v>18.7775</v>
      </c>
      <c r="J608" s="6">
        <v>5.2</v>
      </c>
      <c r="K608" t="str">
        <f t="shared" si="36"/>
        <v>Feb</v>
      </c>
      <c r="L608" t="str">
        <f t="shared" si="37"/>
        <v>Sun</v>
      </c>
      <c r="M608" t="str">
        <f t="shared" si="38"/>
        <v>afternoon</v>
      </c>
      <c r="N608" t="str">
        <f>VLOOKUP(A608,'Customer-details'!$A$1:$C$1001,2,0)</f>
        <v>Member</v>
      </c>
      <c r="O608" t="str">
        <f>VLOOKUP(A608,'Customer-details'!$A$1:$C$1001,3,0)</f>
        <v>Female</v>
      </c>
      <c r="P608" t="str">
        <f>VLOOKUP(A608,'Product-details'!$A$1:$C$1001,2,0)</f>
        <v>Fashion accessories</v>
      </c>
      <c r="Q608" t="str">
        <f>VLOOKUP(A608,'City-details'!$A$1:$C$1001,3,0)</f>
        <v>Yangon</v>
      </c>
      <c r="R608" t="str">
        <f>VLOOKUP(A608,'City-details'!$A$1:$C$1001,2,0)</f>
        <v>A</v>
      </c>
      <c r="S608" t="str">
        <f t="shared" si="39"/>
        <v>Poor</v>
      </c>
    </row>
    <row r="609" spans="1:19">
      <c r="A609" t="s">
        <v>622</v>
      </c>
      <c r="B609" s="1">
        <v>49.79</v>
      </c>
      <c r="C609" s="4">
        <v>4</v>
      </c>
      <c r="D609" s="2">
        <v>9.9580000000000002</v>
      </c>
      <c r="E609" s="1">
        <v>209.11799999999999</v>
      </c>
      <c r="F609" s="3">
        <v>43552</v>
      </c>
      <c r="G609" s="5">
        <v>0.80277777777777803</v>
      </c>
      <c r="H609" t="s">
        <v>17</v>
      </c>
      <c r="I609" s="1">
        <v>9.9580000000000002</v>
      </c>
      <c r="J609" s="6">
        <v>6.4</v>
      </c>
      <c r="K609" t="str">
        <f t="shared" si="36"/>
        <v>Mar</v>
      </c>
      <c r="L609" t="str">
        <f t="shared" si="37"/>
        <v>Thu</v>
      </c>
      <c r="M609" t="str">
        <f t="shared" si="38"/>
        <v>evening</v>
      </c>
      <c r="N609" t="str">
        <f>VLOOKUP(A609,'Customer-details'!$A$1:$C$1001,2,0)</f>
        <v>Member</v>
      </c>
      <c r="O609" t="str">
        <f>VLOOKUP(A609,'Customer-details'!$A$1:$C$1001,3,0)</f>
        <v>Female</v>
      </c>
      <c r="P609" t="str">
        <f>VLOOKUP(A609,'Product-details'!$A$1:$C$1001,2,0)</f>
        <v>Food and beverages</v>
      </c>
      <c r="Q609" t="str">
        <f>VLOOKUP(A609,'City-details'!$A$1:$C$1001,3,0)</f>
        <v>Naypyitaw</v>
      </c>
      <c r="R609" t="str">
        <f>VLOOKUP(A609,'City-details'!$A$1:$C$1001,2,0)</f>
        <v>C</v>
      </c>
      <c r="S609" t="str">
        <f t="shared" si="39"/>
        <v>Average</v>
      </c>
    </row>
    <row r="610" spans="1:19">
      <c r="A610" t="s">
        <v>623</v>
      </c>
      <c r="B610" s="1">
        <v>30.61</v>
      </c>
      <c r="C610" s="4">
        <v>1</v>
      </c>
      <c r="D610" s="2">
        <v>1.5305</v>
      </c>
      <c r="E610" s="1">
        <v>32.140500000000003</v>
      </c>
      <c r="F610" s="3">
        <v>43488</v>
      </c>
      <c r="G610" s="5">
        <v>0.51388888888888895</v>
      </c>
      <c r="H610" t="s">
        <v>13</v>
      </c>
      <c r="I610" s="1">
        <v>1.5305</v>
      </c>
      <c r="J610" s="6">
        <v>5.2</v>
      </c>
      <c r="K610" t="str">
        <f t="shared" si="36"/>
        <v>Jan</v>
      </c>
      <c r="L610" t="str">
        <f t="shared" si="37"/>
        <v>Wed</v>
      </c>
      <c r="M610" t="str">
        <f t="shared" si="38"/>
        <v>afternoon</v>
      </c>
      <c r="N610" t="str">
        <f>VLOOKUP(A610,'Customer-details'!$A$1:$C$1001,2,0)</f>
        <v>Normal</v>
      </c>
      <c r="O610" t="str">
        <f>VLOOKUP(A610,'Customer-details'!$A$1:$C$1001,3,0)</f>
        <v>Male</v>
      </c>
      <c r="P610" t="str">
        <f>VLOOKUP(A610,'Product-details'!$A$1:$C$1001,2,0)</f>
        <v>Fashion accessories</v>
      </c>
      <c r="Q610" t="str">
        <f>VLOOKUP(A610,'City-details'!$A$1:$C$1001,3,0)</f>
        <v>Yangon</v>
      </c>
      <c r="R610" t="str">
        <f>VLOOKUP(A610,'City-details'!$A$1:$C$1001,2,0)</f>
        <v>A</v>
      </c>
      <c r="S610" t="str">
        <f t="shared" si="39"/>
        <v>Poor</v>
      </c>
    </row>
    <row r="611" spans="1:19">
      <c r="A611" t="s">
        <v>624</v>
      </c>
      <c r="B611" s="1">
        <v>57.89</v>
      </c>
      <c r="C611" s="4">
        <v>2</v>
      </c>
      <c r="D611" s="2">
        <v>5.7889999999999997</v>
      </c>
      <c r="E611" s="1">
        <v>121.569</v>
      </c>
      <c r="F611" s="3">
        <v>43482</v>
      </c>
      <c r="G611" s="5">
        <v>0.44236111111111098</v>
      </c>
      <c r="H611" t="s">
        <v>13</v>
      </c>
      <c r="I611" s="1">
        <v>5.7889999999999997</v>
      </c>
      <c r="J611" s="6">
        <v>8.9</v>
      </c>
      <c r="K611" t="str">
        <f t="shared" ref="K611:K674" si="40">TEXT(F611,"MMM")</f>
        <v>Jan</v>
      </c>
      <c r="L611" t="str">
        <f t="shared" ref="L611:L674" si="41">TEXT(F611,"ddd")</f>
        <v>Thu</v>
      </c>
      <c r="M611" t="str">
        <f t="shared" si="38"/>
        <v>morning</v>
      </c>
      <c r="N611" t="str">
        <f>VLOOKUP(A611,'Customer-details'!$A$1:$C$1001,2,0)</f>
        <v>Member</v>
      </c>
      <c r="O611" t="str">
        <f>VLOOKUP(A611,'Customer-details'!$A$1:$C$1001,3,0)</f>
        <v>Male</v>
      </c>
      <c r="P611" t="str">
        <f>VLOOKUP(A611,'Product-details'!$A$1:$C$1001,2,0)</f>
        <v>Food and beverages</v>
      </c>
      <c r="Q611" t="str">
        <f>VLOOKUP(A611,'City-details'!$A$1:$C$1001,3,0)</f>
        <v>Mandalay</v>
      </c>
      <c r="R611" t="str">
        <f>VLOOKUP(A611,'City-details'!$A$1:$C$1001,2,0)</f>
        <v>B</v>
      </c>
      <c r="S611" t="str">
        <f t="shared" si="39"/>
        <v>Good</v>
      </c>
    </row>
    <row r="612" spans="1:19">
      <c r="A612" t="s">
        <v>625</v>
      </c>
      <c r="B612" s="1">
        <v>28.96</v>
      </c>
      <c r="C612" s="4">
        <v>1</v>
      </c>
      <c r="D612" s="2">
        <v>1.448</v>
      </c>
      <c r="E612" s="1">
        <v>30.408000000000001</v>
      </c>
      <c r="F612" s="3">
        <v>43503</v>
      </c>
      <c r="G612" s="5">
        <v>0.42916666666666697</v>
      </c>
      <c r="H612" t="s">
        <v>17</v>
      </c>
      <c r="I612" s="1">
        <v>1.448</v>
      </c>
      <c r="J612" s="6">
        <v>6.2</v>
      </c>
      <c r="K612" t="str">
        <f t="shared" si="40"/>
        <v>Feb</v>
      </c>
      <c r="L612" t="str">
        <f t="shared" si="41"/>
        <v>Thu</v>
      </c>
      <c r="M612" t="str">
        <f t="shared" si="38"/>
        <v>morning</v>
      </c>
      <c r="N612" t="str">
        <f>VLOOKUP(A612,'Customer-details'!$A$1:$C$1001,2,0)</f>
        <v>Normal</v>
      </c>
      <c r="O612" t="str">
        <f>VLOOKUP(A612,'Customer-details'!$A$1:$C$1001,3,0)</f>
        <v>Female</v>
      </c>
      <c r="P612" t="str">
        <f>VLOOKUP(A612,'Product-details'!$A$1:$C$1001,2,0)</f>
        <v>Electronic accessories</v>
      </c>
      <c r="Q612" t="str">
        <f>VLOOKUP(A612,'City-details'!$A$1:$C$1001,3,0)</f>
        <v>Yangon</v>
      </c>
      <c r="R612" t="str">
        <f>VLOOKUP(A612,'City-details'!$A$1:$C$1001,2,0)</f>
        <v>A</v>
      </c>
      <c r="S612" t="str">
        <f t="shared" si="39"/>
        <v>Average</v>
      </c>
    </row>
    <row r="613" spans="1:19">
      <c r="A613" t="s">
        <v>626</v>
      </c>
      <c r="B613" s="1">
        <v>98.97</v>
      </c>
      <c r="C613" s="4">
        <v>9</v>
      </c>
      <c r="D613" s="2">
        <v>44.536499999999997</v>
      </c>
      <c r="E613" s="1">
        <v>935.26649999999995</v>
      </c>
      <c r="F613" s="3">
        <v>43533</v>
      </c>
      <c r="G613" s="5">
        <v>0.47430555555555598</v>
      </c>
      <c r="H613" t="s">
        <v>15</v>
      </c>
      <c r="I613" s="1">
        <v>44.536499999999997</v>
      </c>
      <c r="J613" s="6">
        <v>6.7</v>
      </c>
      <c r="K613" t="str">
        <f t="shared" si="40"/>
        <v>Mar</v>
      </c>
      <c r="L613" t="str">
        <f t="shared" si="41"/>
        <v>Sat</v>
      </c>
      <c r="M613" t="str">
        <f t="shared" si="38"/>
        <v>morning</v>
      </c>
      <c r="N613" t="str">
        <f>VLOOKUP(A613,'Customer-details'!$A$1:$C$1001,2,0)</f>
        <v>Member</v>
      </c>
      <c r="O613" t="str">
        <f>VLOOKUP(A613,'Customer-details'!$A$1:$C$1001,3,0)</f>
        <v>Female</v>
      </c>
      <c r="P613" t="str">
        <f>VLOOKUP(A613,'Product-details'!$A$1:$C$1001,2,0)</f>
        <v>Food and beverages</v>
      </c>
      <c r="Q613" t="str">
        <f>VLOOKUP(A613,'City-details'!$A$1:$C$1001,3,0)</f>
        <v>Naypyitaw</v>
      </c>
      <c r="R613" t="str">
        <f>VLOOKUP(A613,'City-details'!$A$1:$C$1001,2,0)</f>
        <v>C</v>
      </c>
      <c r="S613" t="str">
        <f t="shared" si="39"/>
        <v>Average</v>
      </c>
    </row>
    <row r="614" spans="1:19">
      <c r="A614" t="s">
        <v>627</v>
      </c>
      <c r="B614" s="1">
        <v>93.22</v>
      </c>
      <c r="C614" s="4">
        <v>3</v>
      </c>
      <c r="D614" s="2">
        <v>13.983000000000001</v>
      </c>
      <c r="E614" s="1">
        <v>293.64299999999997</v>
      </c>
      <c r="F614" s="3">
        <v>43489</v>
      </c>
      <c r="G614" s="5">
        <v>0.48958333333333298</v>
      </c>
      <c r="H614" t="s">
        <v>15</v>
      </c>
      <c r="I614" s="1">
        <v>13.983000000000001</v>
      </c>
      <c r="J614" s="6">
        <v>7.2</v>
      </c>
      <c r="K614" t="str">
        <f t="shared" si="40"/>
        <v>Jan</v>
      </c>
      <c r="L614" t="str">
        <f t="shared" si="41"/>
        <v>Thu</v>
      </c>
      <c r="M614" t="str">
        <f t="shared" si="38"/>
        <v>morning</v>
      </c>
      <c r="N614" t="str">
        <f>VLOOKUP(A614,'Customer-details'!$A$1:$C$1001,2,0)</f>
        <v>Member</v>
      </c>
      <c r="O614" t="str">
        <f>VLOOKUP(A614,'Customer-details'!$A$1:$C$1001,3,0)</f>
        <v>Male</v>
      </c>
      <c r="P614" t="str">
        <f>VLOOKUP(A614,'Product-details'!$A$1:$C$1001,2,0)</f>
        <v>Fashion accessories</v>
      </c>
      <c r="Q614" t="str">
        <f>VLOOKUP(A614,'City-details'!$A$1:$C$1001,3,0)</f>
        <v>Mandalay</v>
      </c>
      <c r="R614" t="str">
        <f>VLOOKUP(A614,'City-details'!$A$1:$C$1001,2,0)</f>
        <v>B</v>
      </c>
      <c r="S614" t="str">
        <f t="shared" si="39"/>
        <v>Average</v>
      </c>
    </row>
    <row r="615" spans="1:19">
      <c r="A615" t="s">
        <v>628</v>
      </c>
      <c r="B615" s="1">
        <v>80.930000000000007</v>
      </c>
      <c r="C615" s="4">
        <v>1</v>
      </c>
      <c r="D615" s="2">
        <v>4.0465</v>
      </c>
      <c r="E615" s="1">
        <v>84.976500000000001</v>
      </c>
      <c r="F615" s="3">
        <v>43484</v>
      </c>
      <c r="G615" s="5">
        <v>0.67222222222222205</v>
      </c>
      <c r="H615" t="s">
        <v>17</v>
      </c>
      <c r="I615" s="1">
        <v>4.0465</v>
      </c>
      <c r="J615" s="6">
        <v>9</v>
      </c>
      <c r="K615" t="str">
        <f t="shared" si="40"/>
        <v>Jan</v>
      </c>
      <c r="L615" t="str">
        <f t="shared" si="41"/>
        <v>Sat</v>
      </c>
      <c r="M615" t="str">
        <f t="shared" si="38"/>
        <v>evening</v>
      </c>
      <c r="N615" t="str">
        <f>VLOOKUP(A615,'Customer-details'!$A$1:$C$1001,2,0)</f>
        <v>Member</v>
      </c>
      <c r="O615" t="str">
        <f>VLOOKUP(A615,'Customer-details'!$A$1:$C$1001,3,0)</f>
        <v>Male</v>
      </c>
      <c r="P615" t="str">
        <f>VLOOKUP(A615,'Product-details'!$A$1:$C$1001,2,0)</f>
        <v>Sports and travel</v>
      </c>
      <c r="Q615" t="str">
        <f>VLOOKUP(A615,'City-details'!$A$1:$C$1001,3,0)</f>
        <v>Naypyitaw</v>
      </c>
      <c r="R615" t="str">
        <f>VLOOKUP(A615,'City-details'!$A$1:$C$1001,2,0)</f>
        <v>C</v>
      </c>
      <c r="S615" t="str">
        <f t="shared" si="39"/>
        <v>Good</v>
      </c>
    </row>
    <row r="616" spans="1:19">
      <c r="A616" t="s">
        <v>629</v>
      </c>
      <c r="B616" s="1">
        <v>67.45</v>
      </c>
      <c r="C616" s="4">
        <v>10</v>
      </c>
      <c r="D616" s="2">
        <v>33.725000000000001</v>
      </c>
      <c r="E616" s="1">
        <v>708.22500000000002</v>
      </c>
      <c r="F616" s="3">
        <v>43499</v>
      </c>
      <c r="G616" s="5">
        <v>0.47569444444444398</v>
      </c>
      <c r="H616" t="s">
        <v>13</v>
      </c>
      <c r="I616" s="1">
        <v>33.725000000000001</v>
      </c>
      <c r="J616" s="6">
        <v>4.2</v>
      </c>
      <c r="K616" t="str">
        <f t="shared" si="40"/>
        <v>Feb</v>
      </c>
      <c r="L616" t="str">
        <f t="shared" si="41"/>
        <v>Sun</v>
      </c>
      <c r="M616" t="str">
        <f t="shared" si="38"/>
        <v>morning</v>
      </c>
      <c r="N616" t="str">
        <f>VLOOKUP(A616,'Customer-details'!$A$1:$C$1001,2,0)</f>
        <v>Member</v>
      </c>
      <c r="O616" t="str">
        <f>VLOOKUP(A616,'Customer-details'!$A$1:$C$1001,3,0)</f>
        <v>Male</v>
      </c>
      <c r="P616" t="str">
        <f>VLOOKUP(A616,'Product-details'!$A$1:$C$1001,2,0)</f>
        <v>Food and beverages</v>
      </c>
      <c r="Q616" t="str">
        <f>VLOOKUP(A616,'City-details'!$A$1:$C$1001,3,0)</f>
        <v>Yangon</v>
      </c>
      <c r="R616" t="str">
        <f>VLOOKUP(A616,'City-details'!$A$1:$C$1001,2,0)</f>
        <v>A</v>
      </c>
      <c r="S616" t="str">
        <f t="shared" si="39"/>
        <v>Poor</v>
      </c>
    </row>
    <row r="617" spans="1:19">
      <c r="A617" t="s">
        <v>630</v>
      </c>
      <c r="B617" s="1">
        <v>38.72</v>
      </c>
      <c r="C617" s="4">
        <v>9</v>
      </c>
      <c r="D617" s="2">
        <v>17.423999999999999</v>
      </c>
      <c r="E617" s="1">
        <v>365.904</v>
      </c>
      <c r="F617" s="3">
        <v>43544</v>
      </c>
      <c r="G617" s="5">
        <v>0.51666666666666705</v>
      </c>
      <c r="H617" t="s">
        <v>13</v>
      </c>
      <c r="I617" s="1">
        <v>17.423999999999999</v>
      </c>
      <c r="J617" s="6">
        <v>4.2</v>
      </c>
      <c r="K617" t="str">
        <f t="shared" si="40"/>
        <v>Mar</v>
      </c>
      <c r="L617" t="str">
        <f t="shared" si="41"/>
        <v>Wed</v>
      </c>
      <c r="M617" t="str">
        <f t="shared" si="38"/>
        <v>afternoon</v>
      </c>
      <c r="N617" t="str">
        <f>VLOOKUP(A617,'Customer-details'!$A$1:$C$1001,2,0)</f>
        <v>Member</v>
      </c>
      <c r="O617" t="str">
        <f>VLOOKUP(A617,'Customer-details'!$A$1:$C$1001,3,0)</f>
        <v>Female</v>
      </c>
      <c r="P617" t="str">
        <f>VLOOKUP(A617,'Product-details'!$A$1:$C$1001,2,0)</f>
        <v>Sports and travel</v>
      </c>
      <c r="Q617" t="str">
        <f>VLOOKUP(A617,'City-details'!$A$1:$C$1001,3,0)</f>
        <v>Yangon</v>
      </c>
      <c r="R617" t="str">
        <f>VLOOKUP(A617,'City-details'!$A$1:$C$1001,2,0)</f>
        <v>A</v>
      </c>
      <c r="S617" t="str">
        <f t="shared" si="39"/>
        <v>Poor</v>
      </c>
    </row>
    <row r="618" spans="1:19">
      <c r="A618" t="s">
        <v>631</v>
      </c>
      <c r="B618" s="1">
        <v>72.599999999999994</v>
      </c>
      <c r="C618" s="4">
        <v>6</v>
      </c>
      <c r="D618" s="2">
        <v>21.78</v>
      </c>
      <c r="E618" s="1">
        <v>457.38</v>
      </c>
      <c r="F618" s="3">
        <v>43478</v>
      </c>
      <c r="G618" s="5">
        <v>0.82708333333333295</v>
      </c>
      <c r="H618" t="s">
        <v>15</v>
      </c>
      <c r="I618" s="1">
        <v>21.78</v>
      </c>
      <c r="J618" s="6">
        <v>6.9</v>
      </c>
      <c r="K618" t="str">
        <f t="shared" si="40"/>
        <v>Jan</v>
      </c>
      <c r="L618" t="str">
        <f t="shared" si="41"/>
        <v>Sun</v>
      </c>
      <c r="M618" t="str">
        <f t="shared" si="38"/>
        <v>evening</v>
      </c>
      <c r="N618" t="str">
        <f>VLOOKUP(A618,'Customer-details'!$A$1:$C$1001,2,0)</f>
        <v>Member</v>
      </c>
      <c r="O618" t="str">
        <f>VLOOKUP(A618,'Customer-details'!$A$1:$C$1001,3,0)</f>
        <v>Male</v>
      </c>
      <c r="P618" t="str">
        <f>VLOOKUP(A618,'Product-details'!$A$1:$C$1001,2,0)</f>
        <v>Sports and travel</v>
      </c>
      <c r="Q618" t="str">
        <f>VLOOKUP(A618,'City-details'!$A$1:$C$1001,3,0)</f>
        <v>Mandalay</v>
      </c>
      <c r="R618" t="str">
        <f>VLOOKUP(A618,'City-details'!$A$1:$C$1001,2,0)</f>
        <v>B</v>
      </c>
      <c r="S618" t="str">
        <f t="shared" si="39"/>
        <v>Average</v>
      </c>
    </row>
    <row r="619" spans="1:19">
      <c r="A619" t="s">
        <v>632</v>
      </c>
      <c r="B619" s="1">
        <v>87.91</v>
      </c>
      <c r="C619" s="4">
        <v>5</v>
      </c>
      <c r="D619" s="2">
        <v>21.977499999999999</v>
      </c>
      <c r="E619" s="1">
        <v>461.52749999999997</v>
      </c>
      <c r="F619" s="3">
        <v>43538</v>
      </c>
      <c r="G619" s="5">
        <v>0.75694444444444497</v>
      </c>
      <c r="H619" t="s">
        <v>13</v>
      </c>
      <c r="I619" s="1">
        <v>21.977499999999999</v>
      </c>
      <c r="J619" s="6">
        <v>4.4000000000000004</v>
      </c>
      <c r="K619" t="str">
        <f t="shared" si="40"/>
        <v>Mar</v>
      </c>
      <c r="L619" t="str">
        <f t="shared" si="41"/>
        <v>Thu</v>
      </c>
      <c r="M619" t="str">
        <f t="shared" si="38"/>
        <v>evening</v>
      </c>
      <c r="N619" t="str">
        <f>VLOOKUP(A619,'Customer-details'!$A$1:$C$1001,2,0)</f>
        <v>Member</v>
      </c>
      <c r="O619" t="str">
        <f>VLOOKUP(A619,'Customer-details'!$A$1:$C$1001,3,0)</f>
        <v>Male</v>
      </c>
      <c r="P619" t="str">
        <f>VLOOKUP(A619,'Product-details'!$A$1:$C$1001,2,0)</f>
        <v>Electronic accessories</v>
      </c>
      <c r="Q619" t="str">
        <f>VLOOKUP(A619,'City-details'!$A$1:$C$1001,3,0)</f>
        <v>Naypyitaw</v>
      </c>
      <c r="R619" t="str">
        <f>VLOOKUP(A619,'City-details'!$A$1:$C$1001,2,0)</f>
        <v>C</v>
      </c>
      <c r="S619" t="str">
        <f t="shared" si="39"/>
        <v>Poor</v>
      </c>
    </row>
    <row r="620" spans="1:19">
      <c r="A620" t="s">
        <v>633</v>
      </c>
      <c r="B620" s="1">
        <v>98.53</v>
      </c>
      <c r="C620" s="4">
        <v>6</v>
      </c>
      <c r="D620" s="2">
        <v>29.559000000000001</v>
      </c>
      <c r="E620" s="1">
        <v>620.73900000000003</v>
      </c>
      <c r="F620" s="3">
        <v>43488</v>
      </c>
      <c r="G620" s="5">
        <v>0.47361111111111098</v>
      </c>
      <c r="H620" t="s">
        <v>17</v>
      </c>
      <c r="I620" s="1">
        <v>29.559000000000001</v>
      </c>
      <c r="J620" s="6">
        <v>4</v>
      </c>
      <c r="K620" t="str">
        <f t="shared" si="40"/>
        <v>Jan</v>
      </c>
      <c r="L620" t="str">
        <f t="shared" si="41"/>
        <v>Wed</v>
      </c>
      <c r="M620" t="str">
        <f t="shared" si="38"/>
        <v>morning</v>
      </c>
      <c r="N620" t="str">
        <f>VLOOKUP(A620,'Customer-details'!$A$1:$C$1001,2,0)</f>
        <v>Member</v>
      </c>
      <c r="O620" t="str">
        <f>VLOOKUP(A620,'Customer-details'!$A$1:$C$1001,3,0)</f>
        <v>Male</v>
      </c>
      <c r="P620" t="str">
        <f>VLOOKUP(A620,'Product-details'!$A$1:$C$1001,2,0)</f>
        <v>Food and beverages</v>
      </c>
      <c r="Q620" t="str">
        <f>VLOOKUP(A620,'City-details'!$A$1:$C$1001,3,0)</f>
        <v>Yangon</v>
      </c>
      <c r="R620" t="str">
        <f>VLOOKUP(A620,'City-details'!$A$1:$C$1001,2,0)</f>
        <v>A</v>
      </c>
      <c r="S620" t="str">
        <f t="shared" si="39"/>
        <v>Poor</v>
      </c>
    </row>
    <row r="621" spans="1:19">
      <c r="A621" t="s">
        <v>634</v>
      </c>
      <c r="B621" s="1">
        <v>43.46</v>
      </c>
      <c r="C621" s="4">
        <v>6</v>
      </c>
      <c r="D621" s="2">
        <v>13.038</v>
      </c>
      <c r="E621" s="1">
        <v>273.798</v>
      </c>
      <c r="F621" s="3">
        <v>43503</v>
      </c>
      <c r="G621" s="5">
        <v>0.74652777777777801</v>
      </c>
      <c r="H621" t="s">
        <v>13</v>
      </c>
      <c r="I621" s="1">
        <v>13.038</v>
      </c>
      <c r="J621" s="6">
        <v>8.5</v>
      </c>
      <c r="K621" t="str">
        <f t="shared" si="40"/>
        <v>Feb</v>
      </c>
      <c r="L621" t="str">
        <f t="shared" si="41"/>
        <v>Thu</v>
      </c>
      <c r="M621" t="str">
        <f t="shared" si="38"/>
        <v>evening</v>
      </c>
      <c r="N621" t="str">
        <f>VLOOKUP(A621,'Customer-details'!$A$1:$C$1001,2,0)</f>
        <v>Member</v>
      </c>
      <c r="O621" t="str">
        <f>VLOOKUP(A621,'Customer-details'!$A$1:$C$1001,3,0)</f>
        <v>Female</v>
      </c>
      <c r="P621" t="str">
        <f>VLOOKUP(A621,'Product-details'!$A$1:$C$1001,2,0)</f>
        <v>Fashion accessories</v>
      </c>
      <c r="Q621" t="str">
        <f>VLOOKUP(A621,'City-details'!$A$1:$C$1001,3,0)</f>
        <v>Naypyitaw</v>
      </c>
      <c r="R621" t="str">
        <f>VLOOKUP(A621,'City-details'!$A$1:$C$1001,2,0)</f>
        <v>C</v>
      </c>
      <c r="S621" t="str">
        <f t="shared" si="39"/>
        <v>Good</v>
      </c>
    </row>
    <row r="622" spans="1:19">
      <c r="A622" t="s">
        <v>635</v>
      </c>
      <c r="B622" s="1">
        <v>71.680000000000007</v>
      </c>
      <c r="C622" s="4">
        <v>3</v>
      </c>
      <c r="D622" s="2">
        <v>10.752000000000001</v>
      </c>
      <c r="E622" s="1">
        <v>225.792</v>
      </c>
      <c r="F622" s="3">
        <v>43552</v>
      </c>
      <c r="G622" s="5">
        <v>0.64583333333333304</v>
      </c>
      <c r="H622" t="s">
        <v>17</v>
      </c>
      <c r="I622" s="1">
        <v>10.752000000000001</v>
      </c>
      <c r="J622" s="6">
        <v>9.1999999999999993</v>
      </c>
      <c r="K622" t="str">
        <f t="shared" si="40"/>
        <v>Mar</v>
      </c>
      <c r="L622" t="str">
        <f t="shared" si="41"/>
        <v>Thu</v>
      </c>
      <c r="M622" t="str">
        <f t="shared" si="38"/>
        <v>afternoon</v>
      </c>
      <c r="N622" t="str">
        <f>VLOOKUP(A622,'Customer-details'!$A$1:$C$1001,2,0)</f>
        <v>Normal</v>
      </c>
      <c r="O622" t="str">
        <f>VLOOKUP(A622,'Customer-details'!$A$1:$C$1001,3,0)</f>
        <v>Female</v>
      </c>
      <c r="P622" t="str">
        <f>VLOOKUP(A622,'Product-details'!$A$1:$C$1001,2,0)</f>
        <v>Food and beverages</v>
      </c>
      <c r="Q622" t="str">
        <f>VLOOKUP(A622,'City-details'!$A$1:$C$1001,3,0)</f>
        <v>Yangon</v>
      </c>
      <c r="R622" t="str">
        <f>VLOOKUP(A622,'City-details'!$A$1:$C$1001,2,0)</f>
        <v>A</v>
      </c>
      <c r="S622" t="str">
        <f t="shared" si="39"/>
        <v>Good</v>
      </c>
    </row>
    <row r="623" spans="1:19">
      <c r="A623" t="s">
        <v>636</v>
      </c>
      <c r="B623" s="1">
        <v>91.61</v>
      </c>
      <c r="C623" s="4">
        <v>1</v>
      </c>
      <c r="D623" s="2">
        <v>4.5804999999999998</v>
      </c>
      <c r="E623" s="1">
        <v>96.1905</v>
      </c>
      <c r="F623" s="3">
        <v>43544</v>
      </c>
      <c r="G623" s="5">
        <v>0.82222222222222197</v>
      </c>
      <c r="H623" t="s">
        <v>15</v>
      </c>
      <c r="I623" s="1">
        <v>4.5804999999999998</v>
      </c>
      <c r="J623" s="6">
        <v>9.8000000000000007</v>
      </c>
      <c r="K623" t="str">
        <f t="shared" si="40"/>
        <v>Mar</v>
      </c>
      <c r="L623" t="str">
        <f t="shared" si="41"/>
        <v>Wed</v>
      </c>
      <c r="M623" t="str">
        <f t="shared" si="38"/>
        <v>evening</v>
      </c>
      <c r="N623" t="str">
        <f>VLOOKUP(A623,'Customer-details'!$A$1:$C$1001,2,0)</f>
        <v>Member</v>
      </c>
      <c r="O623" t="str">
        <f>VLOOKUP(A623,'Customer-details'!$A$1:$C$1001,3,0)</f>
        <v>Female</v>
      </c>
      <c r="P623" t="str">
        <f>VLOOKUP(A623,'Product-details'!$A$1:$C$1001,2,0)</f>
        <v>Food and beverages</v>
      </c>
      <c r="Q623" t="str">
        <f>VLOOKUP(A623,'City-details'!$A$1:$C$1001,3,0)</f>
        <v>Yangon</v>
      </c>
      <c r="R623" t="str">
        <f>VLOOKUP(A623,'City-details'!$A$1:$C$1001,2,0)</f>
        <v>A</v>
      </c>
      <c r="S623" t="str">
        <f t="shared" si="39"/>
        <v>Good</v>
      </c>
    </row>
    <row r="624" spans="1:19">
      <c r="A624" t="s">
        <v>637</v>
      </c>
      <c r="B624" s="1">
        <v>94.59</v>
      </c>
      <c r="C624" s="4">
        <v>7</v>
      </c>
      <c r="D624" s="2">
        <v>33.106499999999997</v>
      </c>
      <c r="E624" s="1">
        <v>695.23649999999998</v>
      </c>
      <c r="F624" s="3">
        <v>43482</v>
      </c>
      <c r="G624" s="5">
        <v>0.64375000000000004</v>
      </c>
      <c r="H624" t="s">
        <v>17</v>
      </c>
      <c r="I624" s="1">
        <v>33.106499999999997</v>
      </c>
      <c r="J624" s="6">
        <v>4.9000000000000004</v>
      </c>
      <c r="K624" t="str">
        <f t="shared" si="40"/>
        <v>Jan</v>
      </c>
      <c r="L624" t="str">
        <f t="shared" si="41"/>
        <v>Thu</v>
      </c>
      <c r="M624" t="str">
        <f t="shared" si="38"/>
        <v>afternoon</v>
      </c>
      <c r="N624" t="str">
        <f>VLOOKUP(A624,'Customer-details'!$A$1:$C$1001,2,0)</f>
        <v>Member</v>
      </c>
      <c r="O624" t="str">
        <f>VLOOKUP(A624,'Customer-details'!$A$1:$C$1001,3,0)</f>
        <v>Female</v>
      </c>
      <c r="P624" t="str">
        <f>VLOOKUP(A624,'Product-details'!$A$1:$C$1001,2,0)</f>
        <v>Home and lifestyle</v>
      </c>
      <c r="Q624" t="str">
        <f>VLOOKUP(A624,'City-details'!$A$1:$C$1001,3,0)</f>
        <v>Mandalay</v>
      </c>
      <c r="R624" t="str">
        <f>VLOOKUP(A624,'City-details'!$A$1:$C$1001,2,0)</f>
        <v>B</v>
      </c>
      <c r="S624" t="str">
        <f t="shared" si="39"/>
        <v>Poor</v>
      </c>
    </row>
    <row r="625" spans="1:19">
      <c r="A625" t="s">
        <v>638</v>
      </c>
      <c r="B625" s="1">
        <v>83.25</v>
      </c>
      <c r="C625" s="4">
        <v>10</v>
      </c>
      <c r="D625" s="2">
        <v>41.625</v>
      </c>
      <c r="E625" s="1">
        <v>874.125</v>
      </c>
      <c r="F625" s="3">
        <v>43477</v>
      </c>
      <c r="G625" s="5">
        <v>0.47569444444444398</v>
      </c>
      <c r="H625" t="s">
        <v>17</v>
      </c>
      <c r="I625" s="1">
        <v>41.625</v>
      </c>
      <c r="J625" s="6">
        <v>4.4000000000000004</v>
      </c>
      <c r="K625" t="str">
        <f t="shared" si="40"/>
        <v>Jan</v>
      </c>
      <c r="L625" t="str">
        <f t="shared" si="41"/>
        <v>Sat</v>
      </c>
      <c r="M625" t="str">
        <f t="shared" si="38"/>
        <v>morning</v>
      </c>
      <c r="N625" t="str">
        <f>VLOOKUP(A625,'Customer-details'!$A$1:$C$1001,2,0)</f>
        <v>Normal</v>
      </c>
      <c r="O625" t="str">
        <f>VLOOKUP(A625,'Customer-details'!$A$1:$C$1001,3,0)</f>
        <v>Female</v>
      </c>
      <c r="P625" t="str">
        <f>VLOOKUP(A625,'Product-details'!$A$1:$C$1001,2,0)</f>
        <v>Fashion accessories</v>
      </c>
      <c r="Q625" t="str">
        <f>VLOOKUP(A625,'City-details'!$A$1:$C$1001,3,0)</f>
        <v>Mandalay</v>
      </c>
      <c r="R625" t="str">
        <f>VLOOKUP(A625,'City-details'!$A$1:$C$1001,2,0)</f>
        <v>B</v>
      </c>
      <c r="S625" t="str">
        <f t="shared" si="39"/>
        <v>Poor</v>
      </c>
    </row>
    <row r="626" spans="1:19">
      <c r="A626" t="s">
        <v>639</v>
      </c>
      <c r="B626" s="1">
        <v>91.35</v>
      </c>
      <c r="C626" s="4">
        <v>1</v>
      </c>
      <c r="D626" s="2">
        <v>4.5674999999999999</v>
      </c>
      <c r="E626" s="1">
        <v>95.917500000000004</v>
      </c>
      <c r="F626" s="3">
        <v>43512</v>
      </c>
      <c r="G626" s="5">
        <v>0.65416666666666701</v>
      </c>
      <c r="H626" t="s">
        <v>15</v>
      </c>
      <c r="I626" s="1">
        <v>4.5674999999999999</v>
      </c>
      <c r="J626" s="6">
        <v>6.8</v>
      </c>
      <c r="K626" t="str">
        <f t="shared" si="40"/>
        <v>Feb</v>
      </c>
      <c r="L626" t="str">
        <f t="shared" si="41"/>
        <v>Sat</v>
      </c>
      <c r="M626" t="str">
        <f t="shared" si="38"/>
        <v>afternoon</v>
      </c>
      <c r="N626" t="str">
        <f>VLOOKUP(A626,'Customer-details'!$A$1:$C$1001,2,0)</f>
        <v>Member</v>
      </c>
      <c r="O626" t="str">
        <f>VLOOKUP(A626,'Customer-details'!$A$1:$C$1001,3,0)</f>
        <v>Male</v>
      </c>
      <c r="P626" t="str">
        <f>VLOOKUP(A626,'Product-details'!$A$1:$C$1001,2,0)</f>
        <v>Fashion accessories</v>
      </c>
      <c r="Q626" t="str">
        <f>VLOOKUP(A626,'City-details'!$A$1:$C$1001,3,0)</f>
        <v>Mandalay</v>
      </c>
      <c r="R626" t="str">
        <f>VLOOKUP(A626,'City-details'!$A$1:$C$1001,2,0)</f>
        <v>B</v>
      </c>
      <c r="S626" t="str">
        <f t="shared" si="39"/>
        <v>Average</v>
      </c>
    </row>
    <row r="627" spans="1:19">
      <c r="A627" t="s">
        <v>640</v>
      </c>
      <c r="B627" s="1">
        <v>78.88</v>
      </c>
      <c r="C627" s="4">
        <v>2</v>
      </c>
      <c r="D627" s="2">
        <v>7.8879999999999999</v>
      </c>
      <c r="E627" s="1">
        <v>165.648</v>
      </c>
      <c r="F627" s="3">
        <v>43491</v>
      </c>
      <c r="G627" s="5">
        <v>0.66944444444444395</v>
      </c>
      <c r="H627" t="s">
        <v>15</v>
      </c>
      <c r="I627" s="1">
        <v>7.8879999999999999</v>
      </c>
      <c r="J627" s="6">
        <v>9.1</v>
      </c>
      <c r="K627" t="str">
        <f t="shared" si="40"/>
        <v>Jan</v>
      </c>
      <c r="L627" t="str">
        <f t="shared" si="41"/>
        <v>Sat</v>
      </c>
      <c r="M627" t="str">
        <f t="shared" si="38"/>
        <v>evening</v>
      </c>
      <c r="N627" t="str">
        <f>VLOOKUP(A627,'Customer-details'!$A$1:$C$1001,2,0)</f>
        <v>Member</v>
      </c>
      <c r="O627" t="str">
        <f>VLOOKUP(A627,'Customer-details'!$A$1:$C$1001,3,0)</f>
        <v>Female</v>
      </c>
      <c r="P627" t="str">
        <f>VLOOKUP(A627,'Product-details'!$A$1:$C$1001,2,0)</f>
        <v>Food and beverages</v>
      </c>
      <c r="Q627" t="str">
        <f>VLOOKUP(A627,'City-details'!$A$1:$C$1001,3,0)</f>
        <v>Mandalay</v>
      </c>
      <c r="R627" t="str">
        <f>VLOOKUP(A627,'City-details'!$A$1:$C$1001,2,0)</f>
        <v>B</v>
      </c>
      <c r="S627" t="str">
        <f t="shared" si="39"/>
        <v>Good</v>
      </c>
    </row>
    <row r="628" spans="1:19">
      <c r="A628" t="s">
        <v>641</v>
      </c>
      <c r="B628" s="1">
        <v>60.87</v>
      </c>
      <c r="C628" s="4">
        <v>2</v>
      </c>
      <c r="D628" s="2">
        <v>6.0869999999999997</v>
      </c>
      <c r="E628" s="1">
        <v>127.827</v>
      </c>
      <c r="F628" s="3">
        <v>43533</v>
      </c>
      <c r="G628" s="5">
        <v>0.52569444444444402</v>
      </c>
      <c r="H628" t="s">
        <v>13</v>
      </c>
      <c r="I628" s="1">
        <v>6.0869999999999997</v>
      </c>
      <c r="J628" s="6">
        <v>8.6999999999999993</v>
      </c>
      <c r="K628" t="str">
        <f t="shared" si="40"/>
        <v>Mar</v>
      </c>
      <c r="L628" t="str">
        <f t="shared" si="41"/>
        <v>Sat</v>
      </c>
      <c r="M628" t="str">
        <f t="shared" si="38"/>
        <v>afternoon</v>
      </c>
      <c r="N628" t="str">
        <f>VLOOKUP(A628,'Customer-details'!$A$1:$C$1001,2,0)</f>
        <v>Normal</v>
      </c>
      <c r="O628" t="str">
        <f>VLOOKUP(A628,'Customer-details'!$A$1:$C$1001,3,0)</f>
        <v>Male</v>
      </c>
      <c r="P628" t="str">
        <f>VLOOKUP(A628,'Product-details'!$A$1:$C$1001,2,0)</f>
        <v>Sports and travel</v>
      </c>
      <c r="Q628" t="str">
        <f>VLOOKUP(A628,'City-details'!$A$1:$C$1001,3,0)</f>
        <v>Yangon</v>
      </c>
      <c r="R628" t="str">
        <f>VLOOKUP(A628,'City-details'!$A$1:$C$1001,2,0)</f>
        <v>A</v>
      </c>
      <c r="S628" t="str">
        <f t="shared" si="39"/>
        <v>Good</v>
      </c>
    </row>
    <row r="629" spans="1:19">
      <c r="A629" t="s">
        <v>642</v>
      </c>
      <c r="B629" s="1">
        <v>82.58</v>
      </c>
      <c r="C629" s="4">
        <v>10</v>
      </c>
      <c r="D629" s="2">
        <v>41.29</v>
      </c>
      <c r="E629" s="1">
        <v>867.09</v>
      </c>
      <c r="F629" s="3">
        <v>43538</v>
      </c>
      <c r="G629" s="5">
        <v>0.61180555555555605</v>
      </c>
      <c r="H629" t="s">
        <v>15</v>
      </c>
      <c r="I629" s="1">
        <v>41.29</v>
      </c>
      <c r="J629" s="6">
        <v>5</v>
      </c>
      <c r="K629" t="str">
        <f t="shared" si="40"/>
        <v>Mar</v>
      </c>
      <c r="L629" t="str">
        <f t="shared" si="41"/>
        <v>Thu</v>
      </c>
      <c r="M629" t="str">
        <f t="shared" si="38"/>
        <v>afternoon</v>
      </c>
      <c r="N629" t="str">
        <f>VLOOKUP(A629,'Customer-details'!$A$1:$C$1001,2,0)</f>
        <v>Member</v>
      </c>
      <c r="O629" t="str">
        <f>VLOOKUP(A629,'Customer-details'!$A$1:$C$1001,3,0)</f>
        <v>Male</v>
      </c>
      <c r="P629" t="str">
        <f>VLOOKUP(A629,'Product-details'!$A$1:$C$1001,2,0)</f>
        <v>Health and beauty</v>
      </c>
      <c r="Q629" t="str">
        <f>VLOOKUP(A629,'City-details'!$A$1:$C$1001,3,0)</f>
        <v>Mandalay</v>
      </c>
      <c r="R629" t="str">
        <f>VLOOKUP(A629,'City-details'!$A$1:$C$1001,2,0)</f>
        <v>B</v>
      </c>
      <c r="S629" t="str">
        <f t="shared" si="39"/>
        <v>Poor</v>
      </c>
    </row>
    <row r="630" spans="1:19">
      <c r="A630" t="s">
        <v>643</v>
      </c>
      <c r="B630" s="1">
        <v>53.3</v>
      </c>
      <c r="C630" s="4">
        <v>3</v>
      </c>
      <c r="D630" s="2">
        <v>7.9950000000000001</v>
      </c>
      <c r="E630" s="1">
        <v>167.89500000000001</v>
      </c>
      <c r="F630" s="3">
        <v>43490</v>
      </c>
      <c r="G630" s="5">
        <v>0.59652777777777799</v>
      </c>
      <c r="H630" t="s">
        <v>13</v>
      </c>
      <c r="I630" s="1">
        <v>7.9950000000000001</v>
      </c>
      <c r="J630" s="6">
        <v>7.5</v>
      </c>
      <c r="K630" t="str">
        <f t="shared" si="40"/>
        <v>Jan</v>
      </c>
      <c r="L630" t="str">
        <f t="shared" si="41"/>
        <v>Fri</v>
      </c>
      <c r="M630" t="str">
        <f t="shared" si="38"/>
        <v>afternoon</v>
      </c>
      <c r="N630" t="str">
        <f>VLOOKUP(A630,'Customer-details'!$A$1:$C$1001,2,0)</f>
        <v>Member</v>
      </c>
      <c r="O630" t="str">
        <f>VLOOKUP(A630,'Customer-details'!$A$1:$C$1001,3,0)</f>
        <v>Male</v>
      </c>
      <c r="P630" t="str">
        <f>VLOOKUP(A630,'Product-details'!$A$1:$C$1001,2,0)</f>
        <v>Home and lifestyle</v>
      </c>
      <c r="Q630" t="str">
        <f>VLOOKUP(A630,'City-details'!$A$1:$C$1001,3,0)</f>
        <v>Yangon</v>
      </c>
      <c r="R630" t="str">
        <f>VLOOKUP(A630,'City-details'!$A$1:$C$1001,2,0)</f>
        <v>A</v>
      </c>
      <c r="S630" t="str">
        <f t="shared" si="39"/>
        <v>Average</v>
      </c>
    </row>
    <row r="631" spans="1:19">
      <c r="A631" t="s">
        <v>644</v>
      </c>
      <c r="B631" s="1">
        <v>12.09</v>
      </c>
      <c r="C631" s="4">
        <v>1</v>
      </c>
      <c r="D631" s="2">
        <v>0.60450000000000004</v>
      </c>
      <c r="E631" s="1">
        <v>12.6945</v>
      </c>
      <c r="F631" s="3">
        <v>43491</v>
      </c>
      <c r="G631" s="5">
        <v>0.76319444444444395</v>
      </c>
      <c r="H631" t="s">
        <v>17</v>
      </c>
      <c r="I631" s="1">
        <v>0.60450000000000004</v>
      </c>
      <c r="J631" s="6">
        <v>8.1999999999999993</v>
      </c>
      <c r="K631" t="str">
        <f t="shared" si="40"/>
        <v>Jan</v>
      </c>
      <c r="L631" t="str">
        <f t="shared" si="41"/>
        <v>Sat</v>
      </c>
      <c r="M631" t="str">
        <f t="shared" si="38"/>
        <v>evening</v>
      </c>
      <c r="N631" t="str">
        <f>VLOOKUP(A631,'Customer-details'!$A$1:$C$1001,2,0)</f>
        <v>Normal</v>
      </c>
      <c r="O631" t="str">
        <f>VLOOKUP(A631,'Customer-details'!$A$1:$C$1001,3,0)</f>
        <v>Female</v>
      </c>
      <c r="P631" t="str">
        <f>VLOOKUP(A631,'Product-details'!$A$1:$C$1001,2,0)</f>
        <v>Fashion accessories</v>
      </c>
      <c r="Q631" t="str">
        <f>VLOOKUP(A631,'City-details'!$A$1:$C$1001,3,0)</f>
        <v>Yangon</v>
      </c>
      <c r="R631" t="str">
        <f>VLOOKUP(A631,'City-details'!$A$1:$C$1001,2,0)</f>
        <v>A</v>
      </c>
      <c r="S631" t="str">
        <f t="shared" si="39"/>
        <v>Good</v>
      </c>
    </row>
    <row r="632" spans="1:19">
      <c r="A632" t="s">
        <v>645</v>
      </c>
      <c r="B632" s="1">
        <v>64.19</v>
      </c>
      <c r="C632" s="4">
        <v>10</v>
      </c>
      <c r="D632" s="2">
        <v>32.094999999999999</v>
      </c>
      <c r="E632" s="1">
        <v>673.995</v>
      </c>
      <c r="F632" s="3">
        <v>43484</v>
      </c>
      <c r="G632" s="5">
        <v>0.58888888888888902</v>
      </c>
      <c r="H632" t="s">
        <v>17</v>
      </c>
      <c r="I632" s="1">
        <v>32.094999999999999</v>
      </c>
      <c r="J632" s="6">
        <v>6.7</v>
      </c>
      <c r="K632" t="str">
        <f t="shared" si="40"/>
        <v>Jan</v>
      </c>
      <c r="L632" t="str">
        <f t="shared" si="41"/>
        <v>Sat</v>
      </c>
      <c r="M632" t="str">
        <f t="shared" si="38"/>
        <v>afternoon</v>
      </c>
      <c r="N632" t="str">
        <f>VLOOKUP(A632,'Customer-details'!$A$1:$C$1001,2,0)</f>
        <v>Normal</v>
      </c>
      <c r="O632" t="str">
        <f>VLOOKUP(A632,'Customer-details'!$A$1:$C$1001,3,0)</f>
        <v>Male</v>
      </c>
      <c r="P632" t="str">
        <f>VLOOKUP(A632,'Product-details'!$A$1:$C$1001,2,0)</f>
        <v>Sports and travel</v>
      </c>
      <c r="Q632" t="str">
        <f>VLOOKUP(A632,'City-details'!$A$1:$C$1001,3,0)</f>
        <v>Yangon</v>
      </c>
      <c r="R632" t="str">
        <f>VLOOKUP(A632,'City-details'!$A$1:$C$1001,2,0)</f>
        <v>A</v>
      </c>
      <c r="S632" t="str">
        <f t="shared" si="39"/>
        <v>Average</v>
      </c>
    </row>
    <row r="633" spans="1:19">
      <c r="A633" t="s">
        <v>646</v>
      </c>
      <c r="B633" s="1">
        <v>78.31</v>
      </c>
      <c r="C633" s="4">
        <v>3</v>
      </c>
      <c r="D633" s="2">
        <v>11.746499999999999</v>
      </c>
      <c r="E633" s="1">
        <v>246.6765</v>
      </c>
      <c r="F633" s="3">
        <v>43529</v>
      </c>
      <c r="G633" s="5">
        <v>0.69305555555555598</v>
      </c>
      <c r="H633" t="s">
        <v>13</v>
      </c>
      <c r="I633" s="1">
        <v>11.746499999999999</v>
      </c>
      <c r="J633" s="6">
        <v>5.4</v>
      </c>
      <c r="K633" t="str">
        <f t="shared" si="40"/>
        <v>Mar</v>
      </c>
      <c r="L633" t="str">
        <f t="shared" si="41"/>
        <v>Tue</v>
      </c>
      <c r="M633" t="str">
        <f t="shared" si="38"/>
        <v>evening</v>
      </c>
      <c r="N633" t="str">
        <f>VLOOKUP(A633,'Customer-details'!$A$1:$C$1001,2,0)</f>
        <v>Normal</v>
      </c>
      <c r="O633" t="str">
        <f>VLOOKUP(A633,'Customer-details'!$A$1:$C$1001,3,0)</f>
        <v>Male</v>
      </c>
      <c r="P633" t="str">
        <f>VLOOKUP(A633,'Product-details'!$A$1:$C$1001,2,0)</f>
        <v>Electronic accessories</v>
      </c>
      <c r="Q633" t="str">
        <f>VLOOKUP(A633,'City-details'!$A$1:$C$1001,3,0)</f>
        <v>Yangon</v>
      </c>
      <c r="R633" t="str">
        <f>VLOOKUP(A633,'City-details'!$A$1:$C$1001,2,0)</f>
        <v>A</v>
      </c>
      <c r="S633" t="str">
        <f t="shared" si="39"/>
        <v>Poor</v>
      </c>
    </row>
    <row r="634" spans="1:19">
      <c r="A634" t="s">
        <v>647</v>
      </c>
      <c r="B634" s="1">
        <v>83.77</v>
      </c>
      <c r="C634" s="4">
        <v>2</v>
      </c>
      <c r="D634" s="2">
        <v>8.3770000000000007</v>
      </c>
      <c r="E634" s="1">
        <v>175.917</v>
      </c>
      <c r="F634" s="3">
        <v>43480</v>
      </c>
      <c r="G634" s="5">
        <v>0.454166666666667</v>
      </c>
      <c r="H634" t="s">
        <v>17</v>
      </c>
      <c r="I634" s="1">
        <v>8.3770000000000007</v>
      </c>
      <c r="J634" s="6">
        <v>7</v>
      </c>
      <c r="K634" t="str">
        <f t="shared" si="40"/>
        <v>Jan</v>
      </c>
      <c r="L634" t="str">
        <f t="shared" si="41"/>
        <v>Tue</v>
      </c>
      <c r="M634" t="str">
        <f t="shared" si="38"/>
        <v>morning</v>
      </c>
      <c r="N634" t="str">
        <f>VLOOKUP(A634,'Customer-details'!$A$1:$C$1001,2,0)</f>
        <v>Member</v>
      </c>
      <c r="O634" t="str">
        <f>VLOOKUP(A634,'Customer-details'!$A$1:$C$1001,3,0)</f>
        <v>Male</v>
      </c>
      <c r="P634" t="str">
        <f>VLOOKUP(A634,'Product-details'!$A$1:$C$1001,2,0)</f>
        <v>Food and beverages</v>
      </c>
      <c r="Q634" t="str">
        <f>VLOOKUP(A634,'City-details'!$A$1:$C$1001,3,0)</f>
        <v>Yangon</v>
      </c>
      <c r="R634" t="str">
        <f>VLOOKUP(A634,'City-details'!$A$1:$C$1001,2,0)</f>
        <v>A</v>
      </c>
      <c r="S634" t="str">
        <f t="shared" si="39"/>
        <v>Average</v>
      </c>
    </row>
    <row r="635" spans="1:19">
      <c r="A635" t="s">
        <v>648</v>
      </c>
      <c r="B635" s="1">
        <v>99.7</v>
      </c>
      <c r="C635" s="4">
        <v>3</v>
      </c>
      <c r="D635" s="2">
        <v>14.955</v>
      </c>
      <c r="E635" s="1">
        <v>314.05500000000001</v>
      </c>
      <c r="F635" s="3">
        <v>43542</v>
      </c>
      <c r="G635" s="5">
        <v>0.47847222222222202</v>
      </c>
      <c r="H635" t="s">
        <v>13</v>
      </c>
      <c r="I635" s="1">
        <v>14.955</v>
      </c>
      <c r="J635" s="6">
        <v>4.7</v>
      </c>
      <c r="K635" t="str">
        <f t="shared" si="40"/>
        <v>Mar</v>
      </c>
      <c r="L635" t="str">
        <f t="shared" si="41"/>
        <v>Mon</v>
      </c>
      <c r="M635" t="str">
        <f t="shared" si="38"/>
        <v>morning</v>
      </c>
      <c r="N635" t="str">
        <f>VLOOKUP(A635,'Customer-details'!$A$1:$C$1001,2,0)</f>
        <v>Normal</v>
      </c>
      <c r="O635" t="str">
        <f>VLOOKUP(A635,'Customer-details'!$A$1:$C$1001,3,0)</f>
        <v>Male</v>
      </c>
      <c r="P635" t="str">
        <f>VLOOKUP(A635,'Product-details'!$A$1:$C$1001,2,0)</f>
        <v>Home and lifestyle</v>
      </c>
      <c r="Q635" t="str">
        <f>VLOOKUP(A635,'City-details'!$A$1:$C$1001,3,0)</f>
        <v>Mandalay</v>
      </c>
      <c r="R635" t="str">
        <f>VLOOKUP(A635,'City-details'!$A$1:$C$1001,2,0)</f>
        <v>B</v>
      </c>
      <c r="S635" t="str">
        <f t="shared" si="39"/>
        <v>Poor</v>
      </c>
    </row>
    <row r="636" spans="1:19">
      <c r="A636" t="s">
        <v>649</v>
      </c>
      <c r="B636" s="1">
        <v>79.91</v>
      </c>
      <c r="C636" s="4">
        <v>3</v>
      </c>
      <c r="D636" s="2">
        <v>11.986499999999999</v>
      </c>
      <c r="E636" s="1">
        <v>251.7165</v>
      </c>
      <c r="F636" s="3">
        <v>43544</v>
      </c>
      <c r="G636" s="5">
        <v>0.81111111111111101</v>
      </c>
      <c r="H636" t="s">
        <v>17</v>
      </c>
      <c r="I636" s="1">
        <v>11.986499999999999</v>
      </c>
      <c r="J636" s="6">
        <v>5</v>
      </c>
      <c r="K636" t="str">
        <f t="shared" si="40"/>
        <v>Mar</v>
      </c>
      <c r="L636" t="str">
        <f t="shared" si="41"/>
        <v>Wed</v>
      </c>
      <c r="M636" t="str">
        <f t="shared" si="38"/>
        <v>evening</v>
      </c>
      <c r="N636" t="str">
        <f>VLOOKUP(A636,'Customer-details'!$A$1:$C$1001,2,0)</f>
        <v>Member</v>
      </c>
      <c r="O636" t="str">
        <f>VLOOKUP(A636,'Customer-details'!$A$1:$C$1001,3,0)</f>
        <v>Male</v>
      </c>
      <c r="P636" t="str">
        <f>VLOOKUP(A636,'Product-details'!$A$1:$C$1001,2,0)</f>
        <v>Food and beverages</v>
      </c>
      <c r="Q636" t="str">
        <f>VLOOKUP(A636,'City-details'!$A$1:$C$1001,3,0)</f>
        <v>Mandalay</v>
      </c>
      <c r="R636" t="str">
        <f>VLOOKUP(A636,'City-details'!$A$1:$C$1001,2,0)</f>
        <v>B</v>
      </c>
      <c r="S636" t="str">
        <f t="shared" si="39"/>
        <v>Poor</v>
      </c>
    </row>
    <row r="637" spans="1:19">
      <c r="A637" t="s">
        <v>650</v>
      </c>
      <c r="B637" s="1">
        <v>66.47</v>
      </c>
      <c r="C637" s="4">
        <v>10</v>
      </c>
      <c r="D637" s="2">
        <v>33.234999999999999</v>
      </c>
      <c r="E637" s="1">
        <v>697.93499999999995</v>
      </c>
      <c r="F637" s="3">
        <v>43480</v>
      </c>
      <c r="G637" s="5">
        <v>0.625694444444444</v>
      </c>
      <c r="H637" t="s">
        <v>17</v>
      </c>
      <c r="I637" s="1">
        <v>33.234999999999999</v>
      </c>
      <c r="J637" s="6">
        <v>5</v>
      </c>
      <c r="K637" t="str">
        <f t="shared" si="40"/>
        <v>Jan</v>
      </c>
      <c r="L637" t="str">
        <f t="shared" si="41"/>
        <v>Tue</v>
      </c>
      <c r="M637" t="str">
        <f t="shared" si="38"/>
        <v>afternoon</v>
      </c>
      <c r="N637" t="str">
        <f>VLOOKUP(A637,'Customer-details'!$A$1:$C$1001,2,0)</f>
        <v>Member</v>
      </c>
      <c r="O637" t="str">
        <f>VLOOKUP(A637,'Customer-details'!$A$1:$C$1001,3,0)</f>
        <v>Male</v>
      </c>
      <c r="P637" t="str">
        <f>VLOOKUP(A637,'Product-details'!$A$1:$C$1001,2,0)</f>
        <v>Health and beauty</v>
      </c>
      <c r="Q637" t="str">
        <f>VLOOKUP(A637,'City-details'!$A$1:$C$1001,3,0)</f>
        <v>Mandalay</v>
      </c>
      <c r="R637" t="str">
        <f>VLOOKUP(A637,'City-details'!$A$1:$C$1001,2,0)</f>
        <v>B</v>
      </c>
      <c r="S637" t="str">
        <f t="shared" si="39"/>
        <v>Poor</v>
      </c>
    </row>
    <row r="638" spans="1:19">
      <c r="A638" t="s">
        <v>651</v>
      </c>
      <c r="B638" s="1">
        <v>28.95</v>
      </c>
      <c r="C638" s="4">
        <v>7</v>
      </c>
      <c r="D638" s="2">
        <v>10.1325</v>
      </c>
      <c r="E638" s="1">
        <v>212.7825</v>
      </c>
      <c r="F638" s="3">
        <v>43527</v>
      </c>
      <c r="G638" s="5">
        <v>0.85486111111111096</v>
      </c>
      <c r="H638" t="s">
        <v>17</v>
      </c>
      <c r="I638" s="1">
        <v>10.1325</v>
      </c>
      <c r="J638" s="6">
        <v>6</v>
      </c>
      <c r="K638" t="str">
        <f t="shared" si="40"/>
        <v>Mar</v>
      </c>
      <c r="L638" t="str">
        <f t="shared" si="41"/>
        <v>Sun</v>
      </c>
      <c r="M638" t="str">
        <f t="shared" si="38"/>
        <v>evening</v>
      </c>
      <c r="N638" t="str">
        <f>VLOOKUP(A638,'Customer-details'!$A$1:$C$1001,2,0)</f>
        <v>Normal</v>
      </c>
      <c r="O638" t="str">
        <f>VLOOKUP(A638,'Customer-details'!$A$1:$C$1001,3,0)</f>
        <v>Male</v>
      </c>
      <c r="P638" t="str">
        <f>VLOOKUP(A638,'Product-details'!$A$1:$C$1001,2,0)</f>
        <v>Health and beauty</v>
      </c>
      <c r="Q638" t="str">
        <f>VLOOKUP(A638,'City-details'!$A$1:$C$1001,3,0)</f>
        <v>Yangon</v>
      </c>
      <c r="R638" t="str">
        <f>VLOOKUP(A638,'City-details'!$A$1:$C$1001,2,0)</f>
        <v>A</v>
      </c>
      <c r="S638" t="str">
        <f t="shared" si="39"/>
        <v>Average</v>
      </c>
    </row>
    <row r="639" spans="1:19">
      <c r="A639" t="s">
        <v>652</v>
      </c>
      <c r="B639" s="1">
        <v>46.2</v>
      </c>
      <c r="C639" s="4">
        <v>1</v>
      </c>
      <c r="D639" s="2">
        <v>2.31</v>
      </c>
      <c r="E639" s="1">
        <v>48.51</v>
      </c>
      <c r="F639" s="3">
        <v>43543</v>
      </c>
      <c r="G639" s="5">
        <v>0.51111111111111096</v>
      </c>
      <c r="H639" t="s">
        <v>15</v>
      </c>
      <c r="I639" s="1">
        <v>2.31</v>
      </c>
      <c r="J639" s="6">
        <v>6.3</v>
      </c>
      <c r="K639" t="str">
        <f t="shared" si="40"/>
        <v>Mar</v>
      </c>
      <c r="L639" t="str">
        <f t="shared" si="41"/>
        <v>Tue</v>
      </c>
      <c r="M639" t="str">
        <f t="shared" si="38"/>
        <v>afternoon</v>
      </c>
      <c r="N639" t="str">
        <f>VLOOKUP(A639,'Customer-details'!$A$1:$C$1001,2,0)</f>
        <v>Normal</v>
      </c>
      <c r="O639" t="str">
        <f>VLOOKUP(A639,'Customer-details'!$A$1:$C$1001,3,0)</f>
        <v>Female</v>
      </c>
      <c r="P639" t="str">
        <f>VLOOKUP(A639,'Product-details'!$A$1:$C$1001,2,0)</f>
        <v>Electronic accessories</v>
      </c>
      <c r="Q639" t="str">
        <f>VLOOKUP(A639,'City-details'!$A$1:$C$1001,3,0)</f>
        <v>Naypyitaw</v>
      </c>
      <c r="R639" t="str">
        <f>VLOOKUP(A639,'City-details'!$A$1:$C$1001,2,0)</f>
        <v>C</v>
      </c>
      <c r="S639" t="str">
        <f t="shared" si="39"/>
        <v>Average</v>
      </c>
    </row>
    <row r="640" spans="1:19">
      <c r="A640" t="s">
        <v>653</v>
      </c>
      <c r="B640" s="1">
        <v>17.63</v>
      </c>
      <c r="C640" s="4">
        <v>5</v>
      </c>
      <c r="D640" s="2">
        <v>4.4074999999999998</v>
      </c>
      <c r="E640" s="1">
        <v>92.557500000000005</v>
      </c>
      <c r="F640" s="3">
        <v>43532</v>
      </c>
      <c r="G640" s="5">
        <v>0.64375000000000004</v>
      </c>
      <c r="H640" t="s">
        <v>15</v>
      </c>
      <c r="I640" s="1">
        <v>4.4074999999999998</v>
      </c>
      <c r="J640" s="6">
        <v>8.5</v>
      </c>
      <c r="K640" t="str">
        <f t="shared" si="40"/>
        <v>Mar</v>
      </c>
      <c r="L640" t="str">
        <f t="shared" si="41"/>
        <v>Fri</v>
      </c>
      <c r="M640" t="str">
        <f t="shared" si="38"/>
        <v>afternoon</v>
      </c>
      <c r="N640" t="str">
        <f>VLOOKUP(A640,'Customer-details'!$A$1:$C$1001,2,0)</f>
        <v>Member</v>
      </c>
      <c r="O640" t="str">
        <f>VLOOKUP(A640,'Customer-details'!$A$1:$C$1001,3,0)</f>
        <v>Female</v>
      </c>
      <c r="P640" t="str">
        <f>VLOOKUP(A640,'Product-details'!$A$1:$C$1001,2,0)</f>
        <v>Food and beverages</v>
      </c>
      <c r="Q640" t="str">
        <f>VLOOKUP(A640,'City-details'!$A$1:$C$1001,3,0)</f>
        <v>Mandalay</v>
      </c>
      <c r="R640" t="str">
        <f>VLOOKUP(A640,'City-details'!$A$1:$C$1001,2,0)</f>
        <v>B</v>
      </c>
      <c r="S640" t="str">
        <f t="shared" si="39"/>
        <v>Good</v>
      </c>
    </row>
    <row r="641" spans="1:19">
      <c r="A641" t="s">
        <v>654</v>
      </c>
      <c r="B641" s="1">
        <v>52.42</v>
      </c>
      <c r="C641" s="4">
        <v>3</v>
      </c>
      <c r="D641" s="2">
        <v>7.8630000000000004</v>
      </c>
      <c r="E641" s="1">
        <v>165.12299999999999</v>
      </c>
      <c r="F641" s="3">
        <v>43523</v>
      </c>
      <c r="G641" s="5">
        <v>0.73333333333333295</v>
      </c>
      <c r="H641" t="s">
        <v>13</v>
      </c>
      <c r="I641" s="1">
        <v>7.8630000000000004</v>
      </c>
      <c r="J641" s="6">
        <v>7.5</v>
      </c>
      <c r="K641" t="str">
        <f t="shared" si="40"/>
        <v>Feb</v>
      </c>
      <c r="L641" t="str">
        <f t="shared" si="41"/>
        <v>Wed</v>
      </c>
      <c r="M641" t="str">
        <f t="shared" si="38"/>
        <v>evening</v>
      </c>
      <c r="N641" t="str">
        <f>VLOOKUP(A641,'Customer-details'!$A$1:$C$1001,2,0)</f>
        <v>Normal</v>
      </c>
      <c r="O641" t="str">
        <f>VLOOKUP(A641,'Customer-details'!$A$1:$C$1001,3,0)</f>
        <v>Male</v>
      </c>
      <c r="P641" t="str">
        <f>VLOOKUP(A641,'Product-details'!$A$1:$C$1001,2,0)</f>
        <v>Fashion accessories</v>
      </c>
      <c r="Q641" t="str">
        <f>VLOOKUP(A641,'City-details'!$A$1:$C$1001,3,0)</f>
        <v>Mandalay</v>
      </c>
      <c r="R641" t="str">
        <f>VLOOKUP(A641,'City-details'!$A$1:$C$1001,2,0)</f>
        <v>B</v>
      </c>
      <c r="S641" t="str">
        <f t="shared" si="39"/>
        <v>Average</v>
      </c>
    </row>
    <row r="642" spans="1:19">
      <c r="A642" t="s">
        <v>655</v>
      </c>
      <c r="B642" s="1">
        <v>98.79</v>
      </c>
      <c r="C642" s="4">
        <v>3</v>
      </c>
      <c r="D642" s="2">
        <v>14.8185</v>
      </c>
      <c r="E642" s="1">
        <v>311.18849999999998</v>
      </c>
      <c r="F642" s="3">
        <v>43519</v>
      </c>
      <c r="G642" s="5">
        <v>0.83333333333333304</v>
      </c>
      <c r="H642" t="s">
        <v>13</v>
      </c>
      <c r="I642" s="1">
        <v>14.8185</v>
      </c>
      <c r="J642" s="6">
        <v>6.4</v>
      </c>
      <c r="K642" t="str">
        <f t="shared" si="40"/>
        <v>Feb</v>
      </c>
      <c r="L642" t="str">
        <f t="shared" si="41"/>
        <v>Sat</v>
      </c>
      <c r="M642" t="str">
        <f t="shared" si="38"/>
        <v>evening</v>
      </c>
      <c r="N642" t="str">
        <f>VLOOKUP(A642,'Customer-details'!$A$1:$C$1001,2,0)</f>
        <v>Member</v>
      </c>
      <c r="O642" t="str">
        <f>VLOOKUP(A642,'Customer-details'!$A$1:$C$1001,3,0)</f>
        <v>Female</v>
      </c>
      <c r="P642" t="str">
        <f>VLOOKUP(A642,'Product-details'!$A$1:$C$1001,2,0)</f>
        <v>Food and beverages</v>
      </c>
      <c r="Q642" t="str">
        <f>VLOOKUP(A642,'City-details'!$A$1:$C$1001,3,0)</f>
        <v>Mandalay</v>
      </c>
      <c r="R642" t="str">
        <f>VLOOKUP(A642,'City-details'!$A$1:$C$1001,2,0)</f>
        <v>B</v>
      </c>
      <c r="S642" t="str">
        <f t="shared" si="39"/>
        <v>Average</v>
      </c>
    </row>
    <row r="643" spans="1:19">
      <c r="A643" t="s">
        <v>656</v>
      </c>
      <c r="B643" s="1">
        <v>88.55</v>
      </c>
      <c r="C643" s="4">
        <v>8</v>
      </c>
      <c r="D643" s="2">
        <v>35.42</v>
      </c>
      <c r="E643" s="1">
        <v>743.82</v>
      </c>
      <c r="F643" s="3">
        <v>43543</v>
      </c>
      <c r="G643" s="5">
        <v>0.64513888888888904</v>
      </c>
      <c r="H643" t="s">
        <v>13</v>
      </c>
      <c r="I643" s="1">
        <v>35.42</v>
      </c>
      <c r="J643" s="6">
        <v>4.7</v>
      </c>
      <c r="K643" t="str">
        <f t="shared" si="40"/>
        <v>Mar</v>
      </c>
      <c r="L643" t="str">
        <f t="shared" si="41"/>
        <v>Tue</v>
      </c>
      <c r="M643" t="str">
        <f t="shared" ref="M643:M706" si="42">IF(G643&lt;TIME(12,0,0),"morning",IF(AND(G643&gt;=TIME(12,0,0),G643&lt;TIME(16,0,0)),"afternoon","evening"))</f>
        <v>afternoon</v>
      </c>
      <c r="N643" t="str">
        <f>VLOOKUP(A643,'Customer-details'!$A$1:$C$1001,2,0)</f>
        <v>Member</v>
      </c>
      <c r="O643" t="str">
        <f>VLOOKUP(A643,'Customer-details'!$A$1:$C$1001,3,0)</f>
        <v>Female</v>
      </c>
      <c r="P643" t="str">
        <f>VLOOKUP(A643,'Product-details'!$A$1:$C$1001,2,0)</f>
        <v>Electronic accessories</v>
      </c>
      <c r="Q643" t="str">
        <f>VLOOKUP(A643,'City-details'!$A$1:$C$1001,3,0)</f>
        <v>Naypyitaw</v>
      </c>
      <c r="R643" t="str">
        <f>VLOOKUP(A643,'City-details'!$A$1:$C$1001,2,0)</f>
        <v>C</v>
      </c>
      <c r="S643" t="str">
        <f t="shared" ref="S643:S706" si="43">IF(J643&gt;=8,"Good",IF(AND(J643&lt;8,J643&gt;=6),"Average","Poor"))</f>
        <v>Poor</v>
      </c>
    </row>
    <row r="644" spans="1:19">
      <c r="A644" t="s">
        <v>657</v>
      </c>
      <c r="B644" s="1">
        <v>55.67</v>
      </c>
      <c r="C644" s="4">
        <v>2</v>
      </c>
      <c r="D644" s="2">
        <v>5.5670000000000002</v>
      </c>
      <c r="E644" s="1">
        <v>116.907</v>
      </c>
      <c r="F644" s="3">
        <v>43551</v>
      </c>
      <c r="G644" s="5">
        <v>0.63055555555555598</v>
      </c>
      <c r="H644" t="s">
        <v>13</v>
      </c>
      <c r="I644" s="1">
        <v>5.5670000000000002</v>
      </c>
      <c r="J644" s="6">
        <v>6</v>
      </c>
      <c r="K644" t="str">
        <f t="shared" si="40"/>
        <v>Mar</v>
      </c>
      <c r="L644" t="str">
        <f t="shared" si="41"/>
        <v>Wed</v>
      </c>
      <c r="M644" t="str">
        <f t="shared" si="42"/>
        <v>afternoon</v>
      </c>
      <c r="N644" t="str">
        <f>VLOOKUP(A644,'Customer-details'!$A$1:$C$1001,2,0)</f>
        <v>Member</v>
      </c>
      <c r="O644" t="str">
        <f>VLOOKUP(A644,'Customer-details'!$A$1:$C$1001,3,0)</f>
        <v>Male</v>
      </c>
      <c r="P644" t="str">
        <f>VLOOKUP(A644,'Product-details'!$A$1:$C$1001,2,0)</f>
        <v>Electronic accessories</v>
      </c>
      <c r="Q644" t="str">
        <f>VLOOKUP(A644,'City-details'!$A$1:$C$1001,3,0)</f>
        <v>Mandalay</v>
      </c>
      <c r="R644" t="str">
        <f>VLOOKUP(A644,'City-details'!$A$1:$C$1001,2,0)</f>
        <v>B</v>
      </c>
      <c r="S644" t="str">
        <f t="shared" si="43"/>
        <v>Average</v>
      </c>
    </row>
    <row r="645" spans="1:19">
      <c r="A645" t="s">
        <v>658</v>
      </c>
      <c r="B645" s="1">
        <v>72.52</v>
      </c>
      <c r="C645" s="4">
        <v>8</v>
      </c>
      <c r="D645" s="2">
        <v>29.007999999999999</v>
      </c>
      <c r="E645" s="1">
        <v>609.16800000000001</v>
      </c>
      <c r="F645" s="3">
        <v>43554</v>
      </c>
      <c r="G645" s="5">
        <v>0.80972222222222201</v>
      </c>
      <c r="H645" t="s">
        <v>17</v>
      </c>
      <c r="I645" s="1">
        <v>29.007999999999999</v>
      </c>
      <c r="J645" s="6">
        <v>4</v>
      </c>
      <c r="K645" t="str">
        <f t="shared" si="40"/>
        <v>Mar</v>
      </c>
      <c r="L645" t="str">
        <f t="shared" si="41"/>
        <v>Sat</v>
      </c>
      <c r="M645" t="str">
        <f t="shared" si="42"/>
        <v>evening</v>
      </c>
      <c r="N645" t="str">
        <f>VLOOKUP(A645,'Customer-details'!$A$1:$C$1001,2,0)</f>
        <v>Member</v>
      </c>
      <c r="O645" t="str">
        <f>VLOOKUP(A645,'Customer-details'!$A$1:$C$1001,3,0)</f>
        <v>Female</v>
      </c>
      <c r="P645" t="str">
        <f>VLOOKUP(A645,'Product-details'!$A$1:$C$1001,2,0)</f>
        <v>Food and beverages</v>
      </c>
      <c r="Q645" t="str">
        <f>VLOOKUP(A645,'City-details'!$A$1:$C$1001,3,0)</f>
        <v>Naypyitaw</v>
      </c>
      <c r="R645" t="str">
        <f>VLOOKUP(A645,'City-details'!$A$1:$C$1001,2,0)</f>
        <v>C</v>
      </c>
      <c r="S645" t="str">
        <f t="shared" si="43"/>
        <v>Poor</v>
      </c>
    </row>
    <row r="646" spans="1:19">
      <c r="A646" t="s">
        <v>659</v>
      </c>
      <c r="B646" s="1">
        <v>12.05</v>
      </c>
      <c r="C646" s="4">
        <v>5</v>
      </c>
      <c r="D646" s="2">
        <v>3.0125000000000002</v>
      </c>
      <c r="E646" s="1">
        <v>63.262500000000003</v>
      </c>
      <c r="F646" s="3">
        <v>43512</v>
      </c>
      <c r="G646" s="5">
        <v>0.66180555555555598</v>
      </c>
      <c r="H646" t="s">
        <v>13</v>
      </c>
      <c r="I646" s="1">
        <v>3.0125000000000002</v>
      </c>
      <c r="J646" s="6">
        <v>5.5</v>
      </c>
      <c r="K646" t="str">
        <f t="shared" si="40"/>
        <v>Feb</v>
      </c>
      <c r="L646" t="str">
        <f t="shared" si="41"/>
        <v>Sat</v>
      </c>
      <c r="M646" t="str">
        <f t="shared" si="42"/>
        <v>afternoon</v>
      </c>
      <c r="N646" t="str">
        <f>VLOOKUP(A646,'Customer-details'!$A$1:$C$1001,2,0)</f>
        <v>Member</v>
      </c>
      <c r="O646" t="str">
        <f>VLOOKUP(A646,'Customer-details'!$A$1:$C$1001,3,0)</f>
        <v>Male</v>
      </c>
      <c r="P646" t="str">
        <f>VLOOKUP(A646,'Product-details'!$A$1:$C$1001,2,0)</f>
        <v>Electronic accessories</v>
      </c>
      <c r="Q646" t="str">
        <f>VLOOKUP(A646,'City-details'!$A$1:$C$1001,3,0)</f>
        <v>Naypyitaw</v>
      </c>
      <c r="R646" t="str">
        <f>VLOOKUP(A646,'City-details'!$A$1:$C$1001,2,0)</f>
        <v>C</v>
      </c>
      <c r="S646" t="str">
        <f t="shared" si="43"/>
        <v>Poor</v>
      </c>
    </row>
    <row r="647" spans="1:19">
      <c r="A647" t="s">
        <v>660</v>
      </c>
      <c r="B647" s="1">
        <v>19.36</v>
      </c>
      <c r="C647" s="4">
        <v>9</v>
      </c>
      <c r="D647" s="2">
        <v>8.7119999999999997</v>
      </c>
      <c r="E647" s="1">
        <v>182.952</v>
      </c>
      <c r="F647" s="3">
        <v>43483</v>
      </c>
      <c r="G647" s="5">
        <v>0.77986111111111101</v>
      </c>
      <c r="H647" t="s">
        <v>13</v>
      </c>
      <c r="I647" s="1">
        <v>8.7119999999999997</v>
      </c>
      <c r="J647" s="6">
        <v>8.6999999999999993</v>
      </c>
      <c r="K647" t="str">
        <f t="shared" si="40"/>
        <v>Jan</v>
      </c>
      <c r="L647" t="str">
        <f t="shared" si="41"/>
        <v>Fri</v>
      </c>
      <c r="M647" t="str">
        <f t="shared" si="42"/>
        <v>evening</v>
      </c>
      <c r="N647" t="str">
        <f>VLOOKUP(A647,'Customer-details'!$A$1:$C$1001,2,0)</f>
        <v>Member</v>
      </c>
      <c r="O647" t="str">
        <f>VLOOKUP(A647,'Customer-details'!$A$1:$C$1001,3,0)</f>
        <v>Male</v>
      </c>
      <c r="P647" t="str">
        <f>VLOOKUP(A647,'Product-details'!$A$1:$C$1001,2,0)</f>
        <v>Home and lifestyle</v>
      </c>
      <c r="Q647" t="str">
        <f>VLOOKUP(A647,'City-details'!$A$1:$C$1001,3,0)</f>
        <v>Yangon</v>
      </c>
      <c r="R647" t="str">
        <f>VLOOKUP(A647,'City-details'!$A$1:$C$1001,2,0)</f>
        <v>A</v>
      </c>
      <c r="S647" t="str">
        <f t="shared" si="43"/>
        <v>Good</v>
      </c>
    </row>
    <row r="648" spans="1:19">
      <c r="A648" t="s">
        <v>661</v>
      </c>
      <c r="B648" s="1">
        <v>70.209999999999994</v>
      </c>
      <c r="C648" s="4">
        <v>6</v>
      </c>
      <c r="D648" s="2">
        <v>21.062999999999999</v>
      </c>
      <c r="E648" s="1">
        <v>442.32299999999998</v>
      </c>
      <c r="F648" s="3">
        <v>43554</v>
      </c>
      <c r="G648" s="5">
        <v>0.62361111111111101</v>
      </c>
      <c r="H648" t="s">
        <v>15</v>
      </c>
      <c r="I648" s="1">
        <v>21.062999999999999</v>
      </c>
      <c r="J648" s="6">
        <v>7.4</v>
      </c>
      <c r="K648" t="str">
        <f t="shared" si="40"/>
        <v>Mar</v>
      </c>
      <c r="L648" t="str">
        <f t="shared" si="41"/>
        <v>Sat</v>
      </c>
      <c r="M648" t="str">
        <f t="shared" si="42"/>
        <v>afternoon</v>
      </c>
      <c r="N648" t="str">
        <f>VLOOKUP(A648,'Customer-details'!$A$1:$C$1001,2,0)</f>
        <v>Normal</v>
      </c>
      <c r="O648" t="str">
        <f>VLOOKUP(A648,'Customer-details'!$A$1:$C$1001,3,0)</f>
        <v>Male</v>
      </c>
      <c r="P648" t="str">
        <f>VLOOKUP(A648,'Product-details'!$A$1:$C$1001,2,0)</f>
        <v>Health and beauty</v>
      </c>
      <c r="Q648" t="str">
        <f>VLOOKUP(A648,'City-details'!$A$1:$C$1001,3,0)</f>
        <v>Naypyitaw</v>
      </c>
      <c r="R648" t="str">
        <f>VLOOKUP(A648,'City-details'!$A$1:$C$1001,2,0)</f>
        <v>C</v>
      </c>
      <c r="S648" t="str">
        <f t="shared" si="43"/>
        <v>Average</v>
      </c>
    </row>
    <row r="649" spans="1:19">
      <c r="A649" t="s">
        <v>662</v>
      </c>
      <c r="B649" s="1">
        <v>33.630000000000003</v>
      </c>
      <c r="C649" s="4">
        <v>1</v>
      </c>
      <c r="D649" s="2">
        <v>1.6815</v>
      </c>
      <c r="E649" s="1">
        <v>35.311500000000002</v>
      </c>
      <c r="F649" s="3">
        <v>43544</v>
      </c>
      <c r="G649" s="5">
        <v>0.82986111111111105</v>
      </c>
      <c r="H649" t="s">
        <v>15</v>
      </c>
      <c r="I649" s="1">
        <v>1.6815</v>
      </c>
      <c r="J649" s="6">
        <v>5.6</v>
      </c>
      <c r="K649" t="str">
        <f t="shared" si="40"/>
        <v>Mar</v>
      </c>
      <c r="L649" t="str">
        <f t="shared" si="41"/>
        <v>Wed</v>
      </c>
      <c r="M649" t="str">
        <f t="shared" si="42"/>
        <v>evening</v>
      </c>
      <c r="N649" t="str">
        <f>VLOOKUP(A649,'Customer-details'!$A$1:$C$1001,2,0)</f>
        <v>Member</v>
      </c>
      <c r="O649" t="str">
        <f>VLOOKUP(A649,'Customer-details'!$A$1:$C$1001,3,0)</f>
        <v>Male</v>
      </c>
      <c r="P649" t="str">
        <f>VLOOKUP(A649,'Product-details'!$A$1:$C$1001,2,0)</f>
        <v>Fashion accessories</v>
      </c>
      <c r="Q649" t="str">
        <f>VLOOKUP(A649,'City-details'!$A$1:$C$1001,3,0)</f>
        <v>Mandalay</v>
      </c>
      <c r="R649" t="str">
        <f>VLOOKUP(A649,'City-details'!$A$1:$C$1001,2,0)</f>
        <v>B</v>
      </c>
      <c r="S649" t="str">
        <f t="shared" si="43"/>
        <v>Poor</v>
      </c>
    </row>
    <row r="650" spans="1:19">
      <c r="A650" t="s">
        <v>663</v>
      </c>
      <c r="B650" s="1">
        <v>15.49</v>
      </c>
      <c r="C650" s="4">
        <v>2</v>
      </c>
      <c r="D650" s="2">
        <v>1.5489999999999999</v>
      </c>
      <c r="E650" s="1">
        <v>32.529000000000003</v>
      </c>
      <c r="F650" s="3">
        <v>43481</v>
      </c>
      <c r="G650" s="5">
        <v>0.63194444444444398</v>
      </c>
      <c r="H650" t="s">
        <v>15</v>
      </c>
      <c r="I650" s="1">
        <v>1.5489999999999999</v>
      </c>
      <c r="J650" s="6">
        <v>6.3</v>
      </c>
      <c r="K650" t="str">
        <f t="shared" si="40"/>
        <v>Jan</v>
      </c>
      <c r="L650" t="str">
        <f t="shared" si="41"/>
        <v>Wed</v>
      </c>
      <c r="M650" t="str">
        <f t="shared" si="42"/>
        <v>afternoon</v>
      </c>
      <c r="N650" t="str">
        <f>VLOOKUP(A650,'Customer-details'!$A$1:$C$1001,2,0)</f>
        <v>Member</v>
      </c>
      <c r="O650" t="str">
        <f>VLOOKUP(A650,'Customer-details'!$A$1:$C$1001,3,0)</f>
        <v>Female</v>
      </c>
      <c r="P650" t="str">
        <f>VLOOKUP(A650,'Product-details'!$A$1:$C$1001,2,0)</f>
        <v>Sports and travel</v>
      </c>
      <c r="Q650" t="str">
        <f>VLOOKUP(A650,'City-details'!$A$1:$C$1001,3,0)</f>
        <v>Naypyitaw</v>
      </c>
      <c r="R650" t="str">
        <f>VLOOKUP(A650,'City-details'!$A$1:$C$1001,2,0)</f>
        <v>C</v>
      </c>
      <c r="S650" t="str">
        <f t="shared" si="43"/>
        <v>Average</v>
      </c>
    </row>
    <row r="651" spans="1:19">
      <c r="A651" t="s">
        <v>664</v>
      </c>
      <c r="B651" s="1">
        <v>24.74</v>
      </c>
      <c r="C651" s="4">
        <v>10</v>
      </c>
      <c r="D651" s="2">
        <v>12.37</v>
      </c>
      <c r="E651" s="1">
        <v>259.77</v>
      </c>
      <c r="F651" s="3">
        <v>43520</v>
      </c>
      <c r="G651" s="5">
        <v>0.69722222222222197</v>
      </c>
      <c r="H651" t="s">
        <v>15</v>
      </c>
      <c r="I651" s="1">
        <v>12.37</v>
      </c>
      <c r="J651" s="6">
        <v>7.1</v>
      </c>
      <c r="K651" t="str">
        <f t="shared" si="40"/>
        <v>Feb</v>
      </c>
      <c r="L651" t="str">
        <f t="shared" si="41"/>
        <v>Sun</v>
      </c>
      <c r="M651" t="str">
        <f t="shared" si="42"/>
        <v>evening</v>
      </c>
      <c r="N651" t="str">
        <f>VLOOKUP(A651,'Customer-details'!$A$1:$C$1001,2,0)</f>
        <v>Normal</v>
      </c>
      <c r="O651" t="str">
        <f>VLOOKUP(A651,'Customer-details'!$A$1:$C$1001,3,0)</f>
        <v>Male</v>
      </c>
      <c r="P651" t="str">
        <f>VLOOKUP(A651,'Product-details'!$A$1:$C$1001,2,0)</f>
        <v>Electronic accessories</v>
      </c>
      <c r="Q651" t="str">
        <f>VLOOKUP(A651,'City-details'!$A$1:$C$1001,3,0)</f>
        <v>Naypyitaw</v>
      </c>
      <c r="R651" t="str">
        <f>VLOOKUP(A651,'City-details'!$A$1:$C$1001,2,0)</f>
        <v>C</v>
      </c>
      <c r="S651" t="str">
        <f t="shared" si="43"/>
        <v>Average</v>
      </c>
    </row>
    <row r="652" spans="1:19">
      <c r="A652" t="s">
        <v>665</v>
      </c>
      <c r="B652" s="1">
        <v>75.66</v>
      </c>
      <c r="C652" s="4">
        <v>5</v>
      </c>
      <c r="D652" s="2">
        <v>18.914999999999999</v>
      </c>
      <c r="E652" s="1">
        <v>397.21499999999997</v>
      </c>
      <c r="F652" s="3">
        <v>43480</v>
      </c>
      <c r="G652" s="5">
        <v>0.76527777777777795</v>
      </c>
      <c r="H652" t="s">
        <v>13</v>
      </c>
      <c r="I652" s="1">
        <v>18.914999999999999</v>
      </c>
      <c r="J652" s="6">
        <v>7.8</v>
      </c>
      <c r="K652" t="str">
        <f t="shared" si="40"/>
        <v>Jan</v>
      </c>
      <c r="L652" t="str">
        <f t="shared" si="41"/>
        <v>Tue</v>
      </c>
      <c r="M652" t="str">
        <f t="shared" si="42"/>
        <v>evening</v>
      </c>
      <c r="N652" t="str">
        <f>VLOOKUP(A652,'Customer-details'!$A$1:$C$1001,2,0)</f>
        <v>Normal</v>
      </c>
      <c r="O652" t="str">
        <f>VLOOKUP(A652,'Customer-details'!$A$1:$C$1001,3,0)</f>
        <v>Male</v>
      </c>
      <c r="P652" t="str">
        <f>VLOOKUP(A652,'Product-details'!$A$1:$C$1001,2,0)</f>
        <v>Electronic accessories</v>
      </c>
      <c r="Q652" t="str">
        <f>VLOOKUP(A652,'City-details'!$A$1:$C$1001,3,0)</f>
        <v>Mandalay</v>
      </c>
      <c r="R652" t="str">
        <f>VLOOKUP(A652,'City-details'!$A$1:$C$1001,2,0)</f>
        <v>B</v>
      </c>
      <c r="S652" t="str">
        <f t="shared" si="43"/>
        <v>Average</v>
      </c>
    </row>
    <row r="653" spans="1:19">
      <c r="A653" t="s">
        <v>666</v>
      </c>
      <c r="B653" s="1">
        <v>55.81</v>
      </c>
      <c r="C653" s="4">
        <v>6</v>
      </c>
      <c r="D653" s="2">
        <v>16.742999999999999</v>
      </c>
      <c r="E653" s="1">
        <v>351.60300000000001</v>
      </c>
      <c r="F653" s="3">
        <v>43487</v>
      </c>
      <c r="G653" s="5">
        <v>0.49444444444444402</v>
      </c>
      <c r="H653" t="s">
        <v>15</v>
      </c>
      <c r="I653" s="1">
        <v>16.742999999999999</v>
      </c>
      <c r="J653" s="6">
        <v>9.9</v>
      </c>
      <c r="K653" t="str">
        <f t="shared" si="40"/>
        <v>Jan</v>
      </c>
      <c r="L653" t="str">
        <f t="shared" si="41"/>
        <v>Tue</v>
      </c>
      <c r="M653" t="str">
        <f t="shared" si="42"/>
        <v>morning</v>
      </c>
      <c r="N653" t="str">
        <f>VLOOKUP(A653,'Customer-details'!$A$1:$C$1001,2,0)</f>
        <v>Normal</v>
      </c>
      <c r="O653" t="str">
        <f>VLOOKUP(A653,'Customer-details'!$A$1:$C$1001,3,0)</f>
        <v>Female</v>
      </c>
      <c r="P653" t="str">
        <f>VLOOKUP(A653,'Product-details'!$A$1:$C$1001,2,0)</f>
        <v>Health and beauty</v>
      </c>
      <c r="Q653" t="str">
        <f>VLOOKUP(A653,'City-details'!$A$1:$C$1001,3,0)</f>
        <v>Mandalay</v>
      </c>
      <c r="R653" t="str">
        <f>VLOOKUP(A653,'City-details'!$A$1:$C$1001,2,0)</f>
        <v>B</v>
      </c>
      <c r="S653" t="str">
        <f t="shared" si="43"/>
        <v>Good</v>
      </c>
    </row>
    <row r="654" spans="1:19">
      <c r="A654" t="s">
        <v>667</v>
      </c>
      <c r="B654" s="1">
        <v>72.78</v>
      </c>
      <c r="C654" s="4">
        <v>10</v>
      </c>
      <c r="D654" s="2">
        <v>36.39</v>
      </c>
      <c r="E654" s="1">
        <v>764.19</v>
      </c>
      <c r="F654" s="3">
        <v>43499</v>
      </c>
      <c r="G654" s="5">
        <v>0.72499999999999998</v>
      </c>
      <c r="H654" t="s">
        <v>15</v>
      </c>
      <c r="I654" s="1">
        <v>36.39</v>
      </c>
      <c r="J654" s="6">
        <v>7.3</v>
      </c>
      <c r="K654" t="str">
        <f t="shared" si="40"/>
        <v>Feb</v>
      </c>
      <c r="L654" t="str">
        <f t="shared" si="41"/>
        <v>Sun</v>
      </c>
      <c r="M654" t="str">
        <f t="shared" si="42"/>
        <v>evening</v>
      </c>
      <c r="N654" t="str">
        <f>VLOOKUP(A654,'Customer-details'!$A$1:$C$1001,2,0)</f>
        <v>Member</v>
      </c>
      <c r="O654" t="str">
        <f>VLOOKUP(A654,'Customer-details'!$A$1:$C$1001,3,0)</f>
        <v>Male</v>
      </c>
      <c r="P654" t="str">
        <f>VLOOKUP(A654,'Product-details'!$A$1:$C$1001,2,0)</f>
        <v>Home and lifestyle</v>
      </c>
      <c r="Q654" t="str">
        <f>VLOOKUP(A654,'City-details'!$A$1:$C$1001,3,0)</f>
        <v>Yangon</v>
      </c>
      <c r="R654" t="str">
        <f>VLOOKUP(A654,'City-details'!$A$1:$C$1001,2,0)</f>
        <v>A</v>
      </c>
      <c r="S654" t="str">
        <f t="shared" si="43"/>
        <v>Average</v>
      </c>
    </row>
    <row r="655" spans="1:19">
      <c r="A655" t="s">
        <v>668</v>
      </c>
      <c r="B655" s="1">
        <v>37.32</v>
      </c>
      <c r="C655" s="4">
        <v>9</v>
      </c>
      <c r="D655" s="2">
        <v>16.794</v>
      </c>
      <c r="E655" s="1">
        <v>352.67399999999998</v>
      </c>
      <c r="F655" s="3">
        <v>43530</v>
      </c>
      <c r="G655" s="5">
        <v>0.64652777777777803</v>
      </c>
      <c r="H655" t="s">
        <v>13</v>
      </c>
      <c r="I655" s="1">
        <v>16.794</v>
      </c>
      <c r="J655" s="6">
        <v>5.0999999999999996</v>
      </c>
      <c r="K655" t="str">
        <f t="shared" si="40"/>
        <v>Mar</v>
      </c>
      <c r="L655" t="str">
        <f t="shared" si="41"/>
        <v>Wed</v>
      </c>
      <c r="M655" t="str">
        <f t="shared" si="42"/>
        <v>afternoon</v>
      </c>
      <c r="N655" t="str">
        <f>VLOOKUP(A655,'Customer-details'!$A$1:$C$1001,2,0)</f>
        <v>Member</v>
      </c>
      <c r="O655" t="str">
        <f>VLOOKUP(A655,'Customer-details'!$A$1:$C$1001,3,0)</f>
        <v>Male</v>
      </c>
      <c r="P655" t="str">
        <f>VLOOKUP(A655,'Product-details'!$A$1:$C$1001,2,0)</f>
        <v>Sports and travel</v>
      </c>
      <c r="Q655" t="str">
        <f>VLOOKUP(A655,'City-details'!$A$1:$C$1001,3,0)</f>
        <v>Mandalay</v>
      </c>
      <c r="R655" t="str">
        <f>VLOOKUP(A655,'City-details'!$A$1:$C$1001,2,0)</f>
        <v>B</v>
      </c>
      <c r="S655" t="str">
        <f t="shared" si="43"/>
        <v>Poor</v>
      </c>
    </row>
    <row r="656" spans="1:19">
      <c r="A656" t="s">
        <v>669</v>
      </c>
      <c r="B656" s="1">
        <v>60.18</v>
      </c>
      <c r="C656" s="4">
        <v>4</v>
      </c>
      <c r="D656" s="2">
        <v>12.036</v>
      </c>
      <c r="E656" s="1">
        <v>252.756</v>
      </c>
      <c r="F656" s="3">
        <v>43512</v>
      </c>
      <c r="G656" s="5">
        <v>0.75277777777777799</v>
      </c>
      <c r="H656" t="s">
        <v>17</v>
      </c>
      <c r="I656" s="1">
        <v>12.036</v>
      </c>
      <c r="J656" s="6">
        <v>9.4</v>
      </c>
      <c r="K656" t="str">
        <f t="shared" si="40"/>
        <v>Feb</v>
      </c>
      <c r="L656" t="str">
        <f t="shared" si="41"/>
        <v>Sat</v>
      </c>
      <c r="M656" t="str">
        <f t="shared" si="42"/>
        <v>evening</v>
      </c>
      <c r="N656" t="str">
        <f>VLOOKUP(A656,'Customer-details'!$A$1:$C$1001,2,0)</f>
        <v>Member</v>
      </c>
      <c r="O656" t="str">
        <f>VLOOKUP(A656,'Customer-details'!$A$1:$C$1001,3,0)</f>
        <v>Male</v>
      </c>
      <c r="P656" t="str">
        <f>VLOOKUP(A656,'Product-details'!$A$1:$C$1001,2,0)</f>
        <v>Fashion accessories</v>
      </c>
      <c r="Q656" t="str">
        <f>VLOOKUP(A656,'City-details'!$A$1:$C$1001,3,0)</f>
        <v>Mandalay</v>
      </c>
      <c r="R656" t="str">
        <f>VLOOKUP(A656,'City-details'!$A$1:$C$1001,2,0)</f>
        <v>B</v>
      </c>
      <c r="S656" t="str">
        <f t="shared" si="43"/>
        <v>Good</v>
      </c>
    </row>
    <row r="657" spans="1:19">
      <c r="A657" t="s">
        <v>670</v>
      </c>
      <c r="B657" s="1">
        <v>15.69</v>
      </c>
      <c r="C657" s="4">
        <v>3</v>
      </c>
      <c r="D657" s="2">
        <v>2.3534999999999999</v>
      </c>
      <c r="E657" s="1">
        <v>49.423499999999997</v>
      </c>
      <c r="F657" s="3">
        <v>43538</v>
      </c>
      <c r="G657" s="5">
        <v>0.59236111111111101</v>
      </c>
      <c r="H657" t="s">
        <v>17</v>
      </c>
      <c r="I657" s="1">
        <v>2.3534999999999999</v>
      </c>
      <c r="J657" s="6">
        <v>5.8</v>
      </c>
      <c r="K657" t="str">
        <f t="shared" si="40"/>
        <v>Mar</v>
      </c>
      <c r="L657" t="str">
        <f t="shared" si="41"/>
        <v>Thu</v>
      </c>
      <c r="M657" t="str">
        <f t="shared" si="42"/>
        <v>afternoon</v>
      </c>
      <c r="N657" t="str">
        <f>VLOOKUP(A657,'Customer-details'!$A$1:$C$1001,2,0)</f>
        <v>Normal</v>
      </c>
      <c r="O657" t="str">
        <f>VLOOKUP(A657,'Customer-details'!$A$1:$C$1001,3,0)</f>
        <v>Female</v>
      </c>
      <c r="P657" t="str">
        <f>VLOOKUP(A657,'Product-details'!$A$1:$C$1001,2,0)</f>
        <v>Electronic accessories</v>
      </c>
      <c r="Q657" t="str">
        <f>VLOOKUP(A657,'City-details'!$A$1:$C$1001,3,0)</f>
        <v>Yangon</v>
      </c>
      <c r="R657" t="str">
        <f>VLOOKUP(A657,'City-details'!$A$1:$C$1001,2,0)</f>
        <v>A</v>
      </c>
      <c r="S657" t="str">
        <f t="shared" si="43"/>
        <v>Poor</v>
      </c>
    </row>
    <row r="658" spans="1:19">
      <c r="A658" t="s">
        <v>671</v>
      </c>
      <c r="B658" s="1">
        <v>99.69</v>
      </c>
      <c r="C658" s="4">
        <v>1</v>
      </c>
      <c r="D658" s="2">
        <v>4.9844999999999997</v>
      </c>
      <c r="E658" s="1">
        <v>104.67449999999999</v>
      </c>
      <c r="F658" s="3">
        <v>43523</v>
      </c>
      <c r="G658" s="5">
        <v>0.43263888888888902</v>
      </c>
      <c r="H658" t="s">
        <v>17</v>
      </c>
      <c r="I658" s="1">
        <v>4.9844999999999997</v>
      </c>
      <c r="J658" s="6">
        <v>8</v>
      </c>
      <c r="K658" t="str">
        <f t="shared" si="40"/>
        <v>Feb</v>
      </c>
      <c r="L658" t="str">
        <f t="shared" si="41"/>
        <v>Wed</v>
      </c>
      <c r="M658" t="str">
        <f t="shared" si="42"/>
        <v>morning</v>
      </c>
      <c r="N658" t="str">
        <f>VLOOKUP(A658,'Customer-details'!$A$1:$C$1001,2,0)</f>
        <v>Normal</v>
      </c>
      <c r="O658" t="str">
        <f>VLOOKUP(A658,'Customer-details'!$A$1:$C$1001,3,0)</f>
        <v>Female</v>
      </c>
      <c r="P658" t="str">
        <f>VLOOKUP(A658,'Product-details'!$A$1:$C$1001,2,0)</f>
        <v>Electronic accessories</v>
      </c>
      <c r="Q658" t="str">
        <f>VLOOKUP(A658,'City-details'!$A$1:$C$1001,3,0)</f>
        <v>Naypyitaw</v>
      </c>
      <c r="R658" t="str">
        <f>VLOOKUP(A658,'City-details'!$A$1:$C$1001,2,0)</f>
        <v>C</v>
      </c>
      <c r="S658" t="str">
        <f t="shared" si="43"/>
        <v>Good</v>
      </c>
    </row>
    <row r="659" spans="1:19">
      <c r="A659" t="s">
        <v>672</v>
      </c>
      <c r="B659" s="1">
        <v>88.15</v>
      </c>
      <c r="C659" s="4">
        <v>3</v>
      </c>
      <c r="D659" s="2">
        <v>13.2225</v>
      </c>
      <c r="E659" s="1">
        <v>277.67250000000001</v>
      </c>
      <c r="F659" s="3">
        <v>43483</v>
      </c>
      <c r="G659" s="5">
        <v>0.42430555555555599</v>
      </c>
      <c r="H659" t="s">
        <v>13</v>
      </c>
      <c r="I659" s="1">
        <v>13.2225</v>
      </c>
      <c r="J659" s="6">
        <v>7.9</v>
      </c>
      <c r="K659" t="str">
        <f t="shared" si="40"/>
        <v>Jan</v>
      </c>
      <c r="L659" t="str">
        <f t="shared" si="41"/>
        <v>Fri</v>
      </c>
      <c r="M659" t="str">
        <f t="shared" si="42"/>
        <v>morning</v>
      </c>
      <c r="N659" t="str">
        <f>VLOOKUP(A659,'Customer-details'!$A$1:$C$1001,2,0)</f>
        <v>Member</v>
      </c>
      <c r="O659" t="str">
        <f>VLOOKUP(A659,'Customer-details'!$A$1:$C$1001,3,0)</f>
        <v>Female</v>
      </c>
      <c r="P659" t="str">
        <f>VLOOKUP(A659,'Product-details'!$A$1:$C$1001,2,0)</f>
        <v>Fashion accessories</v>
      </c>
      <c r="Q659" t="str">
        <f>VLOOKUP(A659,'City-details'!$A$1:$C$1001,3,0)</f>
        <v>Yangon</v>
      </c>
      <c r="R659" t="str">
        <f>VLOOKUP(A659,'City-details'!$A$1:$C$1001,2,0)</f>
        <v>A</v>
      </c>
      <c r="S659" t="str">
        <f t="shared" si="43"/>
        <v>Average</v>
      </c>
    </row>
    <row r="660" spans="1:19">
      <c r="A660" t="s">
        <v>673</v>
      </c>
      <c r="B660" s="1">
        <v>27.93</v>
      </c>
      <c r="C660" s="4">
        <v>5</v>
      </c>
      <c r="D660" s="2">
        <v>6.9824999999999999</v>
      </c>
      <c r="E660" s="1">
        <v>146.63249999999999</v>
      </c>
      <c r="F660" s="3">
        <v>43494</v>
      </c>
      <c r="G660" s="5">
        <v>0.65833333333333299</v>
      </c>
      <c r="H660" t="s">
        <v>15</v>
      </c>
      <c r="I660" s="1">
        <v>6.9824999999999999</v>
      </c>
      <c r="J660" s="6">
        <v>5.9</v>
      </c>
      <c r="K660" t="str">
        <f t="shared" si="40"/>
        <v>Jan</v>
      </c>
      <c r="L660" t="str">
        <f t="shared" si="41"/>
        <v>Tue</v>
      </c>
      <c r="M660" t="str">
        <f t="shared" si="42"/>
        <v>afternoon</v>
      </c>
      <c r="N660" t="str">
        <f>VLOOKUP(A660,'Customer-details'!$A$1:$C$1001,2,0)</f>
        <v>Member</v>
      </c>
      <c r="O660" t="str">
        <f>VLOOKUP(A660,'Customer-details'!$A$1:$C$1001,3,0)</f>
        <v>Female</v>
      </c>
      <c r="P660" t="str">
        <f>VLOOKUP(A660,'Product-details'!$A$1:$C$1001,2,0)</f>
        <v>Sports and travel</v>
      </c>
      <c r="Q660" t="str">
        <f>VLOOKUP(A660,'City-details'!$A$1:$C$1001,3,0)</f>
        <v>Yangon</v>
      </c>
      <c r="R660" t="str">
        <f>VLOOKUP(A660,'City-details'!$A$1:$C$1001,2,0)</f>
        <v>A</v>
      </c>
      <c r="S660" t="str">
        <f t="shared" si="43"/>
        <v>Poor</v>
      </c>
    </row>
    <row r="661" spans="1:19">
      <c r="A661" t="s">
        <v>674</v>
      </c>
      <c r="B661" s="1">
        <v>55.45</v>
      </c>
      <c r="C661" s="4">
        <v>1</v>
      </c>
      <c r="D661" s="2">
        <v>2.7725</v>
      </c>
      <c r="E661" s="1">
        <v>58.222499999999997</v>
      </c>
      <c r="F661" s="3">
        <v>43522</v>
      </c>
      <c r="G661" s="5">
        <v>0.74027777777777803</v>
      </c>
      <c r="H661" t="s">
        <v>17</v>
      </c>
      <c r="I661" s="1">
        <v>2.7725</v>
      </c>
      <c r="J661" s="6">
        <v>4.9000000000000004</v>
      </c>
      <c r="K661" t="str">
        <f t="shared" si="40"/>
        <v>Feb</v>
      </c>
      <c r="L661" t="str">
        <f t="shared" si="41"/>
        <v>Tue</v>
      </c>
      <c r="M661" t="str">
        <f t="shared" si="42"/>
        <v>evening</v>
      </c>
      <c r="N661" t="str">
        <f>VLOOKUP(A661,'Customer-details'!$A$1:$C$1001,2,0)</f>
        <v>Member</v>
      </c>
      <c r="O661" t="str">
        <f>VLOOKUP(A661,'Customer-details'!$A$1:$C$1001,3,0)</f>
        <v>Male</v>
      </c>
      <c r="P661" t="str">
        <f>VLOOKUP(A661,'Product-details'!$A$1:$C$1001,2,0)</f>
        <v>Fashion accessories</v>
      </c>
      <c r="Q661" t="str">
        <f>VLOOKUP(A661,'City-details'!$A$1:$C$1001,3,0)</f>
        <v>Yangon</v>
      </c>
      <c r="R661" t="str">
        <f>VLOOKUP(A661,'City-details'!$A$1:$C$1001,2,0)</f>
        <v>A</v>
      </c>
      <c r="S661" t="str">
        <f t="shared" si="43"/>
        <v>Poor</v>
      </c>
    </row>
    <row r="662" spans="1:19">
      <c r="A662" t="s">
        <v>675</v>
      </c>
      <c r="B662" s="1">
        <v>42.97</v>
      </c>
      <c r="C662" s="4">
        <v>3</v>
      </c>
      <c r="D662" s="2">
        <v>6.4455</v>
      </c>
      <c r="E662" s="1">
        <v>135.35550000000001</v>
      </c>
      <c r="F662" s="3">
        <v>43499</v>
      </c>
      <c r="G662" s="5">
        <v>0.49027777777777798</v>
      </c>
      <c r="H662" t="s">
        <v>15</v>
      </c>
      <c r="I662" s="1">
        <v>6.4455</v>
      </c>
      <c r="J662" s="6">
        <v>9.3000000000000007</v>
      </c>
      <c r="K662" t="str">
        <f t="shared" si="40"/>
        <v>Feb</v>
      </c>
      <c r="L662" t="str">
        <f t="shared" si="41"/>
        <v>Sun</v>
      </c>
      <c r="M662" t="str">
        <f t="shared" si="42"/>
        <v>morning</v>
      </c>
      <c r="N662" t="str">
        <f>VLOOKUP(A662,'Customer-details'!$A$1:$C$1001,2,0)</f>
        <v>Normal</v>
      </c>
      <c r="O662" t="str">
        <f>VLOOKUP(A662,'Customer-details'!$A$1:$C$1001,3,0)</f>
        <v>Female</v>
      </c>
      <c r="P662" t="str">
        <f>VLOOKUP(A662,'Product-details'!$A$1:$C$1001,2,0)</f>
        <v>Sports and travel</v>
      </c>
      <c r="Q662" t="str">
        <f>VLOOKUP(A662,'City-details'!$A$1:$C$1001,3,0)</f>
        <v>Mandalay</v>
      </c>
      <c r="R662" t="str">
        <f>VLOOKUP(A662,'City-details'!$A$1:$C$1001,2,0)</f>
        <v>B</v>
      </c>
      <c r="S662" t="str">
        <f t="shared" si="43"/>
        <v>Good</v>
      </c>
    </row>
    <row r="663" spans="1:19">
      <c r="A663" t="s">
        <v>676</v>
      </c>
      <c r="B663" s="1">
        <v>17.14</v>
      </c>
      <c r="C663" s="4">
        <v>7</v>
      </c>
      <c r="D663" s="2">
        <v>5.9989999999999997</v>
      </c>
      <c r="E663" s="1">
        <v>125.979</v>
      </c>
      <c r="F663" s="3">
        <v>43481</v>
      </c>
      <c r="G663" s="5">
        <v>0.50486111111111098</v>
      </c>
      <c r="H663" t="s">
        <v>17</v>
      </c>
      <c r="I663" s="1">
        <v>5.9989999999999997</v>
      </c>
      <c r="J663" s="6">
        <v>7.9</v>
      </c>
      <c r="K663" t="str">
        <f t="shared" si="40"/>
        <v>Jan</v>
      </c>
      <c r="L663" t="str">
        <f t="shared" si="41"/>
        <v>Wed</v>
      </c>
      <c r="M663" t="str">
        <f t="shared" si="42"/>
        <v>afternoon</v>
      </c>
      <c r="N663" t="str">
        <f>VLOOKUP(A663,'Customer-details'!$A$1:$C$1001,2,0)</f>
        <v>Member</v>
      </c>
      <c r="O663" t="str">
        <f>VLOOKUP(A663,'Customer-details'!$A$1:$C$1001,3,0)</f>
        <v>Male</v>
      </c>
      <c r="P663" t="str">
        <f>VLOOKUP(A663,'Product-details'!$A$1:$C$1001,2,0)</f>
        <v>Sports and travel</v>
      </c>
      <c r="Q663" t="str">
        <f>VLOOKUP(A663,'City-details'!$A$1:$C$1001,3,0)</f>
        <v>Naypyitaw</v>
      </c>
      <c r="R663" t="str">
        <f>VLOOKUP(A663,'City-details'!$A$1:$C$1001,2,0)</f>
        <v>C</v>
      </c>
      <c r="S663" t="str">
        <f t="shared" si="43"/>
        <v>Average</v>
      </c>
    </row>
    <row r="664" spans="1:19">
      <c r="A664" t="s">
        <v>677</v>
      </c>
      <c r="B664" s="1">
        <v>58.75</v>
      </c>
      <c r="C664" s="4">
        <v>6</v>
      </c>
      <c r="D664" s="2">
        <v>17.625</v>
      </c>
      <c r="E664" s="1">
        <v>370.125</v>
      </c>
      <c r="F664" s="3">
        <v>43548</v>
      </c>
      <c r="G664" s="5">
        <v>0.75972222222222197</v>
      </c>
      <c r="H664" t="s">
        <v>17</v>
      </c>
      <c r="I664" s="1">
        <v>17.625</v>
      </c>
      <c r="J664" s="6">
        <v>5.9</v>
      </c>
      <c r="K664" t="str">
        <f t="shared" si="40"/>
        <v>Mar</v>
      </c>
      <c r="L664" t="str">
        <f t="shared" si="41"/>
        <v>Sun</v>
      </c>
      <c r="M664" t="str">
        <f t="shared" si="42"/>
        <v>evening</v>
      </c>
      <c r="N664" t="str">
        <f>VLOOKUP(A664,'Customer-details'!$A$1:$C$1001,2,0)</f>
        <v>Member</v>
      </c>
      <c r="O664" t="str">
        <f>VLOOKUP(A664,'Customer-details'!$A$1:$C$1001,3,0)</f>
        <v>Female</v>
      </c>
      <c r="P664" t="str">
        <f>VLOOKUP(A664,'Product-details'!$A$1:$C$1001,2,0)</f>
        <v>Fashion accessories</v>
      </c>
      <c r="Q664" t="str">
        <f>VLOOKUP(A664,'City-details'!$A$1:$C$1001,3,0)</f>
        <v>Mandalay</v>
      </c>
      <c r="R664" t="str">
        <f>VLOOKUP(A664,'City-details'!$A$1:$C$1001,2,0)</f>
        <v>B</v>
      </c>
      <c r="S664" t="str">
        <f t="shared" si="43"/>
        <v>Poor</v>
      </c>
    </row>
    <row r="665" spans="1:19">
      <c r="A665" t="s">
        <v>678</v>
      </c>
      <c r="B665" s="1">
        <v>87.1</v>
      </c>
      <c r="C665" s="4">
        <v>10</v>
      </c>
      <c r="D665" s="2">
        <v>43.55</v>
      </c>
      <c r="E665" s="1">
        <v>914.55</v>
      </c>
      <c r="F665" s="3">
        <v>43508</v>
      </c>
      <c r="G665" s="5">
        <v>0.61458333333333304</v>
      </c>
      <c r="H665" t="s">
        <v>17</v>
      </c>
      <c r="I665" s="1">
        <v>43.55</v>
      </c>
      <c r="J665" s="6">
        <v>9.9</v>
      </c>
      <c r="K665" t="str">
        <f t="shared" si="40"/>
        <v>Feb</v>
      </c>
      <c r="L665" t="str">
        <f t="shared" si="41"/>
        <v>Tue</v>
      </c>
      <c r="M665" t="str">
        <f t="shared" si="42"/>
        <v>afternoon</v>
      </c>
      <c r="N665" t="str">
        <f>VLOOKUP(A665,'Customer-details'!$A$1:$C$1001,2,0)</f>
        <v>Member</v>
      </c>
      <c r="O665" t="str">
        <f>VLOOKUP(A665,'Customer-details'!$A$1:$C$1001,3,0)</f>
        <v>Female</v>
      </c>
      <c r="P665" t="str">
        <f>VLOOKUP(A665,'Product-details'!$A$1:$C$1001,2,0)</f>
        <v>Food and beverages</v>
      </c>
      <c r="Q665" t="str">
        <f>VLOOKUP(A665,'City-details'!$A$1:$C$1001,3,0)</f>
        <v>Naypyitaw</v>
      </c>
      <c r="R665" t="str">
        <f>VLOOKUP(A665,'City-details'!$A$1:$C$1001,2,0)</f>
        <v>C</v>
      </c>
      <c r="S665" t="str">
        <f t="shared" si="43"/>
        <v>Good</v>
      </c>
    </row>
    <row r="666" spans="1:19">
      <c r="A666" t="s">
        <v>679</v>
      </c>
      <c r="B666" s="1">
        <v>98.8</v>
      </c>
      <c r="C666" s="4">
        <v>2</v>
      </c>
      <c r="D666" s="2">
        <v>9.8800000000000008</v>
      </c>
      <c r="E666" s="1">
        <v>207.48</v>
      </c>
      <c r="F666" s="3">
        <v>43517</v>
      </c>
      <c r="G666" s="5">
        <v>0.485416666666667</v>
      </c>
      <c r="H666" t="s">
        <v>15</v>
      </c>
      <c r="I666" s="1">
        <v>9.8800000000000008</v>
      </c>
      <c r="J666" s="6">
        <v>7.7</v>
      </c>
      <c r="K666" t="str">
        <f t="shared" si="40"/>
        <v>Feb</v>
      </c>
      <c r="L666" t="str">
        <f t="shared" si="41"/>
        <v>Thu</v>
      </c>
      <c r="M666" t="str">
        <f t="shared" si="42"/>
        <v>morning</v>
      </c>
      <c r="N666" t="str">
        <f>VLOOKUP(A666,'Customer-details'!$A$1:$C$1001,2,0)</f>
        <v>Normal</v>
      </c>
      <c r="O666" t="str">
        <f>VLOOKUP(A666,'Customer-details'!$A$1:$C$1001,3,0)</f>
        <v>Female</v>
      </c>
      <c r="P666" t="str">
        <f>VLOOKUP(A666,'Product-details'!$A$1:$C$1001,2,0)</f>
        <v>Sports and travel</v>
      </c>
      <c r="Q666" t="str">
        <f>VLOOKUP(A666,'City-details'!$A$1:$C$1001,3,0)</f>
        <v>Naypyitaw</v>
      </c>
      <c r="R666" t="str">
        <f>VLOOKUP(A666,'City-details'!$A$1:$C$1001,2,0)</f>
        <v>C</v>
      </c>
      <c r="S666" t="str">
        <f t="shared" si="43"/>
        <v>Average</v>
      </c>
    </row>
    <row r="667" spans="1:19">
      <c r="A667" t="s">
        <v>680</v>
      </c>
      <c r="B667" s="1">
        <v>48.63</v>
      </c>
      <c r="C667" s="4">
        <v>4</v>
      </c>
      <c r="D667" s="2">
        <v>9.7260000000000009</v>
      </c>
      <c r="E667" s="1">
        <v>204.24600000000001</v>
      </c>
      <c r="F667" s="3">
        <v>43500</v>
      </c>
      <c r="G667" s="5">
        <v>0.655555555555556</v>
      </c>
      <c r="H667" t="s">
        <v>13</v>
      </c>
      <c r="I667" s="1">
        <v>9.7260000000000009</v>
      </c>
      <c r="J667" s="6">
        <v>7.6</v>
      </c>
      <c r="K667" t="str">
        <f t="shared" si="40"/>
        <v>Feb</v>
      </c>
      <c r="L667" t="str">
        <f t="shared" si="41"/>
        <v>Mon</v>
      </c>
      <c r="M667" t="str">
        <f t="shared" si="42"/>
        <v>afternoon</v>
      </c>
      <c r="N667" t="str">
        <f>VLOOKUP(A667,'Customer-details'!$A$1:$C$1001,2,0)</f>
        <v>Normal</v>
      </c>
      <c r="O667" t="str">
        <f>VLOOKUP(A667,'Customer-details'!$A$1:$C$1001,3,0)</f>
        <v>Female</v>
      </c>
      <c r="P667" t="str">
        <f>VLOOKUP(A667,'Product-details'!$A$1:$C$1001,2,0)</f>
        <v>Fashion accessories</v>
      </c>
      <c r="Q667" t="str">
        <f>VLOOKUP(A667,'City-details'!$A$1:$C$1001,3,0)</f>
        <v>Yangon</v>
      </c>
      <c r="R667" t="str">
        <f>VLOOKUP(A667,'City-details'!$A$1:$C$1001,2,0)</f>
        <v>A</v>
      </c>
      <c r="S667" t="str">
        <f t="shared" si="43"/>
        <v>Average</v>
      </c>
    </row>
    <row r="668" spans="1:19">
      <c r="A668" t="s">
        <v>681</v>
      </c>
      <c r="B668" s="1">
        <v>57.74</v>
      </c>
      <c r="C668" s="4">
        <v>3</v>
      </c>
      <c r="D668" s="2">
        <v>8.6609999999999996</v>
      </c>
      <c r="E668" s="1">
        <v>181.881</v>
      </c>
      <c r="F668" s="3">
        <v>43516</v>
      </c>
      <c r="G668" s="5">
        <v>0.54583333333333295</v>
      </c>
      <c r="H668" t="s">
        <v>13</v>
      </c>
      <c r="I668" s="1">
        <v>8.6609999999999996</v>
      </c>
      <c r="J668" s="6">
        <v>7.7</v>
      </c>
      <c r="K668" t="str">
        <f t="shared" si="40"/>
        <v>Feb</v>
      </c>
      <c r="L668" t="str">
        <f t="shared" si="41"/>
        <v>Wed</v>
      </c>
      <c r="M668" t="str">
        <f t="shared" si="42"/>
        <v>afternoon</v>
      </c>
      <c r="N668" t="str">
        <f>VLOOKUP(A668,'Customer-details'!$A$1:$C$1001,2,0)</f>
        <v>Member</v>
      </c>
      <c r="O668" t="str">
        <f>VLOOKUP(A668,'Customer-details'!$A$1:$C$1001,3,0)</f>
        <v>Male</v>
      </c>
      <c r="P668" t="str">
        <f>VLOOKUP(A668,'Product-details'!$A$1:$C$1001,2,0)</f>
        <v>Food and beverages</v>
      </c>
      <c r="Q668" t="str">
        <f>VLOOKUP(A668,'City-details'!$A$1:$C$1001,3,0)</f>
        <v>Mandalay</v>
      </c>
      <c r="R668" t="str">
        <f>VLOOKUP(A668,'City-details'!$A$1:$C$1001,2,0)</f>
        <v>B</v>
      </c>
      <c r="S668" t="str">
        <f t="shared" si="43"/>
        <v>Average</v>
      </c>
    </row>
    <row r="669" spans="1:19">
      <c r="A669" t="s">
        <v>682</v>
      </c>
      <c r="B669" s="1">
        <v>17.97</v>
      </c>
      <c r="C669" s="4">
        <v>4</v>
      </c>
      <c r="D669" s="2">
        <v>3.5939999999999999</v>
      </c>
      <c r="E669" s="1">
        <v>75.474000000000004</v>
      </c>
      <c r="F669" s="3">
        <v>43519</v>
      </c>
      <c r="G669" s="5">
        <v>0.86319444444444404</v>
      </c>
      <c r="H669" t="s">
        <v>13</v>
      </c>
      <c r="I669" s="1">
        <v>3.5939999999999999</v>
      </c>
      <c r="J669" s="6">
        <v>6.4</v>
      </c>
      <c r="K669" t="str">
        <f t="shared" si="40"/>
        <v>Feb</v>
      </c>
      <c r="L669" t="str">
        <f t="shared" si="41"/>
        <v>Sat</v>
      </c>
      <c r="M669" t="str">
        <f t="shared" si="42"/>
        <v>evening</v>
      </c>
      <c r="N669" t="str">
        <f>VLOOKUP(A669,'Customer-details'!$A$1:$C$1001,2,0)</f>
        <v>Normal</v>
      </c>
      <c r="O669" t="str">
        <f>VLOOKUP(A669,'Customer-details'!$A$1:$C$1001,3,0)</f>
        <v>Female</v>
      </c>
      <c r="P669" t="str">
        <f>VLOOKUP(A669,'Product-details'!$A$1:$C$1001,2,0)</f>
        <v>Health and beauty</v>
      </c>
      <c r="Q669" t="str">
        <f>VLOOKUP(A669,'City-details'!$A$1:$C$1001,3,0)</f>
        <v>Mandalay</v>
      </c>
      <c r="R669" t="str">
        <f>VLOOKUP(A669,'City-details'!$A$1:$C$1001,2,0)</f>
        <v>B</v>
      </c>
      <c r="S669" t="str">
        <f t="shared" si="43"/>
        <v>Average</v>
      </c>
    </row>
    <row r="670" spans="1:19">
      <c r="A670" t="s">
        <v>683</v>
      </c>
      <c r="B670" s="1">
        <v>47.71</v>
      </c>
      <c r="C670" s="4">
        <v>6</v>
      </c>
      <c r="D670" s="2">
        <v>14.313000000000001</v>
      </c>
      <c r="E670" s="1">
        <v>300.57299999999998</v>
      </c>
      <c r="F670" s="3">
        <v>43512</v>
      </c>
      <c r="G670" s="5">
        <v>0.59652777777777799</v>
      </c>
      <c r="H670" t="s">
        <v>13</v>
      </c>
      <c r="I670" s="1">
        <v>14.313000000000001</v>
      </c>
      <c r="J670" s="6">
        <v>4.4000000000000004</v>
      </c>
      <c r="K670" t="str">
        <f t="shared" si="40"/>
        <v>Feb</v>
      </c>
      <c r="L670" t="str">
        <f t="shared" si="41"/>
        <v>Sat</v>
      </c>
      <c r="M670" t="str">
        <f t="shared" si="42"/>
        <v>afternoon</v>
      </c>
      <c r="N670" t="str">
        <f>VLOOKUP(A670,'Customer-details'!$A$1:$C$1001,2,0)</f>
        <v>Member</v>
      </c>
      <c r="O670" t="str">
        <f>VLOOKUP(A670,'Customer-details'!$A$1:$C$1001,3,0)</f>
        <v>Female</v>
      </c>
      <c r="P670" t="str">
        <f>VLOOKUP(A670,'Product-details'!$A$1:$C$1001,2,0)</f>
        <v>Health and beauty</v>
      </c>
      <c r="Q670" t="str">
        <f>VLOOKUP(A670,'City-details'!$A$1:$C$1001,3,0)</f>
        <v>Naypyitaw</v>
      </c>
      <c r="R670" t="str">
        <f>VLOOKUP(A670,'City-details'!$A$1:$C$1001,2,0)</f>
        <v>C</v>
      </c>
      <c r="S670" t="str">
        <f t="shared" si="43"/>
        <v>Poor</v>
      </c>
    </row>
    <row r="671" spans="1:19">
      <c r="A671" t="s">
        <v>684</v>
      </c>
      <c r="B671" s="1">
        <v>40.619999999999997</v>
      </c>
      <c r="C671" s="4">
        <v>2</v>
      </c>
      <c r="D671" s="2">
        <v>4.0620000000000003</v>
      </c>
      <c r="E671" s="1">
        <v>85.302000000000007</v>
      </c>
      <c r="F671" s="3">
        <v>43482</v>
      </c>
      <c r="G671" s="5">
        <v>0.41736111111111102</v>
      </c>
      <c r="H671" t="s">
        <v>17</v>
      </c>
      <c r="I671" s="1">
        <v>4.0620000000000003</v>
      </c>
      <c r="J671" s="6">
        <v>4.0999999999999996</v>
      </c>
      <c r="K671" t="str">
        <f t="shared" si="40"/>
        <v>Jan</v>
      </c>
      <c r="L671" t="str">
        <f t="shared" si="41"/>
        <v>Thu</v>
      </c>
      <c r="M671" t="str">
        <f t="shared" si="42"/>
        <v>morning</v>
      </c>
      <c r="N671" t="str">
        <f>VLOOKUP(A671,'Customer-details'!$A$1:$C$1001,2,0)</f>
        <v>Normal</v>
      </c>
      <c r="O671" t="str">
        <f>VLOOKUP(A671,'Customer-details'!$A$1:$C$1001,3,0)</f>
        <v>Female</v>
      </c>
      <c r="P671" t="str">
        <f>VLOOKUP(A671,'Product-details'!$A$1:$C$1001,2,0)</f>
        <v>Sports and travel</v>
      </c>
      <c r="Q671" t="str">
        <f>VLOOKUP(A671,'City-details'!$A$1:$C$1001,3,0)</f>
        <v>Mandalay</v>
      </c>
      <c r="R671" t="str">
        <f>VLOOKUP(A671,'City-details'!$A$1:$C$1001,2,0)</f>
        <v>B</v>
      </c>
      <c r="S671" t="str">
        <f t="shared" si="43"/>
        <v>Poor</v>
      </c>
    </row>
    <row r="672" spans="1:19">
      <c r="A672" t="s">
        <v>685</v>
      </c>
      <c r="B672" s="1">
        <v>56.04</v>
      </c>
      <c r="C672" s="4">
        <v>10</v>
      </c>
      <c r="D672" s="2">
        <v>28.02</v>
      </c>
      <c r="E672" s="1">
        <v>588.41999999999996</v>
      </c>
      <c r="F672" s="3">
        <v>43479</v>
      </c>
      <c r="G672" s="5">
        <v>0.8125</v>
      </c>
      <c r="H672" t="s">
        <v>13</v>
      </c>
      <c r="I672" s="1">
        <v>28.02</v>
      </c>
      <c r="J672" s="6">
        <v>4.4000000000000004</v>
      </c>
      <c r="K672" t="str">
        <f t="shared" si="40"/>
        <v>Jan</v>
      </c>
      <c r="L672" t="str">
        <f t="shared" si="41"/>
        <v>Mon</v>
      </c>
      <c r="M672" t="str">
        <f t="shared" si="42"/>
        <v>evening</v>
      </c>
      <c r="N672" t="str">
        <f>VLOOKUP(A672,'Customer-details'!$A$1:$C$1001,2,0)</f>
        <v>Member</v>
      </c>
      <c r="O672" t="str">
        <f>VLOOKUP(A672,'Customer-details'!$A$1:$C$1001,3,0)</f>
        <v>Male</v>
      </c>
      <c r="P672" t="str">
        <f>VLOOKUP(A672,'Product-details'!$A$1:$C$1001,2,0)</f>
        <v>Fashion accessories</v>
      </c>
      <c r="Q672" t="str">
        <f>VLOOKUP(A672,'City-details'!$A$1:$C$1001,3,0)</f>
        <v>Yangon</v>
      </c>
      <c r="R672" t="str">
        <f>VLOOKUP(A672,'City-details'!$A$1:$C$1001,2,0)</f>
        <v>A</v>
      </c>
      <c r="S672" t="str">
        <f t="shared" si="43"/>
        <v>Poor</v>
      </c>
    </row>
    <row r="673" spans="1:19">
      <c r="A673" t="s">
        <v>686</v>
      </c>
      <c r="B673" s="1">
        <v>93.4</v>
      </c>
      <c r="C673" s="4">
        <v>2</v>
      </c>
      <c r="D673" s="2">
        <v>9.34</v>
      </c>
      <c r="E673" s="1">
        <v>196.14</v>
      </c>
      <c r="F673" s="3">
        <v>43554</v>
      </c>
      <c r="G673" s="5">
        <v>0.69027777777777799</v>
      </c>
      <c r="H673" t="s">
        <v>15</v>
      </c>
      <c r="I673" s="1">
        <v>9.34</v>
      </c>
      <c r="J673" s="6">
        <v>5.5</v>
      </c>
      <c r="K673" t="str">
        <f t="shared" si="40"/>
        <v>Mar</v>
      </c>
      <c r="L673" t="str">
        <f t="shared" si="41"/>
        <v>Sat</v>
      </c>
      <c r="M673" t="str">
        <f t="shared" si="42"/>
        <v>evening</v>
      </c>
      <c r="N673" t="str">
        <f>VLOOKUP(A673,'Customer-details'!$A$1:$C$1001,2,0)</f>
        <v>Member</v>
      </c>
      <c r="O673" t="str">
        <f>VLOOKUP(A673,'Customer-details'!$A$1:$C$1001,3,0)</f>
        <v>Male</v>
      </c>
      <c r="P673" t="str">
        <f>VLOOKUP(A673,'Product-details'!$A$1:$C$1001,2,0)</f>
        <v>Food and beverages</v>
      </c>
      <c r="Q673" t="str">
        <f>VLOOKUP(A673,'City-details'!$A$1:$C$1001,3,0)</f>
        <v>Mandalay</v>
      </c>
      <c r="R673" t="str">
        <f>VLOOKUP(A673,'City-details'!$A$1:$C$1001,2,0)</f>
        <v>B</v>
      </c>
      <c r="S673" t="str">
        <f t="shared" si="43"/>
        <v>Poor</v>
      </c>
    </row>
    <row r="674" spans="1:19">
      <c r="A674" t="s">
        <v>687</v>
      </c>
      <c r="B674" s="1">
        <v>73.41</v>
      </c>
      <c r="C674" s="4">
        <v>3</v>
      </c>
      <c r="D674" s="2">
        <v>11.0115</v>
      </c>
      <c r="E674" s="1">
        <v>231.2415</v>
      </c>
      <c r="F674" s="3">
        <v>43526</v>
      </c>
      <c r="G674" s="5">
        <v>0.54861111111111105</v>
      </c>
      <c r="H674" t="s">
        <v>13</v>
      </c>
      <c r="I674" s="1">
        <v>11.0115</v>
      </c>
      <c r="J674" s="6">
        <v>4</v>
      </c>
      <c r="K674" t="str">
        <f t="shared" si="40"/>
        <v>Mar</v>
      </c>
      <c r="L674" t="str">
        <f t="shared" si="41"/>
        <v>Sat</v>
      </c>
      <c r="M674" t="str">
        <f t="shared" si="42"/>
        <v>afternoon</v>
      </c>
      <c r="N674" t="str">
        <f>VLOOKUP(A674,'Customer-details'!$A$1:$C$1001,2,0)</f>
        <v>Normal</v>
      </c>
      <c r="O674" t="str">
        <f>VLOOKUP(A674,'Customer-details'!$A$1:$C$1001,3,0)</f>
        <v>Female</v>
      </c>
      <c r="P674" t="str">
        <f>VLOOKUP(A674,'Product-details'!$A$1:$C$1001,2,0)</f>
        <v>Health and beauty</v>
      </c>
      <c r="Q674" t="str">
        <f>VLOOKUP(A674,'City-details'!$A$1:$C$1001,3,0)</f>
        <v>Mandalay</v>
      </c>
      <c r="R674" t="str">
        <f>VLOOKUP(A674,'City-details'!$A$1:$C$1001,2,0)</f>
        <v>B</v>
      </c>
      <c r="S674" t="str">
        <f t="shared" si="43"/>
        <v>Poor</v>
      </c>
    </row>
    <row r="675" spans="1:19">
      <c r="A675" t="s">
        <v>688</v>
      </c>
      <c r="B675" s="1">
        <v>33.64</v>
      </c>
      <c r="C675" s="4">
        <v>8</v>
      </c>
      <c r="D675" s="2">
        <v>13.456</v>
      </c>
      <c r="E675" s="1">
        <v>282.57600000000002</v>
      </c>
      <c r="F675" s="3">
        <v>43511</v>
      </c>
      <c r="G675" s="5">
        <v>0.71527777777777801</v>
      </c>
      <c r="H675" t="s">
        <v>17</v>
      </c>
      <c r="I675" s="1">
        <v>13.456</v>
      </c>
      <c r="J675" s="6">
        <v>9.3000000000000007</v>
      </c>
      <c r="K675" t="str">
        <f t="shared" ref="K675:K738" si="44">TEXT(F675,"MMM")</f>
        <v>Feb</v>
      </c>
      <c r="L675" t="str">
        <f t="shared" ref="L675:L738" si="45">TEXT(F675,"ddd")</f>
        <v>Fri</v>
      </c>
      <c r="M675" t="str">
        <f t="shared" si="42"/>
        <v>evening</v>
      </c>
      <c r="N675" t="str">
        <f>VLOOKUP(A675,'Customer-details'!$A$1:$C$1001,2,0)</f>
        <v>Normal</v>
      </c>
      <c r="O675" t="str">
        <f>VLOOKUP(A675,'Customer-details'!$A$1:$C$1001,3,0)</f>
        <v>Male</v>
      </c>
      <c r="P675" t="str">
        <f>VLOOKUP(A675,'Product-details'!$A$1:$C$1001,2,0)</f>
        <v>Health and beauty</v>
      </c>
      <c r="Q675" t="str">
        <f>VLOOKUP(A675,'City-details'!$A$1:$C$1001,3,0)</f>
        <v>Naypyitaw</v>
      </c>
      <c r="R675" t="str">
        <f>VLOOKUP(A675,'City-details'!$A$1:$C$1001,2,0)</f>
        <v>C</v>
      </c>
      <c r="S675" t="str">
        <f t="shared" si="43"/>
        <v>Good</v>
      </c>
    </row>
    <row r="676" spans="1:19">
      <c r="A676" t="s">
        <v>689</v>
      </c>
      <c r="B676" s="1">
        <v>45.48</v>
      </c>
      <c r="C676" s="4">
        <v>10</v>
      </c>
      <c r="D676" s="2">
        <v>22.74</v>
      </c>
      <c r="E676" s="1">
        <v>477.54</v>
      </c>
      <c r="F676" s="3">
        <v>43525</v>
      </c>
      <c r="G676" s="5">
        <v>0.43194444444444402</v>
      </c>
      <c r="H676" t="s">
        <v>17</v>
      </c>
      <c r="I676" s="1">
        <v>22.74</v>
      </c>
      <c r="J676" s="6">
        <v>4.8</v>
      </c>
      <c r="K676" t="str">
        <f t="shared" si="44"/>
        <v>Mar</v>
      </c>
      <c r="L676" t="str">
        <f t="shared" si="45"/>
        <v>Fri</v>
      </c>
      <c r="M676" t="str">
        <f t="shared" si="42"/>
        <v>morning</v>
      </c>
      <c r="N676" t="str">
        <f>VLOOKUP(A676,'Customer-details'!$A$1:$C$1001,2,0)</f>
        <v>Normal</v>
      </c>
      <c r="O676" t="str">
        <f>VLOOKUP(A676,'Customer-details'!$A$1:$C$1001,3,0)</f>
        <v>Female</v>
      </c>
      <c r="P676" t="str">
        <f>VLOOKUP(A676,'Product-details'!$A$1:$C$1001,2,0)</f>
        <v>Electronic accessories</v>
      </c>
      <c r="Q676" t="str">
        <f>VLOOKUP(A676,'City-details'!$A$1:$C$1001,3,0)</f>
        <v>Yangon</v>
      </c>
      <c r="R676" t="str">
        <f>VLOOKUP(A676,'City-details'!$A$1:$C$1001,2,0)</f>
        <v>A</v>
      </c>
      <c r="S676" t="str">
        <f t="shared" si="43"/>
        <v>Poor</v>
      </c>
    </row>
    <row r="677" spans="1:19">
      <c r="A677" t="s">
        <v>690</v>
      </c>
      <c r="B677" s="1">
        <v>83.77</v>
      </c>
      <c r="C677" s="4">
        <v>2</v>
      </c>
      <c r="D677" s="2">
        <v>8.3770000000000007</v>
      </c>
      <c r="E677" s="1">
        <v>175.917</v>
      </c>
      <c r="F677" s="3">
        <v>43520</v>
      </c>
      <c r="G677" s="5">
        <v>0.83125000000000004</v>
      </c>
      <c r="H677" t="s">
        <v>15</v>
      </c>
      <c r="I677" s="1">
        <v>8.3770000000000007</v>
      </c>
      <c r="J677" s="6">
        <v>4.5999999999999996</v>
      </c>
      <c r="K677" t="str">
        <f t="shared" si="44"/>
        <v>Feb</v>
      </c>
      <c r="L677" t="str">
        <f t="shared" si="45"/>
        <v>Sun</v>
      </c>
      <c r="M677" t="str">
        <f t="shared" si="42"/>
        <v>evening</v>
      </c>
      <c r="N677" t="str">
        <f>VLOOKUP(A677,'Customer-details'!$A$1:$C$1001,2,0)</f>
        <v>Member</v>
      </c>
      <c r="O677" t="str">
        <f>VLOOKUP(A677,'Customer-details'!$A$1:$C$1001,3,0)</f>
        <v>Male</v>
      </c>
      <c r="P677" t="str">
        <f>VLOOKUP(A677,'Product-details'!$A$1:$C$1001,2,0)</f>
        <v>Fashion accessories</v>
      </c>
      <c r="Q677" t="str">
        <f>VLOOKUP(A677,'City-details'!$A$1:$C$1001,3,0)</f>
        <v>Mandalay</v>
      </c>
      <c r="R677" t="str">
        <f>VLOOKUP(A677,'City-details'!$A$1:$C$1001,2,0)</f>
        <v>B</v>
      </c>
      <c r="S677" t="str">
        <f t="shared" si="43"/>
        <v>Poor</v>
      </c>
    </row>
    <row r="678" spans="1:19">
      <c r="A678" t="s">
        <v>691</v>
      </c>
      <c r="B678" s="1">
        <v>64.08</v>
      </c>
      <c r="C678" s="4">
        <v>7</v>
      </c>
      <c r="D678" s="2">
        <v>22.428000000000001</v>
      </c>
      <c r="E678" s="1">
        <v>470.988</v>
      </c>
      <c r="F678" s="3">
        <v>43515</v>
      </c>
      <c r="G678" s="5">
        <v>0.811805555555556</v>
      </c>
      <c r="H678" t="s">
        <v>17</v>
      </c>
      <c r="I678" s="1">
        <v>22.428000000000001</v>
      </c>
      <c r="J678" s="6">
        <v>7.3</v>
      </c>
      <c r="K678" t="str">
        <f t="shared" si="44"/>
        <v>Feb</v>
      </c>
      <c r="L678" t="str">
        <f t="shared" si="45"/>
        <v>Tue</v>
      </c>
      <c r="M678" t="str">
        <f t="shared" si="42"/>
        <v>evening</v>
      </c>
      <c r="N678" t="str">
        <f>VLOOKUP(A678,'Customer-details'!$A$1:$C$1001,2,0)</f>
        <v>Member</v>
      </c>
      <c r="O678" t="str">
        <f>VLOOKUP(A678,'Customer-details'!$A$1:$C$1001,3,0)</f>
        <v>Female</v>
      </c>
      <c r="P678" t="str">
        <f>VLOOKUP(A678,'Product-details'!$A$1:$C$1001,2,0)</f>
        <v>Sports and travel</v>
      </c>
      <c r="Q678" t="str">
        <f>VLOOKUP(A678,'City-details'!$A$1:$C$1001,3,0)</f>
        <v>Mandalay</v>
      </c>
      <c r="R678" t="str">
        <f>VLOOKUP(A678,'City-details'!$A$1:$C$1001,2,0)</f>
        <v>B</v>
      </c>
      <c r="S678" t="str">
        <f t="shared" si="43"/>
        <v>Average</v>
      </c>
    </row>
    <row r="679" spans="1:19">
      <c r="A679" t="s">
        <v>692</v>
      </c>
      <c r="B679" s="1">
        <v>73.47</v>
      </c>
      <c r="C679" s="4">
        <v>4</v>
      </c>
      <c r="D679" s="2">
        <v>14.694000000000001</v>
      </c>
      <c r="E679" s="1">
        <v>308.57400000000001</v>
      </c>
      <c r="F679" s="3">
        <v>43519</v>
      </c>
      <c r="G679" s="5">
        <v>0.77083333333333304</v>
      </c>
      <c r="H679" t="s">
        <v>15</v>
      </c>
      <c r="I679" s="1">
        <v>14.694000000000001</v>
      </c>
      <c r="J679" s="6">
        <v>6</v>
      </c>
      <c r="K679" t="str">
        <f t="shared" si="44"/>
        <v>Feb</v>
      </c>
      <c r="L679" t="str">
        <f t="shared" si="45"/>
        <v>Sat</v>
      </c>
      <c r="M679" t="str">
        <f t="shared" si="42"/>
        <v>evening</v>
      </c>
      <c r="N679" t="str">
        <f>VLOOKUP(A679,'Customer-details'!$A$1:$C$1001,2,0)</f>
        <v>Member</v>
      </c>
      <c r="O679" t="str">
        <f>VLOOKUP(A679,'Customer-details'!$A$1:$C$1001,3,0)</f>
        <v>Female</v>
      </c>
      <c r="P679" t="str">
        <f>VLOOKUP(A679,'Product-details'!$A$1:$C$1001,2,0)</f>
        <v>Food and beverages</v>
      </c>
      <c r="Q679" t="str">
        <f>VLOOKUP(A679,'City-details'!$A$1:$C$1001,3,0)</f>
        <v>Yangon</v>
      </c>
      <c r="R679" t="str">
        <f>VLOOKUP(A679,'City-details'!$A$1:$C$1001,2,0)</f>
        <v>A</v>
      </c>
      <c r="S679" t="str">
        <f t="shared" si="43"/>
        <v>Average</v>
      </c>
    </row>
    <row r="680" spans="1:19">
      <c r="A680" t="s">
        <v>693</v>
      </c>
      <c r="B680" s="1">
        <v>58.95</v>
      </c>
      <c r="C680" s="4">
        <v>10</v>
      </c>
      <c r="D680" s="2">
        <v>29.475000000000001</v>
      </c>
      <c r="E680" s="1">
        <v>618.97500000000002</v>
      </c>
      <c r="F680" s="3">
        <v>43503</v>
      </c>
      <c r="G680" s="5">
        <v>0.60208333333333297</v>
      </c>
      <c r="H680" t="s">
        <v>13</v>
      </c>
      <c r="I680" s="1">
        <v>29.475000000000001</v>
      </c>
      <c r="J680" s="6">
        <v>8.1</v>
      </c>
      <c r="K680" t="str">
        <f t="shared" si="44"/>
        <v>Feb</v>
      </c>
      <c r="L680" t="str">
        <f t="shared" si="45"/>
        <v>Thu</v>
      </c>
      <c r="M680" t="str">
        <f t="shared" si="42"/>
        <v>afternoon</v>
      </c>
      <c r="N680" t="str">
        <f>VLOOKUP(A680,'Customer-details'!$A$1:$C$1001,2,0)</f>
        <v>Normal</v>
      </c>
      <c r="O680" t="str">
        <f>VLOOKUP(A680,'Customer-details'!$A$1:$C$1001,3,0)</f>
        <v>Male</v>
      </c>
      <c r="P680" t="str">
        <f>VLOOKUP(A680,'Product-details'!$A$1:$C$1001,2,0)</f>
        <v>Health and beauty</v>
      </c>
      <c r="Q680" t="str">
        <f>VLOOKUP(A680,'City-details'!$A$1:$C$1001,3,0)</f>
        <v>Naypyitaw</v>
      </c>
      <c r="R680" t="str">
        <f>VLOOKUP(A680,'City-details'!$A$1:$C$1001,2,0)</f>
        <v>C</v>
      </c>
      <c r="S680" t="str">
        <f t="shared" si="43"/>
        <v>Good</v>
      </c>
    </row>
    <row r="681" spans="1:19">
      <c r="A681" t="s">
        <v>694</v>
      </c>
      <c r="B681" s="1">
        <v>48.5</v>
      </c>
      <c r="C681" s="4">
        <v>6</v>
      </c>
      <c r="D681" s="2">
        <v>14.55</v>
      </c>
      <c r="E681" s="1">
        <v>305.55</v>
      </c>
      <c r="F681" s="3">
        <v>43476</v>
      </c>
      <c r="G681" s="5">
        <v>0.58125000000000004</v>
      </c>
      <c r="H681" t="s">
        <v>13</v>
      </c>
      <c r="I681" s="1">
        <v>14.55</v>
      </c>
      <c r="J681" s="6">
        <v>9.4</v>
      </c>
      <c r="K681" t="str">
        <f t="shared" si="44"/>
        <v>Jan</v>
      </c>
      <c r="L681" t="str">
        <f t="shared" si="45"/>
        <v>Fri</v>
      </c>
      <c r="M681" t="str">
        <f t="shared" si="42"/>
        <v>afternoon</v>
      </c>
      <c r="N681" t="str">
        <f>VLOOKUP(A681,'Customer-details'!$A$1:$C$1001,2,0)</f>
        <v>Member</v>
      </c>
      <c r="O681" t="str">
        <f>VLOOKUP(A681,'Customer-details'!$A$1:$C$1001,3,0)</f>
        <v>Male</v>
      </c>
      <c r="P681" t="str">
        <f>VLOOKUP(A681,'Product-details'!$A$1:$C$1001,2,0)</f>
        <v>Food and beverages</v>
      </c>
      <c r="Q681" t="str">
        <f>VLOOKUP(A681,'City-details'!$A$1:$C$1001,3,0)</f>
        <v>Yangon</v>
      </c>
      <c r="R681" t="str">
        <f>VLOOKUP(A681,'City-details'!$A$1:$C$1001,2,0)</f>
        <v>A</v>
      </c>
      <c r="S681" t="str">
        <f t="shared" si="43"/>
        <v>Good</v>
      </c>
    </row>
    <row r="682" spans="1:19">
      <c r="A682" t="s">
        <v>695</v>
      </c>
      <c r="B682" s="1">
        <v>39.479999999999997</v>
      </c>
      <c r="C682" s="4">
        <v>1</v>
      </c>
      <c r="D682" s="2">
        <v>1.974</v>
      </c>
      <c r="E682" s="1">
        <v>41.454000000000001</v>
      </c>
      <c r="F682" s="3">
        <v>43508</v>
      </c>
      <c r="G682" s="5">
        <v>0.82152777777777797</v>
      </c>
      <c r="H682" t="s">
        <v>15</v>
      </c>
      <c r="I682" s="1">
        <v>1.974</v>
      </c>
      <c r="J682" s="6">
        <v>6.5</v>
      </c>
      <c r="K682" t="str">
        <f t="shared" si="44"/>
        <v>Feb</v>
      </c>
      <c r="L682" t="str">
        <f t="shared" si="45"/>
        <v>Tue</v>
      </c>
      <c r="M682" t="str">
        <f t="shared" si="42"/>
        <v>evening</v>
      </c>
      <c r="N682" t="str">
        <f>VLOOKUP(A682,'Customer-details'!$A$1:$C$1001,2,0)</f>
        <v>Member</v>
      </c>
      <c r="O682" t="str">
        <f>VLOOKUP(A682,'Customer-details'!$A$1:$C$1001,3,0)</f>
        <v>Female</v>
      </c>
      <c r="P682" t="str">
        <f>VLOOKUP(A682,'Product-details'!$A$1:$C$1001,2,0)</f>
        <v>Electronic accessories</v>
      </c>
      <c r="Q682" t="str">
        <f>VLOOKUP(A682,'City-details'!$A$1:$C$1001,3,0)</f>
        <v>Mandalay</v>
      </c>
      <c r="R682" t="str">
        <f>VLOOKUP(A682,'City-details'!$A$1:$C$1001,2,0)</f>
        <v>B</v>
      </c>
      <c r="S682" t="str">
        <f t="shared" si="43"/>
        <v>Average</v>
      </c>
    </row>
    <row r="683" spans="1:19">
      <c r="A683" t="s">
        <v>696</v>
      </c>
      <c r="B683" s="1">
        <v>34.81</v>
      </c>
      <c r="C683" s="4">
        <v>1</v>
      </c>
      <c r="D683" s="2">
        <v>1.7404999999999999</v>
      </c>
      <c r="E683" s="1">
        <v>36.5505</v>
      </c>
      <c r="F683" s="3">
        <v>43479</v>
      </c>
      <c r="G683" s="5">
        <v>0.42430555555555599</v>
      </c>
      <c r="H683" t="s">
        <v>17</v>
      </c>
      <c r="I683" s="1">
        <v>1.7404999999999999</v>
      </c>
      <c r="J683" s="6">
        <v>7</v>
      </c>
      <c r="K683" t="str">
        <f t="shared" si="44"/>
        <v>Jan</v>
      </c>
      <c r="L683" t="str">
        <f t="shared" si="45"/>
        <v>Mon</v>
      </c>
      <c r="M683" t="str">
        <f t="shared" si="42"/>
        <v>morning</v>
      </c>
      <c r="N683" t="str">
        <f>VLOOKUP(A683,'Customer-details'!$A$1:$C$1001,2,0)</f>
        <v>Normal</v>
      </c>
      <c r="O683" t="str">
        <f>VLOOKUP(A683,'Customer-details'!$A$1:$C$1001,3,0)</f>
        <v>Female</v>
      </c>
      <c r="P683" t="str">
        <f>VLOOKUP(A683,'Product-details'!$A$1:$C$1001,2,0)</f>
        <v>Sports and travel</v>
      </c>
      <c r="Q683" t="str">
        <f>VLOOKUP(A683,'City-details'!$A$1:$C$1001,3,0)</f>
        <v>Mandalay</v>
      </c>
      <c r="R683" t="str">
        <f>VLOOKUP(A683,'City-details'!$A$1:$C$1001,2,0)</f>
        <v>B</v>
      </c>
      <c r="S683" t="str">
        <f t="shared" si="43"/>
        <v>Average</v>
      </c>
    </row>
    <row r="684" spans="1:19">
      <c r="A684" t="s">
        <v>697</v>
      </c>
      <c r="B684" s="1">
        <v>49.32</v>
      </c>
      <c r="C684" s="4">
        <v>6</v>
      </c>
      <c r="D684" s="2">
        <v>14.795999999999999</v>
      </c>
      <c r="E684" s="1">
        <v>310.71600000000001</v>
      </c>
      <c r="F684" s="3">
        <v>43474</v>
      </c>
      <c r="G684" s="5">
        <v>0.57361111111111096</v>
      </c>
      <c r="H684" t="s">
        <v>13</v>
      </c>
      <c r="I684" s="1">
        <v>14.795999999999999</v>
      </c>
      <c r="J684" s="6">
        <v>7.1</v>
      </c>
      <c r="K684" t="str">
        <f t="shared" si="44"/>
        <v>Jan</v>
      </c>
      <c r="L684" t="str">
        <f t="shared" si="45"/>
        <v>Wed</v>
      </c>
      <c r="M684" t="str">
        <f t="shared" si="42"/>
        <v>afternoon</v>
      </c>
      <c r="N684" t="str">
        <f>VLOOKUP(A684,'Customer-details'!$A$1:$C$1001,2,0)</f>
        <v>Normal</v>
      </c>
      <c r="O684" t="str">
        <f>VLOOKUP(A684,'Customer-details'!$A$1:$C$1001,3,0)</f>
        <v>Female</v>
      </c>
      <c r="P684" t="str">
        <f>VLOOKUP(A684,'Product-details'!$A$1:$C$1001,2,0)</f>
        <v>Fashion accessories</v>
      </c>
      <c r="Q684" t="str">
        <f>VLOOKUP(A684,'City-details'!$A$1:$C$1001,3,0)</f>
        <v>Naypyitaw</v>
      </c>
      <c r="R684" t="str">
        <f>VLOOKUP(A684,'City-details'!$A$1:$C$1001,2,0)</f>
        <v>C</v>
      </c>
      <c r="S684" t="str">
        <f t="shared" si="43"/>
        <v>Average</v>
      </c>
    </row>
    <row r="685" spans="1:19">
      <c r="A685" t="s">
        <v>698</v>
      </c>
      <c r="B685" s="1">
        <v>21.48</v>
      </c>
      <c r="C685" s="4">
        <v>2</v>
      </c>
      <c r="D685" s="2">
        <v>2.1480000000000001</v>
      </c>
      <c r="E685" s="1">
        <v>45.107999999999997</v>
      </c>
      <c r="F685" s="3">
        <v>43523</v>
      </c>
      <c r="G685" s="5">
        <v>0.51527777777777795</v>
      </c>
      <c r="H685" t="s">
        <v>13</v>
      </c>
      <c r="I685" s="1">
        <v>2.1480000000000001</v>
      </c>
      <c r="J685" s="6">
        <v>6.6</v>
      </c>
      <c r="K685" t="str">
        <f t="shared" si="44"/>
        <v>Feb</v>
      </c>
      <c r="L685" t="str">
        <f t="shared" si="45"/>
        <v>Wed</v>
      </c>
      <c r="M685" t="str">
        <f t="shared" si="42"/>
        <v>afternoon</v>
      </c>
      <c r="N685" t="str">
        <f>VLOOKUP(A685,'Customer-details'!$A$1:$C$1001,2,0)</f>
        <v>Member</v>
      </c>
      <c r="O685" t="str">
        <f>VLOOKUP(A685,'Customer-details'!$A$1:$C$1001,3,0)</f>
        <v>Male</v>
      </c>
      <c r="P685" t="str">
        <f>VLOOKUP(A685,'Product-details'!$A$1:$C$1001,2,0)</f>
        <v>Fashion accessories</v>
      </c>
      <c r="Q685" t="str">
        <f>VLOOKUP(A685,'City-details'!$A$1:$C$1001,3,0)</f>
        <v>Yangon</v>
      </c>
      <c r="R685" t="str">
        <f>VLOOKUP(A685,'City-details'!$A$1:$C$1001,2,0)</f>
        <v>A</v>
      </c>
      <c r="S685" t="str">
        <f t="shared" si="43"/>
        <v>Average</v>
      </c>
    </row>
    <row r="686" spans="1:19">
      <c r="A686" t="s">
        <v>699</v>
      </c>
      <c r="B686" s="1">
        <v>23.08</v>
      </c>
      <c r="C686" s="4">
        <v>6</v>
      </c>
      <c r="D686" s="2">
        <v>6.9240000000000004</v>
      </c>
      <c r="E686" s="1">
        <v>145.404</v>
      </c>
      <c r="F686" s="3">
        <v>43489</v>
      </c>
      <c r="G686" s="5">
        <v>0.80555555555555503</v>
      </c>
      <c r="H686" t="s">
        <v>13</v>
      </c>
      <c r="I686" s="1">
        <v>6.9240000000000004</v>
      </c>
      <c r="J686" s="6">
        <v>4.9000000000000004</v>
      </c>
      <c r="K686" t="str">
        <f t="shared" si="44"/>
        <v>Jan</v>
      </c>
      <c r="L686" t="str">
        <f t="shared" si="45"/>
        <v>Thu</v>
      </c>
      <c r="M686" t="str">
        <f t="shared" si="42"/>
        <v>evening</v>
      </c>
      <c r="N686" t="str">
        <f>VLOOKUP(A686,'Customer-details'!$A$1:$C$1001,2,0)</f>
        <v>Member</v>
      </c>
      <c r="O686" t="str">
        <f>VLOOKUP(A686,'Customer-details'!$A$1:$C$1001,3,0)</f>
        <v>Female</v>
      </c>
      <c r="P686" t="str">
        <f>VLOOKUP(A686,'Product-details'!$A$1:$C$1001,2,0)</f>
        <v>Sports and travel</v>
      </c>
      <c r="Q686" t="str">
        <f>VLOOKUP(A686,'City-details'!$A$1:$C$1001,3,0)</f>
        <v>Mandalay</v>
      </c>
      <c r="R686" t="str">
        <f>VLOOKUP(A686,'City-details'!$A$1:$C$1001,2,0)</f>
        <v>B</v>
      </c>
      <c r="S686" t="str">
        <f t="shared" si="43"/>
        <v>Poor</v>
      </c>
    </row>
    <row r="687" spans="1:19">
      <c r="A687" t="s">
        <v>700</v>
      </c>
      <c r="B687" s="1">
        <v>49.1</v>
      </c>
      <c r="C687" s="4">
        <v>2</v>
      </c>
      <c r="D687" s="2">
        <v>4.91</v>
      </c>
      <c r="E687" s="1">
        <v>103.11</v>
      </c>
      <c r="F687" s="3">
        <v>43473</v>
      </c>
      <c r="G687" s="5">
        <v>0.54027777777777797</v>
      </c>
      <c r="H687" t="s">
        <v>17</v>
      </c>
      <c r="I687" s="1">
        <v>4.91</v>
      </c>
      <c r="J687" s="6">
        <v>6.4</v>
      </c>
      <c r="K687" t="str">
        <f t="shared" si="44"/>
        <v>Jan</v>
      </c>
      <c r="L687" t="str">
        <f t="shared" si="45"/>
        <v>Tue</v>
      </c>
      <c r="M687" t="str">
        <f t="shared" si="42"/>
        <v>afternoon</v>
      </c>
      <c r="N687" t="str">
        <f>VLOOKUP(A687,'Customer-details'!$A$1:$C$1001,2,0)</f>
        <v>Member</v>
      </c>
      <c r="O687" t="str">
        <f>VLOOKUP(A687,'Customer-details'!$A$1:$C$1001,3,0)</f>
        <v>Female</v>
      </c>
      <c r="P687" t="str">
        <f>VLOOKUP(A687,'Product-details'!$A$1:$C$1001,2,0)</f>
        <v>Home and lifestyle</v>
      </c>
      <c r="Q687" t="str">
        <f>VLOOKUP(A687,'City-details'!$A$1:$C$1001,3,0)</f>
        <v>Mandalay</v>
      </c>
      <c r="R687" t="str">
        <f>VLOOKUP(A687,'City-details'!$A$1:$C$1001,2,0)</f>
        <v>B</v>
      </c>
      <c r="S687" t="str">
        <f t="shared" si="43"/>
        <v>Average</v>
      </c>
    </row>
    <row r="688" spans="1:19">
      <c r="A688" t="s">
        <v>701</v>
      </c>
      <c r="B688" s="1">
        <v>64.83</v>
      </c>
      <c r="C688" s="4">
        <v>2</v>
      </c>
      <c r="D688" s="2">
        <v>6.4829999999999997</v>
      </c>
      <c r="E688" s="1">
        <v>136.143</v>
      </c>
      <c r="F688" s="3">
        <v>43473</v>
      </c>
      <c r="G688" s="5">
        <v>0.499305555555556</v>
      </c>
      <c r="H688" t="s">
        <v>17</v>
      </c>
      <c r="I688" s="1">
        <v>6.4829999999999997</v>
      </c>
      <c r="J688" s="6">
        <v>8</v>
      </c>
      <c r="K688" t="str">
        <f t="shared" si="44"/>
        <v>Jan</v>
      </c>
      <c r="L688" t="str">
        <f t="shared" si="45"/>
        <v>Tue</v>
      </c>
      <c r="M688" t="str">
        <f t="shared" si="42"/>
        <v>morning</v>
      </c>
      <c r="N688" t="str">
        <f>VLOOKUP(A688,'Customer-details'!$A$1:$C$1001,2,0)</f>
        <v>Member</v>
      </c>
      <c r="O688" t="str">
        <f>VLOOKUP(A688,'Customer-details'!$A$1:$C$1001,3,0)</f>
        <v>Female</v>
      </c>
      <c r="P688" t="str">
        <f>VLOOKUP(A688,'Product-details'!$A$1:$C$1001,2,0)</f>
        <v>Sports and travel</v>
      </c>
      <c r="Q688" t="str">
        <f>VLOOKUP(A688,'City-details'!$A$1:$C$1001,3,0)</f>
        <v>Mandalay</v>
      </c>
      <c r="R688" t="str">
        <f>VLOOKUP(A688,'City-details'!$A$1:$C$1001,2,0)</f>
        <v>B</v>
      </c>
      <c r="S688" t="str">
        <f t="shared" si="43"/>
        <v>Good</v>
      </c>
    </row>
    <row r="689" spans="1:19">
      <c r="A689" t="s">
        <v>702</v>
      </c>
      <c r="B689" s="1">
        <v>63.56</v>
      </c>
      <c r="C689" s="4">
        <v>10</v>
      </c>
      <c r="D689" s="2">
        <v>31.78</v>
      </c>
      <c r="E689" s="1">
        <v>667.38</v>
      </c>
      <c r="F689" s="3">
        <v>43481</v>
      </c>
      <c r="G689" s="5">
        <v>0.749305555555556</v>
      </c>
      <c r="H689" t="s">
        <v>15</v>
      </c>
      <c r="I689" s="1">
        <v>31.78</v>
      </c>
      <c r="J689" s="6">
        <v>4.3</v>
      </c>
      <c r="K689" t="str">
        <f t="shared" si="44"/>
        <v>Jan</v>
      </c>
      <c r="L689" t="str">
        <f t="shared" si="45"/>
        <v>Wed</v>
      </c>
      <c r="M689" t="str">
        <f t="shared" si="42"/>
        <v>evening</v>
      </c>
      <c r="N689" t="str">
        <f>VLOOKUP(A689,'Customer-details'!$A$1:$C$1001,2,0)</f>
        <v>Member</v>
      </c>
      <c r="O689" t="str">
        <f>VLOOKUP(A689,'Customer-details'!$A$1:$C$1001,3,0)</f>
        <v>Male</v>
      </c>
      <c r="P689" t="str">
        <f>VLOOKUP(A689,'Product-details'!$A$1:$C$1001,2,0)</f>
        <v>Home and lifestyle</v>
      </c>
      <c r="Q689" t="str">
        <f>VLOOKUP(A689,'City-details'!$A$1:$C$1001,3,0)</f>
        <v>Yangon</v>
      </c>
      <c r="R689" t="str">
        <f>VLOOKUP(A689,'City-details'!$A$1:$C$1001,2,0)</f>
        <v>A</v>
      </c>
      <c r="S689" t="str">
        <f t="shared" si="43"/>
        <v>Poor</v>
      </c>
    </row>
    <row r="690" spans="1:19">
      <c r="A690" t="s">
        <v>703</v>
      </c>
      <c r="B690" s="1">
        <v>72.88</v>
      </c>
      <c r="C690" s="4">
        <v>2</v>
      </c>
      <c r="D690" s="2">
        <v>7.2880000000000003</v>
      </c>
      <c r="E690" s="1">
        <v>153.048</v>
      </c>
      <c r="F690" s="3">
        <v>43537</v>
      </c>
      <c r="G690" s="5">
        <v>0.53541666666666698</v>
      </c>
      <c r="H690" t="s">
        <v>15</v>
      </c>
      <c r="I690" s="1">
        <v>7.2880000000000003</v>
      </c>
      <c r="J690" s="6">
        <v>6.1</v>
      </c>
      <c r="K690" t="str">
        <f t="shared" si="44"/>
        <v>Mar</v>
      </c>
      <c r="L690" t="str">
        <f t="shared" si="45"/>
        <v>Wed</v>
      </c>
      <c r="M690" t="str">
        <f t="shared" si="42"/>
        <v>afternoon</v>
      </c>
      <c r="N690" t="str">
        <f>VLOOKUP(A690,'Customer-details'!$A$1:$C$1001,2,0)</f>
        <v>Member</v>
      </c>
      <c r="O690" t="str">
        <f>VLOOKUP(A690,'Customer-details'!$A$1:$C$1001,3,0)</f>
        <v>Male</v>
      </c>
      <c r="P690" t="str">
        <f>VLOOKUP(A690,'Product-details'!$A$1:$C$1001,2,0)</f>
        <v>Sports and travel</v>
      </c>
      <c r="Q690" t="str">
        <f>VLOOKUP(A690,'City-details'!$A$1:$C$1001,3,0)</f>
        <v>Naypyitaw</v>
      </c>
      <c r="R690" t="str">
        <f>VLOOKUP(A690,'City-details'!$A$1:$C$1001,2,0)</f>
        <v>C</v>
      </c>
      <c r="S690" t="str">
        <f t="shared" si="43"/>
        <v>Average</v>
      </c>
    </row>
    <row r="691" spans="1:19">
      <c r="A691" t="s">
        <v>704</v>
      </c>
      <c r="B691" s="1">
        <v>67.099999999999994</v>
      </c>
      <c r="C691" s="4">
        <v>3</v>
      </c>
      <c r="D691" s="2">
        <v>10.065</v>
      </c>
      <c r="E691" s="1">
        <v>211.36500000000001</v>
      </c>
      <c r="F691" s="3">
        <v>43511</v>
      </c>
      <c r="G691" s="5">
        <v>0.44166666666666698</v>
      </c>
      <c r="H691" t="s">
        <v>15</v>
      </c>
      <c r="I691" s="1">
        <v>10.065</v>
      </c>
      <c r="J691" s="6">
        <v>7.5</v>
      </c>
      <c r="K691" t="str">
        <f t="shared" si="44"/>
        <v>Feb</v>
      </c>
      <c r="L691" t="str">
        <f t="shared" si="45"/>
        <v>Fri</v>
      </c>
      <c r="M691" t="str">
        <f t="shared" si="42"/>
        <v>morning</v>
      </c>
      <c r="N691" t="str">
        <f>VLOOKUP(A691,'Customer-details'!$A$1:$C$1001,2,0)</f>
        <v>Normal</v>
      </c>
      <c r="O691" t="str">
        <f>VLOOKUP(A691,'Customer-details'!$A$1:$C$1001,3,0)</f>
        <v>Female</v>
      </c>
      <c r="P691" t="str">
        <f>VLOOKUP(A691,'Product-details'!$A$1:$C$1001,2,0)</f>
        <v>Food and beverages</v>
      </c>
      <c r="Q691" t="str">
        <f>VLOOKUP(A691,'City-details'!$A$1:$C$1001,3,0)</f>
        <v>Yangon</v>
      </c>
      <c r="R691" t="str">
        <f>VLOOKUP(A691,'City-details'!$A$1:$C$1001,2,0)</f>
        <v>A</v>
      </c>
      <c r="S691" t="str">
        <f t="shared" si="43"/>
        <v>Average</v>
      </c>
    </row>
    <row r="692" spans="1:19">
      <c r="A692" t="s">
        <v>705</v>
      </c>
      <c r="B692" s="1">
        <v>70.19</v>
      </c>
      <c r="C692" s="4">
        <v>9</v>
      </c>
      <c r="D692" s="2">
        <v>31.5855</v>
      </c>
      <c r="E692" s="1">
        <v>663.29549999999995</v>
      </c>
      <c r="F692" s="3">
        <v>43490</v>
      </c>
      <c r="G692" s="5">
        <v>0.56805555555555598</v>
      </c>
      <c r="H692" t="s">
        <v>15</v>
      </c>
      <c r="I692" s="1">
        <v>31.5855</v>
      </c>
      <c r="J692" s="6">
        <v>6.7</v>
      </c>
      <c r="K692" t="str">
        <f t="shared" si="44"/>
        <v>Jan</v>
      </c>
      <c r="L692" t="str">
        <f t="shared" si="45"/>
        <v>Fri</v>
      </c>
      <c r="M692" t="str">
        <f t="shared" si="42"/>
        <v>afternoon</v>
      </c>
      <c r="N692" t="str">
        <f>VLOOKUP(A692,'Customer-details'!$A$1:$C$1001,2,0)</f>
        <v>Member</v>
      </c>
      <c r="O692" t="str">
        <f>VLOOKUP(A692,'Customer-details'!$A$1:$C$1001,3,0)</f>
        <v>Female</v>
      </c>
      <c r="P692" t="str">
        <f>VLOOKUP(A692,'Product-details'!$A$1:$C$1001,2,0)</f>
        <v>Sports and travel</v>
      </c>
      <c r="Q692" t="str">
        <f>VLOOKUP(A692,'City-details'!$A$1:$C$1001,3,0)</f>
        <v>Naypyitaw</v>
      </c>
      <c r="R692" t="str">
        <f>VLOOKUP(A692,'City-details'!$A$1:$C$1001,2,0)</f>
        <v>C</v>
      </c>
      <c r="S692" t="str">
        <f t="shared" si="43"/>
        <v>Average</v>
      </c>
    </row>
    <row r="693" spans="1:19">
      <c r="A693" t="s">
        <v>706</v>
      </c>
      <c r="B693" s="1">
        <v>55.04</v>
      </c>
      <c r="C693" s="4">
        <v>7</v>
      </c>
      <c r="D693" s="2">
        <v>19.263999999999999</v>
      </c>
      <c r="E693" s="1">
        <v>404.54399999999998</v>
      </c>
      <c r="F693" s="3">
        <v>43536</v>
      </c>
      <c r="G693" s="5">
        <v>0.81874999999999998</v>
      </c>
      <c r="H693" t="s">
        <v>13</v>
      </c>
      <c r="I693" s="1">
        <v>19.263999999999999</v>
      </c>
      <c r="J693" s="6">
        <v>5.2</v>
      </c>
      <c r="K693" t="str">
        <f t="shared" si="44"/>
        <v>Mar</v>
      </c>
      <c r="L693" t="str">
        <f t="shared" si="45"/>
        <v>Tue</v>
      </c>
      <c r="M693" t="str">
        <f t="shared" si="42"/>
        <v>evening</v>
      </c>
      <c r="N693" t="str">
        <f>VLOOKUP(A693,'Customer-details'!$A$1:$C$1001,2,0)</f>
        <v>Member</v>
      </c>
      <c r="O693" t="str">
        <f>VLOOKUP(A693,'Customer-details'!$A$1:$C$1001,3,0)</f>
        <v>Male</v>
      </c>
      <c r="P693" t="str">
        <f>VLOOKUP(A693,'Product-details'!$A$1:$C$1001,2,0)</f>
        <v>Food and beverages</v>
      </c>
      <c r="Q693" t="str">
        <f>VLOOKUP(A693,'City-details'!$A$1:$C$1001,3,0)</f>
        <v>Naypyitaw</v>
      </c>
      <c r="R693" t="str">
        <f>VLOOKUP(A693,'City-details'!$A$1:$C$1001,2,0)</f>
        <v>C</v>
      </c>
      <c r="S693" t="str">
        <f t="shared" si="43"/>
        <v>Poor</v>
      </c>
    </row>
    <row r="694" spans="1:19">
      <c r="A694" t="s">
        <v>707</v>
      </c>
      <c r="B694" s="1">
        <v>48.63</v>
      </c>
      <c r="C694" s="4">
        <v>10</v>
      </c>
      <c r="D694" s="2">
        <v>24.315000000000001</v>
      </c>
      <c r="E694" s="1">
        <v>510.61500000000001</v>
      </c>
      <c r="F694" s="3">
        <v>43528</v>
      </c>
      <c r="G694" s="5">
        <v>0.530555555555556</v>
      </c>
      <c r="H694" t="s">
        <v>15</v>
      </c>
      <c r="I694" s="1">
        <v>24.315000000000001</v>
      </c>
      <c r="J694" s="6">
        <v>8.8000000000000007</v>
      </c>
      <c r="K694" t="str">
        <f t="shared" si="44"/>
        <v>Mar</v>
      </c>
      <c r="L694" t="str">
        <f t="shared" si="45"/>
        <v>Mon</v>
      </c>
      <c r="M694" t="str">
        <f t="shared" si="42"/>
        <v>afternoon</v>
      </c>
      <c r="N694" t="str">
        <f>VLOOKUP(A694,'Customer-details'!$A$1:$C$1001,2,0)</f>
        <v>Member</v>
      </c>
      <c r="O694" t="str">
        <f>VLOOKUP(A694,'Customer-details'!$A$1:$C$1001,3,0)</f>
        <v>Male</v>
      </c>
      <c r="P694" t="str">
        <f>VLOOKUP(A694,'Product-details'!$A$1:$C$1001,2,0)</f>
        <v>Health and beauty</v>
      </c>
      <c r="Q694" t="str">
        <f>VLOOKUP(A694,'City-details'!$A$1:$C$1001,3,0)</f>
        <v>Yangon</v>
      </c>
      <c r="R694" t="str">
        <f>VLOOKUP(A694,'City-details'!$A$1:$C$1001,2,0)</f>
        <v>A</v>
      </c>
      <c r="S694" t="str">
        <f t="shared" si="43"/>
        <v>Good</v>
      </c>
    </row>
    <row r="695" spans="1:19">
      <c r="A695" t="s">
        <v>708</v>
      </c>
      <c r="B695" s="1">
        <v>73.38</v>
      </c>
      <c r="C695" s="4">
        <v>7</v>
      </c>
      <c r="D695" s="2">
        <v>25.683</v>
      </c>
      <c r="E695" s="1">
        <v>539.34299999999996</v>
      </c>
      <c r="F695" s="3">
        <v>43506</v>
      </c>
      <c r="G695" s="5">
        <v>0.58055555555555605</v>
      </c>
      <c r="H695" t="s">
        <v>15</v>
      </c>
      <c r="I695" s="1">
        <v>25.683</v>
      </c>
      <c r="J695" s="6">
        <v>9.5</v>
      </c>
      <c r="K695" t="str">
        <f t="shared" si="44"/>
        <v>Feb</v>
      </c>
      <c r="L695" t="str">
        <f t="shared" si="45"/>
        <v>Sun</v>
      </c>
      <c r="M695" t="str">
        <f t="shared" si="42"/>
        <v>afternoon</v>
      </c>
      <c r="N695" t="str">
        <f>VLOOKUP(A695,'Customer-details'!$A$1:$C$1001,2,0)</f>
        <v>Member</v>
      </c>
      <c r="O695" t="str">
        <f>VLOOKUP(A695,'Customer-details'!$A$1:$C$1001,3,0)</f>
        <v>Female</v>
      </c>
      <c r="P695" t="str">
        <f>VLOOKUP(A695,'Product-details'!$A$1:$C$1001,2,0)</f>
        <v>Fashion accessories</v>
      </c>
      <c r="Q695" t="str">
        <f>VLOOKUP(A695,'City-details'!$A$1:$C$1001,3,0)</f>
        <v>Naypyitaw</v>
      </c>
      <c r="R695" t="str">
        <f>VLOOKUP(A695,'City-details'!$A$1:$C$1001,2,0)</f>
        <v>C</v>
      </c>
      <c r="S695" t="str">
        <f t="shared" si="43"/>
        <v>Good</v>
      </c>
    </row>
    <row r="696" spans="1:19">
      <c r="A696" t="s">
        <v>709</v>
      </c>
      <c r="B696" s="1">
        <v>52.6</v>
      </c>
      <c r="C696" s="4">
        <v>9</v>
      </c>
      <c r="D696" s="2">
        <v>23.67</v>
      </c>
      <c r="E696" s="1">
        <v>497.07</v>
      </c>
      <c r="F696" s="3">
        <v>43481</v>
      </c>
      <c r="G696" s="5">
        <v>0.61250000000000004</v>
      </c>
      <c r="H696" t="s">
        <v>15</v>
      </c>
      <c r="I696" s="1">
        <v>23.67</v>
      </c>
      <c r="J696" s="6">
        <v>7.6</v>
      </c>
      <c r="K696" t="str">
        <f t="shared" si="44"/>
        <v>Jan</v>
      </c>
      <c r="L696" t="str">
        <f t="shared" si="45"/>
        <v>Wed</v>
      </c>
      <c r="M696" t="str">
        <f t="shared" si="42"/>
        <v>afternoon</v>
      </c>
      <c r="N696" t="str">
        <f>VLOOKUP(A696,'Customer-details'!$A$1:$C$1001,2,0)</f>
        <v>Normal</v>
      </c>
      <c r="O696" t="str">
        <f>VLOOKUP(A696,'Customer-details'!$A$1:$C$1001,3,0)</f>
        <v>Female</v>
      </c>
      <c r="P696" t="str">
        <f>VLOOKUP(A696,'Product-details'!$A$1:$C$1001,2,0)</f>
        <v>Food and beverages</v>
      </c>
      <c r="Q696" t="str">
        <f>VLOOKUP(A696,'City-details'!$A$1:$C$1001,3,0)</f>
        <v>Naypyitaw</v>
      </c>
      <c r="R696" t="str">
        <f>VLOOKUP(A696,'City-details'!$A$1:$C$1001,2,0)</f>
        <v>C</v>
      </c>
      <c r="S696" t="str">
        <f t="shared" si="43"/>
        <v>Average</v>
      </c>
    </row>
    <row r="697" spans="1:19">
      <c r="A697" t="s">
        <v>710</v>
      </c>
      <c r="B697" s="1">
        <v>87.37</v>
      </c>
      <c r="C697" s="4">
        <v>5</v>
      </c>
      <c r="D697" s="2">
        <v>21.842500000000001</v>
      </c>
      <c r="E697" s="1">
        <v>458.6925</v>
      </c>
      <c r="F697" s="3">
        <v>43494</v>
      </c>
      <c r="G697" s="5">
        <v>0.82291666666666696</v>
      </c>
      <c r="H697" t="s">
        <v>15</v>
      </c>
      <c r="I697" s="1">
        <v>21.842500000000001</v>
      </c>
      <c r="J697" s="6">
        <v>6.6</v>
      </c>
      <c r="K697" t="str">
        <f t="shared" si="44"/>
        <v>Jan</v>
      </c>
      <c r="L697" t="str">
        <f t="shared" si="45"/>
        <v>Tue</v>
      </c>
      <c r="M697" t="str">
        <f t="shared" si="42"/>
        <v>evening</v>
      </c>
      <c r="N697" t="str">
        <f>VLOOKUP(A697,'Customer-details'!$A$1:$C$1001,2,0)</f>
        <v>Member</v>
      </c>
      <c r="O697" t="str">
        <f>VLOOKUP(A697,'Customer-details'!$A$1:$C$1001,3,0)</f>
        <v>Female</v>
      </c>
      <c r="P697" t="str">
        <f>VLOOKUP(A697,'Product-details'!$A$1:$C$1001,2,0)</f>
        <v>Home and lifestyle</v>
      </c>
      <c r="Q697" t="str">
        <f>VLOOKUP(A697,'City-details'!$A$1:$C$1001,3,0)</f>
        <v>Yangon</v>
      </c>
      <c r="R697" t="str">
        <f>VLOOKUP(A697,'City-details'!$A$1:$C$1001,2,0)</f>
        <v>A</v>
      </c>
      <c r="S697" t="str">
        <f t="shared" si="43"/>
        <v>Average</v>
      </c>
    </row>
    <row r="698" spans="1:19">
      <c r="A698" t="s">
        <v>711</v>
      </c>
      <c r="B698" s="1">
        <v>27.04</v>
      </c>
      <c r="C698" s="4">
        <v>4</v>
      </c>
      <c r="D698" s="2">
        <v>5.4080000000000004</v>
      </c>
      <c r="E698" s="1">
        <v>113.568</v>
      </c>
      <c r="F698" s="3">
        <v>43466</v>
      </c>
      <c r="G698" s="5">
        <v>0.85138888888888897</v>
      </c>
      <c r="H698" t="s">
        <v>13</v>
      </c>
      <c r="I698" s="1">
        <v>5.4080000000000004</v>
      </c>
      <c r="J698" s="6">
        <v>6.9</v>
      </c>
      <c r="K698" t="str">
        <f t="shared" si="44"/>
        <v>Jan</v>
      </c>
      <c r="L698" t="str">
        <f t="shared" si="45"/>
        <v>Tue</v>
      </c>
      <c r="M698" t="str">
        <f t="shared" si="42"/>
        <v>evening</v>
      </c>
      <c r="N698" t="str">
        <f>VLOOKUP(A698,'Customer-details'!$A$1:$C$1001,2,0)</f>
        <v>Member</v>
      </c>
      <c r="O698" t="str">
        <f>VLOOKUP(A698,'Customer-details'!$A$1:$C$1001,3,0)</f>
        <v>Female</v>
      </c>
      <c r="P698" t="str">
        <f>VLOOKUP(A698,'Product-details'!$A$1:$C$1001,2,0)</f>
        <v>Sports and travel</v>
      </c>
      <c r="Q698" t="str">
        <f>VLOOKUP(A698,'City-details'!$A$1:$C$1001,3,0)</f>
        <v>Yangon</v>
      </c>
      <c r="R698" t="str">
        <f>VLOOKUP(A698,'City-details'!$A$1:$C$1001,2,0)</f>
        <v>A</v>
      </c>
      <c r="S698" t="str">
        <f t="shared" si="43"/>
        <v>Average</v>
      </c>
    </row>
    <row r="699" spans="1:19">
      <c r="A699" t="s">
        <v>712</v>
      </c>
      <c r="B699" s="1">
        <v>62.19</v>
      </c>
      <c r="C699" s="4">
        <v>4</v>
      </c>
      <c r="D699" s="2">
        <v>12.438000000000001</v>
      </c>
      <c r="E699" s="1">
        <v>261.19799999999998</v>
      </c>
      <c r="F699" s="3">
        <v>43471</v>
      </c>
      <c r="G699" s="5">
        <v>0.82361111111111096</v>
      </c>
      <c r="H699" t="s">
        <v>13</v>
      </c>
      <c r="I699" s="1">
        <v>12.438000000000001</v>
      </c>
      <c r="J699" s="6">
        <v>4.3</v>
      </c>
      <c r="K699" t="str">
        <f t="shared" si="44"/>
        <v>Jan</v>
      </c>
      <c r="L699" t="str">
        <f t="shared" si="45"/>
        <v>Sun</v>
      </c>
      <c r="M699" t="str">
        <f t="shared" si="42"/>
        <v>evening</v>
      </c>
      <c r="N699" t="str">
        <f>VLOOKUP(A699,'Customer-details'!$A$1:$C$1001,2,0)</f>
        <v>Normal</v>
      </c>
      <c r="O699" t="str">
        <f>VLOOKUP(A699,'Customer-details'!$A$1:$C$1001,3,0)</f>
        <v>Male</v>
      </c>
      <c r="P699" t="str">
        <f>VLOOKUP(A699,'Product-details'!$A$1:$C$1001,2,0)</f>
        <v>Home and lifestyle</v>
      </c>
      <c r="Q699" t="str">
        <f>VLOOKUP(A699,'City-details'!$A$1:$C$1001,3,0)</f>
        <v>Mandalay</v>
      </c>
      <c r="R699" t="str">
        <f>VLOOKUP(A699,'City-details'!$A$1:$C$1001,2,0)</f>
        <v>B</v>
      </c>
      <c r="S699" t="str">
        <f t="shared" si="43"/>
        <v>Poor</v>
      </c>
    </row>
    <row r="700" spans="1:19">
      <c r="A700" t="s">
        <v>713</v>
      </c>
      <c r="B700" s="1">
        <v>69.58</v>
      </c>
      <c r="C700" s="4">
        <v>9</v>
      </c>
      <c r="D700" s="2">
        <v>31.311</v>
      </c>
      <c r="E700" s="1">
        <v>657.53099999999995</v>
      </c>
      <c r="F700" s="3">
        <v>43515</v>
      </c>
      <c r="G700" s="5">
        <v>0.81805555555555598</v>
      </c>
      <c r="H700" t="s">
        <v>17</v>
      </c>
      <c r="I700" s="1">
        <v>31.311</v>
      </c>
      <c r="J700" s="6">
        <v>7.8</v>
      </c>
      <c r="K700" t="str">
        <f t="shared" si="44"/>
        <v>Feb</v>
      </c>
      <c r="L700" t="str">
        <f t="shared" si="45"/>
        <v>Tue</v>
      </c>
      <c r="M700" t="str">
        <f t="shared" si="42"/>
        <v>evening</v>
      </c>
      <c r="N700" t="str">
        <f>VLOOKUP(A700,'Customer-details'!$A$1:$C$1001,2,0)</f>
        <v>Member</v>
      </c>
      <c r="O700" t="str">
        <f>VLOOKUP(A700,'Customer-details'!$A$1:$C$1001,3,0)</f>
        <v>Male</v>
      </c>
      <c r="P700" t="str">
        <f>VLOOKUP(A700,'Product-details'!$A$1:$C$1001,2,0)</f>
        <v>Electronic accessories</v>
      </c>
      <c r="Q700" t="str">
        <f>VLOOKUP(A700,'City-details'!$A$1:$C$1001,3,0)</f>
        <v>Yangon</v>
      </c>
      <c r="R700" t="str">
        <f>VLOOKUP(A700,'City-details'!$A$1:$C$1001,2,0)</f>
        <v>A</v>
      </c>
      <c r="S700" t="str">
        <f t="shared" si="43"/>
        <v>Average</v>
      </c>
    </row>
    <row r="701" spans="1:19">
      <c r="A701" t="s">
        <v>714</v>
      </c>
      <c r="B701" s="1">
        <v>97.5</v>
      </c>
      <c r="C701" s="4">
        <v>10</v>
      </c>
      <c r="D701" s="2">
        <v>48.75</v>
      </c>
      <c r="E701" s="1">
        <v>1023.75</v>
      </c>
      <c r="F701" s="3">
        <v>43477</v>
      </c>
      <c r="G701" s="5">
        <v>0.67916666666666703</v>
      </c>
      <c r="H701" t="s">
        <v>13</v>
      </c>
      <c r="I701" s="1">
        <v>48.75</v>
      </c>
      <c r="J701" s="6">
        <v>8</v>
      </c>
      <c r="K701" t="str">
        <f t="shared" si="44"/>
        <v>Jan</v>
      </c>
      <c r="L701" t="str">
        <f t="shared" si="45"/>
        <v>Sat</v>
      </c>
      <c r="M701" t="str">
        <f t="shared" si="42"/>
        <v>evening</v>
      </c>
      <c r="N701" t="str">
        <f>VLOOKUP(A701,'Customer-details'!$A$1:$C$1001,2,0)</f>
        <v>Normal</v>
      </c>
      <c r="O701" t="str">
        <f>VLOOKUP(A701,'Customer-details'!$A$1:$C$1001,3,0)</f>
        <v>Male</v>
      </c>
      <c r="P701" t="str">
        <f>VLOOKUP(A701,'Product-details'!$A$1:$C$1001,2,0)</f>
        <v>Home and lifestyle</v>
      </c>
      <c r="Q701" t="str">
        <f>VLOOKUP(A701,'City-details'!$A$1:$C$1001,3,0)</f>
        <v>Naypyitaw</v>
      </c>
      <c r="R701" t="str">
        <f>VLOOKUP(A701,'City-details'!$A$1:$C$1001,2,0)</f>
        <v>C</v>
      </c>
      <c r="S701" t="str">
        <f t="shared" si="43"/>
        <v>Good</v>
      </c>
    </row>
    <row r="702" spans="1:19">
      <c r="A702" t="s">
        <v>715</v>
      </c>
      <c r="B702" s="1">
        <v>60.41</v>
      </c>
      <c r="C702" s="4">
        <v>8</v>
      </c>
      <c r="D702" s="2">
        <v>24.164000000000001</v>
      </c>
      <c r="E702" s="1">
        <v>507.44400000000002</v>
      </c>
      <c r="F702" s="3">
        <v>43503</v>
      </c>
      <c r="G702" s="5">
        <v>0.51597222222222205</v>
      </c>
      <c r="H702" t="s">
        <v>13</v>
      </c>
      <c r="I702" s="1">
        <v>24.164000000000001</v>
      </c>
      <c r="J702" s="6">
        <v>9.6</v>
      </c>
      <c r="K702" t="str">
        <f t="shared" si="44"/>
        <v>Feb</v>
      </c>
      <c r="L702" t="str">
        <f t="shared" si="45"/>
        <v>Thu</v>
      </c>
      <c r="M702" t="str">
        <f t="shared" si="42"/>
        <v>afternoon</v>
      </c>
      <c r="N702" t="str">
        <f>VLOOKUP(A702,'Customer-details'!$A$1:$C$1001,2,0)</f>
        <v>Normal</v>
      </c>
      <c r="O702" t="str">
        <f>VLOOKUP(A702,'Customer-details'!$A$1:$C$1001,3,0)</f>
        <v>Female</v>
      </c>
      <c r="P702" t="str">
        <f>VLOOKUP(A702,'Product-details'!$A$1:$C$1001,2,0)</f>
        <v>Fashion accessories</v>
      </c>
      <c r="Q702" t="str">
        <f>VLOOKUP(A702,'City-details'!$A$1:$C$1001,3,0)</f>
        <v>Naypyitaw</v>
      </c>
      <c r="R702" t="str">
        <f>VLOOKUP(A702,'City-details'!$A$1:$C$1001,2,0)</f>
        <v>C</v>
      </c>
      <c r="S702" t="str">
        <f t="shared" si="43"/>
        <v>Good</v>
      </c>
    </row>
    <row r="703" spans="1:19">
      <c r="A703" t="s">
        <v>716</v>
      </c>
      <c r="B703" s="1">
        <v>32.32</v>
      </c>
      <c r="C703" s="4">
        <v>3</v>
      </c>
      <c r="D703" s="2">
        <v>4.8479999999999999</v>
      </c>
      <c r="E703" s="1">
        <v>101.80800000000001</v>
      </c>
      <c r="F703" s="3">
        <v>43551</v>
      </c>
      <c r="G703" s="5">
        <v>0.79930555555555605</v>
      </c>
      <c r="H703" t="s">
        <v>17</v>
      </c>
      <c r="I703" s="1">
        <v>4.8479999999999999</v>
      </c>
      <c r="J703" s="6">
        <v>4.3</v>
      </c>
      <c r="K703" t="str">
        <f t="shared" si="44"/>
        <v>Mar</v>
      </c>
      <c r="L703" t="str">
        <f t="shared" si="45"/>
        <v>Wed</v>
      </c>
      <c r="M703" t="str">
        <f t="shared" si="42"/>
        <v>evening</v>
      </c>
      <c r="N703" t="str">
        <f>VLOOKUP(A703,'Customer-details'!$A$1:$C$1001,2,0)</f>
        <v>Normal</v>
      </c>
      <c r="O703" t="str">
        <f>VLOOKUP(A703,'Customer-details'!$A$1:$C$1001,3,0)</f>
        <v>Male</v>
      </c>
      <c r="P703" t="str">
        <f>VLOOKUP(A703,'Product-details'!$A$1:$C$1001,2,0)</f>
        <v>Food and beverages</v>
      </c>
      <c r="Q703" t="str">
        <f>VLOOKUP(A703,'City-details'!$A$1:$C$1001,3,0)</f>
        <v>Mandalay</v>
      </c>
      <c r="R703" t="str">
        <f>VLOOKUP(A703,'City-details'!$A$1:$C$1001,2,0)</f>
        <v>B</v>
      </c>
      <c r="S703" t="str">
        <f t="shared" si="43"/>
        <v>Poor</v>
      </c>
    </row>
    <row r="704" spans="1:19">
      <c r="A704" t="s">
        <v>717</v>
      </c>
      <c r="B704" s="1">
        <v>19.77</v>
      </c>
      <c r="C704" s="4">
        <v>10</v>
      </c>
      <c r="D704" s="2">
        <v>9.8849999999999998</v>
      </c>
      <c r="E704" s="1">
        <v>207.58500000000001</v>
      </c>
      <c r="F704" s="3">
        <v>43523</v>
      </c>
      <c r="G704" s="5">
        <v>0.78958333333333297</v>
      </c>
      <c r="H704" t="s">
        <v>17</v>
      </c>
      <c r="I704" s="1">
        <v>9.8849999999999998</v>
      </c>
      <c r="J704" s="6">
        <v>5</v>
      </c>
      <c r="K704" t="str">
        <f t="shared" si="44"/>
        <v>Feb</v>
      </c>
      <c r="L704" t="str">
        <f t="shared" si="45"/>
        <v>Wed</v>
      </c>
      <c r="M704" t="str">
        <f t="shared" si="42"/>
        <v>evening</v>
      </c>
      <c r="N704" t="str">
        <f>VLOOKUP(A704,'Customer-details'!$A$1:$C$1001,2,0)</f>
        <v>Member</v>
      </c>
      <c r="O704" t="str">
        <f>VLOOKUP(A704,'Customer-details'!$A$1:$C$1001,3,0)</f>
        <v>Female</v>
      </c>
      <c r="P704" t="str">
        <f>VLOOKUP(A704,'Product-details'!$A$1:$C$1001,2,0)</f>
        <v>Fashion accessories</v>
      </c>
      <c r="Q704" t="str">
        <f>VLOOKUP(A704,'City-details'!$A$1:$C$1001,3,0)</f>
        <v>Mandalay</v>
      </c>
      <c r="R704" t="str">
        <f>VLOOKUP(A704,'City-details'!$A$1:$C$1001,2,0)</f>
        <v>B</v>
      </c>
      <c r="S704" t="str">
        <f t="shared" si="43"/>
        <v>Poor</v>
      </c>
    </row>
    <row r="705" spans="1:19">
      <c r="A705" t="s">
        <v>718</v>
      </c>
      <c r="B705" s="1">
        <v>80.47</v>
      </c>
      <c r="C705" s="4">
        <v>9</v>
      </c>
      <c r="D705" s="2">
        <v>36.211500000000001</v>
      </c>
      <c r="E705" s="1">
        <v>760.44150000000002</v>
      </c>
      <c r="F705" s="3">
        <v>43471</v>
      </c>
      <c r="G705" s="5">
        <v>0.47083333333333299</v>
      </c>
      <c r="H705" t="s">
        <v>15</v>
      </c>
      <c r="I705" s="1">
        <v>36.211500000000001</v>
      </c>
      <c r="J705" s="6">
        <v>9.1999999999999993</v>
      </c>
      <c r="K705" t="str">
        <f t="shared" si="44"/>
        <v>Jan</v>
      </c>
      <c r="L705" t="str">
        <f t="shared" si="45"/>
        <v>Sun</v>
      </c>
      <c r="M705" t="str">
        <f t="shared" si="42"/>
        <v>morning</v>
      </c>
      <c r="N705" t="str">
        <f>VLOOKUP(A705,'Customer-details'!$A$1:$C$1001,2,0)</f>
        <v>Member</v>
      </c>
      <c r="O705" t="str">
        <f>VLOOKUP(A705,'Customer-details'!$A$1:$C$1001,3,0)</f>
        <v>Male</v>
      </c>
      <c r="P705" t="str">
        <f>VLOOKUP(A705,'Product-details'!$A$1:$C$1001,2,0)</f>
        <v>Health and beauty</v>
      </c>
      <c r="Q705" t="str">
        <f>VLOOKUP(A705,'City-details'!$A$1:$C$1001,3,0)</f>
        <v>Mandalay</v>
      </c>
      <c r="R705" t="str">
        <f>VLOOKUP(A705,'City-details'!$A$1:$C$1001,2,0)</f>
        <v>B</v>
      </c>
      <c r="S705" t="str">
        <f t="shared" si="43"/>
        <v>Good</v>
      </c>
    </row>
    <row r="706" spans="1:19">
      <c r="A706" t="s">
        <v>719</v>
      </c>
      <c r="B706" s="1">
        <v>88.39</v>
      </c>
      <c r="C706" s="4">
        <v>9</v>
      </c>
      <c r="D706" s="2">
        <v>39.775500000000001</v>
      </c>
      <c r="E706" s="1">
        <v>835.28549999999996</v>
      </c>
      <c r="F706" s="3">
        <v>43526</v>
      </c>
      <c r="G706" s="5">
        <v>0.52777777777777801</v>
      </c>
      <c r="H706" t="s">
        <v>15</v>
      </c>
      <c r="I706" s="1">
        <v>39.775500000000001</v>
      </c>
      <c r="J706" s="6">
        <v>6.3</v>
      </c>
      <c r="K706" t="str">
        <f t="shared" si="44"/>
        <v>Mar</v>
      </c>
      <c r="L706" t="str">
        <f t="shared" si="45"/>
        <v>Sat</v>
      </c>
      <c r="M706" t="str">
        <f t="shared" si="42"/>
        <v>afternoon</v>
      </c>
      <c r="N706" t="str">
        <f>VLOOKUP(A706,'Customer-details'!$A$1:$C$1001,2,0)</f>
        <v>Member</v>
      </c>
      <c r="O706" t="str">
        <f>VLOOKUP(A706,'Customer-details'!$A$1:$C$1001,3,0)</f>
        <v>Female</v>
      </c>
      <c r="P706" t="str">
        <f>VLOOKUP(A706,'Product-details'!$A$1:$C$1001,2,0)</f>
        <v>Home and lifestyle</v>
      </c>
      <c r="Q706" t="str">
        <f>VLOOKUP(A706,'City-details'!$A$1:$C$1001,3,0)</f>
        <v>Mandalay</v>
      </c>
      <c r="R706" t="str">
        <f>VLOOKUP(A706,'City-details'!$A$1:$C$1001,2,0)</f>
        <v>B</v>
      </c>
      <c r="S706" t="str">
        <f t="shared" si="43"/>
        <v>Average</v>
      </c>
    </row>
    <row r="707" spans="1:19">
      <c r="A707" t="s">
        <v>720</v>
      </c>
      <c r="B707" s="1">
        <v>71.77</v>
      </c>
      <c r="C707" s="4">
        <v>7</v>
      </c>
      <c r="D707" s="2">
        <v>25.119499999999999</v>
      </c>
      <c r="E707" s="1">
        <v>527.5095</v>
      </c>
      <c r="F707" s="3">
        <v>43553</v>
      </c>
      <c r="G707" s="5">
        <v>0.58750000000000002</v>
      </c>
      <c r="H707" t="s">
        <v>15</v>
      </c>
      <c r="I707" s="1">
        <v>25.119499999999999</v>
      </c>
      <c r="J707" s="6">
        <v>8.9</v>
      </c>
      <c r="K707" t="str">
        <f t="shared" si="44"/>
        <v>Mar</v>
      </c>
      <c r="L707" t="str">
        <f t="shared" si="45"/>
        <v>Fri</v>
      </c>
      <c r="M707" t="str">
        <f t="shared" ref="M707:M770" si="46">IF(G707&lt;TIME(12,0,0),"morning",IF(AND(G707&gt;=TIME(12,0,0),G707&lt;TIME(16,0,0)),"afternoon","evening"))</f>
        <v>afternoon</v>
      </c>
      <c r="N707" t="str">
        <f>VLOOKUP(A707,'Customer-details'!$A$1:$C$1001,2,0)</f>
        <v>Normal</v>
      </c>
      <c r="O707" t="str">
        <f>VLOOKUP(A707,'Customer-details'!$A$1:$C$1001,3,0)</f>
        <v>Male</v>
      </c>
      <c r="P707" t="str">
        <f>VLOOKUP(A707,'Product-details'!$A$1:$C$1001,2,0)</f>
        <v>Health and beauty</v>
      </c>
      <c r="Q707" t="str">
        <f>VLOOKUP(A707,'City-details'!$A$1:$C$1001,3,0)</f>
        <v>Mandalay</v>
      </c>
      <c r="R707" t="str">
        <f>VLOOKUP(A707,'City-details'!$A$1:$C$1001,2,0)</f>
        <v>B</v>
      </c>
      <c r="S707" t="str">
        <f t="shared" ref="S707:S770" si="47">IF(J707&gt;=8,"Good",IF(AND(J707&lt;8,J707&gt;=6),"Average","Poor"))</f>
        <v>Good</v>
      </c>
    </row>
    <row r="708" spans="1:19">
      <c r="A708" t="s">
        <v>721</v>
      </c>
      <c r="B708" s="1">
        <v>43</v>
      </c>
      <c r="C708" s="4">
        <v>4</v>
      </c>
      <c r="D708" s="2">
        <v>8.6</v>
      </c>
      <c r="E708" s="1">
        <v>180.6</v>
      </c>
      <c r="F708" s="3">
        <v>43496</v>
      </c>
      <c r="G708" s="5">
        <v>0.86666666666666703</v>
      </c>
      <c r="H708" t="s">
        <v>13</v>
      </c>
      <c r="I708" s="1">
        <v>8.6</v>
      </c>
      <c r="J708" s="6">
        <v>7.6</v>
      </c>
      <c r="K708" t="str">
        <f t="shared" si="44"/>
        <v>Jan</v>
      </c>
      <c r="L708" t="str">
        <f t="shared" si="45"/>
        <v>Thu</v>
      </c>
      <c r="M708" t="str">
        <f t="shared" si="46"/>
        <v>evening</v>
      </c>
      <c r="N708" t="str">
        <f>VLOOKUP(A708,'Customer-details'!$A$1:$C$1001,2,0)</f>
        <v>Normal</v>
      </c>
      <c r="O708" t="str">
        <f>VLOOKUP(A708,'Customer-details'!$A$1:$C$1001,3,0)</f>
        <v>Female</v>
      </c>
      <c r="P708" t="str">
        <f>VLOOKUP(A708,'Product-details'!$A$1:$C$1001,2,0)</f>
        <v>Electronic accessories</v>
      </c>
      <c r="Q708" t="str">
        <f>VLOOKUP(A708,'City-details'!$A$1:$C$1001,3,0)</f>
        <v>Mandalay</v>
      </c>
      <c r="R708" t="str">
        <f>VLOOKUP(A708,'City-details'!$A$1:$C$1001,2,0)</f>
        <v>B</v>
      </c>
      <c r="S708" t="str">
        <f t="shared" si="47"/>
        <v>Average</v>
      </c>
    </row>
    <row r="709" spans="1:19">
      <c r="A709" t="s">
        <v>722</v>
      </c>
      <c r="B709" s="1">
        <v>68.98</v>
      </c>
      <c r="C709" s="4">
        <v>1</v>
      </c>
      <c r="D709" s="2">
        <v>3.4489999999999998</v>
      </c>
      <c r="E709" s="1">
        <v>72.429000000000002</v>
      </c>
      <c r="F709" s="3">
        <v>43486</v>
      </c>
      <c r="G709" s="5">
        <v>0.84236111111111101</v>
      </c>
      <c r="H709" t="s">
        <v>15</v>
      </c>
      <c r="I709" s="1">
        <v>3.4489999999999998</v>
      </c>
      <c r="J709" s="6">
        <v>4.8</v>
      </c>
      <c r="K709" t="str">
        <f t="shared" si="44"/>
        <v>Jan</v>
      </c>
      <c r="L709" t="str">
        <f t="shared" si="45"/>
        <v>Mon</v>
      </c>
      <c r="M709" t="str">
        <f t="shared" si="46"/>
        <v>evening</v>
      </c>
      <c r="N709" t="str">
        <f>VLOOKUP(A709,'Customer-details'!$A$1:$C$1001,2,0)</f>
        <v>Member</v>
      </c>
      <c r="O709" t="str">
        <f>VLOOKUP(A709,'Customer-details'!$A$1:$C$1001,3,0)</f>
        <v>Male</v>
      </c>
      <c r="P709" t="str">
        <f>VLOOKUP(A709,'Product-details'!$A$1:$C$1001,2,0)</f>
        <v>Food and beverages</v>
      </c>
      <c r="Q709" t="str">
        <f>VLOOKUP(A709,'City-details'!$A$1:$C$1001,3,0)</f>
        <v>Naypyitaw</v>
      </c>
      <c r="R709" t="str">
        <f>VLOOKUP(A709,'City-details'!$A$1:$C$1001,2,0)</f>
        <v>C</v>
      </c>
      <c r="S709" t="str">
        <f t="shared" si="47"/>
        <v>Poor</v>
      </c>
    </row>
    <row r="710" spans="1:19">
      <c r="A710" t="s">
        <v>723</v>
      </c>
      <c r="B710" s="1">
        <v>15.62</v>
      </c>
      <c r="C710" s="4">
        <v>8</v>
      </c>
      <c r="D710" s="2">
        <v>6.2480000000000002</v>
      </c>
      <c r="E710" s="1">
        <v>131.208</v>
      </c>
      <c r="F710" s="3">
        <v>43485</v>
      </c>
      <c r="G710" s="5">
        <v>0.85902777777777795</v>
      </c>
      <c r="H710" t="s">
        <v>13</v>
      </c>
      <c r="I710" s="1">
        <v>6.2480000000000002</v>
      </c>
      <c r="J710" s="6">
        <v>9.1</v>
      </c>
      <c r="K710" t="str">
        <f t="shared" si="44"/>
        <v>Jan</v>
      </c>
      <c r="L710" t="str">
        <f t="shared" si="45"/>
        <v>Sun</v>
      </c>
      <c r="M710" t="str">
        <f t="shared" si="46"/>
        <v>evening</v>
      </c>
      <c r="N710" t="str">
        <f>VLOOKUP(A710,'Customer-details'!$A$1:$C$1001,2,0)</f>
        <v>Normal</v>
      </c>
      <c r="O710" t="str">
        <f>VLOOKUP(A710,'Customer-details'!$A$1:$C$1001,3,0)</f>
        <v>Male</v>
      </c>
      <c r="P710" t="str">
        <f>VLOOKUP(A710,'Product-details'!$A$1:$C$1001,2,0)</f>
        <v>Fashion accessories</v>
      </c>
      <c r="Q710" t="str">
        <f>VLOOKUP(A710,'City-details'!$A$1:$C$1001,3,0)</f>
        <v>Naypyitaw</v>
      </c>
      <c r="R710" t="str">
        <f>VLOOKUP(A710,'City-details'!$A$1:$C$1001,2,0)</f>
        <v>C</v>
      </c>
      <c r="S710" t="str">
        <f t="shared" si="47"/>
        <v>Good</v>
      </c>
    </row>
    <row r="711" spans="1:19">
      <c r="A711" t="s">
        <v>724</v>
      </c>
      <c r="B711" s="1">
        <v>25.7</v>
      </c>
      <c r="C711" s="4">
        <v>3</v>
      </c>
      <c r="D711" s="2">
        <v>3.855</v>
      </c>
      <c r="E711" s="1">
        <v>80.954999999999998</v>
      </c>
      <c r="F711" s="3">
        <v>43482</v>
      </c>
      <c r="G711" s="5">
        <v>0.749305555555556</v>
      </c>
      <c r="H711" t="s">
        <v>13</v>
      </c>
      <c r="I711" s="1">
        <v>3.855</v>
      </c>
      <c r="J711" s="6">
        <v>6.1</v>
      </c>
      <c r="K711" t="str">
        <f t="shared" si="44"/>
        <v>Jan</v>
      </c>
      <c r="L711" t="str">
        <f t="shared" si="45"/>
        <v>Thu</v>
      </c>
      <c r="M711" t="str">
        <f t="shared" si="46"/>
        <v>evening</v>
      </c>
      <c r="N711" t="str">
        <f>VLOOKUP(A711,'Customer-details'!$A$1:$C$1001,2,0)</f>
        <v>Normal</v>
      </c>
      <c r="O711" t="str">
        <f>VLOOKUP(A711,'Customer-details'!$A$1:$C$1001,3,0)</f>
        <v>Male</v>
      </c>
      <c r="P711" t="str">
        <f>VLOOKUP(A711,'Product-details'!$A$1:$C$1001,2,0)</f>
        <v>Sports and travel</v>
      </c>
      <c r="Q711" t="str">
        <f>VLOOKUP(A711,'City-details'!$A$1:$C$1001,3,0)</f>
        <v>Yangon</v>
      </c>
      <c r="R711" t="str">
        <f>VLOOKUP(A711,'City-details'!$A$1:$C$1001,2,0)</f>
        <v>A</v>
      </c>
      <c r="S711" t="str">
        <f t="shared" si="47"/>
        <v>Average</v>
      </c>
    </row>
    <row r="712" spans="1:19">
      <c r="A712" t="s">
        <v>725</v>
      </c>
      <c r="B712" s="1">
        <v>80.62</v>
      </c>
      <c r="C712" s="4">
        <v>6</v>
      </c>
      <c r="D712" s="2">
        <v>24.186</v>
      </c>
      <c r="E712" s="1">
        <v>507.90600000000001</v>
      </c>
      <c r="F712" s="3">
        <v>43524</v>
      </c>
      <c r="G712" s="5">
        <v>0.84583333333333299</v>
      </c>
      <c r="H712" t="s">
        <v>15</v>
      </c>
      <c r="I712" s="1">
        <v>24.186</v>
      </c>
      <c r="J712" s="6">
        <v>9.1</v>
      </c>
      <c r="K712" t="str">
        <f t="shared" si="44"/>
        <v>Feb</v>
      </c>
      <c r="L712" t="str">
        <f t="shared" si="45"/>
        <v>Thu</v>
      </c>
      <c r="M712" t="str">
        <f t="shared" si="46"/>
        <v>evening</v>
      </c>
      <c r="N712" t="str">
        <f>VLOOKUP(A712,'Customer-details'!$A$1:$C$1001,2,0)</f>
        <v>Member</v>
      </c>
      <c r="O712" t="str">
        <f>VLOOKUP(A712,'Customer-details'!$A$1:$C$1001,3,0)</f>
        <v>Male</v>
      </c>
      <c r="P712" t="str">
        <f>VLOOKUP(A712,'Product-details'!$A$1:$C$1001,2,0)</f>
        <v>Food and beverages</v>
      </c>
      <c r="Q712" t="str">
        <f>VLOOKUP(A712,'City-details'!$A$1:$C$1001,3,0)</f>
        <v>Yangon</v>
      </c>
      <c r="R712" t="str">
        <f>VLOOKUP(A712,'City-details'!$A$1:$C$1001,2,0)</f>
        <v>A</v>
      </c>
      <c r="S712" t="str">
        <f t="shared" si="47"/>
        <v>Good</v>
      </c>
    </row>
    <row r="713" spans="1:19">
      <c r="A713" t="s">
        <v>726</v>
      </c>
      <c r="B713" s="1">
        <v>75.53</v>
      </c>
      <c r="C713" s="4">
        <v>4</v>
      </c>
      <c r="D713" s="2">
        <v>15.106</v>
      </c>
      <c r="E713" s="1">
        <v>317.226</v>
      </c>
      <c r="F713" s="3">
        <v>43543</v>
      </c>
      <c r="G713" s="5">
        <v>0.66111111111111098</v>
      </c>
      <c r="H713" t="s">
        <v>13</v>
      </c>
      <c r="I713" s="1">
        <v>15.106</v>
      </c>
      <c r="J713" s="6">
        <v>8.3000000000000007</v>
      </c>
      <c r="K713" t="str">
        <f t="shared" si="44"/>
        <v>Mar</v>
      </c>
      <c r="L713" t="str">
        <f t="shared" si="45"/>
        <v>Tue</v>
      </c>
      <c r="M713" t="str">
        <f t="shared" si="46"/>
        <v>afternoon</v>
      </c>
      <c r="N713" t="str">
        <f>VLOOKUP(A713,'Customer-details'!$A$1:$C$1001,2,0)</f>
        <v>Member</v>
      </c>
      <c r="O713" t="str">
        <f>VLOOKUP(A713,'Customer-details'!$A$1:$C$1001,3,0)</f>
        <v>Female</v>
      </c>
      <c r="P713" t="str">
        <f>VLOOKUP(A713,'Product-details'!$A$1:$C$1001,2,0)</f>
        <v>Home and lifestyle</v>
      </c>
      <c r="Q713" t="str">
        <f>VLOOKUP(A713,'City-details'!$A$1:$C$1001,3,0)</f>
        <v>Naypyitaw</v>
      </c>
      <c r="R713" t="str">
        <f>VLOOKUP(A713,'City-details'!$A$1:$C$1001,2,0)</f>
        <v>C</v>
      </c>
      <c r="S713" t="str">
        <f t="shared" si="47"/>
        <v>Good</v>
      </c>
    </row>
    <row r="714" spans="1:19">
      <c r="A714" t="s">
        <v>727</v>
      </c>
      <c r="B714" s="1">
        <v>77.63</v>
      </c>
      <c r="C714" s="4">
        <v>9</v>
      </c>
      <c r="D714" s="2">
        <v>34.933500000000002</v>
      </c>
      <c r="E714" s="1">
        <v>733.60350000000005</v>
      </c>
      <c r="F714" s="3">
        <v>43515</v>
      </c>
      <c r="G714" s="5">
        <v>0.63472222222222197</v>
      </c>
      <c r="H714" t="s">
        <v>13</v>
      </c>
      <c r="I714" s="1">
        <v>34.933500000000002</v>
      </c>
      <c r="J714" s="6">
        <v>7.2</v>
      </c>
      <c r="K714" t="str">
        <f t="shared" si="44"/>
        <v>Feb</v>
      </c>
      <c r="L714" t="str">
        <f t="shared" si="45"/>
        <v>Tue</v>
      </c>
      <c r="M714" t="str">
        <f t="shared" si="46"/>
        <v>afternoon</v>
      </c>
      <c r="N714" t="str">
        <f>VLOOKUP(A714,'Customer-details'!$A$1:$C$1001,2,0)</f>
        <v>Normal</v>
      </c>
      <c r="O714" t="str">
        <f>VLOOKUP(A714,'Customer-details'!$A$1:$C$1001,3,0)</f>
        <v>Female</v>
      </c>
      <c r="P714" t="str">
        <f>VLOOKUP(A714,'Product-details'!$A$1:$C$1001,2,0)</f>
        <v>Electronic accessories</v>
      </c>
      <c r="Q714" t="str">
        <f>VLOOKUP(A714,'City-details'!$A$1:$C$1001,3,0)</f>
        <v>Naypyitaw</v>
      </c>
      <c r="R714" t="str">
        <f>VLOOKUP(A714,'City-details'!$A$1:$C$1001,2,0)</f>
        <v>C</v>
      </c>
      <c r="S714" t="str">
        <f t="shared" si="47"/>
        <v>Average</v>
      </c>
    </row>
    <row r="715" spans="1:19">
      <c r="A715" t="s">
        <v>728</v>
      </c>
      <c r="B715" s="1">
        <v>13.85</v>
      </c>
      <c r="C715" s="4">
        <v>9</v>
      </c>
      <c r="D715" s="2">
        <v>6.2324999999999999</v>
      </c>
      <c r="E715" s="1">
        <v>130.88249999999999</v>
      </c>
      <c r="F715" s="3">
        <v>43500</v>
      </c>
      <c r="G715" s="5">
        <v>0.53472222222222199</v>
      </c>
      <c r="H715" t="s">
        <v>13</v>
      </c>
      <c r="I715" s="1">
        <v>6.2324999999999999</v>
      </c>
      <c r="J715" s="6">
        <v>6</v>
      </c>
      <c r="K715" t="str">
        <f t="shared" si="44"/>
        <v>Feb</v>
      </c>
      <c r="L715" t="str">
        <f t="shared" si="45"/>
        <v>Mon</v>
      </c>
      <c r="M715" t="str">
        <f t="shared" si="46"/>
        <v>afternoon</v>
      </c>
      <c r="N715" t="str">
        <f>VLOOKUP(A715,'Customer-details'!$A$1:$C$1001,2,0)</f>
        <v>Normal</v>
      </c>
      <c r="O715" t="str">
        <f>VLOOKUP(A715,'Customer-details'!$A$1:$C$1001,3,0)</f>
        <v>Female</v>
      </c>
      <c r="P715" t="str">
        <f>VLOOKUP(A715,'Product-details'!$A$1:$C$1001,2,0)</f>
        <v>Health and beauty</v>
      </c>
      <c r="Q715" t="str">
        <f>VLOOKUP(A715,'City-details'!$A$1:$C$1001,3,0)</f>
        <v>Naypyitaw</v>
      </c>
      <c r="R715" t="str">
        <f>VLOOKUP(A715,'City-details'!$A$1:$C$1001,2,0)</f>
        <v>C</v>
      </c>
      <c r="S715" t="str">
        <f t="shared" si="47"/>
        <v>Average</v>
      </c>
    </row>
    <row r="716" spans="1:19">
      <c r="A716" t="s">
        <v>729</v>
      </c>
      <c r="B716" s="1">
        <v>98.7</v>
      </c>
      <c r="C716" s="4">
        <v>8</v>
      </c>
      <c r="D716" s="2">
        <v>39.479999999999997</v>
      </c>
      <c r="E716" s="1">
        <v>829.08</v>
      </c>
      <c r="F716" s="3">
        <v>43496</v>
      </c>
      <c r="G716" s="5">
        <v>0.44166666666666698</v>
      </c>
      <c r="H716" t="s">
        <v>13</v>
      </c>
      <c r="I716" s="1">
        <v>39.479999999999997</v>
      </c>
      <c r="J716" s="6">
        <v>8.5</v>
      </c>
      <c r="K716" t="str">
        <f t="shared" si="44"/>
        <v>Jan</v>
      </c>
      <c r="L716" t="str">
        <f t="shared" si="45"/>
        <v>Thu</v>
      </c>
      <c r="M716" t="str">
        <f t="shared" si="46"/>
        <v>morning</v>
      </c>
      <c r="N716" t="str">
        <f>VLOOKUP(A716,'Customer-details'!$A$1:$C$1001,2,0)</f>
        <v>Member</v>
      </c>
      <c r="O716" t="str">
        <f>VLOOKUP(A716,'Customer-details'!$A$1:$C$1001,3,0)</f>
        <v>Male</v>
      </c>
      <c r="P716" t="str">
        <f>VLOOKUP(A716,'Product-details'!$A$1:$C$1001,2,0)</f>
        <v>Fashion accessories</v>
      </c>
      <c r="Q716" t="str">
        <f>VLOOKUP(A716,'City-details'!$A$1:$C$1001,3,0)</f>
        <v>Naypyitaw</v>
      </c>
      <c r="R716" t="str">
        <f>VLOOKUP(A716,'City-details'!$A$1:$C$1001,2,0)</f>
        <v>C</v>
      </c>
      <c r="S716" t="str">
        <f t="shared" si="47"/>
        <v>Good</v>
      </c>
    </row>
    <row r="717" spans="1:19">
      <c r="A717" t="s">
        <v>730</v>
      </c>
      <c r="B717" s="1">
        <v>35.68</v>
      </c>
      <c r="C717" s="4">
        <v>5</v>
      </c>
      <c r="D717" s="2">
        <v>8.92</v>
      </c>
      <c r="E717" s="1">
        <v>187.32</v>
      </c>
      <c r="F717" s="3">
        <v>43502</v>
      </c>
      <c r="G717" s="5">
        <v>0.77291666666666703</v>
      </c>
      <c r="H717" t="s">
        <v>17</v>
      </c>
      <c r="I717" s="1">
        <v>8.92</v>
      </c>
      <c r="J717" s="6">
        <v>6.6</v>
      </c>
      <c r="K717" t="str">
        <f t="shared" si="44"/>
        <v>Feb</v>
      </c>
      <c r="L717" t="str">
        <f t="shared" si="45"/>
        <v>Wed</v>
      </c>
      <c r="M717" t="str">
        <f t="shared" si="46"/>
        <v>evening</v>
      </c>
      <c r="N717" t="str">
        <f>VLOOKUP(A717,'Customer-details'!$A$1:$C$1001,2,0)</f>
        <v>Normal</v>
      </c>
      <c r="O717" t="str">
        <f>VLOOKUP(A717,'Customer-details'!$A$1:$C$1001,3,0)</f>
        <v>Female</v>
      </c>
      <c r="P717" t="str">
        <f>VLOOKUP(A717,'Product-details'!$A$1:$C$1001,2,0)</f>
        <v>Health and beauty</v>
      </c>
      <c r="Q717" t="str">
        <f>VLOOKUP(A717,'City-details'!$A$1:$C$1001,3,0)</f>
        <v>Yangon</v>
      </c>
      <c r="R717" t="str">
        <f>VLOOKUP(A717,'City-details'!$A$1:$C$1001,2,0)</f>
        <v>A</v>
      </c>
      <c r="S717" t="str">
        <f t="shared" si="47"/>
        <v>Average</v>
      </c>
    </row>
    <row r="718" spans="1:19">
      <c r="A718" t="s">
        <v>731</v>
      </c>
      <c r="B718" s="1">
        <v>71.459999999999994</v>
      </c>
      <c r="C718" s="4">
        <v>7</v>
      </c>
      <c r="D718" s="2">
        <v>25.010999999999999</v>
      </c>
      <c r="E718" s="1">
        <v>525.23099999999999</v>
      </c>
      <c r="F718" s="3">
        <v>43552</v>
      </c>
      <c r="G718" s="5">
        <v>0.67083333333333295</v>
      </c>
      <c r="H718" t="s">
        <v>13</v>
      </c>
      <c r="I718" s="1">
        <v>25.010999999999999</v>
      </c>
      <c r="J718" s="6">
        <v>4.5</v>
      </c>
      <c r="K718" t="str">
        <f t="shared" si="44"/>
        <v>Mar</v>
      </c>
      <c r="L718" t="str">
        <f t="shared" si="45"/>
        <v>Thu</v>
      </c>
      <c r="M718" t="str">
        <f t="shared" si="46"/>
        <v>evening</v>
      </c>
      <c r="N718" t="str">
        <f>VLOOKUP(A718,'Customer-details'!$A$1:$C$1001,2,0)</f>
        <v>Member</v>
      </c>
      <c r="O718" t="str">
        <f>VLOOKUP(A718,'Customer-details'!$A$1:$C$1001,3,0)</f>
        <v>Female</v>
      </c>
      <c r="P718" t="str">
        <f>VLOOKUP(A718,'Product-details'!$A$1:$C$1001,2,0)</f>
        <v>Fashion accessories</v>
      </c>
      <c r="Q718" t="str">
        <f>VLOOKUP(A718,'City-details'!$A$1:$C$1001,3,0)</f>
        <v>Yangon</v>
      </c>
      <c r="R718" t="str">
        <f>VLOOKUP(A718,'City-details'!$A$1:$C$1001,2,0)</f>
        <v>A</v>
      </c>
      <c r="S718" t="str">
        <f t="shared" si="47"/>
        <v>Poor</v>
      </c>
    </row>
    <row r="719" spans="1:19">
      <c r="A719" t="s">
        <v>732</v>
      </c>
      <c r="B719" s="1">
        <v>11.94</v>
      </c>
      <c r="C719" s="4">
        <v>3</v>
      </c>
      <c r="D719" s="2">
        <v>1.7909999999999999</v>
      </c>
      <c r="E719" s="1">
        <v>37.610999999999997</v>
      </c>
      <c r="F719" s="3">
        <v>43484</v>
      </c>
      <c r="G719" s="5">
        <v>0.53263888888888899</v>
      </c>
      <c r="H719" t="s">
        <v>17</v>
      </c>
      <c r="I719" s="1">
        <v>1.7909999999999999</v>
      </c>
      <c r="J719" s="6">
        <v>8.1</v>
      </c>
      <c r="K719" t="str">
        <f t="shared" si="44"/>
        <v>Jan</v>
      </c>
      <c r="L719" t="str">
        <f t="shared" si="45"/>
        <v>Sat</v>
      </c>
      <c r="M719" t="str">
        <f t="shared" si="46"/>
        <v>afternoon</v>
      </c>
      <c r="N719" t="str">
        <f>VLOOKUP(A719,'Customer-details'!$A$1:$C$1001,2,0)</f>
        <v>Member</v>
      </c>
      <c r="O719" t="str">
        <f>VLOOKUP(A719,'Customer-details'!$A$1:$C$1001,3,0)</f>
        <v>Male</v>
      </c>
      <c r="P719" t="str">
        <f>VLOOKUP(A719,'Product-details'!$A$1:$C$1001,2,0)</f>
        <v>Electronic accessories</v>
      </c>
      <c r="Q719" t="str">
        <f>VLOOKUP(A719,'City-details'!$A$1:$C$1001,3,0)</f>
        <v>Yangon</v>
      </c>
      <c r="R719" t="str">
        <f>VLOOKUP(A719,'City-details'!$A$1:$C$1001,2,0)</f>
        <v>A</v>
      </c>
      <c r="S719" t="str">
        <f t="shared" si="47"/>
        <v>Good</v>
      </c>
    </row>
    <row r="720" spans="1:19">
      <c r="A720" t="s">
        <v>733</v>
      </c>
      <c r="B720" s="1">
        <v>45.38</v>
      </c>
      <c r="C720" s="4">
        <v>3</v>
      </c>
      <c r="D720" s="2">
        <v>6.8070000000000004</v>
      </c>
      <c r="E720" s="1">
        <v>142.947</v>
      </c>
      <c r="F720" s="3">
        <v>43513</v>
      </c>
      <c r="G720" s="5">
        <v>0.56527777777777799</v>
      </c>
      <c r="H720" t="s">
        <v>17</v>
      </c>
      <c r="I720" s="1">
        <v>6.8070000000000004</v>
      </c>
      <c r="J720" s="6">
        <v>7.2</v>
      </c>
      <c r="K720" t="str">
        <f t="shared" si="44"/>
        <v>Feb</v>
      </c>
      <c r="L720" t="str">
        <f t="shared" si="45"/>
        <v>Sun</v>
      </c>
      <c r="M720" t="str">
        <f t="shared" si="46"/>
        <v>afternoon</v>
      </c>
      <c r="N720" t="str">
        <f>VLOOKUP(A720,'Customer-details'!$A$1:$C$1001,2,0)</f>
        <v>Normal</v>
      </c>
      <c r="O720" t="str">
        <f>VLOOKUP(A720,'Customer-details'!$A$1:$C$1001,3,0)</f>
        <v>Male</v>
      </c>
      <c r="P720" t="str">
        <f>VLOOKUP(A720,'Product-details'!$A$1:$C$1001,2,0)</f>
        <v>Fashion accessories</v>
      </c>
      <c r="Q720" t="str">
        <f>VLOOKUP(A720,'City-details'!$A$1:$C$1001,3,0)</f>
        <v>Yangon</v>
      </c>
      <c r="R720" t="str">
        <f>VLOOKUP(A720,'City-details'!$A$1:$C$1001,2,0)</f>
        <v>A</v>
      </c>
      <c r="S720" t="str">
        <f t="shared" si="47"/>
        <v>Average</v>
      </c>
    </row>
    <row r="721" spans="1:19">
      <c r="A721" t="s">
        <v>734</v>
      </c>
      <c r="B721" s="1">
        <v>17.48</v>
      </c>
      <c r="C721" s="4">
        <v>6</v>
      </c>
      <c r="D721" s="2">
        <v>5.2439999999999998</v>
      </c>
      <c r="E721" s="1">
        <v>110.124</v>
      </c>
      <c r="F721" s="3">
        <v>43483</v>
      </c>
      <c r="G721" s="5">
        <v>0.62777777777777799</v>
      </c>
      <c r="H721" t="s">
        <v>17</v>
      </c>
      <c r="I721" s="1">
        <v>5.2439999999999998</v>
      </c>
      <c r="J721" s="6">
        <v>6.1</v>
      </c>
      <c r="K721" t="str">
        <f t="shared" si="44"/>
        <v>Jan</v>
      </c>
      <c r="L721" t="str">
        <f t="shared" si="45"/>
        <v>Fri</v>
      </c>
      <c r="M721" t="str">
        <f t="shared" si="46"/>
        <v>afternoon</v>
      </c>
      <c r="N721" t="str">
        <f>VLOOKUP(A721,'Customer-details'!$A$1:$C$1001,2,0)</f>
        <v>Member</v>
      </c>
      <c r="O721" t="str">
        <f>VLOOKUP(A721,'Customer-details'!$A$1:$C$1001,3,0)</f>
        <v>Female</v>
      </c>
      <c r="P721" t="str">
        <f>VLOOKUP(A721,'Product-details'!$A$1:$C$1001,2,0)</f>
        <v>Fashion accessories</v>
      </c>
      <c r="Q721" t="str">
        <f>VLOOKUP(A721,'City-details'!$A$1:$C$1001,3,0)</f>
        <v>Mandalay</v>
      </c>
      <c r="R721" t="str">
        <f>VLOOKUP(A721,'City-details'!$A$1:$C$1001,2,0)</f>
        <v>B</v>
      </c>
      <c r="S721" t="str">
        <f t="shared" si="47"/>
        <v>Average</v>
      </c>
    </row>
    <row r="722" spans="1:19">
      <c r="A722" t="s">
        <v>735</v>
      </c>
      <c r="B722" s="1">
        <v>25.56</v>
      </c>
      <c r="C722" s="4">
        <v>7</v>
      </c>
      <c r="D722" s="2">
        <v>8.9459999999999997</v>
      </c>
      <c r="E722" s="1">
        <v>187.86600000000001</v>
      </c>
      <c r="F722" s="3">
        <v>43498</v>
      </c>
      <c r="G722" s="5">
        <v>0.86250000000000004</v>
      </c>
      <c r="H722" t="s">
        <v>15</v>
      </c>
      <c r="I722" s="1">
        <v>8.9459999999999997</v>
      </c>
      <c r="J722" s="6">
        <v>7.1</v>
      </c>
      <c r="K722" t="str">
        <f t="shared" si="44"/>
        <v>Feb</v>
      </c>
      <c r="L722" t="str">
        <f t="shared" si="45"/>
        <v>Sat</v>
      </c>
      <c r="M722" t="str">
        <f t="shared" si="46"/>
        <v>evening</v>
      </c>
      <c r="N722" t="str">
        <f>VLOOKUP(A722,'Customer-details'!$A$1:$C$1001,2,0)</f>
        <v>Normal</v>
      </c>
      <c r="O722" t="str">
        <f>VLOOKUP(A722,'Customer-details'!$A$1:$C$1001,3,0)</f>
        <v>Female</v>
      </c>
      <c r="P722" t="str">
        <f>VLOOKUP(A722,'Product-details'!$A$1:$C$1001,2,0)</f>
        <v>Fashion accessories</v>
      </c>
      <c r="Q722" t="str">
        <f>VLOOKUP(A722,'City-details'!$A$1:$C$1001,3,0)</f>
        <v>Mandalay</v>
      </c>
      <c r="R722" t="str">
        <f>VLOOKUP(A722,'City-details'!$A$1:$C$1001,2,0)</f>
        <v>B</v>
      </c>
      <c r="S722" t="str">
        <f t="shared" si="47"/>
        <v>Average</v>
      </c>
    </row>
    <row r="723" spans="1:19">
      <c r="A723" t="s">
        <v>736</v>
      </c>
      <c r="B723" s="1">
        <v>90.63</v>
      </c>
      <c r="C723" s="4">
        <v>9</v>
      </c>
      <c r="D723" s="2">
        <v>40.783499999999997</v>
      </c>
      <c r="E723" s="1">
        <v>856.45349999999996</v>
      </c>
      <c r="F723" s="3">
        <v>43483</v>
      </c>
      <c r="G723" s="5">
        <v>0.64444444444444404</v>
      </c>
      <c r="H723" t="s">
        <v>15</v>
      </c>
      <c r="I723" s="1">
        <v>40.783499999999997</v>
      </c>
      <c r="J723" s="6">
        <v>5.0999999999999996</v>
      </c>
      <c r="K723" t="str">
        <f t="shared" si="44"/>
        <v>Jan</v>
      </c>
      <c r="L723" t="str">
        <f t="shared" si="45"/>
        <v>Fri</v>
      </c>
      <c r="M723" t="str">
        <f t="shared" si="46"/>
        <v>afternoon</v>
      </c>
      <c r="N723" t="str">
        <f>VLOOKUP(A723,'Customer-details'!$A$1:$C$1001,2,0)</f>
        <v>Member</v>
      </c>
      <c r="O723" t="str">
        <f>VLOOKUP(A723,'Customer-details'!$A$1:$C$1001,3,0)</f>
        <v>Female</v>
      </c>
      <c r="P723" t="str">
        <f>VLOOKUP(A723,'Product-details'!$A$1:$C$1001,2,0)</f>
        <v>Sports and travel</v>
      </c>
      <c r="Q723" t="str">
        <f>VLOOKUP(A723,'City-details'!$A$1:$C$1001,3,0)</f>
        <v>Naypyitaw</v>
      </c>
      <c r="R723" t="str">
        <f>VLOOKUP(A723,'City-details'!$A$1:$C$1001,2,0)</f>
        <v>C</v>
      </c>
      <c r="S723" t="str">
        <f t="shared" si="47"/>
        <v>Poor</v>
      </c>
    </row>
    <row r="724" spans="1:19">
      <c r="A724" t="s">
        <v>737</v>
      </c>
      <c r="B724" s="1">
        <v>44.12</v>
      </c>
      <c r="C724" s="4">
        <v>3</v>
      </c>
      <c r="D724" s="2">
        <v>6.6180000000000003</v>
      </c>
      <c r="E724" s="1">
        <v>138.97800000000001</v>
      </c>
      <c r="F724" s="3">
        <v>43542</v>
      </c>
      <c r="G724" s="5">
        <v>0.57291666666666696</v>
      </c>
      <c r="H724" t="s">
        <v>17</v>
      </c>
      <c r="I724" s="1">
        <v>6.6180000000000003</v>
      </c>
      <c r="J724" s="6">
        <v>7.9</v>
      </c>
      <c r="K724" t="str">
        <f t="shared" si="44"/>
        <v>Mar</v>
      </c>
      <c r="L724" t="str">
        <f t="shared" si="45"/>
        <v>Mon</v>
      </c>
      <c r="M724" t="str">
        <f t="shared" si="46"/>
        <v>afternoon</v>
      </c>
      <c r="N724" t="str">
        <f>VLOOKUP(A724,'Customer-details'!$A$1:$C$1001,2,0)</f>
        <v>Normal</v>
      </c>
      <c r="O724" t="str">
        <f>VLOOKUP(A724,'Customer-details'!$A$1:$C$1001,3,0)</f>
        <v>Male</v>
      </c>
      <c r="P724" t="str">
        <f>VLOOKUP(A724,'Product-details'!$A$1:$C$1001,2,0)</f>
        <v>Home and lifestyle</v>
      </c>
      <c r="Q724" t="str">
        <f>VLOOKUP(A724,'City-details'!$A$1:$C$1001,3,0)</f>
        <v>Mandalay</v>
      </c>
      <c r="R724" t="str">
        <f>VLOOKUP(A724,'City-details'!$A$1:$C$1001,2,0)</f>
        <v>B</v>
      </c>
      <c r="S724" t="str">
        <f t="shared" si="47"/>
        <v>Average</v>
      </c>
    </row>
    <row r="725" spans="1:19">
      <c r="A725" t="s">
        <v>738</v>
      </c>
      <c r="B725" s="1">
        <v>36.770000000000003</v>
      </c>
      <c r="C725" s="4">
        <v>7</v>
      </c>
      <c r="D725" s="2">
        <v>12.8695</v>
      </c>
      <c r="E725" s="1">
        <v>270.2595</v>
      </c>
      <c r="F725" s="3">
        <v>43476</v>
      </c>
      <c r="G725" s="5">
        <v>0.84027777777777801</v>
      </c>
      <c r="H725" t="s">
        <v>15</v>
      </c>
      <c r="I725" s="1">
        <v>12.8695</v>
      </c>
      <c r="J725" s="6">
        <v>7.4</v>
      </c>
      <c r="K725" t="str">
        <f t="shared" si="44"/>
        <v>Jan</v>
      </c>
      <c r="L725" t="str">
        <f t="shared" si="45"/>
        <v>Fri</v>
      </c>
      <c r="M725" t="str">
        <f t="shared" si="46"/>
        <v>evening</v>
      </c>
      <c r="N725" t="str">
        <f>VLOOKUP(A725,'Customer-details'!$A$1:$C$1001,2,0)</f>
        <v>Member</v>
      </c>
      <c r="O725" t="str">
        <f>VLOOKUP(A725,'Customer-details'!$A$1:$C$1001,3,0)</f>
        <v>Female</v>
      </c>
      <c r="P725" t="str">
        <f>VLOOKUP(A725,'Product-details'!$A$1:$C$1001,2,0)</f>
        <v>Food and beverages</v>
      </c>
      <c r="Q725" t="str">
        <f>VLOOKUP(A725,'City-details'!$A$1:$C$1001,3,0)</f>
        <v>Naypyitaw</v>
      </c>
      <c r="R725" t="str">
        <f>VLOOKUP(A725,'City-details'!$A$1:$C$1001,2,0)</f>
        <v>C</v>
      </c>
      <c r="S725" t="str">
        <f t="shared" si="47"/>
        <v>Average</v>
      </c>
    </row>
    <row r="726" spans="1:19">
      <c r="A726" t="s">
        <v>739</v>
      </c>
      <c r="B726" s="1">
        <v>23.34</v>
      </c>
      <c r="C726" s="4">
        <v>4</v>
      </c>
      <c r="D726" s="2">
        <v>4.6680000000000001</v>
      </c>
      <c r="E726" s="1">
        <v>98.028000000000006</v>
      </c>
      <c r="F726" s="3">
        <v>43500</v>
      </c>
      <c r="G726" s="5">
        <v>0.78680555555555598</v>
      </c>
      <c r="H726" t="s">
        <v>13</v>
      </c>
      <c r="I726" s="1">
        <v>4.6680000000000001</v>
      </c>
      <c r="J726" s="6">
        <v>7.4</v>
      </c>
      <c r="K726" t="str">
        <f t="shared" si="44"/>
        <v>Feb</v>
      </c>
      <c r="L726" t="str">
        <f t="shared" si="45"/>
        <v>Mon</v>
      </c>
      <c r="M726" t="str">
        <f t="shared" si="46"/>
        <v>evening</v>
      </c>
      <c r="N726" t="str">
        <f>VLOOKUP(A726,'Customer-details'!$A$1:$C$1001,2,0)</f>
        <v>Member</v>
      </c>
      <c r="O726" t="str">
        <f>VLOOKUP(A726,'Customer-details'!$A$1:$C$1001,3,0)</f>
        <v>Male</v>
      </c>
      <c r="P726" t="str">
        <f>VLOOKUP(A726,'Product-details'!$A$1:$C$1001,2,0)</f>
        <v>Food and beverages</v>
      </c>
      <c r="Q726" t="str">
        <f>VLOOKUP(A726,'City-details'!$A$1:$C$1001,3,0)</f>
        <v>Mandalay</v>
      </c>
      <c r="R726" t="str">
        <f>VLOOKUP(A726,'City-details'!$A$1:$C$1001,2,0)</f>
        <v>B</v>
      </c>
      <c r="S726" t="str">
        <f t="shared" si="47"/>
        <v>Average</v>
      </c>
    </row>
    <row r="727" spans="1:19">
      <c r="A727" t="s">
        <v>740</v>
      </c>
      <c r="B727" s="1">
        <v>28.5</v>
      </c>
      <c r="C727" s="4">
        <v>8</v>
      </c>
      <c r="D727" s="2">
        <v>11.4</v>
      </c>
      <c r="E727" s="1">
        <v>239.4</v>
      </c>
      <c r="F727" s="3">
        <v>43502</v>
      </c>
      <c r="G727" s="5">
        <v>0.6</v>
      </c>
      <c r="H727" t="s">
        <v>15</v>
      </c>
      <c r="I727" s="1">
        <v>11.4</v>
      </c>
      <c r="J727" s="6">
        <v>6.6</v>
      </c>
      <c r="K727" t="str">
        <f t="shared" si="44"/>
        <v>Feb</v>
      </c>
      <c r="L727" t="str">
        <f t="shared" si="45"/>
        <v>Wed</v>
      </c>
      <c r="M727" t="str">
        <f t="shared" si="46"/>
        <v>afternoon</v>
      </c>
      <c r="N727" t="str">
        <f>VLOOKUP(A727,'Customer-details'!$A$1:$C$1001,2,0)</f>
        <v>Member</v>
      </c>
      <c r="O727" t="str">
        <f>VLOOKUP(A727,'Customer-details'!$A$1:$C$1001,3,0)</f>
        <v>Female</v>
      </c>
      <c r="P727" t="str">
        <f>VLOOKUP(A727,'Product-details'!$A$1:$C$1001,2,0)</f>
        <v>Health and beauty</v>
      </c>
      <c r="Q727" t="str">
        <f>VLOOKUP(A727,'City-details'!$A$1:$C$1001,3,0)</f>
        <v>Naypyitaw</v>
      </c>
      <c r="R727" t="str">
        <f>VLOOKUP(A727,'City-details'!$A$1:$C$1001,2,0)</f>
        <v>C</v>
      </c>
      <c r="S727" t="str">
        <f t="shared" si="47"/>
        <v>Average</v>
      </c>
    </row>
    <row r="728" spans="1:19">
      <c r="A728" t="s">
        <v>741</v>
      </c>
      <c r="B728" s="1">
        <v>55.57</v>
      </c>
      <c r="C728" s="4">
        <v>3</v>
      </c>
      <c r="D728" s="2">
        <v>8.3354999999999997</v>
      </c>
      <c r="E728" s="1">
        <v>175.0455</v>
      </c>
      <c r="F728" s="3">
        <v>43473</v>
      </c>
      <c r="G728" s="5">
        <v>0.48749999999999999</v>
      </c>
      <c r="H728" t="s">
        <v>17</v>
      </c>
      <c r="I728" s="1">
        <v>8.3354999999999997</v>
      </c>
      <c r="J728" s="6">
        <v>5.9</v>
      </c>
      <c r="K728" t="str">
        <f t="shared" si="44"/>
        <v>Jan</v>
      </c>
      <c r="L728" t="str">
        <f t="shared" si="45"/>
        <v>Tue</v>
      </c>
      <c r="M728" t="str">
        <f t="shared" si="46"/>
        <v>morning</v>
      </c>
      <c r="N728" t="str">
        <f>VLOOKUP(A728,'Customer-details'!$A$1:$C$1001,2,0)</f>
        <v>Member</v>
      </c>
      <c r="O728" t="str">
        <f>VLOOKUP(A728,'Customer-details'!$A$1:$C$1001,3,0)</f>
        <v>Male</v>
      </c>
      <c r="P728" t="str">
        <f>VLOOKUP(A728,'Product-details'!$A$1:$C$1001,2,0)</f>
        <v>Home and lifestyle</v>
      </c>
      <c r="Q728" t="str">
        <f>VLOOKUP(A728,'City-details'!$A$1:$C$1001,3,0)</f>
        <v>Naypyitaw</v>
      </c>
      <c r="R728" t="str">
        <f>VLOOKUP(A728,'City-details'!$A$1:$C$1001,2,0)</f>
        <v>C</v>
      </c>
      <c r="S728" t="str">
        <f t="shared" si="47"/>
        <v>Poor</v>
      </c>
    </row>
    <row r="729" spans="1:19">
      <c r="A729" t="s">
        <v>742</v>
      </c>
      <c r="B729" s="1">
        <v>69.739999999999995</v>
      </c>
      <c r="C729" s="4">
        <v>10</v>
      </c>
      <c r="D729" s="2">
        <v>34.869999999999997</v>
      </c>
      <c r="E729" s="1">
        <v>732.27</v>
      </c>
      <c r="F729" s="3">
        <v>43529</v>
      </c>
      <c r="G729" s="5">
        <v>0.74236111111111103</v>
      </c>
      <c r="H729" t="s">
        <v>17</v>
      </c>
      <c r="I729" s="1">
        <v>34.869999999999997</v>
      </c>
      <c r="J729" s="6">
        <v>8.9</v>
      </c>
      <c r="K729" t="str">
        <f t="shared" si="44"/>
        <v>Mar</v>
      </c>
      <c r="L729" t="str">
        <f t="shared" si="45"/>
        <v>Tue</v>
      </c>
      <c r="M729" t="str">
        <f t="shared" si="46"/>
        <v>evening</v>
      </c>
      <c r="N729" t="str">
        <f>VLOOKUP(A729,'Customer-details'!$A$1:$C$1001,2,0)</f>
        <v>Normal</v>
      </c>
      <c r="O729" t="str">
        <f>VLOOKUP(A729,'Customer-details'!$A$1:$C$1001,3,0)</f>
        <v>Male</v>
      </c>
      <c r="P729" t="str">
        <f>VLOOKUP(A729,'Product-details'!$A$1:$C$1001,2,0)</f>
        <v>Sports and travel</v>
      </c>
      <c r="Q729" t="str">
        <f>VLOOKUP(A729,'City-details'!$A$1:$C$1001,3,0)</f>
        <v>Mandalay</v>
      </c>
      <c r="R729" t="str">
        <f>VLOOKUP(A729,'City-details'!$A$1:$C$1001,2,0)</f>
        <v>B</v>
      </c>
      <c r="S729" t="str">
        <f t="shared" si="47"/>
        <v>Good</v>
      </c>
    </row>
    <row r="730" spans="1:19">
      <c r="A730" t="s">
        <v>743</v>
      </c>
      <c r="B730" s="1">
        <v>97.26</v>
      </c>
      <c r="C730" s="4">
        <v>4</v>
      </c>
      <c r="D730" s="2">
        <v>19.452000000000002</v>
      </c>
      <c r="E730" s="1">
        <v>408.49200000000002</v>
      </c>
      <c r="F730" s="3">
        <v>43540</v>
      </c>
      <c r="G730" s="5">
        <v>0.64791666666666703</v>
      </c>
      <c r="H730" t="s">
        <v>13</v>
      </c>
      <c r="I730" s="1">
        <v>19.452000000000002</v>
      </c>
      <c r="J730" s="6">
        <v>6.8</v>
      </c>
      <c r="K730" t="str">
        <f t="shared" si="44"/>
        <v>Mar</v>
      </c>
      <c r="L730" t="str">
        <f t="shared" si="45"/>
        <v>Sat</v>
      </c>
      <c r="M730" t="str">
        <f t="shared" si="46"/>
        <v>afternoon</v>
      </c>
      <c r="N730" t="str">
        <f>VLOOKUP(A730,'Customer-details'!$A$1:$C$1001,2,0)</f>
        <v>Normal</v>
      </c>
      <c r="O730" t="str">
        <f>VLOOKUP(A730,'Customer-details'!$A$1:$C$1001,3,0)</f>
        <v>Male</v>
      </c>
      <c r="P730" t="str">
        <f>VLOOKUP(A730,'Product-details'!$A$1:$C$1001,2,0)</f>
        <v>Fashion accessories</v>
      </c>
      <c r="Q730" t="str">
        <f>VLOOKUP(A730,'City-details'!$A$1:$C$1001,3,0)</f>
        <v>Naypyitaw</v>
      </c>
      <c r="R730" t="str">
        <f>VLOOKUP(A730,'City-details'!$A$1:$C$1001,2,0)</f>
        <v>C</v>
      </c>
      <c r="S730" t="str">
        <f t="shared" si="47"/>
        <v>Average</v>
      </c>
    </row>
    <row r="731" spans="1:19">
      <c r="A731" t="s">
        <v>744</v>
      </c>
      <c r="B731" s="1">
        <v>52.18</v>
      </c>
      <c r="C731" s="4">
        <v>7</v>
      </c>
      <c r="D731" s="2">
        <v>18.263000000000002</v>
      </c>
      <c r="E731" s="1">
        <v>383.52300000000002</v>
      </c>
      <c r="F731" s="3">
        <v>43533</v>
      </c>
      <c r="G731" s="5">
        <v>0.454166666666667</v>
      </c>
      <c r="H731" t="s">
        <v>15</v>
      </c>
      <c r="I731" s="1">
        <v>18.263000000000002</v>
      </c>
      <c r="J731" s="6">
        <v>9.3000000000000007</v>
      </c>
      <c r="K731" t="str">
        <f t="shared" si="44"/>
        <v>Mar</v>
      </c>
      <c r="L731" t="str">
        <f t="shared" si="45"/>
        <v>Sat</v>
      </c>
      <c r="M731" t="str">
        <f t="shared" si="46"/>
        <v>morning</v>
      </c>
      <c r="N731" t="str">
        <f>VLOOKUP(A731,'Customer-details'!$A$1:$C$1001,2,0)</f>
        <v>Member</v>
      </c>
      <c r="O731" t="str">
        <f>VLOOKUP(A731,'Customer-details'!$A$1:$C$1001,3,0)</f>
        <v>Female</v>
      </c>
      <c r="P731" t="str">
        <f>VLOOKUP(A731,'Product-details'!$A$1:$C$1001,2,0)</f>
        <v>Home and lifestyle</v>
      </c>
      <c r="Q731" t="str">
        <f>VLOOKUP(A731,'City-details'!$A$1:$C$1001,3,0)</f>
        <v>Mandalay</v>
      </c>
      <c r="R731" t="str">
        <f>VLOOKUP(A731,'City-details'!$A$1:$C$1001,2,0)</f>
        <v>B</v>
      </c>
      <c r="S731" t="str">
        <f t="shared" si="47"/>
        <v>Good</v>
      </c>
    </row>
    <row r="732" spans="1:19">
      <c r="A732" t="s">
        <v>745</v>
      </c>
      <c r="B732" s="1">
        <v>22.32</v>
      </c>
      <c r="C732" s="4">
        <v>4</v>
      </c>
      <c r="D732" s="2">
        <v>4.4640000000000004</v>
      </c>
      <c r="E732" s="1">
        <v>93.744</v>
      </c>
      <c r="F732" s="3">
        <v>43525</v>
      </c>
      <c r="G732" s="5">
        <v>0.68263888888888902</v>
      </c>
      <c r="H732" t="s">
        <v>17</v>
      </c>
      <c r="I732" s="1">
        <v>4.4640000000000004</v>
      </c>
      <c r="J732" s="6">
        <v>4.4000000000000004</v>
      </c>
      <c r="K732" t="str">
        <f t="shared" si="44"/>
        <v>Mar</v>
      </c>
      <c r="L732" t="str">
        <f t="shared" si="45"/>
        <v>Fri</v>
      </c>
      <c r="M732" t="str">
        <f t="shared" si="46"/>
        <v>evening</v>
      </c>
      <c r="N732" t="str">
        <f>VLOOKUP(A732,'Customer-details'!$A$1:$C$1001,2,0)</f>
        <v>Member</v>
      </c>
      <c r="O732" t="str">
        <f>VLOOKUP(A732,'Customer-details'!$A$1:$C$1001,3,0)</f>
        <v>Female</v>
      </c>
      <c r="P732" t="str">
        <f>VLOOKUP(A732,'Product-details'!$A$1:$C$1001,2,0)</f>
        <v>Fashion accessories</v>
      </c>
      <c r="Q732" t="str">
        <f>VLOOKUP(A732,'City-details'!$A$1:$C$1001,3,0)</f>
        <v>Yangon</v>
      </c>
      <c r="R732" t="str">
        <f>VLOOKUP(A732,'City-details'!$A$1:$C$1001,2,0)</f>
        <v>A</v>
      </c>
      <c r="S732" t="str">
        <f t="shared" si="47"/>
        <v>Poor</v>
      </c>
    </row>
    <row r="733" spans="1:19">
      <c r="A733" t="s">
        <v>746</v>
      </c>
      <c r="B733" s="1">
        <v>56</v>
      </c>
      <c r="C733" s="4">
        <v>3</v>
      </c>
      <c r="D733" s="2">
        <v>8.4</v>
      </c>
      <c r="E733" s="1">
        <v>176.4</v>
      </c>
      <c r="F733" s="3">
        <v>43524</v>
      </c>
      <c r="G733" s="5">
        <v>0.81458333333333299</v>
      </c>
      <c r="H733" t="s">
        <v>13</v>
      </c>
      <c r="I733" s="1">
        <v>8.4</v>
      </c>
      <c r="J733" s="6">
        <v>4.8</v>
      </c>
      <c r="K733" t="str">
        <f t="shared" si="44"/>
        <v>Feb</v>
      </c>
      <c r="L733" t="str">
        <f t="shared" si="45"/>
        <v>Thu</v>
      </c>
      <c r="M733" t="str">
        <f t="shared" si="46"/>
        <v>evening</v>
      </c>
      <c r="N733" t="str">
        <f>VLOOKUP(A733,'Customer-details'!$A$1:$C$1001,2,0)</f>
        <v>Normal</v>
      </c>
      <c r="O733" t="str">
        <f>VLOOKUP(A733,'Customer-details'!$A$1:$C$1001,3,0)</f>
        <v>Male</v>
      </c>
      <c r="P733" t="str">
        <f>VLOOKUP(A733,'Product-details'!$A$1:$C$1001,2,0)</f>
        <v>Health and beauty</v>
      </c>
      <c r="Q733" t="str">
        <f>VLOOKUP(A733,'City-details'!$A$1:$C$1001,3,0)</f>
        <v>Yangon</v>
      </c>
      <c r="R733" t="str">
        <f>VLOOKUP(A733,'City-details'!$A$1:$C$1001,2,0)</f>
        <v>A</v>
      </c>
      <c r="S733" t="str">
        <f t="shared" si="47"/>
        <v>Poor</v>
      </c>
    </row>
    <row r="734" spans="1:19">
      <c r="A734" t="s">
        <v>747</v>
      </c>
      <c r="B734" s="1">
        <v>19.7</v>
      </c>
      <c r="C734" s="4">
        <v>1</v>
      </c>
      <c r="D734" s="2">
        <v>0.98499999999999999</v>
      </c>
      <c r="E734" s="1">
        <v>20.684999999999999</v>
      </c>
      <c r="F734" s="3">
        <v>43504</v>
      </c>
      <c r="G734" s="5">
        <v>0.485416666666667</v>
      </c>
      <c r="H734" t="s">
        <v>13</v>
      </c>
      <c r="I734" s="1">
        <v>0.98499999999999999</v>
      </c>
      <c r="J734" s="6">
        <v>9.5</v>
      </c>
      <c r="K734" t="str">
        <f t="shared" si="44"/>
        <v>Feb</v>
      </c>
      <c r="L734" t="str">
        <f t="shared" si="45"/>
        <v>Fri</v>
      </c>
      <c r="M734" t="str">
        <f t="shared" si="46"/>
        <v>morning</v>
      </c>
      <c r="N734" t="str">
        <f>VLOOKUP(A734,'Customer-details'!$A$1:$C$1001,2,0)</f>
        <v>Member</v>
      </c>
      <c r="O734" t="str">
        <f>VLOOKUP(A734,'Customer-details'!$A$1:$C$1001,3,0)</f>
        <v>Male</v>
      </c>
      <c r="P734" t="str">
        <f>VLOOKUP(A734,'Product-details'!$A$1:$C$1001,2,0)</f>
        <v>Fashion accessories</v>
      </c>
      <c r="Q734" t="str">
        <f>VLOOKUP(A734,'City-details'!$A$1:$C$1001,3,0)</f>
        <v>Yangon</v>
      </c>
      <c r="R734" t="str">
        <f>VLOOKUP(A734,'City-details'!$A$1:$C$1001,2,0)</f>
        <v>A</v>
      </c>
      <c r="S734" t="str">
        <f t="shared" si="47"/>
        <v>Good</v>
      </c>
    </row>
    <row r="735" spans="1:19">
      <c r="A735" t="s">
        <v>748</v>
      </c>
      <c r="B735" s="1">
        <v>75.88</v>
      </c>
      <c r="C735" s="4">
        <v>7</v>
      </c>
      <c r="D735" s="2">
        <v>26.558</v>
      </c>
      <c r="E735" s="1">
        <v>557.71799999999996</v>
      </c>
      <c r="F735" s="3">
        <v>43489</v>
      </c>
      <c r="G735" s="5">
        <v>0.44305555555555598</v>
      </c>
      <c r="H735" t="s">
        <v>13</v>
      </c>
      <c r="I735" s="1">
        <v>26.558</v>
      </c>
      <c r="J735" s="6">
        <v>8.9</v>
      </c>
      <c r="K735" t="str">
        <f t="shared" si="44"/>
        <v>Jan</v>
      </c>
      <c r="L735" t="str">
        <f t="shared" si="45"/>
        <v>Thu</v>
      </c>
      <c r="M735" t="str">
        <f t="shared" si="46"/>
        <v>morning</v>
      </c>
      <c r="N735" t="str">
        <f>VLOOKUP(A735,'Customer-details'!$A$1:$C$1001,2,0)</f>
        <v>Normal</v>
      </c>
      <c r="O735" t="str">
        <f>VLOOKUP(A735,'Customer-details'!$A$1:$C$1001,3,0)</f>
        <v>Male</v>
      </c>
      <c r="P735" t="str">
        <f>VLOOKUP(A735,'Product-details'!$A$1:$C$1001,2,0)</f>
        <v>Electronic accessories</v>
      </c>
      <c r="Q735" t="str">
        <f>VLOOKUP(A735,'City-details'!$A$1:$C$1001,3,0)</f>
        <v>Mandalay</v>
      </c>
      <c r="R735" t="str">
        <f>VLOOKUP(A735,'City-details'!$A$1:$C$1001,2,0)</f>
        <v>B</v>
      </c>
      <c r="S735" t="str">
        <f t="shared" si="47"/>
        <v>Good</v>
      </c>
    </row>
    <row r="736" spans="1:19">
      <c r="A736" t="s">
        <v>749</v>
      </c>
      <c r="B736" s="1">
        <v>53.72</v>
      </c>
      <c r="C736" s="4">
        <v>1</v>
      </c>
      <c r="D736" s="2">
        <v>2.6859999999999999</v>
      </c>
      <c r="E736" s="1">
        <v>56.405999999999999</v>
      </c>
      <c r="F736" s="3">
        <v>43525</v>
      </c>
      <c r="G736" s="5">
        <v>0.83541666666666703</v>
      </c>
      <c r="H736" t="s">
        <v>13</v>
      </c>
      <c r="I736" s="1">
        <v>2.6859999999999999</v>
      </c>
      <c r="J736" s="6">
        <v>6.4</v>
      </c>
      <c r="K736" t="str">
        <f t="shared" si="44"/>
        <v>Mar</v>
      </c>
      <c r="L736" t="str">
        <f t="shared" si="45"/>
        <v>Fri</v>
      </c>
      <c r="M736" t="str">
        <f t="shared" si="46"/>
        <v>evening</v>
      </c>
      <c r="N736" t="str">
        <f>VLOOKUP(A736,'Customer-details'!$A$1:$C$1001,2,0)</f>
        <v>Member</v>
      </c>
      <c r="O736" t="str">
        <f>VLOOKUP(A736,'Customer-details'!$A$1:$C$1001,3,0)</f>
        <v>Male</v>
      </c>
      <c r="P736" t="str">
        <f>VLOOKUP(A736,'Product-details'!$A$1:$C$1001,2,0)</f>
        <v>Food and beverages</v>
      </c>
      <c r="Q736" t="str">
        <f>VLOOKUP(A736,'City-details'!$A$1:$C$1001,3,0)</f>
        <v>Mandalay</v>
      </c>
      <c r="R736" t="str">
        <f>VLOOKUP(A736,'City-details'!$A$1:$C$1001,2,0)</f>
        <v>B</v>
      </c>
      <c r="S736" t="str">
        <f t="shared" si="47"/>
        <v>Average</v>
      </c>
    </row>
    <row r="737" spans="1:19">
      <c r="A737" t="s">
        <v>750</v>
      </c>
      <c r="B737" s="1">
        <v>81.95</v>
      </c>
      <c r="C737" s="4">
        <v>10</v>
      </c>
      <c r="D737" s="2">
        <v>40.975000000000001</v>
      </c>
      <c r="E737" s="1">
        <v>860.47500000000002</v>
      </c>
      <c r="F737" s="3">
        <v>43534</v>
      </c>
      <c r="G737" s="5">
        <v>0.52708333333333302</v>
      </c>
      <c r="H737" t="s">
        <v>17</v>
      </c>
      <c r="I737" s="1">
        <v>40.975000000000001</v>
      </c>
      <c r="J737" s="6">
        <v>6</v>
      </c>
      <c r="K737" t="str">
        <f t="shared" si="44"/>
        <v>Mar</v>
      </c>
      <c r="L737" t="str">
        <f t="shared" si="45"/>
        <v>Sun</v>
      </c>
      <c r="M737" t="str">
        <f t="shared" si="46"/>
        <v>afternoon</v>
      </c>
      <c r="N737" t="str">
        <f>VLOOKUP(A737,'Customer-details'!$A$1:$C$1001,2,0)</f>
        <v>Member</v>
      </c>
      <c r="O737" t="str">
        <f>VLOOKUP(A737,'Customer-details'!$A$1:$C$1001,3,0)</f>
        <v>Male</v>
      </c>
      <c r="P737" t="str">
        <f>VLOOKUP(A737,'Product-details'!$A$1:$C$1001,2,0)</f>
        <v>Health and beauty</v>
      </c>
      <c r="Q737" t="str">
        <f>VLOOKUP(A737,'City-details'!$A$1:$C$1001,3,0)</f>
        <v>Naypyitaw</v>
      </c>
      <c r="R737" t="str">
        <f>VLOOKUP(A737,'City-details'!$A$1:$C$1001,2,0)</f>
        <v>C</v>
      </c>
      <c r="S737" t="str">
        <f t="shared" si="47"/>
        <v>Average</v>
      </c>
    </row>
    <row r="738" spans="1:19">
      <c r="A738" t="s">
        <v>751</v>
      </c>
      <c r="B738" s="1">
        <v>81.2</v>
      </c>
      <c r="C738" s="4">
        <v>7</v>
      </c>
      <c r="D738" s="2">
        <v>28.42</v>
      </c>
      <c r="E738" s="1">
        <v>596.82000000000005</v>
      </c>
      <c r="F738" s="3">
        <v>43547</v>
      </c>
      <c r="G738" s="5">
        <v>0.66597222222222197</v>
      </c>
      <c r="H738" t="s">
        <v>17</v>
      </c>
      <c r="I738" s="1">
        <v>28.42</v>
      </c>
      <c r="J738" s="6">
        <v>8.1</v>
      </c>
      <c r="K738" t="str">
        <f t="shared" si="44"/>
        <v>Mar</v>
      </c>
      <c r="L738" t="str">
        <f t="shared" si="45"/>
        <v>Sat</v>
      </c>
      <c r="M738" t="str">
        <f t="shared" si="46"/>
        <v>afternoon</v>
      </c>
      <c r="N738" t="str">
        <f>VLOOKUP(A738,'Customer-details'!$A$1:$C$1001,2,0)</f>
        <v>Member</v>
      </c>
      <c r="O738" t="str">
        <f>VLOOKUP(A738,'Customer-details'!$A$1:$C$1001,3,0)</f>
        <v>Female</v>
      </c>
      <c r="P738" t="str">
        <f>VLOOKUP(A738,'Product-details'!$A$1:$C$1001,2,0)</f>
        <v>Home and lifestyle</v>
      </c>
      <c r="Q738" t="str">
        <f>VLOOKUP(A738,'City-details'!$A$1:$C$1001,3,0)</f>
        <v>Naypyitaw</v>
      </c>
      <c r="R738" t="str">
        <f>VLOOKUP(A738,'City-details'!$A$1:$C$1001,2,0)</f>
        <v>C</v>
      </c>
      <c r="S738" t="str">
        <f t="shared" si="47"/>
        <v>Good</v>
      </c>
    </row>
    <row r="739" spans="1:19">
      <c r="A739" t="s">
        <v>752</v>
      </c>
      <c r="B739" s="1">
        <v>58.76</v>
      </c>
      <c r="C739" s="4">
        <v>10</v>
      </c>
      <c r="D739" s="2">
        <v>29.38</v>
      </c>
      <c r="E739" s="1">
        <v>616.98</v>
      </c>
      <c r="F739" s="3">
        <v>43494</v>
      </c>
      <c r="G739" s="5">
        <v>0.60138888888888897</v>
      </c>
      <c r="H739" t="s">
        <v>13</v>
      </c>
      <c r="I739" s="1">
        <v>29.38</v>
      </c>
      <c r="J739" s="6">
        <v>9</v>
      </c>
      <c r="K739" t="str">
        <f t="shared" ref="K739:K802" si="48">TEXT(F739,"MMM")</f>
        <v>Jan</v>
      </c>
      <c r="L739" t="str">
        <f t="shared" ref="L739:L802" si="49">TEXT(F739,"ddd")</f>
        <v>Tue</v>
      </c>
      <c r="M739" t="str">
        <f t="shared" si="46"/>
        <v>afternoon</v>
      </c>
      <c r="N739" t="str">
        <f>VLOOKUP(A739,'Customer-details'!$A$1:$C$1001,2,0)</f>
        <v>Normal</v>
      </c>
      <c r="O739" t="str">
        <f>VLOOKUP(A739,'Customer-details'!$A$1:$C$1001,3,0)</f>
        <v>Male</v>
      </c>
      <c r="P739" t="str">
        <f>VLOOKUP(A739,'Product-details'!$A$1:$C$1001,2,0)</f>
        <v>Electronic accessories</v>
      </c>
      <c r="Q739" t="str">
        <f>VLOOKUP(A739,'City-details'!$A$1:$C$1001,3,0)</f>
        <v>Naypyitaw</v>
      </c>
      <c r="R739" t="str">
        <f>VLOOKUP(A739,'City-details'!$A$1:$C$1001,2,0)</f>
        <v>C</v>
      </c>
      <c r="S739" t="str">
        <f t="shared" si="47"/>
        <v>Good</v>
      </c>
    </row>
    <row r="740" spans="1:19">
      <c r="A740" t="s">
        <v>753</v>
      </c>
      <c r="B740" s="1">
        <v>91.56</v>
      </c>
      <c r="C740" s="4">
        <v>8</v>
      </c>
      <c r="D740" s="2">
        <v>36.624000000000002</v>
      </c>
      <c r="E740" s="1">
        <v>769.10400000000004</v>
      </c>
      <c r="F740" s="3">
        <v>43477</v>
      </c>
      <c r="G740" s="5">
        <v>0.76527777777777795</v>
      </c>
      <c r="H740" t="s">
        <v>13</v>
      </c>
      <c r="I740" s="1">
        <v>36.624000000000002</v>
      </c>
      <c r="J740" s="6">
        <v>6</v>
      </c>
      <c r="K740" t="str">
        <f t="shared" si="48"/>
        <v>Jan</v>
      </c>
      <c r="L740" t="str">
        <f t="shared" si="49"/>
        <v>Sat</v>
      </c>
      <c r="M740" t="str">
        <f t="shared" si="46"/>
        <v>evening</v>
      </c>
      <c r="N740" t="str">
        <f>VLOOKUP(A740,'Customer-details'!$A$1:$C$1001,2,0)</f>
        <v>Member</v>
      </c>
      <c r="O740" t="str">
        <f>VLOOKUP(A740,'Customer-details'!$A$1:$C$1001,3,0)</f>
        <v>Male</v>
      </c>
      <c r="P740" t="str">
        <f>VLOOKUP(A740,'Product-details'!$A$1:$C$1001,2,0)</f>
        <v>Electronic accessories</v>
      </c>
      <c r="Q740" t="str">
        <f>VLOOKUP(A740,'City-details'!$A$1:$C$1001,3,0)</f>
        <v>Mandalay</v>
      </c>
      <c r="R740" t="str">
        <f>VLOOKUP(A740,'City-details'!$A$1:$C$1001,2,0)</f>
        <v>B</v>
      </c>
      <c r="S740" t="str">
        <f t="shared" si="47"/>
        <v>Average</v>
      </c>
    </row>
    <row r="741" spans="1:19">
      <c r="A741" t="s">
        <v>754</v>
      </c>
      <c r="B741" s="1">
        <v>93.96</v>
      </c>
      <c r="C741" s="4">
        <v>9</v>
      </c>
      <c r="D741" s="2">
        <v>42.281999999999996</v>
      </c>
      <c r="E741" s="1">
        <v>887.92200000000003</v>
      </c>
      <c r="F741" s="3">
        <v>43544</v>
      </c>
      <c r="G741" s="5">
        <v>0.48055555555555601</v>
      </c>
      <c r="H741" t="s">
        <v>15</v>
      </c>
      <c r="I741" s="1">
        <v>42.281999999999996</v>
      </c>
      <c r="J741" s="6">
        <v>9.8000000000000007</v>
      </c>
      <c r="K741" t="str">
        <f t="shared" si="48"/>
        <v>Mar</v>
      </c>
      <c r="L741" t="str">
        <f t="shared" si="49"/>
        <v>Wed</v>
      </c>
      <c r="M741" t="str">
        <f t="shared" si="46"/>
        <v>morning</v>
      </c>
      <c r="N741" t="str">
        <f>VLOOKUP(A741,'Customer-details'!$A$1:$C$1001,2,0)</f>
        <v>Normal</v>
      </c>
      <c r="O741" t="str">
        <f>VLOOKUP(A741,'Customer-details'!$A$1:$C$1001,3,0)</f>
        <v>Male</v>
      </c>
      <c r="P741" t="str">
        <f>VLOOKUP(A741,'Product-details'!$A$1:$C$1001,2,0)</f>
        <v>Home and lifestyle</v>
      </c>
      <c r="Q741" t="str">
        <f>VLOOKUP(A741,'City-details'!$A$1:$C$1001,3,0)</f>
        <v>Yangon</v>
      </c>
      <c r="R741" t="str">
        <f>VLOOKUP(A741,'City-details'!$A$1:$C$1001,2,0)</f>
        <v>A</v>
      </c>
      <c r="S741" t="str">
        <f t="shared" si="47"/>
        <v>Good</v>
      </c>
    </row>
    <row r="742" spans="1:19">
      <c r="A742" t="s">
        <v>755</v>
      </c>
      <c r="B742" s="1">
        <v>55.61</v>
      </c>
      <c r="C742" s="4">
        <v>7</v>
      </c>
      <c r="D742" s="2">
        <v>19.4635</v>
      </c>
      <c r="E742" s="1">
        <v>408.73349999999999</v>
      </c>
      <c r="F742" s="3">
        <v>43547</v>
      </c>
      <c r="G742" s="5">
        <v>0.52847222222222201</v>
      </c>
      <c r="H742" t="s">
        <v>15</v>
      </c>
      <c r="I742" s="1">
        <v>19.4635</v>
      </c>
      <c r="J742" s="6">
        <v>8.5</v>
      </c>
      <c r="K742" t="str">
        <f t="shared" si="48"/>
        <v>Mar</v>
      </c>
      <c r="L742" t="str">
        <f t="shared" si="49"/>
        <v>Sat</v>
      </c>
      <c r="M742" t="str">
        <f t="shared" si="46"/>
        <v>afternoon</v>
      </c>
      <c r="N742" t="str">
        <f>VLOOKUP(A742,'Customer-details'!$A$1:$C$1001,2,0)</f>
        <v>Normal</v>
      </c>
      <c r="O742" t="str">
        <f>VLOOKUP(A742,'Customer-details'!$A$1:$C$1001,3,0)</f>
        <v>Male</v>
      </c>
      <c r="P742" t="str">
        <f>VLOOKUP(A742,'Product-details'!$A$1:$C$1001,2,0)</f>
        <v>Home and lifestyle</v>
      </c>
      <c r="Q742" t="str">
        <f>VLOOKUP(A742,'City-details'!$A$1:$C$1001,3,0)</f>
        <v>Naypyitaw</v>
      </c>
      <c r="R742" t="str">
        <f>VLOOKUP(A742,'City-details'!$A$1:$C$1001,2,0)</f>
        <v>C</v>
      </c>
      <c r="S742" t="str">
        <f t="shared" si="47"/>
        <v>Good</v>
      </c>
    </row>
    <row r="743" spans="1:19">
      <c r="A743" t="s">
        <v>756</v>
      </c>
      <c r="B743" s="1">
        <v>84.83</v>
      </c>
      <c r="C743" s="4">
        <v>1</v>
      </c>
      <c r="D743" s="2">
        <v>4.2415000000000003</v>
      </c>
      <c r="E743" s="1">
        <v>89.0715</v>
      </c>
      <c r="F743" s="3">
        <v>43479</v>
      </c>
      <c r="G743" s="5">
        <v>0.63888888888888895</v>
      </c>
      <c r="H743" t="s">
        <v>13</v>
      </c>
      <c r="I743" s="1">
        <v>4.2415000000000003</v>
      </c>
      <c r="J743" s="6">
        <v>8.8000000000000007</v>
      </c>
      <c r="K743" t="str">
        <f t="shared" si="48"/>
        <v>Jan</v>
      </c>
      <c r="L743" t="str">
        <f t="shared" si="49"/>
        <v>Mon</v>
      </c>
      <c r="M743" t="str">
        <f t="shared" si="46"/>
        <v>afternoon</v>
      </c>
      <c r="N743" t="str">
        <f>VLOOKUP(A743,'Customer-details'!$A$1:$C$1001,2,0)</f>
        <v>Normal</v>
      </c>
      <c r="O743" t="str">
        <f>VLOOKUP(A743,'Customer-details'!$A$1:$C$1001,3,0)</f>
        <v>Male</v>
      </c>
      <c r="P743" t="str">
        <f>VLOOKUP(A743,'Product-details'!$A$1:$C$1001,2,0)</f>
        <v>Food and beverages</v>
      </c>
      <c r="Q743" t="str">
        <f>VLOOKUP(A743,'City-details'!$A$1:$C$1001,3,0)</f>
        <v>Naypyitaw</v>
      </c>
      <c r="R743" t="str">
        <f>VLOOKUP(A743,'City-details'!$A$1:$C$1001,2,0)</f>
        <v>C</v>
      </c>
      <c r="S743" t="str">
        <f t="shared" si="47"/>
        <v>Good</v>
      </c>
    </row>
    <row r="744" spans="1:19">
      <c r="A744" t="s">
        <v>757</v>
      </c>
      <c r="B744" s="1">
        <v>71.63</v>
      </c>
      <c r="C744" s="4">
        <v>2</v>
      </c>
      <c r="D744" s="2">
        <v>7.1630000000000003</v>
      </c>
      <c r="E744" s="1">
        <v>150.423</v>
      </c>
      <c r="F744" s="3">
        <v>43508</v>
      </c>
      <c r="G744" s="5">
        <v>0.60624999999999996</v>
      </c>
      <c r="H744" t="s">
        <v>13</v>
      </c>
      <c r="I744" s="1">
        <v>7.1630000000000003</v>
      </c>
      <c r="J744" s="6">
        <v>8.8000000000000007</v>
      </c>
      <c r="K744" t="str">
        <f t="shared" si="48"/>
        <v>Feb</v>
      </c>
      <c r="L744" t="str">
        <f t="shared" si="49"/>
        <v>Tue</v>
      </c>
      <c r="M744" t="str">
        <f t="shared" si="46"/>
        <v>afternoon</v>
      </c>
      <c r="N744" t="str">
        <f>VLOOKUP(A744,'Customer-details'!$A$1:$C$1001,2,0)</f>
        <v>Member</v>
      </c>
      <c r="O744" t="str">
        <f>VLOOKUP(A744,'Customer-details'!$A$1:$C$1001,3,0)</f>
        <v>Female</v>
      </c>
      <c r="P744" t="str">
        <f>VLOOKUP(A744,'Product-details'!$A$1:$C$1001,2,0)</f>
        <v>Sports and travel</v>
      </c>
      <c r="Q744" t="str">
        <f>VLOOKUP(A744,'City-details'!$A$1:$C$1001,3,0)</f>
        <v>Yangon</v>
      </c>
      <c r="R744" t="str">
        <f>VLOOKUP(A744,'City-details'!$A$1:$C$1001,2,0)</f>
        <v>A</v>
      </c>
      <c r="S744" t="str">
        <f t="shared" si="47"/>
        <v>Good</v>
      </c>
    </row>
    <row r="745" spans="1:19">
      <c r="A745" t="s">
        <v>758</v>
      </c>
      <c r="B745" s="1">
        <v>37.69</v>
      </c>
      <c r="C745" s="4">
        <v>2</v>
      </c>
      <c r="D745" s="2">
        <v>3.7690000000000001</v>
      </c>
      <c r="E745" s="1">
        <v>79.149000000000001</v>
      </c>
      <c r="F745" s="3">
        <v>43516</v>
      </c>
      <c r="G745" s="5">
        <v>0.64513888888888904</v>
      </c>
      <c r="H745" t="s">
        <v>13</v>
      </c>
      <c r="I745" s="1">
        <v>3.7690000000000001</v>
      </c>
      <c r="J745" s="6">
        <v>9.5</v>
      </c>
      <c r="K745" t="str">
        <f t="shared" si="48"/>
        <v>Feb</v>
      </c>
      <c r="L745" t="str">
        <f t="shared" si="49"/>
        <v>Wed</v>
      </c>
      <c r="M745" t="str">
        <f t="shared" si="46"/>
        <v>afternoon</v>
      </c>
      <c r="N745" t="str">
        <f>VLOOKUP(A745,'Customer-details'!$A$1:$C$1001,2,0)</f>
        <v>Member</v>
      </c>
      <c r="O745" t="str">
        <f>VLOOKUP(A745,'Customer-details'!$A$1:$C$1001,3,0)</f>
        <v>Male</v>
      </c>
      <c r="P745" t="str">
        <f>VLOOKUP(A745,'Product-details'!$A$1:$C$1001,2,0)</f>
        <v>Home and lifestyle</v>
      </c>
      <c r="Q745" t="str">
        <f>VLOOKUP(A745,'City-details'!$A$1:$C$1001,3,0)</f>
        <v>Yangon</v>
      </c>
      <c r="R745" t="str">
        <f>VLOOKUP(A745,'City-details'!$A$1:$C$1001,2,0)</f>
        <v>A</v>
      </c>
      <c r="S745" t="str">
        <f t="shared" si="47"/>
        <v>Good</v>
      </c>
    </row>
    <row r="746" spans="1:19">
      <c r="A746" t="s">
        <v>759</v>
      </c>
      <c r="B746" s="1">
        <v>31.67</v>
      </c>
      <c r="C746" s="4">
        <v>8</v>
      </c>
      <c r="D746" s="2">
        <v>12.667999999999999</v>
      </c>
      <c r="E746" s="1">
        <v>266.02800000000002</v>
      </c>
      <c r="F746" s="3">
        <v>43467</v>
      </c>
      <c r="G746" s="5">
        <v>0.67986111111111103</v>
      </c>
      <c r="H746" t="s">
        <v>17</v>
      </c>
      <c r="I746" s="1">
        <v>12.667999999999999</v>
      </c>
      <c r="J746" s="6">
        <v>5.6</v>
      </c>
      <c r="K746" t="str">
        <f t="shared" si="48"/>
        <v>Jan</v>
      </c>
      <c r="L746" t="str">
        <f t="shared" si="49"/>
        <v>Wed</v>
      </c>
      <c r="M746" t="str">
        <f t="shared" si="46"/>
        <v>evening</v>
      </c>
      <c r="N746" t="str">
        <f>VLOOKUP(A746,'Customer-details'!$A$1:$C$1001,2,0)</f>
        <v>Member</v>
      </c>
      <c r="O746" t="str">
        <f>VLOOKUP(A746,'Customer-details'!$A$1:$C$1001,3,0)</f>
        <v>Female</v>
      </c>
      <c r="P746" t="str">
        <f>VLOOKUP(A746,'Product-details'!$A$1:$C$1001,2,0)</f>
        <v>Sports and travel</v>
      </c>
      <c r="Q746" t="str">
        <f>VLOOKUP(A746,'City-details'!$A$1:$C$1001,3,0)</f>
        <v>Naypyitaw</v>
      </c>
      <c r="R746" t="str">
        <f>VLOOKUP(A746,'City-details'!$A$1:$C$1001,2,0)</f>
        <v>C</v>
      </c>
      <c r="S746" t="str">
        <f t="shared" si="47"/>
        <v>Poor</v>
      </c>
    </row>
    <row r="747" spans="1:19">
      <c r="A747" t="s">
        <v>760</v>
      </c>
      <c r="B747" s="1">
        <v>38.42</v>
      </c>
      <c r="C747" s="4">
        <v>1</v>
      </c>
      <c r="D747" s="2">
        <v>1.921</v>
      </c>
      <c r="E747" s="1">
        <v>40.341000000000001</v>
      </c>
      <c r="F747" s="3">
        <v>43498</v>
      </c>
      <c r="G747" s="5">
        <v>0.68958333333333299</v>
      </c>
      <c r="H747" t="s">
        <v>15</v>
      </c>
      <c r="I747" s="1">
        <v>1.921</v>
      </c>
      <c r="J747" s="6">
        <v>8.6</v>
      </c>
      <c r="K747" t="str">
        <f t="shared" si="48"/>
        <v>Feb</v>
      </c>
      <c r="L747" t="str">
        <f t="shared" si="49"/>
        <v>Sat</v>
      </c>
      <c r="M747" t="str">
        <f t="shared" si="46"/>
        <v>evening</v>
      </c>
      <c r="N747" t="str">
        <f>VLOOKUP(A747,'Customer-details'!$A$1:$C$1001,2,0)</f>
        <v>Member</v>
      </c>
      <c r="O747" t="str">
        <f>VLOOKUP(A747,'Customer-details'!$A$1:$C$1001,3,0)</f>
        <v>Female</v>
      </c>
      <c r="P747" t="str">
        <f>VLOOKUP(A747,'Product-details'!$A$1:$C$1001,2,0)</f>
        <v>Food and beverages</v>
      </c>
      <c r="Q747" t="str">
        <f>VLOOKUP(A747,'City-details'!$A$1:$C$1001,3,0)</f>
        <v>Naypyitaw</v>
      </c>
      <c r="R747" t="str">
        <f>VLOOKUP(A747,'City-details'!$A$1:$C$1001,2,0)</f>
        <v>C</v>
      </c>
      <c r="S747" t="str">
        <f t="shared" si="47"/>
        <v>Good</v>
      </c>
    </row>
    <row r="748" spans="1:19">
      <c r="A748" t="s">
        <v>761</v>
      </c>
      <c r="B748" s="1">
        <v>65.23</v>
      </c>
      <c r="C748" s="4">
        <v>10</v>
      </c>
      <c r="D748" s="2">
        <v>32.615000000000002</v>
      </c>
      <c r="E748" s="1">
        <v>684.91499999999996</v>
      </c>
      <c r="F748" s="3">
        <v>43473</v>
      </c>
      <c r="G748" s="5">
        <v>0.79652777777777795</v>
      </c>
      <c r="H748" t="s">
        <v>17</v>
      </c>
      <c r="I748" s="1">
        <v>32.615000000000002</v>
      </c>
      <c r="J748" s="6">
        <v>5.2</v>
      </c>
      <c r="K748" t="str">
        <f t="shared" si="48"/>
        <v>Jan</v>
      </c>
      <c r="L748" t="str">
        <f t="shared" si="49"/>
        <v>Tue</v>
      </c>
      <c r="M748" t="str">
        <f t="shared" si="46"/>
        <v>evening</v>
      </c>
      <c r="N748" t="str">
        <f>VLOOKUP(A748,'Customer-details'!$A$1:$C$1001,2,0)</f>
        <v>Member</v>
      </c>
      <c r="O748" t="str">
        <f>VLOOKUP(A748,'Customer-details'!$A$1:$C$1001,3,0)</f>
        <v>Male</v>
      </c>
      <c r="P748" t="str">
        <f>VLOOKUP(A748,'Product-details'!$A$1:$C$1001,2,0)</f>
        <v>Fashion accessories</v>
      </c>
      <c r="Q748" t="str">
        <f>VLOOKUP(A748,'City-details'!$A$1:$C$1001,3,0)</f>
        <v>Mandalay</v>
      </c>
      <c r="R748" t="str">
        <f>VLOOKUP(A748,'City-details'!$A$1:$C$1001,2,0)</f>
        <v>B</v>
      </c>
      <c r="S748" t="str">
        <f t="shared" si="47"/>
        <v>Poor</v>
      </c>
    </row>
    <row r="749" spans="1:19">
      <c r="A749" t="s">
        <v>762</v>
      </c>
      <c r="B749" s="1">
        <v>10.53</v>
      </c>
      <c r="C749" s="4">
        <v>5</v>
      </c>
      <c r="D749" s="2">
        <v>2.6324999999999998</v>
      </c>
      <c r="E749" s="1">
        <v>55.282499999999999</v>
      </c>
      <c r="F749" s="3">
        <v>43495</v>
      </c>
      <c r="G749" s="5">
        <v>0.61319444444444404</v>
      </c>
      <c r="H749" t="s">
        <v>17</v>
      </c>
      <c r="I749" s="1">
        <v>2.6324999999999998</v>
      </c>
      <c r="J749" s="6">
        <v>5.8</v>
      </c>
      <c r="K749" t="str">
        <f t="shared" si="48"/>
        <v>Jan</v>
      </c>
      <c r="L749" t="str">
        <f t="shared" si="49"/>
        <v>Wed</v>
      </c>
      <c r="M749" t="str">
        <f t="shared" si="46"/>
        <v>afternoon</v>
      </c>
      <c r="N749" t="str">
        <f>VLOOKUP(A749,'Customer-details'!$A$1:$C$1001,2,0)</f>
        <v>Member</v>
      </c>
      <c r="O749" t="str">
        <f>VLOOKUP(A749,'Customer-details'!$A$1:$C$1001,3,0)</f>
        <v>Female</v>
      </c>
      <c r="P749" t="str">
        <f>VLOOKUP(A749,'Product-details'!$A$1:$C$1001,2,0)</f>
        <v>Home and lifestyle</v>
      </c>
      <c r="Q749" t="str">
        <f>VLOOKUP(A749,'City-details'!$A$1:$C$1001,3,0)</f>
        <v>Naypyitaw</v>
      </c>
      <c r="R749" t="str">
        <f>VLOOKUP(A749,'City-details'!$A$1:$C$1001,2,0)</f>
        <v>C</v>
      </c>
      <c r="S749" t="str">
        <f t="shared" si="47"/>
        <v>Poor</v>
      </c>
    </row>
    <row r="750" spans="1:19">
      <c r="A750" t="s">
        <v>763</v>
      </c>
      <c r="B750" s="1">
        <v>12.29</v>
      </c>
      <c r="C750" s="4">
        <v>9</v>
      </c>
      <c r="D750" s="2">
        <v>5.5305</v>
      </c>
      <c r="E750" s="1">
        <v>116.1405</v>
      </c>
      <c r="F750" s="3">
        <v>43550</v>
      </c>
      <c r="G750" s="5">
        <v>0.81111111111111101</v>
      </c>
      <c r="H750" t="s">
        <v>17</v>
      </c>
      <c r="I750" s="1">
        <v>5.5305</v>
      </c>
      <c r="J750" s="6">
        <v>8</v>
      </c>
      <c r="K750" t="str">
        <f t="shared" si="48"/>
        <v>Mar</v>
      </c>
      <c r="L750" t="str">
        <f t="shared" si="49"/>
        <v>Tue</v>
      </c>
      <c r="M750" t="str">
        <f t="shared" si="46"/>
        <v>evening</v>
      </c>
      <c r="N750" t="str">
        <f>VLOOKUP(A750,'Customer-details'!$A$1:$C$1001,2,0)</f>
        <v>Member</v>
      </c>
      <c r="O750" t="str">
        <f>VLOOKUP(A750,'Customer-details'!$A$1:$C$1001,3,0)</f>
        <v>Female</v>
      </c>
      <c r="P750" t="str">
        <f>VLOOKUP(A750,'Product-details'!$A$1:$C$1001,2,0)</f>
        <v>Home and lifestyle</v>
      </c>
      <c r="Q750" t="str">
        <f>VLOOKUP(A750,'City-details'!$A$1:$C$1001,3,0)</f>
        <v>Mandalay</v>
      </c>
      <c r="R750" t="str">
        <f>VLOOKUP(A750,'City-details'!$A$1:$C$1001,2,0)</f>
        <v>B</v>
      </c>
      <c r="S750" t="str">
        <f t="shared" si="47"/>
        <v>Good</v>
      </c>
    </row>
    <row r="751" spans="1:19">
      <c r="A751" t="s">
        <v>764</v>
      </c>
      <c r="B751" s="1">
        <v>81.23</v>
      </c>
      <c r="C751" s="4">
        <v>7</v>
      </c>
      <c r="D751" s="2">
        <v>28.430499999999999</v>
      </c>
      <c r="E751" s="1">
        <v>597.04049999999995</v>
      </c>
      <c r="F751" s="3">
        <v>43480</v>
      </c>
      <c r="G751" s="5">
        <v>0.86388888888888904</v>
      </c>
      <c r="H751" t="s">
        <v>15</v>
      </c>
      <c r="I751" s="1">
        <v>28.430499999999999</v>
      </c>
      <c r="J751" s="6">
        <v>9</v>
      </c>
      <c r="K751" t="str">
        <f t="shared" si="48"/>
        <v>Jan</v>
      </c>
      <c r="L751" t="str">
        <f t="shared" si="49"/>
        <v>Tue</v>
      </c>
      <c r="M751" t="str">
        <f t="shared" si="46"/>
        <v>evening</v>
      </c>
      <c r="N751" t="str">
        <f>VLOOKUP(A751,'Customer-details'!$A$1:$C$1001,2,0)</f>
        <v>Member</v>
      </c>
      <c r="O751" t="str">
        <f>VLOOKUP(A751,'Customer-details'!$A$1:$C$1001,3,0)</f>
        <v>Male</v>
      </c>
      <c r="P751" t="str">
        <f>VLOOKUP(A751,'Product-details'!$A$1:$C$1001,2,0)</f>
        <v>Health and beauty</v>
      </c>
      <c r="Q751" t="str">
        <f>VLOOKUP(A751,'City-details'!$A$1:$C$1001,3,0)</f>
        <v>Naypyitaw</v>
      </c>
      <c r="R751" t="str">
        <f>VLOOKUP(A751,'City-details'!$A$1:$C$1001,2,0)</f>
        <v>C</v>
      </c>
      <c r="S751" t="str">
        <f t="shared" si="47"/>
        <v>Good</v>
      </c>
    </row>
    <row r="752" spans="1:19">
      <c r="A752" t="s">
        <v>765</v>
      </c>
      <c r="B752" s="1">
        <v>22.32</v>
      </c>
      <c r="C752" s="4">
        <v>4</v>
      </c>
      <c r="D752" s="2">
        <v>4.4640000000000004</v>
      </c>
      <c r="E752" s="1">
        <v>93.744</v>
      </c>
      <c r="F752" s="3">
        <v>43538</v>
      </c>
      <c r="G752" s="5">
        <v>0.469444444444444</v>
      </c>
      <c r="H752" t="s">
        <v>13</v>
      </c>
      <c r="I752" s="1">
        <v>4.4640000000000004</v>
      </c>
      <c r="J752" s="6">
        <v>4.0999999999999996</v>
      </c>
      <c r="K752" t="str">
        <f t="shared" si="48"/>
        <v>Mar</v>
      </c>
      <c r="L752" t="str">
        <f t="shared" si="49"/>
        <v>Thu</v>
      </c>
      <c r="M752" t="str">
        <f t="shared" si="46"/>
        <v>morning</v>
      </c>
      <c r="N752" t="str">
        <f>VLOOKUP(A752,'Customer-details'!$A$1:$C$1001,2,0)</f>
        <v>Member</v>
      </c>
      <c r="O752" t="str">
        <f>VLOOKUP(A752,'Customer-details'!$A$1:$C$1001,3,0)</f>
        <v>Female</v>
      </c>
      <c r="P752" t="str">
        <f>VLOOKUP(A752,'Product-details'!$A$1:$C$1001,2,0)</f>
        <v>Fashion accessories</v>
      </c>
      <c r="Q752" t="str">
        <f>VLOOKUP(A752,'City-details'!$A$1:$C$1001,3,0)</f>
        <v>Mandalay</v>
      </c>
      <c r="R752" t="str">
        <f>VLOOKUP(A752,'City-details'!$A$1:$C$1001,2,0)</f>
        <v>B</v>
      </c>
      <c r="S752" t="str">
        <f t="shared" si="47"/>
        <v>Poor</v>
      </c>
    </row>
    <row r="753" spans="1:19">
      <c r="A753" t="s">
        <v>766</v>
      </c>
      <c r="B753" s="1">
        <v>27.28</v>
      </c>
      <c r="C753" s="4">
        <v>5</v>
      </c>
      <c r="D753" s="2">
        <v>6.82</v>
      </c>
      <c r="E753" s="1">
        <v>143.22</v>
      </c>
      <c r="F753" s="3">
        <v>43499</v>
      </c>
      <c r="G753" s="5">
        <v>0.438194444444444</v>
      </c>
      <c r="H753" t="s">
        <v>17</v>
      </c>
      <c r="I753" s="1">
        <v>6.82</v>
      </c>
      <c r="J753" s="6">
        <v>8.6</v>
      </c>
      <c r="K753" t="str">
        <f t="shared" si="48"/>
        <v>Feb</v>
      </c>
      <c r="L753" t="str">
        <f t="shared" si="49"/>
        <v>Sun</v>
      </c>
      <c r="M753" t="str">
        <f t="shared" si="46"/>
        <v>morning</v>
      </c>
      <c r="N753" t="str">
        <f>VLOOKUP(A753,'Customer-details'!$A$1:$C$1001,2,0)</f>
        <v>Normal</v>
      </c>
      <c r="O753" t="str">
        <f>VLOOKUP(A753,'Customer-details'!$A$1:$C$1001,3,0)</f>
        <v>Female</v>
      </c>
      <c r="P753" t="str">
        <f>VLOOKUP(A753,'Product-details'!$A$1:$C$1001,2,0)</f>
        <v>Food and beverages</v>
      </c>
      <c r="Q753" t="str">
        <f>VLOOKUP(A753,'City-details'!$A$1:$C$1001,3,0)</f>
        <v>Yangon</v>
      </c>
      <c r="R753" t="str">
        <f>VLOOKUP(A753,'City-details'!$A$1:$C$1001,2,0)</f>
        <v>A</v>
      </c>
      <c r="S753" t="str">
        <f t="shared" si="47"/>
        <v>Good</v>
      </c>
    </row>
    <row r="754" spans="1:19">
      <c r="A754" t="s">
        <v>767</v>
      </c>
      <c r="B754" s="1">
        <v>17.420000000000002</v>
      </c>
      <c r="C754" s="4">
        <v>10</v>
      </c>
      <c r="D754" s="2">
        <v>8.7100000000000009</v>
      </c>
      <c r="E754" s="1">
        <v>182.91</v>
      </c>
      <c r="F754" s="3">
        <v>43518</v>
      </c>
      <c r="G754" s="5">
        <v>0.52083333333333304</v>
      </c>
      <c r="H754" t="s">
        <v>13</v>
      </c>
      <c r="I754" s="1">
        <v>8.7100000000000009</v>
      </c>
      <c r="J754" s="6">
        <v>7</v>
      </c>
      <c r="K754" t="str">
        <f t="shared" si="48"/>
        <v>Feb</v>
      </c>
      <c r="L754" t="str">
        <f t="shared" si="49"/>
        <v>Fri</v>
      </c>
      <c r="M754" t="str">
        <f t="shared" si="46"/>
        <v>afternoon</v>
      </c>
      <c r="N754" t="str">
        <f>VLOOKUP(A754,'Customer-details'!$A$1:$C$1001,2,0)</f>
        <v>Member</v>
      </c>
      <c r="O754" t="str">
        <f>VLOOKUP(A754,'Customer-details'!$A$1:$C$1001,3,0)</f>
        <v>Female</v>
      </c>
      <c r="P754" t="str">
        <f>VLOOKUP(A754,'Product-details'!$A$1:$C$1001,2,0)</f>
        <v>Electronic accessories</v>
      </c>
      <c r="Q754" t="str">
        <f>VLOOKUP(A754,'City-details'!$A$1:$C$1001,3,0)</f>
        <v>Yangon</v>
      </c>
      <c r="R754" t="str">
        <f>VLOOKUP(A754,'City-details'!$A$1:$C$1001,2,0)</f>
        <v>A</v>
      </c>
      <c r="S754" t="str">
        <f t="shared" si="47"/>
        <v>Average</v>
      </c>
    </row>
    <row r="755" spans="1:19">
      <c r="A755" t="s">
        <v>768</v>
      </c>
      <c r="B755" s="1">
        <v>73.28</v>
      </c>
      <c r="C755" s="4">
        <v>5</v>
      </c>
      <c r="D755" s="2">
        <v>18.32</v>
      </c>
      <c r="E755" s="1">
        <v>384.72</v>
      </c>
      <c r="F755" s="3">
        <v>43489</v>
      </c>
      <c r="G755" s="5">
        <v>0.62847222222222199</v>
      </c>
      <c r="H755" t="s">
        <v>13</v>
      </c>
      <c r="I755" s="1">
        <v>18.32</v>
      </c>
      <c r="J755" s="6">
        <v>8.4</v>
      </c>
      <c r="K755" t="str">
        <f t="shared" si="48"/>
        <v>Jan</v>
      </c>
      <c r="L755" t="str">
        <f t="shared" si="49"/>
        <v>Thu</v>
      </c>
      <c r="M755" t="str">
        <f t="shared" si="46"/>
        <v>afternoon</v>
      </c>
      <c r="N755" t="str">
        <f>VLOOKUP(A755,'Customer-details'!$A$1:$C$1001,2,0)</f>
        <v>Normal</v>
      </c>
      <c r="O755" t="str">
        <f>VLOOKUP(A755,'Customer-details'!$A$1:$C$1001,3,0)</f>
        <v>Male</v>
      </c>
      <c r="P755" t="str">
        <f>VLOOKUP(A755,'Product-details'!$A$1:$C$1001,2,0)</f>
        <v>Home and lifestyle</v>
      </c>
      <c r="Q755" t="str">
        <f>VLOOKUP(A755,'City-details'!$A$1:$C$1001,3,0)</f>
        <v>Mandalay</v>
      </c>
      <c r="R755" t="str">
        <f>VLOOKUP(A755,'City-details'!$A$1:$C$1001,2,0)</f>
        <v>B</v>
      </c>
      <c r="S755" t="str">
        <f t="shared" si="47"/>
        <v>Good</v>
      </c>
    </row>
    <row r="756" spans="1:19">
      <c r="A756" t="s">
        <v>769</v>
      </c>
      <c r="B756" s="1">
        <v>84.87</v>
      </c>
      <c r="C756" s="4">
        <v>3</v>
      </c>
      <c r="D756" s="2">
        <v>12.730499999999999</v>
      </c>
      <c r="E756" s="1">
        <v>267.34050000000002</v>
      </c>
      <c r="F756" s="3">
        <v>43490</v>
      </c>
      <c r="G756" s="5">
        <v>0.77083333333333304</v>
      </c>
      <c r="H756" t="s">
        <v>13</v>
      </c>
      <c r="I756" s="1">
        <v>12.730499999999999</v>
      </c>
      <c r="J756" s="6">
        <v>7.4</v>
      </c>
      <c r="K756" t="str">
        <f t="shared" si="48"/>
        <v>Jan</v>
      </c>
      <c r="L756" t="str">
        <f t="shared" si="49"/>
        <v>Fri</v>
      </c>
      <c r="M756" t="str">
        <f t="shared" si="46"/>
        <v>evening</v>
      </c>
      <c r="N756" t="str">
        <f>VLOOKUP(A756,'Customer-details'!$A$1:$C$1001,2,0)</f>
        <v>Member</v>
      </c>
      <c r="O756" t="str">
        <f>VLOOKUP(A756,'Customer-details'!$A$1:$C$1001,3,0)</f>
        <v>Female</v>
      </c>
      <c r="P756" t="str">
        <f>VLOOKUP(A756,'Product-details'!$A$1:$C$1001,2,0)</f>
        <v>Fashion accessories</v>
      </c>
      <c r="Q756" t="str">
        <f>VLOOKUP(A756,'City-details'!$A$1:$C$1001,3,0)</f>
        <v>Naypyitaw</v>
      </c>
      <c r="R756" t="str">
        <f>VLOOKUP(A756,'City-details'!$A$1:$C$1001,2,0)</f>
        <v>C</v>
      </c>
      <c r="S756" t="str">
        <f t="shared" si="47"/>
        <v>Average</v>
      </c>
    </row>
    <row r="757" spans="1:19">
      <c r="A757" t="s">
        <v>770</v>
      </c>
      <c r="B757" s="1">
        <v>97.29</v>
      </c>
      <c r="C757" s="4">
        <v>8</v>
      </c>
      <c r="D757" s="2">
        <v>38.915999999999997</v>
      </c>
      <c r="E757" s="1">
        <v>817.23599999999999</v>
      </c>
      <c r="F757" s="3">
        <v>43533</v>
      </c>
      <c r="G757" s="5">
        <v>0.55416666666666703</v>
      </c>
      <c r="H757" t="s">
        <v>17</v>
      </c>
      <c r="I757" s="1">
        <v>38.915999999999997</v>
      </c>
      <c r="J757" s="6">
        <v>6.2</v>
      </c>
      <c r="K757" t="str">
        <f t="shared" si="48"/>
        <v>Mar</v>
      </c>
      <c r="L757" t="str">
        <f t="shared" si="49"/>
        <v>Sat</v>
      </c>
      <c r="M757" t="str">
        <f t="shared" si="46"/>
        <v>afternoon</v>
      </c>
      <c r="N757" t="str">
        <f>VLOOKUP(A757,'Customer-details'!$A$1:$C$1001,2,0)</f>
        <v>Normal</v>
      </c>
      <c r="O757" t="str">
        <f>VLOOKUP(A757,'Customer-details'!$A$1:$C$1001,3,0)</f>
        <v>Female</v>
      </c>
      <c r="P757" t="str">
        <f>VLOOKUP(A757,'Product-details'!$A$1:$C$1001,2,0)</f>
        <v>Fashion accessories</v>
      </c>
      <c r="Q757" t="str">
        <f>VLOOKUP(A757,'City-details'!$A$1:$C$1001,3,0)</f>
        <v>Yangon</v>
      </c>
      <c r="R757" t="str">
        <f>VLOOKUP(A757,'City-details'!$A$1:$C$1001,2,0)</f>
        <v>A</v>
      </c>
      <c r="S757" t="str">
        <f t="shared" si="47"/>
        <v>Average</v>
      </c>
    </row>
    <row r="758" spans="1:19">
      <c r="A758" t="s">
        <v>771</v>
      </c>
      <c r="B758" s="1">
        <v>35.74</v>
      </c>
      <c r="C758" s="4">
        <v>8</v>
      </c>
      <c r="D758" s="2">
        <v>14.295999999999999</v>
      </c>
      <c r="E758" s="1">
        <v>300.21600000000001</v>
      </c>
      <c r="F758" s="3">
        <v>43513</v>
      </c>
      <c r="G758" s="5">
        <v>0.64444444444444404</v>
      </c>
      <c r="H758" t="s">
        <v>13</v>
      </c>
      <c r="I758" s="1">
        <v>14.295999999999999</v>
      </c>
      <c r="J758" s="6">
        <v>4.9000000000000004</v>
      </c>
      <c r="K758" t="str">
        <f t="shared" si="48"/>
        <v>Feb</v>
      </c>
      <c r="L758" t="str">
        <f t="shared" si="49"/>
        <v>Sun</v>
      </c>
      <c r="M758" t="str">
        <f t="shared" si="46"/>
        <v>afternoon</v>
      </c>
      <c r="N758" t="str">
        <f>VLOOKUP(A758,'Customer-details'!$A$1:$C$1001,2,0)</f>
        <v>Member</v>
      </c>
      <c r="O758" t="str">
        <f>VLOOKUP(A758,'Customer-details'!$A$1:$C$1001,3,0)</f>
        <v>Female</v>
      </c>
      <c r="P758" t="str">
        <f>VLOOKUP(A758,'Product-details'!$A$1:$C$1001,2,0)</f>
        <v>Electronic accessories</v>
      </c>
      <c r="Q758" t="str">
        <f>VLOOKUP(A758,'City-details'!$A$1:$C$1001,3,0)</f>
        <v>Mandalay</v>
      </c>
      <c r="R758" t="str">
        <f>VLOOKUP(A758,'City-details'!$A$1:$C$1001,2,0)</f>
        <v>B</v>
      </c>
      <c r="S758" t="str">
        <f t="shared" si="47"/>
        <v>Poor</v>
      </c>
    </row>
    <row r="759" spans="1:19">
      <c r="A759" t="s">
        <v>772</v>
      </c>
      <c r="B759" s="1">
        <v>96.52</v>
      </c>
      <c r="C759" s="4">
        <v>6</v>
      </c>
      <c r="D759" s="2">
        <v>28.956</v>
      </c>
      <c r="E759" s="1">
        <v>608.07600000000002</v>
      </c>
      <c r="F759" s="3">
        <v>43476</v>
      </c>
      <c r="G759" s="5">
        <v>0.49444444444444402</v>
      </c>
      <c r="H759" t="s">
        <v>15</v>
      </c>
      <c r="I759" s="1">
        <v>28.956</v>
      </c>
      <c r="J759" s="6">
        <v>4.5</v>
      </c>
      <c r="K759" t="str">
        <f t="shared" si="48"/>
        <v>Jan</v>
      </c>
      <c r="L759" t="str">
        <f t="shared" si="49"/>
        <v>Fri</v>
      </c>
      <c r="M759" t="str">
        <f t="shared" si="46"/>
        <v>morning</v>
      </c>
      <c r="N759" t="str">
        <f>VLOOKUP(A759,'Customer-details'!$A$1:$C$1001,2,0)</f>
        <v>Normal</v>
      </c>
      <c r="O759" t="str">
        <f>VLOOKUP(A759,'Customer-details'!$A$1:$C$1001,3,0)</f>
        <v>Female</v>
      </c>
      <c r="P759" t="str">
        <f>VLOOKUP(A759,'Product-details'!$A$1:$C$1001,2,0)</f>
        <v>Home and lifestyle</v>
      </c>
      <c r="Q759" t="str">
        <f>VLOOKUP(A759,'City-details'!$A$1:$C$1001,3,0)</f>
        <v>Yangon</v>
      </c>
      <c r="R759" t="str">
        <f>VLOOKUP(A759,'City-details'!$A$1:$C$1001,2,0)</f>
        <v>A</v>
      </c>
      <c r="S759" t="str">
        <f t="shared" si="47"/>
        <v>Poor</v>
      </c>
    </row>
    <row r="760" spans="1:19">
      <c r="A760" t="s">
        <v>773</v>
      </c>
      <c r="B760" s="1">
        <v>18.850000000000001</v>
      </c>
      <c r="C760" s="4">
        <v>10</v>
      </c>
      <c r="D760" s="2">
        <v>9.4250000000000007</v>
      </c>
      <c r="E760" s="1">
        <v>197.92500000000001</v>
      </c>
      <c r="F760" s="3">
        <v>43523</v>
      </c>
      <c r="G760" s="5">
        <v>0.76666666666666705</v>
      </c>
      <c r="H760" t="s">
        <v>13</v>
      </c>
      <c r="I760" s="1">
        <v>9.4250000000000007</v>
      </c>
      <c r="J760" s="6">
        <v>5.6</v>
      </c>
      <c r="K760" t="str">
        <f t="shared" si="48"/>
        <v>Feb</v>
      </c>
      <c r="L760" t="str">
        <f t="shared" si="49"/>
        <v>Wed</v>
      </c>
      <c r="M760" t="str">
        <f t="shared" si="46"/>
        <v>evening</v>
      </c>
      <c r="N760" t="str">
        <f>VLOOKUP(A760,'Customer-details'!$A$1:$C$1001,2,0)</f>
        <v>Member</v>
      </c>
      <c r="O760" t="str">
        <f>VLOOKUP(A760,'Customer-details'!$A$1:$C$1001,3,0)</f>
        <v>Male</v>
      </c>
      <c r="P760" t="str">
        <f>VLOOKUP(A760,'Product-details'!$A$1:$C$1001,2,0)</f>
        <v>Food and beverages</v>
      </c>
      <c r="Q760" t="str">
        <f>VLOOKUP(A760,'City-details'!$A$1:$C$1001,3,0)</f>
        <v>Yangon</v>
      </c>
      <c r="R760" t="str">
        <f>VLOOKUP(A760,'City-details'!$A$1:$C$1001,2,0)</f>
        <v>A</v>
      </c>
      <c r="S760" t="str">
        <f t="shared" si="47"/>
        <v>Poor</v>
      </c>
    </row>
    <row r="761" spans="1:19">
      <c r="A761" t="s">
        <v>774</v>
      </c>
      <c r="B761" s="1">
        <v>55.39</v>
      </c>
      <c r="C761" s="4">
        <v>4</v>
      </c>
      <c r="D761" s="2">
        <v>11.077999999999999</v>
      </c>
      <c r="E761" s="1">
        <v>232.63800000000001</v>
      </c>
      <c r="F761" s="3">
        <v>43549</v>
      </c>
      <c r="G761" s="5">
        <v>0.63819444444444395</v>
      </c>
      <c r="H761" t="s">
        <v>13</v>
      </c>
      <c r="I761" s="1">
        <v>11.077999999999999</v>
      </c>
      <c r="J761" s="6">
        <v>8</v>
      </c>
      <c r="K761" t="str">
        <f t="shared" si="48"/>
        <v>Mar</v>
      </c>
      <c r="L761" t="str">
        <f t="shared" si="49"/>
        <v>Mon</v>
      </c>
      <c r="M761" t="str">
        <f t="shared" si="46"/>
        <v>afternoon</v>
      </c>
      <c r="N761" t="str">
        <f>VLOOKUP(A761,'Customer-details'!$A$1:$C$1001,2,0)</f>
        <v>Normal</v>
      </c>
      <c r="O761" t="str">
        <f>VLOOKUP(A761,'Customer-details'!$A$1:$C$1001,3,0)</f>
        <v>Female</v>
      </c>
      <c r="P761" t="str">
        <f>VLOOKUP(A761,'Product-details'!$A$1:$C$1001,2,0)</f>
        <v>Food and beverages</v>
      </c>
      <c r="Q761" t="str">
        <f>VLOOKUP(A761,'City-details'!$A$1:$C$1001,3,0)</f>
        <v>Yangon</v>
      </c>
      <c r="R761" t="str">
        <f>VLOOKUP(A761,'City-details'!$A$1:$C$1001,2,0)</f>
        <v>A</v>
      </c>
      <c r="S761" t="str">
        <f t="shared" si="47"/>
        <v>Good</v>
      </c>
    </row>
    <row r="762" spans="1:19">
      <c r="A762" t="s">
        <v>775</v>
      </c>
      <c r="B762" s="1">
        <v>77.2</v>
      </c>
      <c r="C762" s="4">
        <v>10</v>
      </c>
      <c r="D762" s="2">
        <v>38.6</v>
      </c>
      <c r="E762" s="1">
        <v>810.6</v>
      </c>
      <c r="F762" s="3">
        <v>43507</v>
      </c>
      <c r="G762" s="5">
        <v>0.44305555555555598</v>
      </c>
      <c r="H762" t="s">
        <v>17</v>
      </c>
      <c r="I762" s="1">
        <v>38.6</v>
      </c>
      <c r="J762" s="6">
        <v>5.6</v>
      </c>
      <c r="K762" t="str">
        <f t="shared" si="48"/>
        <v>Feb</v>
      </c>
      <c r="L762" t="str">
        <f t="shared" si="49"/>
        <v>Mon</v>
      </c>
      <c r="M762" t="str">
        <f t="shared" si="46"/>
        <v>morning</v>
      </c>
      <c r="N762" t="str">
        <f>VLOOKUP(A762,'Customer-details'!$A$1:$C$1001,2,0)</f>
        <v>Member</v>
      </c>
      <c r="O762" t="str">
        <f>VLOOKUP(A762,'Customer-details'!$A$1:$C$1001,3,0)</f>
        <v>Female</v>
      </c>
      <c r="P762" t="str">
        <f>VLOOKUP(A762,'Product-details'!$A$1:$C$1001,2,0)</f>
        <v>Food and beverages</v>
      </c>
      <c r="Q762" t="str">
        <f>VLOOKUP(A762,'City-details'!$A$1:$C$1001,3,0)</f>
        <v>Mandalay</v>
      </c>
      <c r="R762" t="str">
        <f>VLOOKUP(A762,'City-details'!$A$1:$C$1001,2,0)</f>
        <v>B</v>
      </c>
      <c r="S762" t="str">
        <f t="shared" si="47"/>
        <v>Poor</v>
      </c>
    </row>
    <row r="763" spans="1:19">
      <c r="A763" t="s">
        <v>776</v>
      </c>
      <c r="B763" s="1">
        <v>72.13</v>
      </c>
      <c r="C763" s="4">
        <v>10</v>
      </c>
      <c r="D763" s="2">
        <v>36.064999999999998</v>
      </c>
      <c r="E763" s="1">
        <v>757.36500000000001</v>
      </c>
      <c r="F763" s="3">
        <v>43496</v>
      </c>
      <c r="G763" s="5">
        <v>0.63333333333333297</v>
      </c>
      <c r="H763" t="s">
        <v>17</v>
      </c>
      <c r="I763" s="1">
        <v>36.064999999999998</v>
      </c>
      <c r="J763" s="6">
        <v>4.2</v>
      </c>
      <c r="K763" t="str">
        <f t="shared" si="48"/>
        <v>Jan</v>
      </c>
      <c r="L763" t="str">
        <f t="shared" si="49"/>
        <v>Thu</v>
      </c>
      <c r="M763" t="str">
        <f t="shared" si="46"/>
        <v>afternoon</v>
      </c>
      <c r="N763" t="str">
        <f>VLOOKUP(A763,'Customer-details'!$A$1:$C$1001,2,0)</f>
        <v>Normal</v>
      </c>
      <c r="O763" t="str">
        <f>VLOOKUP(A763,'Customer-details'!$A$1:$C$1001,3,0)</f>
        <v>Male</v>
      </c>
      <c r="P763" t="str">
        <f>VLOOKUP(A763,'Product-details'!$A$1:$C$1001,2,0)</f>
        <v>Electronic accessories</v>
      </c>
      <c r="Q763" t="str">
        <f>VLOOKUP(A763,'City-details'!$A$1:$C$1001,3,0)</f>
        <v>Mandalay</v>
      </c>
      <c r="R763" t="str">
        <f>VLOOKUP(A763,'City-details'!$A$1:$C$1001,2,0)</f>
        <v>B</v>
      </c>
      <c r="S763" t="str">
        <f t="shared" si="47"/>
        <v>Poor</v>
      </c>
    </row>
    <row r="764" spans="1:19">
      <c r="A764" t="s">
        <v>777</v>
      </c>
      <c r="B764" s="1">
        <v>63.88</v>
      </c>
      <c r="C764" s="4">
        <v>8</v>
      </c>
      <c r="D764" s="2">
        <v>25.552</v>
      </c>
      <c r="E764" s="1">
        <v>536.59199999999998</v>
      </c>
      <c r="F764" s="3">
        <v>43485</v>
      </c>
      <c r="G764" s="5">
        <v>0.74166666666666703</v>
      </c>
      <c r="H764" t="s">
        <v>13</v>
      </c>
      <c r="I764" s="1">
        <v>25.552</v>
      </c>
      <c r="J764" s="6">
        <v>9.9</v>
      </c>
      <c r="K764" t="str">
        <f t="shared" si="48"/>
        <v>Jan</v>
      </c>
      <c r="L764" t="str">
        <f t="shared" si="49"/>
        <v>Sun</v>
      </c>
      <c r="M764" t="str">
        <f t="shared" si="46"/>
        <v>evening</v>
      </c>
      <c r="N764" t="str">
        <f>VLOOKUP(A764,'Customer-details'!$A$1:$C$1001,2,0)</f>
        <v>Member</v>
      </c>
      <c r="O764" t="str">
        <f>VLOOKUP(A764,'Customer-details'!$A$1:$C$1001,3,0)</f>
        <v>Female</v>
      </c>
      <c r="P764" t="str">
        <f>VLOOKUP(A764,'Product-details'!$A$1:$C$1001,2,0)</f>
        <v>Fashion accessories</v>
      </c>
      <c r="Q764" t="str">
        <f>VLOOKUP(A764,'City-details'!$A$1:$C$1001,3,0)</f>
        <v>Yangon</v>
      </c>
      <c r="R764" t="str">
        <f>VLOOKUP(A764,'City-details'!$A$1:$C$1001,2,0)</f>
        <v>A</v>
      </c>
      <c r="S764" t="str">
        <f t="shared" si="47"/>
        <v>Good</v>
      </c>
    </row>
    <row r="765" spans="1:19">
      <c r="A765" t="s">
        <v>778</v>
      </c>
      <c r="B765" s="1">
        <v>10.69</v>
      </c>
      <c r="C765" s="4">
        <v>5</v>
      </c>
      <c r="D765" s="2">
        <v>2.6724999999999999</v>
      </c>
      <c r="E765" s="1">
        <v>56.122500000000002</v>
      </c>
      <c r="F765" s="3">
        <v>43550</v>
      </c>
      <c r="G765" s="5">
        <v>0.46319444444444402</v>
      </c>
      <c r="H765" t="s">
        <v>13</v>
      </c>
      <c r="I765" s="1">
        <v>2.6724999999999999</v>
      </c>
      <c r="J765" s="6">
        <v>7.6</v>
      </c>
      <c r="K765" t="str">
        <f t="shared" si="48"/>
        <v>Mar</v>
      </c>
      <c r="L765" t="str">
        <f t="shared" si="49"/>
        <v>Tue</v>
      </c>
      <c r="M765" t="str">
        <f t="shared" si="46"/>
        <v>morning</v>
      </c>
      <c r="N765" t="str">
        <f>VLOOKUP(A765,'Customer-details'!$A$1:$C$1001,2,0)</f>
        <v>Member</v>
      </c>
      <c r="O765" t="str">
        <f>VLOOKUP(A765,'Customer-details'!$A$1:$C$1001,3,0)</f>
        <v>Female</v>
      </c>
      <c r="P765" t="str">
        <f>VLOOKUP(A765,'Product-details'!$A$1:$C$1001,2,0)</f>
        <v>Health and beauty</v>
      </c>
      <c r="Q765" t="str">
        <f>VLOOKUP(A765,'City-details'!$A$1:$C$1001,3,0)</f>
        <v>Yangon</v>
      </c>
      <c r="R765" t="str">
        <f>VLOOKUP(A765,'City-details'!$A$1:$C$1001,2,0)</f>
        <v>A</v>
      </c>
      <c r="S765" t="str">
        <f t="shared" si="47"/>
        <v>Average</v>
      </c>
    </row>
    <row r="766" spans="1:19">
      <c r="A766" t="s">
        <v>779</v>
      </c>
      <c r="B766" s="1">
        <v>55.5</v>
      </c>
      <c r="C766" s="4">
        <v>4</v>
      </c>
      <c r="D766" s="2">
        <v>11.1</v>
      </c>
      <c r="E766" s="1">
        <v>233.1</v>
      </c>
      <c r="F766" s="3">
        <v>43485</v>
      </c>
      <c r="G766" s="5">
        <v>0.65833333333333299</v>
      </c>
      <c r="H766" t="s">
        <v>17</v>
      </c>
      <c r="I766" s="1">
        <v>11.1</v>
      </c>
      <c r="J766" s="6">
        <v>6.6</v>
      </c>
      <c r="K766" t="str">
        <f t="shared" si="48"/>
        <v>Jan</v>
      </c>
      <c r="L766" t="str">
        <f t="shared" si="49"/>
        <v>Sun</v>
      </c>
      <c r="M766" t="str">
        <f t="shared" si="46"/>
        <v>afternoon</v>
      </c>
      <c r="N766" t="str">
        <f>VLOOKUP(A766,'Customer-details'!$A$1:$C$1001,2,0)</f>
        <v>Member</v>
      </c>
      <c r="O766" t="str">
        <f>VLOOKUP(A766,'Customer-details'!$A$1:$C$1001,3,0)</f>
        <v>Male</v>
      </c>
      <c r="P766" t="str">
        <f>VLOOKUP(A766,'Product-details'!$A$1:$C$1001,2,0)</f>
        <v>Health and beauty</v>
      </c>
      <c r="Q766" t="str">
        <f>VLOOKUP(A766,'City-details'!$A$1:$C$1001,3,0)</f>
        <v>Yangon</v>
      </c>
      <c r="R766" t="str">
        <f>VLOOKUP(A766,'City-details'!$A$1:$C$1001,2,0)</f>
        <v>A</v>
      </c>
      <c r="S766" t="str">
        <f t="shared" si="47"/>
        <v>Average</v>
      </c>
    </row>
    <row r="767" spans="1:19">
      <c r="A767" t="s">
        <v>780</v>
      </c>
      <c r="B767" s="1">
        <v>95.46</v>
      </c>
      <c r="C767" s="4">
        <v>8</v>
      </c>
      <c r="D767" s="2">
        <v>38.183999999999997</v>
      </c>
      <c r="E767" s="1">
        <v>801.86400000000003</v>
      </c>
      <c r="F767" s="3">
        <v>43529</v>
      </c>
      <c r="G767" s="5">
        <v>0.81944444444444497</v>
      </c>
      <c r="H767" t="s">
        <v>13</v>
      </c>
      <c r="I767" s="1">
        <v>38.183999999999997</v>
      </c>
      <c r="J767" s="6">
        <v>4.7</v>
      </c>
      <c r="K767" t="str">
        <f t="shared" si="48"/>
        <v>Mar</v>
      </c>
      <c r="L767" t="str">
        <f t="shared" si="49"/>
        <v>Tue</v>
      </c>
      <c r="M767" t="str">
        <f t="shared" si="46"/>
        <v>evening</v>
      </c>
      <c r="N767" t="str">
        <f>VLOOKUP(A767,'Customer-details'!$A$1:$C$1001,2,0)</f>
        <v>Normal</v>
      </c>
      <c r="O767" t="str">
        <f>VLOOKUP(A767,'Customer-details'!$A$1:$C$1001,3,0)</f>
        <v>Female</v>
      </c>
      <c r="P767" t="str">
        <f>VLOOKUP(A767,'Product-details'!$A$1:$C$1001,2,0)</f>
        <v>Home and lifestyle</v>
      </c>
      <c r="Q767" t="str">
        <f>VLOOKUP(A767,'City-details'!$A$1:$C$1001,3,0)</f>
        <v>Mandalay</v>
      </c>
      <c r="R767" t="str">
        <f>VLOOKUP(A767,'City-details'!$A$1:$C$1001,2,0)</f>
        <v>B</v>
      </c>
      <c r="S767" t="str">
        <f t="shared" si="47"/>
        <v>Poor</v>
      </c>
    </row>
    <row r="768" spans="1:19">
      <c r="A768" t="s">
        <v>781</v>
      </c>
      <c r="B768" s="1">
        <v>76.06</v>
      </c>
      <c r="C768" s="4">
        <v>3</v>
      </c>
      <c r="D768" s="2">
        <v>11.409000000000001</v>
      </c>
      <c r="E768" s="1">
        <v>239.589</v>
      </c>
      <c r="F768" s="3">
        <v>43470</v>
      </c>
      <c r="G768" s="5">
        <v>0.85416666666666696</v>
      </c>
      <c r="H768" t="s">
        <v>17</v>
      </c>
      <c r="I768" s="1">
        <v>11.409000000000001</v>
      </c>
      <c r="J768" s="6">
        <v>9.8000000000000007</v>
      </c>
      <c r="K768" t="str">
        <f t="shared" si="48"/>
        <v>Jan</v>
      </c>
      <c r="L768" t="str">
        <f t="shared" si="49"/>
        <v>Sat</v>
      </c>
      <c r="M768" t="str">
        <f t="shared" si="46"/>
        <v>evening</v>
      </c>
      <c r="N768" t="str">
        <f>VLOOKUP(A768,'Customer-details'!$A$1:$C$1001,2,0)</f>
        <v>Normal</v>
      </c>
      <c r="O768" t="str">
        <f>VLOOKUP(A768,'Customer-details'!$A$1:$C$1001,3,0)</f>
        <v>Female</v>
      </c>
      <c r="P768" t="str">
        <f>VLOOKUP(A768,'Product-details'!$A$1:$C$1001,2,0)</f>
        <v>Fashion accessories</v>
      </c>
      <c r="Q768" t="str">
        <f>VLOOKUP(A768,'City-details'!$A$1:$C$1001,3,0)</f>
        <v>Naypyitaw</v>
      </c>
      <c r="R768" t="str">
        <f>VLOOKUP(A768,'City-details'!$A$1:$C$1001,2,0)</f>
        <v>C</v>
      </c>
      <c r="S768" t="str">
        <f t="shared" si="47"/>
        <v>Good</v>
      </c>
    </row>
    <row r="769" spans="1:19">
      <c r="A769" t="s">
        <v>782</v>
      </c>
      <c r="B769" s="1">
        <v>13.69</v>
      </c>
      <c r="C769" s="4">
        <v>6</v>
      </c>
      <c r="D769" s="2">
        <v>4.1070000000000002</v>
      </c>
      <c r="E769" s="1">
        <v>86.247</v>
      </c>
      <c r="F769" s="3">
        <v>43509</v>
      </c>
      <c r="G769" s="5">
        <v>0.58263888888888904</v>
      </c>
      <c r="H769" t="s">
        <v>15</v>
      </c>
      <c r="I769" s="1">
        <v>4.1070000000000002</v>
      </c>
      <c r="J769" s="6">
        <v>6.3</v>
      </c>
      <c r="K769" t="str">
        <f t="shared" si="48"/>
        <v>Feb</v>
      </c>
      <c r="L769" t="str">
        <f t="shared" si="49"/>
        <v>Wed</v>
      </c>
      <c r="M769" t="str">
        <f t="shared" si="46"/>
        <v>afternoon</v>
      </c>
      <c r="N769" t="str">
        <f>VLOOKUP(A769,'Customer-details'!$A$1:$C$1001,2,0)</f>
        <v>Normal</v>
      </c>
      <c r="O769" t="str">
        <f>VLOOKUP(A769,'Customer-details'!$A$1:$C$1001,3,0)</f>
        <v>Male</v>
      </c>
      <c r="P769" t="str">
        <f>VLOOKUP(A769,'Product-details'!$A$1:$C$1001,2,0)</f>
        <v>Sports and travel</v>
      </c>
      <c r="Q769" t="str">
        <f>VLOOKUP(A769,'City-details'!$A$1:$C$1001,3,0)</f>
        <v>Mandalay</v>
      </c>
      <c r="R769" t="str">
        <f>VLOOKUP(A769,'City-details'!$A$1:$C$1001,2,0)</f>
        <v>B</v>
      </c>
      <c r="S769" t="str">
        <f t="shared" si="47"/>
        <v>Average</v>
      </c>
    </row>
    <row r="770" spans="1:19">
      <c r="A770" t="s">
        <v>783</v>
      </c>
      <c r="B770" s="1">
        <v>95.64</v>
      </c>
      <c r="C770" s="4">
        <v>4</v>
      </c>
      <c r="D770" s="2">
        <v>19.128</v>
      </c>
      <c r="E770" s="1">
        <v>401.68799999999999</v>
      </c>
      <c r="F770" s="3">
        <v>43540</v>
      </c>
      <c r="G770" s="5">
        <v>0.78541666666666698</v>
      </c>
      <c r="H770" t="s">
        <v>15</v>
      </c>
      <c r="I770" s="1">
        <v>19.128</v>
      </c>
      <c r="J770" s="6">
        <v>7.9</v>
      </c>
      <c r="K770" t="str">
        <f t="shared" si="48"/>
        <v>Mar</v>
      </c>
      <c r="L770" t="str">
        <f t="shared" si="49"/>
        <v>Sat</v>
      </c>
      <c r="M770" t="str">
        <f t="shared" si="46"/>
        <v>evening</v>
      </c>
      <c r="N770" t="str">
        <f>VLOOKUP(A770,'Customer-details'!$A$1:$C$1001,2,0)</f>
        <v>Normal</v>
      </c>
      <c r="O770" t="str">
        <f>VLOOKUP(A770,'Customer-details'!$A$1:$C$1001,3,0)</f>
        <v>Female</v>
      </c>
      <c r="P770" t="str">
        <f>VLOOKUP(A770,'Product-details'!$A$1:$C$1001,2,0)</f>
        <v>Electronic accessories</v>
      </c>
      <c r="Q770" t="str">
        <f>VLOOKUP(A770,'City-details'!$A$1:$C$1001,3,0)</f>
        <v>Mandalay</v>
      </c>
      <c r="R770" t="str">
        <f>VLOOKUP(A770,'City-details'!$A$1:$C$1001,2,0)</f>
        <v>B</v>
      </c>
      <c r="S770" t="str">
        <f t="shared" si="47"/>
        <v>Average</v>
      </c>
    </row>
    <row r="771" spans="1:19">
      <c r="A771" t="s">
        <v>784</v>
      </c>
      <c r="B771" s="1">
        <v>11.43</v>
      </c>
      <c r="C771" s="4">
        <v>6</v>
      </c>
      <c r="D771" s="2">
        <v>3.4289999999999998</v>
      </c>
      <c r="E771" s="1">
        <v>72.009</v>
      </c>
      <c r="F771" s="3">
        <v>43480</v>
      </c>
      <c r="G771" s="5">
        <v>0.72499999999999998</v>
      </c>
      <c r="H771" t="s">
        <v>15</v>
      </c>
      <c r="I771" s="1">
        <v>3.4289999999999998</v>
      </c>
      <c r="J771" s="6">
        <v>7.7</v>
      </c>
      <c r="K771" t="str">
        <f t="shared" si="48"/>
        <v>Jan</v>
      </c>
      <c r="L771" t="str">
        <f t="shared" si="49"/>
        <v>Tue</v>
      </c>
      <c r="M771" t="str">
        <f t="shared" ref="M771:M834" si="50">IF(G771&lt;TIME(12,0,0),"morning",IF(AND(G771&gt;=TIME(12,0,0),G771&lt;TIME(16,0,0)),"afternoon","evening"))</f>
        <v>evening</v>
      </c>
      <c r="N771" t="str">
        <f>VLOOKUP(A771,'Customer-details'!$A$1:$C$1001,2,0)</f>
        <v>Normal</v>
      </c>
      <c r="O771" t="str">
        <f>VLOOKUP(A771,'Customer-details'!$A$1:$C$1001,3,0)</f>
        <v>Female</v>
      </c>
      <c r="P771" t="str">
        <f>VLOOKUP(A771,'Product-details'!$A$1:$C$1001,2,0)</f>
        <v>Home and lifestyle</v>
      </c>
      <c r="Q771" t="str">
        <f>VLOOKUP(A771,'City-details'!$A$1:$C$1001,3,0)</f>
        <v>Yangon</v>
      </c>
      <c r="R771" t="str">
        <f>VLOOKUP(A771,'City-details'!$A$1:$C$1001,2,0)</f>
        <v>A</v>
      </c>
      <c r="S771" t="str">
        <f t="shared" ref="S771:S834" si="51">IF(J771&gt;=8,"Good",IF(AND(J771&lt;8,J771&gt;=6),"Average","Poor"))</f>
        <v>Average</v>
      </c>
    </row>
    <row r="772" spans="1:19">
      <c r="A772" t="s">
        <v>785</v>
      </c>
      <c r="B772" s="1">
        <v>95.54</v>
      </c>
      <c r="C772" s="4">
        <v>4</v>
      </c>
      <c r="D772" s="2">
        <v>19.108000000000001</v>
      </c>
      <c r="E772" s="1">
        <v>401.26799999999997</v>
      </c>
      <c r="F772" s="3">
        <v>43522</v>
      </c>
      <c r="G772" s="5">
        <v>0.49861111111111101</v>
      </c>
      <c r="H772" t="s">
        <v>13</v>
      </c>
      <c r="I772" s="1">
        <v>19.108000000000001</v>
      </c>
      <c r="J772" s="6">
        <v>4.5</v>
      </c>
      <c r="K772" t="str">
        <f t="shared" si="48"/>
        <v>Feb</v>
      </c>
      <c r="L772" t="str">
        <f t="shared" si="49"/>
        <v>Tue</v>
      </c>
      <c r="M772" t="str">
        <f t="shared" si="50"/>
        <v>morning</v>
      </c>
      <c r="N772" t="str">
        <f>VLOOKUP(A772,'Customer-details'!$A$1:$C$1001,2,0)</f>
        <v>Member</v>
      </c>
      <c r="O772" t="str">
        <f>VLOOKUP(A772,'Customer-details'!$A$1:$C$1001,3,0)</f>
        <v>Female</v>
      </c>
      <c r="P772" t="str">
        <f>VLOOKUP(A772,'Product-details'!$A$1:$C$1001,2,0)</f>
        <v>Sports and travel</v>
      </c>
      <c r="Q772" t="str">
        <f>VLOOKUP(A772,'City-details'!$A$1:$C$1001,3,0)</f>
        <v>Mandalay</v>
      </c>
      <c r="R772" t="str">
        <f>VLOOKUP(A772,'City-details'!$A$1:$C$1001,2,0)</f>
        <v>B</v>
      </c>
      <c r="S772" t="str">
        <f t="shared" si="51"/>
        <v>Poor</v>
      </c>
    </row>
    <row r="773" spans="1:19">
      <c r="A773" t="s">
        <v>786</v>
      </c>
      <c r="B773" s="1">
        <v>85.87</v>
      </c>
      <c r="C773" s="4">
        <v>7</v>
      </c>
      <c r="D773" s="2">
        <v>30.054500000000001</v>
      </c>
      <c r="E773" s="1">
        <v>631.14449999999999</v>
      </c>
      <c r="F773" s="3">
        <v>43523</v>
      </c>
      <c r="G773" s="5">
        <v>0.79236111111111096</v>
      </c>
      <c r="H773" t="s">
        <v>17</v>
      </c>
      <c r="I773" s="1">
        <v>30.054500000000001</v>
      </c>
      <c r="J773" s="6">
        <v>8</v>
      </c>
      <c r="K773" t="str">
        <f t="shared" si="48"/>
        <v>Feb</v>
      </c>
      <c r="L773" t="str">
        <f t="shared" si="49"/>
        <v>Wed</v>
      </c>
      <c r="M773" t="str">
        <f t="shared" si="50"/>
        <v>evening</v>
      </c>
      <c r="N773" t="str">
        <f>VLOOKUP(A773,'Customer-details'!$A$1:$C$1001,2,0)</f>
        <v>Member</v>
      </c>
      <c r="O773" t="str">
        <f>VLOOKUP(A773,'Customer-details'!$A$1:$C$1001,3,0)</f>
        <v>Female</v>
      </c>
      <c r="P773" t="str">
        <f>VLOOKUP(A773,'Product-details'!$A$1:$C$1001,2,0)</f>
        <v>Health and beauty</v>
      </c>
      <c r="Q773" t="str">
        <f>VLOOKUP(A773,'City-details'!$A$1:$C$1001,3,0)</f>
        <v>Naypyitaw</v>
      </c>
      <c r="R773" t="str">
        <f>VLOOKUP(A773,'City-details'!$A$1:$C$1001,2,0)</f>
        <v>C</v>
      </c>
      <c r="S773" t="str">
        <f t="shared" si="51"/>
        <v>Good</v>
      </c>
    </row>
    <row r="774" spans="1:19">
      <c r="A774" t="s">
        <v>787</v>
      </c>
      <c r="B774" s="1">
        <v>67.989999999999995</v>
      </c>
      <c r="C774" s="4">
        <v>7</v>
      </c>
      <c r="D774" s="2">
        <v>23.796500000000002</v>
      </c>
      <c r="E774" s="1">
        <v>499.72649999999999</v>
      </c>
      <c r="F774" s="3">
        <v>43513</v>
      </c>
      <c r="G774" s="5">
        <v>0.70138888888888895</v>
      </c>
      <c r="H774" t="s">
        <v>13</v>
      </c>
      <c r="I774" s="1">
        <v>23.796500000000002</v>
      </c>
      <c r="J774" s="6">
        <v>5.7</v>
      </c>
      <c r="K774" t="str">
        <f t="shared" si="48"/>
        <v>Feb</v>
      </c>
      <c r="L774" t="str">
        <f t="shared" si="49"/>
        <v>Sun</v>
      </c>
      <c r="M774" t="str">
        <f t="shared" si="50"/>
        <v>evening</v>
      </c>
      <c r="N774" t="str">
        <f>VLOOKUP(A774,'Customer-details'!$A$1:$C$1001,2,0)</f>
        <v>Member</v>
      </c>
      <c r="O774" t="str">
        <f>VLOOKUP(A774,'Customer-details'!$A$1:$C$1001,3,0)</f>
        <v>Female</v>
      </c>
      <c r="P774" t="str">
        <f>VLOOKUP(A774,'Product-details'!$A$1:$C$1001,2,0)</f>
        <v>Sports and travel</v>
      </c>
      <c r="Q774" t="str">
        <f>VLOOKUP(A774,'City-details'!$A$1:$C$1001,3,0)</f>
        <v>Naypyitaw</v>
      </c>
      <c r="R774" t="str">
        <f>VLOOKUP(A774,'City-details'!$A$1:$C$1001,2,0)</f>
        <v>C</v>
      </c>
      <c r="S774" t="str">
        <f t="shared" si="51"/>
        <v>Poor</v>
      </c>
    </row>
    <row r="775" spans="1:19">
      <c r="A775" t="s">
        <v>788</v>
      </c>
      <c r="B775" s="1">
        <v>52.42</v>
      </c>
      <c r="C775" s="4">
        <v>1</v>
      </c>
      <c r="D775" s="2">
        <v>2.621</v>
      </c>
      <c r="E775" s="1">
        <v>55.040999999999997</v>
      </c>
      <c r="F775" s="3">
        <v>43502</v>
      </c>
      <c r="G775" s="5">
        <v>0.43194444444444402</v>
      </c>
      <c r="H775" t="s">
        <v>17</v>
      </c>
      <c r="I775" s="1">
        <v>2.621</v>
      </c>
      <c r="J775" s="6">
        <v>6.3</v>
      </c>
      <c r="K775" t="str">
        <f t="shared" si="48"/>
        <v>Feb</v>
      </c>
      <c r="L775" t="str">
        <f t="shared" si="49"/>
        <v>Wed</v>
      </c>
      <c r="M775" t="str">
        <f t="shared" si="50"/>
        <v>morning</v>
      </c>
      <c r="N775" t="str">
        <f>VLOOKUP(A775,'Customer-details'!$A$1:$C$1001,2,0)</f>
        <v>Normal</v>
      </c>
      <c r="O775" t="str">
        <f>VLOOKUP(A775,'Customer-details'!$A$1:$C$1001,3,0)</f>
        <v>Female</v>
      </c>
      <c r="P775" t="str">
        <f>VLOOKUP(A775,'Product-details'!$A$1:$C$1001,2,0)</f>
        <v>Food and beverages</v>
      </c>
      <c r="Q775" t="str">
        <f>VLOOKUP(A775,'City-details'!$A$1:$C$1001,3,0)</f>
        <v>Naypyitaw</v>
      </c>
      <c r="R775" t="str">
        <f>VLOOKUP(A775,'City-details'!$A$1:$C$1001,2,0)</f>
        <v>C</v>
      </c>
      <c r="S775" t="str">
        <f t="shared" si="51"/>
        <v>Average</v>
      </c>
    </row>
    <row r="776" spans="1:19">
      <c r="A776" t="s">
        <v>789</v>
      </c>
      <c r="B776" s="1">
        <v>65.650000000000006</v>
      </c>
      <c r="C776" s="4">
        <v>2</v>
      </c>
      <c r="D776" s="2">
        <v>6.5650000000000004</v>
      </c>
      <c r="E776" s="1">
        <v>137.86500000000001</v>
      </c>
      <c r="F776" s="3">
        <v>43482</v>
      </c>
      <c r="G776" s="5">
        <v>0.69861111111111096</v>
      </c>
      <c r="H776" t="s">
        <v>15</v>
      </c>
      <c r="I776" s="1">
        <v>6.5650000000000004</v>
      </c>
      <c r="J776" s="6">
        <v>6</v>
      </c>
      <c r="K776" t="str">
        <f t="shared" si="48"/>
        <v>Jan</v>
      </c>
      <c r="L776" t="str">
        <f t="shared" si="49"/>
        <v>Thu</v>
      </c>
      <c r="M776" t="str">
        <f t="shared" si="50"/>
        <v>evening</v>
      </c>
      <c r="N776" t="str">
        <f>VLOOKUP(A776,'Customer-details'!$A$1:$C$1001,2,0)</f>
        <v>Member</v>
      </c>
      <c r="O776" t="str">
        <f>VLOOKUP(A776,'Customer-details'!$A$1:$C$1001,3,0)</f>
        <v>Male</v>
      </c>
      <c r="P776" t="str">
        <f>VLOOKUP(A776,'Product-details'!$A$1:$C$1001,2,0)</f>
        <v>Food and beverages</v>
      </c>
      <c r="Q776" t="str">
        <f>VLOOKUP(A776,'City-details'!$A$1:$C$1001,3,0)</f>
        <v>Naypyitaw</v>
      </c>
      <c r="R776" t="str">
        <f>VLOOKUP(A776,'City-details'!$A$1:$C$1001,2,0)</f>
        <v>C</v>
      </c>
      <c r="S776" t="str">
        <f t="shared" si="51"/>
        <v>Average</v>
      </c>
    </row>
    <row r="777" spans="1:19">
      <c r="A777" t="s">
        <v>790</v>
      </c>
      <c r="B777" s="1">
        <v>28.86</v>
      </c>
      <c r="C777" s="4">
        <v>5</v>
      </c>
      <c r="D777" s="2">
        <v>7.2149999999999999</v>
      </c>
      <c r="E777" s="1">
        <v>151.51499999999999</v>
      </c>
      <c r="F777" s="3">
        <v>43487</v>
      </c>
      <c r="G777" s="5">
        <v>0.75555555555555598</v>
      </c>
      <c r="H777" t="s">
        <v>17</v>
      </c>
      <c r="I777" s="1">
        <v>7.2149999999999999</v>
      </c>
      <c r="J777" s="6">
        <v>8</v>
      </c>
      <c r="K777" t="str">
        <f t="shared" si="48"/>
        <v>Jan</v>
      </c>
      <c r="L777" t="str">
        <f t="shared" si="49"/>
        <v>Tue</v>
      </c>
      <c r="M777" t="str">
        <f t="shared" si="50"/>
        <v>evening</v>
      </c>
      <c r="N777" t="str">
        <f>VLOOKUP(A777,'Customer-details'!$A$1:$C$1001,2,0)</f>
        <v>Normal</v>
      </c>
      <c r="O777" t="str">
        <f>VLOOKUP(A777,'Customer-details'!$A$1:$C$1001,3,0)</f>
        <v>Female</v>
      </c>
      <c r="P777" t="str">
        <f>VLOOKUP(A777,'Product-details'!$A$1:$C$1001,2,0)</f>
        <v>Food and beverages</v>
      </c>
      <c r="Q777" t="str">
        <f>VLOOKUP(A777,'City-details'!$A$1:$C$1001,3,0)</f>
        <v>Mandalay</v>
      </c>
      <c r="R777" t="str">
        <f>VLOOKUP(A777,'City-details'!$A$1:$C$1001,2,0)</f>
        <v>B</v>
      </c>
      <c r="S777" t="str">
        <f t="shared" si="51"/>
        <v>Good</v>
      </c>
    </row>
    <row r="778" spans="1:19">
      <c r="A778" t="s">
        <v>791</v>
      </c>
      <c r="B778" s="1">
        <v>65.31</v>
      </c>
      <c r="C778" s="4">
        <v>7</v>
      </c>
      <c r="D778" s="2">
        <v>22.858499999999999</v>
      </c>
      <c r="E778" s="1">
        <v>480.02850000000001</v>
      </c>
      <c r="F778" s="3">
        <v>43529</v>
      </c>
      <c r="G778" s="5">
        <v>0.75138888888888899</v>
      </c>
      <c r="H778" t="s">
        <v>17</v>
      </c>
      <c r="I778" s="1">
        <v>22.858499999999999</v>
      </c>
      <c r="J778" s="6">
        <v>4.2</v>
      </c>
      <c r="K778" t="str">
        <f t="shared" si="48"/>
        <v>Mar</v>
      </c>
      <c r="L778" t="str">
        <f t="shared" si="49"/>
        <v>Tue</v>
      </c>
      <c r="M778" t="str">
        <f t="shared" si="50"/>
        <v>evening</v>
      </c>
      <c r="N778" t="str">
        <f>VLOOKUP(A778,'Customer-details'!$A$1:$C$1001,2,0)</f>
        <v>Member</v>
      </c>
      <c r="O778" t="str">
        <f>VLOOKUP(A778,'Customer-details'!$A$1:$C$1001,3,0)</f>
        <v>Male</v>
      </c>
      <c r="P778" t="str">
        <f>VLOOKUP(A778,'Product-details'!$A$1:$C$1001,2,0)</f>
        <v>Health and beauty</v>
      </c>
      <c r="Q778" t="str">
        <f>VLOOKUP(A778,'City-details'!$A$1:$C$1001,3,0)</f>
        <v>Naypyitaw</v>
      </c>
      <c r="R778" t="str">
        <f>VLOOKUP(A778,'City-details'!$A$1:$C$1001,2,0)</f>
        <v>C</v>
      </c>
      <c r="S778" t="str">
        <f t="shared" si="51"/>
        <v>Poor</v>
      </c>
    </row>
    <row r="779" spans="1:19">
      <c r="A779" t="s">
        <v>792</v>
      </c>
      <c r="B779" s="1">
        <v>93.38</v>
      </c>
      <c r="C779" s="4">
        <v>1</v>
      </c>
      <c r="D779" s="2">
        <v>4.6689999999999996</v>
      </c>
      <c r="E779" s="1">
        <v>98.049000000000007</v>
      </c>
      <c r="F779" s="3">
        <v>43468</v>
      </c>
      <c r="G779" s="5">
        <v>0.54652777777777795</v>
      </c>
      <c r="H779" t="s">
        <v>15</v>
      </c>
      <c r="I779" s="1">
        <v>4.6689999999999996</v>
      </c>
      <c r="J779" s="6">
        <v>9.6</v>
      </c>
      <c r="K779" t="str">
        <f t="shared" si="48"/>
        <v>Jan</v>
      </c>
      <c r="L779" t="str">
        <f t="shared" si="49"/>
        <v>Thu</v>
      </c>
      <c r="M779" t="str">
        <f t="shared" si="50"/>
        <v>afternoon</v>
      </c>
      <c r="N779" t="str">
        <f>VLOOKUP(A779,'Customer-details'!$A$1:$C$1001,2,0)</f>
        <v>Normal</v>
      </c>
      <c r="O779" t="str">
        <f>VLOOKUP(A779,'Customer-details'!$A$1:$C$1001,3,0)</f>
        <v>Male</v>
      </c>
      <c r="P779" t="str">
        <f>VLOOKUP(A779,'Product-details'!$A$1:$C$1001,2,0)</f>
        <v>Sports and travel</v>
      </c>
      <c r="Q779" t="str">
        <f>VLOOKUP(A779,'City-details'!$A$1:$C$1001,3,0)</f>
        <v>Mandalay</v>
      </c>
      <c r="R779" t="str">
        <f>VLOOKUP(A779,'City-details'!$A$1:$C$1001,2,0)</f>
        <v>B</v>
      </c>
      <c r="S779" t="str">
        <f t="shared" si="51"/>
        <v>Good</v>
      </c>
    </row>
    <row r="780" spans="1:19">
      <c r="A780" t="s">
        <v>793</v>
      </c>
      <c r="B780" s="1">
        <v>25.25</v>
      </c>
      <c r="C780" s="4">
        <v>5</v>
      </c>
      <c r="D780" s="2">
        <v>6.3125</v>
      </c>
      <c r="E780" s="1">
        <v>132.5625</v>
      </c>
      <c r="F780" s="3">
        <v>43544</v>
      </c>
      <c r="G780" s="5">
        <v>0.74444444444444402</v>
      </c>
      <c r="H780" t="s">
        <v>15</v>
      </c>
      <c r="I780" s="1">
        <v>6.3125</v>
      </c>
      <c r="J780" s="6">
        <v>6.1</v>
      </c>
      <c r="K780" t="str">
        <f t="shared" si="48"/>
        <v>Mar</v>
      </c>
      <c r="L780" t="str">
        <f t="shared" si="49"/>
        <v>Wed</v>
      </c>
      <c r="M780" t="str">
        <f t="shared" si="50"/>
        <v>evening</v>
      </c>
      <c r="N780" t="str">
        <f>VLOOKUP(A780,'Customer-details'!$A$1:$C$1001,2,0)</f>
        <v>Member</v>
      </c>
      <c r="O780" t="str">
        <f>VLOOKUP(A780,'Customer-details'!$A$1:$C$1001,3,0)</f>
        <v>Male</v>
      </c>
      <c r="P780" t="str">
        <f>VLOOKUP(A780,'Product-details'!$A$1:$C$1001,2,0)</f>
        <v>Sports and travel</v>
      </c>
      <c r="Q780" t="str">
        <f>VLOOKUP(A780,'City-details'!$A$1:$C$1001,3,0)</f>
        <v>Naypyitaw</v>
      </c>
      <c r="R780" t="str">
        <f>VLOOKUP(A780,'City-details'!$A$1:$C$1001,2,0)</f>
        <v>C</v>
      </c>
      <c r="S780" t="str">
        <f t="shared" si="51"/>
        <v>Average</v>
      </c>
    </row>
    <row r="781" spans="1:19">
      <c r="A781" t="s">
        <v>794</v>
      </c>
      <c r="B781" s="1">
        <v>87.87</v>
      </c>
      <c r="C781" s="4">
        <v>9</v>
      </c>
      <c r="D781" s="2">
        <v>39.541499999999999</v>
      </c>
      <c r="E781" s="1">
        <v>830.37149999999997</v>
      </c>
      <c r="F781" s="3">
        <v>43496</v>
      </c>
      <c r="G781" s="5">
        <v>0.85555555555555596</v>
      </c>
      <c r="H781" t="s">
        <v>13</v>
      </c>
      <c r="I781" s="1">
        <v>39.541499999999999</v>
      </c>
      <c r="J781" s="6">
        <v>5.6</v>
      </c>
      <c r="K781" t="str">
        <f t="shared" si="48"/>
        <v>Jan</v>
      </c>
      <c r="L781" t="str">
        <f t="shared" si="49"/>
        <v>Thu</v>
      </c>
      <c r="M781" t="str">
        <f t="shared" si="50"/>
        <v>evening</v>
      </c>
      <c r="N781" t="str">
        <f>VLOOKUP(A781,'Customer-details'!$A$1:$C$1001,2,0)</f>
        <v>Member</v>
      </c>
      <c r="O781" t="str">
        <f>VLOOKUP(A781,'Customer-details'!$A$1:$C$1001,3,0)</f>
        <v>Male</v>
      </c>
      <c r="P781" t="str">
        <f>VLOOKUP(A781,'Product-details'!$A$1:$C$1001,2,0)</f>
        <v>Electronic accessories</v>
      </c>
      <c r="Q781" t="str">
        <f>VLOOKUP(A781,'City-details'!$A$1:$C$1001,3,0)</f>
        <v>Mandalay</v>
      </c>
      <c r="R781" t="str">
        <f>VLOOKUP(A781,'City-details'!$A$1:$C$1001,2,0)</f>
        <v>B</v>
      </c>
      <c r="S781" t="str">
        <f t="shared" si="51"/>
        <v>Poor</v>
      </c>
    </row>
    <row r="782" spans="1:19">
      <c r="A782" t="s">
        <v>795</v>
      </c>
      <c r="B782" s="1">
        <v>21.8</v>
      </c>
      <c r="C782" s="4">
        <v>8</v>
      </c>
      <c r="D782" s="2">
        <v>8.7200000000000006</v>
      </c>
      <c r="E782" s="1">
        <v>183.12</v>
      </c>
      <c r="F782" s="3">
        <v>43515</v>
      </c>
      <c r="G782" s="5">
        <v>0.80833333333333302</v>
      </c>
      <c r="H782" t="s">
        <v>15</v>
      </c>
      <c r="I782" s="1">
        <v>8.7200000000000006</v>
      </c>
      <c r="J782" s="6">
        <v>8.3000000000000007</v>
      </c>
      <c r="K782" t="str">
        <f t="shared" si="48"/>
        <v>Feb</v>
      </c>
      <c r="L782" t="str">
        <f t="shared" si="49"/>
        <v>Tue</v>
      </c>
      <c r="M782" t="str">
        <f t="shared" si="50"/>
        <v>evening</v>
      </c>
      <c r="N782" t="str">
        <f>VLOOKUP(A782,'Customer-details'!$A$1:$C$1001,2,0)</f>
        <v>Normal</v>
      </c>
      <c r="O782" t="str">
        <f>VLOOKUP(A782,'Customer-details'!$A$1:$C$1001,3,0)</f>
        <v>Male</v>
      </c>
      <c r="P782" t="str">
        <f>VLOOKUP(A782,'Product-details'!$A$1:$C$1001,2,0)</f>
        <v>Health and beauty</v>
      </c>
      <c r="Q782" t="str">
        <f>VLOOKUP(A782,'City-details'!$A$1:$C$1001,3,0)</f>
        <v>Naypyitaw</v>
      </c>
      <c r="R782" t="str">
        <f>VLOOKUP(A782,'City-details'!$A$1:$C$1001,2,0)</f>
        <v>C</v>
      </c>
      <c r="S782" t="str">
        <f t="shared" si="51"/>
        <v>Good</v>
      </c>
    </row>
    <row r="783" spans="1:19">
      <c r="A783" t="s">
        <v>796</v>
      </c>
      <c r="B783" s="1">
        <v>94.76</v>
      </c>
      <c r="C783" s="4">
        <v>4</v>
      </c>
      <c r="D783" s="2">
        <v>18.952000000000002</v>
      </c>
      <c r="E783" s="1">
        <v>397.99200000000002</v>
      </c>
      <c r="F783" s="3">
        <v>43507</v>
      </c>
      <c r="G783" s="5">
        <v>0.67083333333333295</v>
      </c>
      <c r="H783" t="s">
        <v>13</v>
      </c>
      <c r="I783" s="1">
        <v>18.952000000000002</v>
      </c>
      <c r="J783" s="6">
        <v>7.8</v>
      </c>
      <c r="K783" t="str">
        <f t="shared" si="48"/>
        <v>Feb</v>
      </c>
      <c r="L783" t="str">
        <f t="shared" si="49"/>
        <v>Mon</v>
      </c>
      <c r="M783" t="str">
        <f t="shared" si="50"/>
        <v>evening</v>
      </c>
      <c r="N783" t="str">
        <f>VLOOKUP(A783,'Customer-details'!$A$1:$C$1001,2,0)</f>
        <v>Normal</v>
      </c>
      <c r="O783" t="str">
        <f>VLOOKUP(A783,'Customer-details'!$A$1:$C$1001,3,0)</f>
        <v>Female</v>
      </c>
      <c r="P783" t="str">
        <f>VLOOKUP(A783,'Product-details'!$A$1:$C$1001,2,0)</f>
        <v>Sports and travel</v>
      </c>
      <c r="Q783" t="str">
        <f>VLOOKUP(A783,'City-details'!$A$1:$C$1001,3,0)</f>
        <v>Yangon</v>
      </c>
      <c r="R783" t="str">
        <f>VLOOKUP(A783,'City-details'!$A$1:$C$1001,2,0)</f>
        <v>A</v>
      </c>
      <c r="S783" t="str">
        <f t="shared" si="51"/>
        <v>Average</v>
      </c>
    </row>
    <row r="784" spans="1:19">
      <c r="A784" t="s">
        <v>797</v>
      </c>
      <c r="B784" s="1">
        <v>30.62</v>
      </c>
      <c r="C784" s="4">
        <v>1</v>
      </c>
      <c r="D784" s="2">
        <v>1.5309999999999999</v>
      </c>
      <c r="E784" s="1">
        <v>32.151000000000003</v>
      </c>
      <c r="F784" s="3">
        <v>43501</v>
      </c>
      <c r="G784" s="5">
        <v>0.593055555555556</v>
      </c>
      <c r="H784" t="s">
        <v>17</v>
      </c>
      <c r="I784" s="1">
        <v>1.5309999999999999</v>
      </c>
      <c r="J784" s="6">
        <v>4.0999999999999996</v>
      </c>
      <c r="K784" t="str">
        <f t="shared" si="48"/>
        <v>Feb</v>
      </c>
      <c r="L784" t="str">
        <f t="shared" si="49"/>
        <v>Tue</v>
      </c>
      <c r="M784" t="str">
        <f t="shared" si="50"/>
        <v>afternoon</v>
      </c>
      <c r="N784" t="str">
        <f>VLOOKUP(A784,'Customer-details'!$A$1:$C$1001,2,0)</f>
        <v>Member</v>
      </c>
      <c r="O784" t="str">
        <f>VLOOKUP(A784,'Customer-details'!$A$1:$C$1001,3,0)</f>
        <v>Female</v>
      </c>
      <c r="P784" t="str">
        <f>VLOOKUP(A784,'Product-details'!$A$1:$C$1001,2,0)</f>
        <v>Fashion accessories</v>
      </c>
      <c r="Q784" t="str">
        <f>VLOOKUP(A784,'City-details'!$A$1:$C$1001,3,0)</f>
        <v>Yangon</v>
      </c>
      <c r="R784" t="str">
        <f>VLOOKUP(A784,'City-details'!$A$1:$C$1001,2,0)</f>
        <v>A</v>
      </c>
      <c r="S784" t="str">
        <f t="shared" si="51"/>
        <v>Poor</v>
      </c>
    </row>
    <row r="785" spans="1:19">
      <c r="A785" t="s">
        <v>798</v>
      </c>
      <c r="B785" s="1">
        <v>44.01</v>
      </c>
      <c r="C785" s="4">
        <v>8</v>
      </c>
      <c r="D785" s="2">
        <v>17.603999999999999</v>
      </c>
      <c r="E785" s="1">
        <v>369.68400000000003</v>
      </c>
      <c r="F785" s="3">
        <v>43527</v>
      </c>
      <c r="G785" s="5">
        <v>0.73333333333333295</v>
      </c>
      <c r="H785" t="s">
        <v>15</v>
      </c>
      <c r="I785" s="1">
        <v>17.603999999999999</v>
      </c>
      <c r="J785" s="6">
        <v>8.8000000000000007</v>
      </c>
      <c r="K785" t="str">
        <f t="shared" si="48"/>
        <v>Mar</v>
      </c>
      <c r="L785" t="str">
        <f t="shared" si="49"/>
        <v>Sun</v>
      </c>
      <c r="M785" t="str">
        <f t="shared" si="50"/>
        <v>evening</v>
      </c>
      <c r="N785" t="str">
        <f>VLOOKUP(A785,'Customer-details'!$A$1:$C$1001,2,0)</f>
        <v>Normal</v>
      </c>
      <c r="O785" t="str">
        <f>VLOOKUP(A785,'Customer-details'!$A$1:$C$1001,3,0)</f>
        <v>Female</v>
      </c>
      <c r="P785" t="str">
        <f>VLOOKUP(A785,'Product-details'!$A$1:$C$1001,2,0)</f>
        <v>Home and lifestyle</v>
      </c>
      <c r="Q785" t="str">
        <f>VLOOKUP(A785,'City-details'!$A$1:$C$1001,3,0)</f>
        <v>Naypyitaw</v>
      </c>
      <c r="R785" t="str">
        <f>VLOOKUP(A785,'City-details'!$A$1:$C$1001,2,0)</f>
        <v>C</v>
      </c>
      <c r="S785" t="str">
        <f t="shared" si="51"/>
        <v>Good</v>
      </c>
    </row>
    <row r="786" spans="1:19">
      <c r="A786" t="s">
        <v>799</v>
      </c>
      <c r="B786" s="1">
        <v>10.16</v>
      </c>
      <c r="C786" s="4">
        <v>5</v>
      </c>
      <c r="D786" s="2">
        <v>2.54</v>
      </c>
      <c r="E786" s="1">
        <v>53.34</v>
      </c>
      <c r="F786" s="3">
        <v>43520</v>
      </c>
      <c r="G786" s="5">
        <v>0.54722222222222205</v>
      </c>
      <c r="H786" t="s">
        <v>13</v>
      </c>
      <c r="I786" s="1">
        <v>2.54</v>
      </c>
      <c r="J786" s="6">
        <v>4.0999999999999996</v>
      </c>
      <c r="K786" t="str">
        <f t="shared" si="48"/>
        <v>Feb</v>
      </c>
      <c r="L786" t="str">
        <f t="shared" si="49"/>
        <v>Sun</v>
      </c>
      <c r="M786" t="str">
        <f t="shared" si="50"/>
        <v>afternoon</v>
      </c>
      <c r="N786" t="str">
        <f>VLOOKUP(A786,'Customer-details'!$A$1:$C$1001,2,0)</f>
        <v>Member</v>
      </c>
      <c r="O786" t="str">
        <f>VLOOKUP(A786,'Customer-details'!$A$1:$C$1001,3,0)</f>
        <v>Female</v>
      </c>
      <c r="P786" t="str">
        <f>VLOOKUP(A786,'Product-details'!$A$1:$C$1001,2,0)</f>
        <v>Health and beauty</v>
      </c>
      <c r="Q786" t="str">
        <f>VLOOKUP(A786,'City-details'!$A$1:$C$1001,3,0)</f>
        <v>Naypyitaw</v>
      </c>
      <c r="R786" t="str">
        <f>VLOOKUP(A786,'City-details'!$A$1:$C$1001,2,0)</f>
        <v>C</v>
      </c>
      <c r="S786" t="str">
        <f t="shared" si="51"/>
        <v>Poor</v>
      </c>
    </row>
    <row r="787" spans="1:19">
      <c r="A787" t="s">
        <v>800</v>
      </c>
      <c r="B787" s="1">
        <v>74.58</v>
      </c>
      <c r="C787" s="4">
        <v>7</v>
      </c>
      <c r="D787" s="2">
        <v>26.103000000000002</v>
      </c>
      <c r="E787" s="1">
        <v>548.16300000000001</v>
      </c>
      <c r="F787" s="3">
        <v>43500</v>
      </c>
      <c r="G787" s="5">
        <v>0.67291666666666705</v>
      </c>
      <c r="H787" t="s">
        <v>17</v>
      </c>
      <c r="I787" s="1">
        <v>26.103000000000002</v>
      </c>
      <c r="J787" s="6">
        <v>9</v>
      </c>
      <c r="K787" t="str">
        <f t="shared" si="48"/>
        <v>Feb</v>
      </c>
      <c r="L787" t="str">
        <f t="shared" si="49"/>
        <v>Mon</v>
      </c>
      <c r="M787" t="str">
        <f t="shared" si="50"/>
        <v>evening</v>
      </c>
      <c r="N787" t="str">
        <f>VLOOKUP(A787,'Customer-details'!$A$1:$C$1001,2,0)</f>
        <v>Normal</v>
      </c>
      <c r="O787" t="str">
        <f>VLOOKUP(A787,'Customer-details'!$A$1:$C$1001,3,0)</f>
        <v>Male</v>
      </c>
      <c r="P787" t="str">
        <f>VLOOKUP(A787,'Product-details'!$A$1:$C$1001,2,0)</f>
        <v>Electronic accessories</v>
      </c>
      <c r="Q787" t="str">
        <f>VLOOKUP(A787,'City-details'!$A$1:$C$1001,3,0)</f>
        <v>Yangon</v>
      </c>
      <c r="R787" t="str">
        <f>VLOOKUP(A787,'City-details'!$A$1:$C$1001,2,0)</f>
        <v>A</v>
      </c>
      <c r="S787" t="str">
        <f t="shared" si="51"/>
        <v>Good</v>
      </c>
    </row>
    <row r="788" spans="1:19">
      <c r="A788" t="s">
        <v>801</v>
      </c>
      <c r="B788" s="1">
        <v>71.89</v>
      </c>
      <c r="C788" s="4">
        <v>8</v>
      </c>
      <c r="D788" s="2">
        <v>28.756</v>
      </c>
      <c r="E788" s="1">
        <v>603.87599999999998</v>
      </c>
      <c r="F788" s="3">
        <v>43515</v>
      </c>
      <c r="G788" s="5">
        <v>0.48125000000000001</v>
      </c>
      <c r="H788" t="s">
        <v>13</v>
      </c>
      <c r="I788" s="1">
        <v>28.756</v>
      </c>
      <c r="J788" s="6">
        <v>5.5</v>
      </c>
      <c r="K788" t="str">
        <f t="shared" si="48"/>
        <v>Feb</v>
      </c>
      <c r="L788" t="str">
        <f t="shared" si="49"/>
        <v>Tue</v>
      </c>
      <c r="M788" t="str">
        <f t="shared" si="50"/>
        <v>morning</v>
      </c>
      <c r="N788" t="str">
        <f>VLOOKUP(A788,'Customer-details'!$A$1:$C$1001,2,0)</f>
        <v>Normal</v>
      </c>
      <c r="O788" t="str">
        <f>VLOOKUP(A788,'Customer-details'!$A$1:$C$1001,3,0)</f>
        <v>Male</v>
      </c>
      <c r="P788" t="str">
        <f>VLOOKUP(A788,'Product-details'!$A$1:$C$1001,2,0)</f>
        <v>Electronic accessories</v>
      </c>
      <c r="Q788" t="str">
        <f>VLOOKUP(A788,'City-details'!$A$1:$C$1001,3,0)</f>
        <v>Naypyitaw</v>
      </c>
      <c r="R788" t="str">
        <f>VLOOKUP(A788,'City-details'!$A$1:$C$1001,2,0)</f>
        <v>C</v>
      </c>
      <c r="S788" t="str">
        <f t="shared" si="51"/>
        <v>Poor</v>
      </c>
    </row>
    <row r="789" spans="1:19">
      <c r="A789" t="s">
        <v>802</v>
      </c>
      <c r="B789" s="1">
        <v>10.99</v>
      </c>
      <c r="C789" s="4">
        <v>5</v>
      </c>
      <c r="D789" s="2">
        <v>2.7475000000000001</v>
      </c>
      <c r="E789" s="1">
        <v>57.697499999999998</v>
      </c>
      <c r="F789" s="3">
        <v>43488</v>
      </c>
      <c r="G789" s="5">
        <v>0.42916666666666697</v>
      </c>
      <c r="H789" t="s">
        <v>17</v>
      </c>
      <c r="I789" s="1">
        <v>2.7475000000000001</v>
      </c>
      <c r="J789" s="6">
        <v>9.3000000000000007</v>
      </c>
      <c r="K789" t="str">
        <f t="shared" si="48"/>
        <v>Jan</v>
      </c>
      <c r="L789" t="str">
        <f t="shared" si="49"/>
        <v>Wed</v>
      </c>
      <c r="M789" t="str">
        <f t="shared" si="50"/>
        <v>morning</v>
      </c>
      <c r="N789" t="str">
        <f>VLOOKUP(A789,'Customer-details'!$A$1:$C$1001,2,0)</f>
        <v>Normal</v>
      </c>
      <c r="O789" t="str">
        <f>VLOOKUP(A789,'Customer-details'!$A$1:$C$1001,3,0)</f>
        <v>Female</v>
      </c>
      <c r="P789" t="str">
        <f>VLOOKUP(A789,'Product-details'!$A$1:$C$1001,2,0)</f>
        <v>Health and beauty</v>
      </c>
      <c r="Q789" t="str">
        <f>VLOOKUP(A789,'City-details'!$A$1:$C$1001,3,0)</f>
        <v>Naypyitaw</v>
      </c>
      <c r="R789" t="str">
        <f>VLOOKUP(A789,'City-details'!$A$1:$C$1001,2,0)</f>
        <v>C</v>
      </c>
      <c r="S789" t="str">
        <f t="shared" si="51"/>
        <v>Good</v>
      </c>
    </row>
    <row r="790" spans="1:19">
      <c r="A790" t="s">
        <v>803</v>
      </c>
      <c r="B790" s="1">
        <v>60.47</v>
      </c>
      <c r="C790" s="4">
        <v>3</v>
      </c>
      <c r="D790" s="2">
        <v>9.0704999999999991</v>
      </c>
      <c r="E790" s="1">
        <v>190.48050000000001</v>
      </c>
      <c r="F790" s="3">
        <v>43479</v>
      </c>
      <c r="G790" s="5">
        <v>0.45486111111111099</v>
      </c>
      <c r="H790" t="s">
        <v>17</v>
      </c>
      <c r="I790" s="1">
        <v>9.0704999999999991</v>
      </c>
      <c r="J790" s="6">
        <v>5.6</v>
      </c>
      <c r="K790" t="str">
        <f t="shared" si="48"/>
        <v>Jan</v>
      </c>
      <c r="L790" t="str">
        <f t="shared" si="49"/>
        <v>Mon</v>
      </c>
      <c r="M790" t="str">
        <f t="shared" si="50"/>
        <v>morning</v>
      </c>
      <c r="N790" t="str">
        <f>VLOOKUP(A790,'Customer-details'!$A$1:$C$1001,2,0)</f>
        <v>Member</v>
      </c>
      <c r="O790" t="str">
        <f>VLOOKUP(A790,'Customer-details'!$A$1:$C$1001,3,0)</f>
        <v>Male</v>
      </c>
      <c r="P790" t="str">
        <f>VLOOKUP(A790,'Product-details'!$A$1:$C$1001,2,0)</f>
        <v>Health and beauty</v>
      </c>
      <c r="Q790" t="str">
        <f>VLOOKUP(A790,'City-details'!$A$1:$C$1001,3,0)</f>
        <v>Naypyitaw</v>
      </c>
      <c r="R790" t="str">
        <f>VLOOKUP(A790,'City-details'!$A$1:$C$1001,2,0)</f>
        <v>C</v>
      </c>
      <c r="S790" t="str">
        <f t="shared" si="51"/>
        <v>Poor</v>
      </c>
    </row>
    <row r="791" spans="1:19">
      <c r="A791" t="s">
        <v>804</v>
      </c>
      <c r="B791" s="1">
        <v>58.91</v>
      </c>
      <c r="C791" s="4">
        <v>7</v>
      </c>
      <c r="D791" s="2">
        <v>20.618500000000001</v>
      </c>
      <c r="E791" s="1">
        <v>432.98849999999999</v>
      </c>
      <c r="F791" s="3">
        <v>43482</v>
      </c>
      <c r="G791" s="5">
        <v>0.63541666666666696</v>
      </c>
      <c r="H791" t="s">
        <v>13</v>
      </c>
      <c r="I791" s="1">
        <v>20.618500000000001</v>
      </c>
      <c r="J791" s="6">
        <v>9.6999999999999993</v>
      </c>
      <c r="K791" t="str">
        <f t="shared" si="48"/>
        <v>Jan</v>
      </c>
      <c r="L791" t="str">
        <f t="shared" si="49"/>
        <v>Thu</v>
      </c>
      <c r="M791" t="str">
        <f t="shared" si="50"/>
        <v>afternoon</v>
      </c>
      <c r="N791" t="str">
        <f>VLOOKUP(A791,'Customer-details'!$A$1:$C$1001,2,0)</f>
        <v>Normal</v>
      </c>
      <c r="O791" t="str">
        <f>VLOOKUP(A791,'Customer-details'!$A$1:$C$1001,3,0)</f>
        <v>Male</v>
      </c>
      <c r="P791" t="str">
        <f>VLOOKUP(A791,'Product-details'!$A$1:$C$1001,2,0)</f>
        <v>Sports and travel</v>
      </c>
      <c r="Q791" t="str">
        <f>VLOOKUP(A791,'City-details'!$A$1:$C$1001,3,0)</f>
        <v>Yangon</v>
      </c>
      <c r="R791" t="str">
        <f>VLOOKUP(A791,'City-details'!$A$1:$C$1001,2,0)</f>
        <v>A</v>
      </c>
      <c r="S791" t="str">
        <f t="shared" si="51"/>
        <v>Good</v>
      </c>
    </row>
    <row r="792" spans="1:19">
      <c r="A792" t="s">
        <v>805</v>
      </c>
      <c r="B792" s="1">
        <v>46.41</v>
      </c>
      <c r="C792" s="4">
        <v>1</v>
      </c>
      <c r="D792" s="2">
        <v>2.3205</v>
      </c>
      <c r="E792" s="1">
        <v>48.730499999999999</v>
      </c>
      <c r="F792" s="3">
        <v>43527</v>
      </c>
      <c r="G792" s="5">
        <v>0.83750000000000002</v>
      </c>
      <c r="H792" t="s">
        <v>17</v>
      </c>
      <c r="I792" s="1">
        <v>2.3205</v>
      </c>
      <c r="J792" s="6">
        <v>4</v>
      </c>
      <c r="K792" t="str">
        <f t="shared" si="48"/>
        <v>Mar</v>
      </c>
      <c r="L792" t="str">
        <f t="shared" si="49"/>
        <v>Sun</v>
      </c>
      <c r="M792" t="str">
        <f t="shared" si="50"/>
        <v>evening</v>
      </c>
      <c r="N792" t="str">
        <f>VLOOKUP(A792,'Customer-details'!$A$1:$C$1001,2,0)</f>
        <v>Normal</v>
      </c>
      <c r="O792" t="str">
        <f>VLOOKUP(A792,'Customer-details'!$A$1:$C$1001,3,0)</f>
        <v>Male</v>
      </c>
      <c r="P792" t="str">
        <f>VLOOKUP(A792,'Product-details'!$A$1:$C$1001,2,0)</f>
        <v>Fashion accessories</v>
      </c>
      <c r="Q792" t="str">
        <f>VLOOKUP(A792,'City-details'!$A$1:$C$1001,3,0)</f>
        <v>Yangon</v>
      </c>
      <c r="R792" t="str">
        <f>VLOOKUP(A792,'City-details'!$A$1:$C$1001,2,0)</f>
        <v>A</v>
      </c>
      <c r="S792" t="str">
        <f t="shared" si="51"/>
        <v>Poor</v>
      </c>
    </row>
    <row r="793" spans="1:19">
      <c r="A793" t="s">
        <v>806</v>
      </c>
      <c r="B793" s="1">
        <v>68.55</v>
      </c>
      <c r="C793" s="4">
        <v>4</v>
      </c>
      <c r="D793" s="2">
        <v>13.71</v>
      </c>
      <c r="E793" s="1">
        <v>287.91000000000003</v>
      </c>
      <c r="F793" s="3">
        <v>43511</v>
      </c>
      <c r="G793" s="5">
        <v>0.84791666666666698</v>
      </c>
      <c r="H793" t="s">
        <v>17</v>
      </c>
      <c r="I793" s="1">
        <v>13.71</v>
      </c>
      <c r="J793" s="6">
        <v>9.1999999999999993</v>
      </c>
      <c r="K793" t="str">
        <f t="shared" si="48"/>
        <v>Feb</v>
      </c>
      <c r="L793" t="str">
        <f t="shared" si="49"/>
        <v>Fri</v>
      </c>
      <c r="M793" t="str">
        <f t="shared" si="50"/>
        <v>evening</v>
      </c>
      <c r="N793" t="str">
        <f>VLOOKUP(A793,'Customer-details'!$A$1:$C$1001,2,0)</f>
        <v>Member</v>
      </c>
      <c r="O793" t="str">
        <f>VLOOKUP(A793,'Customer-details'!$A$1:$C$1001,3,0)</f>
        <v>Male</v>
      </c>
      <c r="P793" t="str">
        <f>VLOOKUP(A793,'Product-details'!$A$1:$C$1001,2,0)</f>
        <v>Health and beauty</v>
      </c>
      <c r="Q793" t="str">
        <f>VLOOKUP(A793,'City-details'!$A$1:$C$1001,3,0)</f>
        <v>Naypyitaw</v>
      </c>
      <c r="R793" t="str">
        <f>VLOOKUP(A793,'City-details'!$A$1:$C$1001,2,0)</f>
        <v>C</v>
      </c>
      <c r="S793" t="str">
        <f t="shared" si="51"/>
        <v>Good</v>
      </c>
    </row>
    <row r="794" spans="1:19">
      <c r="A794" t="s">
        <v>807</v>
      </c>
      <c r="B794" s="1">
        <v>97.37</v>
      </c>
      <c r="C794" s="4">
        <v>10</v>
      </c>
      <c r="D794" s="2">
        <v>48.685000000000002</v>
      </c>
      <c r="E794" s="1">
        <v>1022.385</v>
      </c>
      <c r="F794" s="3">
        <v>43480</v>
      </c>
      <c r="G794" s="5">
        <v>0.57499999999999996</v>
      </c>
      <c r="H794" t="s">
        <v>17</v>
      </c>
      <c r="I794" s="1">
        <v>48.685000000000002</v>
      </c>
      <c r="J794" s="6">
        <v>4.9000000000000004</v>
      </c>
      <c r="K794" t="str">
        <f t="shared" si="48"/>
        <v>Jan</v>
      </c>
      <c r="L794" t="str">
        <f t="shared" si="49"/>
        <v>Tue</v>
      </c>
      <c r="M794" t="str">
        <f t="shared" si="50"/>
        <v>afternoon</v>
      </c>
      <c r="N794" t="str">
        <f>VLOOKUP(A794,'Customer-details'!$A$1:$C$1001,2,0)</f>
        <v>Normal</v>
      </c>
      <c r="O794" t="str">
        <f>VLOOKUP(A794,'Customer-details'!$A$1:$C$1001,3,0)</f>
        <v>Female</v>
      </c>
      <c r="P794" t="str">
        <f>VLOOKUP(A794,'Product-details'!$A$1:$C$1001,2,0)</f>
        <v>Home and lifestyle</v>
      </c>
      <c r="Q794" t="str">
        <f>VLOOKUP(A794,'City-details'!$A$1:$C$1001,3,0)</f>
        <v>Mandalay</v>
      </c>
      <c r="R794" t="str">
        <f>VLOOKUP(A794,'City-details'!$A$1:$C$1001,2,0)</f>
        <v>B</v>
      </c>
      <c r="S794" t="str">
        <f t="shared" si="51"/>
        <v>Poor</v>
      </c>
    </row>
    <row r="795" spans="1:19">
      <c r="A795" t="s">
        <v>808</v>
      </c>
      <c r="B795" s="1">
        <v>92.6</v>
      </c>
      <c r="C795" s="4">
        <v>7</v>
      </c>
      <c r="D795" s="2">
        <v>32.409999999999997</v>
      </c>
      <c r="E795" s="1">
        <v>680.61</v>
      </c>
      <c r="F795" s="3">
        <v>43523</v>
      </c>
      <c r="G795" s="5">
        <v>0.53611111111111098</v>
      </c>
      <c r="H795" t="s">
        <v>17</v>
      </c>
      <c r="I795" s="1">
        <v>32.409999999999997</v>
      </c>
      <c r="J795" s="6">
        <v>9.3000000000000007</v>
      </c>
      <c r="K795" t="str">
        <f t="shared" si="48"/>
        <v>Feb</v>
      </c>
      <c r="L795" t="str">
        <f t="shared" si="49"/>
        <v>Wed</v>
      </c>
      <c r="M795" t="str">
        <f t="shared" si="50"/>
        <v>afternoon</v>
      </c>
      <c r="N795" t="str">
        <f>VLOOKUP(A795,'Customer-details'!$A$1:$C$1001,2,0)</f>
        <v>Member</v>
      </c>
      <c r="O795" t="str">
        <f>VLOOKUP(A795,'Customer-details'!$A$1:$C$1001,3,0)</f>
        <v>Male</v>
      </c>
      <c r="P795" t="str">
        <f>VLOOKUP(A795,'Product-details'!$A$1:$C$1001,2,0)</f>
        <v>Electronic accessories</v>
      </c>
      <c r="Q795" t="str">
        <f>VLOOKUP(A795,'City-details'!$A$1:$C$1001,3,0)</f>
        <v>Yangon</v>
      </c>
      <c r="R795" t="str">
        <f>VLOOKUP(A795,'City-details'!$A$1:$C$1001,2,0)</f>
        <v>A</v>
      </c>
      <c r="S795" t="str">
        <f t="shared" si="51"/>
        <v>Good</v>
      </c>
    </row>
    <row r="796" spans="1:19">
      <c r="A796" t="s">
        <v>809</v>
      </c>
      <c r="B796" s="1">
        <v>46.61</v>
      </c>
      <c r="C796" s="4">
        <v>2</v>
      </c>
      <c r="D796" s="2">
        <v>4.6609999999999996</v>
      </c>
      <c r="E796" s="1">
        <v>97.881</v>
      </c>
      <c r="F796" s="3">
        <v>43522</v>
      </c>
      <c r="G796" s="5">
        <v>0.51944444444444404</v>
      </c>
      <c r="H796" t="s">
        <v>17</v>
      </c>
      <c r="I796" s="1">
        <v>4.6609999999999996</v>
      </c>
      <c r="J796" s="6">
        <v>6.6</v>
      </c>
      <c r="K796" t="str">
        <f t="shared" si="48"/>
        <v>Feb</v>
      </c>
      <c r="L796" t="str">
        <f t="shared" si="49"/>
        <v>Tue</v>
      </c>
      <c r="M796" t="str">
        <f t="shared" si="50"/>
        <v>afternoon</v>
      </c>
      <c r="N796" t="str">
        <f>VLOOKUP(A796,'Customer-details'!$A$1:$C$1001,2,0)</f>
        <v>Normal</v>
      </c>
      <c r="O796" t="str">
        <f>VLOOKUP(A796,'Customer-details'!$A$1:$C$1001,3,0)</f>
        <v>Female</v>
      </c>
      <c r="P796" t="str">
        <f>VLOOKUP(A796,'Product-details'!$A$1:$C$1001,2,0)</f>
        <v>Electronic accessories</v>
      </c>
      <c r="Q796" t="str">
        <f>VLOOKUP(A796,'City-details'!$A$1:$C$1001,3,0)</f>
        <v>Yangon</v>
      </c>
      <c r="R796" t="str">
        <f>VLOOKUP(A796,'City-details'!$A$1:$C$1001,2,0)</f>
        <v>A</v>
      </c>
      <c r="S796" t="str">
        <f t="shared" si="51"/>
        <v>Average</v>
      </c>
    </row>
    <row r="797" spans="1:19">
      <c r="A797" t="s">
        <v>810</v>
      </c>
      <c r="B797" s="1">
        <v>27.18</v>
      </c>
      <c r="C797" s="4">
        <v>2</v>
      </c>
      <c r="D797" s="2">
        <v>2.718</v>
      </c>
      <c r="E797" s="1">
        <v>57.078000000000003</v>
      </c>
      <c r="F797" s="3">
        <v>43539</v>
      </c>
      <c r="G797" s="5">
        <v>0.68472222222222201</v>
      </c>
      <c r="H797" t="s">
        <v>13</v>
      </c>
      <c r="I797" s="1">
        <v>2.718</v>
      </c>
      <c r="J797" s="6">
        <v>4.3</v>
      </c>
      <c r="K797" t="str">
        <f t="shared" si="48"/>
        <v>Mar</v>
      </c>
      <c r="L797" t="str">
        <f t="shared" si="49"/>
        <v>Fri</v>
      </c>
      <c r="M797" t="str">
        <f t="shared" si="50"/>
        <v>evening</v>
      </c>
      <c r="N797" t="str">
        <f>VLOOKUP(A797,'Customer-details'!$A$1:$C$1001,2,0)</f>
        <v>Normal</v>
      </c>
      <c r="O797" t="str">
        <f>VLOOKUP(A797,'Customer-details'!$A$1:$C$1001,3,0)</f>
        <v>Male</v>
      </c>
      <c r="P797" t="str">
        <f>VLOOKUP(A797,'Product-details'!$A$1:$C$1001,2,0)</f>
        <v>Fashion accessories</v>
      </c>
      <c r="Q797" t="str">
        <f>VLOOKUP(A797,'City-details'!$A$1:$C$1001,3,0)</f>
        <v>Mandalay</v>
      </c>
      <c r="R797" t="str">
        <f>VLOOKUP(A797,'City-details'!$A$1:$C$1001,2,0)</f>
        <v>B</v>
      </c>
      <c r="S797" t="str">
        <f t="shared" si="51"/>
        <v>Poor</v>
      </c>
    </row>
    <row r="798" spans="1:19">
      <c r="A798" t="s">
        <v>811</v>
      </c>
      <c r="B798" s="1">
        <v>60.87</v>
      </c>
      <c r="C798" s="4">
        <v>1</v>
      </c>
      <c r="D798" s="2">
        <v>3.0434999999999999</v>
      </c>
      <c r="E798" s="1">
        <v>63.913499999999999</v>
      </c>
      <c r="F798" s="3">
        <v>43489</v>
      </c>
      <c r="G798" s="5">
        <v>0.55833333333333302</v>
      </c>
      <c r="H798" t="s">
        <v>15</v>
      </c>
      <c r="I798" s="1">
        <v>3.0434999999999999</v>
      </c>
      <c r="J798" s="6">
        <v>5.5</v>
      </c>
      <c r="K798" t="str">
        <f t="shared" si="48"/>
        <v>Jan</v>
      </c>
      <c r="L798" t="str">
        <f t="shared" si="49"/>
        <v>Thu</v>
      </c>
      <c r="M798" t="str">
        <f t="shared" si="50"/>
        <v>afternoon</v>
      </c>
      <c r="N798" t="str">
        <f>VLOOKUP(A798,'Customer-details'!$A$1:$C$1001,2,0)</f>
        <v>Member</v>
      </c>
      <c r="O798" t="str">
        <f>VLOOKUP(A798,'Customer-details'!$A$1:$C$1001,3,0)</f>
        <v>Female</v>
      </c>
      <c r="P798" t="str">
        <f>VLOOKUP(A798,'Product-details'!$A$1:$C$1001,2,0)</f>
        <v>Home and lifestyle</v>
      </c>
      <c r="Q798" t="str">
        <f>VLOOKUP(A798,'City-details'!$A$1:$C$1001,3,0)</f>
        <v>Naypyitaw</v>
      </c>
      <c r="R798" t="str">
        <f>VLOOKUP(A798,'City-details'!$A$1:$C$1001,2,0)</f>
        <v>C</v>
      </c>
      <c r="S798" t="str">
        <f t="shared" si="51"/>
        <v>Poor</v>
      </c>
    </row>
    <row r="799" spans="1:19">
      <c r="A799" t="s">
        <v>812</v>
      </c>
      <c r="B799" s="1">
        <v>24.49</v>
      </c>
      <c r="C799" s="4">
        <v>10</v>
      </c>
      <c r="D799" s="2">
        <v>12.244999999999999</v>
      </c>
      <c r="E799" s="1">
        <v>257.14499999999998</v>
      </c>
      <c r="F799" s="3">
        <v>43518</v>
      </c>
      <c r="G799" s="5">
        <v>0.63541666666666696</v>
      </c>
      <c r="H799" t="s">
        <v>15</v>
      </c>
      <c r="I799" s="1">
        <v>12.244999999999999</v>
      </c>
      <c r="J799" s="6">
        <v>8.1</v>
      </c>
      <c r="K799" t="str">
        <f t="shared" si="48"/>
        <v>Feb</v>
      </c>
      <c r="L799" t="str">
        <f t="shared" si="49"/>
        <v>Fri</v>
      </c>
      <c r="M799" t="str">
        <f t="shared" si="50"/>
        <v>afternoon</v>
      </c>
      <c r="N799" t="str">
        <f>VLOOKUP(A799,'Customer-details'!$A$1:$C$1001,2,0)</f>
        <v>Member</v>
      </c>
      <c r="O799" t="str">
        <f>VLOOKUP(A799,'Customer-details'!$A$1:$C$1001,3,0)</f>
        <v>Female</v>
      </c>
      <c r="P799" t="str">
        <f>VLOOKUP(A799,'Product-details'!$A$1:$C$1001,2,0)</f>
        <v>Sports and travel</v>
      </c>
      <c r="Q799" t="str">
        <f>VLOOKUP(A799,'City-details'!$A$1:$C$1001,3,0)</f>
        <v>Yangon</v>
      </c>
      <c r="R799" t="str">
        <f>VLOOKUP(A799,'City-details'!$A$1:$C$1001,2,0)</f>
        <v>A</v>
      </c>
      <c r="S799" t="str">
        <f t="shared" si="51"/>
        <v>Good</v>
      </c>
    </row>
    <row r="800" spans="1:19">
      <c r="A800" t="s">
        <v>813</v>
      </c>
      <c r="B800" s="1">
        <v>92.78</v>
      </c>
      <c r="C800" s="4">
        <v>1</v>
      </c>
      <c r="D800" s="2">
        <v>4.6390000000000002</v>
      </c>
      <c r="E800" s="1">
        <v>97.418999999999997</v>
      </c>
      <c r="F800" s="3">
        <v>43539</v>
      </c>
      <c r="G800" s="5">
        <v>0.45138888888888901</v>
      </c>
      <c r="H800" t="s">
        <v>17</v>
      </c>
      <c r="I800" s="1">
        <v>4.6390000000000002</v>
      </c>
      <c r="J800" s="6">
        <v>9.8000000000000007</v>
      </c>
      <c r="K800" t="str">
        <f t="shared" si="48"/>
        <v>Mar</v>
      </c>
      <c r="L800" t="str">
        <f t="shared" si="49"/>
        <v>Fri</v>
      </c>
      <c r="M800" t="str">
        <f t="shared" si="50"/>
        <v>morning</v>
      </c>
      <c r="N800" t="str">
        <f>VLOOKUP(A800,'Customer-details'!$A$1:$C$1001,2,0)</f>
        <v>Normal</v>
      </c>
      <c r="O800" t="str">
        <f>VLOOKUP(A800,'Customer-details'!$A$1:$C$1001,3,0)</f>
        <v>Male</v>
      </c>
      <c r="P800" t="str">
        <f>VLOOKUP(A800,'Product-details'!$A$1:$C$1001,2,0)</f>
        <v>Health and beauty</v>
      </c>
      <c r="Q800" t="str">
        <f>VLOOKUP(A800,'City-details'!$A$1:$C$1001,3,0)</f>
        <v>Mandalay</v>
      </c>
      <c r="R800" t="str">
        <f>VLOOKUP(A800,'City-details'!$A$1:$C$1001,2,0)</f>
        <v>B</v>
      </c>
      <c r="S800" t="str">
        <f t="shared" si="51"/>
        <v>Good</v>
      </c>
    </row>
    <row r="801" spans="1:19">
      <c r="A801" t="s">
        <v>814</v>
      </c>
      <c r="B801" s="1">
        <v>86.69</v>
      </c>
      <c r="C801" s="4">
        <v>5</v>
      </c>
      <c r="D801" s="2">
        <v>21.672499999999999</v>
      </c>
      <c r="E801" s="1">
        <v>455.1225</v>
      </c>
      <c r="F801" s="3">
        <v>43507</v>
      </c>
      <c r="G801" s="5">
        <v>0.77638888888888902</v>
      </c>
      <c r="H801" t="s">
        <v>13</v>
      </c>
      <c r="I801" s="1">
        <v>21.672499999999999</v>
      </c>
      <c r="J801" s="6">
        <v>9.4</v>
      </c>
      <c r="K801" t="str">
        <f t="shared" si="48"/>
        <v>Feb</v>
      </c>
      <c r="L801" t="str">
        <f t="shared" si="49"/>
        <v>Mon</v>
      </c>
      <c r="M801" t="str">
        <f t="shared" si="50"/>
        <v>evening</v>
      </c>
      <c r="N801" t="str">
        <f>VLOOKUP(A801,'Customer-details'!$A$1:$C$1001,2,0)</f>
        <v>Member</v>
      </c>
      <c r="O801" t="str">
        <f>VLOOKUP(A801,'Customer-details'!$A$1:$C$1001,3,0)</f>
        <v>Male</v>
      </c>
      <c r="P801" t="str">
        <f>VLOOKUP(A801,'Product-details'!$A$1:$C$1001,2,0)</f>
        <v>Home and lifestyle</v>
      </c>
      <c r="Q801" t="str">
        <f>VLOOKUP(A801,'City-details'!$A$1:$C$1001,3,0)</f>
        <v>Naypyitaw</v>
      </c>
      <c r="R801" t="str">
        <f>VLOOKUP(A801,'City-details'!$A$1:$C$1001,2,0)</f>
        <v>C</v>
      </c>
      <c r="S801" t="str">
        <f t="shared" si="51"/>
        <v>Good</v>
      </c>
    </row>
    <row r="802" spans="1:19">
      <c r="A802" t="s">
        <v>815</v>
      </c>
      <c r="B802" s="1">
        <v>23.01</v>
      </c>
      <c r="C802" s="4">
        <v>6</v>
      </c>
      <c r="D802" s="2">
        <v>6.9029999999999996</v>
      </c>
      <c r="E802" s="1">
        <v>144.96299999999999</v>
      </c>
      <c r="F802" s="3">
        <v>43477</v>
      </c>
      <c r="G802" s="5">
        <v>0.69791666666666696</v>
      </c>
      <c r="H802" t="s">
        <v>13</v>
      </c>
      <c r="I802" s="1">
        <v>6.9029999999999996</v>
      </c>
      <c r="J802" s="6">
        <v>7.9</v>
      </c>
      <c r="K802" t="str">
        <f t="shared" si="48"/>
        <v>Jan</v>
      </c>
      <c r="L802" t="str">
        <f t="shared" si="49"/>
        <v>Sat</v>
      </c>
      <c r="M802" t="str">
        <f t="shared" si="50"/>
        <v>evening</v>
      </c>
      <c r="N802" t="str">
        <f>VLOOKUP(A802,'Customer-details'!$A$1:$C$1001,2,0)</f>
        <v>Normal</v>
      </c>
      <c r="O802" t="str">
        <f>VLOOKUP(A802,'Customer-details'!$A$1:$C$1001,3,0)</f>
        <v>Male</v>
      </c>
      <c r="P802" t="str">
        <f>VLOOKUP(A802,'Product-details'!$A$1:$C$1001,2,0)</f>
        <v>Sports and travel</v>
      </c>
      <c r="Q802" t="str">
        <f>VLOOKUP(A802,'City-details'!$A$1:$C$1001,3,0)</f>
        <v>Mandalay</v>
      </c>
      <c r="R802" t="str">
        <f>VLOOKUP(A802,'City-details'!$A$1:$C$1001,2,0)</f>
        <v>B</v>
      </c>
      <c r="S802" t="str">
        <f t="shared" si="51"/>
        <v>Average</v>
      </c>
    </row>
    <row r="803" spans="1:19">
      <c r="A803" t="s">
        <v>816</v>
      </c>
      <c r="B803" s="1">
        <v>30.2</v>
      </c>
      <c r="C803" s="4">
        <v>8</v>
      </c>
      <c r="D803" s="2">
        <v>12.08</v>
      </c>
      <c r="E803" s="1">
        <v>253.68</v>
      </c>
      <c r="F803" s="3">
        <v>43527</v>
      </c>
      <c r="G803" s="5">
        <v>0.8125</v>
      </c>
      <c r="H803" t="s">
        <v>13</v>
      </c>
      <c r="I803" s="1">
        <v>12.08</v>
      </c>
      <c r="J803" s="6">
        <v>5.0999999999999996</v>
      </c>
      <c r="K803" t="str">
        <f t="shared" ref="K803:K834" si="52">TEXT(F803,"MMM")</f>
        <v>Mar</v>
      </c>
      <c r="L803" t="str">
        <f t="shared" ref="L803:L834" si="53">TEXT(F803,"ddd")</f>
        <v>Sun</v>
      </c>
      <c r="M803" t="str">
        <f t="shared" si="50"/>
        <v>evening</v>
      </c>
      <c r="N803" t="str">
        <f>VLOOKUP(A803,'Customer-details'!$A$1:$C$1001,2,0)</f>
        <v>Member</v>
      </c>
      <c r="O803" t="str">
        <f>VLOOKUP(A803,'Customer-details'!$A$1:$C$1001,3,0)</f>
        <v>Female</v>
      </c>
      <c r="P803" t="str">
        <f>VLOOKUP(A803,'Product-details'!$A$1:$C$1001,2,0)</f>
        <v>Electronic accessories</v>
      </c>
      <c r="Q803" t="str">
        <f>VLOOKUP(A803,'City-details'!$A$1:$C$1001,3,0)</f>
        <v>Naypyitaw</v>
      </c>
      <c r="R803" t="str">
        <f>VLOOKUP(A803,'City-details'!$A$1:$C$1001,2,0)</f>
        <v>C</v>
      </c>
      <c r="S803" t="str">
        <f t="shared" si="51"/>
        <v>Poor</v>
      </c>
    </row>
    <row r="804" spans="1:19">
      <c r="A804" t="s">
        <v>817</v>
      </c>
      <c r="B804" s="1">
        <v>67.39</v>
      </c>
      <c r="C804" s="4">
        <v>7</v>
      </c>
      <c r="D804" s="2">
        <v>23.586500000000001</v>
      </c>
      <c r="E804" s="1">
        <v>495.31650000000002</v>
      </c>
      <c r="F804" s="3">
        <v>43547</v>
      </c>
      <c r="G804" s="5">
        <v>0.55763888888888902</v>
      </c>
      <c r="H804" t="s">
        <v>13</v>
      </c>
      <c r="I804" s="1">
        <v>23.586500000000001</v>
      </c>
      <c r="J804" s="6">
        <v>6.9</v>
      </c>
      <c r="K804" t="str">
        <f t="shared" si="52"/>
        <v>Mar</v>
      </c>
      <c r="L804" t="str">
        <f t="shared" si="53"/>
        <v>Sat</v>
      </c>
      <c r="M804" t="str">
        <f t="shared" si="50"/>
        <v>afternoon</v>
      </c>
      <c r="N804" t="str">
        <f>VLOOKUP(A804,'Customer-details'!$A$1:$C$1001,2,0)</f>
        <v>Member</v>
      </c>
      <c r="O804" t="str">
        <f>VLOOKUP(A804,'Customer-details'!$A$1:$C$1001,3,0)</f>
        <v>Male</v>
      </c>
      <c r="P804" t="str">
        <f>VLOOKUP(A804,'Product-details'!$A$1:$C$1001,2,0)</f>
        <v>Fashion accessories</v>
      </c>
      <c r="Q804" t="str">
        <f>VLOOKUP(A804,'City-details'!$A$1:$C$1001,3,0)</f>
        <v>Naypyitaw</v>
      </c>
      <c r="R804" t="str">
        <f>VLOOKUP(A804,'City-details'!$A$1:$C$1001,2,0)</f>
        <v>C</v>
      </c>
      <c r="S804" t="str">
        <f t="shared" si="51"/>
        <v>Average</v>
      </c>
    </row>
    <row r="805" spans="1:19">
      <c r="A805" t="s">
        <v>818</v>
      </c>
      <c r="B805" s="1">
        <v>48.96</v>
      </c>
      <c r="C805" s="4">
        <v>9</v>
      </c>
      <c r="D805" s="2">
        <v>22.032</v>
      </c>
      <c r="E805" s="1">
        <v>462.67200000000003</v>
      </c>
      <c r="F805" s="3">
        <v>43528</v>
      </c>
      <c r="G805" s="5">
        <v>0.47708333333333303</v>
      </c>
      <c r="H805" t="s">
        <v>15</v>
      </c>
      <c r="I805" s="1">
        <v>22.032</v>
      </c>
      <c r="J805" s="6">
        <v>8</v>
      </c>
      <c r="K805" t="str">
        <f t="shared" si="52"/>
        <v>Mar</v>
      </c>
      <c r="L805" t="str">
        <f t="shared" si="53"/>
        <v>Mon</v>
      </c>
      <c r="M805" t="str">
        <f t="shared" si="50"/>
        <v>morning</v>
      </c>
      <c r="N805" t="str">
        <f>VLOOKUP(A805,'Customer-details'!$A$1:$C$1001,2,0)</f>
        <v>Member</v>
      </c>
      <c r="O805" t="str">
        <f>VLOOKUP(A805,'Customer-details'!$A$1:$C$1001,3,0)</f>
        <v>Female</v>
      </c>
      <c r="P805" t="str">
        <f>VLOOKUP(A805,'Product-details'!$A$1:$C$1001,2,0)</f>
        <v>Fashion accessories</v>
      </c>
      <c r="Q805" t="str">
        <f>VLOOKUP(A805,'City-details'!$A$1:$C$1001,3,0)</f>
        <v>Yangon</v>
      </c>
      <c r="R805" t="str">
        <f>VLOOKUP(A805,'City-details'!$A$1:$C$1001,2,0)</f>
        <v>A</v>
      </c>
      <c r="S805" t="str">
        <f t="shared" si="51"/>
        <v>Good</v>
      </c>
    </row>
    <row r="806" spans="1:19">
      <c r="A806" t="s">
        <v>819</v>
      </c>
      <c r="B806" s="1">
        <v>75.59</v>
      </c>
      <c r="C806" s="4">
        <v>9</v>
      </c>
      <c r="D806" s="2">
        <v>34.015500000000003</v>
      </c>
      <c r="E806" s="1">
        <v>714.32550000000003</v>
      </c>
      <c r="F806" s="3">
        <v>43519</v>
      </c>
      <c r="G806" s="5">
        <v>0.46666666666666701</v>
      </c>
      <c r="H806" t="s">
        <v>15</v>
      </c>
      <c r="I806" s="1">
        <v>34.015500000000003</v>
      </c>
      <c r="J806" s="6">
        <v>8</v>
      </c>
      <c r="K806" t="str">
        <f t="shared" si="52"/>
        <v>Feb</v>
      </c>
      <c r="L806" t="str">
        <f t="shared" si="53"/>
        <v>Sat</v>
      </c>
      <c r="M806" t="str">
        <f t="shared" si="50"/>
        <v>morning</v>
      </c>
      <c r="N806" t="str">
        <f>VLOOKUP(A806,'Customer-details'!$A$1:$C$1001,2,0)</f>
        <v>Member</v>
      </c>
      <c r="O806" t="str">
        <f>VLOOKUP(A806,'Customer-details'!$A$1:$C$1001,3,0)</f>
        <v>Female</v>
      </c>
      <c r="P806" t="str">
        <f>VLOOKUP(A806,'Product-details'!$A$1:$C$1001,2,0)</f>
        <v>Electronic accessories</v>
      </c>
      <c r="Q806" t="str">
        <f>VLOOKUP(A806,'City-details'!$A$1:$C$1001,3,0)</f>
        <v>Mandalay</v>
      </c>
      <c r="R806" t="str">
        <f>VLOOKUP(A806,'City-details'!$A$1:$C$1001,2,0)</f>
        <v>B</v>
      </c>
      <c r="S806" t="str">
        <f t="shared" si="51"/>
        <v>Good</v>
      </c>
    </row>
    <row r="807" spans="1:19">
      <c r="A807" t="s">
        <v>820</v>
      </c>
      <c r="B807" s="1">
        <v>77.47</v>
      </c>
      <c r="C807" s="4">
        <v>4</v>
      </c>
      <c r="D807" s="2">
        <v>15.494</v>
      </c>
      <c r="E807" s="1">
        <v>325.37400000000002</v>
      </c>
      <c r="F807" s="3">
        <v>43541</v>
      </c>
      <c r="G807" s="5">
        <v>0.69166666666666698</v>
      </c>
      <c r="H807" t="s">
        <v>15</v>
      </c>
      <c r="I807" s="1">
        <v>15.494</v>
      </c>
      <c r="J807" s="6">
        <v>4.2</v>
      </c>
      <c r="K807" t="str">
        <f t="shared" si="52"/>
        <v>Mar</v>
      </c>
      <c r="L807" t="str">
        <f t="shared" si="53"/>
        <v>Sun</v>
      </c>
      <c r="M807" t="str">
        <f t="shared" si="50"/>
        <v>evening</v>
      </c>
      <c r="N807" t="str">
        <f>VLOOKUP(A807,'Customer-details'!$A$1:$C$1001,2,0)</f>
        <v>Normal</v>
      </c>
      <c r="O807" t="str">
        <f>VLOOKUP(A807,'Customer-details'!$A$1:$C$1001,3,0)</f>
        <v>Female</v>
      </c>
      <c r="P807" t="str">
        <f>VLOOKUP(A807,'Product-details'!$A$1:$C$1001,2,0)</f>
        <v>Home and lifestyle</v>
      </c>
      <c r="Q807" t="str">
        <f>VLOOKUP(A807,'City-details'!$A$1:$C$1001,3,0)</f>
        <v>Yangon</v>
      </c>
      <c r="R807" t="str">
        <f>VLOOKUP(A807,'City-details'!$A$1:$C$1001,2,0)</f>
        <v>A</v>
      </c>
      <c r="S807" t="str">
        <f t="shared" si="51"/>
        <v>Poor</v>
      </c>
    </row>
    <row r="808" spans="1:19">
      <c r="A808" t="s">
        <v>821</v>
      </c>
      <c r="B808" s="1">
        <v>93.18</v>
      </c>
      <c r="C808" s="4">
        <v>2</v>
      </c>
      <c r="D808" s="2">
        <v>9.3179999999999996</v>
      </c>
      <c r="E808" s="1">
        <v>195.678</v>
      </c>
      <c r="F808" s="3">
        <v>43481</v>
      </c>
      <c r="G808" s="5">
        <v>0.77847222222222201</v>
      </c>
      <c r="H808" t="s">
        <v>17</v>
      </c>
      <c r="I808" s="1">
        <v>9.3179999999999996</v>
      </c>
      <c r="J808" s="6">
        <v>8.5</v>
      </c>
      <c r="K808" t="str">
        <f t="shared" si="52"/>
        <v>Jan</v>
      </c>
      <c r="L808" t="str">
        <f t="shared" si="53"/>
        <v>Wed</v>
      </c>
      <c r="M808" t="str">
        <f t="shared" si="50"/>
        <v>evening</v>
      </c>
      <c r="N808" t="str">
        <f>VLOOKUP(A808,'Customer-details'!$A$1:$C$1001,2,0)</f>
        <v>Normal</v>
      </c>
      <c r="O808" t="str">
        <f>VLOOKUP(A808,'Customer-details'!$A$1:$C$1001,3,0)</f>
        <v>Female</v>
      </c>
      <c r="P808" t="str">
        <f>VLOOKUP(A808,'Product-details'!$A$1:$C$1001,2,0)</f>
        <v>Sports and travel</v>
      </c>
      <c r="Q808" t="str">
        <f>VLOOKUP(A808,'City-details'!$A$1:$C$1001,3,0)</f>
        <v>Yangon</v>
      </c>
      <c r="R808" t="str">
        <f>VLOOKUP(A808,'City-details'!$A$1:$C$1001,2,0)</f>
        <v>A</v>
      </c>
      <c r="S808" t="str">
        <f t="shared" si="51"/>
        <v>Good</v>
      </c>
    </row>
    <row r="809" spans="1:19">
      <c r="A809" t="s">
        <v>822</v>
      </c>
      <c r="B809" s="1">
        <v>50.23</v>
      </c>
      <c r="C809" s="4">
        <v>4</v>
      </c>
      <c r="D809" s="2">
        <v>10.045999999999999</v>
      </c>
      <c r="E809" s="1">
        <v>210.96600000000001</v>
      </c>
      <c r="F809" s="3">
        <v>43473</v>
      </c>
      <c r="G809" s="5">
        <v>0.71666666666666701</v>
      </c>
      <c r="H809" t="s">
        <v>15</v>
      </c>
      <c r="I809" s="1">
        <v>10.045999999999999</v>
      </c>
      <c r="J809" s="6">
        <v>9</v>
      </c>
      <c r="K809" t="str">
        <f t="shared" si="52"/>
        <v>Jan</v>
      </c>
      <c r="L809" t="str">
        <f t="shared" si="53"/>
        <v>Tue</v>
      </c>
      <c r="M809" t="str">
        <f t="shared" si="50"/>
        <v>evening</v>
      </c>
      <c r="N809" t="str">
        <f>VLOOKUP(A809,'Customer-details'!$A$1:$C$1001,2,0)</f>
        <v>Normal</v>
      </c>
      <c r="O809" t="str">
        <f>VLOOKUP(A809,'Customer-details'!$A$1:$C$1001,3,0)</f>
        <v>Female</v>
      </c>
      <c r="P809" t="str">
        <f>VLOOKUP(A809,'Product-details'!$A$1:$C$1001,2,0)</f>
        <v>Electronic accessories</v>
      </c>
      <c r="Q809" t="str">
        <f>VLOOKUP(A809,'City-details'!$A$1:$C$1001,3,0)</f>
        <v>Yangon</v>
      </c>
      <c r="R809" t="str">
        <f>VLOOKUP(A809,'City-details'!$A$1:$C$1001,2,0)</f>
        <v>A</v>
      </c>
      <c r="S809" t="str">
        <f t="shared" si="51"/>
        <v>Good</v>
      </c>
    </row>
    <row r="810" spans="1:19">
      <c r="A810" t="s">
        <v>823</v>
      </c>
      <c r="B810" s="1">
        <v>17.75</v>
      </c>
      <c r="C810" s="4">
        <v>1</v>
      </c>
      <c r="D810" s="2">
        <v>0.88749999999999996</v>
      </c>
      <c r="E810" s="1">
        <v>18.637499999999999</v>
      </c>
      <c r="F810" s="3">
        <v>43479</v>
      </c>
      <c r="G810" s="5">
        <v>0.44305555555555598</v>
      </c>
      <c r="H810" t="s">
        <v>15</v>
      </c>
      <c r="I810" s="1">
        <v>0.88749999999999996</v>
      </c>
      <c r="J810" s="6">
        <v>8.6</v>
      </c>
      <c r="K810" t="str">
        <f t="shared" si="52"/>
        <v>Jan</v>
      </c>
      <c r="L810" t="str">
        <f t="shared" si="53"/>
        <v>Mon</v>
      </c>
      <c r="M810" t="str">
        <f t="shared" si="50"/>
        <v>morning</v>
      </c>
      <c r="N810" t="str">
        <f>VLOOKUP(A810,'Customer-details'!$A$1:$C$1001,2,0)</f>
        <v>Normal</v>
      </c>
      <c r="O810" t="str">
        <f>VLOOKUP(A810,'Customer-details'!$A$1:$C$1001,3,0)</f>
        <v>Female</v>
      </c>
      <c r="P810" t="str">
        <f>VLOOKUP(A810,'Product-details'!$A$1:$C$1001,2,0)</f>
        <v>Health and beauty</v>
      </c>
      <c r="Q810" t="str">
        <f>VLOOKUP(A810,'City-details'!$A$1:$C$1001,3,0)</f>
        <v>Mandalay</v>
      </c>
      <c r="R810" t="str">
        <f>VLOOKUP(A810,'City-details'!$A$1:$C$1001,2,0)</f>
        <v>B</v>
      </c>
      <c r="S810" t="str">
        <f t="shared" si="51"/>
        <v>Good</v>
      </c>
    </row>
    <row r="811" spans="1:19">
      <c r="A811" t="s">
        <v>824</v>
      </c>
      <c r="B811" s="1">
        <v>62.18</v>
      </c>
      <c r="C811" s="4">
        <v>10</v>
      </c>
      <c r="D811" s="2">
        <v>31.09</v>
      </c>
      <c r="E811" s="1">
        <v>652.89</v>
      </c>
      <c r="F811" s="3">
        <v>43496</v>
      </c>
      <c r="G811" s="5">
        <v>0.43958333333333299</v>
      </c>
      <c r="H811" t="s">
        <v>13</v>
      </c>
      <c r="I811" s="1">
        <v>31.09</v>
      </c>
      <c r="J811" s="6">
        <v>6</v>
      </c>
      <c r="K811" t="str">
        <f t="shared" si="52"/>
        <v>Jan</v>
      </c>
      <c r="L811" t="str">
        <f t="shared" si="53"/>
        <v>Thu</v>
      </c>
      <c r="M811" t="str">
        <f t="shared" si="50"/>
        <v>morning</v>
      </c>
      <c r="N811" t="str">
        <f>VLOOKUP(A811,'Customer-details'!$A$1:$C$1001,2,0)</f>
        <v>Normal</v>
      </c>
      <c r="O811" t="str">
        <f>VLOOKUP(A811,'Customer-details'!$A$1:$C$1001,3,0)</f>
        <v>Female</v>
      </c>
      <c r="P811" t="str">
        <f>VLOOKUP(A811,'Product-details'!$A$1:$C$1001,2,0)</f>
        <v>Fashion accessories</v>
      </c>
      <c r="Q811" t="str">
        <f>VLOOKUP(A811,'City-details'!$A$1:$C$1001,3,0)</f>
        <v>Naypyitaw</v>
      </c>
      <c r="R811" t="str">
        <f>VLOOKUP(A811,'City-details'!$A$1:$C$1001,2,0)</f>
        <v>C</v>
      </c>
      <c r="S811" t="str">
        <f t="shared" si="51"/>
        <v>Average</v>
      </c>
    </row>
    <row r="812" spans="1:19">
      <c r="A812" t="s">
        <v>825</v>
      </c>
      <c r="B812" s="1">
        <v>10.75</v>
      </c>
      <c r="C812" s="4">
        <v>8</v>
      </c>
      <c r="D812" s="2">
        <v>4.3</v>
      </c>
      <c r="E812" s="1">
        <v>90.3</v>
      </c>
      <c r="F812" s="3">
        <v>43539</v>
      </c>
      <c r="G812" s="5">
        <v>0.60972222222222205</v>
      </c>
      <c r="H812" t="s">
        <v>13</v>
      </c>
      <c r="I812" s="1">
        <v>4.3</v>
      </c>
      <c r="J812" s="6">
        <v>6.2</v>
      </c>
      <c r="K812" t="str">
        <f t="shared" si="52"/>
        <v>Mar</v>
      </c>
      <c r="L812" t="str">
        <f t="shared" si="53"/>
        <v>Fri</v>
      </c>
      <c r="M812" t="str">
        <f t="shared" si="50"/>
        <v>afternoon</v>
      </c>
      <c r="N812" t="str">
        <f>VLOOKUP(A812,'Customer-details'!$A$1:$C$1001,2,0)</f>
        <v>Normal</v>
      </c>
      <c r="O812" t="str">
        <f>VLOOKUP(A812,'Customer-details'!$A$1:$C$1001,3,0)</f>
        <v>Male</v>
      </c>
      <c r="P812" t="str">
        <f>VLOOKUP(A812,'Product-details'!$A$1:$C$1001,2,0)</f>
        <v>Health and beauty</v>
      </c>
      <c r="Q812" t="str">
        <f>VLOOKUP(A812,'City-details'!$A$1:$C$1001,3,0)</f>
        <v>Mandalay</v>
      </c>
      <c r="R812" t="str">
        <f>VLOOKUP(A812,'City-details'!$A$1:$C$1001,2,0)</f>
        <v>B</v>
      </c>
      <c r="S812" t="str">
        <f t="shared" si="51"/>
        <v>Average</v>
      </c>
    </row>
    <row r="813" spans="1:19">
      <c r="A813" t="s">
        <v>826</v>
      </c>
      <c r="B813" s="1">
        <v>40.26</v>
      </c>
      <c r="C813" s="4">
        <v>10</v>
      </c>
      <c r="D813" s="2">
        <v>20.13</v>
      </c>
      <c r="E813" s="1">
        <v>422.73</v>
      </c>
      <c r="F813" s="3">
        <v>43520</v>
      </c>
      <c r="G813" s="5">
        <v>0.75416666666666698</v>
      </c>
      <c r="H813" t="s">
        <v>17</v>
      </c>
      <c r="I813" s="1">
        <v>20.13</v>
      </c>
      <c r="J813" s="6">
        <v>5</v>
      </c>
      <c r="K813" t="str">
        <f t="shared" si="52"/>
        <v>Feb</v>
      </c>
      <c r="L813" t="str">
        <f t="shared" si="53"/>
        <v>Sun</v>
      </c>
      <c r="M813" t="str">
        <f t="shared" si="50"/>
        <v>evening</v>
      </c>
      <c r="N813" t="str">
        <f>VLOOKUP(A813,'Customer-details'!$A$1:$C$1001,2,0)</f>
        <v>Normal</v>
      </c>
      <c r="O813" t="str">
        <f>VLOOKUP(A813,'Customer-details'!$A$1:$C$1001,3,0)</f>
        <v>Female</v>
      </c>
      <c r="P813" t="str">
        <f>VLOOKUP(A813,'Product-details'!$A$1:$C$1001,2,0)</f>
        <v>Electronic accessories</v>
      </c>
      <c r="Q813" t="str">
        <f>VLOOKUP(A813,'City-details'!$A$1:$C$1001,3,0)</f>
        <v>Yangon</v>
      </c>
      <c r="R813" t="str">
        <f>VLOOKUP(A813,'City-details'!$A$1:$C$1001,2,0)</f>
        <v>A</v>
      </c>
      <c r="S813" t="str">
        <f t="shared" si="51"/>
        <v>Poor</v>
      </c>
    </row>
    <row r="814" spans="1:19">
      <c r="A814" t="s">
        <v>827</v>
      </c>
      <c r="B814" s="1">
        <v>64.97</v>
      </c>
      <c r="C814" s="4">
        <v>5</v>
      </c>
      <c r="D814" s="2">
        <v>16.2425</v>
      </c>
      <c r="E814" s="1">
        <v>341.09249999999997</v>
      </c>
      <c r="F814" s="3">
        <v>43504</v>
      </c>
      <c r="G814" s="5">
        <v>0.53611111111111098</v>
      </c>
      <c r="H814" t="s">
        <v>17</v>
      </c>
      <c r="I814" s="1">
        <v>16.2425</v>
      </c>
      <c r="J814" s="6">
        <v>6.5</v>
      </c>
      <c r="K814" t="str">
        <f t="shared" si="52"/>
        <v>Feb</v>
      </c>
      <c r="L814" t="str">
        <f t="shared" si="53"/>
        <v>Fri</v>
      </c>
      <c r="M814" t="str">
        <f t="shared" si="50"/>
        <v>afternoon</v>
      </c>
      <c r="N814" t="str">
        <f>VLOOKUP(A814,'Customer-details'!$A$1:$C$1001,2,0)</f>
        <v>Member</v>
      </c>
      <c r="O814" t="str">
        <f>VLOOKUP(A814,'Customer-details'!$A$1:$C$1001,3,0)</f>
        <v>Female</v>
      </c>
      <c r="P814" t="str">
        <f>VLOOKUP(A814,'Product-details'!$A$1:$C$1001,2,0)</f>
        <v>Sports and travel</v>
      </c>
      <c r="Q814" t="str">
        <f>VLOOKUP(A814,'City-details'!$A$1:$C$1001,3,0)</f>
        <v>Naypyitaw</v>
      </c>
      <c r="R814" t="str">
        <f>VLOOKUP(A814,'City-details'!$A$1:$C$1001,2,0)</f>
        <v>C</v>
      </c>
      <c r="S814" t="str">
        <f t="shared" si="51"/>
        <v>Average</v>
      </c>
    </row>
    <row r="815" spans="1:19">
      <c r="A815" t="s">
        <v>828</v>
      </c>
      <c r="B815" s="1">
        <v>95.15</v>
      </c>
      <c r="C815" s="4">
        <v>1</v>
      </c>
      <c r="D815" s="2">
        <v>4.7575000000000003</v>
      </c>
      <c r="E815" s="1">
        <v>99.907499999999999</v>
      </c>
      <c r="F815" s="3">
        <v>43546</v>
      </c>
      <c r="G815" s="5">
        <v>0.58333333333333304</v>
      </c>
      <c r="H815" t="s">
        <v>15</v>
      </c>
      <c r="I815" s="1">
        <v>4.7575000000000003</v>
      </c>
      <c r="J815" s="6">
        <v>6</v>
      </c>
      <c r="K815" t="str">
        <f t="shared" si="52"/>
        <v>Mar</v>
      </c>
      <c r="L815" t="str">
        <f t="shared" si="53"/>
        <v>Fri</v>
      </c>
      <c r="M815" t="str">
        <f t="shared" si="50"/>
        <v>afternoon</v>
      </c>
      <c r="N815" t="str">
        <f>VLOOKUP(A815,'Customer-details'!$A$1:$C$1001,2,0)</f>
        <v>Normal</v>
      </c>
      <c r="O815" t="str">
        <f>VLOOKUP(A815,'Customer-details'!$A$1:$C$1001,3,0)</f>
        <v>Male</v>
      </c>
      <c r="P815" t="str">
        <f>VLOOKUP(A815,'Product-details'!$A$1:$C$1001,2,0)</f>
        <v>Electronic accessories</v>
      </c>
      <c r="Q815" t="str">
        <f>VLOOKUP(A815,'City-details'!$A$1:$C$1001,3,0)</f>
        <v>Yangon</v>
      </c>
      <c r="R815" t="str">
        <f>VLOOKUP(A815,'City-details'!$A$1:$C$1001,2,0)</f>
        <v>A</v>
      </c>
      <c r="S815" t="str">
        <f t="shared" si="51"/>
        <v>Average</v>
      </c>
    </row>
    <row r="816" spans="1:19">
      <c r="A816" t="s">
        <v>829</v>
      </c>
      <c r="B816" s="1">
        <v>48.62</v>
      </c>
      <c r="C816" s="4">
        <v>8</v>
      </c>
      <c r="D816" s="2">
        <v>19.448</v>
      </c>
      <c r="E816" s="1">
        <v>408.40800000000002</v>
      </c>
      <c r="F816" s="3">
        <v>43489</v>
      </c>
      <c r="G816" s="5">
        <v>0.45624999999999999</v>
      </c>
      <c r="H816" t="s">
        <v>15</v>
      </c>
      <c r="I816" s="1">
        <v>19.448</v>
      </c>
      <c r="J816" s="6">
        <v>5</v>
      </c>
      <c r="K816" t="str">
        <f t="shared" si="52"/>
        <v>Jan</v>
      </c>
      <c r="L816" t="str">
        <f t="shared" si="53"/>
        <v>Thu</v>
      </c>
      <c r="M816" t="str">
        <f t="shared" si="50"/>
        <v>morning</v>
      </c>
      <c r="N816" t="str">
        <f>VLOOKUP(A816,'Customer-details'!$A$1:$C$1001,2,0)</f>
        <v>Member</v>
      </c>
      <c r="O816" t="str">
        <f>VLOOKUP(A816,'Customer-details'!$A$1:$C$1001,3,0)</f>
        <v>Female</v>
      </c>
      <c r="P816" t="str">
        <f>VLOOKUP(A816,'Product-details'!$A$1:$C$1001,2,0)</f>
        <v>Electronic accessories</v>
      </c>
      <c r="Q816" t="str">
        <f>VLOOKUP(A816,'City-details'!$A$1:$C$1001,3,0)</f>
        <v>Yangon</v>
      </c>
      <c r="R816" t="str">
        <f>VLOOKUP(A816,'City-details'!$A$1:$C$1001,2,0)</f>
        <v>A</v>
      </c>
      <c r="S816" t="str">
        <f t="shared" si="51"/>
        <v>Poor</v>
      </c>
    </row>
    <row r="817" spans="1:19">
      <c r="A817" t="s">
        <v>830</v>
      </c>
      <c r="B817" s="1">
        <v>53.21</v>
      </c>
      <c r="C817" s="4">
        <v>8</v>
      </c>
      <c r="D817" s="2">
        <v>21.283999999999999</v>
      </c>
      <c r="E817" s="1">
        <v>446.964</v>
      </c>
      <c r="F817" s="3">
        <v>43538</v>
      </c>
      <c r="G817" s="5">
        <v>0.69791666666666696</v>
      </c>
      <c r="H817" t="s">
        <v>13</v>
      </c>
      <c r="I817" s="1">
        <v>21.283999999999999</v>
      </c>
      <c r="J817" s="6">
        <v>5</v>
      </c>
      <c r="K817" t="str">
        <f t="shared" si="52"/>
        <v>Mar</v>
      </c>
      <c r="L817" t="str">
        <f t="shared" si="53"/>
        <v>Thu</v>
      </c>
      <c r="M817" t="str">
        <f t="shared" si="50"/>
        <v>evening</v>
      </c>
      <c r="N817" t="str">
        <f>VLOOKUP(A817,'Customer-details'!$A$1:$C$1001,2,0)</f>
        <v>Normal</v>
      </c>
      <c r="O817" t="str">
        <f>VLOOKUP(A817,'Customer-details'!$A$1:$C$1001,3,0)</f>
        <v>Female</v>
      </c>
      <c r="P817" t="str">
        <f>VLOOKUP(A817,'Product-details'!$A$1:$C$1001,2,0)</f>
        <v>Food and beverages</v>
      </c>
      <c r="Q817" t="str">
        <f>VLOOKUP(A817,'City-details'!$A$1:$C$1001,3,0)</f>
        <v>Mandalay</v>
      </c>
      <c r="R817" t="str">
        <f>VLOOKUP(A817,'City-details'!$A$1:$C$1001,2,0)</f>
        <v>B</v>
      </c>
      <c r="S817" t="str">
        <f t="shared" si="51"/>
        <v>Poor</v>
      </c>
    </row>
    <row r="818" spans="1:19">
      <c r="A818" t="s">
        <v>831</v>
      </c>
      <c r="B818" s="1">
        <v>45.44</v>
      </c>
      <c r="C818" s="4">
        <v>7</v>
      </c>
      <c r="D818" s="2">
        <v>15.904</v>
      </c>
      <c r="E818" s="1">
        <v>333.98399999999998</v>
      </c>
      <c r="F818" s="3">
        <v>43488</v>
      </c>
      <c r="G818" s="5">
        <v>0.46875</v>
      </c>
      <c r="H818" t="s">
        <v>15</v>
      </c>
      <c r="I818" s="1">
        <v>15.904</v>
      </c>
      <c r="J818" s="6">
        <v>9.1999999999999993</v>
      </c>
      <c r="K818" t="str">
        <f t="shared" si="52"/>
        <v>Jan</v>
      </c>
      <c r="L818" t="str">
        <f t="shared" si="53"/>
        <v>Wed</v>
      </c>
      <c r="M818" t="str">
        <f t="shared" si="50"/>
        <v>morning</v>
      </c>
      <c r="N818" t="str">
        <f>VLOOKUP(A818,'Customer-details'!$A$1:$C$1001,2,0)</f>
        <v>Normal</v>
      </c>
      <c r="O818" t="str">
        <f>VLOOKUP(A818,'Customer-details'!$A$1:$C$1001,3,0)</f>
        <v>Female</v>
      </c>
      <c r="P818" t="str">
        <f>VLOOKUP(A818,'Product-details'!$A$1:$C$1001,2,0)</f>
        <v>Fashion accessories</v>
      </c>
      <c r="Q818" t="str">
        <f>VLOOKUP(A818,'City-details'!$A$1:$C$1001,3,0)</f>
        <v>Naypyitaw</v>
      </c>
      <c r="R818" t="str">
        <f>VLOOKUP(A818,'City-details'!$A$1:$C$1001,2,0)</f>
        <v>C</v>
      </c>
      <c r="S818" t="str">
        <f t="shared" si="51"/>
        <v>Good</v>
      </c>
    </row>
    <row r="819" spans="1:19">
      <c r="A819" t="s">
        <v>832</v>
      </c>
      <c r="B819" s="1">
        <v>33.880000000000003</v>
      </c>
      <c r="C819" s="4">
        <v>8</v>
      </c>
      <c r="D819" s="2">
        <v>13.552</v>
      </c>
      <c r="E819" s="1">
        <v>284.59199999999998</v>
      </c>
      <c r="F819" s="3">
        <v>43484</v>
      </c>
      <c r="G819" s="5">
        <v>0.85347222222222197</v>
      </c>
      <c r="H819" t="s">
        <v>13</v>
      </c>
      <c r="I819" s="1">
        <v>13.552</v>
      </c>
      <c r="J819" s="6">
        <v>9.6</v>
      </c>
      <c r="K819" t="str">
        <f t="shared" si="52"/>
        <v>Jan</v>
      </c>
      <c r="L819" t="str">
        <f t="shared" si="53"/>
        <v>Sat</v>
      </c>
      <c r="M819" t="str">
        <f t="shared" si="50"/>
        <v>evening</v>
      </c>
      <c r="N819" t="str">
        <f>VLOOKUP(A819,'Customer-details'!$A$1:$C$1001,2,0)</f>
        <v>Normal</v>
      </c>
      <c r="O819" t="str">
        <f>VLOOKUP(A819,'Customer-details'!$A$1:$C$1001,3,0)</f>
        <v>Male</v>
      </c>
      <c r="P819" t="str">
        <f>VLOOKUP(A819,'Product-details'!$A$1:$C$1001,2,0)</f>
        <v>Food and beverages</v>
      </c>
      <c r="Q819" t="str">
        <f>VLOOKUP(A819,'City-details'!$A$1:$C$1001,3,0)</f>
        <v>Yangon</v>
      </c>
      <c r="R819" t="str">
        <f>VLOOKUP(A819,'City-details'!$A$1:$C$1001,2,0)</f>
        <v>A</v>
      </c>
      <c r="S819" t="str">
        <f t="shared" si="51"/>
        <v>Good</v>
      </c>
    </row>
    <row r="820" spans="1:19">
      <c r="A820" t="s">
        <v>833</v>
      </c>
      <c r="B820" s="1">
        <v>96.16</v>
      </c>
      <c r="C820" s="4">
        <v>4</v>
      </c>
      <c r="D820" s="2">
        <v>19.231999999999999</v>
      </c>
      <c r="E820" s="1">
        <v>403.87200000000001</v>
      </c>
      <c r="F820" s="3">
        <v>43492</v>
      </c>
      <c r="G820" s="5">
        <v>0.83541666666666703</v>
      </c>
      <c r="H820" t="s">
        <v>17</v>
      </c>
      <c r="I820" s="1">
        <v>19.231999999999999</v>
      </c>
      <c r="J820" s="6">
        <v>8.4</v>
      </c>
      <c r="K820" t="str">
        <f t="shared" si="52"/>
        <v>Jan</v>
      </c>
      <c r="L820" t="str">
        <f t="shared" si="53"/>
        <v>Sun</v>
      </c>
      <c r="M820" t="str">
        <f t="shared" si="50"/>
        <v>evening</v>
      </c>
      <c r="N820" t="str">
        <f>VLOOKUP(A820,'Customer-details'!$A$1:$C$1001,2,0)</f>
        <v>Member</v>
      </c>
      <c r="O820" t="str">
        <f>VLOOKUP(A820,'Customer-details'!$A$1:$C$1001,3,0)</f>
        <v>Male</v>
      </c>
      <c r="P820" t="str">
        <f>VLOOKUP(A820,'Product-details'!$A$1:$C$1001,2,0)</f>
        <v>Health and beauty</v>
      </c>
      <c r="Q820" t="str">
        <f>VLOOKUP(A820,'City-details'!$A$1:$C$1001,3,0)</f>
        <v>Mandalay</v>
      </c>
      <c r="R820" t="str">
        <f>VLOOKUP(A820,'City-details'!$A$1:$C$1001,2,0)</f>
        <v>B</v>
      </c>
      <c r="S820" t="str">
        <f t="shared" si="51"/>
        <v>Good</v>
      </c>
    </row>
    <row r="821" spans="1:19">
      <c r="A821" t="s">
        <v>834</v>
      </c>
      <c r="B821" s="1">
        <v>47.16</v>
      </c>
      <c r="C821" s="4">
        <v>5</v>
      </c>
      <c r="D821" s="2">
        <v>11.79</v>
      </c>
      <c r="E821" s="1">
        <v>247.59</v>
      </c>
      <c r="F821" s="3">
        <v>43499</v>
      </c>
      <c r="G821" s="5">
        <v>0.60763888888888895</v>
      </c>
      <c r="H821" t="s">
        <v>17</v>
      </c>
      <c r="I821" s="1">
        <v>11.79</v>
      </c>
      <c r="J821" s="6">
        <v>6</v>
      </c>
      <c r="K821" t="str">
        <f t="shared" si="52"/>
        <v>Feb</v>
      </c>
      <c r="L821" t="str">
        <f t="shared" si="53"/>
        <v>Sun</v>
      </c>
      <c r="M821" t="str">
        <f t="shared" si="50"/>
        <v>afternoon</v>
      </c>
      <c r="N821" t="str">
        <f>VLOOKUP(A821,'Customer-details'!$A$1:$C$1001,2,0)</f>
        <v>Member</v>
      </c>
      <c r="O821" t="str">
        <f>VLOOKUP(A821,'Customer-details'!$A$1:$C$1001,3,0)</f>
        <v>Male</v>
      </c>
      <c r="P821" t="str">
        <f>VLOOKUP(A821,'Product-details'!$A$1:$C$1001,2,0)</f>
        <v>Food and beverages</v>
      </c>
      <c r="Q821" t="str">
        <f>VLOOKUP(A821,'City-details'!$A$1:$C$1001,3,0)</f>
        <v>Mandalay</v>
      </c>
      <c r="R821" t="str">
        <f>VLOOKUP(A821,'City-details'!$A$1:$C$1001,2,0)</f>
        <v>B</v>
      </c>
      <c r="S821" t="str">
        <f t="shared" si="51"/>
        <v>Average</v>
      </c>
    </row>
    <row r="822" spans="1:19">
      <c r="A822" t="s">
        <v>835</v>
      </c>
      <c r="B822" s="1">
        <v>52.89</v>
      </c>
      <c r="C822" s="4">
        <v>4</v>
      </c>
      <c r="D822" s="2">
        <v>10.577999999999999</v>
      </c>
      <c r="E822" s="1">
        <v>222.13800000000001</v>
      </c>
      <c r="F822" s="3">
        <v>43549</v>
      </c>
      <c r="G822" s="5">
        <v>0.68888888888888899</v>
      </c>
      <c r="H822" t="s">
        <v>13</v>
      </c>
      <c r="I822" s="1">
        <v>10.577999999999999</v>
      </c>
      <c r="J822" s="6">
        <v>6.7</v>
      </c>
      <c r="K822" t="str">
        <f t="shared" si="52"/>
        <v>Mar</v>
      </c>
      <c r="L822" t="str">
        <f t="shared" si="53"/>
        <v>Mon</v>
      </c>
      <c r="M822" t="str">
        <f t="shared" si="50"/>
        <v>evening</v>
      </c>
      <c r="N822" t="str">
        <f>VLOOKUP(A822,'Customer-details'!$A$1:$C$1001,2,0)</f>
        <v>Normal</v>
      </c>
      <c r="O822" t="str">
        <f>VLOOKUP(A822,'Customer-details'!$A$1:$C$1001,3,0)</f>
        <v>Male</v>
      </c>
      <c r="P822" t="str">
        <f>VLOOKUP(A822,'Product-details'!$A$1:$C$1001,2,0)</f>
        <v>Electronic accessories</v>
      </c>
      <c r="Q822" t="str">
        <f>VLOOKUP(A822,'City-details'!$A$1:$C$1001,3,0)</f>
        <v>Mandalay</v>
      </c>
      <c r="R822" t="str">
        <f>VLOOKUP(A822,'City-details'!$A$1:$C$1001,2,0)</f>
        <v>B</v>
      </c>
      <c r="S822" t="str">
        <f t="shared" si="51"/>
        <v>Average</v>
      </c>
    </row>
    <row r="823" spans="1:19">
      <c r="A823" t="s">
        <v>836</v>
      </c>
      <c r="B823" s="1">
        <v>47.68</v>
      </c>
      <c r="C823" s="4">
        <v>2</v>
      </c>
      <c r="D823" s="2">
        <v>4.7679999999999998</v>
      </c>
      <c r="E823" s="1">
        <v>100.128</v>
      </c>
      <c r="F823" s="3">
        <v>43520</v>
      </c>
      <c r="G823" s="5">
        <v>0.42361111111111099</v>
      </c>
      <c r="H823" t="s">
        <v>17</v>
      </c>
      <c r="I823" s="1">
        <v>4.7679999999999998</v>
      </c>
      <c r="J823" s="6">
        <v>4.0999999999999996</v>
      </c>
      <c r="K823" t="str">
        <f t="shared" si="52"/>
        <v>Feb</v>
      </c>
      <c r="L823" t="str">
        <f t="shared" si="53"/>
        <v>Sun</v>
      </c>
      <c r="M823" t="str">
        <f t="shared" si="50"/>
        <v>morning</v>
      </c>
      <c r="N823" t="str">
        <f>VLOOKUP(A823,'Customer-details'!$A$1:$C$1001,2,0)</f>
        <v>Member</v>
      </c>
      <c r="O823" t="str">
        <f>VLOOKUP(A823,'Customer-details'!$A$1:$C$1001,3,0)</f>
        <v>Female</v>
      </c>
      <c r="P823" t="str">
        <f>VLOOKUP(A823,'Product-details'!$A$1:$C$1001,2,0)</f>
        <v>Home and lifestyle</v>
      </c>
      <c r="Q823" t="str">
        <f>VLOOKUP(A823,'City-details'!$A$1:$C$1001,3,0)</f>
        <v>Yangon</v>
      </c>
      <c r="R823" t="str">
        <f>VLOOKUP(A823,'City-details'!$A$1:$C$1001,2,0)</f>
        <v>A</v>
      </c>
      <c r="S823" t="str">
        <f t="shared" si="51"/>
        <v>Poor</v>
      </c>
    </row>
    <row r="824" spans="1:19">
      <c r="A824" t="s">
        <v>837</v>
      </c>
      <c r="B824" s="1">
        <v>10.17</v>
      </c>
      <c r="C824" s="4">
        <v>1</v>
      </c>
      <c r="D824" s="2">
        <v>0.50849999999999995</v>
      </c>
      <c r="E824" s="1">
        <v>10.6785</v>
      </c>
      <c r="F824" s="3">
        <v>43503</v>
      </c>
      <c r="G824" s="5">
        <v>0.59375</v>
      </c>
      <c r="H824" t="s">
        <v>15</v>
      </c>
      <c r="I824" s="1">
        <v>0.50849999999999995</v>
      </c>
      <c r="J824" s="6">
        <v>5.9</v>
      </c>
      <c r="K824" t="str">
        <f t="shared" si="52"/>
        <v>Feb</v>
      </c>
      <c r="L824" t="str">
        <f t="shared" si="53"/>
        <v>Thu</v>
      </c>
      <c r="M824" t="str">
        <f t="shared" si="50"/>
        <v>afternoon</v>
      </c>
      <c r="N824" t="str">
        <f>VLOOKUP(A824,'Customer-details'!$A$1:$C$1001,2,0)</f>
        <v>Member</v>
      </c>
      <c r="O824" t="str">
        <f>VLOOKUP(A824,'Customer-details'!$A$1:$C$1001,3,0)</f>
        <v>Male</v>
      </c>
      <c r="P824" t="str">
        <f>VLOOKUP(A824,'Product-details'!$A$1:$C$1001,2,0)</f>
        <v>Sports and travel</v>
      </c>
      <c r="Q824" t="str">
        <f>VLOOKUP(A824,'City-details'!$A$1:$C$1001,3,0)</f>
        <v>Naypyitaw</v>
      </c>
      <c r="R824" t="str">
        <f>VLOOKUP(A824,'City-details'!$A$1:$C$1001,2,0)</f>
        <v>C</v>
      </c>
      <c r="S824" t="str">
        <f t="shared" si="51"/>
        <v>Poor</v>
      </c>
    </row>
    <row r="825" spans="1:19">
      <c r="A825" t="s">
        <v>838</v>
      </c>
      <c r="B825" s="1">
        <v>68.709999999999994</v>
      </c>
      <c r="C825" s="4">
        <v>3</v>
      </c>
      <c r="D825" s="2">
        <v>10.3065</v>
      </c>
      <c r="E825" s="1">
        <v>216.4365</v>
      </c>
      <c r="F825" s="3">
        <v>43528</v>
      </c>
      <c r="G825" s="5">
        <v>0.42013888888888901</v>
      </c>
      <c r="H825" t="s">
        <v>15</v>
      </c>
      <c r="I825" s="1">
        <v>10.3065</v>
      </c>
      <c r="J825" s="6">
        <v>8.6999999999999993</v>
      </c>
      <c r="K825" t="str">
        <f t="shared" si="52"/>
        <v>Mar</v>
      </c>
      <c r="L825" t="str">
        <f t="shared" si="53"/>
        <v>Mon</v>
      </c>
      <c r="M825" t="str">
        <f t="shared" si="50"/>
        <v>morning</v>
      </c>
      <c r="N825" t="str">
        <f>VLOOKUP(A825,'Customer-details'!$A$1:$C$1001,2,0)</f>
        <v>Normal</v>
      </c>
      <c r="O825" t="str">
        <f>VLOOKUP(A825,'Customer-details'!$A$1:$C$1001,3,0)</f>
        <v>Female</v>
      </c>
      <c r="P825" t="str">
        <f>VLOOKUP(A825,'Product-details'!$A$1:$C$1001,2,0)</f>
        <v>Health and beauty</v>
      </c>
      <c r="Q825" t="str">
        <f>VLOOKUP(A825,'City-details'!$A$1:$C$1001,3,0)</f>
        <v>Yangon</v>
      </c>
      <c r="R825" t="str">
        <f>VLOOKUP(A825,'City-details'!$A$1:$C$1001,2,0)</f>
        <v>A</v>
      </c>
      <c r="S825" t="str">
        <f t="shared" si="51"/>
        <v>Good</v>
      </c>
    </row>
    <row r="826" spans="1:19">
      <c r="A826" t="s">
        <v>839</v>
      </c>
      <c r="B826" s="1">
        <v>60.08</v>
      </c>
      <c r="C826" s="4">
        <v>7</v>
      </c>
      <c r="D826" s="2">
        <v>21.027999999999999</v>
      </c>
      <c r="E826" s="1">
        <v>441.58800000000002</v>
      </c>
      <c r="F826" s="3">
        <v>43510</v>
      </c>
      <c r="G826" s="5">
        <v>0.483333333333333</v>
      </c>
      <c r="H826" t="s">
        <v>17</v>
      </c>
      <c r="I826" s="1">
        <v>21.027999999999999</v>
      </c>
      <c r="J826" s="6">
        <v>4.5</v>
      </c>
      <c r="K826" t="str">
        <f t="shared" si="52"/>
        <v>Feb</v>
      </c>
      <c r="L826" t="str">
        <f t="shared" si="53"/>
        <v>Thu</v>
      </c>
      <c r="M826" t="str">
        <f t="shared" si="50"/>
        <v>morning</v>
      </c>
      <c r="N826" t="str">
        <f>VLOOKUP(A826,'Customer-details'!$A$1:$C$1001,2,0)</f>
        <v>Member</v>
      </c>
      <c r="O826" t="str">
        <f>VLOOKUP(A826,'Customer-details'!$A$1:$C$1001,3,0)</f>
        <v>Female</v>
      </c>
      <c r="P826" t="str">
        <f>VLOOKUP(A826,'Product-details'!$A$1:$C$1001,2,0)</f>
        <v>Sports and travel</v>
      </c>
      <c r="Q826" t="str">
        <f>VLOOKUP(A826,'City-details'!$A$1:$C$1001,3,0)</f>
        <v>Mandalay</v>
      </c>
      <c r="R826" t="str">
        <f>VLOOKUP(A826,'City-details'!$A$1:$C$1001,2,0)</f>
        <v>B</v>
      </c>
      <c r="S826" t="str">
        <f t="shared" si="51"/>
        <v>Poor</v>
      </c>
    </row>
    <row r="827" spans="1:19">
      <c r="A827" t="s">
        <v>840</v>
      </c>
      <c r="B827" s="1">
        <v>22.01</v>
      </c>
      <c r="C827" s="4">
        <v>4</v>
      </c>
      <c r="D827" s="2">
        <v>4.4020000000000001</v>
      </c>
      <c r="E827" s="1">
        <v>92.441999999999993</v>
      </c>
      <c r="F827" s="3">
        <v>43494</v>
      </c>
      <c r="G827" s="5">
        <v>0.76041666666666696</v>
      </c>
      <c r="H827" t="s">
        <v>17</v>
      </c>
      <c r="I827" s="1">
        <v>4.4020000000000001</v>
      </c>
      <c r="J827" s="6">
        <v>6.6</v>
      </c>
      <c r="K827" t="str">
        <f t="shared" si="52"/>
        <v>Jan</v>
      </c>
      <c r="L827" t="str">
        <f t="shared" si="53"/>
        <v>Tue</v>
      </c>
      <c r="M827" t="str">
        <f t="shared" si="50"/>
        <v>evening</v>
      </c>
      <c r="N827" t="str">
        <f>VLOOKUP(A827,'Customer-details'!$A$1:$C$1001,2,0)</f>
        <v>Member</v>
      </c>
      <c r="O827" t="str">
        <f>VLOOKUP(A827,'Customer-details'!$A$1:$C$1001,3,0)</f>
        <v>Female</v>
      </c>
      <c r="P827" t="str">
        <f>VLOOKUP(A827,'Product-details'!$A$1:$C$1001,2,0)</f>
        <v>Sports and travel</v>
      </c>
      <c r="Q827" t="str">
        <f>VLOOKUP(A827,'City-details'!$A$1:$C$1001,3,0)</f>
        <v>Yangon</v>
      </c>
      <c r="R827" t="str">
        <f>VLOOKUP(A827,'City-details'!$A$1:$C$1001,2,0)</f>
        <v>A</v>
      </c>
      <c r="S827" t="str">
        <f t="shared" si="51"/>
        <v>Average</v>
      </c>
    </row>
    <row r="828" spans="1:19">
      <c r="A828" t="s">
        <v>841</v>
      </c>
      <c r="B828" s="1">
        <v>72.11</v>
      </c>
      <c r="C828" s="4">
        <v>9</v>
      </c>
      <c r="D828" s="2">
        <v>32.4495</v>
      </c>
      <c r="E828" s="1">
        <v>681.43949999999995</v>
      </c>
      <c r="F828" s="3">
        <v>43493</v>
      </c>
      <c r="G828" s="5">
        <v>0.57847222222222205</v>
      </c>
      <c r="H828" t="s">
        <v>17</v>
      </c>
      <c r="I828" s="1">
        <v>32.4495</v>
      </c>
      <c r="J828" s="6">
        <v>7.7</v>
      </c>
      <c r="K828" t="str">
        <f t="shared" si="52"/>
        <v>Jan</v>
      </c>
      <c r="L828" t="str">
        <f t="shared" si="53"/>
        <v>Mon</v>
      </c>
      <c r="M828" t="str">
        <f t="shared" si="50"/>
        <v>afternoon</v>
      </c>
      <c r="N828" t="str">
        <f>VLOOKUP(A828,'Customer-details'!$A$1:$C$1001,2,0)</f>
        <v>Member</v>
      </c>
      <c r="O828" t="str">
        <f>VLOOKUP(A828,'Customer-details'!$A$1:$C$1001,3,0)</f>
        <v>Female</v>
      </c>
      <c r="P828" t="str">
        <f>VLOOKUP(A828,'Product-details'!$A$1:$C$1001,2,0)</f>
        <v>Health and beauty</v>
      </c>
      <c r="Q828" t="str">
        <f>VLOOKUP(A828,'City-details'!$A$1:$C$1001,3,0)</f>
        <v>Mandalay</v>
      </c>
      <c r="R828" t="str">
        <f>VLOOKUP(A828,'City-details'!$A$1:$C$1001,2,0)</f>
        <v>B</v>
      </c>
      <c r="S828" t="str">
        <f t="shared" si="51"/>
        <v>Average</v>
      </c>
    </row>
    <row r="829" spans="1:19">
      <c r="A829" t="s">
        <v>842</v>
      </c>
      <c r="B829" s="1">
        <v>41.28</v>
      </c>
      <c r="C829" s="4">
        <v>3</v>
      </c>
      <c r="D829" s="2">
        <v>6.1920000000000002</v>
      </c>
      <c r="E829" s="1">
        <v>130.03200000000001</v>
      </c>
      <c r="F829" s="3">
        <v>43550</v>
      </c>
      <c r="G829" s="5">
        <v>0.77569444444444402</v>
      </c>
      <c r="H829" t="s">
        <v>17</v>
      </c>
      <c r="I829" s="1">
        <v>6.1920000000000002</v>
      </c>
      <c r="J829" s="6">
        <v>8.5</v>
      </c>
      <c r="K829" t="str">
        <f t="shared" si="52"/>
        <v>Mar</v>
      </c>
      <c r="L829" t="str">
        <f t="shared" si="53"/>
        <v>Tue</v>
      </c>
      <c r="M829" t="str">
        <f t="shared" si="50"/>
        <v>evening</v>
      </c>
      <c r="N829" t="str">
        <f>VLOOKUP(A829,'Customer-details'!$A$1:$C$1001,2,0)</f>
        <v>Member</v>
      </c>
      <c r="O829" t="str">
        <f>VLOOKUP(A829,'Customer-details'!$A$1:$C$1001,3,0)</f>
        <v>Male</v>
      </c>
      <c r="P829" t="str">
        <f>VLOOKUP(A829,'Product-details'!$A$1:$C$1001,2,0)</f>
        <v>Fashion accessories</v>
      </c>
      <c r="Q829" t="str">
        <f>VLOOKUP(A829,'City-details'!$A$1:$C$1001,3,0)</f>
        <v>Yangon</v>
      </c>
      <c r="R829" t="str">
        <f>VLOOKUP(A829,'City-details'!$A$1:$C$1001,2,0)</f>
        <v>A</v>
      </c>
      <c r="S829" t="str">
        <f t="shared" si="51"/>
        <v>Good</v>
      </c>
    </row>
    <row r="830" spans="1:19">
      <c r="A830" t="s">
        <v>843</v>
      </c>
      <c r="B830" s="1">
        <v>64.95</v>
      </c>
      <c r="C830" s="4">
        <v>10</v>
      </c>
      <c r="D830" s="2">
        <v>32.475000000000001</v>
      </c>
      <c r="E830" s="1">
        <v>681.97500000000002</v>
      </c>
      <c r="F830" s="3">
        <v>43548</v>
      </c>
      <c r="G830" s="5">
        <v>0.76875000000000004</v>
      </c>
      <c r="H830" t="s">
        <v>15</v>
      </c>
      <c r="I830" s="1">
        <v>32.475000000000001</v>
      </c>
      <c r="J830" s="6">
        <v>5.2</v>
      </c>
      <c r="K830" t="str">
        <f t="shared" si="52"/>
        <v>Mar</v>
      </c>
      <c r="L830" t="str">
        <f t="shared" si="53"/>
        <v>Sun</v>
      </c>
      <c r="M830" t="str">
        <f t="shared" si="50"/>
        <v>evening</v>
      </c>
      <c r="N830" t="str">
        <f>VLOOKUP(A830,'Customer-details'!$A$1:$C$1001,2,0)</f>
        <v>Normal</v>
      </c>
      <c r="O830" t="str">
        <f>VLOOKUP(A830,'Customer-details'!$A$1:$C$1001,3,0)</f>
        <v>Male</v>
      </c>
      <c r="P830" t="str">
        <f>VLOOKUP(A830,'Product-details'!$A$1:$C$1001,2,0)</f>
        <v>Electronic accessories</v>
      </c>
      <c r="Q830" t="str">
        <f>VLOOKUP(A830,'City-details'!$A$1:$C$1001,3,0)</f>
        <v>Naypyitaw</v>
      </c>
      <c r="R830" t="str">
        <f>VLOOKUP(A830,'City-details'!$A$1:$C$1001,2,0)</f>
        <v>C</v>
      </c>
      <c r="S830" t="str">
        <f t="shared" si="51"/>
        <v>Poor</v>
      </c>
    </row>
    <row r="831" spans="1:19">
      <c r="A831" t="s">
        <v>844</v>
      </c>
      <c r="B831" s="1">
        <v>74.22</v>
      </c>
      <c r="C831" s="4">
        <v>10</v>
      </c>
      <c r="D831" s="2">
        <v>37.11</v>
      </c>
      <c r="E831" s="1">
        <v>779.31</v>
      </c>
      <c r="F831" s="3">
        <v>43466</v>
      </c>
      <c r="G831" s="5">
        <v>0.61250000000000004</v>
      </c>
      <c r="H831" t="s">
        <v>17</v>
      </c>
      <c r="I831" s="1">
        <v>37.11</v>
      </c>
      <c r="J831" s="6">
        <v>4.3</v>
      </c>
      <c r="K831" t="str">
        <f t="shared" si="52"/>
        <v>Jan</v>
      </c>
      <c r="L831" t="str">
        <f t="shared" si="53"/>
        <v>Tue</v>
      </c>
      <c r="M831" t="str">
        <f t="shared" si="50"/>
        <v>afternoon</v>
      </c>
      <c r="N831" t="str">
        <f>VLOOKUP(A831,'Customer-details'!$A$1:$C$1001,2,0)</f>
        <v>Member</v>
      </c>
      <c r="O831" t="str">
        <f>VLOOKUP(A831,'Customer-details'!$A$1:$C$1001,3,0)</f>
        <v>Female</v>
      </c>
      <c r="P831" t="str">
        <f>VLOOKUP(A831,'Product-details'!$A$1:$C$1001,2,0)</f>
        <v>Electronic accessories</v>
      </c>
      <c r="Q831" t="str">
        <f>VLOOKUP(A831,'City-details'!$A$1:$C$1001,3,0)</f>
        <v>Yangon</v>
      </c>
      <c r="R831" t="str">
        <f>VLOOKUP(A831,'City-details'!$A$1:$C$1001,2,0)</f>
        <v>A</v>
      </c>
      <c r="S831" t="str">
        <f t="shared" si="51"/>
        <v>Poor</v>
      </c>
    </row>
    <row r="832" spans="1:19">
      <c r="A832" t="s">
        <v>845</v>
      </c>
      <c r="B832" s="1">
        <v>10.56</v>
      </c>
      <c r="C832" s="4">
        <v>8</v>
      </c>
      <c r="D832" s="2">
        <v>4.2240000000000002</v>
      </c>
      <c r="E832" s="1">
        <v>88.703999999999994</v>
      </c>
      <c r="F832" s="3">
        <v>43489</v>
      </c>
      <c r="G832" s="5">
        <v>0.73819444444444404</v>
      </c>
      <c r="H832" t="s">
        <v>15</v>
      </c>
      <c r="I832" s="1">
        <v>4.2240000000000002</v>
      </c>
      <c r="J832" s="6">
        <v>7.6</v>
      </c>
      <c r="K832" t="str">
        <f t="shared" si="52"/>
        <v>Jan</v>
      </c>
      <c r="L832" t="str">
        <f t="shared" si="53"/>
        <v>Thu</v>
      </c>
      <c r="M832" t="str">
        <f t="shared" si="50"/>
        <v>evening</v>
      </c>
      <c r="N832" t="str">
        <f>VLOOKUP(A832,'Customer-details'!$A$1:$C$1001,2,0)</f>
        <v>Normal</v>
      </c>
      <c r="O832" t="str">
        <f>VLOOKUP(A832,'Customer-details'!$A$1:$C$1001,3,0)</f>
        <v>Male</v>
      </c>
      <c r="P832" t="str">
        <f>VLOOKUP(A832,'Product-details'!$A$1:$C$1001,2,0)</f>
        <v>Electronic accessories</v>
      </c>
      <c r="Q832" t="str">
        <f>VLOOKUP(A832,'City-details'!$A$1:$C$1001,3,0)</f>
        <v>Yangon</v>
      </c>
      <c r="R832" t="str">
        <f>VLOOKUP(A832,'City-details'!$A$1:$C$1001,2,0)</f>
        <v>A</v>
      </c>
      <c r="S832" t="str">
        <f t="shared" si="51"/>
        <v>Average</v>
      </c>
    </row>
    <row r="833" spans="1:19">
      <c r="A833" t="s">
        <v>846</v>
      </c>
      <c r="B833" s="1">
        <v>62.57</v>
      </c>
      <c r="C833" s="4">
        <v>4</v>
      </c>
      <c r="D833" s="2">
        <v>12.513999999999999</v>
      </c>
      <c r="E833" s="1">
        <v>262.79399999999998</v>
      </c>
      <c r="F833" s="3">
        <v>43521</v>
      </c>
      <c r="G833" s="5">
        <v>0.77569444444444402</v>
      </c>
      <c r="H833" t="s">
        <v>15</v>
      </c>
      <c r="I833" s="1">
        <v>12.513999999999999</v>
      </c>
      <c r="J833" s="6">
        <v>9.5</v>
      </c>
      <c r="K833" t="str">
        <f t="shared" si="52"/>
        <v>Feb</v>
      </c>
      <c r="L833" t="str">
        <f t="shared" si="53"/>
        <v>Mon</v>
      </c>
      <c r="M833" t="str">
        <f t="shared" si="50"/>
        <v>evening</v>
      </c>
      <c r="N833" t="str">
        <f>VLOOKUP(A833,'Customer-details'!$A$1:$C$1001,2,0)</f>
        <v>Normal</v>
      </c>
      <c r="O833" t="str">
        <f>VLOOKUP(A833,'Customer-details'!$A$1:$C$1001,3,0)</f>
        <v>Male</v>
      </c>
      <c r="P833" t="str">
        <f>VLOOKUP(A833,'Product-details'!$A$1:$C$1001,2,0)</f>
        <v>Health and beauty</v>
      </c>
      <c r="Q833" t="str">
        <f>VLOOKUP(A833,'City-details'!$A$1:$C$1001,3,0)</f>
        <v>Mandalay</v>
      </c>
      <c r="R833" t="str">
        <f>VLOOKUP(A833,'City-details'!$A$1:$C$1001,2,0)</f>
        <v>B</v>
      </c>
      <c r="S833" t="str">
        <f t="shared" si="51"/>
        <v>Good</v>
      </c>
    </row>
    <row r="834" spans="1:19">
      <c r="A834" t="s">
        <v>847</v>
      </c>
      <c r="B834" s="1">
        <v>11.85</v>
      </c>
      <c r="C834" s="4">
        <v>8</v>
      </c>
      <c r="D834" s="2">
        <v>4.74</v>
      </c>
      <c r="E834" s="1">
        <v>99.54</v>
      </c>
      <c r="F834" s="3">
        <v>43474</v>
      </c>
      <c r="G834" s="5">
        <v>0.69027777777777799</v>
      </c>
      <c r="H834" t="s">
        <v>15</v>
      </c>
      <c r="I834" s="1">
        <v>4.74</v>
      </c>
      <c r="J834" s="6">
        <v>4.0999999999999996</v>
      </c>
      <c r="K834" t="str">
        <f t="shared" si="52"/>
        <v>Jan</v>
      </c>
      <c r="L834" t="str">
        <f t="shared" si="53"/>
        <v>Wed</v>
      </c>
      <c r="M834" t="str">
        <f t="shared" si="50"/>
        <v>evening</v>
      </c>
      <c r="N834" t="str">
        <f>VLOOKUP(A834,'Customer-details'!$A$1:$C$1001,2,0)</f>
        <v>Member</v>
      </c>
      <c r="O834" t="str">
        <f>VLOOKUP(A834,'Customer-details'!$A$1:$C$1001,3,0)</f>
        <v>Female</v>
      </c>
      <c r="P834" t="str">
        <f>VLOOKUP(A834,'Product-details'!$A$1:$C$1001,2,0)</f>
        <v>Sports and travel</v>
      </c>
      <c r="Q834" t="str">
        <f>VLOOKUP(A834,'City-details'!$A$1:$C$1001,3,0)</f>
        <v>Mandalay</v>
      </c>
      <c r="R834" t="str">
        <f>VLOOKUP(A834,'City-details'!$A$1:$C$1001,2,0)</f>
        <v>B</v>
      </c>
      <c r="S834" t="str">
        <f t="shared" si="51"/>
        <v>Poor</v>
      </c>
    </row>
    <row r="835" spans="1:19">
      <c r="A835" t="s">
        <v>848</v>
      </c>
      <c r="B835" s="1">
        <v>91.3</v>
      </c>
      <c r="C835" s="4">
        <v>1</v>
      </c>
      <c r="D835" s="2">
        <v>4.5650000000000004</v>
      </c>
      <c r="E835" s="1">
        <v>95.864999999999995</v>
      </c>
      <c r="F835" s="3">
        <v>43510</v>
      </c>
      <c r="G835" s="5">
        <v>0.61250000000000004</v>
      </c>
      <c r="H835" t="s">
        <v>13</v>
      </c>
      <c r="I835" s="1">
        <v>4.5650000000000004</v>
      </c>
      <c r="J835" s="6">
        <v>9.1999999999999993</v>
      </c>
      <c r="K835" t="str">
        <f t="shared" ref="K835:K898" si="54">TEXT(F835,"MMM")</f>
        <v>Feb</v>
      </c>
      <c r="L835" t="str">
        <f t="shared" ref="L835:L898" si="55">TEXT(F835,"ddd")</f>
        <v>Thu</v>
      </c>
      <c r="M835" t="str">
        <f t="shared" ref="M835:M898" si="56">IF(G835&lt;TIME(12,0,0),"morning",IF(AND(G835&gt;=TIME(12,0,0),G835&lt;TIME(16,0,0)),"afternoon","evening"))</f>
        <v>afternoon</v>
      </c>
      <c r="N835" t="str">
        <f>VLOOKUP(A835,'Customer-details'!$A$1:$C$1001,2,0)</f>
        <v>Member</v>
      </c>
      <c r="O835" t="str">
        <f>VLOOKUP(A835,'Customer-details'!$A$1:$C$1001,3,0)</f>
        <v>Male</v>
      </c>
      <c r="P835" t="str">
        <f>VLOOKUP(A835,'Product-details'!$A$1:$C$1001,2,0)</f>
        <v>Health and beauty</v>
      </c>
      <c r="Q835" t="str">
        <f>VLOOKUP(A835,'City-details'!$A$1:$C$1001,3,0)</f>
        <v>Yangon</v>
      </c>
      <c r="R835" t="str">
        <f>VLOOKUP(A835,'City-details'!$A$1:$C$1001,2,0)</f>
        <v>A</v>
      </c>
      <c r="S835" t="str">
        <f t="shared" ref="S835:S898" si="57">IF(J835&gt;=8,"Good",IF(AND(J835&lt;8,J835&gt;=6),"Average","Poor"))</f>
        <v>Good</v>
      </c>
    </row>
    <row r="836" spans="1:19">
      <c r="A836" t="s">
        <v>849</v>
      </c>
      <c r="B836" s="1">
        <v>40.729999999999997</v>
      </c>
      <c r="C836" s="4">
        <v>7</v>
      </c>
      <c r="D836" s="2">
        <v>14.2555</v>
      </c>
      <c r="E836" s="1">
        <v>299.3655</v>
      </c>
      <c r="F836" s="3">
        <v>43536</v>
      </c>
      <c r="G836" s="5">
        <v>0.45902777777777798</v>
      </c>
      <c r="H836" t="s">
        <v>13</v>
      </c>
      <c r="I836" s="1">
        <v>14.2555</v>
      </c>
      <c r="J836" s="6">
        <v>5.4</v>
      </c>
      <c r="K836" t="str">
        <f t="shared" si="54"/>
        <v>Mar</v>
      </c>
      <c r="L836" t="str">
        <f t="shared" si="55"/>
        <v>Tue</v>
      </c>
      <c r="M836" t="str">
        <f t="shared" si="56"/>
        <v>morning</v>
      </c>
      <c r="N836" t="str">
        <f>VLOOKUP(A836,'Customer-details'!$A$1:$C$1001,2,0)</f>
        <v>Member</v>
      </c>
      <c r="O836" t="str">
        <f>VLOOKUP(A836,'Customer-details'!$A$1:$C$1001,3,0)</f>
        <v>Female</v>
      </c>
      <c r="P836" t="str">
        <f>VLOOKUP(A836,'Product-details'!$A$1:$C$1001,2,0)</f>
        <v>Home and lifestyle</v>
      </c>
      <c r="Q836" t="str">
        <f>VLOOKUP(A836,'City-details'!$A$1:$C$1001,3,0)</f>
        <v>Mandalay</v>
      </c>
      <c r="R836" t="str">
        <f>VLOOKUP(A836,'City-details'!$A$1:$C$1001,2,0)</f>
        <v>B</v>
      </c>
      <c r="S836" t="str">
        <f t="shared" si="57"/>
        <v>Poor</v>
      </c>
    </row>
    <row r="837" spans="1:19">
      <c r="A837" t="s">
        <v>850</v>
      </c>
      <c r="B837" s="1">
        <v>52.38</v>
      </c>
      <c r="C837" s="4">
        <v>1</v>
      </c>
      <c r="D837" s="2">
        <v>2.6190000000000002</v>
      </c>
      <c r="E837" s="1">
        <v>54.999000000000002</v>
      </c>
      <c r="F837" s="3">
        <v>43550</v>
      </c>
      <c r="G837" s="5">
        <v>0.82222222222222197</v>
      </c>
      <c r="H837" t="s">
        <v>15</v>
      </c>
      <c r="I837" s="1">
        <v>2.6190000000000002</v>
      </c>
      <c r="J837" s="6">
        <v>5.8</v>
      </c>
      <c r="K837" t="str">
        <f t="shared" si="54"/>
        <v>Mar</v>
      </c>
      <c r="L837" t="str">
        <f t="shared" si="55"/>
        <v>Tue</v>
      </c>
      <c r="M837" t="str">
        <f t="shared" si="56"/>
        <v>evening</v>
      </c>
      <c r="N837" t="str">
        <f>VLOOKUP(A837,'Customer-details'!$A$1:$C$1001,2,0)</f>
        <v>Normal</v>
      </c>
      <c r="O837" t="str">
        <f>VLOOKUP(A837,'Customer-details'!$A$1:$C$1001,3,0)</f>
        <v>Male</v>
      </c>
      <c r="P837" t="str">
        <f>VLOOKUP(A837,'Product-details'!$A$1:$C$1001,2,0)</f>
        <v>Fashion accessories</v>
      </c>
      <c r="Q837" t="str">
        <f>VLOOKUP(A837,'City-details'!$A$1:$C$1001,3,0)</f>
        <v>Yangon</v>
      </c>
      <c r="R837" t="str">
        <f>VLOOKUP(A837,'City-details'!$A$1:$C$1001,2,0)</f>
        <v>A</v>
      </c>
      <c r="S837" t="str">
        <f t="shared" si="57"/>
        <v>Poor</v>
      </c>
    </row>
    <row r="838" spans="1:19">
      <c r="A838" t="s">
        <v>851</v>
      </c>
      <c r="B838" s="1">
        <v>38.54</v>
      </c>
      <c r="C838" s="4">
        <v>5</v>
      </c>
      <c r="D838" s="2">
        <v>9.6349999999999998</v>
      </c>
      <c r="E838" s="1">
        <v>202.33500000000001</v>
      </c>
      <c r="F838" s="3">
        <v>43474</v>
      </c>
      <c r="G838" s="5">
        <v>0.56527777777777799</v>
      </c>
      <c r="H838" t="s">
        <v>13</v>
      </c>
      <c r="I838" s="1">
        <v>9.6349999999999998</v>
      </c>
      <c r="J838" s="6">
        <v>5.6</v>
      </c>
      <c r="K838" t="str">
        <f t="shared" si="54"/>
        <v>Jan</v>
      </c>
      <c r="L838" t="str">
        <f t="shared" si="55"/>
        <v>Wed</v>
      </c>
      <c r="M838" t="str">
        <f t="shared" si="56"/>
        <v>afternoon</v>
      </c>
      <c r="N838" t="str">
        <f>VLOOKUP(A838,'Customer-details'!$A$1:$C$1001,2,0)</f>
        <v>Member</v>
      </c>
      <c r="O838" t="str">
        <f>VLOOKUP(A838,'Customer-details'!$A$1:$C$1001,3,0)</f>
        <v>Male</v>
      </c>
      <c r="P838" t="str">
        <f>VLOOKUP(A838,'Product-details'!$A$1:$C$1001,2,0)</f>
        <v>Fashion accessories</v>
      </c>
      <c r="Q838" t="str">
        <f>VLOOKUP(A838,'City-details'!$A$1:$C$1001,3,0)</f>
        <v>Yangon</v>
      </c>
      <c r="R838" t="str">
        <f>VLOOKUP(A838,'City-details'!$A$1:$C$1001,2,0)</f>
        <v>A</v>
      </c>
      <c r="S838" t="str">
        <f t="shared" si="57"/>
        <v>Poor</v>
      </c>
    </row>
    <row r="839" spans="1:19">
      <c r="A839" t="s">
        <v>852</v>
      </c>
      <c r="B839" s="1">
        <v>44.63</v>
      </c>
      <c r="C839" s="4">
        <v>6</v>
      </c>
      <c r="D839" s="2">
        <v>13.388999999999999</v>
      </c>
      <c r="E839" s="1">
        <v>281.16899999999998</v>
      </c>
      <c r="F839" s="3">
        <v>43467</v>
      </c>
      <c r="G839" s="5">
        <v>0.83888888888888902</v>
      </c>
      <c r="H839" t="s">
        <v>17</v>
      </c>
      <c r="I839" s="1">
        <v>13.388999999999999</v>
      </c>
      <c r="J839" s="6">
        <v>5.0999999999999996</v>
      </c>
      <c r="K839" t="str">
        <f t="shared" si="54"/>
        <v>Jan</v>
      </c>
      <c r="L839" t="str">
        <f t="shared" si="55"/>
        <v>Wed</v>
      </c>
      <c r="M839" t="str">
        <f t="shared" si="56"/>
        <v>evening</v>
      </c>
      <c r="N839" t="str">
        <f>VLOOKUP(A839,'Customer-details'!$A$1:$C$1001,2,0)</f>
        <v>Normal</v>
      </c>
      <c r="O839" t="str">
        <f>VLOOKUP(A839,'Customer-details'!$A$1:$C$1001,3,0)</f>
        <v>Male</v>
      </c>
      <c r="P839" t="str">
        <f>VLOOKUP(A839,'Product-details'!$A$1:$C$1001,2,0)</f>
        <v>Sports and travel</v>
      </c>
      <c r="Q839" t="str">
        <f>VLOOKUP(A839,'City-details'!$A$1:$C$1001,3,0)</f>
        <v>Mandalay</v>
      </c>
      <c r="R839" t="str">
        <f>VLOOKUP(A839,'City-details'!$A$1:$C$1001,2,0)</f>
        <v>B</v>
      </c>
      <c r="S839" t="str">
        <f t="shared" si="57"/>
        <v>Poor</v>
      </c>
    </row>
    <row r="840" spans="1:19">
      <c r="A840" t="s">
        <v>853</v>
      </c>
      <c r="B840" s="1">
        <v>55.87</v>
      </c>
      <c r="C840" s="4">
        <v>10</v>
      </c>
      <c r="D840" s="2">
        <v>27.934999999999999</v>
      </c>
      <c r="E840" s="1">
        <v>586.63499999999999</v>
      </c>
      <c r="F840" s="3">
        <v>43480</v>
      </c>
      <c r="G840" s="5">
        <v>0.625694444444444</v>
      </c>
      <c r="H840" t="s">
        <v>15</v>
      </c>
      <c r="I840" s="1">
        <v>27.934999999999999</v>
      </c>
      <c r="J840" s="6">
        <v>5.8</v>
      </c>
      <c r="K840" t="str">
        <f t="shared" si="54"/>
        <v>Jan</v>
      </c>
      <c r="L840" t="str">
        <f t="shared" si="55"/>
        <v>Tue</v>
      </c>
      <c r="M840" t="str">
        <f t="shared" si="56"/>
        <v>afternoon</v>
      </c>
      <c r="N840" t="str">
        <f>VLOOKUP(A840,'Customer-details'!$A$1:$C$1001,2,0)</f>
        <v>Normal</v>
      </c>
      <c r="O840" t="str">
        <f>VLOOKUP(A840,'Customer-details'!$A$1:$C$1001,3,0)</f>
        <v>Male</v>
      </c>
      <c r="P840" t="str">
        <f>VLOOKUP(A840,'Product-details'!$A$1:$C$1001,2,0)</f>
        <v>Electronic accessories</v>
      </c>
      <c r="Q840" t="str">
        <f>VLOOKUP(A840,'City-details'!$A$1:$C$1001,3,0)</f>
        <v>Naypyitaw</v>
      </c>
      <c r="R840" t="str">
        <f>VLOOKUP(A840,'City-details'!$A$1:$C$1001,2,0)</f>
        <v>C</v>
      </c>
      <c r="S840" t="str">
        <f t="shared" si="57"/>
        <v>Poor</v>
      </c>
    </row>
    <row r="841" spans="1:19">
      <c r="A841" t="s">
        <v>854</v>
      </c>
      <c r="B841" s="1">
        <v>29.22</v>
      </c>
      <c r="C841" s="4">
        <v>6</v>
      </c>
      <c r="D841" s="2">
        <v>8.766</v>
      </c>
      <c r="E841" s="1">
        <v>184.08600000000001</v>
      </c>
      <c r="F841" s="3">
        <v>43466</v>
      </c>
      <c r="G841" s="5">
        <v>0.48611111111111099</v>
      </c>
      <c r="H841" t="s">
        <v>13</v>
      </c>
      <c r="I841" s="1">
        <v>8.766</v>
      </c>
      <c r="J841" s="6">
        <v>5</v>
      </c>
      <c r="K841" t="str">
        <f t="shared" si="54"/>
        <v>Jan</v>
      </c>
      <c r="L841" t="str">
        <f t="shared" si="55"/>
        <v>Tue</v>
      </c>
      <c r="M841" t="str">
        <f t="shared" si="56"/>
        <v>morning</v>
      </c>
      <c r="N841" t="str">
        <f>VLOOKUP(A841,'Customer-details'!$A$1:$C$1001,2,0)</f>
        <v>Member</v>
      </c>
      <c r="O841" t="str">
        <f>VLOOKUP(A841,'Customer-details'!$A$1:$C$1001,3,0)</f>
        <v>Female</v>
      </c>
      <c r="P841" t="str">
        <f>VLOOKUP(A841,'Product-details'!$A$1:$C$1001,2,0)</f>
        <v>Sports and travel</v>
      </c>
      <c r="Q841" t="str">
        <f>VLOOKUP(A841,'City-details'!$A$1:$C$1001,3,0)</f>
        <v>Naypyitaw</v>
      </c>
      <c r="R841" t="str">
        <f>VLOOKUP(A841,'City-details'!$A$1:$C$1001,2,0)</f>
        <v>C</v>
      </c>
      <c r="S841" t="str">
        <f t="shared" si="57"/>
        <v>Poor</v>
      </c>
    </row>
    <row r="842" spans="1:19">
      <c r="A842" t="s">
        <v>855</v>
      </c>
      <c r="B842" s="1">
        <v>51.94</v>
      </c>
      <c r="C842" s="4">
        <v>3</v>
      </c>
      <c r="D842" s="2">
        <v>7.7910000000000004</v>
      </c>
      <c r="E842" s="1">
        <v>163.61099999999999</v>
      </c>
      <c r="F842" s="3">
        <v>43511</v>
      </c>
      <c r="G842" s="5">
        <v>0.63958333333333295</v>
      </c>
      <c r="H842" t="s">
        <v>15</v>
      </c>
      <c r="I842" s="1">
        <v>7.7910000000000004</v>
      </c>
      <c r="J842" s="6">
        <v>7.9</v>
      </c>
      <c r="K842" t="str">
        <f t="shared" si="54"/>
        <v>Feb</v>
      </c>
      <c r="L842" t="str">
        <f t="shared" si="55"/>
        <v>Fri</v>
      </c>
      <c r="M842" t="str">
        <f t="shared" si="56"/>
        <v>afternoon</v>
      </c>
      <c r="N842" t="str">
        <f>VLOOKUP(A842,'Customer-details'!$A$1:$C$1001,2,0)</f>
        <v>Normal</v>
      </c>
      <c r="O842" t="str">
        <f>VLOOKUP(A842,'Customer-details'!$A$1:$C$1001,3,0)</f>
        <v>Male</v>
      </c>
      <c r="P842" t="str">
        <f>VLOOKUP(A842,'Product-details'!$A$1:$C$1001,2,0)</f>
        <v>Fashion accessories</v>
      </c>
      <c r="Q842" t="str">
        <f>VLOOKUP(A842,'City-details'!$A$1:$C$1001,3,0)</f>
        <v>Yangon</v>
      </c>
      <c r="R842" t="str">
        <f>VLOOKUP(A842,'City-details'!$A$1:$C$1001,2,0)</f>
        <v>A</v>
      </c>
      <c r="S842" t="str">
        <f t="shared" si="57"/>
        <v>Average</v>
      </c>
    </row>
    <row r="843" spans="1:19">
      <c r="A843" t="s">
        <v>856</v>
      </c>
      <c r="B843" s="1">
        <v>60.3</v>
      </c>
      <c r="C843" s="4">
        <v>1</v>
      </c>
      <c r="D843" s="2">
        <v>3.0150000000000001</v>
      </c>
      <c r="E843" s="1">
        <v>63.314999999999998</v>
      </c>
      <c r="F843" s="3">
        <v>43524</v>
      </c>
      <c r="G843" s="5">
        <v>0.73472222222222205</v>
      </c>
      <c r="H843" t="s">
        <v>15</v>
      </c>
      <c r="I843" s="1">
        <v>3.0150000000000001</v>
      </c>
      <c r="J843" s="6">
        <v>6</v>
      </c>
      <c r="K843" t="str">
        <f t="shared" si="54"/>
        <v>Feb</v>
      </c>
      <c r="L843" t="str">
        <f t="shared" si="55"/>
        <v>Thu</v>
      </c>
      <c r="M843" t="str">
        <f t="shared" si="56"/>
        <v>evening</v>
      </c>
      <c r="N843" t="str">
        <f>VLOOKUP(A843,'Customer-details'!$A$1:$C$1001,2,0)</f>
        <v>Normal</v>
      </c>
      <c r="O843" t="str">
        <f>VLOOKUP(A843,'Customer-details'!$A$1:$C$1001,3,0)</f>
        <v>Male</v>
      </c>
      <c r="P843" t="str">
        <f>VLOOKUP(A843,'Product-details'!$A$1:$C$1001,2,0)</f>
        <v>Electronic accessories</v>
      </c>
      <c r="Q843" t="str">
        <f>VLOOKUP(A843,'City-details'!$A$1:$C$1001,3,0)</f>
        <v>Mandalay</v>
      </c>
      <c r="R843" t="str">
        <f>VLOOKUP(A843,'City-details'!$A$1:$C$1001,2,0)</f>
        <v>B</v>
      </c>
      <c r="S843" t="str">
        <f t="shared" si="57"/>
        <v>Average</v>
      </c>
    </row>
    <row r="844" spans="1:19">
      <c r="A844" t="s">
        <v>857</v>
      </c>
      <c r="B844" s="1">
        <v>39.47</v>
      </c>
      <c r="C844" s="4">
        <v>2</v>
      </c>
      <c r="D844" s="2">
        <v>3.9470000000000001</v>
      </c>
      <c r="E844" s="1">
        <v>82.887</v>
      </c>
      <c r="F844" s="3">
        <v>43526</v>
      </c>
      <c r="G844" s="5">
        <v>0.67777777777777803</v>
      </c>
      <c r="H844" t="s">
        <v>17</v>
      </c>
      <c r="I844" s="1">
        <v>3.9470000000000001</v>
      </c>
      <c r="J844" s="6">
        <v>5</v>
      </c>
      <c r="K844" t="str">
        <f t="shared" si="54"/>
        <v>Mar</v>
      </c>
      <c r="L844" t="str">
        <f t="shared" si="55"/>
        <v>Sat</v>
      </c>
      <c r="M844" t="str">
        <f t="shared" si="56"/>
        <v>evening</v>
      </c>
      <c r="N844" t="str">
        <f>VLOOKUP(A844,'Customer-details'!$A$1:$C$1001,2,0)</f>
        <v>Member</v>
      </c>
      <c r="O844" t="str">
        <f>VLOOKUP(A844,'Customer-details'!$A$1:$C$1001,3,0)</f>
        <v>Female</v>
      </c>
      <c r="P844" t="str">
        <f>VLOOKUP(A844,'Product-details'!$A$1:$C$1001,2,0)</f>
        <v>Sports and travel</v>
      </c>
      <c r="Q844" t="str">
        <f>VLOOKUP(A844,'City-details'!$A$1:$C$1001,3,0)</f>
        <v>Yangon</v>
      </c>
      <c r="R844" t="str">
        <f>VLOOKUP(A844,'City-details'!$A$1:$C$1001,2,0)</f>
        <v>A</v>
      </c>
      <c r="S844" t="str">
        <f t="shared" si="57"/>
        <v>Poor</v>
      </c>
    </row>
    <row r="845" spans="1:19">
      <c r="A845" t="s">
        <v>858</v>
      </c>
      <c r="B845" s="1">
        <v>14.87</v>
      </c>
      <c r="C845" s="4">
        <v>2</v>
      </c>
      <c r="D845" s="2">
        <v>1.4870000000000001</v>
      </c>
      <c r="E845" s="1">
        <v>31.227</v>
      </c>
      <c r="F845" s="3">
        <v>43509</v>
      </c>
      <c r="G845" s="5">
        <v>0.76041666666666696</v>
      </c>
      <c r="H845" t="s">
        <v>17</v>
      </c>
      <c r="I845" s="1">
        <v>1.4870000000000001</v>
      </c>
      <c r="J845" s="6">
        <v>8.9</v>
      </c>
      <c r="K845" t="str">
        <f t="shared" si="54"/>
        <v>Feb</v>
      </c>
      <c r="L845" t="str">
        <f t="shared" si="55"/>
        <v>Wed</v>
      </c>
      <c r="M845" t="str">
        <f t="shared" si="56"/>
        <v>evening</v>
      </c>
      <c r="N845" t="str">
        <f>VLOOKUP(A845,'Customer-details'!$A$1:$C$1001,2,0)</f>
        <v>Member</v>
      </c>
      <c r="O845" t="str">
        <f>VLOOKUP(A845,'Customer-details'!$A$1:$C$1001,3,0)</f>
        <v>Female</v>
      </c>
      <c r="P845" t="str">
        <f>VLOOKUP(A845,'Product-details'!$A$1:$C$1001,2,0)</f>
        <v>Food and beverages</v>
      </c>
      <c r="Q845" t="str">
        <f>VLOOKUP(A845,'City-details'!$A$1:$C$1001,3,0)</f>
        <v>Naypyitaw</v>
      </c>
      <c r="R845" t="str">
        <f>VLOOKUP(A845,'City-details'!$A$1:$C$1001,2,0)</f>
        <v>C</v>
      </c>
      <c r="S845" t="str">
        <f t="shared" si="57"/>
        <v>Good</v>
      </c>
    </row>
    <row r="846" spans="1:19">
      <c r="A846" t="s">
        <v>859</v>
      </c>
      <c r="B846" s="1">
        <v>21.32</v>
      </c>
      <c r="C846" s="4">
        <v>1</v>
      </c>
      <c r="D846" s="2">
        <v>1.0660000000000001</v>
      </c>
      <c r="E846" s="1">
        <v>22.385999999999999</v>
      </c>
      <c r="F846" s="3">
        <v>43491</v>
      </c>
      <c r="G846" s="5">
        <v>0.52986111111111101</v>
      </c>
      <c r="H846" t="s">
        <v>15</v>
      </c>
      <c r="I846" s="1">
        <v>1.0660000000000001</v>
      </c>
      <c r="J846" s="6">
        <v>5.9</v>
      </c>
      <c r="K846" t="str">
        <f t="shared" si="54"/>
        <v>Jan</v>
      </c>
      <c r="L846" t="str">
        <f t="shared" si="55"/>
        <v>Sat</v>
      </c>
      <c r="M846" t="str">
        <f t="shared" si="56"/>
        <v>afternoon</v>
      </c>
      <c r="N846" t="str">
        <f>VLOOKUP(A846,'Customer-details'!$A$1:$C$1001,2,0)</f>
        <v>Normal</v>
      </c>
      <c r="O846" t="str">
        <f>VLOOKUP(A846,'Customer-details'!$A$1:$C$1001,3,0)</f>
        <v>Male</v>
      </c>
      <c r="P846" t="str">
        <f>VLOOKUP(A846,'Product-details'!$A$1:$C$1001,2,0)</f>
        <v>Fashion accessories</v>
      </c>
      <c r="Q846" t="str">
        <f>VLOOKUP(A846,'City-details'!$A$1:$C$1001,3,0)</f>
        <v>Yangon</v>
      </c>
      <c r="R846" t="str">
        <f>VLOOKUP(A846,'City-details'!$A$1:$C$1001,2,0)</f>
        <v>A</v>
      </c>
      <c r="S846" t="str">
        <f t="shared" si="57"/>
        <v>Poor</v>
      </c>
    </row>
    <row r="847" spans="1:19">
      <c r="A847" t="s">
        <v>860</v>
      </c>
      <c r="B847" s="1">
        <v>93.78</v>
      </c>
      <c r="C847" s="4">
        <v>3</v>
      </c>
      <c r="D847" s="2">
        <v>14.067</v>
      </c>
      <c r="E847" s="1">
        <v>295.40699999999998</v>
      </c>
      <c r="F847" s="3">
        <v>43495</v>
      </c>
      <c r="G847" s="5">
        <v>0.48055555555555601</v>
      </c>
      <c r="H847" t="s">
        <v>17</v>
      </c>
      <c r="I847" s="1">
        <v>14.067</v>
      </c>
      <c r="J847" s="6">
        <v>5.9</v>
      </c>
      <c r="K847" t="str">
        <f t="shared" si="54"/>
        <v>Jan</v>
      </c>
      <c r="L847" t="str">
        <f t="shared" si="55"/>
        <v>Wed</v>
      </c>
      <c r="M847" t="str">
        <f t="shared" si="56"/>
        <v>morning</v>
      </c>
      <c r="N847" t="str">
        <f>VLOOKUP(A847,'Customer-details'!$A$1:$C$1001,2,0)</f>
        <v>Member</v>
      </c>
      <c r="O847" t="str">
        <f>VLOOKUP(A847,'Customer-details'!$A$1:$C$1001,3,0)</f>
        <v>Male</v>
      </c>
      <c r="P847" t="str">
        <f>VLOOKUP(A847,'Product-details'!$A$1:$C$1001,2,0)</f>
        <v>Electronic accessories</v>
      </c>
      <c r="Q847" t="str">
        <f>VLOOKUP(A847,'City-details'!$A$1:$C$1001,3,0)</f>
        <v>Yangon</v>
      </c>
      <c r="R847" t="str">
        <f>VLOOKUP(A847,'City-details'!$A$1:$C$1001,2,0)</f>
        <v>A</v>
      </c>
      <c r="S847" t="str">
        <f t="shared" si="57"/>
        <v>Poor</v>
      </c>
    </row>
    <row r="848" spans="1:19">
      <c r="A848" t="s">
        <v>861</v>
      </c>
      <c r="B848" s="1">
        <v>73.260000000000005</v>
      </c>
      <c r="C848" s="4">
        <v>1</v>
      </c>
      <c r="D848" s="2">
        <v>3.6629999999999998</v>
      </c>
      <c r="E848" s="1">
        <v>76.923000000000002</v>
      </c>
      <c r="F848" s="3">
        <v>43492</v>
      </c>
      <c r="G848" s="5">
        <v>0.75555555555555598</v>
      </c>
      <c r="H848" t="s">
        <v>13</v>
      </c>
      <c r="I848" s="1">
        <v>3.6629999999999998</v>
      </c>
      <c r="J848" s="6">
        <v>9.6999999999999993</v>
      </c>
      <c r="K848" t="str">
        <f t="shared" si="54"/>
        <v>Jan</v>
      </c>
      <c r="L848" t="str">
        <f t="shared" si="55"/>
        <v>Sun</v>
      </c>
      <c r="M848" t="str">
        <f t="shared" si="56"/>
        <v>evening</v>
      </c>
      <c r="N848" t="str">
        <f>VLOOKUP(A848,'Customer-details'!$A$1:$C$1001,2,0)</f>
        <v>Member</v>
      </c>
      <c r="O848" t="str">
        <f>VLOOKUP(A848,'Customer-details'!$A$1:$C$1001,3,0)</f>
        <v>Male</v>
      </c>
      <c r="P848" t="str">
        <f>VLOOKUP(A848,'Product-details'!$A$1:$C$1001,2,0)</f>
        <v>Electronic accessories</v>
      </c>
      <c r="Q848" t="str">
        <f>VLOOKUP(A848,'City-details'!$A$1:$C$1001,3,0)</f>
        <v>Yangon</v>
      </c>
      <c r="R848" t="str">
        <f>VLOOKUP(A848,'City-details'!$A$1:$C$1001,2,0)</f>
        <v>A</v>
      </c>
      <c r="S848" t="str">
        <f t="shared" si="57"/>
        <v>Good</v>
      </c>
    </row>
    <row r="849" spans="1:19">
      <c r="A849" t="s">
        <v>862</v>
      </c>
      <c r="B849" s="1">
        <v>22.38</v>
      </c>
      <c r="C849" s="4">
        <v>1</v>
      </c>
      <c r="D849" s="2">
        <v>1.119</v>
      </c>
      <c r="E849" s="1">
        <v>23.498999999999999</v>
      </c>
      <c r="F849" s="3">
        <v>43495</v>
      </c>
      <c r="G849" s="5">
        <v>0.71388888888888902</v>
      </c>
      <c r="H849" t="s">
        <v>17</v>
      </c>
      <c r="I849" s="1">
        <v>1.119</v>
      </c>
      <c r="J849" s="6">
        <v>8.6</v>
      </c>
      <c r="K849" t="str">
        <f t="shared" si="54"/>
        <v>Jan</v>
      </c>
      <c r="L849" t="str">
        <f t="shared" si="55"/>
        <v>Wed</v>
      </c>
      <c r="M849" t="str">
        <f t="shared" si="56"/>
        <v>evening</v>
      </c>
      <c r="N849" t="str">
        <f>VLOOKUP(A849,'Customer-details'!$A$1:$C$1001,2,0)</f>
        <v>Normal</v>
      </c>
      <c r="O849" t="str">
        <f>VLOOKUP(A849,'Customer-details'!$A$1:$C$1001,3,0)</f>
        <v>Female</v>
      </c>
      <c r="P849" t="str">
        <f>VLOOKUP(A849,'Product-details'!$A$1:$C$1001,2,0)</f>
        <v>Sports and travel</v>
      </c>
      <c r="Q849" t="str">
        <f>VLOOKUP(A849,'City-details'!$A$1:$C$1001,3,0)</f>
        <v>Naypyitaw</v>
      </c>
      <c r="R849" t="str">
        <f>VLOOKUP(A849,'City-details'!$A$1:$C$1001,2,0)</f>
        <v>C</v>
      </c>
      <c r="S849" t="str">
        <f t="shared" si="57"/>
        <v>Good</v>
      </c>
    </row>
    <row r="850" spans="1:19">
      <c r="A850" t="s">
        <v>863</v>
      </c>
      <c r="B850" s="1">
        <v>72.88</v>
      </c>
      <c r="C850" s="4">
        <v>9</v>
      </c>
      <c r="D850" s="2">
        <v>32.795999999999999</v>
      </c>
      <c r="E850" s="1">
        <v>688.71600000000001</v>
      </c>
      <c r="F850" s="3">
        <v>43473</v>
      </c>
      <c r="G850" s="5">
        <v>0.81805555555555598</v>
      </c>
      <c r="H850" t="s">
        <v>15</v>
      </c>
      <c r="I850" s="1">
        <v>32.795999999999999</v>
      </c>
      <c r="J850" s="6">
        <v>4</v>
      </c>
      <c r="K850" t="str">
        <f t="shared" si="54"/>
        <v>Jan</v>
      </c>
      <c r="L850" t="str">
        <f t="shared" si="55"/>
        <v>Tue</v>
      </c>
      <c r="M850" t="str">
        <f t="shared" si="56"/>
        <v>evening</v>
      </c>
      <c r="N850" t="str">
        <f>VLOOKUP(A850,'Customer-details'!$A$1:$C$1001,2,0)</f>
        <v>Member</v>
      </c>
      <c r="O850" t="str">
        <f>VLOOKUP(A850,'Customer-details'!$A$1:$C$1001,3,0)</f>
        <v>Female</v>
      </c>
      <c r="P850" t="str">
        <f>VLOOKUP(A850,'Product-details'!$A$1:$C$1001,2,0)</f>
        <v>Food and beverages</v>
      </c>
      <c r="Q850" t="str">
        <f>VLOOKUP(A850,'City-details'!$A$1:$C$1001,3,0)</f>
        <v>Naypyitaw</v>
      </c>
      <c r="R850" t="str">
        <f>VLOOKUP(A850,'City-details'!$A$1:$C$1001,2,0)</f>
        <v>C</v>
      </c>
      <c r="S850" t="str">
        <f t="shared" si="57"/>
        <v>Poor</v>
      </c>
    </row>
    <row r="851" spans="1:19">
      <c r="A851" t="s">
        <v>864</v>
      </c>
      <c r="B851" s="1">
        <v>99.1</v>
      </c>
      <c r="C851" s="4">
        <v>6</v>
      </c>
      <c r="D851" s="2">
        <v>29.73</v>
      </c>
      <c r="E851" s="1">
        <v>624.33000000000004</v>
      </c>
      <c r="F851" s="3">
        <v>43484</v>
      </c>
      <c r="G851" s="5">
        <v>0.54930555555555605</v>
      </c>
      <c r="H851" t="s">
        <v>15</v>
      </c>
      <c r="I851" s="1">
        <v>29.73</v>
      </c>
      <c r="J851" s="6">
        <v>4.2</v>
      </c>
      <c r="K851" t="str">
        <f t="shared" si="54"/>
        <v>Jan</v>
      </c>
      <c r="L851" t="str">
        <f t="shared" si="55"/>
        <v>Sat</v>
      </c>
      <c r="M851" t="str">
        <f t="shared" si="56"/>
        <v>afternoon</v>
      </c>
      <c r="N851" t="str">
        <f>VLOOKUP(A851,'Customer-details'!$A$1:$C$1001,2,0)</f>
        <v>Normal</v>
      </c>
      <c r="O851" t="str">
        <f>VLOOKUP(A851,'Customer-details'!$A$1:$C$1001,3,0)</f>
        <v>Female</v>
      </c>
      <c r="P851" t="str">
        <f>VLOOKUP(A851,'Product-details'!$A$1:$C$1001,2,0)</f>
        <v>Fashion accessories</v>
      </c>
      <c r="Q851" t="str">
        <f>VLOOKUP(A851,'City-details'!$A$1:$C$1001,3,0)</f>
        <v>Yangon</v>
      </c>
      <c r="R851" t="str">
        <f>VLOOKUP(A851,'City-details'!$A$1:$C$1001,2,0)</f>
        <v>A</v>
      </c>
      <c r="S851" t="str">
        <f t="shared" si="57"/>
        <v>Poor</v>
      </c>
    </row>
    <row r="852" spans="1:19">
      <c r="A852" t="s">
        <v>865</v>
      </c>
      <c r="B852" s="1">
        <v>74.099999999999994</v>
      </c>
      <c r="C852" s="4">
        <v>1</v>
      </c>
      <c r="D852" s="2">
        <v>3.7050000000000001</v>
      </c>
      <c r="E852" s="1">
        <v>77.805000000000007</v>
      </c>
      <c r="F852" s="3">
        <v>43490</v>
      </c>
      <c r="G852" s="5">
        <v>0.46180555555555602</v>
      </c>
      <c r="H852" t="s">
        <v>15</v>
      </c>
      <c r="I852" s="1">
        <v>3.7050000000000001</v>
      </c>
      <c r="J852" s="6">
        <v>9.1999999999999993</v>
      </c>
      <c r="K852" t="str">
        <f t="shared" si="54"/>
        <v>Jan</v>
      </c>
      <c r="L852" t="str">
        <f t="shared" si="55"/>
        <v>Fri</v>
      </c>
      <c r="M852" t="str">
        <f t="shared" si="56"/>
        <v>morning</v>
      </c>
      <c r="N852" t="str">
        <f>VLOOKUP(A852,'Customer-details'!$A$1:$C$1001,2,0)</f>
        <v>Normal</v>
      </c>
      <c r="O852" t="str">
        <f>VLOOKUP(A852,'Customer-details'!$A$1:$C$1001,3,0)</f>
        <v>Male</v>
      </c>
      <c r="P852" t="str">
        <f>VLOOKUP(A852,'Product-details'!$A$1:$C$1001,2,0)</f>
        <v>Fashion accessories</v>
      </c>
      <c r="Q852" t="str">
        <f>VLOOKUP(A852,'City-details'!$A$1:$C$1001,3,0)</f>
        <v>Yangon</v>
      </c>
      <c r="R852" t="str">
        <f>VLOOKUP(A852,'City-details'!$A$1:$C$1001,2,0)</f>
        <v>A</v>
      </c>
      <c r="S852" t="str">
        <f t="shared" si="57"/>
        <v>Good</v>
      </c>
    </row>
    <row r="853" spans="1:19">
      <c r="A853" t="s">
        <v>866</v>
      </c>
      <c r="B853" s="1">
        <v>98.48</v>
      </c>
      <c r="C853" s="4">
        <v>2</v>
      </c>
      <c r="D853" s="2">
        <v>9.8480000000000008</v>
      </c>
      <c r="E853" s="1">
        <v>206.80799999999999</v>
      </c>
      <c r="F853" s="3">
        <v>43515</v>
      </c>
      <c r="G853" s="5">
        <v>0.42499999999999999</v>
      </c>
      <c r="H853" t="s">
        <v>13</v>
      </c>
      <c r="I853" s="1">
        <v>9.8480000000000008</v>
      </c>
      <c r="J853" s="6">
        <v>9.1999999999999993</v>
      </c>
      <c r="K853" t="str">
        <f t="shared" si="54"/>
        <v>Feb</v>
      </c>
      <c r="L853" t="str">
        <f t="shared" si="55"/>
        <v>Tue</v>
      </c>
      <c r="M853" t="str">
        <f t="shared" si="56"/>
        <v>morning</v>
      </c>
      <c r="N853" t="str">
        <f>VLOOKUP(A853,'Customer-details'!$A$1:$C$1001,2,0)</f>
        <v>Normal</v>
      </c>
      <c r="O853" t="str">
        <f>VLOOKUP(A853,'Customer-details'!$A$1:$C$1001,3,0)</f>
        <v>Female</v>
      </c>
      <c r="P853" t="str">
        <f>VLOOKUP(A853,'Product-details'!$A$1:$C$1001,2,0)</f>
        <v>Fashion accessories</v>
      </c>
      <c r="Q853" t="str">
        <f>VLOOKUP(A853,'City-details'!$A$1:$C$1001,3,0)</f>
        <v>Yangon</v>
      </c>
      <c r="R853" t="str">
        <f>VLOOKUP(A853,'City-details'!$A$1:$C$1001,2,0)</f>
        <v>A</v>
      </c>
      <c r="S853" t="str">
        <f t="shared" si="57"/>
        <v>Good</v>
      </c>
    </row>
    <row r="854" spans="1:19">
      <c r="A854" t="s">
        <v>867</v>
      </c>
      <c r="B854" s="1">
        <v>53.19</v>
      </c>
      <c r="C854" s="4">
        <v>7</v>
      </c>
      <c r="D854" s="2">
        <v>18.616499999999998</v>
      </c>
      <c r="E854" s="1">
        <v>390.94650000000001</v>
      </c>
      <c r="F854" s="3">
        <v>43479</v>
      </c>
      <c r="G854" s="5">
        <v>0.65416666666666701</v>
      </c>
      <c r="H854" t="s">
        <v>13</v>
      </c>
      <c r="I854" s="1">
        <v>18.616499999999998</v>
      </c>
      <c r="J854" s="6">
        <v>5</v>
      </c>
      <c r="K854" t="str">
        <f t="shared" si="54"/>
        <v>Jan</v>
      </c>
      <c r="L854" t="str">
        <f t="shared" si="55"/>
        <v>Mon</v>
      </c>
      <c r="M854" t="str">
        <f t="shared" si="56"/>
        <v>afternoon</v>
      </c>
      <c r="N854" t="str">
        <f>VLOOKUP(A854,'Customer-details'!$A$1:$C$1001,2,0)</f>
        <v>Normal</v>
      </c>
      <c r="O854" t="str">
        <f>VLOOKUP(A854,'Customer-details'!$A$1:$C$1001,3,0)</f>
        <v>Male</v>
      </c>
      <c r="P854" t="str">
        <f>VLOOKUP(A854,'Product-details'!$A$1:$C$1001,2,0)</f>
        <v>Health and beauty</v>
      </c>
      <c r="Q854" t="str">
        <f>VLOOKUP(A854,'City-details'!$A$1:$C$1001,3,0)</f>
        <v>Naypyitaw</v>
      </c>
      <c r="R854" t="str">
        <f>VLOOKUP(A854,'City-details'!$A$1:$C$1001,2,0)</f>
        <v>C</v>
      </c>
      <c r="S854" t="str">
        <f t="shared" si="57"/>
        <v>Poor</v>
      </c>
    </row>
    <row r="855" spans="1:19">
      <c r="A855" t="s">
        <v>868</v>
      </c>
      <c r="B855" s="1">
        <v>52.79</v>
      </c>
      <c r="C855" s="4">
        <v>10</v>
      </c>
      <c r="D855" s="2">
        <v>26.395</v>
      </c>
      <c r="E855" s="1">
        <v>554.29499999999996</v>
      </c>
      <c r="F855" s="3">
        <v>43521</v>
      </c>
      <c r="G855" s="5">
        <v>0.49861111111111101</v>
      </c>
      <c r="H855" t="s">
        <v>13</v>
      </c>
      <c r="I855" s="1">
        <v>26.395</v>
      </c>
      <c r="J855" s="6">
        <v>10</v>
      </c>
      <c r="K855" t="str">
        <f t="shared" si="54"/>
        <v>Feb</v>
      </c>
      <c r="L855" t="str">
        <f t="shared" si="55"/>
        <v>Mon</v>
      </c>
      <c r="M855" t="str">
        <f t="shared" si="56"/>
        <v>morning</v>
      </c>
      <c r="N855" t="str">
        <f>VLOOKUP(A855,'Customer-details'!$A$1:$C$1001,2,0)</f>
        <v>Normal</v>
      </c>
      <c r="O855" t="str">
        <f>VLOOKUP(A855,'Customer-details'!$A$1:$C$1001,3,0)</f>
        <v>Female</v>
      </c>
      <c r="P855" t="str">
        <f>VLOOKUP(A855,'Product-details'!$A$1:$C$1001,2,0)</f>
        <v>Electronic accessories</v>
      </c>
      <c r="Q855" t="str">
        <f>VLOOKUP(A855,'City-details'!$A$1:$C$1001,3,0)</f>
        <v>Mandalay</v>
      </c>
      <c r="R855" t="str">
        <f>VLOOKUP(A855,'City-details'!$A$1:$C$1001,2,0)</f>
        <v>B</v>
      </c>
      <c r="S855" t="str">
        <f t="shared" si="57"/>
        <v>Good</v>
      </c>
    </row>
    <row r="856" spans="1:19">
      <c r="A856" t="s">
        <v>869</v>
      </c>
      <c r="B856" s="1">
        <v>95.95</v>
      </c>
      <c r="C856" s="4">
        <v>5</v>
      </c>
      <c r="D856" s="2">
        <v>23.987500000000001</v>
      </c>
      <c r="E856" s="1">
        <v>503.73750000000001</v>
      </c>
      <c r="F856" s="3">
        <v>43488</v>
      </c>
      <c r="G856" s="5">
        <v>0.59791666666666698</v>
      </c>
      <c r="H856" t="s">
        <v>13</v>
      </c>
      <c r="I856" s="1">
        <v>23.987500000000001</v>
      </c>
      <c r="J856" s="6">
        <v>8.8000000000000007</v>
      </c>
      <c r="K856" t="str">
        <f t="shared" si="54"/>
        <v>Jan</v>
      </c>
      <c r="L856" t="str">
        <f t="shared" si="55"/>
        <v>Wed</v>
      </c>
      <c r="M856" t="str">
        <f t="shared" si="56"/>
        <v>afternoon</v>
      </c>
      <c r="N856" t="str">
        <f>VLOOKUP(A856,'Customer-details'!$A$1:$C$1001,2,0)</f>
        <v>Member</v>
      </c>
      <c r="O856" t="str">
        <f>VLOOKUP(A856,'Customer-details'!$A$1:$C$1001,3,0)</f>
        <v>Female</v>
      </c>
      <c r="P856" t="str">
        <f>VLOOKUP(A856,'Product-details'!$A$1:$C$1001,2,0)</f>
        <v>Health and beauty</v>
      </c>
      <c r="Q856" t="str">
        <f>VLOOKUP(A856,'City-details'!$A$1:$C$1001,3,0)</f>
        <v>Yangon</v>
      </c>
      <c r="R856" t="str">
        <f>VLOOKUP(A856,'City-details'!$A$1:$C$1001,2,0)</f>
        <v>A</v>
      </c>
      <c r="S856" t="str">
        <f t="shared" si="57"/>
        <v>Good</v>
      </c>
    </row>
    <row r="857" spans="1:19">
      <c r="A857" t="s">
        <v>870</v>
      </c>
      <c r="B857" s="1">
        <v>36.51</v>
      </c>
      <c r="C857" s="4">
        <v>9</v>
      </c>
      <c r="D857" s="2">
        <v>16.429500000000001</v>
      </c>
      <c r="E857" s="1">
        <v>345.01949999999999</v>
      </c>
      <c r="F857" s="3">
        <v>43512</v>
      </c>
      <c r="G857" s="5">
        <v>0.452777777777778</v>
      </c>
      <c r="H857" t="s">
        <v>15</v>
      </c>
      <c r="I857" s="1">
        <v>16.429500000000001</v>
      </c>
      <c r="J857" s="6">
        <v>4.2</v>
      </c>
      <c r="K857" t="str">
        <f t="shared" si="54"/>
        <v>Feb</v>
      </c>
      <c r="L857" t="str">
        <f t="shared" si="55"/>
        <v>Sat</v>
      </c>
      <c r="M857" t="str">
        <f t="shared" si="56"/>
        <v>morning</v>
      </c>
      <c r="N857" t="str">
        <f>VLOOKUP(A857,'Customer-details'!$A$1:$C$1001,2,0)</f>
        <v>Normal</v>
      </c>
      <c r="O857" t="str">
        <f>VLOOKUP(A857,'Customer-details'!$A$1:$C$1001,3,0)</f>
        <v>Female</v>
      </c>
      <c r="P857" t="str">
        <f>VLOOKUP(A857,'Product-details'!$A$1:$C$1001,2,0)</f>
        <v>Fashion accessories</v>
      </c>
      <c r="Q857" t="str">
        <f>VLOOKUP(A857,'City-details'!$A$1:$C$1001,3,0)</f>
        <v>Mandalay</v>
      </c>
      <c r="R857" t="str">
        <f>VLOOKUP(A857,'City-details'!$A$1:$C$1001,2,0)</f>
        <v>B</v>
      </c>
      <c r="S857" t="str">
        <f t="shared" si="57"/>
        <v>Poor</v>
      </c>
    </row>
    <row r="858" spans="1:19">
      <c r="A858" t="s">
        <v>871</v>
      </c>
      <c r="B858" s="1">
        <v>21.12</v>
      </c>
      <c r="C858" s="4">
        <v>8</v>
      </c>
      <c r="D858" s="2">
        <v>8.4480000000000004</v>
      </c>
      <c r="E858" s="1">
        <v>177.40799999999999</v>
      </c>
      <c r="F858" s="3">
        <v>43466</v>
      </c>
      <c r="G858" s="5">
        <v>0.813194444444444</v>
      </c>
      <c r="H858" t="s">
        <v>15</v>
      </c>
      <c r="I858" s="1">
        <v>8.4480000000000004</v>
      </c>
      <c r="J858" s="6">
        <v>6.3</v>
      </c>
      <c r="K858" t="str">
        <f t="shared" si="54"/>
        <v>Jan</v>
      </c>
      <c r="L858" t="str">
        <f t="shared" si="55"/>
        <v>Tue</v>
      </c>
      <c r="M858" t="str">
        <f t="shared" si="56"/>
        <v>evening</v>
      </c>
      <c r="N858" t="str">
        <f>VLOOKUP(A858,'Customer-details'!$A$1:$C$1001,2,0)</f>
        <v>Normal</v>
      </c>
      <c r="O858" t="str">
        <f>VLOOKUP(A858,'Customer-details'!$A$1:$C$1001,3,0)</f>
        <v>Male</v>
      </c>
      <c r="P858" t="str">
        <f>VLOOKUP(A858,'Product-details'!$A$1:$C$1001,2,0)</f>
        <v>Food and beverages</v>
      </c>
      <c r="Q858" t="str">
        <f>VLOOKUP(A858,'City-details'!$A$1:$C$1001,3,0)</f>
        <v>Mandalay</v>
      </c>
      <c r="R858" t="str">
        <f>VLOOKUP(A858,'City-details'!$A$1:$C$1001,2,0)</f>
        <v>B</v>
      </c>
      <c r="S858" t="str">
        <f t="shared" si="57"/>
        <v>Average</v>
      </c>
    </row>
    <row r="859" spans="1:19">
      <c r="A859" t="s">
        <v>872</v>
      </c>
      <c r="B859" s="1">
        <v>28.31</v>
      </c>
      <c r="C859" s="4">
        <v>4</v>
      </c>
      <c r="D859" s="2">
        <v>5.6619999999999999</v>
      </c>
      <c r="E859" s="1">
        <v>118.902</v>
      </c>
      <c r="F859" s="3">
        <v>43531</v>
      </c>
      <c r="G859" s="5">
        <v>0.77430555555555503</v>
      </c>
      <c r="H859" t="s">
        <v>15</v>
      </c>
      <c r="I859" s="1">
        <v>5.6619999999999999</v>
      </c>
      <c r="J859" s="6">
        <v>8.1999999999999993</v>
      </c>
      <c r="K859" t="str">
        <f t="shared" si="54"/>
        <v>Mar</v>
      </c>
      <c r="L859" t="str">
        <f t="shared" si="55"/>
        <v>Thu</v>
      </c>
      <c r="M859" t="str">
        <f t="shared" si="56"/>
        <v>evening</v>
      </c>
      <c r="N859" t="str">
        <f>VLOOKUP(A859,'Customer-details'!$A$1:$C$1001,2,0)</f>
        <v>Member</v>
      </c>
      <c r="O859" t="str">
        <f>VLOOKUP(A859,'Customer-details'!$A$1:$C$1001,3,0)</f>
        <v>Female</v>
      </c>
      <c r="P859" t="str">
        <f>VLOOKUP(A859,'Product-details'!$A$1:$C$1001,2,0)</f>
        <v>Home and lifestyle</v>
      </c>
      <c r="Q859" t="str">
        <f>VLOOKUP(A859,'City-details'!$A$1:$C$1001,3,0)</f>
        <v>Yangon</v>
      </c>
      <c r="R859" t="str">
        <f>VLOOKUP(A859,'City-details'!$A$1:$C$1001,2,0)</f>
        <v>A</v>
      </c>
      <c r="S859" t="str">
        <f t="shared" si="57"/>
        <v>Good</v>
      </c>
    </row>
    <row r="860" spans="1:19">
      <c r="A860" t="s">
        <v>873</v>
      </c>
      <c r="B860" s="1">
        <v>57.59</v>
      </c>
      <c r="C860" s="4">
        <v>6</v>
      </c>
      <c r="D860" s="2">
        <v>17.277000000000001</v>
      </c>
      <c r="E860" s="1">
        <v>362.81700000000001</v>
      </c>
      <c r="F860" s="3">
        <v>43511</v>
      </c>
      <c r="G860" s="5">
        <v>0.57708333333333295</v>
      </c>
      <c r="H860" t="s">
        <v>15</v>
      </c>
      <c r="I860" s="1">
        <v>17.277000000000001</v>
      </c>
      <c r="J860" s="6">
        <v>5.0999999999999996</v>
      </c>
      <c r="K860" t="str">
        <f t="shared" si="54"/>
        <v>Feb</v>
      </c>
      <c r="L860" t="str">
        <f t="shared" si="55"/>
        <v>Fri</v>
      </c>
      <c r="M860" t="str">
        <f t="shared" si="56"/>
        <v>afternoon</v>
      </c>
      <c r="N860" t="str">
        <f>VLOOKUP(A860,'Customer-details'!$A$1:$C$1001,2,0)</f>
        <v>Normal</v>
      </c>
      <c r="O860" t="str">
        <f>VLOOKUP(A860,'Customer-details'!$A$1:$C$1001,3,0)</f>
        <v>Male</v>
      </c>
      <c r="P860" t="str">
        <f>VLOOKUP(A860,'Product-details'!$A$1:$C$1001,2,0)</f>
        <v>Health and beauty</v>
      </c>
      <c r="Q860" t="str">
        <f>VLOOKUP(A860,'City-details'!$A$1:$C$1001,3,0)</f>
        <v>Mandalay</v>
      </c>
      <c r="R860" t="str">
        <f>VLOOKUP(A860,'City-details'!$A$1:$C$1001,2,0)</f>
        <v>B</v>
      </c>
      <c r="S860" t="str">
        <f t="shared" si="57"/>
        <v>Poor</v>
      </c>
    </row>
    <row r="861" spans="1:19">
      <c r="A861" t="s">
        <v>874</v>
      </c>
      <c r="B861" s="1">
        <v>47.63</v>
      </c>
      <c r="C861" s="4">
        <v>9</v>
      </c>
      <c r="D861" s="2">
        <v>21.433499999999999</v>
      </c>
      <c r="E861" s="1">
        <v>450.1035</v>
      </c>
      <c r="F861" s="3">
        <v>43488</v>
      </c>
      <c r="G861" s="5">
        <v>0.52430555555555602</v>
      </c>
      <c r="H861" t="s">
        <v>15</v>
      </c>
      <c r="I861" s="1">
        <v>21.433499999999999</v>
      </c>
      <c r="J861" s="6">
        <v>5</v>
      </c>
      <c r="K861" t="str">
        <f t="shared" si="54"/>
        <v>Jan</v>
      </c>
      <c r="L861" t="str">
        <f t="shared" si="55"/>
        <v>Wed</v>
      </c>
      <c r="M861" t="str">
        <f t="shared" si="56"/>
        <v>afternoon</v>
      </c>
      <c r="N861" t="str">
        <f>VLOOKUP(A861,'Customer-details'!$A$1:$C$1001,2,0)</f>
        <v>Member</v>
      </c>
      <c r="O861" t="str">
        <f>VLOOKUP(A861,'Customer-details'!$A$1:$C$1001,3,0)</f>
        <v>Female</v>
      </c>
      <c r="P861" t="str">
        <f>VLOOKUP(A861,'Product-details'!$A$1:$C$1001,2,0)</f>
        <v>Food and beverages</v>
      </c>
      <c r="Q861" t="str">
        <f>VLOOKUP(A861,'City-details'!$A$1:$C$1001,3,0)</f>
        <v>Yangon</v>
      </c>
      <c r="R861" t="str">
        <f>VLOOKUP(A861,'City-details'!$A$1:$C$1001,2,0)</f>
        <v>A</v>
      </c>
      <c r="S861" t="str">
        <f t="shared" si="57"/>
        <v>Poor</v>
      </c>
    </row>
    <row r="862" spans="1:19">
      <c r="A862" t="s">
        <v>875</v>
      </c>
      <c r="B862" s="1">
        <v>86.27</v>
      </c>
      <c r="C862" s="4">
        <v>1</v>
      </c>
      <c r="D862" s="2">
        <v>4.3135000000000003</v>
      </c>
      <c r="E862" s="1">
        <v>90.583500000000001</v>
      </c>
      <c r="F862" s="3">
        <v>43516</v>
      </c>
      <c r="G862" s="5">
        <v>0.55833333333333302</v>
      </c>
      <c r="H862" t="s">
        <v>13</v>
      </c>
      <c r="I862" s="1">
        <v>4.3135000000000003</v>
      </c>
      <c r="J862" s="6">
        <v>7</v>
      </c>
      <c r="K862" t="str">
        <f t="shared" si="54"/>
        <v>Feb</v>
      </c>
      <c r="L862" t="str">
        <f t="shared" si="55"/>
        <v>Wed</v>
      </c>
      <c r="M862" t="str">
        <f t="shared" si="56"/>
        <v>afternoon</v>
      </c>
      <c r="N862" t="str">
        <f>VLOOKUP(A862,'Customer-details'!$A$1:$C$1001,2,0)</f>
        <v>Member</v>
      </c>
      <c r="O862" t="str">
        <f>VLOOKUP(A862,'Customer-details'!$A$1:$C$1001,3,0)</f>
        <v>Female</v>
      </c>
      <c r="P862" t="str">
        <f>VLOOKUP(A862,'Product-details'!$A$1:$C$1001,2,0)</f>
        <v>Home and lifestyle</v>
      </c>
      <c r="Q862" t="str">
        <f>VLOOKUP(A862,'City-details'!$A$1:$C$1001,3,0)</f>
        <v>Naypyitaw</v>
      </c>
      <c r="R862" t="str">
        <f>VLOOKUP(A862,'City-details'!$A$1:$C$1001,2,0)</f>
        <v>C</v>
      </c>
      <c r="S862" t="str">
        <f t="shared" si="57"/>
        <v>Average</v>
      </c>
    </row>
    <row r="863" spans="1:19">
      <c r="A863" t="s">
        <v>876</v>
      </c>
      <c r="B863" s="1">
        <v>12.76</v>
      </c>
      <c r="C863" s="4">
        <v>2</v>
      </c>
      <c r="D863" s="2">
        <v>1.276</v>
      </c>
      <c r="E863" s="1">
        <v>26.795999999999999</v>
      </c>
      <c r="F863" s="3">
        <v>43473</v>
      </c>
      <c r="G863" s="5">
        <v>0.75416666666666698</v>
      </c>
      <c r="H863" t="s">
        <v>13</v>
      </c>
      <c r="I863" s="1">
        <v>1.276</v>
      </c>
      <c r="J863" s="6">
        <v>7.8</v>
      </c>
      <c r="K863" t="str">
        <f t="shared" si="54"/>
        <v>Jan</v>
      </c>
      <c r="L863" t="str">
        <f t="shared" si="55"/>
        <v>Tue</v>
      </c>
      <c r="M863" t="str">
        <f t="shared" si="56"/>
        <v>evening</v>
      </c>
      <c r="N863" t="str">
        <f>VLOOKUP(A863,'Customer-details'!$A$1:$C$1001,2,0)</f>
        <v>Member</v>
      </c>
      <c r="O863" t="str">
        <f>VLOOKUP(A863,'Customer-details'!$A$1:$C$1001,3,0)</f>
        <v>Male</v>
      </c>
      <c r="P863" t="str">
        <f>VLOOKUP(A863,'Product-details'!$A$1:$C$1001,2,0)</f>
        <v>Sports and travel</v>
      </c>
      <c r="Q863" t="str">
        <f>VLOOKUP(A863,'City-details'!$A$1:$C$1001,3,0)</f>
        <v>Yangon</v>
      </c>
      <c r="R863" t="str">
        <f>VLOOKUP(A863,'City-details'!$A$1:$C$1001,2,0)</f>
        <v>A</v>
      </c>
      <c r="S863" t="str">
        <f t="shared" si="57"/>
        <v>Average</v>
      </c>
    </row>
    <row r="864" spans="1:19">
      <c r="A864" t="s">
        <v>877</v>
      </c>
      <c r="B864" s="1">
        <v>11.28</v>
      </c>
      <c r="C864" s="4">
        <v>9</v>
      </c>
      <c r="D864" s="2">
        <v>5.0759999999999996</v>
      </c>
      <c r="E864" s="1">
        <v>106.596</v>
      </c>
      <c r="F864" s="3">
        <v>43541</v>
      </c>
      <c r="G864" s="5">
        <v>0.49652777777777801</v>
      </c>
      <c r="H864" t="s">
        <v>17</v>
      </c>
      <c r="I864" s="1">
        <v>5.0759999999999996</v>
      </c>
      <c r="J864" s="6">
        <v>4.3</v>
      </c>
      <c r="K864" t="str">
        <f t="shared" si="54"/>
        <v>Mar</v>
      </c>
      <c r="L864" t="str">
        <f t="shared" si="55"/>
        <v>Sun</v>
      </c>
      <c r="M864" t="str">
        <f t="shared" si="56"/>
        <v>morning</v>
      </c>
      <c r="N864" t="str">
        <f>VLOOKUP(A864,'Customer-details'!$A$1:$C$1001,2,0)</f>
        <v>Normal</v>
      </c>
      <c r="O864" t="str">
        <f>VLOOKUP(A864,'Customer-details'!$A$1:$C$1001,3,0)</f>
        <v>Female</v>
      </c>
      <c r="P864" t="str">
        <f>VLOOKUP(A864,'Product-details'!$A$1:$C$1001,2,0)</f>
        <v>Home and lifestyle</v>
      </c>
      <c r="Q864" t="str">
        <f>VLOOKUP(A864,'City-details'!$A$1:$C$1001,3,0)</f>
        <v>Mandalay</v>
      </c>
      <c r="R864" t="str">
        <f>VLOOKUP(A864,'City-details'!$A$1:$C$1001,2,0)</f>
        <v>B</v>
      </c>
      <c r="S864" t="str">
        <f t="shared" si="57"/>
        <v>Poor</v>
      </c>
    </row>
    <row r="865" spans="1:19">
      <c r="A865" t="s">
        <v>878</v>
      </c>
      <c r="B865" s="1">
        <v>51.07</v>
      </c>
      <c r="C865" s="4">
        <v>7</v>
      </c>
      <c r="D865" s="2">
        <v>17.874500000000001</v>
      </c>
      <c r="E865" s="1">
        <v>375.36450000000002</v>
      </c>
      <c r="F865" s="3">
        <v>43477</v>
      </c>
      <c r="G865" s="5">
        <v>0.48749999999999999</v>
      </c>
      <c r="H865" t="s">
        <v>15</v>
      </c>
      <c r="I865" s="1">
        <v>17.874500000000001</v>
      </c>
      <c r="J865" s="6">
        <v>7</v>
      </c>
      <c r="K865" t="str">
        <f t="shared" si="54"/>
        <v>Jan</v>
      </c>
      <c r="L865" t="str">
        <f t="shared" si="55"/>
        <v>Sat</v>
      </c>
      <c r="M865" t="str">
        <f t="shared" si="56"/>
        <v>morning</v>
      </c>
      <c r="N865" t="str">
        <f>VLOOKUP(A865,'Customer-details'!$A$1:$C$1001,2,0)</f>
        <v>Normal</v>
      </c>
      <c r="O865" t="str">
        <f>VLOOKUP(A865,'Customer-details'!$A$1:$C$1001,3,0)</f>
        <v>Female</v>
      </c>
      <c r="P865" t="str">
        <f>VLOOKUP(A865,'Product-details'!$A$1:$C$1001,2,0)</f>
        <v>Home and lifestyle</v>
      </c>
      <c r="Q865" t="str">
        <f>VLOOKUP(A865,'City-details'!$A$1:$C$1001,3,0)</f>
        <v>Mandalay</v>
      </c>
      <c r="R865" t="str">
        <f>VLOOKUP(A865,'City-details'!$A$1:$C$1001,2,0)</f>
        <v>B</v>
      </c>
      <c r="S865" t="str">
        <f t="shared" si="57"/>
        <v>Average</v>
      </c>
    </row>
    <row r="866" spans="1:19">
      <c r="A866" t="s">
        <v>879</v>
      </c>
      <c r="B866" s="1">
        <v>79.59</v>
      </c>
      <c r="C866" s="4">
        <v>3</v>
      </c>
      <c r="D866" s="2">
        <v>11.938499999999999</v>
      </c>
      <c r="E866" s="1">
        <v>250.70849999999999</v>
      </c>
      <c r="F866" s="3">
        <v>43473</v>
      </c>
      <c r="G866" s="5">
        <v>0.60416666666666696</v>
      </c>
      <c r="H866" t="s">
        <v>15</v>
      </c>
      <c r="I866" s="1">
        <v>11.938499999999999</v>
      </c>
      <c r="J866" s="6">
        <v>6.6</v>
      </c>
      <c r="K866" t="str">
        <f t="shared" si="54"/>
        <v>Jan</v>
      </c>
      <c r="L866" t="str">
        <f t="shared" si="55"/>
        <v>Tue</v>
      </c>
      <c r="M866" t="str">
        <f t="shared" si="56"/>
        <v>afternoon</v>
      </c>
      <c r="N866" t="str">
        <f>VLOOKUP(A866,'Customer-details'!$A$1:$C$1001,2,0)</f>
        <v>Member</v>
      </c>
      <c r="O866" t="str">
        <f>VLOOKUP(A866,'Customer-details'!$A$1:$C$1001,3,0)</f>
        <v>Female</v>
      </c>
      <c r="P866" t="str">
        <f>VLOOKUP(A866,'Product-details'!$A$1:$C$1001,2,0)</f>
        <v>Electronic accessories</v>
      </c>
      <c r="Q866" t="str">
        <f>VLOOKUP(A866,'City-details'!$A$1:$C$1001,3,0)</f>
        <v>Yangon</v>
      </c>
      <c r="R866" t="str">
        <f>VLOOKUP(A866,'City-details'!$A$1:$C$1001,2,0)</f>
        <v>A</v>
      </c>
      <c r="S866" t="str">
        <f t="shared" si="57"/>
        <v>Average</v>
      </c>
    </row>
    <row r="867" spans="1:19">
      <c r="A867" t="s">
        <v>880</v>
      </c>
      <c r="B867" s="1">
        <v>33.81</v>
      </c>
      <c r="C867" s="4">
        <v>3</v>
      </c>
      <c r="D867" s="2">
        <v>5.0715000000000003</v>
      </c>
      <c r="E867" s="1">
        <v>106.50149999999999</v>
      </c>
      <c r="F867" s="3">
        <v>43491</v>
      </c>
      <c r="G867" s="5">
        <v>0.63263888888888897</v>
      </c>
      <c r="H867" t="s">
        <v>13</v>
      </c>
      <c r="I867" s="1">
        <v>5.0715000000000003</v>
      </c>
      <c r="J867" s="6">
        <v>7.3</v>
      </c>
      <c r="K867" t="str">
        <f t="shared" si="54"/>
        <v>Jan</v>
      </c>
      <c r="L867" t="str">
        <f t="shared" si="55"/>
        <v>Sat</v>
      </c>
      <c r="M867" t="str">
        <f t="shared" si="56"/>
        <v>afternoon</v>
      </c>
      <c r="N867" t="str">
        <f>VLOOKUP(A867,'Customer-details'!$A$1:$C$1001,2,0)</f>
        <v>Member</v>
      </c>
      <c r="O867" t="str">
        <f>VLOOKUP(A867,'Customer-details'!$A$1:$C$1001,3,0)</f>
        <v>Male</v>
      </c>
      <c r="P867" t="str">
        <f>VLOOKUP(A867,'Product-details'!$A$1:$C$1001,2,0)</f>
        <v>Health and beauty</v>
      </c>
      <c r="Q867" t="str">
        <f>VLOOKUP(A867,'City-details'!$A$1:$C$1001,3,0)</f>
        <v>Naypyitaw</v>
      </c>
      <c r="R867" t="str">
        <f>VLOOKUP(A867,'City-details'!$A$1:$C$1001,2,0)</f>
        <v>C</v>
      </c>
      <c r="S867" t="str">
        <f t="shared" si="57"/>
        <v>Average</v>
      </c>
    </row>
    <row r="868" spans="1:19">
      <c r="A868" t="s">
        <v>881</v>
      </c>
      <c r="B868" s="1">
        <v>90.53</v>
      </c>
      <c r="C868" s="4">
        <v>8</v>
      </c>
      <c r="D868" s="2">
        <v>36.212000000000003</v>
      </c>
      <c r="E868" s="1">
        <v>760.452</v>
      </c>
      <c r="F868" s="3">
        <v>43539</v>
      </c>
      <c r="G868" s="5">
        <v>0.61666666666666703</v>
      </c>
      <c r="H868" t="s">
        <v>17</v>
      </c>
      <c r="I868" s="1">
        <v>36.212000000000003</v>
      </c>
      <c r="J868" s="6">
        <v>6.5</v>
      </c>
      <c r="K868" t="str">
        <f t="shared" si="54"/>
        <v>Mar</v>
      </c>
      <c r="L868" t="str">
        <f t="shared" si="55"/>
        <v>Fri</v>
      </c>
      <c r="M868" t="str">
        <f t="shared" si="56"/>
        <v>afternoon</v>
      </c>
      <c r="N868" t="str">
        <f>VLOOKUP(A868,'Customer-details'!$A$1:$C$1001,2,0)</f>
        <v>Member</v>
      </c>
      <c r="O868" t="str">
        <f>VLOOKUP(A868,'Customer-details'!$A$1:$C$1001,3,0)</f>
        <v>Male</v>
      </c>
      <c r="P868" t="str">
        <f>VLOOKUP(A868,'Product-details'!$A$1:$C$1001,2,0)</f>
        <v>Sports and travel</v>
      </c>
      <c r="Q868" t="str">
        <f>VLOOKUP(A868,'City-details'!$A$1:$C$1001,3,0)</f>
        <v>Mandalay</v>
      </c>
      <c r="R868" t="str">
        <f>VLOOKUP(A868,'City-details'!$A$1:$C$1001,2,0)</f>
        <v>B</v>
      </c>
      <c r="S868" t="str">
        <f t="shared" si="57"/>
        <v>Average</v>
      </c>
    </row>
    <row r="869" spans="1:19">
      <c r="A869" t="s">
        <v>882</v>
      </c>
      <c r="B869" s="1">
        <v>62.82</v>
      </c>
      <c r="C869" s="4">
        <v>2</v>
      </c>
      <c r="D869" s="2">
        <v>6.282</v>
      </c>
      <c r="E869" s="1">
        <v>131.922</v>
      </c>
      <c r="F869" s="3">
        <v>43482</v>
      </c>
      <c r="G869" s="5">
        <v>0.52500000000000002</v>
      </c>
      <c r="H869" t="s">
        <v>13</v>
      </c>
      <c r="I869" s="1">
        <v>6.282</v>
      </c>
      <c r="J869" s="6">
        <v>4.9000000000000004</v>
      </c>
      <c r="K869" t="str">
        <f t="shared" si="54"/>
        <v>Jan</v>
      </c>
      <c r="L869" t="str">
        <f t="shared" si="55"/>
        <v>Thu</v>
      </c>
      <c r="M869" t="str">
        <f t="shared" si="56"/>
        <v>afternoon</v>
      </c>
      <c r="N869" t="str">
        <f>VLOOKUP(A869,'Customer-details'!$A$1:$C$1001,2,0)</f>
        <v>Member</v>
      </c>
      <c r="O869" t="str">
        <f>VLOOKUP(A869,'Customer-details'!$A$1:$C$1001,3,0)</f>
        <v>Female</v>
      </c>
      <c r="P869" t="str">
        <f>VLOOKUP(A869,'Product-details'!$A$1:$C$1001,2,0)</f>
        <v>Health and beauty</v>
      </c>
      <c r="Q869" t="str">
        <f>VLOOKUP(A869,'City-details'!$A$1:$C$1001,3,0)</f>
        <v>Naypyitaw</v>
      </c>
      <c r="R869" t="str">
        <f>VLOOKUP(A869,'City-details'!$A$1:$C$1001,2,0)</f>
        <v>C</v>
      </c>
      <c r="S869" t="str">
        <f t="shared" si="57"/>
        <v>Poor</v>
      </c>
    </row>
    <row r="870" spans="1:19">
      <c r="A870" t="s">
        <v>883</v>
      </c>
      <c r="B870" s="1">
        <v>24.31</v>
      </c>
      <c r="C870" s="4">
        <v>3</v>
      </c>
      <c r="D870" s="2">
        <v>3.6465000000000001</v>
      </c>
      <c r="E870" s="1">
        <v>76.576499999999996</v>
      </c>
      <c r="F870" s="3">
        <v>43473</v>
      </c>
      <c r="G870" s="5">
        <v>0.79791666666666705</v>
      </c>
      <c r="H870" t="s">
        <v>17</v>
      </c>
      <c r="I870" s="1">
        <v>3.6465000000000001</v>
      </c>
      <c r="J870" s="6">
        <v>4.3</v>
      </c>
      <c r="K870" t="str">
        <f t="shared" si="54"/>
        <v>Jan</v>
      </c>
      <c r="L870" t="str">
        <f t="shared" si="55"/>
        <v>Tue</v>
      </c>
      <c r="M870" t="str">
        <f t="shared" si="56"/>
        <v>evening</v>
      </c>
      <c r="N870" t="str">
        <f>VLOOKUP(A870,'Customer-details'!$A$1:$C$1001,2,0)</f>
        <v>Member</v>
      </c>
      <c r="O870" t="str">
        <f>VLOOKUP(A870,'Customer-details'!$A$1:$C$1001,3,0)</f>
        <v>Male</v>
      </c>
      <c r="P870" t="str">
        <f>VLOOKUP(A870,'Product-details'!$A$1:$C$1001,2,0)</f>
        <v>Food and beverages</v>
      </c>
      <c r="Q870" t="str">
        <f>VLOOKUP(A870,'City-details'!$A$1:$C$1001,3,0)</f>
        <v>Naypyitaw</v>
      </c>
      <c r="R870" t="str">
        <f>VLOOKUP(A870,'City-details'!$A$1:$C$1001,2,0)</f>
        <v>C</v>
      </c>
      <c r="S870" t="str">
        <f t="shared" si="57"/>
        <v>Poor</v>
      </c>
    </row>
    <row r="871" spans="1:19">
      <c r="A871" t="s">
        <v>884</v>
      </c>
      <c r="B871" s="1">
        <v>64.59</v>
      </c>
      <c r="C871" s="4">
        <v>4</v>
      </c>
      <c r="D871" s="2">
        <v>12.917999999999999</v>
      </c>
      <c r="E871" s="1">
        <v>271.27800000000002</v>
      </c>
      <c r="F871" s="3">
        <v>43471</v>
      </c>
      <c r="G871" s="5">
        <v>0.56597222222222199</v>
      </c>
      <c r="H871" t="s">
        <v>13</v>
      </c>
      <c r="I871" s="1">
        <v>12.917999999999999</v>
      </c>
      <c r="J871" s="6">
        <v>9.3000000000000007</v>
      </c>
      <c r="K871" t="str">
        <f t="shared" si="54"/>
        <v>Jan</v>
      </c>
      <c r="L871" t="str">
        <f t="shared" si="55"/>
        <v>Sun</v>
      </c>
      <c r="M871" t="str">
        <f t="shared" si="56"/>
        <v>afternoon</v>
      </c>
      <c r="N871" t="str">
        <f>VLOOKUP(A871,'Customer-details'!$A$1:$C$1001,2,0)</f>
        <v>Normal</v>
      </c>
      <c r="O871" t="str">
        <f>VLOOKUP(A871,'Customer-details'!$A$1:$C$1001,3,0)</f>
        <v>Male</v>
      </c>
      <c r="P871" t="str">
        <f>VLOOKUP(A871,'Product-details'!$A$1:$C$1001,2,0)</f>
        <v>Sports and travel</v>
      </c>
      <c r="Q871" t="str">
        <f>VLOOKUP(A871,'City-details'!$A$1:$C$1001,3,0)</f>
        <v>Yangon</v>
      </c>
      <c r="R871" t="str">
        <f>VLOOKUP(A871,'City-details'!$A$1:$C$1001,2,0)</f>
        <v>A</v>
      </c>
      <c r="S871" t="str">
        <f t="shared" si="57"/>
        <v>Good</v>
      </c>
    </row>
    <row r="872" spans="1:19">
      <c r="A872" t="s">
        <v>885</v>
      </c>
      <c r="B872" s="1">
        <v>24.82</v>
      </c>
      <c r="C872" s="4">
        <v>7</v>
      </c>
      <c r="D872" s="2">
        <v>8.6869999999999994</v>
      </c>
      <c r="E872" s="1">
        <v>182.42699999999999</v>
      </c>
      <c r="F872" s="3">
        <v>43512</v>
      </c>
      <c r="G872" s="5">
        <v>0.43958333333333299</v>
      </c>
      <c r="H872" t="s">
        <v>17</v>
      </c>
      <c r="I872" s="1">
        <v>8.6869999999999994</v>
      </c>
      <c r="J872" s="6">
        <v>7.1</v>
      </c>
      <c r="K872" t="str">
        <f t="shared" si="54"/>
        <v>Feb</v>
      </c>
      <c r="L872" t="str">
        <f t="shared" si="55"/>
        <v>Sat</v>
      </c>
      <c r="M872" t="str">
        <f t="shared" si="56"/>
        <v>morning</v>
      </c>
      <c r="N872" t="str">
        <f>VLOOKUP(A872,'Customer-details'!$A$1:$C$1001,2,0)</f>
        <v>Member</v>
      </c>
      <c r="O872" t="str">
        <f>VLOOKUP(A872,'Customer-details'!$A$1:$C$1001,3,0)</f>
        <v>Male</v>
      </c>
      <c r="P872" t="str">
        <f>VLOOKUP(A872,'Product-details'!$A$1:$C$1001,2,0)</f>
        <v>Food and beverages</v>
      </c>
      <c r="Q872" t="str">
        <f>VLOOKUP(A872,'City-details'!$A$1:$C$1001,3,0)</f>
        <v>Yangon</v>
      </c>
      <c r="R872" t="str">
        <f>VLOOKUP(A872,'City-details'!$A$1:$C$1001,2,0)</f>
        <v>A</v>
      </c>
      <c r="S872" t="str">
        <f t="shared" si="57"/>
        <v>Average</v>
      </c>
    </row>
    <row r="873" spans="1:19">
      <c r="A873" t="s">
        <v>886</v>
      </c>
      <c r="B873" s="1">
        <v>56.5</v>
      </c>
      <c r="C873" s="4">
        <v>1</v>
      </c>
      <c r="D873" s="2">
        <v>2.8250000000000002</v>
      </c>
      <c r="E873" s="1">
        <v>59.325000000000003</v>
      </c>
      <c r="F873" s="3">
        <v>43537</v>
      </c>
      <c r="G873" s="5">
        <v>0.65625</v>
      </c>
      <c r="H873" t="s">
        <v>13</v>
      </c>
      <c r="I873" s="1">
        <v>2.8250000000000002</v>
      </c>
      <c r="J873" s="6">
        <v>9.6</v>
      </c>
      <c r="K873" t="str">
        <f t="shared" si="54"/>
        <v>Mar</v>
      </c>
      <c r="L873" t="str">
        <f t="shared" si="55"/>
        <v>Wed</v>
      </c>
      <c r="M873" t="str">
        <f t="shared" si="56"/>
        <v>afternoon</v>
      </c>
      <c r="N873" t="str">
        <f>VLOOKUP(A873,'Customer-details'!$A$1:$C$1001,2,0)</f>
        <v>Normal</v>
      </c>
      <c r="O873" t="str">
        <f>VLOOKUP(A873,'Customer-details'!$A$1:$C$1001,3,0)</f>
        <v>Male</v>
      </c>
      <c r="P873" t="str">
        <f>VLOOKUP(A873,'Product-details'!$A$1:$C$1001,2,0)</f>
        <v>Fashion accessories</v>
      </c>
      <c r="Q873" t="str">
        <f>VLOOKUP(A873,'City-details'!$A$1:$C$1001,3,0)</f>
        <v>Naypyitaw</v>
      </c>
      <c r="R873" t="str">
        <f>VLOOKUP(A873,'City-details'!$A$1:$C$1001,2,0)</f>
        <v>C</v>
      </c>
      <c r="S873" t="str">
        <f t="shared" si="57"/>
        <v>Good</v>
      </c>
    </row>
    <row r="874" spans="1:19">
      <c r="A874" t="s">
        <v>887</v>
      </c>
      <c r="B874" s="1">
        <v>21.43</v>
      </c>
      <c r="C874" s="4">
        <v>10</v>
      </c>
      <c r="D874" s="2">
        <v>10.715</v>
      </c>
      <c r="E874" s="1">
        <v>225.01499999999999</v>
      </c>
      <c r="F874" s="3">
        <v>43493</v>
      </c>
      <c r="G874" s="5">
        <v>0.49375000000000002</v>
      </c>
      <c r="H874" t="s">
        <v>15</v>
      </c>
      <c r="I874" s="1">
        <v>10.715</v>
      </c>
      <c r="J874" s="6">
        <v>6.2</v>
      </c>
      <c r="K874" t="str">
        <f t="shared" si="54"/>
        <v>Jan</v>
      </c>
      <c r="L874" t="str">
        <f t="shared" si="55"/>
        <v>Mon</v>
      </c>
      <c r="M874" t="str">
        <f t="shared" si="56"/>
        <v>morning</v>
      </c>
      <c r="N874" t="str">
        <f>VLOOKUP(A874,'Customer-details'!$A$1:$C$1001,2,0)</f>
        <v>Member</v>
      </c>
      <c r="O874" t="str">
        <f>VLOOKUP(A874,'Customer-details'!$A$1:$C$1001,3,0)</f>
        <v>Female</v>
      </c>
      <c r="P874" t="str">
        <f>VLOOKUP(A874,'Product-details'!$A$1:$C$1001,2,0)</f>
        <v>Electronic accessories</v>
      </c>
      <c r="Q874" t="str">
        <f>VLOOKUP(A874,'City-details'!$A$1:$C$1001,3,0)</f>
        <v>Mandalay</v>
      </c>
      <c r="R874" t="str">
        <f>VLOOKUP(A874,'City-details'!$A$1:$C$1001,2,0)</f>
        <v>B</v>
      </c>
      <c r="S874" t="str">
        <f t="shared" si="57"/>
        <v>Average</v>
      </c>
    </row>
    <row r="875" spans="1:19">
      <c r="A875" t="s">
        <v>888</v>
      </c>
      <c r="B875" s="1">
        <v>89.06</v>
      </c>
      <c r="C875" s="4">
        <v>6</v>
      </c>
      <c r="D875" s="2">
        <v>26.718</v>
      </c>
      <c r="E875" s="1">
        <v>561.07799999999997</v>
      </c>
      <c r="F875" s="3">
        <v>43483</v>
      </c>
      <c r="G875" s="5">
        <v>0.72638888888888897</v>
      </c>
      <c r="H875" t="s">
        <v>15</v>
      </c>
      <c r="I875" s="1">
        <v>26.718</v>
      </c>
      <c r="J875" s="6">
        <v>9.9</v>
      </c>
      <c r="K875" t="str">
        <f t="shared" si="54"/>
        <v>Jan</v>
      </c>
      <c r="L875" t="str">
        <f t="shared" si="55"/>
        <v>Fri</v>
      </c>
      <c r="M875" t="str">
        <f t="shared" si="56"/>
        <v>evening</v>
      </c>
      <c r="N875" t="str">
        <f>VLOOKUP(A875,'Customer-details'!$A$1:$C$1001,2,0)</f>
        <v>Member</v>
      </c>
      <c r="O875" t="str">
        <f>VLOOKUP(A875,'Customer-details'!$A$1:$C$1001,3,0)</f>
        <v>Male</v>
      </c>
      <c r="P875" t="str">
        <f>VLOOKUP(A875,'Product-details'!$A$1:$C$1001,2,0)</f>
        <v>Sports and travel</v>
      </c>
      <c r="Q875" t="str">
        <f>VLOOKUP(A875,'City-details'!$A$1:$C$1001,3,0)</f>
        <v>Yangon</v>
      </c>
      <c r="R875" t="str">
        <f>VLOOKUP(A875,'City-details'!$A$1:$C$1001,2,0)</f>
        <v>A</v>
      </c>
      <c r="S875" t="str">
        <f t="shared" si="57"/>
        <v>Good</v>
      </c>
    </row>
    <row r="876" spans="1:19">
      <c r="A876" t="s">
        <v>889</v>
      </c>
      <c r="B876" s="1">
        <v>23.29</v>
      </c>
      <c r="C876" s="4">
        <v>4</v>
      </c>
      <c r="D876" s="2">
        <v>4.6580000000000004</v>
      </c>
      <c r="E876" s="1">
        <v>97.817999999999998</v>
      </c>
      <c r="F876" s="3">
        <v>43543</v>
      </c>
      <c r="G876" s="5">
        <v>0.49444444444444402</v>
      </c>
      <c r="H876" t="s">
        <v>17</v>
      </c>
      <c r="I876" s="1">
        <v>4.6580000000000004</v>
      </c>
      <c r="J876" s="6">
        <v>5.9</v>
      </c>
      <c r="K876" t="str">
        <f t="shared" si="54"/>
        <v>Mar</v>
      </c>
      <c r="L876" t="str">
        <f t="shared" si="55"/>
        <v>Tue</v>
      </c>
      <c r="M876" t="str">
        <f t="shared" si="56"/>
        <v>morning</v>
      </c>
      <c r="N876" t="str">
        <f>VLOOKUP(A876,'Customer-details'!$A$1:$C$1001,2,0)</f>
        <v>Member</v>
      </c>
      <c r="O876" t="str">
        <f>VLOOKUP(A876,'Customer-details'!$A$1:$C$1001,3,0)</f>
        <v>Male</v>
      </c>
      <c r="P876" t="str">
        <f>VLOOKUP(A876,'Product-details'!$A$1:$C$1001,2,0)</f>
        <v>Home and lifestyle</v>
      </c>
      <c r="Q876" t="str">
        <f>VLOOKUP(A876,'City-details'!$A$1:$C$1001,3,0)</f>
        <v>Yangon</v>
      </c>
      <c r="R876" t="str">
        <f>VLOOKUP(A876,'City-details'!$A$1:$C$1001,2,0)</f>
        <v>A</v>
      </c>
      <c r="S876" t="str">
        <f t="shared" si="57"/>
        <v>Poor</v>
      </c>
    </row>
    <row r="877" spans="1:19">
      <c r="A877" t="s">
        <v>890</v>
      </c>
      <c r="B877" s="1">
        <v>65.260000000000005</v>
      </c>
      <c r="C877" s="4">
        <v>8</v>
      </c>
      <c r="D877" s="2">
        <v>26.103999999999999</v>
      </c>
      <c r="E877" s="1">
        <v>548.18399999999997</v>
      </c>
      <c r="F877" s="3">
        <v>43539</v>
      </c>
      <c r="G877" s="5">
        <v>0.58611111111111103</v>
      </c>
      <c r="H877" t="s">
        <v>13</v>
      </c>
      <c r="I877" s="1">
        <v>26.103999999999999</v>
      </c>
      <c r="J877" s="6">
        <v>6.3</v>
      </c>
      <c r="K877" t="str">
        <f t="shared" si="54"/>
        <v>Mar</v>
      </c>
      <c r="L877" t="str">
        <f t="shared" si="55"/>
        <v>Fri</v>
      </c>
      <c r="M877" t="str">
        <f t="shared" si="56"/>
        <v>afternoon</v>
      </c>
      <c r="N877" t="str">
        <f>VLOOKUP(A877,'Customer-details'!$A$1:$C$1001,2,0)</f>
        <v>Normal</v>
      </c>
      <c r="O877" t="str">
        <f>VLOOKUP(A877,'Customer-details'!$A$1:$C$1001,3,0)</f>
        <v>Male</v>
      </c>
      <c r="P877" t="str">
        <f>VLOOKUP(A877,'Product-details'!$A$1:$C$1001,2,0)</f>
        <v>Home and lifestyle</v>
      </c>
      <c r="Q877" t="str">
        <f>VLOOKUP(A877,'City-details'!$A$1:$C$1001,3,0)</f>
        <v>Naypyitaw</v>
      </c>
      <c r="R877" t="str">
        <f>VLOOKUP(A877,'City-details'!$A$1:$C$1001,2,0)</f>
        <v>C</v>
      </c>
      <c r="S877" t="str">
        <f t="shared" si="57"/>
        <v>Average</v>
      </c>
    </row>
    <row r="878" spans="1:19">
      <c r="A878" t="s">
        <v>891</v>
      </c>
      <c r="B878" s="1">
        <v>52.35</v>
      </c>
      <c r="C878" s="4">
        <v>1</v>
      </c>
      <c r="D878" s="2">
        <v>2.6175000000000002</v>
      </c>
      <c r="E878" s="1">
        <v>54.967500000000001</v>
      </c>
      <c r="F878" s="3">
        <v>43508</v>
      </c>
      <c r="G878" s="5">
        <v>0.74236111111111103</v>
      </c>
      <c r="H878" t="s">
        <v>15</v>
      </c>
      <c r="I878" s="1">
        <v>2.6175000000000002</v>
      </c>
      <c r="J878" s="6">
        <v>4</v>
      </c>
      <c r="K878" t="str">
        <f t="shared" si="54"/>
        <v>Feb</v>
      </c>
      <c r="L878" t="str">
        <f t="shared" si="55"/>
        <v>Tue</v>
      </c>
      <c r="M878" t="str">
        <f t="shared" si="56"/>
        <v>evening</v>
      </c>
      <c r="N878" t="str">
        <f>VLOOKUP(A878,'Customer-details'!$A$1:$C$1001,2,0)</f>
        <v>Member</v>
      </c>
      <c r="O878" t="str">
        <f>VLOOKUP(A878,'Customer-details'!$A$1:$C$1001,3,0)</f>
        <v>Male</v>
      </c>
      <c r="P878" t="str">
        <f>VLOOKUP(A878,'Product-details'!$A$1:$C$1001,2,0)</f>
        <v>Fashion accessories</v>
      </c>
      <c r="Q878" t="str">
        <f>VLOOKUP(A878,'City-details'!$A$1:$C$1001,3,0)</f>
        <v>Naypyitaw</v>
      </c>
      <c r="R878" t="str">
        <f>VLOOKUP(A878,'City-details'!$A$1:$C$1001,2,0)</f>
        <v>C</v>
      </c>
      <c r="S878" t="str">
        <f t="shared" si="57"/>
        <v>Poor</v>
      </c>
    </row>
    <row r="879" spans="1:19">
      <c r="A879" t="s">
        <v>892</v>
      </c>
      <c r="B879" s="1">
        <v>39.75</v>
      </c>
      <c r="C879" s="4">
        <v>1</v>
      </c>
      <c r="D879" s="2">
        <v>1.9875</v>
      </c>
      <c r="E879" s="1">
        <v>41.737499999999997</v>
      </c>
      <c r="F879" s="3">
        <v>43521</v>
      </c>
      <c r="G879" s="5">
        <v>0.84652777777777799</v>
      </c>
      <c r="H879" t="s">
        <v>15</v>
      </c>
      <c r="I879" s="1">
        <v>1.9875</v>
      </c>
      <c r="J879" s="6">
        <v>6.1</v>
      </c>
      <c r="K879" t="str">
        <f t="shared" si="54"/>
        <v>Feb</v>
      </c>
      <c r="L879" t="str">
        <f t="shared" si="55"/>
        <v>Mon</v>
      </c>
      <c r="M879" t="str">
        <f t="shared" si="56"/>
        <v>evening</v>
      </c>
      <c r="N879" t="str">
        <f>VLOOKUP(A879,'Customer-details'!$A$1:$C$1001,2,0)</f>
        <v>Member</v>
      </c>
      <c r="O879" t="str">
        <f>VLOOKUP(A879,'Customer-details'!$A$1:$C$1001,3,0)</f>
        <v>Male</v>
      </c>
      <c r="P879" t="str">
        <f>VLOOKUP(A879,'Product-details'!$A$1:$C$1001,2,0)</f>
        <v>Electronic accessories</v>
      </c>
      <c r="Q879" t="str">
        <f>VLOOKUP(A879,'City-details'!$A$1:$C$1001,3,0)</f>
        <v>Mandalay</v>
      </c>
      <c r="R879" t="str">
        <f>VLOOKUP(A879,'City-details'!$A$1:$C$1001,2,0)</f>
        <v>B</v>
      </c>
      <c r="S879" t="str">
        <f t="shared" si="57"/>
        <v>Average</v>
      </c>
    </row>
    <row r="880" spans="1:19">
      <c r="A880" t="s">
        <v>893</v>
      </c>
      <c r="B880" s="1">
        <v>90.02</v>
      </c>
      <c r="C880" s="4">
        <v>8</v>
      </c>
      <c r="D880" s="2">
        <v>36.008000000000003</v>
      </c>
      <c r="E880" s="1">
        <v>756.16800000000001</v>
      </c>
      <c r="F880" s="3">
        <v>43545</v>
      </c>
      <c r="G880" s="5">
        <v>0.67222222222222205</v>
      </c>
      <c r="H880" t="s">
        <v>17</v>
      </c>
      <c r="I880" s="1">
        <v>36.008000000000003</v>
      </c>
      <c r="J880" s="6">
        <v>4.5</v>
      </c>
      <c r="K880" t="str">
        <f t="shared" si="54"/>
        <v>Mar</v>
      </c>
      <c r="L880" t="str">
        <f t="shared" si="55"/>
        <v>Thu</v>
      </c>
      <c r="M880" t="str">
        <f t="shared" si="56"/>
        <v>evening</v>
      </c>
      <c r="N880" t="str">
        <f>VLOOKUP(A880,'Customer-details'!$A$1:$C$1001,2,0)</f>
        <v>Normal</v>
      </c>
      <c r="O880" t="str">
        <f>VLOOKUP(A880,'Customer-details'!$A$1:$C$1001,3,0)</f>
        <v>Female</v>
      </c>
      <c r="P880" t="str">
        <f>VLOOKUP(A880,'Product-details'!$A$1:$C$1001,2,0)</f>
        <v>Electronic accessories</v>
      </c>
      <c r="Q880" t="str">
        <f>VLOOKUP(A880,'City-details'!$A$1:$C$1001,3,0)</f>
        <v>Yangon</v>
      </c>
      <c r="R880" t="str">
        <f>VLOOKUP(A880,'City-details'!$A$1:$C$1001,2,0)</f>
        <v>A</v>
      </c>
      <c r="S880" t="str">
        <f t="shared" si="57"/>
        <v>Poor</v>
      </c>
    </row>
    <row r="881" spans="1:19">
      <c r="A881" t="s">
        <v>894</v>
      </c>
      <c r="B881" s="1">
        <v>12.1</v>
      </c>
      <c r="C881" s="4">
        <v>8</v>
      </c>
      <c r="D881" s="2">
        <v>4.84</v>
      </c>
      <c r="E881" s="1">
        <v>101.64</v>
      </c>
      <c r="F881" s="3">
        <v>43484</v>
      </c>
      <c r="G881" s="5">
        <v>0.42847222222222198</v>
      </c>
      <c r="H881" t="s">
        <v>13</v>
      </c>
      <c r="I881" s="1">
        <v>4.84</v>
      </c>
      <c r="J881" s="6">
        <v>8.6</v>
      </c>
      <c r="K881" t="str">
        <f t="shared" si="54"/>
        <v>Jan</v>
      </c>
      <c r="L881" t="str">
        <f t="shared" si="55"/>
        <v>Sat</v>
      </c>
      <c r="M881" t="str">
        <f t="shared" si="56"/>
        <v>morning</v>
      </c>
      <c r="N881" t="str">
        <f>VLOOKUP(A881,'Customer-details'!$A$1:$C$1001,2,0)</f>
        <v>Member</v>
      </c>
      <c r="O881" t="str">
        <f>VLOOKUP(A881,'Customer-details'!$A$1:$C$1001,3,0)</f>
        <v>Female</v>
      </c>
      <c r="P881" t="str">
        <f>VLOOKUP(A881,'Product-details'!$A$1:$C$1001,2,0)</f>
        <v>Electronic accessories</v>
      </c>
      <c r="Q881" t="str">
        <f>VLOOKUP(A881,'City-details'!$A$1:$C$1001,3,0)</f>
        <v>Mandalay</v>
      </c>
      <c r="R881" t="str">
        <f>VLOOKUP(A881,'City-details'!$A$1:$C$1001,2,0)</f>
        <v>B</v>
      </c>
      <c r="S881" t="str">
        <f t="shared" si="57"/>
        <v>Good</v>
      </c>
    </row>
    <row r="882" spans="1:19">
      <c r="A882" t="s">
        <v>895</v>
      </c>
      <c r="B882" s="1">
        <v>33.21</v>
      </c>
      <c r="C882" s="4">
        <v>10</v>
      </c>
      <c r="D882" s="2">
        <v>16.605</v>
      </c>
      <c r="E882" s="1">
        <v>348.70499999999998</v>
      </c>
      <c r="F882" s="3">
        <v>43473</v>
      </c>
      <c r="G882" s="5">
        <v>0.60069444444444398</v>
      </c>
      <c r="H882" t="s">
        <v>13</v>
      </c>
      <c r="I882" s="1">
        <v>16.605</v>
      </c>
      <c r="J882" s="6">
        <v>6</v>
      </c>
      <c r="K882" t="str">
        <f t="shared" si="54"/>
        <v>Jan</v>
      </c>
      <c r="L882" t="str">
        <f t="shared" si="55"/>
        <v>Tue</v>
      </c>
      <c r="M882" t="str">
        <f t="shared" si="56"/>
        <v>afternoon</v>
      </c>
      <c r="N882" t="str">
        <f>VLOOKUP(A882,'Customer-details'!$A$1:$C$1001,2,0)</f>
        <v>Member</v>
      </c>
      <c r="O882" t="str">
        <f>VLOOKUP(A882,'Customer-details'!$A$1:$C$1001,3,0)</f>
        <v>Female</v>
      </c>
      <c r="P882" t="str">
        <f>VLOOKUP(A882,'Product-details'!$A$1:$C$1001,2,0)</f>
        <v>Food and beverages</v>
      </c>
      <c r="Q882" t="str">
        <f>VLOOKUP(A882,'City-details'!$A$1:$C$1001,3,0)</f>
        <v>Mandalay</v>
      </c>
      <c r="R882" t="str">
        <f>VLOOKUP(A882,'City-details'!$A$1:$C$1001,2,0)</f>
        <v>B</v>
      </c>
      <c r="S882" t="str">
        <f t="shared" si="57"/>
        <v>Average</v>
      </c>
    </row>
    <row r="883" spans="1:19">
      <c r="A883" t="s">
        <v>896</v>
      </c>
      <c r="B883" s="1">
        <v>10.18</v>
      </c>
      <c r="C883" s="4">
        <v>8</v>
      </c>
      <c r="D883" s="2">
        <v>4.0720000000000001</v>
      </c>
      <c r="E883" s="1">
        <v>85.512</v>
      </c>
      <c r="F883" s="3">
        <v>43554</v>
      </c>
      <c r="G883" s="5">
        <v>0.53541666666666698</v>
      </c>
      <c r="H883" t="s">
        <v>17</v>
      </c>
      <c r="I883" s="1">
        <v>4.0720000000000001</v>
      </c>
      <c r="J883" s="6">
        <v>9.5</v>
      </c>
      <c r="K883" t="str">
        <f t="shared" si="54"/>
        <v>Mar</v>
      </c>
      <c r="L883" t="str">
        <f t="shared" si="55"/>
        <v>Sat</v>
      </c>
      <c r="M883" t="str">
        <f t="shared" si="56"/>
        <v>afternoon</v>
      </c>
      <c r="N883" t="str">
        <f>VLOOKUP(A883,'Customer-details'!$A$1:$C$1001,2,0)</f>
        <v>Member</v>
      </c>
      <c r="O883" t="str">
        <f>VLOOKUP(A883,'Customer-details'!$A$1:$C$1001,3,0)</f>
        <v>Female</v>
      </c>
      <c r="P883" t="str">
        <f>VLOOKUP(A883,'Product-details'!$A$1:$C$1001,2,0)</f>
        <v>Fashion accessories</v>
      </c>
      <c r="Q883" t="str">
        <f>VLOOKUP(A883,'City-details'!$A$1:$C$1001,3,0)</f>
        <v>Naypyitaw</v>
      </c>
      <c r="R883" t="str">
        <f>VLOOKUP(A883,'City-details'!$A$1:$C$1001,2,0)</f>
        <v>C</v>
      </c>
      <c r="S883" t="str">
        <f t="shared" si="57"/>
        <v>Good</v>
      </c>
    </row>
    <row r="884" spans="1:19">
      <c r="A884" t="s">
        <v>897</v>
      </c>
      <c r="B884" s="1">
        <v>31.99</v>
      </c>
      <c r="C884" s="4">
        <v>10</v>
      </c>
      <c r="D884" s="2">
        <v>15.994999999999999</v>
      </c>
      <c r="E884" s="1">
        <v>335.89499999999998</v>
      </c>
      <c r="F884" s="3">
        <v>43516</v>
      </c>
      <c r="G884" s="5">
        <v>0.63749999999999996</v>
      </c>
      <c r="H884" t="s">
        <v>17</v>
      </c>
      <c r="I884" s="1">
        <v>15.994999999999999</v>
      </c>
      <c r="J884" s="6">
        <v>9.9</v>
      </c>
      <c r="K884" t="str">
        <f t="shared" si="54"/>
        <v>Feb</v>
      </c>
      <c r="L884" t="str">
        <f t="shared" si="55"/>
        <v>Wed</v>
      </c>
      <c r="M884" t="str">
        <f t="shared" si="56"/>
        <v>afternoon</v>
      </c>
      <c r="N884" t="str">
        <f>VLOOKUP(A884,'Customer-details'!$A$1:$C$1001,2,0)</f>
        <v>Member</v>
      </c>
      <c r="O884" t="str">
        <f>VLOOKUP(A884,'Customer-details'!$A$1:$C$1001,3,0)</f>
        <v>Male</v>
      </c>
      <c r="P884" t="str">
        <f>VLOOKUP(A884,'Product-details'!$A$1:$C$1001,2,0)</f>
        <v>Sports and travel</v>
      </c>
      <c r="Q884" t="str">
        <f>VLOOKUP(A884,'City-details'!$A$1:$C$1001,3,0)</f>
        <v>Mandalay</v>
      </c>
      <c r="R884" t="str">
        <f>VLOOKUP(A884,'City-details'!$A$1:$C$1001,2,0)</f>
        <v>B</v>
      </c>
      <c r="S884" t="str">
        <f t="shared" si="57"/>
        <v>Good</v>
      </c>
    </row>
    <row r="885" spans="1:19">
      <c r="A885" t="s">
        <v>898</v>
      </c>
      <c r="B885" s="1">
        <v>34.42</v>
      </c>
      <c r="C885" s="4">
        <v>6</v>
      </c>
      <c r="D885" s="2">
        <v>10.326000000000001</v>
      </c>
      <c r="E885" s="1">
        <v>216.846</v>
      </c>
      <c r="F885" s="3">
        <v>43554</v>
      </c>
      <c r="G885" s="5">
        <v>0.53125</v>
      </c>
      <c r="H885" t="s">
        <v>13</v>
      </c>
      <c r="I885" s="1">
        <v>10.326000000000001</v>
      </c>
      <c r="J885" s="6">
        <v>7.5</v>
      </c>
      <c r="K885" t="str">
        <f t="shared" si="54"/>
        <v>Mar</v>
      </c>
      <c r="L885" t="str">
        <f t="shared" si="55"/>
        <v>Sat</v>
      </c>
      <c r="M885" t="str">
        <f t="shared" si="56"/>
        <v>afternoon</v>
      </c>
      <c r="N885" t="str">
        <f>VLOOKUP(A885,'Customer-details'!$A$1:$C$1001,2,0)</f>
        <v>Member</v>
      </c>
      <c r="O885" t="str">
        <f>VLOOKUP(A885,'Customer-details'!$A$1:$C$1001,3,0)</f>
        <v>Female</v>
      </c>
      <c r="P885" t="str">
        <f>VLOOKUP(A885,'Product-details'!$A$1:$C$1001,2,0)</f>
        <v>Home and lifestyle</v>
      </c>
      <c r="Q885" t="str">
        <f>VLOOKUP(A885,'City-details'!$A$1:$C$1001,3,0)</f>
        <v>Yangon</v>
      </c>
      <c r="R885" t="str">
        <f>VLOOKUP(A885,'City-details'!$A$1:$C$1001,2,0)</f>
        <v>A</v>
      </c>
      <c r="S885" t="str">
        <f t="shared" si="57"/>
        <v>Average</v>
      </c>
    </row>
    <row r="886" spans="1:19">
      <c r="A886" t="s">
        <v>899</v>
      </c>
      <c r="B886" s="1">
        <v>83.34</v>
      </c>
      <c r="C886" s="4">
        <v>2</v>
      </c>
      <c r="D886" s="2">
        <v>8.3339999999999996</v>
      </c>
      <c r="E886" s="1">
        <v>175.01400000000001</v>
      </c>
      <c r="F886" s="3">
        <v>43543</v>
      </c>
      <c r="G886" s="5">
        <v>0.56736111111111098</v>
      </c>
      <c r="H886" t="s">
        <v>15</v>
      </c>
      <c r="I886" s="1">
        <v>8.3339999999999996</v>
      </c>
      <c r="J886" s="6">
        <v>7.6</v>
      </c>
      <c r="K886" t="str">
        <f t="shared" si="54"/>
        <v>Mar</v>
      </c>
      <c r="L886" t="str">
        <f t="shared" si="55"/>
        <v>Tue</v>
      </c>
      <c r="M886" t="str">
        <f t="shared" si="56"/>
        <v>afternoon</v>
      </c>
      <c r="N886" t="str">
        <f>VLOOKUP(A886,'Customer-details'!$A$1:$C$1001,2,0)</f>
        <v>Member</v>
      </c>
      <c r="O886" t="str">
        <f>VLOOKUP(A886,'Customer-details'!$A$1:$C$1001,3,0)</f>
        <v>Female</v>
      </c>
      <c r="P886" t="str">
        <f>VLOOKUP(A886,'Product-details'!$A$1:$C$1001,2,0)</f>
        <v>Food and beverages</v>
      </c>
      <c r="Q886" t="str">
        <f>VLOOKUP(A886,'City-details'!$A$1:$C$1001,3,0)</f>
        <v>Yangon</v>
      </c>
      <c r="R886" t="str">
        <f>VLOOKUP(A886,'City-details'!$A$1:$C$1001,2,0)</f>
        <v>A</v>
      </c>
      <c r="S886" t="str">
        <f t="shared" si="57"/>
        <v>Average</v>
      </c>
    </row>
    <row r="887" spans="1:19">
      <c r="A887" t="s">
        <v>900</v>
      </c>
      <c r="B887" s="1">
        <v>45.58</v>
      </c>
      <c r="C887" s="4">
        <v>7</v>
      </c>
      <c r="D887" s="2">
        <v>15.952999999999999</v>
      </c>
      <c r="E887" s="1">
        <v>335.01299999999998</v>
      </c>
      <c r="F887" s="3">
        <v>43478</v>
      </c>
      <c r="G887" s="5">
        <v>0.41875000000000001</v>
      </c>
      <c r="H887" t="s">
        <v>15</v>
      </c>
      <c r="I887" s="1">
        <v>15.952999999999999</v>
      </c>
      <c r="J887" s="6">
        <v>5</v>
      </c>
      <c r="K887" t="str">
        <f t="shared" si="54"/>
        <v>Jan</v>
      </c>
      <c r="L887" t="str">
        <f t="shared" si="55"/>
        <v>Sun</v>
      </c>
      <c r="M887" t="str">
        <f t="shared" si="56"/>
        <v>morning</v>
      </c>
      <c r="N887" t="str">
        <f>VLOOKUP(A887,'Customer-details'!$A$1:$C$1001,2,0)</f>
        <v>Normal</v>
      </c>
      <c r="O887" t="str">
        <f>VLOOKUP(A887,'Customer-details'!$A$1:$C$1001,3,0)</f>
        <v>Male</v>
      </c>
      <c r="P887" t="str">
        <f>VLOOKUP(A887,'Product-details'!$A$1:$C$1001,2,0)</f>
        <v>Sports and travel</v>
      </c>
      <c r="Q887" t="str">
        <f>VLOOKUP(A887,'City-details'!$A$1:$C$1001,3,0)</f>
        <v>Yangon</v>
      </c>
      <c r="R887" t="str">
        <f>VLOOKUP(A887,'City-details'!$A$1:$C$1001,2,0)</f>
        <v>A</v>
      </c>
      <c r="S887" t="str">
        <f t="shared" si="57"/>
        <v>Poor</v>
      </c>
    </row>
    <row r="888" spans="1:19">
      <c r="A888" t="s">
        <v>901</v>
      </c>
      <c r="B888" s="1">
        <v>87.9</v>
      </c>
      <c r="C888" s="4">
        <v>1</v>
      </c>
      <c r="D888" s="2">
        <v>4.3949999999999996</v>
      </c>
      <c r="E888" s="1">
        <v>92.295000000000002</v>
      </c>
      <c r="F888" s="3">
        <v>43501</v>
      </c>
      <c r="G888" s="5">
        <v>0.82083333333333297</v>
      </c>
      <c r="H888" t="s">
        <v>13</v>
      </c>
      <c r="I888" s="1">
        <v>4.3949999999999996</v>
      </c>
      <c r="J888" s="6">
        <v>6.7</v>
      </c>
      <c r="K888" t="str">
        <f t="shared" si="54"/>
        <v>Feb</v>
      </c>
      <c r="L888" t="str">
        <f t="shared" si="55"/>
        <v>Tue</v>
      </c>
      <c r="M888" t="str">
        <f t="shared" si="56"/>
        <v>evening</v>
      </c>
      <c r="N888" t="str">
        <f>VLOOKUP(A888,'Customer-details'!$A$1:$C$1001,2,0)</f>
        <v>Member</v>
      </c>
      <c r="O888" t="str">
        <f>VLOOKUP(A888,'Customer-details'!$A$1:$C$1001,3,0)</f>
        <v>Male</v>
      </c>
      <c r="P888" t="str">
        <f>VLOOKUP(A888,'Product-details'!$A$1:$C$1001,2,0)</f>
        <v>Food and beverages</v>
      </c>
      <c r="Q888" t="str">
        <f>VLOOKUP(A888,'City-details'!$A$1:$C$1001,3,0)</f>
        <v>Yangon</v>
      </c>
      <c r="R888" t="str">
        <f>VLOOKUP(A888,'City-details'!$A$1:$C$1001,2,0)</f>
        <v>A</v>
      </c>
      <c r="S888" t="str">
        <f t="shared" si="57"/>
        <v>Average</v>
      </c>
    </row>
    <row r="889" spans="1:19">
      <c r="A889" t="s">
        <v>902</v>
      </c>
      <c r="B889" s="1">
        <v>73.47</v>
      </c>
      <c r="C889" s="4">
        <v>10</v>
      </c>
      <c r="D889" s="2">
        <v>36.734999999999999</v>
      </c>
      <c r="E889" s="1">
        <v>771.43499999999995</v>
      </c>
      <c r="F889" s="3">
        <v>43547</v>
      </c>
      <c r="G889" s="5">
        <v>0.55138888888888904</v>
      </c>
      <c r="H889" t="s">
        <v>13</v>
      </c>
      <c r="I889" s="1">
        <v>36.734999999999999</v>
      </c>
      <c r="J889" s="6">
        <v>9.5</v>
      </c>
      <c r="K889" t="str">
        <f t="shared" si="54"/>
        <v>Mar</v>
      </c>
      <c r="L889" t="str">
        <f t="shared" si="55"/>
        <v>Sat</v>
      </c>
      <c r="M889" t="str">
        <f t="shared" si="56"/>
        <v>afternoon</v>
      </c>
      <c r="N889" t="str">
        <f>VLOOKUP(A889,'Customer-details'!$A$1:$C$1001,2,0)</f>
        <v>Member</v>
      </c>
      <c r="O889" t="str">
        <f>VLOOKUP(A889,'Customer-details'!$A$1:$C$1001,3,0)</f>
        <v>Female</v>
      </c>
      <c r="P889" t="str">
        <f>VLOOKUP(A889,'Product-details'!$A$1:$C$1001,2,0)</f>
        <v>Electronic accessories</v>
      </c>
      <c r="Q889" t="str">
        <f>VLOOKUP(A889,'City-details'!$A$1:$C$1001,3,0)</f>
        <v>Yangon</v>
      </c>
      <c r="R889" t="str">
        <f>VLOOKUP(A889,'City-details'!$A$1:$C$1001,2,0)</f>
        <v>A</v>
      </c>
      <c r="S889" t="str">
        <f t="shared" si="57"/>
        <v>Good</v>
      </c>
    </row>
    <row r="890" spans="1:19">
      <c r="A890" t="s">
        <v>903</v>
      </c>
      <c r="B890" s="1">
        <v>12.19</v>
      </c>
      <c r="C890" s="4">
        <v>8</v>
      </c>
      <c r="D890" s="2">
        <v>4.8760000000000003</v>
      </c>
      <c r="E890" s="1">
        <v>102.396</v>
      </c>
      <c r="F890" s="3">
        <v>43537</v>
      </c>
      <c r="G890" s="5">
        <v>0.53263888888888899</v>
      </c>
      <c r="H890" t="s">
        <v>13</v>
      </c>
      <c r="I890" s="1">
        <v>4.8760000000000003</v>
      </c>
      <c r="J890" s="6">
        <v>6.8</v>
      </c>
      <c r="K890" t="str">
        <f t="shared" si="54"/>
        <v>Mar</v>
      </c>
      <c r="L890" t="str">
        <f t="shared" si="55"/>
        <v>Wed</v>
      </c>
      <c r="M890" t="str">
        <f t="shared" si="56"/>
        <v>afternoon</v>
      </c>
      <c r="N890" t="str">
        <f>VLOOKUP(A890,'Customer-details'!$A$1:$C$1001,2,0)</f>
        <v>Normal</v>
      </c>
      <c r="O890" t="str">
        <f>VLOOKUP(A890,'Customer-details'!$A$1:$C$1001,3,0)</f>
        <v>Female</v>
      </c>
      <c r="P890" t="str">
        <f>VLOOKUP(A890,'Product-details'!$A$1:$C$1001,2,0)</f>
        <v>Fashion accessories</v>
      </c>
      <c r="Q890" t="str">
        <f>VLOOKUP(A890,'City-details'!$A$1:$C$1001,3,0)</f>
        <v>Naypyitaw</v>
      </c>
      <c r="R890" t="str">
        <f>VLOOKUP(A890,'City-details'!$A$1:$C$1001,2,0)</f>
        <v>C</v>
      </c>
      <c r="S890" t="str">
        <f t="shared" si="57"/>
        <v>Average</v>
      </c>
    </row>
    <row r="891" spans="1:19">
      <c r="A891" t="s">
        <v>904</v>
      </c>
      <c r="B891" s="1">
        <v>76.92</v>
      </c>
      <c r="C891" s="4">
        <v>10</v>
      </c>
      <c r="D891" s="2">
        <v>38.46</v>
      </c>
      <c r="E891" s="1">
        <v>807.66</v>
      </c>
      <c r="F891" s="3">
        <v>43541</v>
      </c>
      <c r="G891" s="5">
        <v>0.82847222222222205</v>
      </c>
      <c r="H891" t="s">
        <v>13</v>
      </c>
      <c r="I891" s="1">
        <v>38.46</v>
      </c>
      <c r="J891" s="6">
        <v>5.6</v>
      </c>
      <c r="K891" t="str">
        <f t="shared" si="54"/>
        <v>Mar</v>
      </c>
      <c r="L891" t="str">
        <f t="shared" si="55"/>
        <v>Sun</v>
      </c>
      <c r="M891" t="str">
        <f t="shared" si="56"/>
        <v>evening</v>
      </c>
      <c r="N891" t="str">
        <f>VLOOKUP(A891,'Customer-details'!$A$1:$C$1001,2,0)</f>
        <v>Member</v>
      </c>
      <c r="O891" t="str">
        <f>VLOOKUP(A891,'Customer-details'!$A$1:$C$1001,3,0)</f>
        <v>Male</v>
      </c>
      <c r="P891" t="str">
        <f>VLOOKUP(A891,'Product-details'!$A$1:$C$1001,2,0)</f>
        <v>Sports and travel</v>
      </c>
      <c r="Q891" t="str">
        <f>VLOOKUP(A891,'City-details'!$A$1:$C$1001,3,0)</f>
        <v>Yangon</v>
      </c>
      <c r="R891" t="str">
        <f>VLOOKUP(A891,'City-details'!$A$1:$C$1001,2,0)</f>
        <v>A</v>
      </c>
      <c r="S891" t="str">
        <f t="shared" si="57"/>
        <v>Poor</v>
      </c>
    </row>
    <row r="892" spans="1:19">
      <c r="A892" t="s">
        <v>905</v>
      </c>
      <c r="B892" s="1">
        <v>83.66</v>
      </c>
      <c r="C892" s="4">
        <v>5</v>
      </c>
      <c r="D892" s="2">
        <v>20.914999999999999</v>
      </c>
      <c r="E892" s="1">
        <v>439.21499999999997</v>
      </c>
      <c r="F892" s="3">
        <v>43517</v>
      </c>
      <c r="G892" s="5">
        <v>0.43472222222222201</v>
      </c>
      <c r="H892" t="s">
        <v>15</v>
      </c>
      <c r="I892" s="1">
        <v>20.914999999999999</v>
      </c>
      <c r="J892" s="6">
        <v>7.2</v>
      </c>
      <c r="K892" t="str">
        <f t="shared" si="54"/>
        <v>Feb</v>
      </c>
      <c r="L892" t="str">
        <f t="shared" si="55"/>
        <v>Thu</v>
      </c>
      <c r="M892" t="str">
        <f t="shared" si="56"/>
        <v>morning</v>
      </c>
      <c r="N892" t="str">
        <f>VLOOKUP(A892,'Customer-details'!$A$1:$C$1001,2,0)</f>
        <v>Normal</v>
      </c>
      <c r="O892" t="str">
        <f>VLOOKUP(A892,'Customer-details'!$A$1:$C$1001,3,0)</f>
        <v>Female</v>
      </c>
      <c r="P892" t="str">
        <f>VLOOKUP(A892,'Product-details'!$A$1:$C$1001,2,0)</f>
        <v>Health and beauty</v>
      </c>
      <c r="Q892" t="str">
        <f>VLOOKUP(A892,'City-details'!$A$1:$C$1001,3,0)</f>
        <v>Naypyitaw</v>
      </c>
      <c r="R892" t="str">
        <f>VLOOKUP(A892,'City-details'!$A$1:$C$1001,2,0)</f>
        <v>C</v>
      </c>
      <c r="S892" t="str">
        <f t="shared" si="57"/>
        <v>Average</v>
      </c>
    </row>
    <row r="893" spans="1:19">
      <c r="A893" t="s">
        <v>906</v>
      </c>
      <c r="B893" s="1">
        <v>57.91</v>
      </c>
      <c r="C893" s="4">
        <v>8</v>
      </c>
      <c r="D893" s="2">
        <v>23.164000000000001</v>
      </c>
      <c r="E893" s="1">
        <v>486.44400000000002</v>
      </c>
      <c r="F893" s="3">
        <v>43503</v>
      </c>
      <c r="G893" s="5">
        <v>0.62916666666666698</v>
      </c>
      <c r="H893" t="s">
        <v>15</v>
      </c>
      <c r="I893" s="1">
        <v>23.164000000000001</v>
      </c>
      <c r="J893" s="6">
        <v>8.1</v>
      </c>
      <c r="K893" t="str">
        <f t="shared" si="54"/>
        <v>Feb</v>
      </c>
      <c r="L893" t="str">
        <f t="shared" si="55"/>
        <v>Thu</v>
      </c>
      <c r="M893" t="str">
        <f t="shared" si="56"/>
        <v>afternoon</v>
      </c>
      <c r="N893" t="str">
        <f>VLOOKUP(A893,'Customer-details'!$A$1:$C$1001,2,0)</f>
        <v>Normal</v>
      </c>
      <c r="O893" t="str">
        <f>VLOOKUP(A893,'Customer-details'!$A$1:$C$1001,3,0)</f>
        <v>Female</v>
      </c>
      <c r="P893" t="str">
        <f>VLOOKUP(A893,'Product-details'!$A$1:$C$1001,2,0)</f>
        <v>Electronic accessories</v>
      </c>
      <c r="Q893" t="str">
        <f>VLOOKUP(A893,'City-details'!$A$1:$C$1001,3,0)</f>
        <v>Mandalay</v>
      </c>
      <c r="R893" t="str">
        <f>VLOOKUP(A893,'City-details'!$A$1:$C$1001,2,0)</f>
        <v>B</v>
      </c>
      <c r="S893" t="str">
        <f t="shared" si="57"/>
        <v>Good</v>
      </c>
    </row>
    <row r="894" spans="1:19">
      <c r="A894" t="s">
        <v>907</v>
      </c>
      <c r="B894" s="1">
        <v>92.49</v>
      </c>
      <c r="C894" s="4">
        <v>5</v>
      </c>
      <c r="D894" s="2">
        <v>23.122499999999999</v>
      </c>
      <c r="E894" s="1">
        <v>485.57249999999999</v>
      </c>
      <c r="F894" s="3">
        <v>43526</v>
      </c>
      <c r="G894" s="5">
        <v>0.69097222222222199</v>
      </c>
      <c r="H894" t="s">
        <v>17</v>
      </c>
      <c r="I894" s="1">
        <v>23.122499999999999</v>
      </c>
      <c r="J894" s="6">
        <v>8.6</v>
      </c>
      <c r="K894" t="str">
        <f t="shared" si="54"/>
        <v>Mar</v>
      </c>
      <c r="L894" t="str">
        <f t="shared" si="55"/>
        <v>Sat</v>
      </c>
      <c r="M894" t="str">
        <f t="shared" si="56"/>
        <v>evening</v>
      </c>
      <c r="N894" t="str">
        <f>VLOOKUP(A894,'Customer-details'!$A$1:$C$1001,2,0)</f>
        <v>Member</v>
      </c>
      <c r="O894" t="str">
        <f>VLOOKUP(A894,'Customer-details'!$A$1:$C$1001,3,0)</f>
        <v>Female</v>
      </c>
      <c r="P894" t="str">
        <f>VLOOKUP(A894,'Product-details'!$A$1:$C$1001,2,0)</f>
        <v>Fashion accessories</v>
      </c>
      <c r="Q894" t="str">
        <f>VLOOKUP(A894,'City-details'!$A$1:$C$1001,3,0)</f>
        <v>Naypyitaw</v>
      </c>
      <c r="R894" t="str">
        <f>VLOOKUP(A894,'City-details'!$A$1:$C$1001,2,0)</f>
        <v>C</v>
      </c>
      <c r="S894" t="str">
        <f t="shared" si="57"/>
        <v>Good</v>
      </c>
    </row>
    <row r="895" spans="1:19">
      <c r="A895" t="s">
        <v>908</v>
      </c>
      <c r="B895" s="1">
        <v>28.38</v>
      </c>
      <c r="C895" s="4">
        <v>5</v>
      </c>
      <c r="D895" s="2">
        <v>7.0949999999999998</v>
      </c>
      <c r="E895" s="1">
        <v>148.995</v>
      </c>
      <c r="F895" s="3">
        <v>43530</v>
      </c>
      <c r="G895" s="5">
        <v>0.87291666666666701</v>
      </c>
      <c r="H895" t="s">
        <v>15</v>
      </c>
      <c r="I895" s="1">
        <v>7.0949999999999998</v>
      </c>
      <c r="J895" s="6">
        <v>9.4</v>
      </c>
      <c r="K895" t="str">
        <f t="shared" si="54"/>
        <v>Mar</v>
      </c>
      <c r="L895" t="str">
        <f t="shared" si="55"/>
        <v>Wed</v>
      </c>
      <c r="M895" t="str">
        <f t="shared" si="56"/>
        <v>evening</v>
      </c>
      <c r="N895" t="str">
        <f>VLOOKUP(A895,'Customer-details'!$A$1:$C$1001,2,0)</f>
        <v>Normal</v>
      </c>
      <c r="O895" t="str">
        <f>VLOOKUP(A895,'Customer-details'!$A$1:$C$1001,3,0)</f>
        <v>Male</v>
      </c>
      <c r="P895" t="str">
        <f>VLOOKUP(A895,'Product-details'!$A$1:$C$1001,2,0)</f>
        <v>Electronic accessories</v>
      </c>
      <c r="Q895" t="str">
        <f>VLOOKUP(A895,'City-details'!$A$1:$C$1001,3,0)</f>
        <v>Mandalay</v>
      </c>
      <c r="R895" t="str">
        <f>VLOOKUP(A895,'City-details'!$A$1:$C$1001,2,0)</f>
        <v>B</v>
      </c>
      <c r="S895" t="str">
        <f t="shared" si="57"/>
        <v>Good</v>
      </c>
    </row>
    <row r="896" spans="1:19">
      <c r="A896" t="s">
        <v>909</v>
      </c>
      <c r="B896" s="1">
        <v>50.45</v>
      </c>
      <c r="C896" s="4">
        <v>6</v>
      </c>
      <c r="D896" s="2">
        <v>15.135</v>
      </c>
      <c r="E896" s="1">
        <v>317.83499999999998</v>
      </c>
      <c r="F896" s="3">
        <v>43502</v>
      </c>
      <c r="G896" s="5">
        <v>0.63611111111111096</v>
      </c>
      <c r="H896" t="s">
        <v>17</v>
      </c>
      <c r="I896" s="1">
        <v>15.135</v>
      </c>
      <c r="J896" s="6">
        <v>8.9</v>
      </c>
      <c r="K896" t="str">
        <f t="shared" si="54"/>
        <v>Feb</v>
      </c>
      <c r="L896" t="str">
        <f t="shared" si="55"/>
        <v>Wed</v>
      </c>
      <c r="M896" t="str">
        <f t="shared" si="56"/>
        <v>afternoon</v>
      </c>
      <c r="N896" t="str">
        <f>VLOOKUP(A896,'Customer-details'!$A$1:$C$1001,2,0)</f>
        <v>Member</v>
      </c>
      <c r="O896" t="str">
        <f>VLOOKUP(A896,'Customer-details'!$A$1:$C$1001,3,0)</f>
        <v>Male</v>
      </c>
      <c r="P896" t="str">
        <f>VLOOKUP(A896,'Product-details'!$A$1:$C$1001,2,0)</f>
        <v>Electronic accessories</v>
      </c>
      <c r="Q896" t="str">
        <f>VLOOKUP(A896,'City-details'!$A$1:$C$1001,3,0)</f>
        <v>Mandalay</v>
      </c>
      <c r="R896" t="str">
        <f>VLOOKUP(A896,'City-details'!$A$1:$C$1001,2,0)</f>
        <v>B</v>
      </c>
      <c r="S896" t="str">
        <f t="shared" si="57"/>
        <v>Good</v>
      </c>
    </row>
    <row r="897" spans="1:19">
      <c r="A897" t="s">
        <v>910</v>
      </c>
      <c r="B897" s="1">
        <v>99.16</v>
      </c>
      <c r="C897" s="4">
        <v>8</v>
      </c>
      <c r="D897" s="2">
        <v>39.664000000000001</v>
      </c>
      <c r="E897" s="1">
        <v>832.94399999999996</v>
      </c>
      <c r="F897" s="3">
        <v>43493</v>
      </c>
      <c r="G897" s="5">
        <v>0.74097222222222203</v>
      </c>
      <c r="H897" t="s">
        <v>17</v>
      </c>
      <c r="I897" s="1">
        <v>39.664000000000001</v>
      </c>
      <c r="J897" s="6">
        <v>4.2</v>
      </c>
      <c r="K897" t="str">
        <f t="shared" si="54"/>
        <v>Jan</v>
      </c>
      <c r="L897" t="str">
        <f t="shared" si="55"/>
        <v>Mon</v>
      </c>
      <c r="M897" t="str">
        <f t="shared" si="56"/>
        <v>evening</v>
      </c>
      <c r="N897" t="str">
        <f>VLOOKUP(A897,'Customer-details'!$A$1:$C$1001,2,0)</f>
        <v>Normal</v>
      </c>
      <c r="O897" t="str">
        <f>VLOOKUP(A897,'Customer-details'!$A$1:$C$1001,3,0)</f>
        <v>Male</v>
      </c>
      <c r="P897" t="str">
        <f>VLOOKUP(A897,'Product-details'!$A$1:$C$1001,2,0)</f>
        <v>Health and beauty</v>
      </c>
      <c r="Q897" t="str">
        <f>VLOOKUP(A897,'City-details'!$A$1:$C$1001,3,0)</f>
        <v>Mandalay</v>
      </c>
      <c r="R897" t="str">
        <f>VLOOKUP(A897,'City-details'!$A$1:$C$1001,2,0)</f>
        <v>B</v>
      </c>
      <c r="S897" t="str">
        <f t="shared" si="57"/>
        <v>Poor</v>
      </c>
    </row>
    <row r="898" spans="1:19">
      <c r="A898" t="s">
        <v>911</v>
      </c>
      <c r="B898" s="1">
        <v>60.74</v>
      </c>
      <c r="C898" s="4">
        <v>7</v>
      </c>
      <c r="D898" s="2">
        <v>21.259</v>
      </c>
      <c r="E898" s="1">
        <v>446.43900000000002</v>
      </c>
      <c r="F898" s="3">
        <v>43483</v>
      </c>
      <c r="G898" s="5">
        <v>0.68263888888888902</v>
      </c>
      <c r="H898" t="s">
        <v>13</v>
      </c>
      <c r="I898" s="1">
        <v>21.259</v>
      </c>
      <c r="J898" s="6">
        <v>5</v>
      </c>
      <c r="K898" t="str">
        <f t="shared" si="54"/>
        <v>Jan</v>
      </c>
      <c r="L898" t="str">
        <f t="shared" si="55"/>
        <v>Fri</v>
      </c>
      <c r="M898" t="str">
        <f t="shared" si="56"/>
        <v>evening</v>
      </c>
      <c r="N898" t="str">
        <f>VLOOKUP(A898,'Customer-details'!$A$1:$C$1001,2,0)</f>
        <v>Normal</v>
      </c>
      <c r="O898" t="str">
        <f>VLOOKUP(A898,'Customer-details'!$A$1:$C$1001,3,0)</f>
        <v>Male</v>
      </c>
      <c r="P898" t="str">
        <f>VLOOKUP(A898,'Product-details'!$A$1:$C$1001,2,0)</f>
        <v>Fashion accessories</v>
      </c>
      <c r="Q898" t="str">
        <f>VLOOKUP(A898,'City-details'!$A$1:$C$1001,3,0)</f>
        <v>Naypyitaw</v>
      </c>
      <c r="R898" t="str">
        <f>VLOOKUP(A898,'City-details'!$A$1:$C$1001,2,0)</f>
        <v>C</v>
      </c>
      <c r="S898" t="str">
        <f t="shared" si="57"/>
        <v>Poor</v>
      </c>
    </row>
    <row r="899" spans="1:19">
      <c r="A899" t="s">
        <v>912</v>
      </c>
      <c r="B899" s="1">
        <v>47.27</v>
      </c>
      <c r="C899" s="4">
        <v>6</v>
      </c>
      <c r="D899" s="2">
        <v>14.180999999999999</v>
      </c>
      <c r="E899" s="1">
        <v>297.80099999999999</v>
      </c>
      <c r="F899" s="3">
        <v>43501</v>
      </c>
      <c r="G899" s="5">
        <v>0.42847222222222198</v>
      </c>
      <c r="H899" t="s">
        <v>15</v>
      </c>
      <c r="I899" s="1">
        <v>14.180999999999999</v>
      </c>
      <c r="J899" s="6">
        <v>8.8000000000000007</v>
      </c>
      <c r="K899" t="str">
        <f t="shared" ref="K899:K962" si="58">TEXT(F899,"MMM")</f>
        <v>Feb</v>
      </c>
      <c r="L899" t="str">
        <f t="shared" ref="L899:L962" si="59">TEXT(F899,"ddd")</f>
        <v>Tue</v>
      </c>
      <c r="M899" t="str">
        <f t="shared" ref="M899:M962" si="60">IF(G899&lt;TIME(12,0,0),"morning",IF(AND(G899&gt;=TIME(12,0,0),G899&lt;TIME(16,0,0)),"afternoon","evening"))</f>
        <v>morning</v>
      </c>
      <c r="N899" t="str">
        <f>VLOOKUP(A899,'Customer-details'!$A$1:$C$1001,2,0)</f>
        <v>Member</v>
      </c>
      <c r="O899" t="str">
        <f>VLOOKUP(A899,'Customer-details'!$A$1:$C$1001,3,0)</f>
        <v>Female</v>
      </c>
      <c r="P899" t="str">
        <f>VLOOKUP(A899,'Product-details'!$A$1:$C$1001,2,0)</f>
        <v>Food and beverages</v>
      </c>
      <c r="Q899" t="str">
        <f>VLOOKUP(A899,'City-details'!$A$1:$C$1001,3,0)</f>
        <v>Naypyitaw</v>
      </c>
      <c r="R899" t="str">
        <f>VLOOKUP(A899,'City-details'!$A$1:$C$1001,2,0)</f>
        <v>C</v>
      </c>
      <c r="S899" t="str">
        <f t="shared" ref="S899:S962" si="61">IF(J899&gt;=8,"Good",IF(AND(J899&lt;8,J899&gt;=6),"Average","Poor"))</f>
        <v>Good</v>
      </c>
    </row>
    <row r="900" spans="1:19">
      <c r="A900" t="s">
        <v>913</v>
      </c>
      <c r="B900" s="1">
        <v>85.6</v>
      </c>
      <c r="C900" s="4">
        <v>7</v>
      </c>
      <c r="D900" s="2">
        <v>29.96</v>
      </c>
      <c r="E900" s="1">
        <v>629.16</v>
      </c>
      <c r="F900" s="3">
        <v>43526</v>
      </c>
      <c r="G900" s="5">
        <v>0.57638888888888895</v>
      </c>
      <c r="H900" t="s">
        <v>15</v>
      </c>
      <c r="I900" s="1">
        <v>29.96</v>
      </c>
      <c r="J900" s="6">
        <v>5.3</v>
      </c>
      <c r="K900" t="str">
        <f t="shared" si="58"/>
        <v>Mar</v>
      </c>
      <c r="L900" t="str">
        <f t="shared" si="59"/>
        <v>Sat</v>
      </c>
      <c r="M900" t="str">
        <f t="shared" si="60"/>
        <v>afternoon</v>
      </c>
      <c r="N900" t="str">
        <f>VLOOKUP(A900,'Customer-details'!$A$1:$C$1001,2,0)</f>
        <v>Member</v>
      </c>
      <c r="O900" t="str">
        <f>VLOOKUP(A900,'Customer-details'!$A$1:$C$1001,3,0)</f>
        <v>Male</v>
      </c>
      <c r="P900" t="str">
        <f>VLOOKUP(A900,'Product-details'!$A$1:$C$1001,2,0)</f>
        <v>Health and beauty</v>
      </c>
      <c r="Q900" t="str">
        <f>VLOOKUP(A900,'City-details'!$A$1:$C$1001,3,0)</f>
        <v>Naypyitaw</v>
      </c>
      <c r="R900" t="str">
        <f>VLOOKUP(A900,'City-details'!$A$1:$C$1001,2,0)</f>
        <v>C</v>
      </c>
      <c r="S900" t="str">
        <f t="shared" si="61"/>
        <v>Poor</v>
      </c>
    </row>
    <row r="901" spans="1:19">
      <c r="A901" t="s">
        <v>914</v>
      </c>
      <c r="B901" s="1">
        <v>35.04</v>
      </c>
      <c r="C901" s="4">
        <v>9</v>
      </c>
      <c r="D901" s="2">
        <v>15.768000000000001</v>
      </c>
      <c r="E901" s="1">
        <v>331.12799999999999</v>
      </c>
      <c r="F901" s="3">
        <v>43505</v>
      </c>
      <c r="G901" s="5">
        <v>0.80347222222222203</v>
      </c>
      <c r="H901" t="s">
        <v>13</v>
      </c>
      <c r="I901" s="1">
        <v>15.768000000000001</v>
      </c>
      <c r="J901" s="6">
        <v>4.5999999999999996</v>
      </c>
      <c r="K901" t="str">
        <f t="shared" si="58"/>
        <v>Feb</v>
      </c>
      <c r="L901" t="str">
        <f t="shared" si="59"/>
        <v>Sat</v>
      </c>
      <c r="M901" t="str">
        <f t="shared" si="60"/>
        <v>evening</v>
      </c>
      <c r="N901" t="str">
        <f>VLOOKUP(A901,'Customer-details'!$A$1:$C$1001,2,0)</f>
        <v>Member</v>
      </c>
      <c r="O901" t="str">
        <f>VLOOKUP(A901,'Customer-details'!$A$1:$C$1001,3,0)</f>
        <v>Male</v>
      </c>
      <c r="P901" t="str">
        <f>VLOOKUP(A901,'Product-details'!$A$1:$C$1001,2,0)</f>
        <v>Food and beverages</v>
      </c>
      <c r="Q901" t="str">
        <f>VLOOKUP(A901,'City-details'!$A$1:$C$1001,3,0)</f>
        <v>Yangon</v>
      </c>
      <c r="R901" t="str">
        <f>VLOOKUP(A901,'City-details'!$A$1:$C$1001,2,0)</f>
        <v>A</v>
      </c>
      <c r="S901" t="str">
        <f t="shared" si="61"/>
        <v>Poor</v>
      </c>
    </row>
    <row r="902" spans="1:19">
      <c r="A902" t="s">
        <v>915</v>
      </c>
      <c r="B902" s="1">
        <v>44.84</v>
      </c>
      <c r="C902" s="4">
        <v>9</v>
      </c>
      <c r="D902" s="2">
        <v>20.178000000000001</v>
      </c>
      <c r="E902" s="1">
        <v>423.738</v>
      </c>
      <c r="F902" s="3">
        <v>43479</v>
      </c>
      <c r="G902" s="5">
        <v>0.58333333333333304</v>
      </c>
      <c r="H902" t="s">
        <v>17</v>
      </c>
      <c r="I902" s="1">
        <v>20.178000000000001</v>
      </c>
      <c r="J902" s="6">
        <v>7.5</v>
      </c>
      <c r="K902" t="str">
        <f t="shared" si="58"/>
        <v>Jan</v>
      </c>
      <c r="L902" t="str">
        <f t="shared" si="59"/>
        <v>Mon</v>
      </c>
      <c r="M902" t="str">
        <f t="shared" si="60"/>
        <v>afternoon</v>
      </c>
      <c r="N902" t="str">
        <f>VLOOKUP(A902,'Customer-details'!$A$1:$C$1001,2,0)</f>
        <v>Member</v>
      </c>
      <c r="O902" t="str">
        <f>VLOOKUP(A902,'Customer-details'!$A$1:$C$1001,3,0)</f>
        <v>Female</v>
      </c>
      <c r="P902" t="str">
        <f>VLOOKUP(A902,'Product-details'!$A$1:$C$1001,2,0)</f>
        <v>Electronic accessories</v>
      </c>
      <c r="Q902" t="str">
        <f>VLOOKUP(A902,'City-details'!$A$1:$C$1001,3,0)</f>
        <v>Naypyitaw</v>
      </c>
      <c r="R902" t="str">
        <f>VLOOKUP(A902,'City-details'!$A$1:$C$1001,2,0)</f>
        <v>C</v>
      </c>
      <c r="S902" t="str">
        <f t="shared" si="61"/>
        <v>Average</v>
      </c>
    </row>
    <row r="903" spans="1:19">
      <c r="A903" t="s">
        <v>916</v>
      </c>
      <c r="B903" s="1">
        <v>45.97</v>
      </c>
      <c r="C903" s="4">
        <v>4</v>
      </c>
      <c r="D903" s="2">
        <v>9.1940000000000008</v>
      </c>
      <c r="E903" s="1">
        <v>193.07400000000001</v>
      </c>
      <c r="F903" s="3">
        <v>43505</v>
      </c>
      <c r="G903" s="5">
        <v>0.50138888888888899</v>
      </c>
      <c r="H903" t="s">
        <v>13</v>
      </c>
      <c r="I903" s="1">
        <v>9.1940000000000008</v>
      </c>
      <c r="J903" s="6">
        <v>5.0999999999999996</v>
      </c>
      <c r="K903" t="str">
        <f t="shared" si="58"/>
        <v>Feb</v>
      </c>
      <c r="L903" t="str">
        <f t="shared" si="59"/>
        <v>Sat</v>
      </c>
      <c r="M903" t="str">
        <f t="shared" si="60"/>
        <v>afternoon</v>
      </c>
      <c r="N903" t="str">
        <f>VLOOKUP(A903,'Customer-details'!$A$1:$C$1001,2,0)</f>
        <v>Normal</v>
      </c>
      <c r="O903" t="str">
        <f>VLOOKUP(A903,'Customer-details'!$A$1:$C$1001,3,0)</f>
        <v>Male</v>
      </c>
      <c r="P903" t="str">
        <f>VLOOKUP(A903,'Product-details'!$A$1:$C$1001,2,0)</f>
        <v>Home and lifestyle</v>
      </c>
      <c r="Q903" t="str">
        <f>VLOOKUP(A903,'City-details'!$A$1:$C$1001,3,0)</f>
        <v>Mandalay</v>
      </c>
      <c r="R903" t="str">
        <f>VLOOKUP(A903,'City-details'!$A$1:$C$1001,2,0)</f>
        <v>B</v>
      </c>
      <c r="S903" t="str">
        <f t="shared" si="61"/>
        <v>Poor</v>
      </c>
    </row>
    <row r="904" spans="1:19">
      <c r="A904" t="s">
        <v>917</v>
      </c>
      <c r="B904" s="1">
        <v>27.73</v>
      </c>
      <c r="C904" s="4">
        <v>5</v>
      </c>
      <c r="D904" s="2">
        <v>6.9325000000000001</v>
      </c>
      <c r="E904" s="1">
        <v>145.58250000000001</v>
      </c>
      <c r="F904" s="3">
        <v>43550</v>
      </c>
      <c r="G904" s="5">
        <v>0.84791666666666698</v>
      </c>
      <c r="H904" t="s">
        <v>17</v>
      </c>
      <c r="I904" s="1">
        <v>6.9325000000000001</v>
      </c>
      <c r="J904" s="6">
        <v>4.2</v>
      </c>
      <c r="K904" t="str">
        <f t="shared" si="58"/>
        <v>Mar</v>
      </c>
      <c r="L904" t="str">
        <f t="shared" si="59"/>
        <v>Tue</v>
      </c>
      <c r="M904" t="str">
        <f t="shared" si="60"/>
        <v>evening</v>
      </c>
      <c r="N904" t="str">
        <f>VLOOKUP(A904,'Customer-details'!$A$1:$C$1001,2,0)</f>
        <v>Member</v>
      </c>
      <c r="O904" t="str">
        <f>VLOOKUP(A904,'Customer-details'!$A$1:$C$1001,3,0)</f>
        <v>Female</v>
      </c>
      <c r="P904" t="str">
        <f>VLOOKUP(A904,'Product-details'!$A$1:$C$1001,2,0)</f>
        <v>Health and beauty</v>
      </c>
      <c r="Q904" t="str">
        <f>VLOOKUP(A904,'City-details'!$A$1:$C$1001,3,0)</f>
        <v>Yangon</v>
      </c>
      <c r="R904" t="str">
        <f>VLOOKUP(A904,'City-details'!$A$1:$C$1001,2,0)</f>
        <v>A</v>
      </c>
      <c r="S904" t="str">
        <f t="shared" si="61"/>
        <v>Poor</v>
      </c>
    </row>
    <row r="905" spans="1:19">
      <c r="A905" t="s">
        <v>918</v>
      </c>
      <c r="B905" s="1">
        <v>11.53</v>
      </c>
      <c r="C905" s="4">
        <v>7</v>
      </c>
      <c r="D905" s="2">
        <v>4.0354999999999999</v>
      </c>
      <c r="E905" s="1">
        <v>84.745500000000007</v>
      </c>
      <c r="F905" s="3">
        <v>43493</v>
      </c>
      <c r="G905" s="5">
        <v>0.73263888888888895</v>
      </c>
      <c r="H905" t="s">
        <v>15</v>
      </c>
      <c r="I905" s="1">
        <v>4.0354999999999999</v>
      </c>
      <c r="J905" s="6">
        <v>8.1</v>
      </c>
      <c r="K905" t="str">
        <f t="shared" si="58"/>
        <v>Jan</v>
      </c>
      <c r="L905" t="str">
        <f t="shared" si="59"/>
        <v>Mon</v>
      </c>
      <c r="M905" t="str">
        <f t="shared" si="60"/>
        <v>evening</v>
      </c>
      <c r="N905" t="str">
        <f>VLOOKUP(A905,'Customer-details'!$A$1:$C$1001,2,0)</f>
        <v>Normal</v>
      </c>
      <c r="O905" t="str">
        <f>VLOOKUP(A905,'Customer-details'!$A$1:$C$1001,3,0)</f>
        <v>Male</v>
      </c>
      <c r="P905" t="str">
        <f>VLOOKUP(A905,'Product-details'!$A$1:$C$1001,2,0)</f>
        <v>Food and beverages</v>
      </c>
      <c r="Q905" t="str">
        <f>VLOOKUP(A905,'City-details'!$A$1:$C$1001,3,0)</f>
        <v>Yangon</v>
      </c>
      <c r="R905" t="str">
        <f>VLOOKUP(A905,'City-details'!$A$1:$C$1001,2,0)</f>
        <v>A</v>
      </c>
      <c r="S905" t="str">
        <f t="shared" si="61"/>
        <v>Good</v>
      </c>
    </row>
    <row r="906" spans="1:19">
      <c r="A906" t="s">
        <v>919</v>
      </c>
      <c r="B906" s="1">
        <v>58.32</v>
      </c>
      <c r="C906" s="4">
        <v>2</v>
      </c>
      <c r="D906" s="2">
        <v>5.8319999999999999</v>
      </c>
      <c r="E906" s="1">
        <v>122.47199999999999</v>
      </c>
      <c r="F906" s="3">
        <v>43510</v>
      </c>
      <c r="G906" s="5">
        <v>0.52916666666666701</v>
      </c>
      <c r="H906" t="s">
        <v>13</v>
      </c>
      <c r="I906" s="1">
        <v>5.8319999999999999</v>
      </c>
      <c r="J906" s="6">
        <v>6</v>
      </c>
      <c r="K906" t="str">
        <f t="shared" si="58"/>
        <v>Feb</v>
      </c>
      <c r="L906" t="str">
        <f t="shared" si="59"/>
        <v>Thu</v>
      </c>
      <c r="M906" t="str">
        <f t="shared" si="60"/>
        <v>afternoon</v>
      </c>
      <c r="N906" t="str">
        <f>VLOOKUP(A906,'Customer-details'!$A$1:$C$1001,2,0)</f>
        <v>Normal</v>
      </c>
      <c r="O906" t="str">
        <f>VLOOKUP(A906,'Customer-details'!$A$1:$C$1001,3,0)</f>
        <v>Female</v>
      </c>
      <c r="P906" t="str">
        <f>VLOOKUP(A906,'Product-details'!$A$1:$C$1001,2,0)</f>
        <v>Health and beauty</v>
      </c>
      <c r="Q906" t="str">
        <f>VLOOKUP(A906,'City-details'!$A$1:$C$1001,3,0)</f>
        <v>Naypyitaw</v>
      </c>
      <c r="R906" t="str">
        <f>VLOOKUP(A906,'City-details'!$A$1:$C$1001,2,0)</f>
        <v>C</v>
      </c>
      <c r="S906" t="str">
        <f t="shared" si="61"/>
        <v>Average</v>
      </c>
    </row>
    <row r="907" spans="1:19">
      <c r="A907" t="s">
        <v>920</v>
      </c>
      <c r="B907" s="1">
        <v>78.38</v>
      </c>
      <c r="C907" s="4">
        <v>4</v>
      </c>
      <c r="D907" s="2">
        <v>15.676</v>
      </c>
      <c r="E907" s="1">
        <v>329.19600000000003</v>
      </c>
      <c r="F907" s="3">
        <v>43548</v>
      </c>
      <c r="G907" s="5">
        <v>0.74722222222222201</v>
      </c>
      <c r="H907" t="s">
        <v>15</v>
      </c>
      <c r="I907" s="1">
        <v>15.676</v>
      </c>
      <c r="J907" s="6">
        <v>7.9</v>
      </c>
      <c r="K907" t="str">
        <f t="shared" si="58"/>
        <v>Mar</v>
      </c>
      <c r="L907" t="str">
        <f t="shared" si="59"/>
        <v>Sun</v>
      </c>
      <c r="M907" t="str">
        <f t="shared" si="60"/>
        <v>evening</v>
      </c>
      <c r="N907" t="str">
        <f>VLOOKUP(A907,'Customer-details'!$A$1:$C$1001,2,0)</f>
        <v>Member</v>
      </c>
      <c r="O907" t="str">
        <f>VLOOKUP(A907,'Customer-details'!$A$1:$C$1001,3,0)</f>
        <v>Female</v>
      </c>
      <c r="P907" t="str">
        <f>VLOOKUP(A907,'Product-details'!$A$1:$C$1001,2,0)</f>
        <v>Home and lifestyle</v>
      </c>
      <c r="Q907" t="str">
        <f>VLOOKUP(A907,'City-details'!$A$1:$C$1001,3,0)</f>
        <v>Naypyitaw</v>
      </c>
      <c r="R907" t="str">
        <f>VLOOKUP(A907,'City-details'!$A$1:$C$1001,2,0)</f>
        <v>C</v>
      </c>
      <c r="S907" t="str">
        <f t="shared" si="61"/>
        <v>Average</v>
      </c>
    </row>
    <row r="908" spans="1:19">
      <c r="A908" t="s">
        <v>921</v>
      </c>
      <c r="B908" s="1">
        <v>84.61</v>
      </c>
      <c r="C908" s="4">
        <v>10</v>
      </c>
      <c r="D908" s="2">
        <v>42.305</v>
      </c>
      <c r="E908" s="1">
        <v>888.40499999999997</v>
      </c>
      <c r="F908" s="3">
        <v>43505</v>
      </c>
      <c r="G908" s="5">
        <v>0.79027777777777797</v>
      </c>
      <c r="H908" t="s">
        <v>17</v>
      </c>
      <c r="I908" s="1">
        <v>42.305</v>
      </c>
      <c r="J908" s="6">
        <v>8.8000000000000007</v>
      </c>
      <c r="K908" t="str">
        <f t="shared" si="58"/>
        <v>Feb</v>
      </c>
      <c r="L908" t="str">
        <f t="shared" si="59"/>
        <v>Sat</v>
      </c>
      <c r="M908" t="str">
        <f t="shared" si="60"/>
        <v>evening</v>
      </c>
      <c r="N908" t="str">
        <f>VLOOKUP(A908,'Customer-details'!$A$1:$C$1001,2,0)</f>
        <v>Normal</v>
      </c>
      <c r="O908" t="str">
        <f>VLOOKUP(A908,'Customer-details'!$A$1:$C$1001,3,0)</f>
        <v>Male</v>
      </c>
      <c r="P908" t="str">
        <f>VLOOKUP(A908,'Product-details'!$A$1:$C$1001,2,0)</f>
        <v>Health and beauty</v>
      </c>
      <c r="Q908" t="str">
        <f>VLOOKUP(A908,'City-details'!$A$1:$C$1001,3,0)</f>
        <v>Naypyitaw</v>
      </c>
      <c r="R908" t="str">
        <f>VLOOKUP(A908,'City-details'!$A$1:$C$1001,2,0)</f>
        <v>C</v>
      </c>
      <c r="S908" t="str">
        <f t="shared" si="61"/>
        <v>Good</v>
      </c>
    </row>
    <row r="909" spans="1:19">
      <c r="A909" t="s">
        <v>922</v>
      </c>
      <c r="B909" s="1">
        <v>82.88</v>
      </c>
      <c r="C909" s="4">
        <v>5</v>
      </c>
      <c r="D909" s="2">
        <v>20.72</v>
      </c>
      <c r="E909" s="1">
        <v>435.12</v>
      </c>
      <c r="F909" s="3">
        <v>43548</v>
      </c>
      <c r="G909" s="5">
        <v>0.58888888888888902</v>
      </c>
      <c r="H909" t="s">
        <v>17</v>
      </c>
      <c r="I909" s="1">
        <v>20.72</v>
      </c>
      <c r="J909" s="6">
        <v>6.6</v>
      </c>
      <c r="K909" t="str">
        <f t="shared" si="58"/>
        <v>Mar</v>
      </c>
      <c r="L909" t="str">
        <f t="shared" si="59"/>
        <v>Sun</v>
      </c>
      <c r="M909" t="str">
        <f t="shared" si="60"/>
        <v>afternoon</v>
      </c>
      <c r="N909" t="str">
        <f>VLOOKUP(A909,'Customer-details'!$A$1:$C$1001,2,0)</f>
        <v>Normal</v>
      </c>
      <c r="O909" t="str">
        <f>VLOOKUP(A909,'Customer-details'!$A$1:$C$1001,3,0)</f>
        <v>Female</v>
      </c>
      <c r="P909" t="str">
        <f>VLOOKUP(A909,'Product-details'!$A$1:$C$1001,2,0)</f>
        <v>Health and beauty</v>
      </c>
      <c r="Q909" t="str">
        <f>VLOOKUP(A909,'City-details'!$A$1:$C$1001,3,0)</f>
        <v>Mandalay</v>
      </c>
      <c r="R909" t="str">
        <f>VLOOKUP(A909,'City-details'!$A$1:$C$1001,2,0)</f>
        <v>B</v>
      </c>
      <c r="S909" t="str">
        <f t="shared" si="61"/>
        <v>Average</v>
      </c>
    </row>
    <row r="910" spans="1:19">
      <c r="A910" t="s">
        <v>923</v>
      </c>
      <c r="B910" s="1">
        <v>79.540000000000006</v>
      </c>
      <c r="C910" s="4">
        <v>2</v>
      </c>
      <c r="D910" s="2">
        <v>7.9539999999999997</v>
      </c>
      <c r="E910" s="1">
        <v>167.03399999999999</v>
      </c>
      <c r="F910" s="3">
        <v>43551</v>
      </c>
      <c r="G910" s="5">
        <v>0.6875</v>
      </c>
      <c r="H910" t="s">
        <v>13</v>
      </c>
      <c r="I910" s="1">
        <v>7.9539999999999997</v>
      </c>
      <c r="J910" s="6">
        <v>6.2</v>
      </c>
      <c r="K910" t="str">
        <f t="shared" si="58"/>
        <v>Mar</v>
      </c>
      <c r="L910" t="str">
        <f t="shared" si="59"/>
        <v>Wed</v>
      </c>
      <c r="M910" t="str">
        <f t="shared" si="60"/>
        <v>evening</v>
      </c>
      <c r="N910" t="str">
        <f>VLOOKUP(A910,'Customer-details'!$A$1:$C$1001,2,0)</f>
        <v>Member</v>
      </c>
      <c r="O910" t="str">
        <f>VLOOKUP(A910,'Customer-details'!$A$1:$C$1001,3,0)</f>
        <v>Female</v>
      </c>
      <c r="P910" t="str">
        <f>VLOOKUP(A910,'Product-details'!$A$1:$C$1001,2,0)</f>
        <v>Food and beverages</v>
      </c>
      <c r="Q910" t="str">
        <f>VLOOKUP(A910,'City-details'!$A$1:$C$1001,3,0)</f>
        <v>Yangon</v>
      </c>
      <c r="R910" t="str">
        <f>VLOOKUP(A910,'City-details'!$A$1:$C$1001,2,0)</f>
        <v>A</v>
      </c>
      <c r="S910" t="str">
        <f t="shared" si="61"/>
        <v>Average</v>
      </c>
    </row>
    <row r="911" spans="1:19">
      <c r="A911" t="s">
        <v>924</v>
      </c>
      <c r="B911" s="1">
        <v>49.01</v>
      </c>
      <c r="C911" s="4">
        <v>10</v>
      </c>
      <c r="D911" s="2">
        <v>24.504999999999999</v>
      </c>
      <c r="E911" s="1">
        <v>514.60500000000002</v>
      </c>
      <c r="F911" s="3">
        <v>43492</v>
      </c>
      <c r="G911" s="5">
        <v>0.44722222222222202</v>
      </c>
      <c r="H911" t="s">
        <v>17</v>
      </c>
      <c r="I911" s="1">
        <v>24.504999999999999</v>
      </c>
      <c r="J911" s="6">
        <v>4.2</v>
      </c>
      <c r="K911" t="str">
        <f t="shared" si="58"/>
        <v>Jan</v>
      </c>
      <c r="L911" t="str">
        <f t="shared" si="59"/>
        <v>Sun</v>
      </c>
      <c r="M911" t="str">
        <f t="shared" si="60"/>
        <v>morning</v>
      </c>
      <c r="N911" t="str">
        <f>VLOOKUP(A911,'Customer-details'!$A$1:$C$1001,2,0)</f>
        <v>Normal</v>
      </c>
      <c r="O911" t="str">
        <f>VLOOKUP(A911,'Customer-details'!$A$1:$C$1001,3,0)</f>
        <v>Female</v>
      </c>
      <c r="P911" t="str">
        <f>VLOOKUP(A911,'Product-details'!$A$1:$C$1001,2,0)</f>
        <v>Home and lifestyle</v>
      </c>
      <c r="Q911" t="str">
        <f>VLOOKUP(A911,'City-details'!$A$1:$C$1001,3,0)</f>
        <v>Mandalay</v>
      </c>
      <c r="R911" t="str">
        <f>VLOOKUP(A911,'City-details'!$A$1:$C$1001,2,0)</f>
        <v>B</v>
      </c>
      <c r="S911" t="str">
        <f t="shared" si="61"/>
        <v>Poor</v>
      </c>
    </row>
    <row r="912" spans="1:19">
      <c r="A912" t="s">
        <v>925</v>
      </c>
      <c r="B912" s="1">
        <v>29.15</v>
      </c>
      <c r="C912" s="4">
        <v>3</v>
      </c>
      <c r="D912" s="2">
        <v>4.3724999999999996</v>
      </c>
      <c r="E912" s="1">
        <v>91.822500000000005</v>
      </c>
      <c r="F912" s="3">
        <v>43551</v>
      </c>
      <c r="G912" s="5">
        <v>0.85347222222222197</v>
      </c>
      <c r="H912" t="s">
        <v>17</v>
      </c>
      <c r="I912" s="1">
        <v>4.3724999999999996</v>
      </c>
      <c r="J912" s="6">
        <v>7.3</v>
      </c>
      <c r="K912" t="str">
        <f t="shared" si="58"/>
        <v>Mar</v>
      </c>
      <c r="L912" t="str">
        <f t="shared" si="59"/>
        <v>Wed</v>
      </c>
      <c r="M912" t="str">
        <f t="shared" si="60"/>
        <v>evening</v>
      </c>
      <c r="N912" t="str">
        <f>VLOOKUP(A912,'Customer-details'!$A$1:$C$1001,2,0)</f>
        <v>Member</v>
      </c>
      <c r="O912" t="str">
        <f>VLOOKUP(A912,'Customer-details'!$A$1:$C$1001,3,0)</f>
        <v>Female</v>
      </c>
      <c r="P912" t="str">
        <f>VLOOKUP(A912,'Product-details'!$A$1:$C$1001,2,0)</f>
        <v>Food and beverages</v>
      </c>
      <c r="Q912" t="str">
        <f>VLOOKUP(A912,'City-details'!$A$1:$C$1001,3,0)</f>
        <v>Mandalay</v>
      </c>
      <c r="R912" t="str">
        <f>VLOOKUP(A912,'City-details'!$A$1:$C$1001,2,0)</f>
        <v>B</v>
      </c>
      <c r="S912" t="str">
        <f t="shared" si="61"/>
        <v>Average</v>
      </c>
    </row>
    <row r="913" spans="1:19">
      <c r="A913" t="s">
        <v>926</v>
      </c>
      <c r="B913" s="1">
        <v>56.13</v>
      </c>
      <c r="C913" s="4">
        <v>4</v>
      </c>
      <c r="D913" s="2">
        <v>11.226000000000001</v>
      </c>
      <c r="E913" s="1">
        <v>235.74600000000001</v>
      </c>
      <c r="F913" s="3">
        <v>43484</v>
      </c>
      <c r="G913" s="5">
        <v>0.48819444444444399</v>
      </c>
      <c r="H913" t="s">
        <v>13</v>
      </c>
      <c r="I913" s="1">
        <v>11.226000000000001</v>
      </c>
      <c r="J913" s="6">
        <v>8.6</v>
      </c>
      <c r="K913" t="str">
        <f t="shared" si="58"/>
        <v>Jan</v>
      </c>
      <c r="L913" t="str">
        <f t="shared" si="59"/>
        <v>Sat</v>
      </c>
      <c r="M913" t="str">
        <f t="shared" si="60"/>
        <v>morning</v>
      </c>
      <c r="N913" t="str">
        <f>VLOOKUP(A913,'Customer-details'!$A$1:$C$1001,2,0)</f>
        <v>Normal</v>
      </c>
      <c r="O913" t="str">
        <f>VLOOKUP(A913,'Customer-details'!$A$1:$C$1001,3,0)</f>
        <v>Female</v>
      </c>
      <c r="P913" t="str">
        <f>VLOOKUP(A913,'Product-details'!$A$1:$C$1001,2,0)</f>
        <v>Electronic accessories</v>
      </c>
      <c r="Q913" t="str">
        <f>VLOOKUP(A913,'City-details'!$A$1:$C$1001,3,0)</f>
        <v>Naypyitaw</v>
      </c>
      <c r="R913" t="str">
        <f>VLOOKUP(A913,'City-details'!$A$1:$C$1001,2,0)</f>
        <v>C</v>
      </c>
      <c r="S913" t="str">
        <f t="shared" si="61"/>
        <v>Good</v>
      </c>
    </row>
    <row r="914" spans="1:19">
      <c r="A914" t="s">
        <v>927</v>
      </c>
      <c r="B914" s="1">
        <v>93.12</v>
      </c>
      <c r="C914" s="4">
        <v>8</v>
      </c>
      <c r="D914" s="2">
        <v>37.247999999999998</v>
      </c>
      <c r="E914" s="1">
        <v>782.20799999999997</v>
      </c>
      <c r="F914" s="3">
        <v>43503</v>
      </c>
      <c r="G914" s="5">
        <v>0.422916666666667</v>
      </c>
      <c r="H914" t="s">
        <v>15</v>
      </c>
      <c r="I914" s="1">
        <v>37.247999999999998</v>
      </c>
      <c r="J914" s="6">
        <v>6.8</v>
      </c>
      <c r="K914" t="str">
        <f t="shared" si="58"/>
        <v>Feb</v>
      </c>
      <c r="L914" t="str">
        <f t="shared" si="59"/>
        <v>Thu</v>
      </c>
      <c r="M914" t="str">
        <f t="shared" si="60"/>
        <v>morning</v>
      </c>
      <c r="N914" t="str">
        <f>VLOOKUP(A914,'Customer-details'!$A$1:$C$1001,2,0)</f>
        <v>Normal</v>
      </c>
      <c r="O914" t="str">
        <f>VLOOKUP(A914,'Customer-details'!$A$1:$C$1001,3,0)</f>
        <v>Female</v>
      </c>
      <c r="P914" t="str">
        <f>VLOOKUP(A914,'Product-details'!$A$1:$C$1001,2,0)</f>
        <v>Home and lifestyle</v>
      </c>
      <c r="Q914" t="str">
        <f>VLOOKUP(A914,'City-details'!$A$1:$C$1001,3,0)</f>
        <v>Yangon</v>
      </c>
      <c r="R914" t="str">
        <f>VLOOKUP(A914,'City-details'!$A$1:$C$1001,2,0)</f>
        <v>A</v>
      </c>
      <c r="S914" t="str">
        <f t="shared" si="61"/>
        <v>Average</v>
      </c>
    </row>
    <row r="915" spans="1:19">
      <c r="A915" t="s">
        <v>928</v>
      </c>
      <c r="B915" s="1">
        <v>51.34</v>
      </c>
      <c r="C915" s="4">
        <v>8</v>
      </c>
      <c r="D915" s="2">
        <v>20.536000000000001</v>
      </c>
      <c r="E915" s="1">
        <v>431.25599999999997</v>
      </c>
      <c r="F915" s="3">
        <v>43496</v>
      </c>
      <c r="G915" s="5">
        <v>0.41666666666666702</v>
      </c>
      <c r="H915" t="s">
        <v>13</v>
      </c>
      <c r="I915" s="1">
        <v>20.536000000000001</v>
      </c>
      <c r="J915" s="6">
        <v>7.6</v>
      </c>
      <c r="K915" t="str">
        <f t="shared" si="58"/>
        <v>Jan</v>
      </c>
      <c r="L915" t="str">
        <f t="shared" si="59"/>
        <v>Thu</v>
      </c>
      <c r="M915" t="str">
        <f t="shared" si="60"/>
        <v>morning</v>
      </c>
      <c r="N915" t="str">
        <f>VLOOKUP(A915,'Customer-details'!$A$1:$C$1001,2,0)</f>
        <v>Member</v>
      </c>
      <c r="O915" t="str">
        <f>VLOOKUP(A915,'Customer-details'!$A$1:$C$1001,3,0)</f>
        <v>Male</v>
      </c>
      <c r="P915" t="str">
        <f>VLOOKUP(A915,'Product-details'!$A$1:$C$1001,2,0)</f>
        <v>Fashion accessories</v>
      </c>
      <c r="Q915" t="str">
        <f>VLOOKUP(A915,'City-details'!$A$1:$C$1001,3,0)</f>
        <v>Yangon</v>
      </c>
      <c r="R915" t="str">
        <f>VLOOKUP(A915,'City-details'!$A$1:$C$1001,2,0)</f>
        <v>A</v>
      </c>
      <c r="S915" t="str">
        <f t="shared" si="61"/>
        <v>Average</v>
      </c>
    </row>
    <row r="916" spans="1:19">
      <c r="A916" t="s">
        <v>929</v>
      </c>
      <c r="B916" s="1">
        <v>99.6</v>
      </c>
      <c r="C916" s="4">
        <v>3</v>
      </c>
      <c r="D916" s="2">
        <v>14.94</v>
      </c>
      <c r="E916" s="1">
        <v>313.74</v>
      </c>
      <c r="F916" s="3">
        <v>43521</v>
      </c>
      <c r="G916" s="5">
        <v>0.78125</v>
      </c>
      <c r="H916" t="s">
        <v>15</v>
      </c>
      <c r="I916" s="1">
        <v>14.94</v>
      </c>
      <c r="J916" s="6">
        <v>5.8</v>
      </c>
      <c r="K916" t="str">
        <f t="shared" si="58"/>
        <v>Feb</v>
      </c>
      <c r="L916" t="str">
        <f t="shared" si="59"/>
        <v>Mon</v>
      </c>
      <c r="M916" t="str">
        <f t="shared" si="60"/>
        <v>evening</v>
      </c>
      <c r="N916" t="str">
        <f>VLOOKUP(A916,'Customer-details'!$A$1:$C$1001,2,0)</f>
        <v>Member</v>
      </c>
      <c r="O916" t="str">
        <f>VLOOKUP(A916,'Customer-details'!$A$1:$C$1001,3,0)</f>
        <v>Female</v>
      </c>
      <c r="P916" t="str">
        <f>VLOOKUP(A916,'Product-details'!$A$1:$C$1001,2,0)</f>
        <v>Food and beverages</v>
      </c>
      <c r="Q916" t="str">
        <f>VLOOKUP(A916,'City-details'!$A$1:$C$1001,3,0)</f>
        <v>Yangon</v>
      </c>
      <c r="R916" t="str">
        <f>VLOOKUP(A916,'City-details'!$A$1:$C$1001,2,0)</f>
        <v>A</v>
      </c>
      <c r="S916" t="str">
        <f t="shared" si="61"/>
        <v>Poor</v>
      </c>
    </row>
    <row r="917" spans="1:19">
      <c r="A917" t="s">
        <v>930</v>
      </c>
      <c r="B917" s="1">
        <v>35.49</v>
      </c>
      <c r="C917" s="4">
        <v>6</v>
      </c>
      <c r="D917" s="2">
        <v>10.647</v>
      </c>
      <c r="E917" s="1">
        <v>223.58699999999999</v>
      </c>
      <c r="F917" s="3">
        <v>43498</v>
      </c>
      <c r="G917" s="5">
        <v>0.52777777777777801</v>
      </c>
      <c r="H917" t="s">
        <v>15</v>
      </c>
      <c r="I917" s="1">
        <v>10.647</v>
      </c>
      <c r="J917" s="6">
        <v>4.0999999999999996</v>
      </c>
      <c r="K917" t="str">
        <f t="shared" si="58"/>
        <v>Feb</v>
      </c>
      <c r="L917" t="str">
        <f t="shared" si="59"/>
        <v>Sat</v>
      </c>
      <c r="M917" t="str">
        <f t="shared" si="60"/>
        <v>afternoon</v>
      </c>
      <c r="N917" t="str">
        <f>VLOOKUP(A917,'Customer-details'!$A$1:$C$1001,2,0)</f>
        <v>Normal</v>
      </c>
      <c r="O917" t="str">
        <f>VLOOKUP(A917,'Customer-details'!$A$1:$C$1001,3,0)</f>
        <v>Female</v>
      </c>
      <c r="P917" t="str">
        <f>VLOOKUP(A917,'Product-details'!$A$1:$C$1001,2,0)</f>
        <v>Electronic accessories</v>
      </c>
      <c r="Q917" t="str">
        <f>VLOOKUP(A917,'City-details'!$A$1:$C$1001,3,0)</f>
        <v>Naypyitaw</v>
      </c>
      <c r="R917" t="str">
        <f>VLOOKUP(A917,'City-details'!$A$1:$C$1001,2,0)</f>
        <v>C</v>
      </c>
      <c r="S917" t="str">
        <f t="shared" si="61"/>
        <v>Poor</v>
      </c>
    </row>
    <row r="918" spans="1:19">
      <c r="A918" t="s">
        <v>931</v>
      </c>
      <c r="B918" s="1">
        <v>42.85</v>
      </c>
      <c r="C918" s="4">
        <v>1</v>
      </c>
      <c r="D918" s="2">
        <v>2.1425000000000001</v>
      </c>
      <c r="E918" s="1">
        <v>44.9925</v>
      </c>
      <c r="F918" s="3">
        <v>43538</v>
      </c>
      <c r="G918" s="5">
        <v>0.65</v>
      </c>
      <c r="H918" t="s">
        <v>17</v>
      </c>
      <c r="I918" s="1">
        <v>2.1425000000000001</v>
      </c>
      <c r="J918" s="6">
        <v>9.3000000000000007</v>
      </c>
      <c r="K918" t="str">
        <f t="shared" si="58"/>
        <v>Mar</v>
      </c>
      <c r="L918" t="str">
        <f t="shared" si="59"/>
        <v>Thu</v>
      </c>
      <c r="M918" t="str">
        <f t="shared" si="60"/>
        <v>afternoon</v>
      </c>
      <c r="N918" t="str">
        <f>VLOOKUP(A918,'Customer-details'!$A$1:$C$1001,2,0)</f>
        <v>Member</v>
      </c>
      <c r="O918" t="str">
        <f>VLOOKUP(A918,'Customer-details'!$A$1:$C$1001,3,0)</f>
        <v>Male</v>
      </c>
      <c r="P918" t="str">
        <f>VLOOKUP(A918,'Product-details'!$A$1:$C$1001,2,0)</f>
        <v>Sports and travel</v>
      </c>
      <c r="Q918" t="str">
        <f>VLOOKUP(A918,'City-details'!$A$1:$C$1001,3,0)</f>
        <v>Naypyitaw</v>
      </c>
      <c r="R918" t="str">
        <f>VLOOKUP(A918,'City-details'!$A$1:$C$1001,2,0)</f>
        <v>C</v>
      </c>
      <c r="S918" t="str">
        <f t="shared" si="61"/>
        <v>Good</v>
      </c>
    </row>
    <row r="919" spans="1:19">
      <c r="A919" t="s">
        <v>932</v>
      </c>
      <c r="B919" s="1">
        <v>94.67</v>
      </c>
      <c r="C919" s="4">
        <v>4</v>
      </c>
      <c r="D919" s="2">
        <v>18.934000000000001</v>
      </c>
      <c r="E919" s="1">
        <v>397.61399999999998</v>
      </c>
      <c r="F919" s="3">
        <v>43535</v>
      </c>
      <c r="G919" s="5">
        <v>0.50277777777777799</v>
      </c>
      <c r="H919" t="s">
        <v>15</v>
      </c>
      <c r="I919" s="1">
        <v>18.934000000000001</v>
      </c>
      <c r="J919" s="6">
        <v>6.8</v>
      </c>
      <c r="K919" t="str">
        <f t="shared" si="58"/>
        <v>Mar</v>
      </c>
      <c r="L919" t="str">
        <f t="shared" si="59"/>
        <v>Mon</v>
      </c>
      <c r="M919" t="str">
        <f t="shared" si="60"/>
        <v>afternoon</v>
      </c>
      <c r="N919" t="str">
        <f>VLOOKUP(A919,'Customer-details'!$A$1:$C$1001,2,0)</f>
        <v>Normal</v>
      </c>
      <c r="O919" t="str">
        <f>VLOOKUP(A919,'Customer-details'!$A$1:$C$1001,3,0)</f>
        <v>Female</v>
      </c>
      <c r="P919" t="str">
        <f>VLOOKUP(A919,'Product-details'!$A$1:$C$1001,2,0)</f>
        <v>Fashion accessories</v>
      </c>
      <c r="Q919" t="str">
        <f>VLOOKUP(A919,'City-details'!$A$1:$C$1001,3,0)</f>
        <v>Yangon</v>
      </c>
      <c r="R919" t="str">
        <f>VLOOKUP(A919,'City-details'!$A$1:$C$1001,2,0)</f>
        <v>A</v>
      </c>
      <c r="S919" t="str">
        <f t="shared" si="61"/>
        <v>Average</v>
      </c>
    </row>
    <row r="920" spans="1:19">
      <c r="A920" t="s">
        <v>933</v>
      </c>
      <c r="B920" s="1">
        <v>68.97</v>
      </c>
      <c r="C920" s="4">
        <v>3</v>
      </c>
      <c r="D920" s="2">
        <v>10.345499999999999</v>
      </c>
      <c r="E920" s="1">
        <v>217.25550000000001</v>
      </c>
      <c r="F920" s="3">
        <v>43518</v>
      </c>
      <c r="G920" s="5">
        <v>0.47638888888888897</v>
      </c>
      <c r="H920" t="s">
        <v>13</v>
      </c>
      <c r="I920" s="1">
        <v>10.345499999999999</v>
      </c>
      <c r="J920" s="6">
        <v>8.6999999999999993</v>
      </c>
      <c r="K920" t="str">
        <f t="shared" si="58"/>
        <v>Feb</v>
      </c>
      <c r="L920" t="str">
        <f t="shared" si="59"/>
        <v>Fri</v>
      </c>
      <c r="M920" t="str">
        <f t="shared" si="60"/>
        <v>morning</v>
      </c>
      <c r="N920" t="str">
        <f>VLOOKUP(A920,'Customer-details'!$A$1:$C$1001,2,0)</f>
        <v>Normal</v>
      </c>
      <c r="O920" t="str">
        <f>VLOOKUP(A920,'Customer-details'!$A$1:$C$1001,3,0)</f>
        <v>Male</v>
      </c>
      <c r="P920" t="str">
        <f>VLOOKUP(A920,'Product-details'!$A$1:$C$1001,2,0)</f>
        <v>Home and lifestyle</v>
      </c>
      <c r="Q920" t="str">
        <f>VLOOKUP(A920,'City-details'!$A$1:$C$1001,3,0)</f>
        <v>Mandalay</v>
      </c>
      <c r="R920" t="str">
        <f>VLOOKUP(A920,'City-details'!$A$1:$C$1001,2,0)</f>
        <v>B</v>
      </c>
      <c r="S920" t="str">
        <f t="shared" si="61"/>
        <v>Good</v>
      </c>
    </row>
    <row r="921" spans="1:19">
      <c r="A921" t="s">
        <v>934</v>
      </c>
      <c r="B921" s="1">
        <v>26.26</v>
      </c>
      <c r="C921" s="4">
        <v>3</v>
      </c>
      <c r="D921" s="2">
        <v>3.9390000000000001</v>
      </c>
      <c r="E921" s="1">
        <v>82.718999999999994</v>
      </c>
      <c r="F921" s="3">
        <v>43526</v>
      </c>
      <c r="G921" s="5">
        <v>0.52500000000000002</v>
      </c>
      <c r="H921" t="s">
        <v>13</v>
      </c>
      <c r="I921" s="1">
        <v>3.9390000000000001</v>
      </c>
      <c r="J921" s="6">
        <v>6.3</v>
      </c>
      <c r="K921" t="str">
        <f t="shared" si="58"/>
        <v>Mar</v>
      </c>
      <c r="L921" t="str">
        <f t="shared" si="59"/>
        <v>Sat</v>
      </c>
      <c r="M921" t="str">
        <f t="shared" si="60"/>
        <v>afternoon</v>
      </c>
      <c r="N921" t="str">
        <f>VLOOKUP(A921,'Customer-details'!$A$1:$C$1001,2,0)</f>
        <v>Member</v>
      </c>
      <c r="O921" t="str">
        <f>VLOOKUP(A921,'Customer-details'!$A$1:$C$1001,3,0)</f>
        <v>Female</v>
      </c>
      <c r="P921" t="str">
        <f>VLOOKUP(A921,'Product-details'!$A$1:$C$1001,2,0)</f>
        <v>Electronic accessories</v>
      </c>
      <c r="Q921" t="str">
        <f>VLOOKUP(A921,'City-details'!$A$1:$C$1001,3,0)</f>
        <v>Mandalay</v>
      </c>
      <c r="R921" t="str">
        <f>VLOOKUP(A921,'City-details'!$A$1:$C$1001,2,0)</f>
        <v>B</v>
      </c>
      <c r="S921" t="str">
        <f t="shared" si="61"/>
        <v>Average</v>
      </c>
    </row>
    <row r="922" spans="1:19">
      <c r="A922" t="s">
        <v>935</v>
      </c>
      <c r="B922" s="1">
        <v>35.79</v>
      </c>
      <c r="C922" s="4">
        <v>9</v>
      </c>
      <c r="D922" s="2">
        <v>16.105499999999999</v>
      </c>
      <c r="E922" s="1">
        <v>338.21550000000002</v>
      </c>
      <c r="F922" s="3">
        <v>43534</v>
      </c>
      <c r="G922" s="5">
        <v>0.62916666666666698</v>
      </c>
      <c r="H922" t="s">
        <v>17</v>
      </c>
      <c r="I922" s="1">
        <v>16.105499999999999</v>
      </c>
      <c r="J922" s="6">
        <v>5.0999999999999996</v>
      </c>
      <c r="K922" t="str">
        <f t="shared" si="58"/>
        <v>Mar</v>
      </c>
      <c r="L922" t="str">
        <f t="shared" si="59"/>
        <v>Sun</v>
      </c>
      <c r="M922" t="str">
        <f t="shared" si="60"/>
        <v>afternoon</v>
      </c>
      <c r="N922" t="str">
        <f>VLOOKUP(A922,'Customer-details'!$A$1:$C$1001,2,0)</f>
        <v>Member</v>
      </c>
      <c r="O922" t="str">
        <f>VLOOKUP(A922,'Customer-details'!$A$1:$C$1001,3,0)</f>
        <v>Female</v>
      </c>
      <c r="P922" t="str">
        <f>VLOOKUP(A922,'Product-details'!$A$1:$C$1001,2,0)</f>
        <v>Home and lifestyle</v>
      </c>
      <c r="Q922" t="str">
        <f>VLOOKUP(A922,'City-details'!$A$1:$C$1001,3,0)</f>
        <v>Naypyitaw</v>
      </c>
      <c r="R922" t="str">
        <f>VLOOKUP(A922,'City-details'!$A$1:$C$1001,2,0)</f>
        <v>C</v>
      </c>
      <c r="S922" t="str">
        <f t="shared" si="61"/>
        <v>Poor</v>
      </c>
    </row>
    <row r="923" spans="1:19">
      <c r="A923" t="s">
        <v>936</v>
      </c>
      <c r="B923" s="1">
        <v>16.37</v>
      </c>
      <c r="C923" s="4">
        <v>6</v>
      </c>
      <c r="D923" s="2">
        <v>4.9109999999999996</v>
      </c>
      <c r="E923" s="1">
        <v>103.131</v>
      </c>
      <c r="F923" s="3">
        <v>43504</v>
      </c>
      <c r="G923" s="5">
        <v>0.45694444444444399</v>
      </c>
      <c r="H923" t="s">
        <v>15</v>
      </c>
      <c r="I923" s="1">
        <v>4.9109999999999996</v>
      </c>
      <c r="J923" s="6">
        <v>7</v>
      </c>
      <c r="K923" t="str">
        <f t="shared" si="58"/>
        <v>Feb</v>
      </c>
      <c r="L923" t="str">
        <f t="shared" si="59"/>
        <v>Fri</v>
      </c>
      <c r="M923" t="str">
        <f t="shared" si="60"/>
        <v>morning</v>
      </c>
      <c r="N923" t="str">
        <f>VLOOKUP(A923,'Customer-details'!$A$1:$C$1001,2,0)</f>
        <v>Normal</v>
      </c>
      <c r="O923" t="str">
        <f>VLOOKUP(A923,'Customer-details'!$A$1:$C$1001,3,0)</f>
        <v>Female</v>
      </c>
      <c r="P923" t="str">
        <f>VLOOKUP(A923,'Product-details'!$A$1:$C$1001,2,0)</f>
        <v>Home and lifestyle</v>
      </c>
      <c r="Q923" t="str">
        <f>VLOOKUP(A923,'City-details'!$A$1:$C$1001,3,0)</f>
        <v>Mandalay</v>
      </c>
      <c r="R923" t="str">
        <f>VLOOKUP(A923,'City-details'!$A$1:$C$1001,2,0)</f>
        <v>B</v>
      </c>
      <c r="S923" t="str">
        <f t="shared" si="61"/>
        <v>Average</v>
      </c>
    </row>
    <row r="924" spans="1:19">
      <c r="A924" t="s">
        <v>937</v>
      </c>
      <c r="B924" s="1">
        <v>12.73</v>
      </c>
      <c r="C924" s="4">
        <v>2</v>
      </c>
      <c r="D924" s="2">
        <v>1.2729999999999999</v>
      </c>
      <c r="E924" s="1">
        <v>26.733000000000001</v>
      </c>
      <c r="F924" s="3">
        <v>43518</v>
      </c>
      <c r="G924" s="5">
        <v>0.50694444444444398</v>
      </c>
      <c r="H924" t="s">
        <v>17</v>
      </c>
      <c r="I924" s="1">
        <v>1.2729999999999999</v>
      </c>
      <c r="J924" s="6">
        <v>5.2</v>
      </c>
      <c r="K924" t="str">
        <f t="shared" si="58"/>
        <v>Feb</v>
      </c>
      <c r="L924" t="str">
        <f t="shared" si="59"/>
        <v>Fri</v>
      </c>
      <c r="M924" t="str">
        <f t="shared" si="60"/>
        <v>afternoon</v>
      </c>
      <c r="N924" t="str">
        <f>VLOOKUP(A924,'Customer-details'!$A$1:$C$1001,2,0)</f>
        <v>Member</v>
      </c>
      <c r="O924" t="str">
        <f>VLOOKUP(A924,'Customer-details'!$A$1:$C$1001,3,0)</f>
        <v>Female</v>
      </c>
      <c r="P924" t="str">
        <f>VLOOKUP(A924,'Product-details'!$A$1:$C$1001,2,0)</f>
        <v>Home and lifestyle</v>
      </c>
      <c r="Q924" t="str">
        <f>VLOOKUP(A924,'City-details'!$A$1:$C$1001,3,0)</f>
        <v>Naypyitaw</v>
      </c>
      <c r="R924" t="str">
        <f>VLOOKUP(A924,'City-details'!$A$1:$C$1001,2,0)</f>
        <v>C</v>
      </c>
      <c r="S924" t="str">
        <f t="shared" si="61"/>
        <v>Poor</v>
      </c>
    </row>
    <row r="925" spans="1:19">
      <c r="A925" t="s">
        <v>938</v>
      </c>
      <c r="B925" s="1">
        <v>83.14</v>
      </c>
      <c r="C925" s="4">
        <v>7</v>
      </c>
      <c r="D925" s="2">
        <v>29.099</v>
      </c>
      <c r="E925" s="1">
        <v>611.07899999999995</v>
      </c>
      <c r="F925" s="3">
        <v>43475</v>
      </c>
      <c r="G925" s="5">
        <v>0.438194444444444</v>
      </c>
      <c r="H925" t="s">
        <v>17</v>
      </c>
      <c r="I925" s="1">
        <v>29.099</v>
      </c>
      <c r="J925" s="6">
        <v>6.6</v>
      </c>
      <c r="K925" t="str">
        <f t="shared" si="58"/>
        <v>Jan</v>
      </c>
      <c r="L925" t="str">
        <f t="shared" si="59"/>
        <v>Thu</v>
      </c>
      <c r="M925" t="str">
        <f t="shared" si="60"/>
        <v>morning</v>
      </c>
      <c r="N925" t="str">
        <f>VLOOKUP(A925,'Customer-details'!$A$1:$C$1001,2,0)</f>
        <v>Normal</v>
      </c>
      <c r="O925" t="str">
        <f>VLOOKUP(A925,'Customer-details'!$A$1:$C$1001,3,0)</f>
        <v>Female</v>
      </c>
      <c r="P925" t="str">
        <f>VLOOKUP(A925,'Product-details'!$A$1:$C$1001,2,0)</f>
        <v>Sports and travel</v>
      </c>
      <c r="Q925" t="str">
        <f>VLOOKUP(A925,'City-details'!$A$1:$C$1001,3,0)</f>
        <v>Naypyitaw</v>
      </c>
      <c r="R925" t="str">
        <f>VLOOKUP(A925,'City-details'!$A$1:$C$1001,2,0)</f>
        <v>C</v>
      </c>
      <c r="S925" t="str">
        <f t="shared" si="61"/>
        <v>Average</v>
      </c>
    </row>
    <row r="926" spans="1:19">
      <c r="A926" t="s">
        <v>939</v>
      </c>
      <c r="B926" s="1">
        <v>35.22</v>
      </c>
      <c r="C926" s="4">
        <v>6</v>
      </c>
      <c r="D926" s="2">
        <v>10.566000000000001</v>
      </c>
      <c r="E926" s="1">
        <v>221.886</v>
      </c>
      <c r="F926" s="3">
        <v>43538</v>
      </c>
      <c r="G926" s="5">
        <v>0.57569444444444395</v>
      </c>
      <c r="H926" t="s">
        <v>13</v>
      </c>
      <c r="I926" s="1">
        <v>10.566000000000001</v>
      </c>
      <c r="J926" s="6">
        <v>6.5</v>
      </c>
      <c r="K926" t="str">
        <f t="shared" si="58"/>
        <v>Mar</v>
      </c>
      <c r="L926" t="str">
        <f t="shared" si="59"/>
        <v>Thu</v>
      </c>
      <c r="M926" t="str">
        <f t="shared" si="60"/>
        <v>afternoon</v>
      </c>
      <c r="N926" t="str">
        <f>VLOOKUP(A926,'Customer-details'!$A$1:$C$1001,2,0)</f>
        <v>Member</v>
      </c>
      <c r="O926" t="str">
        <f>VLOOKUP(A926,'Customer-details'!$A$1:$C$1001,3,0)</f>
        <v>Female</v>
      </c>
      <c r="P926" t="str">
        <f>VLOOKUP(A926,'Product-details'!$A$1:$C$1001,2,0)</f>
        <v>Sports and travel</v>
      </c>
      <c r="Q926" t="str">
        <f>VLOOKUP(A926,'City-details'!$A$1:$C$1001,3,0)</f>
        <v>Naypyitaw</v>
      </c>
      <c r="R926" t="str">
        <f>VLOOKUP(A926,'City-details'!$A$1:$C$1001,2,0)</f>
        <v>C</v>
      </c>
      <c r="S926" t="str">
        <f t="shared" si="61"/>
        <v>Average</v>
      </c>
    </row>
    <row r="927" spans="1:19">
      <c r="A927" t="s">
        <v>940</v>
      </c>
      <c r="B927" s="1">
        <v>13.78</v>
      </c>
      <c r="C927" s="4">
        <v>4</v>
      </c>
      <c r="D927" s="2">
        <v>2.7559999999999998</v>
      </c>
      <c r="E927" s="1">
        <v>57.875999999999998</v>
      </c>
      <c r="F927" s="3">
        <v>43475</v>
      </c>
      <c r="G927" s="5">
        <v>0.46527777777777801</v>
      </c>
      <c r="H927" t="s">
        <v>13</v>
      </c>
      <c r="I927" s="1">
        <v>2.7559999999999998</v>
      </c>
      <c r="J927" s="6">
        <v>9</v>
      </c>
      <c r="K927" t="str">
        <f t="shared" si="58"/>
        <v>Jan</v>
      </c>
      <c r="L927" t="str">
        <f t="shared" si="59"/>
        <v>Thu</v>
      </c>
      <c r="M927" t="str">
        <f t="shared" si="60"/>
        <v>morning</v>
      </c>
      <c r="N927" t="str">
        <f>VLOOKUP(A927,'Customer-details'!$A$1:$C$1001,2,0)</f>
        <v>Normal</v>
      </c>
      <c r="O927" t="str">
        <f>VLOOKUP(A927,'Customer-details'!$A$1:$C$1001,3,0)</f>
        <v>Female</v>
      </c>
      <c r="P927" t="str">
        <f>VLOOKUP(A927,'Product-details'!$A$1:$C$1001,2,0)</f>
        <v>Electronic accessories</v>
      </c>
      <c r="Q927" t="str">
        <f>VLOOKUP(A927,'City-details'!$A$1:$C$1001,3,0)</f>
        <v>Mandalay</v>
      </c>
      <c r="R927" t="str">
        <f>VLOOKUP(A927,'City-details'!$A$1:$C$1001,2,0)</f>
        <v>B</v>
      </c>
      <c r="S927" t="str">
        <f t="shared" si="61"/>
        <v>Good</v>
      </c>
    </row>
    <row r="928" spans="1:19">
      <c r="A928" t="s">
        <v>941</v>
      </c>
      <c r="B928" s="1">
        <v>88.31</v>
      </c>
      <c r="C928" s="4">
        <v>1</v>
      </c>
      <c r="D928" s="2">
        <v>4.4154999999999998</v>
      </c>
      <c r="E928" s="1">
        <v>92.725499999999997</v>
      </c>
      <c r="F928" s="3">
        <v>43511</v>
      </c>
      <c r="G928" s="5">
        <v>0.73472222222222205</v>
      </c>
      <c r="H928" t="s">
        <v>17</v>
      </c>
      <c r="I928" s="1">
        <v>4.4154999999999998</v>
      </c>
      <c r="J928" s="6">
        <v>5.2</v>
      </c>
      <c r="K928" t="str">
        <f t="shared" si="58"/>
        <v>Feb</v>
      </c>
      <c r="L928" t="str">
        <f t="shared" si="59"/>
        <v>Fri</v>
      </c>
      <c r="M928" t="str">
        <f t="shared" si="60"/>
        <v>evening</v>
      </c>
      <c r="N928" t="str">
        <f>VLOOKUP(A928,'Customer-details'!$A$1:$C$1001,2,0)</f>
        <v>Member</v>
      </c>
      <c r="O928" t="str">
        <f>VLOOKUP(A928,'Customer-details'!$A$1:$C$1001,3,0)</f>
        <v>Male</v>
      </c>
      <c r="P928" t="str">
        <f>VLOOKUP(A928,'Product-details'!$A$1:$C$1001,2,0)</f>
        <v>Sports and travel</v>
      </c>
      <c r="Q928" t="str">
        <f>VLOOKUP(A928,'City-details'!$A$1:$C$1001,3,0)</f>
        <v>Mandalay</v>
      </c>
      <c r="R928" t="str">
        <f>VLOOKUP(A928,'City-details'!$A$1:$C$1001,2,0)</f>
        <v>B</v>
      </c>
      <c r="S928" t="str">
        <f t="shared" si="61"/>
        <v>Poor</v>
      </c>
    </row>
    <row r="929" spans="1:19">
      <c r="A929" t="s">
        <v>942</v>
      </c>
      <c r="B929" s="1">
        <v>39.619999999999997</v>
      </c>
      <c r="C929" s="4">
        <v>9</v>
      </c>
      <c r="D929" s="2">
        <v>17.829000000000001</v>
      </c>
      <c r="E929" s="1">
        <v>374.40899999999999</v>
      </c>
      <c r="F929" s="3">
        <v>43478</v>
      </c>
      <c r="G929" s="5">
        <v>0.74583333333333302</v>
      </c>
      <c r="H929" t="s">
        <v>17</v>
      </c>
      <c r="I929" s="1">
        <v>17.829000000000001</v>
      </c>
      <c r="J929" s="6">
        <v>6.8</v>
      </c>
      <c r="K929" t="str">
        <f t="shared" si="58"/>
        <v>Jan</v>
      </c>
      <c r="L929" t="str">
        <f t="shared" si="59"/>
        <v>Sun</v>
      </c>
      <c r="M929" t="str">
        <f t="shared" si="60"/>
        <v>evening</v>
      </c>
      <c r="N929" t="str">
        <f>VLOOKUP(A929,'Customer-details'!$A$1:$C$1001,2,0)</f>
        <v>Member</v>
      </c>
      <c r="O929" t="str">
        <f>VLOOKUP(A929,'Customer-details'!$A$1:$C$1001,3,0)</f>
        <v>Female</v>
      </c>
      <c r="P929" t="str">
        <f>VLOOKUP(A929,'Product-details'!$A$1:$C$1001,2,0)</f>
        <v>Health and beauty</v>
      </c>
      <c r="Q929" t="str">
        <f>VLOOKUP(A929,'City-details'!$A$1:$C$1001,3,0)</f>
        <v>Yangon</v>
      </c>
      <c r="R929" t="str">
        <f>VLOOKUP(A929,'City-details'!$A$1:$C$1001,2,0)</f>
        <v>A</v>
      </c>
      <c r="S929" t="str">
        <f t="shared" si="61"/>
        <v>Average</v>
      </c>
    </row>
    <row r="930" spans="1:19">
      <c r="A930" t="s">
        <v>943</v>
      </c>
      <c r="B930" s="1">
        <v>88.25</v>
      </c>
      <c r="C930" s="4">
        <v>9</v>
      </c>
      <c r="D930" s="2">
        <v>39.712499999999999</v>
      </c>
      <c r="E930" s="1">
        <v>833.96249999999998</v>
      </c>
      <c r="F930" s="3">
        <v>43511</v>
      </c>
      <c r="G930" s="5">
        <v>0.86875000000000002</v>
      </c>
      <c r="H930" t="s">
        <v>17</v>
      </c>
      <c r="I930" s="1">
        <v>39.712499999999999</v>
      </c>
      <c r="J930" s="6">
        <v>7.6</v>
      </c>
      <c r="K930" t="str">
        <f t="shared" si="58"/>
        <v>Feb</v>
      </c>
      <c r="L930" t="str">
        <f t="shared" si="59"/>
        <v>Fri</v>
      </c>
      <c r="M930" t="str">
        <f t="shared" si="60"/>
        <v>evening</v>
      </c>
      <c r="N930" t="str">
        <f>VLOOKUP(A930,'Customer-details'!$A$1:$C$1001,2,0)</f>
        <v>Normal</v>
      </c>
      <c r="O930" t="str">
        <f>VLOOKUP(A930,'Customer-details'!$A$1:$C$1001,3,0)</f>
        <v>Female</v>
      </c>
      <c r="P930" t="str">
        <f>VLOOKUP(A930,'Product-details'!$A$1:$C$1001,2,0)</f>
        <v>Electronic accessories</v>
      </c>
      <c r="Q930" t="str">
        <f>VLOOKUP(A930,'City-details'!$A$1:$C$1001,3,0)</f>
        <v>Mandalay</v>
      </c>
      <c r="R930" t="str">
        <f>VLOOKUP(A930,'City-details'!$A$1:$C$1001,2,0)</f>
        <v>B</v>
      </c>
      <c r="S930" t="str">
        <f t="shared" si="61"/>
        <v>Average</v>
      </c>
    </row>
    <row r="931" spans="1:19">
      <c r="A931" t="s">
        <v>944</v>
      </c>
      <c r="B931" s="1">
        <v>25.31</v>
      </c>
      <c r="C931" s="4">
        <v>2</v>
      </c>
      <c r="D931" s="2">
        <v>2.5310000000000001</v>
      </c>
      <c r="E931" s="1">
        <v>53.151000000000003</v>
      </c>
      <c r="F931" s="3">
        <v>43526</v>
      </c>
      <c r="G931" s="5">
        <v>0.80972222222222201</v>
      </c>
      <c r="H931" t="s">
        <v>13</v>
      </c>
      <c r="I931" s="1">
        <v>2.5310000000000001</v>
      </c>
      <c r="J931" s="6">
        <v>7.2</v>
      </c>
      <c r="K931" t="str">
        <f t="shared" si="58"/>
        <v>Mar</v>
      </c>
      <c r="L931" t="str">
        <f t="shared" si="59"/>
        <v>Sat</v>
      </c>
      <c r="M931" t="str">
        <f t="shared" si="60"/>
        <v>evening</v>
      </c>
      <c r="N931" t="str">
        <f>VLOOKUP(A931,'Customer-details'!$A$1:$C$1001,2,0)</f>
        <v>Normal</v>
      </c>
      <c r="O931" t="str">
        <f>VLOOKUP(A931,'Customer-details'!$A$1:$C$1001,3,0)</f>
        <v>Male</v>
      </c>
      <c r="P931" t="str">
        <f>VLOOKUP(A931,'Product-details'!$A$1:$C$1001,2,0)</f>
        <v>Sports and travel</v>
      </c>
      <c r="Q931" t="str">
        <f>VLOOKUP(A931,'City-details'!$A$1:$C$1001,3,0)</f>
        <v>Mandalay</v>
      </c>
      <c r="R931" t="str">
        <f>VLOOKUP(A931,'City-details'!$A$1:$C$1001,2,0)</f>
        <v>B</v>
      </c>
      <c r="S931" t="str">
        <f t="shared" si="61"/>
        <v>Average</v>
      </c>
    </row>
    <row r="932" spans="1:19">
      <c r="A932" t="s">
        <v>945</v>
      </c>
      <c r="B932" s="1">
        <v>99.92</v>
      </c>
      <c r="C932" s="4">
        <v>6</v>
      </c>
      <c r="D932" s="2">
        <v>29.975999999999999</v>
      </c>
      <c r="E932" s="1">
        <v>629.49599999999998</v>
      </c>
      <c r="F932" s="3">
        <v>43548</v>
      </c>
      <c r="G932" s="5">
        <v>0.56458333333333299</v>
      </c>
      <c r="H932" t="s">
        <v>13</v>
      </c>
      <c r="I932" s="1">
        <v>29.975999999999999</v>
      </c>
      <c r="J932" s="6">
        <v>7.1</v>
      </c>
      <c r="K932" t="str">
        <f t="shared" si="58"/>
        <v>Mar</v>
      </c>
      <c r="L932" t="str">
        <f t="shared" si="59"/>
        <v>Sun</v>
      </c>
      <c r="M932" t="str">
        <f t="shared" si="60"/>
        <v>afternoon</v>
      </c>
      <c r="N932" t="str">
        <f>VLOOKUP(A932,'Customer-details'!$A$1:$C$1001,2,0)</f>
        <v>Normal</v>
      </c>
      <c r="O932" t="str">
        <f>VLOOKUP(A932,'Customer-details'!$A$1:$C$1001,3,0)</f>
        <v>Male</v>
      </c>
      <c r="P932" t="str">
        <f>VLOOKUP(A932,'Product-details'!$A$1:$C$1001,2,0)</f>
        <v>Home and lifestyle</v>
      </c>
      <c r="Q932" t="str">
        <f>VLOOKUP(A932,'City-details'!$A$1:$C$1001,3,0)</f>
        <v>Mandalay</v>
      </c>
      <c r="R932" t="str">
        <f>VLOOKUP(A932,'City-details'!$A$1:$C$1001,2,0)</f>
        <v>B</v>
      </c>
      <c r="S932" t="str">
        <f t="shared" si="61"/>
        <v>Average</v>
      </c>
    </row>
    <row r="933" spans="1:19">
      <c r="A933" t="s">
        <v>946</v>
      </c>
      <c r="B933" s="1">
        <v>83.35</v>
      </c>
      <c r="C933" s="4">
        <v>2</v>
      </c>
      <c r="D933" s="2">
        <v>8.3350000000000009</v>
      </c>
      <c r="E933" s="1">
        <v>175.035</v>
      </c>
      <c r="F933" s="3">
        <v>43498</v>
      </c>
      <c r="G933" s="5">
        <v>0.58680555555555602</v>
      </c>
      <c r="H933" t="s">
        <v>17</v>
      </c>
      <c r="I933" s="1">
        <v>8.3350000000000009</v>
      </c>
      <c r="J933" s="6">
        <v>9.5</v>
      </c>
      <c r="K933" t="str">
        <f t="shared" si="58"/>
        <v>Feb</v>
      </c>
      <c r="L933" t="str">
        <f t="shared" si="59"/>
        <v>Sat</v>
      </c>
      <c r="M933" t="str">
        <f t="shared" si="60"/>
        <v>afternoon</v>
      </c>
      <c r="N933" t="str">
        <f>VLOOKUP(A933,'Customer-details'!$A$1:$C$1001,2,0)</f>
        <v>Member</v>
      </c>
      <c r="O933" t="str">
        <f>VLOOKUP(A933,'Customer-details'!$A$1:$C$1001,3,0)</f>
        <v>Female</v>
      </c>
      <c r="P933" t="str">
        <f>VLOOKUP(A933,'Product-details'!$A$1:$C$1001,2,0)</f>
        <v>Fashion accessories</v>
      </c>
      <c r="Q933" t="str">
        <f>VLOOKUP(A933,'City-details'!$A$1:$C$1001,3,0)</f>
        <v>Naypyitaw</v>
      </c>
      <c r="R933" t="str">
        <f>VLOOKUP(A933,'City-details'!$A$1:$C$1001,2,0)</f>
        <v>C</v>
      </c>
      <c r="S933" t="str">
        <f t="shared" si="61"/>
        <v>Good</v>
      </c>
    </row>
    <row r="934" spans="1:19">
      <c r="A934" t="s">
        <v>947</v>
      </c>
      <c r="B934" s="1">
        <v>74.44</v>
      </c>
      <c r="C934" s="4">
        <v>10</v>
      </c>
      <c r="D934" s="2">
        <v>37.22</v>
      </c>
      <c r="E934" s="1">
        <v>781.62</v>
      </c>
      <c r="F934" s="3">
        <v>43523</v>
      </c>
      <c r="G934" s="5">
        <v>0.48611111111111099</v>
      </c>
      <c r="H934" t="s">
        <v>13</v>
      </c>
      <c r="I934" s="1">
        <v>37.22</v>
      </c>
      <c r="J934" s="6">
        <v>5.0999999999999996</v>
      </c>
      <c r="K934" t="str">
        <f t="shared" si="58"/>
        <v>Feb</v>
      </c>
      <c r="L934" t="str">
        <f t="shared" si="59"/>
        <v>Wed</v>
      </c>
      <c r="M934" t="str">
        <f t="shared" si="60"/>
        <v>morning</v>
      </c>
      <c r="N934" t="str">
        <f>VLOOKUP(A934,'Customer-details'!$A$1:$C$1001,2,0)</f>
        <v>Normal</v>
      </c>
      <c r="O934" t="str">
        <f>VLOOKUP(A934,'Customer-details'!$A$1:$C$1001,3,0)</f>
        <v>Female</v>
      </c>
      <c r="P934" t="str">
        <f>VLOOKUP(A934,'Product-details'!$A$1:$C$1001,2,0)</f>
        <v>Food and beverages</v>
      </c>
      <c r="Q934" t="str">
        <f>VLOOKUP(A934,'City-details'!$A$1:$C$1001,3,0)</f>
        <v>Yangon</v>
      </c>
      <c r="R934" t="str">
        <f>VLOOKUP(A934,'City-details'!$A$1:$C$1001,2,0)</f>
        <v>A</v>
      </c>
      <c r="S934" t="str">
        <f t="shared" si="61"/>
        <v>Poor</v>
      </c>
    </row>
    <row r="935" spans="1:19">
      <c r="A935" t="s">
        <v>948</v>
      </c>
      <c r="B935" s="1">
        <v>64.08</v>
      </c>
      <c r="C935" s="4">
        <v>7</v>
      </c>
      <c r="D935" s="2">
        <v>22.428000000000001</v>
      </c>
      <c r="E935" s="1">
        <v>470.988</v>
      </c>
      <c r="F935" s="3">
        <v>43485</v>
      </c>
      <c r="G935" s="5">
        <v>0.51875000000000004</v>
      </c>
      <c r="H935" t="s">
        <v>13</v>
      </c>
      <c r="I935" s="1">
        <v>22.428000000000001</v>
      </c>
      <c r="J935" s="6">
        <v>7.6</v>
      </c>
      <c r="K935" t="str">
        <f t="shared" si="58"/>
        <v>Jan</v>
      </c>
      <c r="L935" t="str">
        <f t="shared" si="59"/>
        <v>Sun</v>
      </c>
      <c r="M935" t="str">
        <f t="shared" si="60"/>
        <v>afternoon</v>
      </c>
      <c r="N935" t="str">
        <f>VLOOKUP(A935,'Customer-details'!$A$1:$C$1001,2,0)</f>
        <v>Normal</v>
      </c>
      <c r="O935" t="str">
        <f>VLOOKUP(A935,'Customer-details'!$A$1:$C$1001,3,0)</f>
        <v>Male</v>
      </c>
      <c r="P935" t="str">
        <f>VLOOKUP(A935,'Product-details'!$A$1:$C$1001,2,0)</f>
        <v>Health and beauty</v>
      </c>
      <c r="Q935" t="str">
        <f>VLOOKUP(A935,'City-details'!$A$1:$C$1001,3,0)</f>
        <v>Naypyitaw</v>
      </c>
      <c r="R935" t="str">
        <f>VLOOKUP(A935,'City-details'!$A$1:$C$1001,2,0)</f>
        <v>C</v>
      </c>
      <c r="S935" t="str">
        <f t="shared" si="61"/>
        <v>Average</v>
      </c>
    </row>
    <row r="936" spans="1:19">
      <c r="A936" t="s">
        <v>949</v>
      </c>
      <c r="B936" s="1">
        <v>63.15</v>
      </c>
      <c r="C936" s="4">
        <v>6</v>
      </c>
      <c r="D936" s="2">
        <v>18.945</v>
      </c>
      <c r="E936" s="1">
        <v>397.84500000000003</v>
      </c>
      <c r="F936" s="3">
        <v>43468</v>
      </c>
      <c r="G936" s="5">
        <v>0.85</v>
      </c>
      <c r="H936" t="s">
        <v>13</v>
      </c>
      <c r="I936" s="1">
        <v>18.945</v>
      </c>
      <c r="J936" s="6">
        <v>9.8000000000000007</v>
      </c>
      <c r="K936" t="str">
        <f t="shared" si="58"/>
        <v>Jan</v>
      </c>
      <c r="L936" t="str">
        <f t="shared" si="59"/>
        <v>Thu</v>
      </c>
      <c r="M936" t="str">
        <f t="shared" si="60"/>
        <v>evening</v>
      </c>
      <c r="N936" t="str">
        <f>VLOOKUP(A936,'Customer-details'!$A$1:$C$1001,2,0)</f>
        <v>Normal</v>
      </c>
      <c r="O936" t="str">
        <f>VLOOKUP(A936,'Customer-details'!$A$1:$C$1001,3,0)</f>
        <v>Female</v>
      </c>
      <c r="P936" t="str">
        <f>VLOOKUP(A936,'Product-details'!$A$1:$C$1001,2,0)</f>
        <v>Home and lifestyle</v>
      </c>
      <c r="Q936" t="str">
        <f>VLOOKUP(A936,'City-details'!$A$1:$C$1001,3,0)</f>
        <v>Mandalay</v>
      </c>
      <c r="R936" t="str">
        <f>VLOOKUP(A936,'City-details'!$A$1:$C$1001,2,0)</f>
        <v>B</v>
      </c>
      <c r="S936" t="str">
        <f t="shared" si="61"/>
        <v>Good</v>
      </c>
    </row>
    <row r="937" spans="1:19">
      <c r="A937" t="s">
        <v>950</v>
      </c>
      <c r="B937" s="1">
        <v>85.72</v>
      </c>
      <c r="C937" s="4">
        <v>3</v>
      </c>
      <c r="D937" s="2">
        <v>12.858000000000001</v>
      </c>
      <c r="E937" s="1">
        <v>270.01799999999997</v>
      </c>
      <c r="F937" s="3">
        <v>43489</v>
      </c>
      <c r="G937" s="5">
        <v>0.874305555555556</v>
      </c>
      <c r="H937" t="s">
        <v>13</v>
      </c>
      <c r="I937" s="1">
        <v>12.858000000000001</v>
      </c>
      <c r="J937" s="6">
        <v>5.0999999999999996</v>
      </c>
      <c r="K937" t="str">
        <f t="shared" si="58"/>
        <v>Jan</v>
      </c>
      <c r="L937" t="str">
        <f t="shared" si="59"/>
        <v>Thu</v>
      </c>
      <c r="M937" t="str">
        <f t="shared" si="60"/>
        <v>evening</v>
      </c>
      <c r="N937" t="str">
        <f>VLOOKUP(A937,'Customer-details'!$A$1:$C$1001,2,0)</f>
        <v>Member</v>
      </c>
      <c r="O937" t="str">
        <f>VLOOKUP(A937,'Customer-details'!$A$1:$C$1001,3,0)</f>
        <v>Male</v>
      </c>
      <c r="P937" t="str">
        <f>VLOOKUP(A937,'Product-details'!$A$1:$C$1001,2,0)</f>
        <v>Home and lifestyle</v>
      </c>
      <c r="Q937" t="str">
        <f>VLOOKUP(A937,'City-details'!$A$1:$C$1001,3,0)</f>
        <v>Naypyitaw</v>
      </c>
      <c r="R937" t="str">
        <f>VLOOKUP(A937,'City-details'!$A$1:$C$1001,2,0)</f>
        <v>C</v>
      </c>
      <c r="S937" t="str">
        <f t="shared" si="61"/>
        <v>Poor</v>
      </c>
    </row>
    <row r="938" spans="1:19">
      <c r="A938" t="s">
        <v>951</v>
      </c>
      <c r="B938" s="1">
        <v>78.89</v>
      </c>
      <c r="C938" s="4">
        <v>7</v>
      </c>
      <c r="D938" s="2">
        <v>27.611499999999999</v>
      </c>
      <c r="E938" s="1">
        <v>579.8415</v>
      </c>
      <c r="F938" s="3">
        <v>43470</v>
      </c>
      <c r="G938" s="5">
        <v>0.82499999999999996</v>
      </c>
      <c r="H938" t="s">
        <v>13</v>
      </c>
      <c r="I938" s="1">
        <v>27.611499999999999</v>
      </c>
      <c r="J938" s="6">
        <v>7.5</v>
      </c>
      <c r="K938" t="str">
        <f t="shared" si="58"/>
        <v>Jan</v>
      </c>
      <c r="L938" t="str">
        <f t="shared" si="59"/>
        <v>Sat</v>
      </c>
      <c r="M938" t="str">
        <f t="shared" si="60"/>
        <v>evening</v>
      </c>
      <c r="N938" t="str">
        <f>VLOOKUP(A938,'Customer-details'!$A$1:$C$1001,2,0)</f>
        <v>Normal</v>
      </c>
      <c r="O938" t="str">
        <f>VLOOKUP(A938,'Customer-details'!$A$1:$C$1001,3,0)</f>
        <v>Female</v>
      </c>
      <c r="P938" t="str">
        <f>VLOOKUP(A938,'Product-details'!$A$1:$C$1001,2,0)</f>
        <v>Health and beauty</v>
      </c>
      <c r="Q938" t="str">
        <f>VLOOKUP(A938,'City-details'!$A$1:$C$1001,3,0)</f>
        <v>Naypyitaw</v>
      </c>
      <c r="R938" t="str">
        <f>VLOOKUP(A938,'City-details'!$A$1:$C$1001,2,0)</f>
        <v>C</v>
      </c>
      <c r="S938" t="str">
        <f t="shared" si="61"/>
        <v>Average</v>
      </c>
    </row>
    <row r="939" spans="1:19">
      <c r="A939" t="s">
        <v>952</v>
      </c>
      <c r="B939" s="1">
        <v>89.48</v>
      </c>
      <c r="C939" s="4">
        <v>5</v>
      </c>
      <c r="D939" s="2">
        <v>22.37</v>
      </c>
      <c r="E939" s="1">
        <v>469.77</v>
      </c>
      <c r="F939" s="3">
        <v>43554</v>
      </c>
      <c r="G939" s="5">
        <v>0.42916666666666697</v>
      </c>
      <c r="H939" t="s">
        <v>15</v>
      </c>
      <c r="I939" s="1">
        <v>22.37</v>
      </c>
      <c r="J939" s="6">
        <v>7.4</v>
      </c>
      <c r="K939" t="str">
        <f t="shared" si="58"/>
        <v>Mar</v>
      </c>
      <c r="L939" t="str">
        <f t="shared" si="59"/>
        <v>Sat</v>
      </c>
      <c r="M939" t="str">
        <f t="shared" si="60"/>
        <v>morning</v>
      </c>
      <c r="N939" t="str">
        <f>VLOOKUP(A939,'Customer-details'!$A$1:$C$1001,2,0)</f>
        <v>Normal</v>
      </c>
      <c r="O939" t="str">
        <f>VLOOKUP(A939,'Customer-details'!$A$1:$C$1001,3,0)</f>
        <v>Female</v>
      </c>
      <c r="P939" t="str">
        <f>VLOOKUP(A939,'Product-details'!$A$1:$C$1001,2,0)</f>
        <v>Sports and travel</v>
      </c>
      <c r="Q939" t="str">
        <f>VLOOKUP(A939,'City-details'!$A$1:$C$1001,3,0)</f>
        <v>Yangon</v>
      </c>
      <c r="R939" t="str">
        <f>VLOOKUP(A939,'City-details'!$A$1:$C$1001,2,0)</f>
        <v>A</v>
      </c>
      <c r="S939" t="str">
        <f t="shared" si="61"/>
        <v>Average</v>
      </c>
    </row>
    <row r="940" spans="1:19">
      <c r="A940" t="s">
        <v>953</v>
      </c>
      <c r="B940" s="1">
        <v>92.09</v>
      </c>
      <c r="C940" s="4">
        <v>3</v>
      </c>
      <c r="D940" s="2">
        <v>13.813499999999999</v>
      </c>
      <c r="E940" s="1">
        <v>290.08350000000002</v>
      </c>
      <c r="F940" s="3">
        <v>43513</v>
      </c>
      <c r="G940" s="5">
        <v>0.68541666666666701</v>
      </c>
      <c r="H940" t="s">
        <v>15</v>
      </c>
      <c r="I940" s="1">
        <v>13.813499999999999</v>
      </c>
      <c r="J940" s="6">
        <v>4.2</v>
      </c>
      <c r="K940" t="str">
        <f t="shared" si="58"/>
        <v>Feb</v>
      </c>
      <c r="L940" t="str">
        <f t="shared" si="59"/>
        <v>Sun</v>
      </c>
      <c r="M940" t="str">
        <f t="shared" si="60"/>
        <v>evening</v>
      </c>
      <c r="N940" t="str">
        <f>VLOOKUP(A940,'Customer-details'!$A$1:$C$1001,2,0)</f>
        <v>Member</v>
      </c>
      <c r="O940" t="str">
        <f>VLOOKUP(A940,'Customer-details'!$A$1:$C$1001,3,0)</f>
        <v>Female</v>
      </c>
      <c r="P940" t="str">
        <f>VLOOKUP(A940,'Product-details'!$A$1:$C$1001,2,0)</f>
        <v>Health and beauty</v>
      </c>
      <c r="Q940" t="str">
        <f>VLOOKUP(A940,'City-details'!$A$1:$C$1001,3,0)</f>
        <v>Yangon</v>
      </c>
      <c r="R940" t="str">
        <f>VLOOKUP(A940,'City-details'!$A$1:$C$1001,2,0)</f>
        <v>A</v>
      </c>
      <c r="S940" t="str">
        <f t="shared" si="61"/>
        <v>Poor</v>
      </c>
    </row>
    <row r="941" spans="1:19">
      <c r="A941" t="s">
        <v>954</v>
      </c>
      <c r="B941" s="1">
        <v>57.29</v>
      </c>
      <c r="C941" s="4">
        <v>6</v>
      </c>
      <c r="D941" s="2">
        <v>17.187000000000001</v>
      </c>
      <c r="E941" s="1">
        <v>360.92700000000002</v>
      </c>
      <c r="F941" s="3">
        <v>43545</v>
      </c>
      <c r="G941" s="5">
        <v>0.71111111111111103</v>
      </c>
      <c r="H941" t="s">
        <v>13</v>
      </c>
      <c r="I941" s="1">
        <v>17.187000000000001</v>
      </c>
      <c r="J941" s="6">
        <v>5.9</v>
      </c>
      <c r="K941" t="str">
        <f t="shared" si="58"/>
        <v>Mar</v>
      </c>
      <c r="L941" t="str">
        <f t="shared" si="59"/>
        <v>Thu</v>
      </c>
      <c r="M941" t="str">
        <f t="shared" si="60"/>
        <v>evening</v>
      </c>
      <c r="N941" t="str">
        <f>VLOOKUP(A941,'Customer-details'!$A$1:$C$1001,2,0)</f>
        <v>Normal</v>
      </c>
      <c r="O941" t="str">
        <f>VLOOKUP(A941,'Customer-details'!$A$1:$C$1001,3,0)</f>
        <v>Female</v>
      </c>
      <c r="P941" t="str">
        <f>VLOOKUP(A941,'Product-details'!$A$1:$C$1001,2,0)</f>
        <v>Food and beverages</v>
      </c>
      <c r="Q941" t="str">
        <f>VLOOKUP(A941,'City-details'!$A$1:$C$1001,3,0)</f>
        <v>Naypyitaw</v>
      </c>
      <c r="R941" t="str">
        <f>VLOOKUP(A941,'City-details'!$A$1:$C$1001,2,0)</f>
        <v>C</v>
      </c>
      <c r="S941" t="str">
        <f t="shared" si="61"/>
        <v>Poor</v>
      </c>
    </row>
    <row r="942" spans="1:19">
      <c r="A942" t="s">
        <v>955</v>
      </c>
      <c r="B942" s="1">
        <v>66.52</v>
      </c>
      <c r="C942" s="4">
        <v>4</v>
      </c>
      <c r="D942" s="2">
        <v>13.304</v>
      </c>
      <c r="E942" s="1">
        <v>279.38400000000001</v>
      </c>
      <c r="F942" s="3">
        <v>43526</v>
      </c>
      <c r="G942" s="5">
        <v>0.75972222222222197</v>
      </c>
      <c r="H942" t="s">
        <v>13</v>
      </c>
      <c r="I942" s="1">
        <v>13.304</v>
      </c>
      <c r="J942" s="6">
        <v>6.9</v>
      </c>
      <c r="K942" t="str">
        <f t="shared" si="58"/>
        <v>Mar</v>
      </c>
      <c r="L942" t="str">
        <f t="shared" si="59"/>
        <v>Sat</v>
      </c>
      <c r="M942" t="str">
        <f t="shared" si="60"/>
        <v>evening</v>
      </c>
      <c r="N942" t="str">
        <f>VLOOKUP(A942,'Customer-details'!$A$1:$C$1001,2,0)</f>
        <v>Normal</v>
      </c>
      <c r="O942" t="str">
        <f>VLOOKUP(A942,'Customer-details'!$A$1:$C$1001,3,0)</f>
        <v>Male</v>
      </c>
      <c r="P942" t="str">
        <f>VLOOKUP(A942,'Product-details'!$A$1:$C$1001,2,0)</f>
        <v>Food and beverages</v>
      </c>
      <c r="Q942" t="str">
        <f>VLOOKUP(A942,'City-details'!$A$1:$C$1001,3,0)</f>
        <v>Yangon</v>
      </c>
      <c r="R942" t="str">
        <f>VLOOKUP(A942,'City-details'!$A$1:$C$1001,2,0)</f>
        <v>A</v>
      </c>
      <c r="S942" t="str">
        <f t="shared" si="61"/>
        <v>Average</v>
      </c>
    </row>
    <row r="943" spans="1:19">
      <c r="A943" t="s">
        <v>956</v>
      </c>
      <c r="B943" s="1">
        <v>99.82</v>
      </c>
      <c r="C943" s="4">
        <v>9</v>
      </c>
      <c r="D943" s="2">
        <v>44.918999999999997</v>
      </c>
      <c r="E943" s="1">
        <v>943.29899999999998</v>
      </c>
      <c r="F943" s="3">
        <v>43551</v>
      </c>
      <c r="G943" s="5">
        <v>0.44652777777777802</v>
      </c>
      <c r="H943" t="s">
        <v>15</v>
      </c>
      <c r="I943" s="1">
        <v>44.918999999999997</v>
      </c>
      <c r="J943" s="6">
        <v>6.6</v>
      </c>
      <c r="K943" t="str">
        <f t="shared" si="58"/>
        <v>Mar</v>
      </c>
      <c r="L943" t="str">
        <f t="shared" si="59"/>
        <v>Wed</v>
      </c>
      <c r="M943" t="str">
        <f t="shared" si="60"/>
        <v>morning</v>
      </c>
      <c r="N943" t="str">
        <f>VLOOKUP(A943,'Customer-details'!$A$1:$C$1001,2,0)</f>
        <v>Member</v>
      </c>
      <c r="O943" t="str">
        <f>VLOOKUP(A943,'Customer-details'!$A$1:$C$1001,3,0)</f>
        <v>Male</v>
      </c>
      <c r="P943" t="str">
        <f>VLOOKUP(A943,'Product-details'!$A$1:$C$1001,2,0)</f>
        <v>Fashion accessories</v>
      </c>
      <c r="Q943" t="str">
        <f>VLOOKUP(A943,'City-details'!$A$1:$C$1001,3,0)</f>
        <v>Naypyitaw</v>
      </c>
      <c r="R943" t="str">
        <f>VLOOKUP(A943,'City-details'!$A$1:$C$1001,2,0)</f>
        <v>C</v>
      </c>
      <c r="S943" t="str">
        <f t="shared" si="61"/>
        <v>Average</v>
      </c>
    </row>
    <row r="944" spans="1:19">
      <c r="A944" t="s">
        <v>957</v>
      </c>
      <c r="B944" s="1">
        <v>45.68</v>
      </c>
      <c r="C944" s="4">
        <v>10</v>
      </c>
      <c r="D944" s="2">
        <v>22.84</v>
      </c>
      <c r="E944" s="1">
        <v>479.64</v>
      </c>
      <c r="F944" s="3">
        <v>43484</v>
      </c>
      <c r="G944" s="5">
        <v>0.8125</v>
      </c>
      <c r="H944" t="s">
        <v>13</v>
      </c>
      <c r="I944" s="1">
        <v>22.84</v>
      </c>
      <c r="J944" s="6">
        <v>5.7</v>
      </c>
      <c r="K944" t="str">
        <f t="shared" si="58"/>
        <v>Jan</v>
      </c>
      <c r="L944" t="str">
        <f t="shared" si="59"/>
        <v>Sat</v>
      </c>
      <c r="M944" t="str">
        <f t="shared" si="60"/>
        <v>evening</v>
      </c>
      <c r="N944" t="str">
        <f>VLOOKUP(A944,'Customer-details'!$A$1:$C$1001,2,0)</f>
        <v>Normal</v>
      </c>
      <c r="O944" t="str">
        <f>VLOOKUP(A944,'Customer-details'!$A$1:$C$1001,3,0)</f>
        <v>Female</v>
      </c>
      <c r="P944" t="str">
        <f>VLOOKUP(A944,'Product-details'!$A$1:$C$1001,2,0)</f>
        <v>Home and lifestyle</v>
      </c>
      <c r="Q944" t="str">
        <f>VLOOKUP(A944,'City-details'!$A$1:$C$1001,3,0)</f>
        <v>Yangon</v>
      </c>
      <c r="R944" t="str">
        <f>VLOOKUP(A944,'City-details'!$A$1:$C$1001,2,0)</f>
        <v>A</v>
      </c>
      <c r="S944" t="str">
        <f t="shared" si="61"/>
        <v>Poor</v>
      </c>
    </row>
    <row r="945" spans="1:19">
      <c r="A945" t="s">
        <v>958</v>
      </c>
      <c r="B945" s="1">
        <v>50.79</v>
      </c>
      <c r="C945" s="4">
        <v>5</v>
      </c>
      <c r="D945" s="2">
        <v>12.6975</v>
      </c>
      <c r="E945" s="1">
        <v>266.64749999999998</v>
      </c>
      <c r="F945" s="3">
        <v>43515</v>
      </c>
      <c r="G945" s="5">
        <v>0.62013888888888902</v>
      </c>
      <c r="H945" t="s">
        <v>17</v>
      </c>
      <c r="I945" s="1">
        <v>12.6975</v>
      </c>
      <c r="J945" s="6">
        <v>5.3</v>
      </c>
      <c r="K945" t="str">
        <f t="shared" si="58"/>
        <v>Feb</v>
      </c>
      <c r="L945" t="str">
        <f t="shared" si="59"/>
        <v>Tue</v>
      </c>
      <c r="M945" t="str">
        <f t="shared" si="60"/>
        <v>afternoon</v>
      </c>
      <c r="N945" t="str">
        <f>VLOOKUP(A945,'Customer-details'!$A$1:$C$1001,2,0)</f>
        <v>Normal</v>
      </c>
      <c r="O945" t="str">
        <f>VLOOKUP(A945,'Customer-details'!$A$1:$C$1001,3,0)</f>
        <v>Male</v>
      </c>
      <c r="P945" t="str">
        <f>VLOOKUP(A945,'Product-details'!$A$1:$C$1001,2,0)</f>
        <v>Health and beauty</v>
      </c>
      <c r="Q945" t="str">
        <f>VLOOKUP(A945,'City-details'!$A$1:$C$1001,3,0)</f>
        <v>Yangon</v>
      </c>
      <c r="R945" t="str">
        <f>VLOOKUP(A945,'City-details'!$A$1:$C$1001,2,0)</f>
        <v>A</v>
      </c>
      <c r="S945" t="str">
        <f t="shared" si="61"/>
        <v>Poor</v>
      </c>
    </row>
    <row r="946" spans="1:19">
      <c r="A946" t="s">
        <v>959</v>
      </c>
      <c r="B946" s="1">
        <v>10.08</v>
      </c>
      <c r="C946" s="4">
        <v>7</v>
      </c>
      <c r="D946" s="2">
        <v>3.528</v>
      </c>
      <c r="E946" s="1">
        <v>74.087999999999994</v>
      </c>
      <c r="F946" s="3">
        <v>43552</v>
      </c>
      <c r="G946" s="5">
        <v>0.843055555555556</v>
      </c>
      <c r="H946" t="s">
        <v>15</v>
      </c>
      <c r="I946" s="1">
        <v>3.528</v>
      </c>
      <c r="J946" s="6">
        <v>4.2</v>
      </c>
      <c r="K946" t="str">
        <f t="shared" si="58"/>
        <v>Mar</v>
      </c>
      <c r="L946" t="str">
        <f t="shared" si="59"/>
        <v>Thu</v>
      </c>
      <c r="M946" t="str">
        <f t="shared" si="60"/>
        <v>evening</v>
      </c>
      <c r="N946" t="str">
        <f>VLOOKUP(A946,'Customer-details'!$A$1:$C$1001,2,0)</f>
        <v>Member</v>
      </c>
      <c r="O946" t="str">
        <f>VLOOKUP(A946,'Customer-details'!$A$1:$C$1001,3,0)</f>
        <v>Male</v>
      </c>
      <c r="P946" t="str">
        <f>VLOOKUP(A946,'Product-details'!$A$1:$C$1001,2,0)</f>
        <v>Health and beauty</v>
      </c>
      <c r="Q946" t="str">
        <f>VLOOKUP(A946,'City-details'!$A$1:$C$1001,3,0)</f>
        <v>Yangon</v>
      </c>
      <c r="R946" t="str">
        <f>VLOOKUP(A946,'City-details'!$A$1:$C$1001,2,0)</f>
        <v>A</v>
      </c>
      <c r="S946" t="str">
        <f t="shared" si="61"/>
        <v>Poor</v>
      </c>
    </row>
    <row r="947" spans="1:19">
      <c r="A947" t="s">
        <v>960</v>
      </c>
      <c r="B947" s="1">
        <v>93.88</v>
      </c>
      <c r="C947" s="4">
        <v>7</v>
      </c>
      <c r="D947" s="2">
        <v>32.857999999999997</v>
      </c>
      <c r="E947" s="1">
        <v>690.01800000000003</v>
      </c>
      <c r="F947" s="3">
        <v>43470</v>
      </c>
      <c r="G947" s="5">
        <v>0.49375000000000002</v>
      </c>
      <c r="H947" t="s">
        <v>17</v>
      </c>
      <c r="I947" s="1">
        <v>32.857999999999997</v>
      </c>
      <c r="J947" s="6">
        <v>7.3</v>
      </c>
      <c r="K947" t="str">
        <f t="shared" si="58"/>
        <v>Jan</v>
      </c>
      <c r="L947" t="str">
        <f t="shared" si="59"/>
        <v>Sat</v>
      </c>
      <c r="M947" t="str">
        <f t="shared" si="60"/>
        <v>morning</v>
      </c>
      <c r="N947" t="str">
        <f>VLOOKUP(A947,'Customer-details'!$A$1:$C$1001,2,0)</f>
        <v>Normal</v>
      </c>
      <c r="O947" t="str">
        <f>VLOOKUP(A947,'Customer-details'!$A$1:$C$1001,3,0)</f>
        <v>Female</v>
      </c>
      <c r="P947" t="str">
        <f>VLOOKUP(A947,'Product-details'!$A$1:$C$1001,2,0)</f>
        <v>Electronic accessories</v>
      </c>
      <c r="Q947" t="str">
        <f>VLOOKUP(A947,'City-details'!$A$1:$C$1001,3,0)</f>
        <v>Yangon</v>
      </c>
      <c r="R947" t="str">
        <f>VLOOKUP(A947,'City-details'!$A$1:$C$1001,2,0)</f>
        <v>A</v>
      </c>
      <c r="S947" t="str">
        <f t="shared" si="61"/>
        <v>Average</v>
      </c>
    </row>
    <row r="948" spans="1:19">
      <c r="A948" t="s">
        <v>961</v>
      </c>
      <c r="B948" s="1">
        <v>84.25</v>
      </c>
      <c r="C948" s="4">
        <v>2</v>
      </c>
      <c r="D948" s="2">
        <v>8.4250000000000007</v>
      </c>
      <c r="E948" s="1">
        <v>176.92500000000001</v>
      </c>
      <c r="F948" s="3">
        <v>43550</v>
      </c>
      <c r="G948" s="5">
        <v>0.59236111111111101</v>
      </c>
      <c r="H948" t="s">
        <v>17</v>
      </c>
      <c r="I948" s="1">
        <v>8.4250000000000007</v>
      </c>
      <c r="J948" s="6">
        <v>5.3</v>
      </c>
      <c r="K948" t="str">
        <f t="shared" si="58"/>
        <v>Mar</v>
      </c>
      <c r="L948" t="str">
        <f t="shared" si="59"/>
        <v>Tue</v>
      </c>
      <c r="M948" t="str">
        <f t="shared" si="60"/>
        <v>afternoon</v>
      </c>
      <c r="N948" t="str">
        <f>VLOOKUP(A948,'Customer-details'!$A$1:$C$1001,2,0)</f>
        <v>Member</v>
      </c>
      <c r="O948" t="str">
        <f>VLOOKUP(A948,'Customer-details'!$A$1:$C$1001,3,0)</f>
        <v>Male</v>
      </c>
      <c r="P948" t="str">
        <f>VLOOKUP(A948,'Product-details'!$A$1:$C$1001,2,0)</f>
        <v>Electronic accessories</v>
      </c>
      <c r="Q948" t="str">
        <f>VLOOKUP(A948,'City-details'!$A$1:$C$1001,3,0)</f>
        <v>Naypyitaw</v>
      </c>
      <c r="R948" t="str">
        <f>VLOOKUP(A948,'City-details'!$A$1:$C$1001,2,0)</f>
        <v>C</v>
      </c>
      <c r="S948" t="str">
        <f t="shared" si="61"/>
        <v>Poor</v>
      </c>
    </row>
    <row r="949" spans="1:19">
      <c r="A949" t="s">
        <v>962</v>
      </c>
      <c r="B949" s="1">
        <v>53.78</v>
      </c>
      <c r="C949" s="4">
        <v>1</v>
      </c>
      <c r="D949" s="2">
        <v>2.6890000000000001</v>
      </c>
      <c r="E949" s="1">
        <v>56.469000000000001</v>
      </c>
      <c r="F949" s="3">
        <v>43499</v>
      </c>
      <c r="G949" s="5">
        <v>0.84236111111111101</v>
      </c>
      <c r="H949" t="s">
        <v>13</v>
      </c>
      <c r="I949" s="1">
        <v>2.6890000000000001</v>
      </c>
      <c r="J949" s="6">
        <v>4.7</v>
      </c>
      <c r="K949" t="str">
        <f t="shared" si="58"/>
        <v>Feb</v>
      </c>
      <c r="L949" t="str">
        <f t="shared" si="59"/>
        <v>Sun</v>
      </c>
      <c r="M949" t="str">
        <f t="shared" si="60"/>
        <v>evening</v>
      </c>
      <c r="N949" t="str">
        <f>VLOOKUP(A949,'Customer-details'!$A$1:$C$1001,2,0)</f>
        <v>Member</v>
      </c>
      <c r="O949" t="str">
        <f>VLOOKUP(A949,'Customer-details'!$A$1:$C$1001,3,0)</f>
        <v>Male</v>
      </c>
      <c r="P949" t="str">
        <f>VLOOKUP(A949,'Product-details'!$A$1:$C$1001,2,0)</f>
        <v>Fashion accessories</v>
      </c>
      <c r="Q949" t="str">
        <f>VLOOKUP(A949,'City-details'!$A$1:$C$1001,3,0)</f>
        <v>Mandalay</v>
      </c>
      <c r="R949" t="str">
        <f>VLOOKUP(A949,'City-details'!$A$1:$C$1001,2,0)</f>
        <v>B</v>
      </c>
      <c r="S949" t="str">
        <f t="shared" si="61"/>
        <v>Poor</v>
      </c>
    </row>
    <row r="950" spans="1:19">
      <c r="A950" t="s">
        <v>963</v>
      </c>
      <c r="B950" s="1">
        <v>35.81</v>
      </c>
      <c r="C950" s="4">
        <v>5</v>
      </c>
      <c r="D950" s="2">
        <v>8.9525000000000006</v>
      </c>
      <c r="E950" s="1">
        <v>188.0025</v>
      </c>
      <c r="F950" s="3">
        <v>43502</v>
      </c>
      <c r="G950" s="5">
        <v>0.780555555555556</v>
      </c>
      <c r="H950" t="s">
        <v>13</v>
      </c>
      <c r="I950" s="1">
        <v>8.9525000000000006</v>
      </c>
      <c r="J950" s="6">
        <v>7.9</v>
      </c>
      <c r="K950" t="str">
        <f t="shared" si="58"/>
        <v>Feb</v>
      </c>
      <c r="L950" t="str">
        <f t="shared" si="59"/>
        <v>Wed</v>
      </c>
      <c r="M950" t="str">
        <f t="shared" si="60"/>
        <v>evening</v>
      </c>
      <c r="N950" t="str">
        <f>VLOOKUP(A950,'Customer-details'!$A$1:$C$1001,2,0)</f>
        <v>Member</v>
      </c>
      <c r="O950" t="str">
        <f>VLOOKUP(A950,'Customer-details'!$A$1:$C$1001,3,0)</f>
        <v>Male</v>
      </c>
      <c r="P950" t="str">
        <f>VLOOKUP(A950,'Product-details'!$A$1:$C$1001,2,0)</f>
        <v>Home and lifestyle</v>
      </c>
      <c r="Q950" t="str">
        <f>VLOOKUP(A950,'City-details'!$A$1:$C$1001,3,0)</f>
        <v>Naypyitaw</v>
      </c>
      <c r="R950" t="str">
        <f>VLOOKUP(A950,'City-details'!$A$1:$C$1001,2,0)</f>
        <v>C</v>
      </c>
      <c r="S950" t="str">
        <f t="shared" si="61"/>
        <v>Average</v>
      </c>
    </row>
    <row r="951" spans="1:19">
      <c r="A951" t="s">
        <v>964</v>
      </c>
      <c r="B951" s="1">
        <v>26.43</v>
      </c>
      <c r="C951" s="4">
        <v>8</v>
      </c>
      <c r="D951" s="2">
        <v>10.571999999999999</v>
      </c>
      <c r="E951" s="1">
        <v>222.012</v>
      </c>
      <c r="F951" s="3">
        <v>43520</v>
      </c>
      <c r="G951" s="5">
        <v>0.60138888888888897</v>
      </c>
      <c r="H951" t="s">
        <v>13</v>
      </c>
      <c r="I951" s="1">
        <v>10.571999999999999</v>
      </c>
      <c r="J951" s="6">
        <v>8.9</v>
      </c>
      <c r="K951" t="str">
        <f t="shared" si="58"/>
        <v>Feb</v>
      </c>
      <c r="L951" t="str">
        <f t="shared" si="59"/>
        <v>Sun</v>
      </c>
      <c r="M951" t="str">
        <f t="shared" si="60"/>
        <v>afternoon</v>
      </c>
      <c r="N951" t="str">
        <f>VLOOKUP(A951,'Customer-details'!$A$1:$C$1001,2,0)</f>
        <v>Normal</v>
      </c>
      <c r="O951" t="str">
        <f>VLOOKUP(A951,'Customer-details'!$A$1:$C$1001,3,0)</f>
        <v>Female</v>
      </c>
      <c r="P951" t="str">
        <f>VLOOKUP(A951,'Product-details'!$A$1:$C$1001,2,0)</f>
        <v>Food and beverages</v>
      </c>
      <c r="Q951" t="str">
        <f>VLOOKUP(A951,'City-details'!$A$1:$C$1001,3,0)</f>
        <v>Mandalay</v>
      </c>
      <c r="R951" t="str">
        <f>VLOOKUP(A951,'City-details'!$A$1:$C$1001,2,0)</f>
        <v>B</v>
      </c>
      <c r="S951" t="str">
        <f t="shared" si="61"/>
        <v>Good</v>
      </c>
    </row>
    <row r="952" spans="1:19">
      <c r="A952" t="s">
        <v>965</v>
      </c>
      <c r="B952" s="1">
        <v>39.909999999999997</v>
      </c>
      <c r="C952" s="4">
        <v>3</v>
      </c>
      <c r="D952" s="2">
        <v>5.9865000000000004</v>
      </c>
      <c r="E952" s="1">
        <v>125.7165</v>
      </c>
      <c r="F952" s="3">
        <v>43517</v>
      </c>
      <c r="G952" s="5">
        <v>0.52777777777777801</v>
      </c>
      <c r="H952" t="s">
        <v>13</v>
      </c>
      <c r="I952" s="1">
        <v>5.9865000000000004</v>
      </c>
      <c r="J952" s="6">
        <v>9.3000000000000007</v>
      </c>
      <c r="K952" t="str">
        <f t="shared" si="58"/>
        <v>Feb</v>
      </c>
      <c r="L952" t="str">
        <f t="shared" si="59"/>
        <v>Thu</v>
      </c>
      <c r="M952" t="str">
        <f t="shared" si="60"/>
        <v>afternoon</v>
      </c>
      <c r="N952" t="str">
        <f>VLOOKUP(A952,'Customer-details'!$A$1:$C$1001,2,0)</f>
        <v>Member</v>
      </c>
      <c r="O952" t="str">
        <f>VLOOKUP(A952,'Customer-details'!$A$1:$C$1001,3,0)</f>
        <v>Male</v>
      </c>
      <c r="P952" t="str">
        <f>VLOOKUP(A952,'Product-details'!$A$1:$C$1001,2,0)</f>
        <v>Health and beauty</v>
      </c>
      <c r="Q952" t="str">
        <f>VLOOKUP(A952,'City-details'!$A$1:$C$1001,3,0)</f>
        <v>Mandalay</v>
      </c>
      <c r="R952" t="str">
        <f>VLOOKUP(A952,'City-details'!$A$1:$C$1001,2,0)</f>
        <v>B</v>
      </c>
      <c r="S952" t="str">
        <f t="shared" si="61"/>
        <v>Good</v>
      </c>
    </row>
    <row r="953" spans="1:19">
      <c r="A953" t="s">
        <v>966</v>
      </c>
      <c r="B953" s="1">
        <v>21.9</v>
      </c>
      <c r="C953" s="4">
        <v>3</v>
      </c>
      <c r="D953" s="2">
        <v>3.2850000000000001</v>
      </c>
      <c r="E953" s="1">
        <v>68.984999999999999</v>
      </c>
      <c r="F953" s="3">
        <v>43474</v>
      </c>
      <c r="G953" s="5">
        <v>0.77986111111111101</v>
      </c>
      <c r="H953" t="s">
        <v>13</v>
      </c>
      <c r="I953" s="1">
        <v>3.2850000000000001</v>
      </c>
      <c r="J953" s="6">
        <v>4.7</v>
      </c>
      <c r="K953" t="str">
        <f t="shared" si="58"/>
        <v>Jan</v>
      </c>
      <c r="L953" t="str">
        <f t="shared" si="59"/>
        <v>Wed</v>
      </c>
      <c r="M953" t="str">
        <f t="shared" si="60"/>
        <v>evening</v>
      </c>
      <c r="N953" t="str">
        <f>VLOOKUP(A953,'Customer-details'!$A$1:$C$1001,2,0)</f>
        <v>Member</v>
      </c>
      <c r="O953" t="str">
        <f>VLOOKUP(A953,'Customer-details'!$A$1:$C$1001,3,0)</f>
        <v>Female</v>
      </c>
      <c r="P953" t="str">
        <f>VLOOKUP(A953,'Product-details'!$A$1:$C$1001,2,0)</f>
        <v>Home and lifestyle</v>
      </c>
      <c r="Q953" t="str">
        <f>VLOOKUP(A953,'City-details'!$A$1:$C$1001,3,0)</f>
        <v>Mandalay</v>
      </c>
      <c r="R953" t="str">
        <f>VLOOKUP(A953,'City-details'!$A$1:$C$1001,2,0)</f>
        <v>B</v>
      </c>
      <c r="S953" t="str">
        <f t="shared" si="61"/>
        <v>Poor</v>
      </c>
    </row>
    <row r="954" spans="1:19">
      <c r="A954" t="s">
        <v>967</v>
      </c>
      <c r="B954" s="1">
        <v>62.85</v>
      </c>
      <c r="C954" s="4">
        <v>4</v>
      </c>
      <c r="D954" s="2">
        <v>12.57</v>
      </c>
      <c r="E954" s="1">
        <v>263.97000000000003</v>
      </c>
      <c r="F954" s="3">
        <v>43521</v>
      </c>
      <c r="G954" s="5">
        <v>0.55694444444444402</v>
      </c>
      <c r="H954" t="s">
        <v>13</v>
      </c>
      <c r="I954" s="1">
        <v>12.57</v>
      </c>
      <c r="J954" s="6">
        <v>8.6999999999999993</v>
      </c>
      <c r="K954" t="str">
        <f t="shared" si="58"/>
        <v>Feb</v>
      </c>
      <c r="L954" t="str">
        <f t="shared" si="59"/>
        <v>Mon</v>
      </c>
      <c r="M954" t="str">
        <f t="shared" si="60"/>
        <v>afternoon</v>
      </c>
      <c r="N954" t="str">
        <f>VLOOKUP(A954,'Customer-details'!$A$1:$C$1001,2,0)</f>
        <v>Member</v>
      </c>
      <c r="O954" t="str">
        <f>VLOOKUP(A954,'Customer-details'!$A$1:$C$1001,3,0)</f>
        <v>Female</v>
      </c>
      <c r="P954" t="str">
        <f>VLOOKUP(A954,'Product-details'!$A$1:$C$1001,2,0)</f>
        <v>Food and beverages</v>
      </c>
      <c r="Q954" t="str">
        <f>VLOOKUP(A954,'City-details'!$A$1:$C$1001,3,0)</f>
        <v>Mandalay</v>
      </c>
      <c r="R954" t="str">
        <f>VLOOKUP(A954,'City-details'!$A$1:$C$1001,2,0)</f>
        <v>B</v>
      </c>
      <c r="S954" t="str">
        <f t="shared" si="61"/>
        <v>Good</v>
      </c>
    </row>
    <row r="955" spans="1:19">
      <c r="A955" t="s">
        <v>968</v>
      </c>
      <c r="B955" s="1">
        <v>21.04</v>
      </c>
      <c r="C955" s="4">
        <v>4</v>
      </c>
      <c r="D955" s="2">
        <v>4.2080000000000002</v>
      </c>
      <c r="E955" s="1">
        <v>88.367999999999995</v>
      </c>
      <c r="F955" s="3">
        <v>43478</v>
      </c>
      <c r="G955" s="5">
        <v>0.58194444444444404</v>
      </c>
      <c r="H955" t="s">
        <v>15</v>
      </c>
      <c r="I955" s="1">
        <v>4.2080000000000002</v>
      </c>
      <c r="J955" s="6">
        <v>7.6</v>
      </c>
      <c r="K955" t="str">
        <f t="shared" si="58"/>
        <v>Jan</v>
      </c>
      <c r="L955" t="str">
        <f t="shared" si="59"/>
        <v>Sun</v>
      </c>
      <c r="M955" t="str">
        <f t="shared" si="60"/>
        <v>afternoon</v>
      </c>
      <c r="N955" t="str">
        <f>VLOOKUP(A955,'Customer-details'!$A$1:$C$1001,2,0)</f>
        <v>Member</v>
      </c>
      <c r="O955" t="str">
        <f>VLOOKUP(A955,'Customer-details'!$A$1:$C$1001,3,0)</f>
        <v>Female</v>
      </c>
      <c r="P955" t="str">
        <f>VLOOKUP(A955,'Product-details'!$A$1:$C$1001,2,0)</f>
        <v>Food and beverages</v>
      </c>
      <c r="Q955" t="str">
        <f>VLOOKUP(A955,'City-details'!$A$1:$C$1001,3,0)</f>
        <v>Naypyitaw</v>
      </c>
      <c r="R955" t="str">
        <f>VLOOKUP(A955,'City-details'!$A$1:$C$1001,2,0)</f>
        <v>C</v>
      </c>
      <c r="S955" t="str">
        <f t="shared" si="61"/>
        <v>Average</v>
      </c>
    </row>
    <row r="956" spans="1:19">
      <c r="A956" t="s">
        <v>969</v>
      </c>
      <c r="B956" s="1">
        <v>65.91</v>
      </c>
      <c r="C956" s="4">
        <v>6</v>
      </c>
      <c r="D956" s="2">
        <v>19.773</v>
      </c>
      <c r="E956" s="1">
        <v>415.233</v>
      </c>
      <c r="F956" s="3">
        <v>43505</v>
      </c>
      <c r="G956" s="5">
        <v>0.48958333333333298</v>
      </c>
      <c r="H956" t="s">
        <v>15</v>
      </c>
      <c r="I956" s="1">
        <v>19.773</v>
      </c>
      <c r="J956" s="6">
        <v>5.7</v>
      </c>
      <c r="K956" t="str">
        <f t="shared" si="58"/>
        <v>Feb</v>
      </c>
      <c r="L956" t="str">
        <f t="shared" si="59"/>
        <v>Sat</v>
      </c>
      <c r="M956" t="str">
        <f t="shared" si="60"/>
        <v>morning</v>
      </c>
      <c r="N956" t="str">
        <f>VLOOKUP(A956,'Customer-details'!$A$1:$C$1001,2,0)</f>
        <v>Member</v>
      </c>
      <c r="O956" t="str">
        <f>VLOOKUP(A956,'Customer-details'!$A$1:$C$1001,3,0)</f>
        <v>Male</v>
      </c>
      <c r="P956" t="str">
        <f>VLOOKUP(A956,'Product-details'!$A$1:$C$1001,2,0)</f>
        <v>Home and lifestyle</v>
      </c>
      <c r="Q956" t="str">
        <f>VLOOKUP(A956,'City-details'!$A$1:$C$1001,3,0)</f>
        <v>Mandalay</v>
      </c>
      <c r="R956" t="str">
        <f>VLOOKUP(A956,'City-details'!$A$1:$C$1001,2,0)</f>
        <v>B</v>
      </c>
      <c r="S956" t="str">
        <f t="shared" si="61"/>
        <v>Poor</v>
      </c>
    </row>
    <row r="957" spans="1:19">
      <c r="A957" t="s">
        <v>970</v>
      </c>
      <c r="B957" s="1">
        <v>42.57</v>
      </c>
      <c r="C957" s="4">
        <v>7</v>
      </c>
      <c r="D957" s="2">
        <v>14.8995</v>
      </c>
      <c r="E957" s="1">
        <v>312.8895</v>
      </c>
      <c r="F957" s="3">
        <v>43471</v>
      </c>
      <c r="G957" s="5">
        <v>0.49375000000000002</v>
      </c>
      <c r="H957" t="s">
        <v>15</v>
      </c>
      <c r="I957" s="1">
        <v>14.8995</v>
      </c>
      <c r="J957" s="6">
        <v>6.8</v>
      </c>
      <c r="K957" t="str">
        <f t="shared" si="58"/>
        <v>Jan</v>
      </c>
      <c r="L957" t="str">
        <f t="shared" si="59"/>
        <v>Sun</v>
      </c>
      <c r="M957" t="str">
        <f t="shared" si="60"/>
        <v>morning</v>
      </c>
      <c r="N957" t="str">
        <f>VLOOKUP(A957,'Customer-details'!$A$1:$C$1001,2,0)</f>
        <v>Normal</v>
      </c>
      <c r="O957" t="str">
        <f>VLOOKUP(A957,'Customer-details'!$A$1:$C$1001,3,0)</f>
        <v>Female</v>
      </c>
      <c r="P957" t="str">
        <f>VLOOKUP(A957,'Product-details'!$A$1:$C$1001,2,0)</f>
        <v>Fashion accessories</v>
      </c>
      <c r="Q957" t="str">
        <f>VLOOKUP(A957,'City-details'!$A$1:$C$1001,3,0)</f>
        <v>Yangon</v>
      </c>
      <c r="R957" t="str">
        <f>VLOOKUP(A957,'City-details'!$A$1:$C$1001,2,0)</f>
        <v>A</v>
      </c>
      <c r="S957" t="str">
        <f t="shared" si="61"/>
        <v>Average</v>
      </c>
    </row>
    <row r="958" spans="1:19">
      <c r="A958" t="s">
        <v>971</v>
      </c>
      <c r="B958" s="1">
        <v>50.49</v>
      </c>
      <c r="C958" s="4">
        <v>9</v>
      </c>
      <c r="D958" s="2">
        <v>22.720500000000001</v>
      </c>
      <c r="E958" s="1">
        <v>477.13049999999998</v>
      </c>
      <c r="F958" s="3">
        <v>43475</v>
      </c>
      <c r="G958" s="5">
        <v>0.719444444444444</v>
      </c>
      <c r="H958" t="s">
        <v>15</v>
      </c>
      <c r="I958" s="1">
        <v>22.720500000000001</v>
      </c>
      <c r="J958" s="6">
        <v>5.4</v>
      </c>
      <c r="K958" t="str">
        <f t="shared" si="58"/>
        <v>Jan</v>
      </c>
      <c r="L958" t="str">
        <f t="shared" si="59"/>
        <v>Thu</v>
      </c>
      <c r="M958" t="str">
        <f t="shared" si="60"/>
        <v>evening</v>
      </c>
      <c r="N958" t="str">
        <f>VLOOKUP(A958,'Customer-details'!$A$1:$C$1001,2,0)</f>
        <v>Member</v>
      </c>
      <c r="O958" t="str">
        <f>VLOOKUP(A958,'Customer-details'!$A$1:$C$1001,3,0)</f>
        <v>Male</v>
      </c>
      <c r="P958" t="str">
        <f>VLOOKUP(A958,'Product-details'!$A$1:$C$1001,2,0)</f>
        <v>Food and beverages</v>
      </c>
      <c r="Q958" t="str">
        <f>VLOOKUP(A958,'City-details'!$A$1:$C$1001,3,0)</f>
        <v>Naypyitaw</v>
      </c>
      <c r="R958" t="str">
        <f>VLOOKUP(A958,'City-details'!$A$1:$C$1001,2,0)</f>
        <v>C</v>
      </c>
      <c r="S958" t="str">
        <f t="shared" si="61"/>
        <v>Poor</v>
      </c>
    </row>
    <row r="959" spans="1:19">
      <c r="A959" t="s">
        <v>972</v>
      </c>
      <c r="B959" s="1">
        <v>46.02</v>
      </c>
      <c r="C959" s="4">
        <v>6</v>
      </c>
      <c r="D959" s="2">
        <v>13.805999999999999</v>
      </c>
      <c r="E959" s="1">
        <v>289.92599999999999</v>
      </c>
      <c r="F959" s="3">
        <v>43503</v>
      </c>
      <c r="G959" s="5">
        <v>0.66319444444444398</v>
      </c>
      <c r="H959" t="s">
        <v>15</v>
      </c>
      <c r="I959" s="1">
        <v>13.805999999999999</v>
      </c>
      <c r="J959" s="6">
        <v>7.1</v>
      </c>
      <c r="K959" t="str">
        <f t="shared" si="58"/>
        <v>Feb</v>
      </c>
      <c r="L959" t="str">
        <f t="shared" si="59"/>
        <v>Thu</v>
      </c>
      <c r="M959" t="str">
        <f t="shared" si="60"/>
        <v>afternoon</v>
      </c>
      <c r="N959" t="str">
        <f>VLOOKUP(A959,'Customer-details'!$A$1:$C$1001,2,0)</f>
        <v>Normal</v>
      </c>
      <c r="O959" t="str">
        <f>VLOOKUP(A959,'Customer-details'!$A$1:$C$1001,3,0)</f>
        <v>Male</v>
      </c>
      <c r="P959" t="str">
        <f>VLOOKUP(A959,'Product-details'!$A$1:$C$1001,2,0)</f>
        <v>Electronic accessories</v>
      </c>
      <c r="Q959" t="str">
        <f>VLOOKUP(A959,'City-details'!$A$1:$C$1001,3,0)</f>
        <v>Mandalay</v>
      </c>
      <c r="R959" t="str">
        <f>VLOOKUP(A959,'City-details'!$A$1:$C$1001,2,0)</f>
        <v>B</v>
      </c>
      <c r="S959" t="str">
        <f t="shared" si="61"/>
        <v>Average</v>
      </c>
    </row>
    <row r="960" spans="1:19">
      <c r="A960" t="s">
        <v>973</v>
      </c>
      <c r="B960" s="1">
        <v>15.8</v>
      </c>
      <c r="C960" s="4">
        <v>10</v>
      </c>
      <c r="D960" s="2">
        <v>7.9</v>
      </c>
      <c r="E960" s="1">
        <v>165.9</v>
      </c>
      <c r="F960" s="3">
        <v>43474</v>
      </c>
      <c r="G960" s="5">
        <v>0.50486111111111098</v>
      </c>
      <c r="H960" t="s">
        <v>15</v>
      </c>
      <c r="I960" s="1">
        <v>7.9</v>
      </c>
      <c r="J960" s="6">
        <v>7.8</v>
      </c>
      <c r="K960" t="str">
        <f t="shared" si="58"/>
        <v>Jan</v>
      </c>
      <c r="L960" t="str">
        <f t="shared" si="59"/>
        <v>Wed</v>
      </c>
      <c r="M960" t="str">
        <f t="shared" si="60"/>
        <v>afternoon</v>
      </c>
      <c r="N960" t="str">
        <f>VLOOKUP(A960,'Customer-details'!$A$1:$C$1001,2,0)</f>
        <v>Normal</v>
      </c>
      <c r="O960" t="str">
        <f>VLOOKUP(A960,'Customer-details'!$A$1:$C$1001,3,0)</f>
        <v>Female</v>
      </c>
      <c r="P960" t="str">
        <f>VLOOKUP(A960,'Product-details'!$A$1:$C$1001,2,0)</f>
        <v>Home and lifestyle</v>
      </c>
      <c r="Q960" t="str">
        <f>VLOOKUP(A960,'City-details'!$A$1:$C$1001,3,0)</f>
        <v>Naypyitaw</v>
      </c>
      <c r="R960" t="str">
        <f>VLOOKUP(A960,'City-details'!$A$1:$C$1001,2,0)</f>
        <v>C</v>
      </c>
      <c r="S960" t="str">
        <f t="shared" si="61"/>
        <v>Average</v>
      </c>
    </row>
    <row r="961" spans="1:19">
      <c r="A961" t="s">
        <v>974</v>
      </c>
      <c r="B961" s="1">
        <v>98.66</v>
      </c>
      <c r="C961" s="4">
        <v>9</v>
      </c>
      <c r="D961" s="2">
        <v>44.396999999999998</v>
      </c>
      <c r="E961" s="1">
        <v>932.33699999999999</v>
      </c>
      <c r="F961" s="3">
        <v>43515</v>
      </c>
      <c r="G961" s="5">
        <v>0.62986111111111098</v>
      </c>
      <c r="H961" t="s">
        <v>15</v>
      </c>
      <c r="I961" s="1">
        <v>44.396999999999998</v>
      </c>
      <c r="J961" s="6">
        <v>8.4</v>
      </c>
      <c r="K961" t="str">
        <f t="shared" si="58"/>
        <v>Feb</v>
      </c>
      <c r="L961" t="str">
        <f t="shared" si="59"/>
        <v>Tue</v>
      </c>
      <c r="M961" t="str">
        <f t="shared" si="60"/>
        <v>afternoon</v>
      </c>
      <c r="N961" t="str">
        <f>VLOOKUP(A961,'Customer-details'!$A$1:$C$1001,2,0)</f>
        <v>Member</v>
      </c>
      <c r="O961" t="str">
        <f>VLOOKUP(A961,'Customer-details'!$A$1:$C$1001,3,0)</f>
        <v>Female</v>
      </c>
      <c r="P961" t="str">
        <f>VLOOKUP(A961,'Product-details'!$A$1:$C$1001,2,0)</f>
        <v>Food and beverages</v>
      </c>
      <c r="Q961" t="str">
        <f>VLOOKUP(A961,'City-details'!$A$1:$C$1001,3,0)</f>
        <v>Yangon</v>
      </c>
      <c r="R961" t="str">
        <f>VLOOKUP(A961,'City-details'!$A$1:$C$1001,2,0)</f>
        <v>A</v>
      </c>
      <c r="S961" t="str">
        <f t="shared" si="61"/>
        <v>Good</v>
      </c>
    </row>
    <row r="962" spans="1:19">
      <c r="A962" t="s">
        <v>975</v>
      </c>
      <c r="B962" s="1">
        <v>91.98</v>
      </c>
      <c r="C962" s="4">
        <v>1</v>
      </c>
      <c r="D962" s="2">
        <v>4.5990000000000002</v>
      </c>
      <c r="E962" s="1">
        <v>96.578999999999994</v>
      </c>
      <c r="F962" s="3">
        <v>43542</v>
      </c>
      <c r="G962" s="5">
        <v>0.64513888888888904</v>
      </c>
      <c r="H962" t="s">
        <v>15</v>
      </c>
      <c r="I962" s="1">
        <v>4.5990000000000002</v>
      </c>
      <c r="J962" s="6">
        <v>9.8000000000000007</v>
      </c>
      <c r="K962" t="str">
        <f t="shared" si="58"/>
        <v>Mar</v>
      </c>
      <c r="L962" t="str">
        <f t="shared" si="59"/>
        <v>Mon</v>
      </c>
      <c r="M962" t="str">
        <f t="shared" si="60"/>
        <v>afternoon</v>
      </c>
      <c r="N962" t="str">
        <f>VLOOKUP(A962,'Customer-details'!$A$1:$C$1001,2,0)</f>
        <v>Member</v>
      </c>
      <c r="O962" t="str">
        <f>VLOOKUP(A962,'Customer-details'!$A$1:$C$1001,3,0)</f>
        <v>Male</v>
      </c>
      <c r="P962" t="str">
        <f>VLOOKUP(A962,'Product-details'!$A$1:$C$1001,2,0)</f>
        <v>Fashion accessories</v>
      </c>
      <c r="Q962" t="str">
        <f>VLOOKUP(A962,'City-details'!$A$1:$C$1001,3,0)</f>
        <v>Naypyitaw</v>
      </c>
      <c r="R962" t="str">
        <f>VLOOKUP(A962,'City-details'!$A$1:$C$1001,2,0)</f>
        <v>C</v>
      </c>
      <c r="S962" t="str">
        <f t="shared" si="61"/>
        <v>Good</v>
      </c>
    </row>
    <row r="963" spans="1:19">
      <c r="A963" t="s">
        <v>976</v>
      </c>
      <c r="B963" s="1">
        <v>20.89</v>
      </c>
      <c r="C963" s="4">
        <v>2</v>
      </c>
      <c r="D963" s="2">
        <v>2.089</v>
      </c>
      <c r="E963" s="1">
        <v>43.869</v>
      </c>
      <c r="F963" s="3">
        <v>43501</v>
      </c>
      <c r="G963" s="5">
        <v>0.78125</v>
      </c>
      <c r="H963" t="s">
        <v>15</v>
      </c>
      <c r="I963" s="1">
        <v>2.089</v>
      </c>
      <c r="J963" s="6">
        <v>9.8000000000000007</v>
      </c>
      <c r="K963" t="str">
        <f t="shared" ref="K963:K1001" si="62">TEXT(F963,"MMM")</f>
        <v>Feb</v>
      </c>
      <c r="L963" t="str">
        <f t="shared" ref="L963:L1001" si="63">TEXT(F963,"ddd")</f>
        <v>Tue</v>
      </c>
      <c r="M963" t="str">
        <f t="shared" ref="M963:M1026" si="64">IF(G963&lt;TIME(12,0,0),"morning",IF(AND(G963&gt;=TIME(12,0,0),G963&lt;TIME(16,0,0)),"afternoon","evening"))</f>
        <v>evening</v>
      </c>
      <c r="N963" t="str">
        <f>VLOOKUP(A963,'Customer-details'!$A$1:$C$1001,2,0)</f>
        <v>Member</v>
      </c>
      <c r="O963" t="str">
        <f>VLOOKUP(A963,'Customer-details'!$A$1:$C$1001,3,0)</f>
        <v>Male</v>
      </c>
      <c r="P963" t="str">
        <f>VLOOKUP(A963,'Product-details'!$A$1:$C$1001,2,0)</f>
        <v>Electronic accessories</v>
      </c>
      <c r="Q963" t="str">
        <f>VLOOKUP(A963,'City-details'!$A$1:$C$1001,3,0)</f>
        <v>Yangon</v>
      </c>
      <c r="R963" t="str">
        <f>VLOOKUP(A963,'City-details'!$A$1:$C$1001,2,0)</f>
        <v>A</v>
      </c>
      <c r="S963" t="str">
        <f t="shared" ref="S963:S1001" si="65">IF(J963&gt;=8,"Good",IF(AND(J963&lt;8,J963&gt;=6),"Average","Poor"))</f>
        <v>Good</v>
      </c>
    </row>
    <row r="964" spans="1:19">
      <c r="A964" t="s">
        <v>977</v>
      </c>
      <c r="B964" s="1">
        <v>15.5</v>
      </c>
      <c r="C964" s="4">
        <v>1</v>
      </c>
      <c r="D964" s="2">
        <v>0.77500000000000002</v>
      </c>
      <c r="E964" s="1">
        <v>16.274999999999999</v>
      </c>
      <c r="F964" s="3">
        <v>43543</v>
      </c>
      <c r="G964" s="5">
        <v>0.64097222222222205</v>
      </c>
      <c r="H964" t="s">
        <v>17</v>
      </c>
      <c r="I964" s="1">
        <v>0.77500000000000002</v>
      </c>
      <c r="J964" s="6">
        <v>7.4</v>
      </c>
      <c r="K964" t="str">
        <f t="shared" si="62"/>
        <v>Mar</v>
      </c>
      <c r="L964" t="str">
        <f t="shared" si="63"/>
        <v>Tue</v>
      </c>
      <c r="M964" t="str">
        <f t="shared" si="64"/>
        <v>afternoon</v>
      </c>
      <c r="N964" t="str">
        <f>VLOOKUP(A964,'Customer-details'!$A$1:$C$1001,2,0)</f>
        <v>Normal</v>
      </c>
      <c r="O964" t="str">
        <f>VLOOKUP(A964,'Customer-details'!$A$1:$C$1001,3,0)</f>
        <v>Female</v>
      </c>
      <c r="P964" t="str">
        <f>VLOOKUP(A964,'Product-details'!$A$1:$C$1001,2,0)</f>
        <v>Fashion accessories</v>
      </c>
      <c r="Q964" t="str">
        <f>VLOOKUP(A964,'City-details'!$A$1:$C$1001,3,0)</f>
        <v>Yangon</v>
      </c>
      <c r="R964" t="str">
        <f>VLOOKUP(A964,'City-details'!$A$1:$C$1001,2,0)</f>
        <v>A</v>
      </c>
      <c r="S964" t="str">
        <f t="shared" si="65"/>
        <v>Average</v>
      </c>
    </row>
    <row r="965" spans="1:19">
      <c r="A965" t="s">
        <v>978</v>
      </c>
      <c r="B965" s="1">
        <v>96.82</v>
      </c>
      <c r="C965" s="4">
        <v>3</v>
      </c>
      <c r="D965" s="2">
        <v>14.523</v>
      </c>
      <c r="E965" s="1">
        <v>304.983</v>
      </c>
      <c r="F965" s="3">
        <v>43554</v>
      </c>
      <c r="G965" s="5">
        <v>0.85902777777777795</v>
      </c>
      <c r="H965" t="s">
        <v>15</v>
      </c>
      <c r="I965" s="1">
        <v>14.523</v>
      </c>
      <c r="J965" s="6">
        <v>6.7</v>
      </c>
      <c r="K965" t="str">
        <f t="shared" si="62"/>
        <v>Mar</v>
      </c>
      <c r="L965" t="str">
        <f t="shared" si="63"/>
        <v>Sat</v>
      </c>
      <c r="M965" t="str">
        <f t="shared" si="64"/>
        <v>evening</v>
      </c>
      <c r="N965" t="str">
        <f>VLOOKUP(A965,'Customer-details'!$A$1:$C$1001,2,0)</f>
        <v>Member</v>
      </c>
      <c r="O965" t="str">
        <f>VLOOKUP(A965,'Customer-details'!$A$1:$C$1001,3,0)</f>
        <v>Male</v>
      </c>
      <c r="P965" t="str">
        <f>VLOOKUP(A965,'Product-details'!$A$1:$C$1001,2,0)</f>
        <v>Electronic accessories</v>
      </c>
      <c r="Q965" t="str">
        <f>VLOOKUP(A965,'City-details'!$A$1:$C$1001,3,0)</f>
        <v>Naypyitaw</v>
      </c>
      <c r="R965" t="str">
        <f>VLOOKUP(A965,'City-details'!$A$1:$C$1001,2,0)</f>
        <v>C</v>
      </c>
      <c r="S965" t="str">
        <f t="shared" si="65"/>
        <v>Average</v>
      </c>
    </row>
    <row r="966" spans="1:19">
      <c r="A966" t="s">
        <v>979</v>
      </c>
      <c r="B966" s="1">
        <v>33.33</v>
      </c>
      <c r="C966" s="4">
        <v>2</v>
      </c>
      <c r="D966" s="2">
        <v>3.3330000000000002</v>
      </c>
      <c r="E966" s="1">
        <v>69.992999999999995</v>
      </c>
      <c r="F966" s="3">
        <v>43491</v>
      </c>
      <c r="G966" s="5">
        <v>0.61180555555555605</v>
      </c>
      <c r="H966" t="s">
        <v>17</v>
      </c>
      <c r="I966" s="1">
        <v>3.3330000000000002</v>
      </c>
      <c r="J966" s="6">
        <v>6.4</v>
      </c>
      <c r="K966" t="str">
        <f t="shared" si="62"/>
        <v>Jan</v>
      </c>
      <c r="L966" t="str">
        <f t="shared" si="63"/>
        <v>Sat</v>
      </c>
      <c r="M966" t="str">
        <f t="shared" si="64"/>
        <v>afternoon</v>
      </c>
      <c r="N966" t="str">
        <f>VLOOKUP(A966,'Customer-details'!$A$1:$C$1001,2,0)</f>
        <v>Normal</v>
      </c>
      <c r="O966" t="str">
        <f>VLOOKUP(A966,'Customer-details'!$A$1:$C$1001,3,0)</f>
        <v>Male</v>
      </c>
      <c r="P966" t="str">
        <f>VLOOKUP(A966,'Product-details'!$A$1:$C$1001,2,0)</f>
        <v>Food and beverages</v>
      </c>
      <c r="Q966" t="str">
        <f>VLOOKUP(A966,'City-details'!$A$1:$C$1001,3,0)</f>
        <v>Mandalay</v>
      </c>
      <c r="R966" t="str">
        <f>VLOOKUP(A966,'City-details'!$A$1:$C$1001,2,0)</f>
        <v>B</v>
      </c>
      <c r="S966" t="str">
        <f t="shared" si="65"/>
        <v>Average</v>
      </c>
    </row>
    <row r="967" spans="1:19">
      <c r="A967" t="s">
        <v>980</v>
      </c>
      <c r="B967" s="1">
        <v>38.270000000000003</v>
      </c>
      <c r="C967" s="4">
        <v>2</v>
      </c>
      <c r="D967" s="2">
        <v>3.827</v>
      </c>
      <c r="E967" s="1">
        <v>80.367000000000004</v>
      </c>
      <c r="F967" s="3">
        <v>43526</v>
      </c>
      <c r="G967" s="5">
        <v>0.76249999999999996</v>
      </c>
      <c r="H967" t="s">
        <v>17</v>
      </c>
      <c r="I967" s="1">
        <v>3.827</v>
      </c>
      <c r="J967" s="6">
        <v>5.8</v>
      </c>
      <c r="K967" t="str">
        <f t="shared" si="62"/>
        <v>Mar</v>
      </c>
      <c r="L967" t="str">
        <f t="shared" si="63"/>
        <v>Sat</v>
      </c>
      <c r="M967" t="str">
        <f t="shared" si="64"/>
        <v>evening</v>
      </c>
      <c r="N967" t="str">
        <f>VLOOKUP(A967,'Customer-details'!$A$1:$C$1001,2,0)</f>
        <v>Normal</v>
      </c>
      <c r="O967" t="str">
        <f>VLOOKUP(A967,'Customer-details'!$A$1:$C$1001,3,0)</f>
        <v>Female</v>
      </c>
      <c r="P967" t="str">
        <f>VLOOKUP(A967,'Product-details'!$A$1:$C$1001,2,0)</f>
        <v>Electronic accessories</v>
      </c>
      <c r="Q967" t="str">
        <f>VLOOKUP(A967,'City-details'!$A$1:$C$1001,3,0)</f>
        <v>Mandalay</v>
      </c>
      <c r="R967" t="str">
        <f>VLOOKUP(A967,'City-details'!$A$1:$C$1001,2,0)</f>
        <v>B</v>
      </c>
      <c r="S967" t="str">
        <f t="shared" si="65"/>
        <v>Poor</v>
      </c>
    </row>
    <row r="968" spans="1:19">
      <c r="A968" t="s">
        <v>981</v>
      </c>
      <c r="B968" s="1">
        <v>33.299999999999997</v>
      </c>
      <c r="C968" s="4">
        <v>9</v>
      </c>
      <c r="D968" s="2">
        <v>14.984999999999999</v>
      </c>
      <c r="E968" s="1">
        <v>314.685</v>
      </c>
      <c r="F968" s="3">
        <v>43528</v>
      </c>
      <c r="G968" s="5">
        <v>0.64375000000000004</v>
      </c>
      <c r="H968" t="s">
        <v>13</v>
      </c>
      <c r="I968" s="1">
        <v>14.984999999999999</v>
      </c>
      <c r="J968" s="6">
        <v>7.2</v>
      </c>
      <c r="K968" t="str">
        <f t="shared" si="62"/>
        <v>Mar</v>
      </c>
      <c r="L968" t="str">
        <f t="shared" si="63"/>
        <v>Mon</v>
      </c>
      <c r="M968" t="str">
        <f t="shared" si="64"/>
        <v>afternoon</v>
      </c>
      <c r="N968" t="str">
        <f>VLOOKUP(A968,'Customer-details'!$A$1:$C$1001,2,0)</f>
        <v>Normal</v>
      </c>
      <c r="O968" t="str">
        <f>VLOOKUP(A968,'Customer-details'!$A$1:$C$1001,3,0)</f>
        <v>Female</v>
      </c>
      <c r="P968" t="str">
        <f>VLOOKUP(A968,'Product-details'!$A$1:$C$1001,2,0)</f>
        <v>Home and lifestyle</v>
      </c>
      <c r="Q968" t="str">
        <f>VLOOKUP(A968,'City-details'!$A$1:$C$1001,3,0)</f>
        <v>Yangon</v>
      </c>
      <c r="R968" t="str">
        <f>VLOOKUP(A968,'City-details'!$A$1:$C$1001,2,0)</f>
        <v>A</v>
      </c>
      <c r="S968" t="str">
        <f t="shared" si="65"/>
        <v>Average</v>
      </c>
    </row>
    <row r="969" spans="1:19">
      <c r="A969" t="s">
        <v>982</v>
      </c>
      <c r="B969" s="1">
        <v>81.010000000000005</v>
      </c>
      <c r="C969" s="4">
        <v>3</v>
      </c>
      <c r="D969" s="2">
        <v>12.1515</v>
      </c>
      <c r="E969" s="1">
        <v>255.1815</v>
      </c>
      <c r="F969" s="3">
        <v>43478</v>
      </c>
      <c r="G969" s="5">
        <v>0.53819444444444398</v>
      </c>
      <c r="H969" t="s">
        <v>17</v>
      </c>
      <c r="I969" s="1">
        <v>12.1515</v>
      </c>
      <c r="J969" s="6">
        <v>9.3000000000000007</v>
      </c>
      <c r="K969" t="str">
        <f t="shared" si="62"/>
        <v>Jan</v>
      </c>
      <c r="L969" t="str">
        <f t="shared" si="63"/>
        <v>Sun</v>
      </c>
      <c r="M969" t="str">
        <f t="shared" si="64"/>
        <v>afternoon</v>
      </c>
      <c r="N969" t="str">
        <f>VLOOKUP(A969,'Customer-details'!$A$1:$C$1001,2,0)</f>
        <v>Member</v>
      </c>
      <c r="O969" t="str">
        <f>VLOOKUP(A969,'Customer-details'!$A$1:$C$1001,3,0)</f>
        <v>Male</v>
      </c>
      <c r="P969" t="str">
        <f>VLOOKUP(A969,'Product-details'!$A$1:$C$1001,2,0)</f>
        <v>Home and lifestyle</v>
      </c>
      <c r="Q969" t="str">
        <f>VLOOKUP(A969,'City-details'!$A$1:$C$1001,3,0)</f>
        <v>Yangon</v>
      </c>
      <c r="R969" t="str">
        <f>VLOOKUP(A969,'City-details'!$A$1:$C$1001,2,0)</f>
        <v>A</v>
      </c>
      <c r="S969" t="str">
        <f t="shared" si="65"/>
        <v>Good</v>
      </c>
    </row>
    <row r="970" spans="1:19">
      <c r="A970" t="s">
        <v>983</v>
      </c>
      <c r="B970" s="1">
        <v>15.8</v>
      </c>
      <c r="C970" s="4">
        <v>3</v>
      </c>
      <c r="D970" s="2">
        <v>2.37</v>
      </c>
      <c r="E970" s="1">
        <v>49.77</v>
      </c>
      <c r="F970" s="3">
        <v>43549</v>
      </c>
      <c r="G970" s="5">
        <v>0.75138888888888899</v>
      </c>
      <c r="H970" t="s">
        <v>15</v>
      </c>
      <c r="I970" s="1">
        <v>2.37</v>
      </c>
      <c r="J970" s="6">
        <v>9.5</v>
      </c>
      <c r="K970" t="str">
        <f t="shared" si="62"/>
        <v>Mar</v>
      </c>
      <c r="L970" t="str">
        <f t="shared" si="63"/>
        <v>Mon</v>
      </c>
      <c r="M970" t="str">
        <f t="shared" si="64"/>
        <v>evening</v>
      </c>
      <c r="N970" t="str">
        <f>VLOOKUP(A970,'Customer-details'!$A$1:$C$1001,2,0)</f>
        <v>Normal</v>
      </c>
      <c r="O970" t="str">
        <f>VLOOKUP(A970,'Customer-details'!$A$1:$C$1001,3,0)</f>
        <v>Female</v>
      </c>
      <c r="P970" t="str">
        <f>VLOOKUP(A970,'Product-details'!$A$1:$C$1001,2,0)</f>
        <v>Health and beauty</v>
      </c>
      <c r="Q970" t="str">
        <f>VLOOKUP(A970,'City-details'!$A$1:$C$1001,3,0)</f>
        <v>Yangon</v>
      </c>
      <c r="R970" t="str">
        <f>VLOOKUP(A970,'City-details'!$A$1:$C$1001,2,0)</f>
        <v>A</v>
      </c>
      <c r="S970" t="str">
        <f t="shared" si="65"/>
        <v>Good</v>
      </c>
    </row>
    <row r="971" spans="1:19">
      <c r="A971" t="s">
        <v>984</v>
      </c>
      <c r="B971" s="1">
        <v>34.49</v>
      </c>
      <c r="C971" s="4">
        <v>5</v>
      </c>
      <c r="D971" s="2">
        <v>8.6225000000000005</v>
      </c>
      <c r="E971" s="1">
        <v>181.07249999999999</v>
      </c>
      <c r="F971" s="3">
        <v>43535</v>
      </c>
      <c r="G971" s="5">
        <v>0.82222222222222197</v>
      </c>
      <c r="H971" t="s">
        <v>17</v>
      </c>
      <c r="I971" s="1">
        <v>8.6225000000000005</v>
      </c>
      <c r="J971" s="6">
        <v>9</v>
      </c>
      <c r="K971" t="str">
        <f t="shared" si="62"/>
        <v>Mar</v>
      </c>
      <c r="L971" t="str">
        <f t="shared" si="63"/>
        <v>Mon</v>
      </c>
      <c r="M971" t="str">
        <f t="shared" si="64"/>
        <v>evening</v>
      </c>
      <c r="N971" t="str">
        <f>VLOOKUP(A971,'Customer-details'!$A$1:$C$1001,2,0)</f>
        <v>Member</v>
      </c>
      <c r="O971" t="str">
        <f>VLOOKUP(A971,'Customer-details'!$A$1:$C$1001,3,0)</f>
        <v>Female</v>
      </c>
      <c r="P971" t="str">
        <f>VLOOKUP(A971,'Product-details'!$A$1:$C$1001,2,0)</f>
        <v>Electronic accessories</v>
      </c>
      <c r="Q971" t="str">
        <f>VLOOKUP(A971,'City-details'!$A$1:$C$1001,3,0)</f>
        <v>Mandalay</v>
      </c>
      <c r="R971" t="str">
        <f>VLOOKUP(A971,'City-details'!$A$1:$C$1001,2,0)</f>
        <v>B</v>
      </c>
      <c r="S971" t="str">
        <f t="shared" si="65"/>
        <v>Good</v>
      </c>
    </row>
    <row r="972" spans="1:19">
      <c r="A972" t="s">
        <v>985</v>
      </c>
      <c r="B972" s="1">
        <v>84.63</v>
      </c>
      <c r="C972" s="4">
        <v>10</v>
      </c>
      <c r="D972" s="2">
        <v>42.314999999999998</v>
      </c>
      <c r="E972" s="1">
        <v>888.61500000000001</v>
      </c>
      <c r="F972" s="3">
        <v>43466</v>
      </c>
      <c r="G972" s="5">
        <v>0.483333333333333</v>
      </c>
      <c r="H972" t="s">
        <v>17</v>
      </c>
      <c r="I972" s="1">
        <v>42.314999999999998</v>
      </c>
      <c r="J972" s="6">
        <v>9</v>
      </c>
      <c r="K972" t="str">
        <f t="shared" si="62"/>
        <v>Jan</v>
      </c>
      <c r="L972" t="str">
        <f t="shared" si="63"/>
        <v>Tue</v>
      </c>
      <c r="M972" t="str">
        <f t="shared" si="64"/>
        <v>morning</v>
      </c>
      <c r="N972" t="str">
        <f>VLOOKUP(A972,'Customer-details'!$A$1:$C$1001,2,0)</f>
        <v>Member</v>
      </c>
      <c r="O972" t="str">
        <f>VLOOKUP(A972,'Customer-details'!$A$1:$C$1001,3,0)</f>
        <v>Female</v>
      </c>
      <c r="P972" t="str">
        <f>VLOOKUP(A972,'Product-details'!$A$1:$C$1001,2,0)</f>
        <v>Food and beverages</v>
      </c>
      <c r="Q972" t="str">
        <f>VLOOKUP(A972,'City-details'!$A$1:$C$1001,3,0)</f>
        <v>Mandalay</v>
      </c>
      <c r="R972" t="str">
        <f>VLOOKUP(A972,'City-details'!$A$1:$C$1001,2,0)</f>
        <v>B</v>
      </c>
      <c r="S972" t="str">
        <f t="shared" si="65"/>
        <v>Good</v>
      </c>
    </row>
    <row r="973" spans="1:19">
      <c r="A973" t="s">
        <v>986</v>
      </c>
      <c r="B973" s="1">
        <v>36.909999999999997</v>
      </c>
      <c r="C973" s="4">
        <v>7</v>
      </c>
      <c r="D973" s="2">
        <v>12.9185</v>
      </c>
      <c r="E973" s="1">
        <v>271.2885</v>
      </c>
      <c r="F973" s="3">
        <v>43506</v>
      </c>
      <c r="G973" s="5">
        <v>0.57708333333333295</v>
      </c>
      <c r="H973" t="s">
        <v>13</v>
      </c>
      <c r="I973" s="1">
        <v>12.9185</v>
      </c>
      <c r="J973" s="6">
        <v>6.7</v>
      </c>
      <c r="K973" t="str">
        <f t="shared" si="62"/>
        <v>Feb</v>
      </c>
      <c r="L973" t="str">
        <f t="shared" si="63"/>
        <v>Sun</v>
      </c>
      <c r="M973" t="str">
        <f t="shared" si="64"/>
        <v>afternoon</v>
      </c>
      <c r="N973" t="str">
        <f>VLOOKUP(A973,'Customer-details'!$A$1:$C$1001,2,0)</f>
        <v>Member</v>
      </c>
      <c r="O973" t="str">
        <f>VLOOKUP(A973,'Customer-details'!$A$1:$C$1001,3,0)</f>
        <v>Male</v>
      </c>
      <c r="P973" t="str">
        <f>VLOOKUP(A973,'Product-details'!$A$1:$C$1001,2,0)</f>
        <v>Home and lifestyle</v>
      </c>
      <c r="Q973" t="str">
        <f>VLOOKUP(A973,'City-details'!$A$1:$C$1001,3,0)</f>
        <v>Mandalay</v>
      </c>
      <c r="R973" t="str">
        <f>VLOOKUP(A973,'City-details'!$A$1:$C$1001,2,0)</f>
        <v>B</v>
      </c>
      <c r="S973" t="str">
        <f t="shared" si="65"/>
        <v>Average</v>
      </c>
    </row>
    <row r="974" spans="1:19">
      <c r="A974" t="s">
        <v>987</v>
      </c>
      <c r="B974" s="1">
        <v>87.08</v>
      </c>
      <c r="C974" s="4">
        <v>7</v>
      </c>
      <c r="D974" s="2">
        <v>30.478000000000002</v>
      </c>
      <c r="E974" s="1">
        <v>640.03800000000001</v>
      </c>
      <c r="F974" s="3">
        <v>43491</v>
      </c>
      <c r="G974" s="5">
        <v>0.63680555555555596</v>
      </c>
      <c r="H974" t="s">
        <v>15</v>
      </c>
      <c r="I974" s="1">
        <v>30.478000000000002</v>
      </c>
      <c r="J974" s="6">
        <v>5.5</v>
      </c>
      <c r="K974" t="str">
        <f t="shared" si="62"/>
        <v>Jan</v>
      </c>
      <c r="L974" t="str">
        <f t="shared" si="63"/>
        <v>Sat</v>
      </c>
      <c r="M974" t="str">
        <f t="shared" si="64"/>
        <v>afternoon</v>
      </c>
      <c r="N974" t="str">
        <f>VLOOKUP(A974,'Customer-details'!$A$1:$C$1001,2,0)</f>
        <v>Normal</v>
      </c>
      <c r="O974" t="str">
        <f>VLOOKUP(A974,'Customer-details'!$A$1:$C$1001,3,0)</f>
        <v>Male</v>
      </c>
      <c r="P974" t="str">
        <f>VLOOKUP(A974,'Product-details'!$A$1:$C$1001,2,0)</f>
        <v>Electronic accessories</v>
      </c>
      <c r="Q974" t="str">
        <f>VLOOKUP(A974,'City-details'!$A$1:$C$1001,3,0)</f>
        <v>Mandalay</v>
      </c>
      <c r="R974" t="str">
        <f>VLOOKUP(A974,'City-details'!$A$1:$C$1001,2,0)</f>
        <v>B</v>
      </c>
      <c r="S974" t="str">
        <f t="shared" si="65"/>
        <v>Poor</v>
      </c>
    </row>
    <row r="975" spans="1:19">
      <c r="A975" t="s">
        <v>988</v>
      </c>
      <c r="B975" s="1">
        <v>80.08</v>
      </c>
      <c r="C975" s="4">
        <v>3</v>
      </c>
      <c r="D975" s="2">
        <v>12.012</v>
      </c>
      <c r="E975" s="1">
        <v>252.25200000000001</v>
      </c>
      <c r="F975" s="3">
        <v>43507</v>
      </c>
      <c r="G975" s="5">
        <v>0.64513888888888904</v>
      </c>
      <c r="H975" t="s">
        <v>15</v>
      </c>
      <c r="I975" s="1">
        <v>12.012</v>
      </c>
      <c r="J975" s="6">
        <v>5.4</v>
      </c>
      <c r="K975" t="str">
        <f t="shared" si="62"/>
        <v>Feb</v>
      </c>
      <c r="L975" t="str">
        <f t="shared" si="63"/>
        <v>Mon</v>
      </c>
      <c r="M975" t="str">
        <f t="shared" si="64"/>
        <v>afternoon</v>
      </c>
      <c r="N975" t="str">
        <f>VLOOKUP(A975,'Customer-details'!$A$1:$C$1001,2,0)</f>
        <v>Normal</v>
      </c>
      <c r="O975" t="str">
        <f>VLOOKUP(A975,'Customer-details'!$A$1:$C$1001,3,0)</f>
        <v>Male</v>
      </c>
      <c r="P975" t="str">
        <f>VLOOKUP(A975,'Product-details'!$A$1:$C$1001,2,0)</f>
        <v>Home and lifestyle</v>
      </c>
      <c r="Q975" t="str">
        <f>VLOOKUP(A975,'City-details'!$A$1:$C$1001,3,0)</f>
        <v>Yangon</v>
      </c>
      <c r="R975" t="str">
        <f>VLOOKUP(A975,'City-details'!$A$1:$C$1001,2,0)</f>
        <v>A</v>
      </c>
      <c r="S975" t="str">
        <f t="shared" si="65"/>
        <v>Poor</v>
      </c>
    </row>
    <row r="976" spans="1:19">
      <c r="A976" t="s">
        <v>989</v>
      </c>
      <c r="B976" s="1">
        <v>86.13</v>
      </c>
      <c r="C976" s="4">
        <v>2</v>
      </c>
      <c r="D976" s="2">
        <v>8.6129999999999995</v>
      </c>
      <c r="E976" s="1">
        <v>180.87299999999999</v>
      </c>
      <c r="F976" s="3">
        <v>43503</v>
      </c>
      <c r="G976" s="5">
        <v>0.749305555555556</v>
      </c>
      <c r="H976" t="s">
        <v>15</v>
      </c>
      <c r="I976" s="1">
        <v>8.6129999999999995</v>
      </c>
      <c r="J976" s="6">
        <v>8.1999999999999993</v>
      </c>
      <c r="K976" t="str">
        <f t="shared" si="62"/>
        <v>Feb</v>
      </c>
      <c r="L976" t="str">
        <f t="shared" si="63"/>
        <v>Thu</v>
      </c>
      <c r="M976" t="str">
        <f t="shared" si="64"/>
        <v>evening</v>
      </c>
      <c r="N976" t="str">
        <f>VLOOKUP(A976,'Customer-details'!$A$1:$C$1001,2,0)</f>
        <v>Normal</v>
      </c>
      <c r="O976" t="str">
        <f>VLOOKUP(A976,'Customer-details'!$A$1:$C$1001,3,0)</f>
        <v>Male</v>
      </c>
      <c r="P976" t="str">
        <f>VLOOKUP(A976,'Product-details'!$A$1:$C$1001,2,0)</f>
        <v>Fashion accessories</v>
      </c>
      <c r="Q976" t="str">
        <f>VLOOKUP(A976,'City-details'!$A$1:$C$1001,3,0)</f>
        <v>Naypyitaw</v>
      </c>
      <c r="R976" t="str">
        <f>VLOOKUP(A976,'City-details'!$A$1:$C$1001,2,0)</f>
        <v>C</v>
      </c>
      <c r="S976" t="str">
        <f t="shared" si="65"/>
        <v>Good</v>
      </c>
    </row>
    <row r="977" spans="1:19">
      <c r="A977" t="s">
        <v>990</v>
      </c>
      <c r="B977" s="1">
        <v>49.92</v>
      </c>
      <c r="C977" s="4">
        <v>2</v>
      </c>
      <c r="D977" s="2">
        <v>4.992</v>
      </c>
      <c r="E977" s="1">
        <v>104.83199999999999</v>
      </c>
      <c r="F977" s="3">
        <v>43530</v>
      </c>
      <c r="G977" s="5">
        <v>0.49652777777777801</v>
      </c>
      <c r="H977" t="s">
        <v>17</v>
      </c>
      <c r="I977" s="1">
        <v>4.992</v>
      </c>
      <c r="J977" s="6">
        <v>7</v>
      </c>
      <c r="K977" t="str">
        <f t="shared" si="62"/>
        <v>Mar</v>
      </c>
      <c r="L977" t="str">
        <f t="shared" si="63"/>
        <v>Wed</v>
      </c>
      <c r="M977" t="str">
        <f t="shared" si="64"/>
        <v>morning</v>
      </c>
      <c r="N977" t="str">
        <f>VLOOKUP(A977,'Customer-details'!$A$1:$C$1001,2,0)</f>
        <v>Member</v>
      </c>
      <c r="O977" t="str">
        <f>VLOOKUP(A977,'Customer-details'!$A$1:$C$1001,3,0)</f>
        <v>Male</v>
      </c>
      <c r="P977" t="str">
        <f>VLOOKUP(A977,'Product-details'!$A$1:$C$1001,2,0)</f>
        <v>Fashion accessories</v>
      </c>
      <c r="Q977" t="str">
        <f>VLOOKUP(A977,'City-details'!$A$1:$C$1001,3,0)</f>
        <v>Mandalay</v>
      </c>
      <c r="R977" t="str">
        <f>VLOOKUP(A977,'City-details'!$A$1:$C$1001,2,0)</f>
        <v>B</v>
      </c>
      <c r="S977" t="str">
        <f t="shared" si="65"/>
        <v>Average</v>
      </c>
    </row>
    <row r="978" spans="1:19">
      <c r="A978" t="s">
        <v>991</v>
      </c>
      <c r="B978" s="1">
        <v>74.66</v>
      </c>
      <c r="C978" s="4">
        <v>4</v>
      </c>
      <c r="D978" s="2">
        <v>14.932</v>
      </c>
      <c r="E978" s="1">
        <v>313.572</v>
      </c>
      <c r="F978" s="3">
        <v>43528</v>
      </c>
      <c r="G978" s="5">
        <v>0.44374999999999998</v>
      </c>
      <c r="H978" t="s">
        <v>15</v>
      </c>
      <c r="I978" s="1">
        <v>14.932</v>
      </c>
      <c r="J978" s="6">
        <v>8.5</v>
      </c>
      <c r="K978" t="str">
        <f t="shared" si="62"/>
        <v>Mar</v>
      </c>
      <c r="L978" t="str">
        <f t="shared" si="63"/>
        <v>Mon</v>
      </c>
      <c r="M978" t="str">
        <f t="shared" si="64"/>
        <v>morning</v>
      </c>
      <c r="N978" t="str">
        <f>VLOOKUP(A978,'Customer-details'!$A$1:$C$1001,2,0)</f>
        <v>Normal</v>
      </c>
      <c r="O978" t="str">
        <f>VLOOKUP(A978,'Customer-details'!$A$1:$C$1001,3,0)</f>
        <v>Female</v>
      </c>
      <c r="P978" t="str">
        <f>VLOOKUP(A978,'Product-details'!$A$1:$C$1001,2,0)</f>
        <v>Food and beverages</v>
      </c>
      <c r="Q978" t="str">
        <f>VLOOKUP(A978,'City-details'!$A$1:$C$1001,3,0)</f>
        <v>Yangon</v>
      </c>
      <c r="R978" t="str">
        <f>VLOOKUP(A978,'City-details'!$A$1:$C$1001,2,0)</f>
        <v>A</v>
      </c>
      <c r="S978" t="str">
        <f t="shared" si="65"/>
        <v>Good</v>
      </c>
    </row>
    <row r="979" spans="1:19">
      <c r="A979" t="s">
        <v>992</v>
      </c>
      <c r="B979" s="1">
        <v>26.6</v>
      </c>
      <c r="C979" s="4">
        <v>6</v>
      </c>
      <c r="D979" s="2">
        <v>7.98</v>
      </c>
      <c r="E979" s="1">
        <v>167.58</v>
      </c>
      <c r="F979" s="3">
        <v>43522</v>
      </c>
      <c r="G979" s="5">
        <v>0.63194444444444398</v>
      </c>
      <c r="H979" t="s">
        <v>13</v>
      </c>
      <c r="I979" s="1">
        <v>7.98</v>
      </c>
      <c r="J979" s="6">
        <v>4.9000000000000004</v>
      </c>
      <c r="K979" t="str">
        <f t="shared" si="62"/>
        <v>Feb</v>
      </c>
      <c r="L979" t="str">
        <f t="shared" si="63"/>
        <v>Tue</v>
      </c>
      <c r="M979" t="str">
        <f t="shared" si="64"/>
        <v>afternoon</v>
      </c>
      <c r="N979" t="str">
        <f>VLOOKUP(A979,'Customer-details'!$A$1:$C$1001,2,0)</f>
        <v>Member</v>
      </c>
      <c r="O979" t="str">
        <f>VLOOKUP(A979,'Customer-details'!$A$1:$C$1001,3,0)</f>
        <v>Male</v>
      </c>
      <c r="P979" t="str">
        <f>VLOOKUP(A979,'Product-details'!$A$1:$C$1001,2,0)</f>
        <v>Food and beverages</v>
      </c>
      <c r="Q979" t="str">
        <f>VLOOKUP(A979,'City-details'!$A$1:$C$1001,3,0)</f>
        <v>Mandalay</v>
      </c>
      <c r="R979" t="str">
        <f>VLOOKUP(A979,'City-details'!$A$1:$C$1001,2,0)</f>
        <v>B</v>
      </c>
      <c r="S979" t="str">
        <f t="shared" si="65"/>
        <v>Poor</v>
      </c>
    </row>
    <row r="980" spans="1:19">
      <c r="A980" t="s">
        <v>993</v>
      </c>
      <c r="B980" s="1">
        <v>25.45</v>
      </c>
      <c r="C980" s="4">
        <v>1</v>
      </c>
      <c r="D980" s="2">
        <v>1.2725</v>
      </c>
      <c r="E980" s="1">
        <v>26.7225</v>
      </c>
      <c r="F980" s="3">
        <v>43534</v>
      </c>
      <c r="G980" s="5">
        <v>0.75694444444444497</v>
      </c>
      <c r="H980" t="s">
        <v>17</v>
      </c>
      <c r="I980" s="1">
        <v>1.2725</v>
      </c>
      <c r="J980" s="6">
        <v>5.0999999999999996</v>
      </c>
      <c r="K980" t="str">
        <f t="shared" si="62"/>
        <v>Mar</v>
      </c>
      <c r="L980" t="str">
        <f t="shared" si="63"/>
        <v>Sun</v>
      </c>
      <c r="M980" t="str">
        <f t="shared" si="64"/>
        <v>evening</v>
      </c>
      <c r="N980" t="str">
        <f>VLOOKUP(A980,'Customer-details'!$A$1:$C$1001,2,0)</f>
        <v>Normal</v>
      </c>
      <c r="O980" t="str">
        <f>VLOOKUP(A980,'Customer-details'!$A$1:$C$1001,3,0)</f>
        <v>Female</v>
      </c>
      <c r="P980" t="str">
        <f>VLOOKUP(A980,'Product-details'!$A$1:$C$1001,2,0)</f>
        <v>Electronic accessories</v>
      </c>
      <c r="Q980" t="str">
        <f>VLOOKUP(A980,'City-details'!$A$1:$C$1001,3,0)</f>
        <v>Mandalay</v>
      </c>
      <c r="R980" t="str">
        <f>VLOOKUP(A980,'City-details'!$A$1:$C$1001,2,0)</f>
        <v>B</v>
      </c>
      <c r="S980" t="str">
        <f t="shared" si="65"/>
        <v>Poor</v>
      </c>
    </row>
    <row r="981" spans="1:19">
      <c r="A981" t="s">
        <v>994</v>
      </c>
      <c r="B981" s="1">
        <v>67.77</v>
      </c>
      <c r="C981" s="4">
        <v>1</v>
      </c>
      <c r="D981" s="2">
        <v>3.3885000000000001</v>
      </c>
      <c r="E981" s="1">
        <v>71.158500000000004</v>
      </c>
      <c r="F981" s="3">
        <v>43500</v>
      </c>
      <c r="G981" s="5">
        <v>0.86319444444444404</v>
      </c>
      <c r="H981" t="s">
        <v>17</v>
      </c>
      <c r="I981" s="1">
        <v>3.3885000000000001</v>
      </c>
      <c r="J981" s="6">
        <v>6.5</v>
      </c>
      <c r="K981" t="str">
        <f t="shared" si="62"/>
        <v>Feb</v>
      </c>
      <c r="L981" t="str">
        <f t="shared" si="63"/>
        <v>Mon</v>
      </c>
      <c r="M981" t="str">
        <f t="shared" si="64"/>
        <v>evening</v>
      </c>
      <c r="N981" t="str">
        <f>VLOOKUP(A981,'Customer-details'!$A$1:$C$1001,2,0)</f>
        <v>Normal</v>
      </c>
      <c r="O981" t="str">
        <f>VLOOKUP(A981,'Customer-details'!$A$1:$C$1001,3,0)</f>
        <v>Female</v>
      </c>
      <c r="P981" t="str">
        <f>VLOOKUP(A981,'Product-details'!$A$1:$C$1001,2,0)</f>
        <v>Food and beverages</v>
      </c>
      <c r="Q981" t="str">
        <f>VLOOKUP(A981,'City-details'!$A$1:$C$1001,3,0)</f>
        <v>Mandalay</v>
      </c>
      <c r="R981" t="str">
        <f>VLOOKUP(A981,'City-details'!$A$1:$C$1001,2,0)</f>
        <v>B</v>
      </c>
      <c r="S981" t="str">
        <f t="shared" si="65"/>
        <v>Average</v>
      </c>
    </row>
    <row r="982" spans="1:19">
      <c r="A982" t="s">
        <v>995</v>
      </c>
      <c r="B982" s="1">
        <v>59.59</v>
      </c>
      <c r="C982" s="4">
        <v>4</v>
      </c>
      <c r="D982" s="2">
        <v>11.917999999999999</v>
      </c>
      <c r="E982" s="1">
        <v>250.27799999999999</v>
      </c>
      <c r="F982" s="3">
        <v>43484</v>
      </c>
      <c r="G982" s="5">
        <v>0.531944444444444</v>
      </c>
      <c r="H982" t="s">
        <v>15</v>
      </c>
      <c r="I982" s="1">
        <v>11.917999999999999</v>
      </c>
      <c r="J982" s="6">
        <v>9.8000000000000007</v>
      </c>
      <c r="K982" t="str">
        <f t="shared" si="62"/>
        <v>Jan</v>
      </c>
      <c r="L982" t="str">
        <f t="shared" si="63"/>
        <v>Sat</v>
      </c>
      <c r="M982" t="str">
        <f t="shared" si="64"/>
        <v>afternoon</v>
      </c>
      <c r="N982" t="str">
        <f>VLOOKUP(A982,'Customer-details'!$A$1:$C$1001,2,0)</f>
        <v>Member</v>
      </c>
      <c r="O982" t="str">
        <f>VLOOKUP(A982,'Customer-details'!$A$1:$C$1001,3,0)</f>
        <v>Male</v>
      </c>
      <c r="P982" t="str">
        <f>VLOOKUP(A982,'Product-details'!$A$1:$C$1001,2,0)</f>
        <v>Food and beverages</v>
      </c>
      <c r="Q982" t="str">
        <f>VLOOKUP(A982,'City-details'!$A$1:$C$1001,3,0)</f>
        <v>Naypyitaw</v>
      </c>
      <c r="R982" t="str">
        <f>VLOOKUP(A982,'City-details'!$A$1:$C$1001,2,0)</f>
        <v>C</v>
      </c>
      <c r="S982" t="str">
        <f t="shared" si="65"/>
        <v>Good</v>
      </c>
    </row>
    <row r="983" spans="1:19">
      <c r="A983" t="s">
        <v>996</v>
      </c>
      <c r="B983" s="1">
        <v>58.15</v>
      </c>
      <c r="C983" s="4">
        <v>4</v>
      </c>
      <c r="D983" s="2">
        <v>11.63</v>
      </c>
      <c r="E983" s="1">
        <v>244.23</v>
      </c>
      <c r="F983" s="3">
        <v>43488</v>
      </c>
      <c r="G983" s="5">
        <v>0.73888888888888904</v>
      </c>
      <c r="H983" t="s">
        <v>15</v>
      </c>
      <c r="I983" s="1">
        <v>11.63</v>
      </c>
      <c r="J983" s="6">
        <v>8.4</v>
      </c>
      <c r="K983" t="str">
        <f t="shared" si="62"/>
        <v>Jan</v>
      </c>
      <c r="L983" t="str">
        <f t="shared" si="63"/>
        <v>Wed</v>
      </c>
      <c r="M983" t="str">
        <f t="shared" si="64"/>
        <v>evening</v>
      </c>
      <c r="N983" t="str">
        <f>VLOOKUP(A983,'Customer-details'!$A$1:$C$1001,2,0)</f>
        <v>Normal</v>
      </c>
      <c r="O983" t="str">
        <f>VLOOKUP(A983,'Customer-details'!$A$1:$C$1001,3,0)</f>
        <v>Male</v>
      </c>
      <c r="P983" t="str">
        <f>VLOOKUP(A983,'Product-details'!$A$1:$C$1001,2,0)</f>
        <v>Health and beauty</v>
      </c>
      <c r="Q983" t="str">
        <f>VLOOKUP(A983,'City-details'!$A$1:$C$1001,3,0)</f>
        <v>Yangon</v>
      </c>
      <c r="R983" t="str">
        <f>VLOOKUP(A983,'City-details'!$A$1:$C$1001,2,0)</f>
        <v>A</v>
      </c>
      <c r="S983" t="str">
        <f t="shared" si="65"/>
        <v>Good</v>
      </c>
    </row>
    <row r="984" spans="1:19">
      <c r="A984" t="s">
        <v>997</v>
      </c>
      <c r="B984" s="1">
        <v>97.48</v>
      </c>
      <c r="C984" s="4">
        <v>9</v>
      </c>
      <c r="D984" s="2">
        <v>43.866</v>
      </c>
      <c r="E984" s="1">
        <v>921.18600000000004</v>
      </c>
      <c r="F984" s="3">
        <v>43538</v>
      </c>
      <c r="G984" s="5">
        <v>0.59652777777777799</v>
      </c>
      <c r="H984" t="s">
        <v>13</v>
      </c>
      <c r="I984" s="1">
        <v>43.866</v>
      </c>
      <c r="J984" s="6">
        <v>7.4</v>
      </c>
      <c r="K984" t="str">
        <f t="shared" si="62"/>
        <v>Mar</v>
      </c>
      <c r="L984" t="str">
        <f t="shared" si="63"/>
        <v>Thu</v>
      </c>
      <c r="M984" t="str">
        <f t="shared" si="64"/>
        <v>afternoon</v>
      </c>
      <c r="N984" t="str">
        <f>VLOOKUP(A984,'Customer-details'!$A$1:$C$1001,2,0)</f>
        <v>Member</v>
      </c>
      <c r="O984" t="str">
        <f>VLOOKUP(A984,'Customer-details'!$A$1:$C$1001,3,0)</f>
        <v>Female</v>
      </c>
      <c r="P984" t="str">
        <f>VLOOKUP(A984,'Product-details'!$A$1:$C$1001,2,0)</f>
        <v>Sports and travel</v>
      </c>
      <c r="Q984" t="str">
        <f>VLOOKUP(A984,'City-details'!$A$1:$C$1001,3,0)</f>
        <v>Yangon</v>
      </c>
      <c r="R984" t="str">
        <f>VLOOKUP(A984,'City-details'!$A$1:$C$1001,2,0)</f>
        <v>A</v>
      </c>
      <c r="S984" t="str">
        <f t="shared" si="65"/>
        <v>Average</v>
      </c>
    </row>
    <row r="985" spans="1:19">
      <c r="A985" t="s">
        <v>998</v>
      </c>
      <c r="B985" s="1">
        <v>99.96</v>
      </c>
      <c r="C985" s="4">
        <v>7</v>
      </c>
      <c r="D985" s="2">
        <v>34.985999999999997</v>
      </c>
      <c r="E985" s="1">
        <v>734.70600000000002</v>
      </c>
      <c r="F985" s="3">
        <v>43488</v>
      </c>
      <c r="G985" s="5">
        <v>0.43958333333333299</v>
      </c>
      <c r="H985" t="s">
        <v>15</v>
      </c>
      <c r="I985" s="1">
        <v>34.985999999999997</v>
      </c>
      <c r="J985" s="6">
        <v>6.1</v>
      </c>
      <c r="K985" t="str">
        <f t="shared" si="62"/>
        <v>Jan</v>
      </c>
      <c r="L985" t="str">
        <f t="shared" si="63"/>
        <v>Wed</v>
      </c>
      <c r="M985" t="str">
        <f t="shared" si="64"/>
        <v>morning</v>
      </c>
      <c r="N985" t="str">
        <f>VLOOKUP(A985,'Customer-details'!$A$1:$C$1001,2,0)</f>
        <v>Normal</v>
      </c>
      <c r="O985" t="str">
        <f>VLOOKUP(A985,'Customer-details'!$A$1:$C$1001,3,0)</f>
        <v>Male</v>
      </c>
      <c r="P985" t="str">
        <f>VLOOKUP(A985,'Product-details'!$A$1:$C$1001,2,0)</f>
        <v>Health and beauty</v>
      </c>
      <c r="Q985" t="str">
        <f>VLOOKUP(A985,'City-details'!$A$1:$C$1001,3,0)</f>
        <v>Naypyitaw</v>
      </c>
      <c r="R985" t="str">
        <f>VLOOKUP(A985,'City-details'!$A$1:$C$1001,2,0)</f>
        <v>C</v>
      </c>
      <c r="S985" t="str">
        <f t="shared" si="65"/>
        <v>Average</v>
      </c>
    </row>
    <row r="986" spans="1:19">
      <c r="A986" t="s">
        <v>999</v>
      </c>
      <c r="B986" s="1">
        <v>96.37</v>
      </c>
      <c r="C986" s="4">
        <v>7</v>
      </c>
      <c r="D986" s="2">
        <v>33.729500000000002</v>
      </c>
      <c r="E986" s="1">
        <v>708.31949999999995</v>
      </c>
      <c r="F986" s="3">
        <v>43474</v>
      </c>
      <c r="G986" s="5">
        <v>0.48611111111111099</v>
      </c>
      <c r="H986" t="s">
        <v>15</v>
      </c>
      <c r="I986" s="1">
        <v>33.729500000000002</v>
      </c>
      <c r="J986" s="6">
        <v>6</v>
      </c>
      <c r="K986" t="str">
        <f t="shared" si="62"/>
        <v>Jan</v>
      </c>
      <c r="L986" t="str">
        <f t="shared" si="63"/>
        <v>Wed</v>
      </c>
      <c r="M986" t="str">
        <f t="shared" si="64"/>
        <v>morning</v>
      </c>
      <c r="N986" t="str">
        <f>VLOOKUP(A986,'Customer-details'!$A$1:$C$1001,2,0)</f>
        <v>Normal</v>
      </c>
      <c r="O986" t="str">
        <f>VLOOKUP(A986,'Customer-details'!$A$1:$C$1001,3,0)</f>
        <v>Male</v>
      </c>
      <c r="P986" t="str">
        <f>VLOOKUP(A986,'Product-details'!$A$1:$C$1001,2,0)</f>
        <v>Electronic accessories</v>
      </c>
      <c r="Q986" t="str">
        <f>VLOOKUP(A986,'City-details'!$A$1:$C$1001,3,0)</f>
        <v>Naypyitaw</v>
      </c>
      <c r="R986" t="str">
        <f>VLOOKUP(A986,'City-details'!$A$1:$C$1001,2,0)</f>
        <v>C</v>
      </c>
      <c r="S986" t="str">
        <f t="shared" si="65"/>
        <v>Average</v>
      </c>
    </row>
    <row r="987" spans="1:19">
      <c r="A987" t="s">
        <v>1000</v>
      </c>
      <c r="B987" s="1">
        <v>63.71</v>
      </c>
      <c r="C987" s="4">
        <v>5</v>
      </c>
      <c r="D987" s="2">
        <v>15.9275</v>
      </c>
      <c r="E987" s="1">
        <v>334.47750000000002</v>
      </c>
      <c r="F987" s="3">
        <v>43503</v>
      </c>
      <c r="G987" s="5">
        <v>0.8125</v>
      </c>
      <c r="H987" t="s">
        <v>13</v>
      </c>
      <c r="I987" s="1">
        <v>15.9275</v>
      </c>
      <c r="J987" s="6">
        <v>8.5</v>
      </c>
      <c r="K987" t="str">
        <f t="shared" si="62"/>
        <v>Feb</v>
      </c>
      <c r="L987" t="str">
        <f t="shared" si="63"/>
        <v>Thu</v>
      </c>
      <c r="M987" t="str">
        <f t="shared" si="64"/>
        <v>evening</v>
      </c>
      <c r="N987" t="str">
        <f>VLOOKUP(A987,'Customer-details'!$A$1:$C$1001,2,0)</f>
        <v>Normal</v>
      </c>
      <c r="O987" t="str">
        <f>VLOOKUP(A987,'Customer-details'!$A$1:$C$1001,3,0)</f>
        <v>Female</v>
      </c>
      <c r="P987" t="str">
        <f>VLOOKUP(A987,'Product-details'!$A$1:$C$1001,2,0)</f>
        <v>Fashion accessories</v>
      </c>
      <c r="Q987" t="str">
        <f>VLOOKUP(A987,'City-details'!$A$1:$C$1001,3,0)</f>
        <v>Mandalay</v>
      </c>
      <c r="R987" t="str">
        <f>VLOOKUP(A987,'City-details'!$A$1:$C$1001,2,0)</f>
        <v>B</v>
      </c>
      <c r="S987" t="str">
        <f t="shared" si="65"/>
        <v>Good</v>
      </c>
    </row>
    <row r="988" spans="1:19">
      <c r="A988" t="s">
        <v>1001</v>
      </c>
      <c r="B988" s="1">
        <v>14.76</v>
      </c>
      <c r="C988" s="4">
        <v>2</v>
      </c>
      <c r="D988" s="2">
        <v>1.476</v>
      </c>
      <c r="E988" s="1">
        <v>30.995999999999999</v>
      </c>
      <c r="F988" s="3">
        <v>43514</v>
      </c>
      <c r="G988" s="5">
        <v>0.61250000000000004</v>
      </c>
      <c r="H988" t="s">
        <v>13</v>
      </c>
      <c r="I988" s="1">
        <v>1.476</v>
      </c>
      <c r="J988" s="6">
        <v>4.3</v>
      </c>
      <c r="K988" t="str">
        <f t="shared" si="62"/>
        <v>Feb</v>
      </c>
      <c r="L988" t="str">
        <f t="shared" si="63"/>
        <v>Mon</v>
      </c>
      <c r="M988" t="str">
        <f t="shared" si="64"/>
        <v>afternoon</v>
      </c>
      <c r="N988" t="str">
        <f>VLOOKUP(A988,'Customer-details'!$A$1:$C$1001,2,0)</f>
        <v>Normal</v>
      </c>
      <c r="O988" t="str">
        <f>VLOOKUP(A988,'Customer-details'!$A$1:$C$1001,3,0)</f>
        <v>Female</v>
      </c>
      <c r="P988" t="str">
        <f>VLOOKUP(A988,'Product-details'!$A$1:$C$1001,2,0)</f>
        <v>Health and beauty</v>
      </c>
      <c r="Q988" t="str">
        <f>VLOOKUP(A988,'City-details'!$A$1:$C$1001,3,0)</f>
        <v>Mandalay</v>
      </c>
      <c r="R988" t="str">
        <f>VLOOKUP(A988,'City-details'!$A$1:$C$1001,2,0)</f>
        <v>B</v>
      </c>
      <c r="S988" t="str">
        <f t="shared" si="65"/>
        <v>Poor</v>
      </c>
    </row>
    <row r="989" spans="1:19">
      <c r="A989" t="s">
        <v>1002</v>
      </c>
      <c r="B989" s="1">
        <v>62</v>
      </c>
      <c r="C989" s="4">
        <v>8</v>
      </c>
      <c r="D989" s="2">
        <v>24.8</v>
      </c>
      <c r="E989" s="1">
        <v>520.79999999999995</v>
      </c>
      <c r="F989" s="3">
        <v>43468</v>
      </c>
      <c r="G989" s="5">
        <v>0.79722222222222205</v>
      </c>
      <c r="H989" t="s">
        <v>17</v>
      </c>
      <c r="I989" s="1">
        <v>24.8</v>
      </c>
      <c r="J989" s="6">
        <v>6.2</v>
      </c>
      <c r="K989" t="str">
        <f t="shared" si="62"/>
        <v>Jan</v>
      </c>
      <c r="L989" t="str">
        <f t="shared" si="63"/>
        <v>Thu</v>
      </c>
      <c r="M989" t="str">
        <f t="shared" si="64"/>
        <v>evening</v>
      </c>
      <c r="N989" t="str">
        <f>VLOOKUP(A989,'Customer-details'!$A$1:$C$1001,2,0)</f>
        <v>Member</v>
      </c>
      <c r="O989" t="str">
        <f>VLOOKUP(A989,'Customer-details'!$A$1:$C$1001,3,0)</f>
        <v>Male</v>
      </c>
      <c r="P989" t="str">
        <f>VLOOKUP(A989,'Product-details'!$A$1:$C$1001,2,0)</f>
        <v>Health and beauty</v>
      </c>
      <c r="Q989" t="str">
        <f>VLOOKUP(A989,'City-details'!$A$1:$C$1001,3,0)</f>
        <v>Mandalay</v>
      </c>
      <c r="R989" t="str">
        <f>VLOOKUP(A989,'City-details'!$A$1:$C$1001,2,0)</f>
        <v>B</v>
      </c>
      <c r="S989" t="str">
        <f t="shared" si="65"/>
        <v>Average</v>
      </c>
    </row>
    <row r="990" spans="1:19">
      <c r="A990" t="s">
        <v>1003</v>
      </c>
      <c r="B990" s="1">
        <v>82.34</v>
      </c>
      <c r="C990" s="4">
        <v>10</v>
      </c>
      <c r="D990" s="2">
        <v>41.17</v>
      </c>
      <c r="E990" s="1">
        <v>864.57</v>
      </c>
      <c r="F990" s="3">
        <v>43553</v>
      </c>
      <c r="G990" s="5">
        <v>0.8</v>
      </c>
      <c r="H990" t="s">
        <v>13</v>
      </c>
      <c r="I990" s="1">
        <v>41.17</v>
      </c>
      <c r="J990" s="6">
        <v>4.3</v>
      </c>
      <c r="K990" t="str">
        <f t="shared" si="62"/>
        <v>Mar</v>
      </c>
      <c r="L990" t="str">
        <f t="shared" si="63"/>
        <v>Fri</v>
      </c>
      <c r="M990" t="str">
        <f t="shared" si="64"/>
        <v>evening</v>
      </c>
      <c r="N990" t="str">
        <f>VLOOKUP(A990,'Customer-details'!$A$1:$C$1001,2,0)</f>
        <v>Member</v>
      </c>
      <c r="O990" t="str">
        <f>VLOOKUP(A990,'Customer-details'!$A$1:$C$1001,3,0)</f>
        <v>Male</v>
      </c>
      <c r="P990" t="str">
        <f>VLOOKUP(A990,'Product-details'!$A$1:$C$1001,2,0)</f>
        <v>Electronic accessories</v>
      </c>
      <c r="Q990" t="str">
        <f>VLOOKUP(A990,'City-details'!$A$1:$C$1001,3,0)</f>
        <v>Naypyitaw</v>
      </c>
      <c r="R990" t="str">
        <f>VLOOKUP(A990,'City-details'!$A$1:$C$1001,2,0)</f>
        <v>C</v>
      </c>
      <c r="S990" t="str">
        <f t="shared" si="65"/>
        <v>Poor</v>
      </c>
    </row>
    <row r="991" spans="1:19">
      <c r="A991" t="s">
        <v>1004</v>
      </c>
      <c r="B991" s="1">
        <v>75.37</v>
      </c>
      <c r="C991" s="4">
        <v>8</v>
      </c>
      <c r="D991" s="2">
        <v>30.148</v>
      </c>
      <c r="E991" s="1">
        <v>633.10799999999995</v>
      </c>
      <c r="F991" s="3">
        <v>43493</v>
      </c>
      <c r="G991" s="5">
        <v>0.656944444444444</v>
      </c>
      <c r="H991" t="s">
        <v>17</v>
      </c>
      <c r="I991" s="1">
        <v>30.148</v>
      </c>
      <c r="J991" s="6">
        <v>8.4</v>
      </c>
      <c r="K991" t="str">
        <f t="shared" si="62"/>
        <v>Jan</v>
      </c>
      <c r="L991" t="str">
        <f t="shared" si="63"/>
        <v>Mon</v>
      </c>
      <c r="M991" t="str">
        <f t="shared" si="64"/>
        <v>afternoon</v>
      </c>
      <c r="N991" t="str">
        <f>VLOOKUP(A991,'Customer-details'!$A$1:$C$1001,2,0)</f>
        <v>Member</v>
      </c>
      <c r="O991" t="str">
        <f>VLOOKUP(A991,'Customer-details'!$A$1:$C$1001,3,0)</f>
        <v>Male</v>
      </c>
      <c r="P991" t="str">
        <f>VLOOKUP(A991,'Product-details'!$A$1:$C$1001,2,0)</f>
        <v>Health and beauty</v>
      </c>
      <c r="Q991" t="str">
        <f>VLOOKUP(A991,'City-details'!$A$1:$C$1001,3,0)</f>
        <v>Mandalay</v>
      </c>
      <c r="R991" t="str">
        <f>VLOOKUP(A991,'City-details'!$A$1:$C$1001,2,0)</f>
        <v>B</v>
      </c>
      <c r="S991" t="str">
        <f t="shared" si="65"/>
        <v>Good</v>
      </c>
    </row>
    <row r="992" spans="1:19">
      <c r="A992" t="s">
        <v>1005</v>
      </c>
      <c r="B992" s="1">
        <v>56.56</v>
      </c>
      <c r="C992" s="4">
        <v>5</v>
      </c>
      <c r="D992" s="2">
        <v>14.14</v>
      </c>
      <c r="E992" s="1">
        <v>296.94</v>
      </c>
      <c r="F992" s="3">
        <v>43546</v>
      </c>
      <c r="G992" s="5">
        <v>0.79583333333333295</v>
      </c>
      <c r="H992" t="s">
        <v>17</v>
      </c>
      <c r="I992" s="1">
        <v>14.14</v>
      </c>
      <c r="J992" s="6">
        <v>4.5</v>
      </c>
      <c r="K992" t="str">
        <f t="shared" si="62"/>
        <v>Mar</v>
      </c>
      <c r="L992" t="str">
        <f t="shared" si="63"/>
        <v>Fri</v>
      </c>
      <c r="M992" t="str">
        <f t="shared" si="64"/>
        <v>evening</v>
      </c>
      <c r="N992" t="str">
        <f>VLOOKUP(A992,'Customer-details'!$A$1:$C$1001,2,0)</f>
        <v>Normal</v>
      </c>
      <c r="O992" t="str">
        <f>VLOOKUP(A992,'Customer-details'!$A$1:$C$1001,3,0)</f>
        <v>Female</v>
      </c>
      <c r="P992" t="str">
        <f>VLOOKUP(A992,'Product-details'!$A$1:$C$1001,2,0)</f>
        <v>Food and beverages</v>
      </c>
      <c r="Q992" t="str">
        <f>VLOOKUP(A992,'City-details'!$A$1:$C$1001,3,0)</f>
        <v>Yangon</v>
      </c>
      <c r="R992" t="str">
        <f>VLOOKUP(A992,'City-details'!$A$1:$C$1001,2,0)</f>
        <v>A</v>
      </c>
      <c r="S992" t="str">
        <f t="shared" si="65"/>
        <v>Poor</v>
      </c>
    </row>
    <row r="993" spans="1:19">
      <c r="A993" t="s">
        <v>1006</v>
      </c>
      <c r="B993" s="1">
        <v>76.599999999999994</v>
      </c>
      <c r="C993" s="4">
        <v>10</v>
      </c>
      <c r="D993" s="2">
        <v>38.299999999999997</v>
      </c>
      <c r="E993" s="1">
        <v>804.3</v>
      </c>
      <c r="F993" s="3">
        <v>43489</v>
      </c>
      <c r="G993" s="5">
        <v>0.75694444444444497</v>
      </c>
      <c r="H993" t="s">
        <v>13</v>
      </c>
      <c r="I993" s="1">
        <v>38.299999999999997</v>
      </c>
      <c r="J993" s="6">
        <v>6</v>
      </c>
      <c r="K993" t="str">
        <f t="shared" si="62"/>
        <v>Jan</v>
      </c>
      <c r="L993" t="str">
        <f t="shared" si="63"/>
        <v>Thu</v>
      </c>
      <c r="M993" t="str">
        <f t="shared" si="64"/>
        <v>evening</v>
      </c>
      <c r="N993" t="str">
        <f>VLOOKUP(A993,'Customer-details'!$A$1:$C$1001,2,0)</f>
        <v>Normal</v>
      </c>
      <c r="O993" t="str">
        <f>VLOOKUP(A993,'Customer-details'!$A$1:$C$1001,3,0)</f>
        <v>Female</v>
      </c>
      <c r="P993" t="str">
        <f>VLOOKUP(A993,'Product-details'!$A$1:$C$1001,2,0)</f>
        <v>Sports and travel</v>
      </c>
      <c r="Q993" t="str">
        <f>VLOOKUP(A993,'City-details'!$A$1:$C$1001,3,0)</f>
        <v>Mandalay</v>
      </c>
      <c r="R993" t="str">
        <f>VLOOKUP(A993,'City-details'!$A$1:$C$1001,2,0)</f>
        <v>B</v>
      </c>
      <c r="S993" t="str">
        <f t="shared" si="65"/>
        <v>Average</v>
      </c>
    </row>
    <row r="994" spans="1:19">
      <c r="A994" t="s">
        <v>1007</v>
      </c>
      <c r="B994" s="1">
        <v>58.03</v>
      </c>
      <c r="C994" s="4">
        <v>2</v>
      </c>
      <c r="D994" s="2">
        <v>5.8029999999999999</v>
      </c>
      <c r="E994" s="1">
        <v>121.863</v>
      </c>
      <c r="F994" s="3">
        <v>43534</v>
      </c>
      <c r="G994" s="5">
        <v>0.86527777777777803</v>
      </c>
      <c r="H994" t="s">
        <v>13</v>
      </c>
      <c r="I994" s="1">
        <v>5.8029999999999999</v>
      </c>
      <c r="J994" s="6">
        <v>8.8000000000000007</v>
      </c>
      <c r="K994" t="str">
        <f t="shared" si="62"/>
        <v>Mar</v>
      </c>
      <c r="L994" t="str">
        <f t="shared" si="63"/>
        <v>Sun</v>
      </c>
      <c r="M994" t="str">
        <f t="shared" si="64"/>
        <v>evening</v>
      </c>
      <c r="N994" t="str">
        <f>VLOOKUP(A994,'Customer-details'!$A$1:$C$1001,2,0)</f>
        <v>Normal</v>
      </c>
      <c r="O994" t="str">
        <f>VLOOKUP(A994,'Customer-details'!$A$1:$C$1001,3,0)</f>
        <v>Male</v>
      </c>
      <c r="P994" t="str">
        <f>VLOOKUP(A994,'Product-details'!$A$1:$C$1001,2,0)</f>
        <v>Electronic accessories</v>
      </c>
      <c r="Q994" t="str">
        <f>VLOOKUP(A994,'City-details'!$A$1:$C$1001,3,0)</f>
        <v>Yangon</v>
      </c>
      <c r="R994" t="str">
        <f>VLOOKUP(A994,'City-details'!$A$1:$C$1001,2,0)</f>
        <v>A</v>
      </c>
      <c r="S994" t="str">
        <f t="shared" si="65"/>
        <v>Good</v>
      </c>
    </row>
    <row r="995" spans="1:19">
      <c r="A995" t="s">
        <v>1008</v>
      </c>
      <c r="B995" s="1">
        <v>17.489999999999998</v>
      </c>
      <c r="C995" s="4">
        <v>10</v>
      </c>
      <c r="D995" s="2">
        <v>8.7449999999999992</v>
      </c>
      <c r="E995" s="1">
        <v>183.64500000000001</v>
      </c>
      <c r="F995" s="3">
        <v>43518</v>
      </c>
      <c r="G995" s="5">
        <v>0.77430555555555503</v>
      </c>
      <c r="H995" t="s">
        <v>13</v>
      </c>
      <c r="I995" s="1">
        <v>8.7449999999999992</v>
      </c>
      <c r="J995" s="6">
        <v>6.6</v>
      </c>
      <c r="K995" t="str">
        <f t="shared" si="62"/>
        <v>Feb</v>
      </c>
      <c r="L995" t="str">
        <f t="shared" si="63"/>
        <v>Fri</v>
      </c>
      <c r="M995" t="str">
        <f t="shared" si="64"/>
        <v>evening</v>
      </c>
      <c r="N995" t="str">
        <f>VLOOKUP(A995,'Customer-details'!$A$1:$C$1001,2,0)</f>
        <v>Normal</v>
      </c>
      <c r="O995" t="str">
        <f>VLOOKUP(A995,'Customer-details'!$A$1:$C$1001,3,0)</f>
        <v>Male</v>
      </c>
      <c r="P995" t="str">
        <f>VLOOKUP(A995,'Product-details'!$A$1:$C$1001,2,0)</f>
        <v>Fashion accessories</v>
      </c>
      <c r="Q995" t="str">
        <f>VLOOKUP(A995,'City-details'!$A$1:$C$1001,3,0)</f>
        <v>Mandalay</v>
      </c>
      <c r="R995" t="str">
        <f>VLOOKUP(A995,'City-details'!$A$1:$C$1001,2,0)</f>
        <v>B</v>
      </c>
      <c r="S995" t="str">
        <f t="shared" si="65"/>
        <v>Average</v>
      </c>
    </row>
    <row r="996" spans="1:19">
      <c r="A996" t="s">
        <v>1009</v>
      </c>
      <c r="B996" s="1">
        <v>60.95</v>
      </c>
      <c r="C996" s="4">
        <v>1</v>
      </c>
      <c r="D996" s="2">
        <v>3.0474999999999999</v>
      </c>
      <c r="E996" s="1">
        <v>63.997500000000002</v>
      </c>
      <c r="F996" s="3">
        <v>43514</v>
      </c>
      <c r="G996" s="5">
        <v>0.48611111111111099</v>
      </c>
      <c r="H996" t="s">
        <v>13</v>
      </c>
      <c r="I996" s="1">
        <v>3.0474999999999999</v>
      </c>
      <c r="J996" s="6">
        <v>5.9</v>
      </c>
      <c r="K996" t="str">
        <f t="shared" si="62"/>
        <v>Feb</v>
      </c>
      <c r="L996" t="str">
        <f t="shared" si="63"/>
        <v>Mon</v>
      </c>
      <c r="M996" t="str">
        <f t="shared" si="64"/>
        <v>morning</v>
      </c>
      <c r="N996" t="str">
        <f>VLOOKUP(A996,'Customer-details'!$A$1:$C$1001,2,0)</f>
        <v>Member</v>
      </c>
      <c r="O996" t="str">
        <f>VLOOKUP(A996,'Customer-details'!$A$1:$C$1001,3,0)</f>
        <v>Female</v>
      </c>
      <c r="P996" t="str">
        <f>VLOOKUP(A996,'Product-details'!$A$1:$C$1001,2,0)</f>
        <v>Electronic accessories</v>
      </c>
      <c r="Q996" t="str">
        <f>VLOOKUP(A996,'City-details'!$A$1:$C$1001,3,0)</f>
        <v>Naypyitaw</v>
      </c>
      <c r="R996" t="str">
        <f>VLOOKUP(A996,'City-details'!$A$1:$C$1001,2,0)</f>
        <v>C</v>
      </c>
      <c r="S996" t="str">
        <f t="shared" si="65"/>
        <v>Poor</v>
      </c>
    </row>
    <row r="997" spans="1:19">
      <c r="A997" t="s">
        <v>1010</v>
      </c>
      <c r="B997" s="1">
        <v>40.35</v>
      </c>
      <c r="C997" s="4">
        <v>1</v>
      </c>
      <c r="D997" s="2">
        <v>2.0175000000000001</v>
      </c>
      <c r="E997" s="1">
        <v>42.3675</v>
      </c>
      <c r="F997" s="3">
        <v>43494</v>
      </c>
      <c r="G997" s="5">
        <v>0.57361111111111096</v>
      </c>
      <c r="H997" t="s">
        <v>13</v>
      </c>
      <c r="I997" s="1">
        <v>2.0175000000000001</v>
      </c>
      <c r="J997" s="6">
        <v>6.2</v>
      </c>
      <c r="K997" t="str">
        <f t="shared" si="62"/>
        <v>Jan</v>
      </c>
      <c r="L997" t="str">
        <f t="shared" si="63"/>
        <v>Tue</v>
      </c>
      <c r="M997" t="str">
        <f t="shared" si="64"/>
        <v>afternoon</v>
      </c>
      <c r="N997" t="str">
        <f>VLOOKUP(A997,'Customer-details'!$A$1:$C$1001,2,0)</f>
        <v>Normal</v>
      </c>
      <c r="O997" t="str">
        <f>VLOOKUP(A997,'Customer-details'!$A$1:$C$1001,3,0)</f>
        <v>Male</v>
      </c>
      <c r="P997" t="str">
        <f>VLOOKUP(A997,'Product-details'!$A$1:$C$1001,2,0)</f>
        <v>Health and beauty</v>
      </c>
      <c r="Q997" t="str">
        <f>VLOOKUP(A997,'City-details'!$A$1:$C$1001,3,0)</f>
        <v>Naypyitaw</v>
      </c>
      <c r="R997" t="str">
        <f>VLOOKUP(A997,'City-details'!$A$1:$C$1001,2,0)</f>
        <v>C</v>
      </c>
      <c r="S997" t="str">
        <f t="shared" si="65"/>
        <v>Average</v>
      </c>
    </row>
    <row r="998" spans="1:19">
      <c r="A998" t="s">
        <v>1011</v>
      </c>
      <c r="B998" s="1">
        <v>97.38</v>
      </c>
      <c r="C998" s="4">
        <v>10</v>
      </c>
      <c r="D998" s="2">
        <v>48.69</v>
      </c>
      <c r="E998" s="1">
        <v>1022.49</v>
      </c>
      <c r="F998" s="3">
        <v>43526</v>
      </c>
      <c r="G998" s="5">
        <v>0.719444444444444</v>
      </c>
      <c r="H998" t="s">
        <v>13</v>
      </c>
      <c r="I998" s="1">
        <v>48.69</v>
      </c>
      <c r="J998" s="6">
        <v>4.4000000000000004</v>
      </c>
      <c r="K998" t="str">
        <f t="shared" si="62"/>
        <v>Mar</v>
      </c>
      <c r="L998" t="str">
        <f t="shared" si="63"/>
        <v>Sat</v>
      </c>
      <c r="M998" t="str">
        <f t="shared" si="64"/>
        <v>evening</v>
      </c>
      <c r="N998" t="str">
        <f>VLOOKUP(A998,'Customer-details'!$A$1:$C$1001,2,0)</f>
        <v>Normal</v>
      </c>
      <c r="O998" t="str">
        <f>VLOOKUP(A998,'Customer-details'!$A$1:$C$1001,3,0)</f>
        <v>Female</v>
      </c>
      <c r="P998" t="str">
        <f>VLOOKUP(A998,'Product-details'!$A$1:$C$1001,2,0)</f>
        <v>Home and lifestyle</v>
      </c>
      <c r="Q998" t="str">
        <f>VLOOKUP(A998,'City-details'!$A$1:$C$1001,3,0)</f>
        <v>Mandalay</v>
      </c>
      <c r="R998" t="str">
        <f>VLOOKUP(A998,'City-details'!$A$1:$C$1001,2,0)</f>
        <v>B</v>
      </c>
      <c r="S998" t="str">
        <f t="shared" si="65"/>
        <v>Poor</v>
      </c>
    </row>
    <row r="999" spans="1:19">
      <c r="A999" t="s">
        <v>1012</v>
      </c>
      <c r="B999" s="1">
        <v>31.84</v>
      </c>
      <c r="C999" s="4">
        <v>1</v>
      </c>
      <c r="D999" s="2">
        <v>1.5920000000000001</v>
      </c>
      <c r="E999" s="1">
        <v>33.432000000000002</v>
      </c>
      <c r="F999" s="3">
        <v>43505</v>
      </c>
      <c r="G999" s="5">
        <v>0.55694444444444402</v>
      </c>
      <c r="H999" t="s">
        <v>15</v>
      </c>
      <c r="I999" s="1">
        <v>1.5920000000000001</v>
      </c>
      <c r="J999" s="6">
        <v>7.7</v>
      </c>
      <c r="K999" t="str">
        <f t="shared" si="62"/>
        <v>Feb</v>
      </c>
      <c r="L999" t="str">
        <f t="shared" si="63"/>
        <v>Sat</v>
      </c>
      <c r="M999" t="str">
        <f t="shared" si="64"/>
        <v>afternoon</v>
      </c>
      <c r="N999" t="str">
        <f>VLOOKUP(A999,'Customer-details'!$A$1:$C$1001,2,0)</f>
        <v>Member</v>
      </c>
      <c r="O999" t="str">
        <f>VLOOKUP(A999,'Customer-details'!$A$1:$C$1001,3,0)</f>
        <v>Male</v>
      </c>
      <c r="P999" t="str">
        <f>VLOOKUP(A999,'Product-details'!$A$1:$C$1001,2,0)</f>
        <v>Food and beverages</v>
      </c>
      <c r="Q999" t="str">
        <f>VLOOKUP(A999,'City-details'!$A$1:$C$1001,3,0)</f>
        <v>Yangon</v>
      </c>
      <c r="R999" t="str">
        <f>VLOOKUP(A999,'City-details'!$A$1:$C$1001,2,0)</f>
        <v>A</v>
      </c>
      <c r="S999" t="str">
        <f t="shared" si="65"/>
        <v>Average</v>
      </c>
    </row>
    <row r="1000" spans="1:19">
      <c r="A1000" t="s">
        <v>1013</v>
      </c>
      <c r="B1000" s="1">
        <v>65.819999999999993</v>
      </c>
      <c r="C1000" s="4">
        <v>1</v>
      </c>
      <c r="D1000" s="2">
        <v>3.2909999999999999</v>
      </c>
      <c r="E1000" s="1">
        <v>69.111000000000004</v>
      </c>
      <c r="F1000" s="3">
        <v>43518</v>
      </c>
      <c r="G1000" s="5">
        <v>0.64791666666666703</v>
      </c>
      <c r="H1000" t="s">
        <v>15</v>
      </c>
      <c r="I1000" s="1">
        <v>3.2909999999999999</v>
      </c>
      <c r="J1000" s="6">
        <v>4.0999999999999996</v>
      </c>
      <c r="K1000" t="str">
        <f t="shared" si="62"/>
        <v>Feb</v>
      </c>
      <c r="L1000" t="str">
        <f t="shared" si="63"/>
        <v>Fri</v>
      </c>
      <c r="M1000" t="str">
        <f t="shared" si="64"/>
        <v>afternoon</v>
      </c>
      <c r="N1000" t="str">
        <f>VLOOKUP(A1000,'Customer-details'!$A$1:$C$1001,2,0)</f>
        <v>Normal</v>
      </c>
      <c r="O1000" t="str">
        <f>VLOOKUP(A1000,'Customer-details'!$A$1:$C$1001,3,0)</f>
        <v>Male</v>
      </c>
      <c r="P1000" t="str">
        <f>VLOOKUP(A1000,'Product-details'!$A$1:$C$1001,2,0)</f>
        <v>Home and lifestyle</v>
      </c>
      <c r="Q1000" t="str">
        <f>VLOOKUP(A1000,'City-details'!$A$1:$C$1001,3,0)</f>
        <v>Yangon</v>
      </c>
      <c r="R1000" t="str">
        <f>VLOOKUP(A1000,'City-details'!$A$1:$C$1001,2,0)</f>
        <v>A</v>
      </c>
      <c r="S1000" t="str">
        <f t="shared" si="65"/>
        <v>Poor</v>
      </c>
    </row>
    <row r="1001" spans="1:19">
      <c r="A1001" t="s">
        <v>1014</v>
      </c>
      <c r="B1001" s="1">
        <v>88.34</v>
      </c>
      <c r="C1001" s="4">
        <v>7</v>
      </c>
      <c r="D1001" s="2">
        <v>30.919</v>
      </c>
      <c r="E1001" s="1">
        <v>649.29899999999998</v>
      </c>
      <c r="F1001" s="3">
        <v>43514</v>
      </c>
      <c r="G1001" s="5">
        <v>0.56111111111111101</v>
      </c>
      <c r="H1001" t="s">
        <v>15</v>
      </c>
      <c r="I1001" s="1">
        <v>30.919</v>
      </c>
      <c r="J1001" s="6">
        <v>6.6</v>
      </c>
      <c r="K1001" t="str">
        <f t="shared" si="62"/>
        <v>Feb</v>
      </c>
      <c r="L1001" t="str">
        <f t="shared" si="63"/>
        <v>Mon</v>
      </c>
      <c r="M1001" t="str">
        <f t="shared" si="64"/>
        <v>afternoon</v>
      </c>
      <c r="N1001" t="str">
        <f>VLOOKUP(A1001,'Customer-details'!$A$1:$C$1001,2,0)</f>
        <v>Member</v>
      </c>
      <c r="O1001" t="str">
        <f>VLOOKUP(A1001,'Customer-details'!$A$1:$C$1001,3,0)</f>
        <v>Female</v>
      </c>
      <c r="P1001" t="str">
        <f>VLOOKUP(A1001,'Product-details'!$A$1:$C$1001,2,0)</f>
        <v>Fashion accessories</v>
      </c>
      <c r="Q1001" t="str">
        <f>VLOOKUP(A1001,'City-details'!$A$1:$C$1001,3,0)</f>
        <v>Yangon</v>
      </c>
      <c r="R1001" t="str">
        <f>VLOOKUP(A1001,'City-details'!$A$1:$C$1001,2,0)</f>
        <v>A</v>
      </c>
      <c r="S1001" t="str">
        <f t="shared" si="65"/>
        <v>Average</v>
      </c>
    </row>
    <row r="1002" spans="1:19">
      <c r="K1002" t="str">
        <f t="shared" ref="K1002:K1058" si="66">TEXT(F1002,"MMM")</f>
        <v>Jan</v>
      </c>
      <c r="L1002" t="str">
        <f t="shared" ref="L1002:L1058" si="67">TEXT(F1002,"ddd")</f>
        <v>Sat</v>
      </c>
      <c r="M1002" t="str">
        <f t="shared" si="64"/>
        <v>morning</v>
      </c>
      <c r="N1002" t="e">
        <f>VLOOKUP(A1002,'Customer-details'!$A$1:$C$1001,2,0)</f>
        <v>#N/A</v>
      </c>
      <c r="O1002" t="e">
        <f>VLOOKUP(A1002,'Customer-details'!$A$1:$C$1001,3,0)</f>
        <v>#N/A</v>
      </c>
      <c r="P1002" t="e">
        <f>VLOOKUP(A1002,'Product-details'!$A$1:$C$1001,2,0)</f>
        <v>#N/A</v>
      </c>
      <c r="Q1002" t="e">
        <f>VLOOKUP(A1002,'City-details'!$A$1:$C$1001,3,0)</f>
        <v>#N/A</v>
      </c>
      <c r="R1002" t="e">
        <f>VLOOKUP(A1002,'City-details'!$A$1:$C$1001,2,0)</f>
        <v>#N/A</v>
      </c>
    </row>
    <row r="1003" spans="1:19">
      <c r="K1003" t="str">
        <f t="shared" si="66"/>
        <v>Jan</v>
      </c>
      <c r="L1003" t="str">
        <f t="shared" si="67"/>
        <v>Sat</v>
      </c>
      <c r="M1003" t="str">
        <f t="shared" si="64"/>
        <v>morning</v>
      </c>
      <c r="N1003" t="e">
        <f>VLOOKUP(A1003,'Customer-details'!$A$1:$C$1001,2,0)</f>
        <v>#N/A</v>
      </c>
      <c r="O1003" t="e">
        <f>VLOOKUP(A1003,'Customer-details'!$A$1:$C$1001,3,0)</f>
        <v>#N/A</v>
      </c>
      <c r="P1003" t="e">
        <f>VLOOKUP(A1003,'Product-details'!$A$1:$C$1001,2,0)</f>
        <v>#N/A</v>
      </c>
      <c r="Q1003" t="e">
        <f>VLOOKUP(A1003,'City-details'!$A$1:$C$1001,3,0)</f>
        <v>#N/A</v>
      </c>
      <c r="R1003" t="e">
        <f>VLOOKUP(A1003,'City-details'!$A$1:$C$1001,2,0)</f>
        <v>#N/A</v>
      </c>
    </row>
    <row r="1004" spans="1:19">
      <c r="K1004" t="str">
        <f t="shared" si="66"/>
        <v>Jan</v>
      </c>
      <c r="L1004" t="str">
        <f t="shared" si="67"/>
        <v>Sat</v>
      </c>
      <c r="M1004" t="str">
        <f t="shared" si="64"/>
        <v>morning</v>
      </c>
      <c r="N1004" t="e">
        <f>VLOOKUP(A1004,'Customer-details'!$A$1:$C$1001,2,0)</f>
        <v>#N/A</v>
      </c>
      <c r="O1004" t="e">
        <f>VLOOKUP(A1004,'Customer-details'!$A$1:$C$1001,3,0)</f>
        <v>#N/A</v>
      </c>
      <c r="P1004" t="e">
        <f>VLOOKUP(A1004,'Product-details'!$A$1:$C$1001,2,0)</f>
        <v>#N/A</v>
      </c>
      <c r="Q1004" t="e">
        <f>VLOOKUP(A1004,'City-details'!$A$1:$C$1001,3,0)</f>
        <v>#N/A</v>
      </c>
      <c r="R1004" t="e">
        <f>VLOOKUP(A1004,'City-details'!$A$1:$C$1001,2,0)</f>
        <v>#N/A</v>
      </c>
    </row>
    <row r="1005" spans="1:19">
      <c r="K1005" t="str">
        <f t="shared" si="66"/>
        <v>Jan</v>
      </c>
      <c r="L1005" t="str">
        <f t="shared" si="67"/>
        <v>Sat</v>
      </c>
      <c r="M1005" t="str">
        <f t="shared" si="64"/>
        <v>morning</v>
      </c>
      <c r="N1005" t="e">
        <f>VLOOKUP(A1005,'Customer-details'!$A$1:$C$1001,2,0)</f>
        <v>#N/A</v>
      </c>
      <c r="O1005" t="e">
        <f>VLOOKUP(A1005,'Customer-details'!$A$1:$C$1001,3,0)</f>
        <v>#N/A</v>
      </c>
      <c r="P1005" t="e">
        <f>VLOOKUP(A1005,'Product-details'!$A$1:$C$1001,2,0)</f>
        <v>#N/A</v>
      </c>
      <c r="Q1005" t="e">
        <f>VLOOKUP(A1005,'City-details'!$A$1:$C$1001,3,0)</f>
        <v>#N/A</v>
      </c>
      <c r="R1005" t="e">
        <f>VLOOKUP(A1005,'City-details'!$A$1:$C$1001,2,0)</f>
        <v>#N/A</v>
      </c>
    </row>
    <row r="1006" spans="1:19">
      <c r="K1006" t="str">
        <f t="shared" si="66"/>
        <v>Jan</v>
      </c>
      <c r="L1006" t="str">
        <f t="shared" si="67"/>
        <v>Sat</v>
      </c>
      <c r="M1006" t="str">
        <f t="shared" si="64"/>
        <v>morning</v>
      </c>
      <c r="N1006" t="e">
        <f>VLOOKUP(A1006,'Customer-details'!$A$1:$C$1001,2,0)</f>
        <v>#N/A</v>
      </c>
      <c r="O1006" t="e">
        <f>VLOOKUP(A1006,'Customer-details'!$A$1:$C$1001,3,0)</f>
        <v>#N/A</v>
      </c>
      <c r="P1006" t="e">
        <f>VLOOKUP(A1006,'Product-details'!$A$1:$C$1001,2,0)</f>
        <v>#N/A</v>
      </c>
      <c r="Q1006" t="e">
        <f>VLOOKUP(A1006,'City-details'!$A$1:$C$1001,3,0)</f>
        <v>#N/A</v>
      </c>
      <c r="R1006" t="e">
        <f>VLOOKUP(A1006,'City-details'!$A$1:$C$1001,2,0)</f>
        <v>#N/A</v>
      </c>
    </row>
    <row r="1007" spans="1:19">
      <c r="K1007" t="str">
        <f t="shared" si="66"/>
        <v>Jan</v>
      </c>
      <c r="L1007" t="str">
        <f t="shared" si="67"/>
        <v>Sat</v>
      </c>
      <c r="M1007" t="str">
        <f t="shared" si="64"/>
        <v>morning</v>
      </c>
      <c r="N1007" t="e">
        <f>VLOOKUP(A1007,'Customer-details'!$A$1:$C$1001,2,0)</f>
        <v>#N/A</v>
      </c>
      <c r="O1007" t="e">
        <f>VLOOKUP(A1007,'Customer-details'!$A$1:$C$1001,3,0)</f>
        <v>#N/A</v>
      </c>
      <c r="P1007" t="e">
        <f>VLOOKUP(A1007,'Product-details'!$A$1:$C$1001,2,0)</f>
        <v>#N/A</v>
      </c>
      <c r="Q1007" t="e">
        <f>VLOOKUP(A1007,'City-details'!$A$1:$C$1001,3,0)</f>
        <v>#N/A</v>
      </c>
      <c r="R1007" t="e">
        <f>VLOOKUP(A1007,'City-details'!$A$1:$C$1001,2,0)</f>
        <v>#N/A</v>
      </c>
    </row>
    <row r="1008" spans="1:19">
      <c r="K1008" t="str">
        <f t="shared" si="66"/>
        <v>Jan</v>
      </c>
      <c r="L1008" t="str">
        <f t="shared" si="67"/>
        <v>Sat</v>
      </c>
      <c r="M1008" t="str">
        <f t="shared" si="64"/>
        <v>morning</v>
      </c>
      <c r="N1008" t="e">
        <f>VLOOKUP(A1008,'Customer-details'!$A$1:$C$1001,2,0)</f>
        <v>#N/A</v>
      </c>
      <c r="O1008" t="e">
        <f>VLOOKUP(A1008,'Customer-details'!$A$1:$C$1001,3,0)</f>
        <v>#N/A</v>
      </c>
      <c r="P1008" t="e">
        <f>VLOOKUP(A1008,'Product-details'!$A$1:$C$1001,2,0)</f>
        <v>#N/A</v>
      </c>
      <c r="Q1008" t="e">
        <f>VLOOKUP(A1008,'City-details'!$A$1:$C$1001,3,0)</f>
        <v>#N/A</v>
      </c>
      <c r="R1008" t="e">
        <f>VLOOKUP(A1008,'City-details'!$A$1:$C$1001,2,0)</f>
        <v>#N/A</v>
      </c>
    </row>
    <row r="1009" spans="11:18">
      <c r="K1009" t="str">
        <f t="shared" si="66"/>
        <v>Jan</v>
      </c>
      <c r="L1009" t="str">
        <f t="shared" si="67"/>
        <v>Sat</v>
      </c>
      <c r="M1009" t="str">
        <f t="shared" si="64"/>
        <v>morning</v>
      </c>
      <c r="N1009" t="e">
        <f>VLOOKUP(A1009,'Customer-details'!$A$1:$C$1001,2,0)</f>
        <v>#N/A</v>
      </c>
      <c r="O1009" t="e">
        <f>VLOOKUP(A1009,'Customer-details'!$A$1:$C$1001,3,0)</f>
        <v>#N/A</v>
      </c>
      <c r="P1009" t="e">
        <f>VLOOKUP(A1009,'Product-details'!$A$1:$C$1001,2,0)</f>
        <v>#N/A</v>
      </c>
      <c r="Q1009" t="e">
        <f>VLOOKUP(A1009,'City-details'!$A$1:$C$1001,3,0)</f>
        <v>#N/A</v>
      </c>
      <c r="R1009" t="e">
        <f>VLOOKUP(A1009,'City-details'!$A$1:$C$1001,2,0)</f>
        <v>#N/A</v>
      </c>
    </row>
    <row r="1010" spans="11:18">
      <c r="K1010" t="str">
        <f t="shared" si="66"/>
        <v>Jan</v>
      </c>
      <c r="L1010" t="str">
        <f t="shared" si="67"/>
        <v>Sat</v>
      </c>
      <c r="M1010" t="str">
        <f t="shared" si="64"/>
        <v>morning</v>
      </c>
      <c r="N1010" t="e">
        <f>VLOOKUP(A1010,'Customer-details'!$A$1:$C$1001,2,0)</f>
        <v>#N/A</v>
      </c>
      <c r="O1010" t="e">
        <f>VLOOKUP(A1010,'Customer-details'!$A$1:$C$1001,3,0)</f>
        <v>#N/A</v>
      </c>
      <c r="P1010" t="e">
        <f>VLOOKUP(A1010,'Product-details'!$A$1:$C$1001,2,0)</f>
        <v>#N/A</v>
      </c>
      <c r="Q1010" t="e">
        <f>VLOOKUP(A1010,'City-details'!$A$1:$C$1001,3,0)</f>
        <v>#N/A</v>
      </c>
      <c r="R1010" t="e">
        <f>VLOOKUP(A1010,'City-details'!$A$1:$C$1001,2,0)</f>
        <v>#N/A</v>
      </c>
    </row>
    <row r="1011" spans="11:18">
      <c r="K1011" t="str">
        <f t="shared" si="66"/>
        <v>Jan</v>
      </c>
      <c r="L1011" t="str">
        <f t="shared" si="67"/>
        <v>Sat</v>
      </c>
      <c r="M1011" t="str">
        <f t="shared" si="64"/>
        <v>morning</v>
      </c>
      <c r="N1011" t="e">
        <f>VLOOKUP(A1011,'Customer-details'!$A$1:$C$1001,2,0)</f>
        <v>#N/A</v>
      </c>
      <c r="O1011" t="e">
        <f>VLOOKUP(A1011,'Customer-details'!$A$1:$C$1001,3,0)</f>
        <v>#N/A</v>
      </c>
      <c r="P1011" t="e">
        <f>VLOOKUP(A1011,'Product-details'!$A$1:$C$1001,2,0)</f>
        <v>#N/A</v>
      </c>
      <c r="Q1011" t="e">
        <f>VLOOKUP(A1011,'City-details'!$A$1:$C$1001,3,0)</f>
        <v>#N/A</v>
      </c>
      <c r="R1011" t="e">
        <f>VLOOKUP(A1011,'City-details'!$A$1:$C$1001,2,0)</f>
        <v>#N/A</v>
      </c>
    </row>
    <row r="1012" spans="11:18">
      <c r="K1012" t="str">
        <f t="shared" si="66"/>
        <v>Jan</v>
      </c>
      <c r="L1012" t="str">
        <f t="shared" si="67"/>
        <v>Sat</v>
      </c>
      <c r="M1012" t="str">
        <f t="shared" si="64"/>
        <v>morning</v>
      </c>
      <c r="N1012" t="e">
        <f>VLOOKUP(A1012,'Customer-details'!$A$1:$C$1001,2,0)</f>
        <v>#N/A</v>
      </c>
      <c r="O1012" t="e">
        <f>VLOOKUP(A1012,'Customer-details'!$A$1:$C$1001,3,0)</f>
        <v>#N/A</v>
      </c>
      <c r="P1012" t="e">
        <f>VLOOKUP(A1012,'Product-details'!$A$1:$C$1001,2,0)</f>
        <v>#N/A</v>
      </c>
      <c r="Q1012" t="e">
        <f>VLOOKUP(A1012,'City-details'!$A$1:$C$1001,3,0)</f>
        <v>#N/A</v>
      </c>
      <c r="R1012" t="e">
        <f>VLOOKUP(A1012,'City-details'!$A$1:$C$1001,2,0)</f>
        <v>#N/A</v>
      </c>
    </row>
    <row r="1013" spans="11:18">
      <c r="K1013" t="str">
        <f t="shared" si="66"/>
        <v>Jan</v>
      </c>
      <c r="L1013" t="str">
        <f t="shared" si="67"/>
        <v>Sat</v>
      </c>
      <c r="M1013" t="str">
        <f t="shared" si="64"/>
        <v>morning</v>
      </c>
      <c r="N1013" t="e">
        <f>VLOOKUP(A1013,'Customer-details'!$A$1:$C$1001,2,0)</f>
        <v>#N/A</v>
      </c>
      <c r="P1013" t="e">
        <f>VLOOKUP(A1013,'Product-details'!$A$1:$C$1001,2,0)</f>
        <v>#N/A</v>
      </c>
      <c r="Q1013" t="e">
        <f>VLOOKUP(A1013,'City-details'!$A$1:$C$1001,3,0)</f>
        <v>#N/A</v>
      </c>
      <c r="R1013" t="e">
        <f>VLOOKUP(A1013,'City-details'!$A$1:$C$1001,2,0)</f>
        <v>#N/A</v>
      </c>
    </row>
    <row r="1014" spans="11:18">
      <c r="K1014" t="str">
        <f t="shared" si="66"/>
        <v>Jan</v>
      </c>
      <c r="L1014" t="str">
        <f t="shared" si="67"/>
        <v>Sat</v>
      </c>
      <c r="M1014" t="str">
        <f t="shared" si="64"/>
        <v>morning</v>
      </c>
      <c r="N1014" t="e">
        <f>VLOOKUP(A1014,'Customer-details'!$A$1:$C$1001,2,0)</f>
        <v>#N/A</v>
      </c>
      <c r="P1014" t="e">
        <f>VLOOKUP(A1014,'Product-details'!$A$1:$C$1001,2,0)</f>
        <v>#N/A</v>
      </c>
      <c r="Q1014" t="e">
        <f>VLOOKUP(A1014,'City-details'!$A$1:$C$1001,3,0)</f>
        <v>#N/A</v>
      </c>
      <c r="R1014" t="e">
        <f>VLOOKUP(A1014,'City-details'!$A$1:$C$1001,2,0)</f>
        <v>#N/A</v>
      </c>
    </row>
    <row r="1015" spans="11:18">
      <c r="K1015" t="str">
        <f t="shared" si="66"/>
        <v>Jan</v>
      </c>
      <c r="L1015" t="str">
        <f t="shared" si="67"/>
        <v>Sat</v>
      </c>
      <c r="M1015" t="str">
        <f t="shared" si="64"/>
        <v>morning</v>
      </c>
      <c r="N1015" t="e">
        <f>VLOOKUP(A1015,'Customer-details'!$A$1:$C$1001,2,0)</f>
        <v>#N/A</v>
      </c>
      <c r="P1015" t="e">
        <f>VLOOKUP(A1015,'Product-details'!$A$1:$C$1001,2,0)</f>
        <v>#N/A</v>
      </c>
      <c r="Q1015" t="e">
        <f>VLOOKUP(A1015,'City-details'!$A$1:$C$1001,3,0)</f>
        <v>#N/A</v>
      </c>
      <c r="R1015" t="e">
        <f>VLOOKUP(A1015,'City-details'!$A$1:$C$1001,2,0)</f>
        <v>#N/A</v>
      </c>
    </row>
    <row r="1016" spans="11:18">
      <c r="K1016" t="str">
        <f t="shared" si="66"/>
        <v>Jan</v>
      </c>
      <c r="L1016" t="str">
        <f t="shared" si="67"/>
        <v>Sat</v>
      </c>
      <c r="M1016" t="str">
        <f t="shared" si="64"/>
        <v>morning</v>
      </c>
      <c r="N1016" t="e">
        <f>VLOOKUP(A1016,'Customer-details'!$A$1:$C$1001,2,0)</f>
        <v>#N/A</v>
      </c>
      <c r="P1016" t="e">
        <f>VLOOKUP(A1016,'Product-details'!$A$1:$C$1001,2,0)</f>
        <v>#N/A</v>
      </c>
      <c r="Q1016" t="e">
        <f>VLOOKUP(A1016,'City-details'!$A$1:$C$1001,3,0)</f>
        <v>#N/A</v>
      </c>
      <c r="R1016" t="e">
        <f>VLOOKUP(A1016,'City-details'!$A$1:$C$1001,2,0)</f>
        <v>#N/A</v>
      </c>
    </row>
    <row r="1017" spans="11:18">
      <c r="K1017" t="str">
        <f t="shared" si="66"/>
        <v>Jan</v>
      </c>
      <c r="L1017" t="str">
        <f t="shared" si="67"/>
        <v>Sat</v>
      </c>
      <c r="M1017" t="str">
        <f t="shared" si="64"/>
        <v>morning</v>
      </c>
      <c r="N1017" t="e">
        <f>VLOOKUP(A1017,'Customer-details'!$A$1:$C$1001,2,0)</f>
        <v>#N/A</v>
      </c>
      <c r="P1017" t="e">
        <f>VLOOKUP(A1017,'Product-details'!$A$1:$C$1001,2,0)</f>
        <v>#N/A</v>
      </c>
      <c r="Q1017" t="e">
        <f>VLOOKUP(A1017,'City-details'!$A$1:$C$1001,3,0)</f>
        <v>#N/A</v>
      </c>
      <c r="R1017" t="e">
        <f>VLOOKUP(A1017,'City-details'!$A$1:$C$1001,2,0)</f>
        <v>#N/A</v>
      </c>
    </row>
    <row r="1018" spans="11:18">
      <c r="K1018" t="str">
        <f t="shared" si="66"/>
        <v>Jan</v>
      </c>
      <c r="L1018" t="str">
        <f t="shared" si="67"/>
        <v>Sat</v>
      </c>
      <c r="M1018" t="str">
        <f t="shared" si="64"/>
        <v>morning</v>
      </c>
      <c r="N1018" t="e">
        <f>VLOOKUP(A1018,'Customer-details'!$A$1:$C$1001,2,0)</f>
        <v>#N/A</v>
      </c>
      <c r="P1018" t="e">
        <f>VLOOKUP(A1018,'Product-details'!$A$1:$C$1001,2,0)</f>
        <v>#N/A</v>
      </c>
      <c r="Q1018" t="e">
        <f>VLOOKUP(A1018,'City-details'!$A$1:$C$1001,3,0)</f>
        <v>#N/A</v>
      </c>
      <c r="R1018" t="e">
        <f>VLOOKUP(A1018,'City-details'!$A$1:$C$1001,2,0)</f>
        <v>#N/A</v>
      </c>
    </row>
    <row r="1019" spans="11:18">
      <c r="K1019" t="str">
        <f t="shared" si="66"/>
        <v>Jan</v>
      </c>
      <c r="L1019" t="str">
        <f t="shared" si="67"/>
        <v>Sat</v>
      </c>
      <c r="M1019" t="str">
        <f t="shared" si="64"/>
        <v>morning</v>
      </c>
      <c r="N1019" t="e">
        <f>VLOOKUP(A1019,'Customer-details'!$A$1:$C$1001,2,0)</f>
        <v>#N/A</v>
      </c>
      <c r="P1019" t="e">
        <f>VLOOKUP(A1019,'Product-details'!$A$1:$C$1001,2,0)</f>
        <v>#N/A</v>
      </c>
      <c r="Q1019" t="e">
        <f>VLOOKUP(A1019,'City-details'!$A$1:$C$1001,3,0)</f>
        <v>#N/A</v>
      </c>
      <c r="R1019" t="e">
        <f>VLOOKUP(A1019,'City-details'!$A$1:$C$1001,2,0)</f>
        <v>#N/A</v>
      </c>
    </row>
    <row r="1020" spans="11:18">
      <c r="K1020" t="str">
        <f t="shared" si="66"/>
        <v>Jan</v>
      </c>
      <c r="L1020" t="str">
        <f t="shared" si="67"/>
        <v>Sat</v>
      </c>
      <c r="M1020" t="str">
        <f t="shared" si="64"/>
        <v>morning</v>
      </c>
      <c r="N1020" t="e">
        <f>VLOOKUP(A1020,'Customer-details'!$A$1:$C$1001,2,0)</f>
        <v>#N/A</v>
      </c>
      <c r="P1020" t="e">
        <f>VLOOKUP(A1020,'Product-details'!$A$1:$C$1001,2,0)</f>
        <v>#N/A</v>
      </c>
      <c r="Q1020" t="e">
        <f>VLOOKUP(A1020,'City-details'!$A$1:$C$1001,3,0)</f>
        <v>#N/A</v>
      </c>
      <c r="R1020" t="e">
        <f>VLOOKUP(A1020,'City-details'!$A$1:$C$1001,2,0)</f>
        <v>#N/A</v>
      </c>
    </row>
    <row r="1021" spans="11:18">
      <c r="K1021" t="str">
        <f t="shared" si="66"/>
        <v>Jan</v>
      </c>
      <c r="L1021" t="str">
        <f t="shared" si="67"/>
        <v>Sat</v>
      </c>
      <c r="M1021" t="str">
        <f t="shared" si="64"/>
        <v>morning</v>
      </c>
      <c r="N1021" t="e">
        <f>VLOOKUP(A1021,'Customer-details'!$A$1:$C$1001,2,0)</f>
        <v>#N/A</v>
      </c>
      <c r="P1021" t="e">
        <f>VLOOKUP(A1021,'Product-details'!$A$1:$C$1001,2,0)</f>
        <v>#N/A</v>
      </c>
      <c r="Q1021" t="e">
        <f>VLOOKUP(A1021,'City-details'!$A$1:$C$1001,3,0)</f>
        <v>#N/A</v>
      </c>
      <c r="R1021" t="e">
        <f>VLOOKUP(A1021,'City-details'!$A$1:$C$1001,2,0)</f>
        <v>#N/A</v>
      </c>
    </row>
    <row r="1022" spans="11:18">
      <c r="K1022" t="str">
        <f t="shared" si="66"/>
        <v>Jan</v>
      </c>
      <c r="L1022" t="str">
        <f t="shared" si="67"/>
        <v>Sat</v>
      </c>
      <c r="M1022" t="str">
        <f t="shared" si="64"/>
        <v>morning</v>
      </c>
      <c r="N1022" t="e">
        <f>VLOOKUP(A1022,'Customer-details'!$A$1:$C$1001,2,0)</f>
        <v>#N/A</v>
      </c>
      <c r="P1022" t="e">
        <f>VLOOKUP(A1022,'Product-details'!$A$1:$C$1001,2,0)</f>
        <v>#N/A</v>
      </c>
      <c r="Q1022" t="e">
        <f>VLOOKUP(A1022,'City-details'!$A$1:$C$1001,3,0)</f>
        <v>#N/A</v>
      </c>
      <c r="R1022" t="e">
        <f>VLOOKUP(A1022,'City-details'!$A$1:$C$1001,2,0)</f>
        <v>#N/A</v>
      </c>
    </row>
    <row r="1023" spans="11:18">
      <c r="K1023" t="str">
        <f t="shared" si="66"/>
        <v>Jan</v>
      </c>
      <c r="L1023" t="str">
        <f t="shared" si="67"/>
        <v>Sat</v>
      </c>
      <c r="M1023" t="str">
        <f t="shared" si="64"/>
        <v>morning</v>
      </c>
      <c r="N1023" t="e">
        <f>VLOOKUP(A1023,'Customer-details'!$A$1:$C$1001,2,0)</f>
        <v>#N/A</v>
      </c>
      <c r="P1023" t="e">
        <f>VLOOKUP(A1023,'Product-details'!$A$1:$C$1001,2,0)</f>
        <v>#N/A</v>
      </c>
      <c r="Q1023" t="e">
        <f>VLOOKUP(A1023,'City-details'!$A$1:$C$1001,3,0)</f>
        <v>#N/A</v>
      </c>
      <c r="R1023" t="e">
        <f>VLOOKUP(A1023,'City-details'!$A$1:$C$1001,2,0)</f>
        <v>#N/A</v>
      </c>
    </row>
    <row r="1024" spans="11:18">
      <c r="K1024" t="str">
        <f t="shared" si="66"/>
        <v>Jan</v>
      </c>
      <c r="L1024" t="str">
        <f t="shared" si="67"/>
        <v>Sat</v>
      </c>
      <c r="M1024" t="str">
        <f t="shared" si="64"/>
        <v>morning</v>
      </c>
      <c r="N1024" t="e">
        <f>VLOOKUP(A1024,'Customer-details'!$A$1:$C$1001,2,0)</f>
        <v>#N/A</v>
      </c>
      <c r="P1024" t="e">
        <f>VLOOKUP(A1024,'Product-details'!$A$1:$C$1001,2,0)</f>
        <v>#N/A</v>
      </c>
      <c r="Q1024" t="e">
        <f>VLOOKUP(A1024,'City-details'!$A$1:$C$1001,3,0)</f>
        <v>#N/A</v>
      </c>
      <c r="R1024" t="e">
        <f>VLOOKUP(A1024,'City-details'!$A$1:$C$1001,2,0)</f>
        <v>#N/A</v>
      </c>
    </row>
    <row r="1025" spans="11:18">
      <c r="K1025" t="str">
        <f t="shared" si="66"/>
        <v>Jan</v>
      </c>
      <c r="L1025" t="str">
        <f t="shared" si="67"/>
        <v>Sat</v>
      </c>
      <c r="M1025" t="str">
        <f t="shared" si="64"/>
        <v>morning</v>
      </c>
      <c r="N1025" t="e">
        <f>VLOOKUP(A1025,'Customer-details'!$A$1:$C$1001,2,0)</f>
        <v>#N/A</v>
      </c>
      <c r="P1025" t="e">
        <f>VLOOKUP(A1025,'Product-details'!$A$1:$C$1001,2,0)</f>
        <v>#N/A</v>
      </c>
      <c r="Q1025" t="e">
        <f>VLOOKUP(A1025,'City-details'!$A$1:$C$1001,3,0)</f>
        <v>#N/A</v>
      </c>
      <c r="R1025" t="e">
        <f>VLOOKUP(A1025,'City-details'!$A$1:$C$1001,2,0)</f>
        <v>#N/A</v>
      </c>
    </row>
    <row r="1026" spans="11:18">
      <c r="K1026" t="str">
        <f t="shared" si="66"/>
        <v>Jan</v>
      </c>
      <c r="L1026" t="str">
        <f t="shared" si="67"/>
        <v>Sat</v>
      </c>
      <c r="M1026" t="str">
        <f t="shared" si="64"/>
        <v>morning</v>
      </c>
      <c r="N1026" t="e">
        <f>VLOOKUP(A1026,'Customer-details'!$A$1:$C$1001,2,0)</f>
        <v>#N/A</v>
      </c>
      <c r="P1026" t="e">
        <f>VLOOKUP(A1026,'Product-details'!$A$1:$C$1001,2,0)</f>
        <v>#N/A</v>
      </c>
      <c r="Q1026" t="e">
        <f>VLOOKUP(A1026,'City-details'!$A$1:$C$1001,3,0)</f>
        <v>#N/A</v>
      </c>
      <c r="R1026" t="e">
        <f>VLOOKUP(A1026,'City-details'!$A$1:$C$1001,2,0)</f>
        <v>#N/A</v>
      </c>
    </row>
    <row r="1027" spans="11:18">
      <c r="K1027" t="str">
        <f t="shared" si="66"/>
        <v>Jan</v>
      </c>
      <c r="L1027" t="str">
        <f t="shared" si="67"/>
        <v>Sat</v>
      </c>
      <c r="M1027" t="str">
        <f t="shared" ref="M1027:M1090" si="68">IF(G1027&lt;TIME(12,0,0),"morning",IF(AND(G1027&gt;=TIME(12,0,0),G1027&lt;TIME(16,0,0)),"afternoon","evening"))</f>
        <v>morning</v>
      </c>
      <c r="N1027" t="e">
        <f>VLOOKUP(A1027,'Customer-details'!$A$1:$C$1001,2,0)</f>
        <v>#N/A</v>
      </c>
      <c r="P1027" t="e">
        <f>VLOOKUP(A1027,'Product-details'!$A$1:$C$1001,2,0)</f>
        <v>#N/A</v>
      </c>
      <c r="Q1027" t="e">
        <f>VLOOKUP(A1027,'City-details'!$A$1:$C$1001,3,0)</f>
        <v>#N/A</v>
      </c>
      <c r="R1027" t="e">
        <f>VLOOKUP(A1027,'City-details'!$A$1:$C$1001,2,0)</f>
        <v>#N/A</v>
      </c>
    </row>
    <row r="1028" spans="11:18">
      <c r="K1028" t="str">
        <f t="shared" si="66"/>
        <v>Jan</v>
      </c>
      <c r="L1028" t="str">
        <f t="shared" si="67"/>
        <v>Sat</v>
      </c>
      <c r="M1028" t="str">
        <f t="shared" si="68"/>
        <v>morning</v>
      </c>
      <c r="N1028" t="e">
        <f>VLOOKUP(A1028,'Customer-details'!$A$1:$C$1001,2,0)</f>
        <v>#N/A</v>
      </c>
      <c r="P1028" t="e">
        <f>VLOOKUP(A1028,'Product-details'!$A$1:$C$1001,2,0)</f>
        <v>#N/A</v>
      </c>
      <c r="Q1028" t="e">
        <f>VLOOKUP(A1028,'City-details'!$A$1:$C$1001,3,0)</f>
        <v>#N/A</v>
      </c>
      <c r="R1028" t="e">
        <f>VLOOKUP(A1028,'City-details'!$A$1:$C$1001,2,0)</f>
        <v>#N/A</v>
      </c>
    </row>
    <row r="1029" spans="11:18">
      <c r="K1029" t="str">
        <f t="shared" si="66"/>
        <v>Jan</v>
      </c>
      <c r="L1029" t="str">
        <f t="shared" si="67"/>
        <v>Sat</v>
      </c>
      <c r="M1029" t="str">
        <f t="shared" si="68"/>
        <v>morning</v>
      </c>
      <c r="N1029" t="e">
        <f>VLOOKUP(A1029,'Customer-details'!$A$1:$C$1001,2,0)</f>
        <v>#N/A</v>
      </c>
      <c r="P1029" t="e">
        <f>VLOOKUP(A1029,'Product-details'!$A$1:$C$1001,2,0)</f>
        <v>#N/A</v>
      </c>
      <c r="Q1029" t="e">
        <f>VLOOKUP(A1029,'City-details'!$A$1:$C$1001,3,0)</f>
        <v>#N/A</v>
      </c>
      <c r="R1029" t="e">
        <f>VLOOKUP(A1029,'City-details'!$A$1:$C$1001,2,0)</f>
        <v>#N/A</v>
      </c>
    </row>
    <row r="1030" spans="11:18">
      <c r="K1030" t="str">
        <f t="shared" si="66"/>
        <v>Jan</v>
      </c>
      <c r="L1030" t="str">
        <f t="shared" si="67"/>
        <v>Sat</v>
      </c>
      <c r="M1030" t="str">
        <f t="shared" si="68"/>
        <v>morning</v>
      </c>
      <c r="N1030" t="e">
        <f>VLOOKUP(A1030,'Customer-details'!$A$1:$C$1001,2,0)</f>
        <v>#N/A</v>
      </c>
      <c r="P1030" t="e">
        <f>VLOOKUP(A1030,'Product-details'!$A$1:$C$1001,2,0)</f>
        <v>#N/A</v>
      </c>
      <c r="Q1030" t="e">
        <f>VLOOKUP(A1030,'City-details'!$A$1:$C$1001,3,0)</f>
        <v>#N/A</v>
      </c>
      <c r="R1030" t="e">
        <f>VLOOKUP(A1030,'City-details'!$A$1:$C$1001,2,0)</f>
        <v>#N/A</v>
      </c>
    </row>
    <row r="1031" spans="11:18">
      <c r="K1031" t="str">
        <f t="shared" si="66"/>
        <v>Jan</v>
      </c>
      <c r="L1031" t="str">
        <f t="shared" si="67"/>
        <v>Sat</v>
      </c>
      <c r="M1031" t="str">
        <f t="shared" si="68"/>
        <v>morning</v>
      </c>
      <c r="N1031" t="e">
        <f>VLOOKUP(A1031,'Customer-details'!$A$1:$C$1001,2,0)</f>
        <v>#N/A</v>
      </c>
      <c r="P1031" t="e">
        <f>VLOOKUP(A1031,'Product-details'!$A$1:$C$1001,2,0)</f>
        <v>#N/A</v>
      </c>
      <c r="Q1031" t="e">
        <f>VLOOKUP(A1031,'City-details'!$A$1:$C$1001,3,0)</f>
        <v>#N/A</v>
      </c>
      <c r="R1031" t="e">
        <f>VLOOKUP(A1031,'City-details'!$A$1:$C$1001,2,0)</f>
        <v>#N/A</v>
      </c>
    </row>
    <row r="1032" spans="11:18">
      <c r="K1032" t="str">
        <f t="shared" si="66"/>
        <v>Jan</v>
      </c>
      <c r="L1032" t="str">
        <f t="shared" si="67"/>
        <v>Sat</v>
      </c>
      <c r="M1032" t="str">
        <f t="shared" si="68"/>
        <v>morning</v>
      </c>
      <c r="N1032" t="e">
        <f>VLOOKUP(A1032,'Customer-details'!$A$1:$C$1001,2,0)</f>
        <v>#N/A</v>
      </c>
      <c r="P1032" t="e">
        <f>VLOOKUP(A1032,'Product-details'!$A$1:$C$1001,2,0)</f>
        <v>#N/A</v>
      </c>
      <c r="Q1032" t="e">
        <f>VLOOKUP(A1032,'City-details'!$A$1:$C$1001,3,0)</f>
        <v>#N/A</v>
      </c>
      <c r="R1032" t="e">
        <f>VLOOKUP(A1032,'City-details'!$A$1:$C$1001,2,0)</f>
        <v>#N/A</v>
      </c>
    </row>
    <row r="1033" spans="11:18">
      <c r="K1033" t="str">
        <f t="shared" si="66"/>
        <v>Jan</v>
      </c>
      <c r="L1033" t="str">
        <f t="shared" si="67"/>
        <v>Sat</v>
      </c>
      <c r="M1033" t="str">
        <f t="shared" si="68"/>
        <v>morning</v>
      </c>
      <c r="N1033" t="e">
        <f>VLOOKUP(A1033,'Customer-details'!$A$1:$C$1001,2,0)</f>
        <v>#N/A</v>
      </c>
      <c r="P1033" t="e">
        <f>VLOOKUP(A1033,'Product-details'!$A$1:$C$1001,2,0)</f>
        <v>#N/A</v>
      </c>
      <c r="Q1033" t="e">
        <f>VLOOKUP(A1033,'City-details'!$A$1:$C$1001,3,0)</f>
        <v>#N/A</v>
      </c>
      <c r="R1033" t="e">
        <f>VLOOKUP(A1033,'City-details'!$A$1:$C$1001,2,0)</f>
        <v>#N/A</v>
      </c>
    </row>
    <row r="1034" spans="11:18">
      <c r="K1034" t="str">
        <f t="shared" si="66"/>
        <v>Jan</v>
      </c>
      <c r="L1034" t="str">
        <f t="shared" si="67"/>
        <v>Sat</v>
      </c>
      <c r="M1034" t="str">
        <f t="shared" si="68"/>
        <v>morning</v>
      </c>
      <c r="N1034" t="e">
        <f>VLOOKUP(A1034,'Customer-details'!$A$1:$C$1001,2,0)</f>
        <v>#N/A</v>
      </c>
      <c r="P1034" t="e">
        <f>VLOOKUP(A1034,'Product-details'!$A$1:$C$1001,2,0)</f>
        <v>#N/A</v>
      </c>
      <c r="Q1034" t="e">
        <f>VLOOKUP(A1034,'City-details'!$A$1:$C$1001,3,0)</f>
        <v>#N/A</v>
      </c>
      <c r="R1034" t="e">
        <f>VLOOKUP(A1034,'City-details'!$A$1:$C$1001,2,0)</f>
        <v>#N/A</v>
      </c>
    </row>
    <row r="1035" spans="11:18">
      <c r="K1035" t="str">
        <f t="shared" si="66"/>
        <v>Jan</v>
      </c>
      <c r="L1035" t="str">
        <f t="shared" si="67"/>
        <v>Sat</v>
      </c>
      <c r="M1035" t="str">
        <f t="shared" si="68"/>
        <v>morning</v>
      </c>
      <c r="N1035" t="e">
        <f>VLOOKUP(A1035,'Customer-details'!$A$1:$C$1001,2,0)</f>
        <v>#N/A</v>
      </c>
      <c r="P1035" t="e">
        <f>VLOOKUP(A1035,'Product-details'!$A$1:$C$1001,2,0)</f>
        <v>#N/A</v>
      </c>
      <c r="Q1035" t="e">
        <f>VLOOKUP(A1035,'City-details'!$A$1:$C$1001,3,0)</f>
        <v>#N/A</v>
      </c>
      <c r="R1035" t="e">
        <f>VLOOKUP(A1035,'City-details'!$A$1:$C$1001,2,0)</f>
        <v>#N/A</v>
      </c>
    </row>
    <row r="1036" spans="11:18">
      <c r="K1036" t="str">
        <f t="shared" si="66"/>
        <v>Jan</v>
      </c>
      <c r="L1036" t="str">
        <f t="shared" si="67"/>
        <v>Sat</v>
      </c>
      <c r="M1036" t="str">
        <f t="shared" si="68"/>
        <v>morning</v>
      </c>
      <c r="N1036" t="e">
        <f>VLOOKUP(A1036,'Customer-details'!$A$1:$C$1001,2,0)</f>
        <v>#N/A</v>
      </c>
      <c r="P1036" t="e">
        <f>VLOOKUP(A1036,'Product-details'!$A$1:$C$1001,2,0)</f>
        <v>#N/A</v>
      </c>
      <c r="Q1036" t="e">
        <f>VLOOKUP(A1036,'City-details'!$A$1:$C$1001,3,0)</f>
        <v>#N/A</v>
      </c>
      <c r="R1036" t="e">
        <f>VLOOKUP(A1036,'City-details'!$A$1:$C$1001,2,0)</f>
        <v>#N/A</v>
      </c>
    </row>
    <row r="1037" spans="11:18">
      <c r="K1037" t="str">
        <f t="shared" si="66"/>
        <v>Jan</v>
      </c>
      <c r="L1037" t="str">
        <f t="shared" si="67"/>
        <v>Sat</v>
      </c>
      <c r="M1037" t="str">
        <f t="shared" si="68"/>
        <v>morning</v>
      </c>
      <c r="N1037" t="e">
        <f>VLOOKUP(A1037,'Customer-details'!$A$1:$C$1001,2,0)</f>
        <v>#N/A</v>
      </c>
      <c r="P1037" t="e">
        <f>VLOOKUP(A1037,'Product-details'!$A$1:$C$1001,2,0)</f>
        <v>#N/A</v>
      </c>
      <c r="Q1037" t="e">
        <f>VLOOKUP(A1037,'City-details'!$A$1:$C$1001,3,0)</f>
        <v>#N/A</v>
      </c>
      <c r="R1037" t="e">
        <f>VLOOKUP(A1037,'City-details'!$A$1:$C$1001,2,0)</f>
        <v>#N/A</v>
      </c>
    </row>
    <row r="1038" spans="11:18">
      <c r="K1038" t="str">
        <f t="shared" si="66"/>
        <v>Jan</v>
      </c>
      <c r="L1038" t="str">
        <f t="shared" si="67"/>
        <v>Sat</v>
      </c>
      <c r="M1038" t="str">
        <f t="shared" si="68"/>
        <v>morning</v>
      </c>
      <c r="N1038" t="e">
        <f>VLOOKUP(A1038,'Customer-details'!$A$1:$C$1001,2,0)</f>
        <v>#N/A</v>
      </c>
      <c r="P1038" t="e">
        <f>VLOOKUP(A1038,'Product-details'!$A$1:$C$1001,2,0)</f>
        <v>#N/A</v>
      </c>
      <c r="Q1038" t="e">
        <f>VLOOKUP(A1038,'City-details'!$A$1:$C$1001,3,0)</f>
        <v>#N/A</v>
      </c>
      <c r="R1038" t="e">
        <f>VLOOKUP(A1038,'City-details'!$A$1:$C$1001,2,0)</f>
        <v>#N/A</v>
      </c>
    </row>
    <row r="1039" spans="11:18">
      <c r="K1039" t="str">
        <f t="shared" si="66"/>
        <v>Jan</v>
      </c>
      <c r="L1039" t="str">
        <f t="shared" si="67"/>
        <v>Sat</v>
      </c>
      <c r="M1039" t="str">
        <f t="shared" si="68"/>
        <v>morning</v>
      </c>
      <c r="N1039" t="e">
        <f>VLOOKUP(A1039,'Customer-details'!$A$1:$C$1001,2,0)</f>
        <v>#N/A</v>
      </c>
      <c r="P1039" t="e">
        <f>VLOOKUP(A1039,'Product-details'!$A$1:$C$1001,2,0)</f>
        <v>#N/A</v>
      </c>
      <c r="Q1039" t="e">
        <f>VLOOKUP(A1039,'City-details'!$A$1:$C$1001,3,0)</f>
        <v>#N/A</v>
      </c>
      <c r="R1039" t="e">
        <f>VLOOKUP(A1039,'City-details'!$A$1:$C$1001,2,0)</f>
        <v>#N/A</v>
      </c>
    </row>
    <row r="1040" spans="11:18">
      <c r="K1040" t="str">
        <f t="shared" si="66"/>
        <v>Jan</v>
      </c>
      <c r="L1040" t="str">
        <f t="shared" si="67"/>
        <v>Sat</v>
      </c>
      <c r="M1040" t="str">
        <f t="shared" si="68"/>
        <v>morning</v>
      </c>
      <c r="N1040" t="e">
        <f>VLOOKUP(A1040,'Customer-details'!$A$1:$C$1001,2,0)</f>
        <v>#N/A</v>
      </c>
      <c r="P1040" t="e">
        <f>VLOOKUP(A1040,'Product-details'!$A$1:$C$1001,2,0)</f>
        <v>#N/A</v>
      </c>
      <c r="Q1040" t="e">
        <f>VLOOKUP(A1040,'City-details'!$A$1:$C$1001,3,0)</f>
        <v>#N/A</v>
      </c>
      <c r="R1040" t="e">
        <f>VLOOKUP(A1040,'City-details'!$A$1:$C$1001,2,0)</f>
        <v>#N/A</v>
      </c>
    </row>
    <row r="1041" spans="11:18">
      <c r="K1041" t="str">
        <f t="shared" si="66"/>
        <v>Jan</v>
      </c>
      <c r="L1041" t="str">
        <f t="shared" si="67"/>
        <v>Sat</v>
      </c>
      <c r="M1041" t="str">
        <f t="shared" si="68"/>
        <v>morning</v>
      </c>
      <c r="N1041" t="e">
        <f>VLOOKUP(A1041,'Customer-details'!$A$1:$C$1001,2,0)</f>
        <v>#N/A</v>
      </c>
      <c r="P1041" t="e">
        <f>VLOOKUP(A1041,'Product-details'!$A$1:$C$1001,2,0)</f>
        <v>#N/A</v>
      </c>
      <c r="Q1041" t="e">
        <f>VLOOKUP(A1041,'City-details'!$A$1:$C$1001,3,0)</f>
        <v>#N/A</v>
      </c>
      <c r="R1041" t="e">
        <f>VLOOKUP(A1041,'City-details'!$A$1:$C$1001,2,0)</f>
        <v>#N/A</v>
      </c>
    </row>
    <row r="1042" spans="11:18">
      <c r="K1042" t="str">
        <f t="shared" si="66"/>
        <v>Jan</v>
      </c>
      <c r="L1042" t="str">
        <f t="shared" si="67"/>
        <v>Sat</v>
      </c>
      <c r="M1042" t="str">
        <f t="shared" si="68"/>
        <v>morning</v>
      </c>
      <c r="N1042" t="e">
        <f>VLOOKUP(A1042,'Customer-details'!$A$1:$C$1001,2,0)</f>
        <v>#N/A</v>
      </c>
      <c r="P1042" t="e">
        <f>VLOOKUP(A1042,'Product-details'!$A$1:$C$1001,2,0)</f>
        <v>#N/A</v>
      </c>
      <c r="Q1042" t="e">
        <f>VLOOKUP(A1042,'City-details'!$A$1:$C$1001,3,0)</f>
        <v>#N/A</v>
      </c>
      <c r="R1042" t="e">
        <f>VLOOKUP(A1042,'City-details'!$A$1:$C$1001,2,0)</f>
        <v>#N/A</v>
      </c>
    </row>
    <row r="1043" spans="11:18">
      <c r="K1043" t="str">
        <f t="shared" si="66"/>
        <v>Jan</v>
      </c>
      <c r="L1043" t="str">
        <f t="shared" si="67"/>
        <v>Sat</v>
      </c>
      <c r="M1043" t="str">
        <f t="shared" si="68"/>
        <v>morning</v>
      </c>
      <c r="N1043" t="e">
        <f>VLOOKUP(A1043,'Customer-details'!$A$1:$C$1001,2,0)</f>
        <v>#N/A</v>
      </c>
      <c r="P1043" t="e">
        <f>VLOOKUP(A1043,'Product-details'!$A$1:$C$1001,2,0)</f>
        <v>#N/A</v>
      </c>
      <c r="Q1043" t="e">
        <f>VLOOKUP(A1043,'City-details'!$A$1:$C$1001,3,0)</f>
        <v>#N/A</v>
      </c>
      <c r="R1043" t="e">
        <f>VLOOKUP(A1043,'City-details'!$A$1:$C$1001,2,0)</f>
        <v>#N/A</v>
      </c>
    </row>
    <row r="1044" spans="11:18">
      <c r="K1044" t="str">
        <f t="shared" si="66"/>
        <v>Jan</v>
      </c>
      <c r="L1044" t="str">
        <f t="shared" si="67"/>
        <v>Sat</v>
      </c>
      <c r="M1044" t="str">
        <f t="shared" si="68"/>
        <v>morning</v>
      </c>
      <c r="N1044" t="e">
        <f>VLOOKUP(A1044,'Customer-details'!$A$1:$C$1001,2,0)</f>
        <v>#N/A</v>
      </c>
      <c r="P1044" t="e">
        <f>VLOOKUP(A1044,'Product-details'!$A$1:$C$1001,2,0)</f>
        <v>#N/A</v>
      </c>
      <c r="Q1044" t="e">
        <f>VLOOKUP(A1044,'City-details'!$A$1:$C$1001,3,0)</f>
        <v>#N/A</v>
      </c>
      <c r="R1044" t="e">
        <f>VLOOKUP(A1044,'City-details'!$A$1:$C$1001,2,0)</f>
        <v>#N/A</v>
      </c>
    </row>
    <row r="1045" spans="11:18">
      <c r="K1045" t="str">
        <f t="shared" si="66"/>
        <v>Jan</v>
      </c>
      <c r="L1045" t="str">
        <f t="shared" si="67"/>
        <v>Sat</v>
      </c>
      <c r="M1045" t="str">
        <f t="shared" si="68"/>
        <v>morning</v>
      </c>
      <c r="N1045" t="e">
        <f>VLOOKUP(A1045,'Customer-details'!$A$1:$C$1001,2,0)</f>
        <v>#N/A</v>
      </c>
      <c r="P1045" t="e">
        <f>VLOOKUP(A1045,'Product-details'!$A$1:$C$1001,2,0)</f>
        <v>#N/A</v>
      </c>
      <c r="Q1045" t="e">
        <f>VLOOKUP(A1045,'City-details'!$A$1:$C$1001,3,0)</f>
        <v>#N/A</v>
      </c>
      <c r="R1045" t="e">
        <f>VLOOKUP(A1045,'City-details'!$A$1:$C$1001,2,0)</f>
        <v>#N/A</v>
      </c>
    </row>
    <row r="1046" spans="11:18">
      <c r="K1046" t="str">
        <f t="shared" si="66"/>
        <v>Jan</v>
      </c>
      <c r="L1046" t="str">
        <f t="shared" si="67"/>
        <v>Sat</v>
      </c>
      <c r="M1046" t="str">
        <f t="shared" si="68"/>
        <v>morning</v>
      </c>
      <c r="N1046" t="e">
        <f>VLOOKUP(A1046,'Customer-details'!$A$1:$C$1001,2,0)</f>
        <v>#N/A</v>
      </c>
      <c r="P1046" t="e">
        <f>VLOOKUP(A1046,'Product-details'!$A$1:$C$1001,2,0)</f>
        <v>#N/A</v>
      </c>
      <c r="Q1046" t="e">
        <f>VLOOKUP(A1046,'City-details'!$A$1:$C$1001,3,0)</f>
        <v>#N/A</v>
      </c>
      <c r="R1046" t="e">
        <f>VLOOKUP(A1046,'City-details'!$A$1:$C$1001,2,0)</f>
        <v>#N/A</v>
      </c>
    </row>
    <row r="1047" spans="11:18">
      <c r="K1047" t="str">
        <f t="shared" si="66"/>
        <v>Jan</v>
      </c>
      <c r="L1047" t="str">
        <f t="shared" si="67"/>
        <v>Sat</v>
      </c>
      <c r="M1047" t="str">
        <f t="shared" si="68"/>
        <v>morning</v>
      </c>
      <c r="N1047" t="e">
        <f>VLOOKUP(A1047,'Customer-details'!$A$1:$C$1001,2,0)</f>
        <v>#N/A</v>
      </c>
      <c r="P1047" t="e">
        <f>VLOOKUP(A1047,'Product-details'!$A$1:$C$1001,2,0)</f>
        <v>#N/A</v>
      </c>
      <c r="Q1047" t="e">
        <f>VLOOKUP(A1047,'City-details'!$A$1:$C$1001,3,0)</f>
        <v>#N/A</v>
      </c>
      <c r="R1047" t="e">
        <f>VLOOKUP(A1047,'City-details'!$A$1:$C$1001,2,0)</f>
        <v>#N/A</v>
      </c>
    </row>
    <row r="1048" spans="11:18">
      <c r="K1048" t="str">
        <f t="shared" si="66"/>
        <v>Jan</v>
      </c>
      <c r="L1048" t="str">
        <f t="shared" si="67"/>
        <v>Sat</v>
      </c>
      <c r="M1048" t="str">
        <f t="shared" si="68"/>
        <v>morning</v>
      </c>
      <c r="N1048" t="e">
        <f>VLOOKUP(A1048,'Customer-details'!$A$1:$C$1001,2,0)</f>
        <v>#N/A</v>
      </c>
      <c r="P1048" t="e">
        <f>VLOOKUP(A1048,'Product-details'!$A$1:$C$1001,2,0)</f>
        <v>#N/A</v>
      </c>
      <c r="Q1048" t="e">
        <f>VLOOKUP(A1048,'City-details'!$A$1:$C$1001,3,0)</f>
        <v>#N/A</v>
      </c>
      <c r="R1048" t="e">
        <f>VLOOKUP(A1048,'City-details'!$A$1:$C$1001,2,0)</f>
        <v>#N/A</v>
      </c>
    </row>
    <row r="1049" spans="11:18">
      <c r="K1049" t="str">
        <f t="shared" si="66"/>
        <v>Jan</v>
      </c>
      <c r="L1049" t="str">
        <f t="shared" si="67"/>
        <v>Sat</v>
      </c>
      <c r="M1049" t="str">
        <f t="shared" si="68"/>
        <v>morning</v>
      </c>
      <c r="N1049" t="e">
        <f>VLOOKUP(A1049,'Customer-details'!$A$1:$C$1001,2,0)</f>
        <v>#N/A</v>
      </c>
      <c r="P1049" t="e">
        <f>VLOOKUP(A1049,'Product-details'!$A$1:$C$1001,2,0)</f>
        <v>#N/A</v>
      </c>
      <c r="Q1049" t="e">
        <f>VLOOKUP(A1049,'City-details'!$A$1:$C$1001,3,0)</f>
        <v>#N/A</v>
      </c>
      <c r="R1049" t="e">
        <f>VLOOKUP(A1049,'City-details'!$A$1:$C$1001,2,0)</f>
        <v>#N/A</v>
      </c>
    </row>
    <row r="1050" spans="11:18">
      <c r="K1050" t="str">
        <f t="shared" si="66"/>
        <v>Jan</v>
      </c>
      <c r="L1050" t="str">
        <f t="shared" si="67"/>
        <v>Sat</v>
      </c>
      <c r="M1050" t="str">
        <f t="shared" si="68"/>
        <v>morning</v>
      </c>
      <c r="N1050" t="e">
        <f>VLOOKUP(A1050,'Customer-details'!$A$1:$C$1001,2,0)</f>
        <v>#N/A</v>
      </c>
      <c r="P1050" t="e">
        <f>VLOOKUP(A1050,'Product-details'!$A$1:$C$1001,2,0)</f>
        <v>#N/A</v>
      </c>
      <c r="Q1050" t="e">
        <f>VLOOKUP(A1050,'City-details'!$A$1:$C$1001,3,0)</f>
        <v>#N/A</v>
      </c>
      <c r="R1050" t="e">
        <f>VLOOKUP(A1050,'City-details'!$A$1:$C$1001,2,0)</f>
        <v>#N/A</v>
      </c>
    </row>
    <row r="1051" spans="11:18">
      <c r="K1051" t="str">
        <f t="shared" si="66"/>
        <v>Jan</v>
      </c>
      <c r="L1051" t="str">
        <f t="shared" si="67"/>
        <v>Sat</v>
      </c>
      <c r="M1051" t="str">
        <f t="shared" si="68"/>
        <v>morning</v>
      </c>
      <c r="N1051" t="e">
        <f>VLOOKUP(A1051,'Customer-details'!$A$1:$C$1001,2,0)</f>
        <v>#N/A</v>
      </c>
      <c r="P1051" t="e">
        <f>VLOOKUP(A1051,'Product-details'!$A$1:$C$1001,2,0)</f>
        <v>#N/A</v>
      </c>
      <c r="Q1051" t="e">
        <f>VLOOKUP(A1051,'City-details'!$A$1:$C$1001,3,0)</f>
        <v>#N/A</v>
      </c>
      <c r="R1051" t="e">
        <f>VLOOKUP(A1051,'City-details'!$A$1:$C$1001,2,0)</f>
        <v>#N/A</v>
      </c>
    </row>
    <row r="1052" spans="11:18">
      <c r="K1052" t="str">
        <f t="shared" si="66"/>
        <v>Jan</v>
      </c>
      <c r="L1052" t="str">
        <f t="shared" si="67"/>
        <v>Sat</v>
      </c>
      <c r="M1052" t="str">
        <f t="shared" si="68"/>
        <v>morning</v>
      </c>
      <c r="N1052" t="e">
        <f>VLOOKUP(A1052,'Customer-details'!$A$1:$C$1001,2,0)</f>
        <v>#N/A</v>
      </c>
      <c r="P1052" t="e">
        <f>VLOOKUP(A1052,'Product-details'!$A$1:$C$1001,2,0)</f>
        <v>#N/A</v>
      </c>
      <c r="Q1052" t="e">
        <f>VLOOKUP(A1052,'City-details'!$A$1:$C$1001,3,0)</f>
        <v>#N/A</v>
      </c>
      <c r="R1052" t="e">
        <f>VLOOKUP(A1052,'City-details'!$A$1:$C$1001,2,0)</f>
        <v>#N/A</v>
      </c>
    </row>
    <row r="1053" spans="11:18">
      <c r="K1053" t="str">
        <f t="shared" si="66"/>
        <v>Jan</v>
      </c>
      <c r="L1053" t="str">
        <f t="shared" si="67"/>
        <v>Sat</v>
      </c>
      <c r="M1053" t="str">
        <f t="shared" si="68"/>
        <v>morning</v>
      </c>
      <c r="N1053" t="e">
        <f>VLOOKUP(A1053,'Customer-details'!$A$1:$C$1001,2,0)</f>
        <v>#N/A</v>
      </c>
      <c r="P1053" t="e">
        <f>VLOOKUP(A1053,'Product-details'!$A$1:$C$1001,2,0)</f>
        <v>#N/A</v>
      </c>
      <c r="Q1053" t="e">
        <f>VLOOKUP(A1053,'City-details'!$A$1:$C$1001,3,0)</f>
        <v>#N/A</v>
      </c>
      <c r="R1053" t="e">
        <f>VLOOKUP(A1053,'City-details'!$A$1:$C$1001,2,0)</f>
        <v>#N/A</v>
      </c>
    </row>
    <row r="1054" spans="11:18">
      <c r="K1054" t="str">
        <f t="shared" si="66"/>
        <v>Jan</v>
      </c>
      <c r="L1054" t="str">
        <f t="shared" si="67"/>
        <v>Sat</v>
      </c>
      <c r="M1054" t="str">
        <f t="shared" si="68"/>
        <v>morning</v>
      </c>
      <c r="N1054" t="e">
        <f>VLOOKUP(A1054,'Customer-details'!$A$1:$C$1001,2,0)</f>
        <v>#N/A</v>
      </c>
      <c r="P1054" t="e">
        <f>VLOOKUP(A1054,'Product-details'!$A$1:$C$1001,2,0)</f>
        <v>#N/A</v>
      </c>
      <c r="Q1054" t="e">
        <f>VLOOKUP(A1054,'City-details'!$A$1:$C$1001,3,0)</f>
        <v>#N/A</v>
      </c>
      <c r="R1054" t="e">
        <f>VLOOKUP(A1054,'City-details'!$A$1:$C$1001,2,0)</f>
        <v>#N/A</v>
      </c>
    </row>
    <row r="1055" spans="11:18">
      <c r="K1055" t="str">
        <f t="shared" si="66"/>
        <v>Jan</v>
      </c>
      <c r="L1055" t="str">
        <f t="shared" si="67"/>
        <v>Sat</v>
      </c>
      <c r="M1055" t="str">
        <f t="shared" si="68"/>
        <v>morning</v>
      </c>
      <c r="N1055" t="e">
        <f>VLOOKUP(A1055,'Customer-details'!$A$1:$C$1001,2,0)</f>
        <v>#N/A</v>
      </c>
      <c r="P1055" t="e">
        <f>VLOOKUP(A1055,'Product-details'!$A$1:$C$1001,2,0)</f>
        <v>#N/A</v>
      </c>
      <c r="Q1055" t="e">
        <f>VLOOKUP(A1055,'City-details'!$A$1:$C$1001,3,0)</f>
        <v>#N/A</v>
      </c>
      <c r="R1055" t="e">
        <f>VLOOKUP(A1055,'City-details'!$A$1:$C$1001,2,0)</f>
        <v>#N/A</v>
      </c>
    </row>
    <row r="1056" spans="11:18">
      <c r="K1056" t="str">
        <f t="shared" si="66"/>
        <v>Jan</v>
      </c>
      <c r="L1056" t="str">
        <f t="shared" si="67"/>
        <v>Sat</v>
      </c>
      <c r="M1056" t="str">
        <f t="shared" si="68"/>
        <v>morning</v>
      </c>
      <c r="N1056" t="e">
        <f>VLOOKUP(A1056,'Customer-details'!$A$1:$C$1001,2,0)</f>
        <v>#N/A</v>
      </c>
      <c r="P1056" t="e">
        <f>VLOOKUP(A1056,'Product-details'!$A$1:$C$1001,2,0)</f>
        <v>#N/A</v>
      </c>
      <c r="Q1056" t="e">
        <f>VLOOKUP(A1056,'City-details'!$A$1:$C$1001,3,0)</f>
        <v>#N/A</v>
      </c>
      <c r="R1056" t="e">
        <f>VLOOKUP(A1056,'City-details'!$A$1:$C$1001,2,0)</f>
        <v>#N/A</v>
      </c>
    </row>
    <row r="1057" spans="11:18">
      <c r="K1057" t="str">
        <f t="shared" si="66"/>
        <v>Jan</v>
      </c>
      <c r="L1057" t="str">
        <f t="shared" si="67"/>
        <v>Sat</v>
      </c>
      <c r="M1057" t="str">
        <f t="shared" si="68"/>
        <v>morning</v>
      </c>
      <c r="N1057" t="e">
        <f>VLOOKUP(A1057,'Customer-details'!$A$1:$C$1001,2,0)</f>
        <v>#N/A</v>
      </c>
      <c r="P1057" t="e">
        <f>VLOOKUP(A1057,'Product-details'!$A$1:$C$1001,2,0)</f>
        <v>#N/A</v>
      </c>
      <c r="Q1057" t="e">
        <f>VLOOKUP(A1057,'City-details'!$A$1:$C$1001,3,0)</f>
        <v>#N/A</v>
      </c>
      <c r="R1057" t="e">
        <f>VLOOKUP(A1057,'City-details'!$A$1:$C$1001,2,0)</f>
        <v>#N/A</v>
      </c>
    </row>
    <row r="1058" spans="11:18">
      <c r="K1058" t="str">
        <f t="shared" si="66"/>
        <v>Jan</v>
      </c>
      <c r="L1058" t="str">
        <f t="shared" si="67"/>
        <v>Sat</v>
      </c>
      <c r="M1058" t="str">
        <f t="shared" si="68"/>
        <v>morning</v>
      </c>
      <c r="N1058" t="e">
        <f>VLOOKUP(A1058,'Customer-details'!$A$1:$C$1001,2,0)</f>
        <v>#N/A</v>
      </c>
      <c r="P1058" t="e">
        <f>VLOOKUP(A1058,'Product-details'!$A$1:$C$1001,2,0)</f>
        <v>#N/A</v>
      </c>
      <c r="Q1058" t="e">
        <f>VLOOKUP(A1058,'City-details'!$A$1:$C$1001,3,0)</f>
        <v>#N/A</v>
      </c>
      <c r="R1058" t="e">
        <f>VLOOKUP(A1058,'City-details'!$A$1:$C$1001,2,0)</f>
        <v>#N/A</v>
      </c>
    </row>
    <row r="1059" spans="11:18">
      <c r="K1059" t="str">
        <f t="shared" ref="K1059:K1122" si="69">TEXT(F1059,"MMM")</f>
        <v>Jan</v>
      </c>
      <c r="L1059" t="str">
        <f t="shared" ref="L1059:L1122" si="70">TEXT(F1059,"ddd")</f>
        <v>Sat</v>
      </c>
      <c r="M1059" t="str">
        <f t="shared" si="68"/>
        <v>morning</v>
      </c>
      <c r="N1059" t="e">
        <f>VLOOKUP(A1059,'Customer-details'!$A$1:$C$1001,2,0)</f>
        <v>#N/A</v>
      </c>
      <c r="P1059" t="e">
        <f>VLOOKUP(A1059,'Product-details'!$A$1:$C$1001,2,0)</f>
        <v>#N/A</v>
      </c>
      <c r="Q1059" t="e">
        <f>VLOOKUP(A1059,'City-details'!$A$1:$C$1001,3,0)</f>
        <v>#N/A</v>
      </c>
      <c r="R1059" t="e">
        <f>VLOOKUP(A1059,'City-details'!$A$1:$C$1001,2,0)</f>
        <v>#N/A</v>
      </c>
    </row>
    <row r="1060" spans="11:18">
      <c r="K1060" t="str">
        <f t="shared" si="69"/>
        <v>Jan</v>
      </c>
      <c r="L1060" t="str">
        <f t="shared" si="70"/>
        <v>Sat</v>
      </c>
      <c r="M1060" t="str">
        <f t="shared" si="68"/>
        <v>morning</v>
      </c>
      <c r="N1060" t="e">
        <f>VLOOKUP(A1060,'Customer-details'!$A$1:$C$1001,2,0)</f>
        <v>#N/A</v>
      </c>
      <c r="P1060" t="e">
        <f>VLOOKUP(A1060,'Product-details'!$A$1:$C$1001,2,0)</f>
        <v>#N/A</v>
      </c>
      <c r="Q1060" t="e">
        <f>VLOOKUP(A1060,'City-details'!$A$1:$C$1001,3,0)</f>
        <v>#N/A</v>
      </c>
      <c r="R1060" t="e">
        <f>VLOOKUP(A1060,'City-details'!$A$1:$C$1001,2,0)</f>
        <v>#N/A</v>
      </c>
    </row>
    <row r="1061" spans="11:18">
      <c r="K1061" t="str">
        <f t="shared" si="69"/>
        <v>Jan</v>
      </c>
      <c r="L1061" t="str">
        <f t="shared" si="70"/>
        <v>Sat</v>
      </c>
      <c r="M1061" t="str">
        <f t="shared" si="68"/>
        <v>morning</v>
      </c>
      <c r="N1061" t="e">
        <f>VLOOKUP(A1061,'Customer-details'!$A$1:$C$1001,2,0)</f>
        <v>#N/A</v>
      </c>
      <c r="P1061" t="e">
        <f>VLOOKUP(A1061,'Product-details'!$A$1:$C$1001,2,0)</f>
        <v>#N/A</v>
      </c>
      <c r="Q1061" t="e">
        <f>VLOOKUP(A1061,'City-details'!$A$1:$C$1001,3,0)</f>
        <v>#N/A</v>
      </c>
      <c r="R1061" t="e">
        <f>VLOOKUP(A1061,'City-details'!$A$1:$C$1001,2,0)</f>
        <v>#N/A</v>
      </c>
    </row>
    <row r="1062" spans="11:18">
      <c r="K1062" t="str">
        <f t="shared" si="69"/>
        <v>Jan</v>
      </c>
      <c r="L1062" t="str">
        <f t="shared" si="70"/>
        <v>Sat</v>
      </c>
      <c r="M1062" t="str">
        <f t="shared" si="68"/>
        <v>morning</v>
      </c>
      <c r="N1062" t="e">
        <f>VLOOKUP(A1062,'Customer-details'!$A$1:$C$1001,2,0)</f>
        <v>#N/A</v>
      </c>
      <c r="P1062" t="e">
        <f>VLOOKUP(A1062,'Product-details'!$A$1:$C$1001,2,0)</f>
        <v>#N/A</v>
      </c>
      <c r="Q1062" t="e">
        <f>VLOOKUP(A1062,'City-details'!$A$1:$C$1001,3,0)</f>
        <v>#N/A</v>
      </c>
      <c r="R1062" t="e">
        <f>VLOOKUP(A1062,'City-details'!$A$1:$C$1001,2,0)</f>
        <v>#N/A</v>
      </c>
    </row>
    <row r="1063" spans="11:18">
      <c r="K1063" t="str">
        <f t="shared" si="69"/>
        <v>Jan</v>
      </c>
      <c r="L1063" t="str">
        <f t="shared" si="70"/>
        <v>Sat</v>
      </c>
      <c r="M1063" t="str">
        <f t="shared" si="68"/>
        <v>morning</v>
      </c>
      <c r="N1063" t="e">
        <f>VLOOKUP(A1063,'Customer-details'!$A$1:$C$1001,2,0)</f>
        <v>#N/A</v>
      </c>
      <c r="P1063" t="e">
        <f>VLOOKUP(A1063,'Product-details'!$A$1:$C$1001,2,0)</f>
        <v>#N/A</v>
      </c>
      <c r="Q1063" t="e">
        <f>VLOOKUP(A1063,'City-details'!$A$1:$C$1001,3,0)</f>
        <v>#N/A</v>
      </c>
      <c r="R1063" t="e">
        <f>VLOOKUP(A1063,'City-details'!$A$1:$C$1001,2,0)</f>
        <v>#N/A</v>
      </c>
    </row>
    <row r="1064" spans="11:18">
      <c r="K1064" t="str">
        <f t="shared" si="69"/>
        <v>Jan</v>
      </c>
      <c r="L1064" t="str">
        <f t="shared" si="70"/>
        <v>Sat</v>
      </c>
      <c r="M1064" t="str">
        <f t="shared" si="68"/>
        <v>morning</v>
      </c>
      <c r="N1064" t="e">
        <f>VLOOKUP(A1064,'Customer-details'!$A$1:$C$1001,2,0)</f>
        <v>#N/A</v>
      </c>
      <c r="P1064" t="e">
        <f>VLOOKUP(A1064,'Product-details'!$A$1:$C$1001,2,0)</f>
        <v>#N/A</v>
      </c>
      <c r="Q1064" t="e">
        <f>VLOOKUP(A1064,'City-details'!$A$1:$C$1001,3,0)</f>
        <v>#N/A</v>
      </c>
      <c r="R1064" t="e">
        <f>VLOOKUP(A1064,'City-details'!$A$1:$C$1001,2,0)</f>
        <v>#N/A</v>
      </c>
    </row>
    <row r="1065" spans="11:18">
      <c r="K1065" t="str">
        <f t="shared" si="69"/>
        <v>Jan</v>
      </c>
      <c r="L1065" t="str">
        <f t="shared" si="70"/>
        <v>Sat</v>
      </c>
      <c r="M1065" t="str">
        <f t="shared" si="68"/>
        <v>morning</v>
      </c>
      <c r="N1065" t="e">
        <f>VLOOKUP(A1065,'Customer-details'!$A$1:$C$1001,2,0)</f>
        <v>#N/A</v>
      </c>
      <c r="P1065" t="e">
        <f>VLOOKUP(A1065,'Product-details'!$A$1:$C$1001,2,0)</f>
        <v>#N/A</v>
      </c>
      <c r="Q1065" t="e">
        <f>VLOOKUP(A1065,'City-details'!$A$1:$C$1001,3,0)</f>
        <v>#N/A</v>
      </c>
      <c r="R1065" t="e">
        <f>VLOOKUP(A1065,'City-details'!$A$1:$C$1001,2,0)</f>
        <v>#N/A</v>
      </c>
    </row>
    <row r="1066" spans="11:18">
      <c r="K1066" t="str">
        <f t="shared" si="69"/>
        <v>Jan</v>
      </c>
      <c r="L1066" t="str">
        <f t="shared" si="70"/>
        <v>Sat</v>
      </c>
      <c r="M1066" t="str">
        <f t="shared" si="68"/>
        <v>morning</v>
      </c>
      <c r="N1066" t="e">
        <f>VLOOKUP(A1066,'Customer-details'!$A$1:$C$1001,2,0)</f>
        <v>#N/A</v>
      </c>
      <c r="P1066" t="e">
        <f>VLOOKUP(A1066,'Product-details'!$A$1:$C$1001,2,0)</f>
        <v>#N/A</v>
      </c>
      <c r="Q1066" t="e">
        <f>VLOOKUP(A1066,'City-details'!$A$1:$C$1001,3,0)</f>
        <v>#N/A</v>
      </c>
      <c r="R1066" t="e">
        <f>VLOOKUP(A1066,'City-details'!$A$1:$C$1001,2,0)</f>
        <v>#N/A</v>
      </c>
    </row>
    <row r="1067" spans="11:18">
      <c r="K1067" t="str">
        <f t="shared" si="69"/>
        <v>Jan</v>
      </c>
      <c r="L1067" t="str">
        <f t="shared" si="70"/>
        <v>Sat</v>
      </c>
      <c r="M1067" t="str">
        <f t="shared" si="68"/>
        <v>morning</v>
      </c>
      <c r="N1067" t="e">
        <f>VLOOKUP(A1067,'Customer-details'!$A$1:$C$1001,2,0)</f>
        <v>#N/A</v>
      </c>
      <c r="P1067" t="e">
        <f>VLOOKUP(A1067,'Product-details'!$A$1:$C$1001,2,0)</f>
        <v>#N/A</v>
      </c>
      <c r="Q1067" t="e">
        <f>VLOOKUP(A1067,'City-details'!$A$1:$C$1001,3,0)</f>
        <v>#N/A</v>
      </c>
      <c r="R1067" t="e">
        <f>VLOOKUP(A1067,'City-details'!$A$1:$C$1001,2,0)</f>
        <v>#N/A</v>
      </c>
    </row>
    <row r="1068" spans="11:18">
      <c r="K1068" t="str">
        <f t="shared" si="69"/>
        <v>Jan</v>
      </c>
      <c r="L1068" t="str">
        <f t="shared" si="70"/>
        <v>Sat</v>
      </c>
      <c r="M1068" t="str">
        <f t="shared" si="68"/>
        <v>morning</v>
      </c>
      <c r="N1068" t="e">
        <f>VLOOKUP(A1068,'Customer-details'!$A$1:$C$1001,2,0)</f>
        <v>#N/A</v>
      </c>
      <c r="P1068" t="e">
        <f>VLOOKUP(A1068,'Product-details'!$A$1:$C$1001,2,0)</f>
        <v>#N/A</v>
      </c>
      <c r="Q1068" t="e">
        <f>VLOOKUP(A1068,'City-details'!$A$1:$C$1001,3,0)</f>
        <v>#N/A</v>
      </c>
      <c r="R1068" t="e">
        <f>VLOOKUP(A1068,'City-details'!$A$1:$C$1001,2,0)</f>
        <v>#N/A</v>
      </c>
    </row>
    <row r="1069" spans="11:18">
      <c r="K1069" t="str">
        <f t="shared" si="69"/>
        <v>Jan</v>
      </c>
      <c r="L1069" t="str">
        <f t="shared" si="70"/>
        <v>Sat</v>
      </c>
      <c r="M1069" t="str">
        <f t="shared" si="68"/>
        <v>morning</v>
      </c>
      <c r="N1069" t="e">
        <f>VLOOKUP(A1069,'Customer-details'!$A$1:$C$1001,2,0)</f>
        <v>#N/A</v>
      </c>
      <c r="P1069" t="e">
        <f>VLOOKUP(A1069,'Product-details'!$A$1:$C$1001,2,0)</f>
        <v>#N/A</v>
      </c>
      <c r="Q1069" t="e">
        <f>VLOOKUP(A1069,'City-details'!$A$1:$C$1001,3,0)</f>
        <v>#N/A</v>
      </c>
      <c r="R1069" t="e">
        <f>VLOOKUP(A1069,'City-details'!$A$1:$C$1001,2,0)</f>
        <v>#N/A</v>
      </c>
    </row>
    <row r="1070" spans="11:18">
      <c r="K1070" t="str">
        <f t="shared" si="69"/>
        <v>Jan</v>
      </c>
      <c r="L1070" t="str">
        <f t="shared" si="70"/>
        <v>Sat</v>
      </c>
      <c r="M1070" t="str">
        <f t="shared" si="68"/>
        <v>morning</v>
      </c>
      <c r="N1070" t="e">
        <f>VLOOKUP(A1070,'Customer-details'!$A$1:$C$1001,2,0)</f>
        <v>#N/A</v>
      </c>
      <c r="P1070" t="e">
        <f>VLOOKUP(A1070,'Product-details'!$A$1:$C$1001,2,0)</f>
        <v>#N/A</v>
      </c>
      <c r="Q1070" t="e">
        <f>VLOOKUP(A1070,'City-details'!$A$1:$C$1001,3,0)</f>
        <v>#N/A</v>
      </c>
      <c r="R1070" t="e">
        <f>VLOOKUP(A1070,'City-details'!$A$1:$C$1001,2,0)</f>
        <v>#N/A</v>
      </c>
    </row>
    <row r="1071" spans="11:18">
      <c r="K1071" t="str">
        <f t="shared" si="69"/>
        <v>Jan</v>
      </c>
      <c r="L1071" t="str">
        <f t="shared" si="70"/>
        <v>Sat</v>
      </c>
      <c r="M1071" t="str">
        <f t="shared" si="68"/>
        <v>morning</v>
      </c>
      <c r="N1071" t="e">
        <f>VLOOKUP(A1071,'Customer-details'!$A$1:$C$1001,2,0)</f>
        <v>#N/A</v>
      </c>
      <c r="P1071" t="e">
        <f>VLOOKUP(A1071,'Product-details'!$A$1:$C$1001,2,0)</f>
        <v>#N/A</v>
      </c>
      <c r="Q1071" t="e">
        <f>VLOOKUP(A1071,'City-details'!$A$1:$C$1001,3,0)</f>
        <v>#N/A</v>
      </c>
      <c r="R1071" t="e">
        <f>VLOOKUP(A1071,'City-details'!$A$1:$C$1001,2,0)</f>
        <v>#N/A</v>
      </c>
    </row>
    <row r="1072" spans="11:18">
      <c r="K1072" t="str">
        <f t="shared" si="69"/>
        <v>Jan</v>
      </c>
      <c r="L1072" t="str">
        <f t="shared" si="70"/>
        <v>Sat</v>
      </c>
      <c r="M1072" t="str">
        <f t="shared" si="68"/>
        <v>morning</v>
      </c>
      <c r="N1072" t="e">
        <f>VLOOKUP(A1072,'Customer-details'!$A$1:$C$1001,2,0)</f>
        <v>#N/A</v>
      </c>
      <c r="P1072" t="e">
        <f>VLOOKUP(A1072,'Product-details'!$A$1:$C$1001,2,0)</f>
        <v>#N/A</v>
      </c>
      <c r="Q1072" t="e">
        <f>VLOOKUP(A1072,'City-details'!$A$1:$C$1001,3,0)</f>
        <v>#N/A</v>
      </c>
      <c r="R1072" t="e">
        <f>VLOOKUP(A1072,'City-details'!$A$1:$C$1001,2,0)</f>
        <v>#N/A</v>
      </c>
    </row>
    <row r="1073" spans="11:18">
      <c r="K1073" t="str">
        <f t="shared" si="69"/>
        <v>Jan</v>
      </c>
      <c r="L1073" t="str">
        <f t="shared" si="70"/>
        <v>Sat</v>
      </c>
      <c r="M1073" t="str">
        <f t="shared" si="68"/>
        <v>morning</v>
      </c>
      <c r="N1073" t="e">
        <f>VLOOKUP(A1073,'Customer-details'!$A$1:$C$1001,2,0)</f>
        <v>#N/A</v>
      </c>
      <c r="P1073" t="e">
        <f>VLOOKUP(A1073,'Product-details'!$A$1:$C$1001,2,0)</f>
        <v>#N/A</v>
      </c>
      <c r="Q1073" t="e">
        <f>VLOOKUP(A1073,'City-details'!$A$1:$C$1001,3,0)</f>
        <v>#N/A</v>
      </c>
      <c r="R1073" t="e">
        <f>VLOOKUP(A1073,'City-details'!$A$1:$C$1001,2,0)</f>
        <v>#N/A</v>
      </c>
    </row>
    <row r="1074" spans="11:18">
      <c r="K1074" t="str">
        <f t="shared" si="69"/>
        <v>Jan</v>
      </c>
      <c r="L1074" t="str">
        <f t="shared" si="70"/>
        <v>Sat</v>
      </c>
      <c r="M1074" t="str">
        <f t="shared" si="68"/>
        <v>morning</v>
      </c>
      <c r="N1074" t="e">
        <f>VLOOKUP(A1074,'Customer-details'!$A$1:$C$1001,2,0)</f>
        <v>#N/A</v>
      </c>
      <c r="P1074" t="e">
        <f>VLOOKUP(A1074,'Product-details'!$A$1:$C$1001,2,0)</f>
        <v>#N/A</v>
      </c>
      <c r="Q1074" t="e">
        <f>VLOOKUP(A1074,'City-details'!$A$1:$C$1001,3,0)</f>
        <v>#N/A</v>
      </c>
      <c r="R1074" t="e">
        <f>VLOOKUP(A1074,'City-details'!$A$1:$C$1001,2,0)</f>
        <v>#N/A</v>
      </c>
    </row>
    <row r="1075" spans="11:18">
      <c r="K1075" t="str">
        <f t="shared" si="69"/>
        <v>Jan</v>
      </c>
      <c r="L1075" t="str">
        <f t="shared" si="70"/>
        <v>Sat</v>
      </c>
      <c r="M1075" t="str">
        <f t="shared" si="68"/>
        <v>morning</v>
      </c>
      <c r="N1075" t="e">
        <f>VLOOKUP(A1075,'Customer-details'!$A$1:$C$1001,2,0)</f>
        <v>#N/A</v>
      </c>
      <c r="P1075" t="e">
        <f>VLOOKUP(A1075,'Product-details'!$A$1:$C$1001,2,0)</f>
        <v>#N/A</v>
      </c>
      <c r="Q1075" t="e">
        <f>VLOOKUP(A1075,'City-details'!$A$1:$C$1001,3,0)</f>
        <v>#N/A</v>
      </c>
      <c r="R1075" t="e">
        <f>VLOOKUP(A1075,'City-details'!$A$1:$C$1001,2,0)</f>
        <v>#N/A</v>
      </c>
    </row>
    <row r="1076" spans="11:18">
      <c r="K1076" t="str">
        <f t="shared" si="69"/>
        <v>Jan</v>
      </c>
      <c r="L1076" t="str">
        <f t="shared" si="70"/>
        <v>Sat</v>
      </c>
      <c r="M1076" t="str">
        <f t="shared" si="68"/>
        <v>morning</v>
      </c>
      <c r="N1076" t="e">
        <f>VLOOKUP(A1076,'Customer-details'!$A$1:$C$1001,2,0)</f>
        <v>#N/A</v>
      </c>
      <c r="P1076" t="e">
        <f>VLOOKUP(A1076,'Product-details'!$A$1:$C$1001,2,0)</f>
        <v>#N/A</v>
      </c>
      <c r="Q1076" t="e">
        <f>VLOOKUP(A1076,'City-details'!$A$1:$C$1001,3,0)</f>
        <v>#N/A</v>
      </c>
      <c r="R1076" t="e">
        <f>VLOOKUP(A1076,'City-details'!$A$1:$C$1001,2,0)</f>
        <v>#N/A</v>
      </c>
    </row>
    <row r="1077" spans="11:18">
      <c r="K1077" t="str">
        <f t="shared" si="69"/>
        <v>Jan</v>
      </c>
      <c r="L1077" t="str">
        <f t="shared" si="70"/>
        <v>Sat</v>
      </c>
      <c r="M1077" t="str">
        <f t="shared" si="68"/>
        <v>morning</v>
      </c>
      <c r="N1077" t="e">
        <f>VLOOKUP(A1077,'Customer-details'!$A$1:$C$1001,2,0)</f>
        <v>#N/A</v>
      </c>
      <c r="P1077" t="e">
        <f>VLOOKUP(A1077,'Product-details'!$A$1:$C$1001,2,0)</f>
        <v>#N/A</v>
      </c>
      <c r="Q1077" t="e">
        <f>VLOOKUP(A1077,'City-details'!$A$1:$C$1001,3,0)</f>
        <v>#N/A</v>
      </c>
      <c r="R1077" t="e">
        <f>VLOOKUP(A1077,'City-details'!$A$1:$C$1001,2,0)</f>
        <v>#N/A</v>
      </c>
    </row>
    <row r="1078" spans="11:18">
      <c r="K1078" t="str">
        <f t="shared" si="69"/>
        <v>Jan</v>
      </c>
      <c r="L1078" t="str">
        <f t="shared" si="70"/>
        <v>Sat</v>
      </c>
      <c r="M1078" t="str">
        <f t="shared" si="68"/>
        <v>morning</v>
      </c>
      <c r="N1078" t="e">
        <f>VLOOKUP(A1078,'Customer-details'!$A$1:$C$1001,2,0)</f>
        <v>#N/A</v>
      </c>
      <c r="P1078" t="e">
        <f>VLOOKUP(A1078,'Product-details'!$A$1:$C$1001,2,0)</f>
        <v>#N/A</v>
      </c>
      <c r="Q1078" t="e">
        <f>VLOOKUP(A1078,'City-details'!$A$1:$C$1001,3,0)</f>
        <v>#N/A</v>
      </c>
      <c r="R1078" t="e">
        <f>VLOOKUP(A1078,'City-details'!$A$1:$C$1001,2,0)</f>
        <v>#N/A</v>
      </c>
    </row>
    <row r="1079" spans="11:18">
      <c r="K1079" t="str">
        <f t="shared" si="69"/>
        <v>Jan</v>
      </c>
      <c r="L1079" t="str">
        <f t="shared" si="70"/>
        <v>Sat</v>
      </c>
      <c r="M1079" t="str">
        <f t="shared" si="68"/>
        <v>morning</v>
      </c>
      <c r="N1079" t="e">
        <f>VLOOKUP(A1079,'Customer-details'!$A$1:$C$1001,2,0)</f>
        <v>#N/A</v>
      </c>
      <c r="P1079" t="e">
        <f>VLOOKUP(A1079,'Product-details'!$A$1:$C$1001,2,0)</f>
        <v>#N/A</v>
      </c>
      <c r="Q1079" t="e">
        <f>VLOOKUP(A1079,'City-details'!$A$1:$C$1001,3,0)</f>
        <v>#N/A</v>
      </c>
      <c r="R1079" t="e">
        <f>VLOOKUP(A1079,'City-details'!$A$1:$C$1001,2,0)</f>
        <v>#N/A</v>
      </c>
    </row>
    <row r="1080" spans="11:18">
      <c r="K1080" t="str">
        <f t="shared" si="69"/>
        <v>Jan</v>
      </c>
      <c r="L1080" t="str">
        <f t="shared" si="70"/>
        <v>Sat</v>
      </c>
      <c r="M1080" t="str">
        <f t="shared" si="68"/>
        <v>morning</v>
      </c>
      <c r="N1080" t="e">
        <f>VLOOKUP(A1080,'Customer-details'!$A$1:$C$1001,2,0)</f>
        <v>#N/A</v>
      </c>
      <c r="P1080" t="e">
        <f>VLOOKUP(A1080,'Product-details'!$A$1:$C$1001,2,0)</f>
        <v>#N/A</v>
      </c>
      <c r="Q1080" t="e">
        <f>VLOOKUP(A1080,'City-details'!$A$1:$C$1001,3,0)</f>
        <v>#N/A</v>
      </c>
      <c r="R1080" t="e">
        <f>VLOOKUP(A1080,'City-details'!$A$1:$C$1001,2,0)</f>
        <v>#N/A</v>
      </c>
    </row>
    <row r="1081" spans="11:18">
      <c r="K1081" t="str">
        <f t="shared" si="69"/>
        <v>Jan</v>
      </c>
      <c r="L1081" t="str">
        <f t="shared" si="70"/>
        <v>Sat</v>
      </c>
      <c r="M1081" t="str">
        <f t="shared" si="68"/>
        <v>morning</v>
      </c>
      <c r="N1081" t="e">
        <f>VLOOKUP(A1081,'Customer-details'!$A$1:$C$1001,2,0)</f>
        <v>#N/A</v>
      </c>
      <c r="P1081" t="e">
        <f>VLOOKUP(A1081,'Product-details'!$A$1:$C$1001,2,0)</f>
        <v>#N/A</v>
      </c>
      <c r="Q1081" t="e">
        <f>VLOOKUP(A1081,'City-details'!$A$1:$C$1001,3,0)</f>
        <v>#N/A</v>
      </c>
      <c r="R1081" t="e">
        <f>VLOOKUP(A1081,'City-details'!$A$1:$C$1001,2,0)</f>
        <v>#N/A</v>
      </c>
    </row>
    <row r="1082" spans="11:18">
      <c r="K1082" t="str">
        <f t="shared" si="69"/>
        <v>Jan</v>
      </c>
      <c r="L1082" t="str">
        <f t="shared" si="70"/>
        <v>Sat</v>
      </c>
      <c r="M1082" t="str">
        <f t="shared" si="68"/>
        <v>morning</v>
      </c>
      <c r="N1082" t="e">
        <f>VLOOKUP(A1082,'Customer-details'!$A$1:$C$1001,2,0)</f>
        <v>#N/A</v>
      </c>
      <c r="P1082" t="e">
        <f>VLOOKUP(A1082,'Product-details'!$A$1:$C$1001,2,0)</f>
        <v>#N/A</v>
      </c>
      <c r="Q1082" t="e">
        <f>VLOOKUP(A1082,'City-details'!$A$1:$C$1001,3,0)</f>
        <v>#N/A</v>
      </c>
      <c r="R1082" t="e">
        <f>VLOOKUP(A1082,'City-details'!$A$1:$C$1001,2,0)</f>
        <v>#N/A</v>
      </c>
    </row>
    <row r="1083" spans="11:18">
      <c r="K1083" t="str">
        <f t="shared" si="69"/>
        <v>Jan</v>
      </c>
      <c r="L1083" t="str">
        <f t="shared" si="70"/>
        <v>Sat</v>
      </c>
      <c r="M1083" t="str">
        <f t="shared" si="68"/>
        <v>morning</v>
      </c>
      <c r="N1083" t="e">
        <f>VLOOKUP(A1083,'Customer-details'!$A$1:$C$1001,2,0)</f>
        <v>#N/A</v>
      </c>
      <c r="P1083" t="e">
        <f>VLOOKUP(A1083,'Product-details'!$A$1:$C$1001,2,0)</f>
        <v>#N/A</v>
      </c>
      <c r="Q1083" t="e">
        <f>VLOOKUP(A1083,'City-details'!$A$1:$C$1001,3,0)</f>
        <v>#N/A</v>
      </c>
      <c r="R1083" t="e">
        <f>VLOOKUP(A1083,'City-details'!$A$1:$C$1001,2,0)</f>
        <v>#N/A</v>
      </c>
    </row>
    <row r="1084" spans="11:18">
      <c r="K1084" t="str">
        <f t="shared" si="69"/>
        <v>Jan</v>
      </c>
      <c r="L1084" t="str">
        <f t="shared" si="70"/>
        <v>Sat</v>
      </c>
      <c r="M1084" t="str">
        <f t="shared" si="68"/>
        <v>morning</v>
      </c>
      <c r="N1084" t="e">
        <f>VLOOKUP(A1084,'Customer-details'!$A$1:$C$1001,2,0)</f>
        <v>#N/A</v>
      </c>
      <c r="P1084" t="e">
        <f>VLOOKUP(A1084,'Product-details'!$A$1:$C$1001,2,0)</f>
        <v>#N/A</v>
      </c>
      <c r="Q1084" t="e">
        <f>VLOOKUP(A1084,'City-details'!$A$1:$C$1001,3,0)</f>
        <v>#N/A</v>
      </c>
      <c r="R1084" t="e">
        <f>VLOOKUP(A1084,'City-details'!$A$1:$C$1001,2,0)</f>
        <v>#N/A</v>
      </c>
    </row>
    <row r="1085" spans="11:18">
      <c r="K1085" t="str">
        <f t="shared" si="69"/>
        <v>Jan</v>
      </c>
      <c r="L1085" t="str">
        <f t="shared" si="70"/>
        <v>Sat</v>
      </c>
      <c r="M1085" t="str">
        <f t="shared" si="68"/>
        <v>morning</v>
      </c>
      <c r="N1085" t="e">
        <f>VLOOKUP(A1085,'Customer-details'!$A$1:$C$1001,2,0)</f>
        <v>#N/A</v>
      </c>
      <c r="P1085" t="e">
        <f>VLOOKUP(A1085,'Product-details'!$A$1:$C$1001,2,0)</f>
        <v>#N/A</v>
      </c>
      <c r="Q1085" t="e">
        <f>VLOOKUP(A1085,'City-details'!$A$1:$C$1001,3,0)</f>
        <v>#N/A</v>
      </c>
      <c r="R1085" t="e">
        <f>VLOOKUP(A1085,'City-details'!$A$1:$C$1001,2,0)</f>
        <v>#N/A</v>
      </c>
    </row>
    <row r="1086" spans="11:18">
      <c r="K1086" t="str">
        <f t="shared" si="69"/>
        <v>Jan</v>
      </c>
      <c r="L1086" t="str">
        <f t="shared" si="70"/>
        <v>Sat</v>
      </c>
      <c r="M1086" t="str">
        <f t="shared" si="68"/>
        <v>morning</v>
      </c>
      <c r="N1086" t="e">
        <f>VLOOKUP(A1086,'Customer-details'!$A$1:$C$1001,2,0)</f>
        <v>#N/A</v>
      </c>
      <c r="P1086" t="e">
        <f>VLOOKUP(A1086,'Product-details'!$A$1:$C$1001,2,0)</f>
        <v>#N/A</v>
      </c>
      <c r="Q1086" t="e">
        <f>VLOOKUP(A1086,'City-details'!$A$1:$C$1001,3,0)</f>
        <v>#N/A</v>
      </c>
      <c r="R1086" t="e">
        <f>VLOOKUP(A1086,'City-details'!$A$1:$C$1001,2,0)</f>
        <v>#N/A</v>
      </c>
    </row>
    <row r="1087" spans="11:18">
      <c r="K1087" t="str">
        <f t="shared" si="69"/>
        <v>Jan</v>
      </c>
      <c r="L1087" t="str">
        <f t="shared" si="70"/>
        <v>Sat</v>
      </c>
      <c r="M1087" t="str">
        <f t="shared" si="68"/>
        <v>morning</v>
      </c>
      <c r="N1087" t="e">
        <f>VLOOKUP(A1087,'Customer-details'!$A$1:$C$1001,2,0)</f>
        <v>#N/A</v>
      </c>
      <c r="P1087" t="e">
        <f>VLOOKUP(A1087,'Product-details'!$A$1:$C$1001,2,0)</f>
        <v>#N/A</v>
      </c>
      <c r="Q1087" t="e">
        <f>VLOOKUP(A1087,'City-details'!$A$1:$C$1001,3,0)</f>
        <v>#N/A</v>
      </c>
      <c r="R1087" t="e">
        <f>VLOOKUP(A1087,'City-details'!$A$1:$C$1001,2,0)</f>
        <v>#N/A</v>
      </c>
    </row>
    <row r="1088" spans="11:18">
      <c r="K1088" t="str">
        <f t="shared" si="69"/>
        <v>Jan</v>
      </c>
      <c r="L1088" t="str">
        <f t="shared" si="70"/>
        <v>Sat</v>
      </c>
      <c r="M1088" t="str">
        <f t="shared" si="68"/>
        <v>morning</v>
      </c>
      <c r="N1088" t="e">
        <f>VLOOKUP(A1088,'Customer-details'!$A$1:$C$1001,2,0)</f>
        <v>#N/A</v>
      </c>
      <c r="P1088" t="e">
        <f>VLOOKUP(A1088,'Product-details'!$A$1:$C$1001,2,0)</f>
        <v>#N/A</v>
      </c>
      <c r="Q1088" t="e">
        <f>VLOOKUP(A1088,'City-details'!$A$1:$C$1001,3,0)</f>
        <v>#N/A</v>
      </c>
      <c r="R1088" t="e">
        <f>VLOOKUP(A1088,'City-details'!$A$1:$C$1001,2,0)</f>
        <v>#N/A</v>
      </c>
    </row>
    <row r="1089" spans="11:18">
      <c r="K1089" t="str">
        <f t="shared" si="69"/>
        <v>Jan</v>
      </c>
      <c r="L1089" t="str">
        <f t="shared" si="70"/>
        <v>Sat</v>
      </c>
      <c r="M1089" t="str">
        <f t="shared" si="68"/>
        <v>morning</v>
      </c>
      <c r="N1089" t="e">
        <f>VLOOKUP(A1089,'Customer-details'!$A$1:$C$1001,2,0)</f>
        <v>#N/A</v>
      </c>
      <c r="P1089" t="e">
        <f>VLOOKUP(A1089,'Product-details'!$A$1:$C$1001,2,0)</f>
        <v>#N/A</v>
      </c>
      <c r="Q1089" t="e">
        <f>VLOOKUP(A1089,'City-details'!$A$1:$C$1001,3,0)</f>
        <v>#N/A</v>
      </c>
      <c r="R1089" t="e">
        <f>VLOOKUP(A1089,'City-details'!$A$1:$C$1001,2,0)</f>
        <v>#N/A</v>
      </c>
    </row>
    <row r="1090" spans="11:18">
      <c r="K1090" t="str">
        <f t="shared" si="69"/>
        <v>Jan</v>
      </c>
      <c r="L1090" t="str">
        <f t="shared" si="70"/>
        <v>Sat</v>
      </c>
      <c r="M1090" t="str">
        <f t="shared" si="68"/>
        <v>morning</v>
      </c>
      <c r="N1090" t="e">
        <f>VLOOKUP(A1090,'Customer-details'!$A$1:$C$1001,2,0)</f>
        <v>#N/A</v>
      </c>
      <c r="P1090" t="e">
        <f>VLOOKUP(A1090,'Product-details'!$A$1:$C$1001,2,0)</f>
        <v>#N/A</v>
      </c>
      <c r="Q1090" t="e">
        <f>VLOOKUP(A1090,'City-details'!$A$1:$C$1001,3,0)</f>
        <v>#N/A</v>
      </c>
      <c r="R1090" t="e">
        <f>VLOOKUP(A1090,'City-details'!$A$1:$C$1001,2,0)</f>
        <v>#N/A</v>
      </c>
    </row>
    <row r="1091" spans="11:18">
      <c r="K1091" t="str">
        <f t="shared" si="69"/>
        <v>Jan</v>
      </c>
      <c r="L1091" t="str">
        <f t="shared" si="70"/>
        <v>Sat</v>
      </c>
      <c r="M1091" t="str">
        <f t="shared" ref="M1091:M1154" si="71">IF(G1091&lt;TIME(12,0,0),"morning",IF(AND(G1091&gt;=TIME(12,0,0),G1091&lt;TIME(16,0,0)),"afternoon","evening"))</f>
        <v>morning</v>
      </c>
      <c r="N1091" t="e">
        <f>VLOOKUP(A1091,'Customer-details'!$A$1:$C$1001,2,0)</f>
        <v>#N/A</v>
      </c>
      <c r="P1091" t="e">
        <f>VLOOKUP(A1091,'Product-details'!$A$1:$C$1001,2,0)</f>
        <v>#N/A</v>
      </c>
      <c r="Q1091" t="e">
        <f>VLOOKUP(A1091,'City-details'!$A$1:$C$1001,3,0)</f>
        <v>#N/A</v>
      </c>
      <c r="R1091" t="e">
        <f>VLOOKUP(A1091,'City-details'!$A$1:$C$1001,2,0)</f>
        <v>#N/A</v>
      </c>
    </row>
    <row r="1092" spans="11:18">
      <c r="K1092" t="str">
        <f t="shared" si="69"/>
        <v>Jan</v>
      </c>
      <c r="L1092" t="str">
        <f t="shared" si="70"/>
        <v>Sat</v>
      </c>
      <c r="M1092" t="str">
        <f t="shared" si="71"/>
        <v>morning</v>
      </c>
      <c r="N1092" t="e">
        <f>VLOOKUP(A1092,'Customer-details'!$A$1:$C$1001,2,0)</f>
        <v>#N/A</v>
      </c>
      <c r="P1092" t="e">
        <f>VLOOKUP(A1092,'Product-details'!$A$1:$C$1001,2,0)</f>
        <v>#N/A</v>
      </c>
      <c r="Q1092" t="e">
        <f>VLOOKUP(A1092,'City-details'!$A$1:$C$1001,3,0)</f>
        <v>#N/A</v>
      </c>
      <c r="R1092" t="e">
        <f>VLOOKUP(A1092,'City-details'!$A$1:$C$1001,2,0)</f>
        <v>#N/A</v>
      </c>
    </row>
    <row r="1093" spans="11:18">
      <c r="K1093" t="str">
        <f t="shared" si="69"/>
        <v>Jan</v>
      </c>
      <c r="L1093" t="str">
        <f t="shared" si="70"/>
        <v>Sat</v>
      </c>
      <c r="M1093" t="str">
        <f t="shared" si="71"/>
        <v>morning</v>
      </c>
      <c r="N1093" t="e">
        <f>VLOOKUP(A1093,'Customer-details'!$A$1:$C$1001,2,0)</f>
        <v>#N/A</v>
      </c>
      <c r="P1093" t="e">
        <f>VLOOKUP(A1093,'Product-details'!$A$1:$C$1001,2,0)</f>
        <v>#N/A</v>
      </c>
      <c r="Q1093" t="e">
        <f>VLOOKUP(A1093,'City-details'!$A$1:$C$1001,3,0)</f>
        <v>#N/A</v>
      </c>
      <c r="R1093" t="e">
        <f>VLOOKUP(A1093,'City-details'!$A$1:$C$1001,2,0)</f>
        <v>#N/A</v>
      </c>
    </row>
    <row r="1094" spans="11:18">
      <c r="K1094" t="str">
        <f t="shared" si="69"/>
        <v>Jan</v>
      </c>
      <c r="L1094" t="str">
        <f t="shared" si="70"/>
        <v>Sat</v>
      </c>
      <c r="M1094" t="str">
        <f t="shared" si="71"/>
        <v>morning</v>
      </c>
      <c r="N1094" t="e">
        <f>VLOOKUP(A1094,'Customer-details'!$A$1:$C$1001,2,0)</f>
        <v>#N/A</v>
      </c>
      <c r="P1094" t="e">
        <f>VLOOKUP(A1094,'Product-details'!$A$1:$C$1001,2,0)</f>
        <v>#N/A</v>
      </c>
      <c r="Q1094" t="e">
        <f>VLOOKUP(A1094,'City-details'!$A$1:$C$1001,3,0)</f>
        <v>#N/A</v>
      </c>
      <c r="R1094" t="e">
        <f>VLOOKUP(A1094,'City-details'!$A$1:$C$1001,2,0)</f>
        <v>#N/A</v>
      </c>
    </row>
    <row r="1095" spans="11:18">
      <c r="K1095" t="str">
        <f t="shared" si="69"/>
        <v>Jan</v>
      </c>
      <c r="L1095" t="str">
        <f t="shared" si="70"/>
        <v>Sat</v>
      </c>
      <c r="M1095" t="str">
        <f t="shared" si="71"/>
        <v>morning</v>
      </c>
      <c r="N1095" t="e">
        <f>VLOOKUP(A1095,'Customer-details'!$A$1:$C$1001,2,0)</f>
        <v>#N/A</v>
      </c>
      <c r="P1095" t="e">
        <f>VLOOKUP(A1095,'Product-details'!$A$1:$C$1001,2,0)</f>
        <v>#N/A</v>
      </c>
      <c r="Q1095" t="e">
        <f>VLOOKUP(A1095,'City-details'!$A$1:$C$1001,3,0)</f>
        <v>#N/A</v>
      </c>
      <c r="R1095" t="e">
        <f>VLOOKUP(A1095,'City-details'!$A$1:$C$1001,2,0)</f>
        <v>#N/A</v>
      </c>
    </row>
    <row r="1096" spans="11:18">
      <c r="K1096" t="str">
        <f t="shared" si="69"/>
        <v>Jan</v>
      </c>
      <c r="L1096" t="str">
        <f t="shared" si="70"/>
        <v>Sat</v>
      </c>
      <c r="M1096" t="str">
        <f t="shared" si="71"/>
        <v>morning</v>
      </c>
      <c r="N1096" t="e">
        <f>VLOOKUP(A1096,'Customer-details'!$A$1:$C$1001,2,0)</f>
        <v>#N/A</v>
      </c>
      <c r="P1096" t="e">
        <f>VLOOKUP(A1096,'Product-details'!$A$1:$C$1001,2,0)</f>
        <v>#N/A</v>
      </c>
      <c r="Q1096" t="e">
        <f>VLOOKUP(A1096,'City-details'!$A$1:$C$1001,3,0)</f>
        <v>#N/A</v>
      </c>
      <c r="R1096" t="e">
        <f>VLOOKUP(A1096,'City-details'!$A$1:$C$1001,2,0)</f>
        <v>#N/A</v>
      </c>
    </row>
    <row r="1097" spans="11:18">
      <c r="K1097" t="str">
        <f t="shared" si="69"/>
        <v>Jan</v>
      </c>
      <c r="L1097" t="str">
        <f t="shared" si="70"/>
        <v>Sat</v>
      </c>
      <c r="M1097" t="str">
        <f t="shared" si="71"/>
        <v>morning</v>
      </c>
      <c r="N1097" t="e">
        <f>VLOOKUP(A1097,'Customer-details'!$A$1:$C$1001,2,0)</f>
        <v>#N/A</v>
      </c>
      <c r="P1097" t="e">
        <f>VLOOKUP(A1097,'Product-details'!$A$1:$C$1001,2,0)</f>
        <v>#N/A</v>
      </c>
      <c r="Q1097" t="e">
        <f>VLOOKUP(A1097,'City-details'!$A$1:$C$1001,3,0)</f>
        <v>#N/A</v>
      </c>
      <c r="R1097" t="e">
        <f>VLOOKUP(A1097,'City-details'!$A$1:$C$1001,2,0)</f>
        <v>#N/A</v>
      </c>
    </row>
    <row r="1098" spans="11:18">
      <c r="K1098" t="str">
        <f t="shared" si="69"/>
        <v>Jan</v>
      </c>
      <c r="L1098" t="str">
        <f t="shared" si="70"/>
        <v>Sat</v>
      </c>
      <c r="M1098" t="str">
        <f t="shared" si="71"/>
        <v>morning</v>
      </c>
      <c r="N1098" t="e">
        <f>VLOOKUP(A1098,'Customer-details'!$A$1:$C$1001,2,0)</f>
        <v>#N/A</v>
      </c>
      <c r="P1098" t="e">
        <f>VLOOKUP(A1098,'Product-details'!$A$1:$C$1001,2,0)</f>
        <v>#N/A</v>
      </c>
      <c r="Q1098" t="e">
        <f>VLOOKUP(A1098,'City-details'!$A$1:$C$1001,3,0)</f>
        <v>#N/A</v>
      </c>
      <c r="R1098" t="e">
        <f>VLOOKUP(A1098,'City-details'!$A$1:$C$1001,2,0)</f>
        <v>#N/A</v>
      </c>
    </row>
    <row r="1099" spans="11:18">
      <c r="K1099" t="str">
        <f t="shared" si="69"/>
        <v>Jan</v>
      </c>
      <c r="L1099" t="str">
        <f t="shared" si="70"/>
        <v>Sat</v>
      </c>
      <c r="M1099" t="str">
        <f t="shared" si="71"/>
        <v>morning</v>
      </c>
      <c r="N1099" t="e">
        <f>VLOOKUP(A1099,'Customer-details'!$A$1:$C$1001,2,0)</f>
        <v>#N/A</v>
      </c>
      <c r="P1099" t="e">
        <f>VLOOKUP(A1099,'Product-details'!$A$1:$C$1001,2,0)</f>
        <v>#N/A</v>
      </c>
      <c r="Q1099" t="e">
        <f>VLOOKUP(A1099,'City-details'!$A$1:$C$1001,3,0)</f>
        <v>#N/A</v>
      </c>
      <c r="R1099" t="e">
        <f>VLOOKUP(A1099,'City-details'!$A$1:$C$1001,2,0)</f>
        <v>#N/A</v>
      </c>
    </row>
    <row r="1100" spans="11:18">
      <c r="K1100" t="str">
        <f t="shared" si="69"/>
        <v>Jan</v>
      </c>
      <c r="L1100" t="str">
        <f t="shared" si="70"/>
        <v>Sat</v>
      </c>
      <c r="M1100" t="str">
        <f t="shared" si="71"/>
        <v>morning</v>
      </c>
      <c r="N1100" t="e">
        <f>VLOOKUP(A1100,'Customer-details'!$A$1:$C$1001,2,0)</f>
        <v>#N/A</v>
      </c>
      <c r="P1100" t="e">
        <f>VLOOKUP(A1100,'Product-details'!$A$1:$C$1001,2,0)</f>
        <v>#N/A</v>
      </c>
      <c r="Q1100" t="e">
        <f>VLOOKUP(A1100,'City-details'!$A$1:$C$1001,3,0)</f>
        <v>#N/A</v>
      </c>
      <c r="R1100" t="e">
        <f>VLOOKUP(A1100,'City-details'!$A$1:$C$1001,2,0)</f>
        <v>#N/A</v>
      </c>
    </row>
    <row r="1101" spans="11:18">
      <c r="K1101" t="str">
        <f t="shared" si="69"/>
        <v>Jan</v>
      </c>
      <c r="L1101" t="str">
        <f t="shared" si="70"/>
        <v>Sat</v>
      </c>
      <c r="M1101" t="str">
        <f t="shared" si="71"/>
        <v>morning</v>
      </c>
      <c r="N1101" t="e">
        <f>VLOOKUP(A1101,'Customer-details'!$A$1:$C$1001,2,0)</f>
        <v>#N/A</v>
      </c>
      <c r="P1101" t="e">
        <f>VLOOKUP(A1101,'Product-details'!$A$1:$C$1001,2,0)</f>
        <v>#N/A</v>
      </c>
      <c r="Q1101" t="e">
        <f>VLOOKUP(A1101,'City-details'!$A$1:$C$1001,3,0)</f>
        <v>#N/A</v>
      </c>
      <c r="R1101" t="e">
        <f>VLOOKUP(A1101,'City-details'!$A$1:$C$1001,2,0)</f>
        <v>#N/A</v>
      </c>
    </row>
    <row r="1102" spans="11:18">
      <c r="K1102" t="str">
        <f t="shared" si="69"/>
        <v>Jan</v>
      </c>
      <c r="L1102" t="str">
        <f t="shared" si="70"/>
        <v>Sat</v>
      </c>
      <c r="M1102" t="str">
        <f t="shared" si="71"/>
        <v>morning</v>
      </c>
      <c r="N1102" t="e">
        <f>VLOOKUP(A1102,'Customer-details'!$A$1:$C$1001,2,0)</f>
        <v>#N/A</v>
      </c>
      <c r="P1102" t="e">
        <f>VLOOKUP(A1102,'Product-details'!$A$1:$C$1001,2,0)</f>
        <v>#N/A</v>
      </c>
      <c r="Q1102" t="e">
        <f>VLOOKUP(A1102,'City-details'!$A$1:$C$1001,3,0)</f>
        <v>#N/A</v>
      </c>
      <c r="R1102" t="e">
        <f>VLOOKUP(A1102,'City-details'!$A$1:$C$1001,2,0)</f>
        <v>#N/A</v>
      </c>
    </row>
    <row r="1103" spans="11:18">
      <c r="K1103" t="str">
        <f t="shared" si="69"/>
        <v>Jan</v>
      </c>
      <c r="L1103" t="str">
        <f t="shared" si="70"/>
        <v>Sat</v>
      </c>
      <c r="M1103" t="str">
        <f t="shared" si="71"/>
        <v>morning</v>
      </c>
      <c r="N1103" t="e">
        <f>VLOOKUP(A1103,'Customer-details'!$A$1:$C$1001,2,0)</f>
        <v>#N/A</v>
      </c>
      <c r="P1103" t="e">
        <f>VLOOKUP(A1103,'Product-details'!$A$1:$C$1001,2,0)</f>
        <v>#N/A</v>
      </c>
      <c r="Q1103" t="e">
        <f>VLOOKUP(A1103,'City-details'!$A$1:$C$1001,3,0)</f>
        <v>#N/A</v>
      </c>
      <c r="R1103" t="e">
        <f>VLOOKUP(A1103,'City-details'!$A$1:$C$1001,2,0)</f>
        <v>#N/A</v>
      </c>
    </row>
    <row r="1104" spans="11:18">
      <c r="K1104" t="str">
        <f t="shared" si="69"/>
        <v>Jan</v>
      </c>
      <c r="L1104" t="str">
        <f t="shared" si="70"/>
        <v>Sat</v>
      </c>
      <c r="M1104" t="str">
        <f t="shared" si="71"/>
        <v>morning</v>
      </c>
      <c r="N1104" t="e">
        <f>VLOOKUP(A1104,'Customer-details'!$A$1:$C$1001,2,0)</f>
        <v>#N/A</v>
      </c>
      <c r="P1104" t="e">
        <f>VLOOKUP(A1104,'Product-details'!$A$1:$C$1001,2,0)</f>
        <v>#N/A</v>
      </c>
      <c r="Q1104" t="e">
        <f>VLOOKUP(A1104,'City-details'!$A$1:$C$1001,3,0)</f>
        <v>#N/A</v>
      </c>
      <c r="R1104" t="e">
        <f>VLOOKUP(A1104,'City-details'!$A$1:$C$1001,2,0)</f>
        <v>#N/A</v>
      </c>
    </row>
    <row r="1105" spans="11:18">
      <c r="K1105" t="str">
        <f t="shared" si="69"/>
        <v>Jan</v>
      </c>
      <c r="L1105" t="str">
        <f t="shared" si="70"/>
        <v>Sat</v>
      </c>
      <c r="M1105" t="str">
        <f t="shared" si="71"/>
        <v>morning</v>
      </c>
      <c r="N1105" t="e">
        <f>VLOOKUP(A1105,'Customer-details'!$A$1:$C$1001,2,0)</f>
        <v>#N/A</v>
      </c>
      <c r="P1105" t="e">
        <f>VLOOKUP(A1105,'Product-details'!$A$1:$C$1001,2,0)</f>
        <v>#N/A</v>
      </c>
      <c r="Q1105" t="e">
        <f>VLOOKUP(A1105,'City-details'!$A$1:$C$1001,3,0)</f>
        <v>#N/A</v>
      </c>
      <c r="R1105" t="e">
        <f>VLOOKUP(A1105,'City-details'!$A$1:$C$1001,2,0)</f>
        <v>#N/A</v>
      </c>
    </row>
    <row r="1106" spans="11:18">
      <c r="K1106" t="str">
        <f t="shared" si="69"/>
        <v>Jan</v>
      </c>
      <c r="L1106" t="str">
        <f t="shared" si="70"/>
        <v>Sat</v>
      </c>
      <c r="M1106" t="str">
        <f t="shared" si="71"/>
        <v>morning</v>
      </c>
      <c r="N1106" t="e">
        <f>VLOOKUP(A1106,'Customer-details'!$A$1:$C$1001,2,0)</f>
        <v>#N/A</v>
      </c>
      <c r="P1106" t="e">
        <f>VLOOKUP(A1106,'Product-details'!$A$1:$C$1001,2,0)</f>
        <v>#N/A</v>
      </c>
      <c r="Q1106" t="e">
        <f>VLOOKUP(A1106,'City-details'!$A$1:$C$1001,3,0)</f>
        <v>#N/A</v>
      </c>
      <c r="R1106" t="e">
        <f>VLOOKUP(A1106,'City-details'!$A$1:$C$1001,2,0)</f>
        <v>#N/A</v>
      </c>
    </row>
    <row r="1107" spans="11:18">
      <c r="K1107" t="str">
        <f t="shared" si="69"/>
        <v>Jan</v>
      </c>
      <c r="L1107" t="str">
        <f t="shared" si="70"/>
        <v>Sat</v>
      </c>
      <c r="M1107" t="str">
        <f t="shared" si="71"/>
        <v>morning</v>
      </c>
      <c r="N1107" t="e">
        <f>VLOOKUP(A1107,'Customer-details'!$A$1:$C$1001,2,0)</f>
        <v>#N/A</v>
      </c>
      <c r="P1107" t="e">
        <f>VLOOKUP(A1107,'Product-details'!$A$1:$C$1001,2,0)</f>
        <v>#N/A</v>
      </c>
      <c r="Q1107" t="e">
        <f>VLOOKUP(A1107,'City-details'!$A$1:$C$1001,3,0)</f>
        <v>#N/A</v>
      </c>
      <c r="R1107" t="e">
        <f>VLOOKUP(A1107,'City-details'!$A$1:$C$1001,2,0)</f>
        <v>#N/A</v>
      </c>
    </row>
    <row r="1108" spans="11:18">
      <c r="K1108" t="str">
        <f t="shared" si="69"/>
        <v>Jan</v>
      </c>
      <c r="L1108" t="str">
        <f t="shared" si="70"/>
        <v>Sat</v>
      </c>
      <c r="M1108" t="str">
        <f t="shared" si="71"/>
        <v>morning</v>
      </c>
      <c r="N1108" t="e">
        <f>VLOOKUP(A1108,'Customer-details'!$A$1:$C$1001,2,0)</f>
        <v>#N/A</v>
      </c>
      <c r="P1108" t="e">
        <f>VLOOKUP(A1108,'Product-details'!$A$1:$C$1001,2,0)</f>
        <v>#N/A</v>
      </c>
      <c r="Q1108" t="e">
        <f>VLOOKUP(A1108,'City-details'!$A$1:$C$1001,3,0)</f>
        <v>#N/A</v>
      </c>
      <c r="R1108" t="e">
        <f>VLOOKUP(A1108,'City-details'!$A$1:$C$1001,2,0)</f>
        <v>#N/A</v>
      </c>
    </row>
    <row r="1109" spans="11:18">
      <c r="K1109" t="str">
        <f t="shared" si="69"/>
        <v>Jan</v>
      </c>
      <c r="L1109" t="str">
        <f t="shared" si="70"/>
        <v>Sat</v>
      </c>
      <c r="M1109" t="str">
        <f t="shared" si="71"/>
        <v>morning</v>
      </c>
      <c r="N1109" t="e">
        <f>VLOOKUP(A1109,'Customer-details'!$A$1:$C$1001,2,0)</f>
        <v>#N/A</v>
      </c>
      <c r="P1109" t="e">
        <f>VLOOKUP(A1109,'Product-details'!$A$1:$C$1001,2,0)</f>
        <v>#N/A</v>
      </c>
      <c r="Q1109" t="e">
        <f>VLOOKUP(A1109,'City-details'!$A$1:$C$1001,3,0)</f>
        <v>#N/A</v>
      </c>
      <c r="R1109" t="e">
        <f>VLOOKUP(A1109,'City-details'!$A$1:$C$1001,2,0)</f>
        <v>#N/A</v>
      </c>
    </row>
    <row r="1110" spans="11:18">
      <c r="K1110" t="str">
        <f t="shared" si="69"/>
        <v>Jan</v>
      </c>
      <c r="L1110" t="str">
        <f t="shared" si="70"/>
        <v>Sat</v>
      </c>
      <c r="M1110" t="str">
        <f t="shared" si="71"/>
        <v>morning</v>
      </c>
      <c r="N1110" t="e">
        <f>VLOOKUP(A1110,'Customer-details'!$A$1:$C$1001,2,0)</f>
        <v>#N/A</v>
      </c>
      <c r="P1110" t="e">
        <f>VLOOKUP(A1110,'Product-details'!$A$1:$C$1001,2,0)</f>
        <v>#N/A</v>
      </c>
      <c r="Q1110" t="e">
        <f>VLOOKUP(A1110,'City-details'!$A$1:$C$1001,3,0)</f>
        <v>#N/A</v>
      </c>
      <c r="R1110" t="e">
        <f>VLOOKUP(A1110,'City-details'!$A$1:$C$1001,2,0)</f>
        <v>#N/A</v>
      </c>
    </row>
    <row r="1111" spans="11:18">
      <c r="K1111" t="str">
        <f t="shared" si="69"/>
        <v>Jan</v>
      </c>
      <c r="L1111" t="str">
        <f t="shared" si="70"/>
        <v>Sat</v>
      </c>
      <c r="M1111" t="str">
        <f t="shared" si="71"/>
        <v>morning</v>
      </c>
      <c r="N1111" t="e">
        <f>VLOOKUP(A1111,'Customer-details'!$A$1:$C$1001,2,0)</f>
        <v>#N/A</v>
      </c>
      <c r="P1111" t="e">
        <f>VLOOKUP(A1111,'Product-details'!$A$1:$C$1001,2,0)</f>
        <v>#N/A</v>
      </c>
      <c r="Q1111" t="e">
        <f>VLOOKUP(A1111,'City-details'!$A$1:$C$1001,3,0)</f>
        <v>#N/A</v>
      </c>
      <c r="R1111" t="e">
        <f>VLOOKUP(A1111,'City-details'!$A$1:$C$1001,2,0)</f>
        <v>#N/A</v>
      </c>
    </row>
    <row r="1112" spans="11:18">
      <c r="K1112" t="str">
        <f t="shared" si="69"/>
        <v>Jan</v>
      </c>
      <c r="L1112" t="str">
        <f t="shared" si="70"/>
        <v>Sat</v>
      </c>
      <c r="M1112" t="str">
        <f t="shared" si="71"/>
        <v>morning</v>
      </c>
      <c r="N1112" t="e">
        <f>VLOOKUP(A1112,'Customer-details'!$A$1:$C$1001,2,0)</f>
        <v>#N/A</v>
      </c>
      <c r="P1112" t="e">
        <f>VLOOKUP(A1112,'Product-details'!$A$1:$C$1001,2,0)</f>
        <v>#N/A</v>
      </c>
      <c r="Q1112" t="e">
        <f>VLOOKUP(A1112,'City-details'!$A$1:$C$1001,3,0)</f>
        <v>#N/A</v>
      </c>
      <c r="R1112" t="e">
        <f>VLOOKUP(A1112,'City-details'!$A$1:$C$1001,2,0)</f>
        <v>#N/A</v>
      </c>
    </row>
    <row r="1113" spans="11:18">
      <c r="K1113" t="str">
        <f t="shared" si="69"/>
        <v>Jan</v>
      </c>
      <c r="L1113" t="str">
        <f t="shared" si="70"/>
        <v>Sat</v>
      </c>
      <c r="M1113" t="str">
        <f t="shared" si="71"/>
        <v>morning</v>
      </c>
      <c r="N1113" t="e">
        <f>VLOOKUP(A1113,'Customer-details'!$A$1:$C$1001,2,0)</f>
        <v>#N/A</v>
      </c>
      <c r="P1113" t="e">
        <f>VLOOKUP(A1113,'Product-details'!$A$1:$C$1001,2,0)</f>
        <v>#N/A</v>
      </c>
      <c r="Q1113" t="e">
        <f>VLOOKUP(A1113,'City-details'!$A$1:$C$1001,3,0)</f>
        <v>#N/A</v>
      </c>
      <c r="R1113" t="e">
        <f>VLOOKUP(A1113,'City-details'!$A$1:$C$1001,2,0)</f>
        <v>#N/A</v>
      </c>
    </row>
    <row r="1114" spans="11:18">
      <c r="K1114" t="str">
        <f t="shared" si="69"/>
        <v>Jan</v>
      </c>
      <c r="L1114" t="str">
        <f t="shared" si="70"/>
        <v>Sat</v>
      </c>
      <c r="M1114" t="str">
        <f t="shared" si="71"/>
        <v>morning</v>
      </c>
      <c r="N1114" t="e">
        <f>VLOOKUP(A1114,'Customer-details'!$A$1:$C$1001,2,0)</f>
        <v>#N/A</v>
      </c>
      <c r="P1114" t="e">
        <f>VLOOKUP(A1114,'Product-details'!$A$1:$C$1001,2,0)</f>
        <v>#N/A</v>
      </c>
      <c r="Q1114" t="e">
        <f>VLOOKUP(A1114,'City-details'!$A$1:$C$1001,3,0)</f>
        <v>#N/A</v>
      </c>
      <c r="R1114" t="e">
        <f>VLOOKUP(A1114,'City-details'!$A$1:$C$1001,2,0)</f>
        <v>#N/A</v>
      </c>
    </row>
    <row r="1115" spans="11:18">
      <c r="K1115" t="str">
        <f t="shared" si="69"/>
        <v>Jan</v>
      </c>
      <c r="L1115" t="str">
        <f t="shared" si="70"/>
        <v>Sat</v>
      </c>
      <c r="M1115" t="str">
        <f t="shared" si="71"/>
        <v>morning</v>
      </c>
      <c r="N1115" t="e">
        <f>VLOOKUP(A1115,'Customer-details'!$A$1:$C$1001,2,0)</f>
        <v>#N/A</v>
      </c>
      <c r="P1115" t="e">
        <f>VLOOKUP(A1115,'Product-details'!$A$1:$C$1001,2,0)</f>
        <v>#N/A</v>
      </c>
      <c r="Q1115" t="e">
        <f>VLOOKUP(A1115,'City-details'!$A$1:$C$1001,3,0)</f>
        <v>#N/A</v>
      </c>
      <c r="R1115" t="e">
        <f>VLOOKUP(A1115,'City-details'!$A$1:$C$1001,2,0)</f>
        <v>#N/A</v>
      </c>
    </row>
    <row r="1116" spans="11:18">
      <c r="K1116" t="str">
        <f t="shared" si="69"/>
        <v>Jan</v>
      </c>
      <c r="L1116" t="str">
        <f t="shared" si="70"/>
        <v>Sat</v>
      </c>
      <c r="M1116" t="str">
        <f t="shared" si="71"/>
        <v>morning</v>
      </c>
      <c r="N1116" t="e">
        <f>VLOOKUP(A1116,'Customer-details'!$A$1:$C$1001,2,0)</f>
        <v>#N/A</v>
      </c>
      <c r="P1116" t="e">
        <f>VLOOKUP(A1116,'Product-details'!$A$1:$C$1001,2,0)</f>
        <v>#N/A</v>
      </c>
      <c r="Q1116" t="e">
        <f>VLOOKUP(A1116,'City-details'!$A$1:$C$1001,3,0)</f>
        <v>#N/A</v>
      </c>
      <c r="R1116" t="e">
        <f>VLOOKUP(A1116,'City-details'!$A$1:$C$1001,2,0)</f>
        <v>#N/A</v>
      </c>
    </row>
    <row r="1117" spans="11:18">
      <c r="K1117" t="str">
        <f t="shared" si="69"/>
        <v>Jan</v>
      </c>
      <c r="L1117" t="str">
        <f t="shared" si="70"/>
        <v>Sat</v>
      </c>
      <c r="M1117" t="str">
        <f t="shared" si="71"/>
        <v>morning</v>
      </c>
      <c r="N1117" t="e">
        <f>VLOOKUP(A1117,'Customer-details'!$A$1:$C$1001,2,0)</f>
        <v>#N/A</v>
      </c>
      <c r="P1117" t="e">
        <f>VLOOKUP(A1117,'Product-details'!$A$1:$C$1001,2,0)</f>
        <v>#N/A</v>
      </c>
      <c r="Q1117" t="e">
        <f>VLOOKUP(A1117,'City-details'!$A$1:$C$1001,3,0)</f>
        <v>#N/A</v>
      </c>
      <c r="R1117" t="e">
        <f>VLOOKUP(A1117,'City-details'!$A$1:$C$1001,2,0)</f>
        <v>#N/A</v>
      </c>
    </row>
    <row r="1118" spans="11:18">
      <c r="K1118" t="str">
        <f t="shared" si="69"/>
        <v>Jan</v>
      </c>
      <c r="L1118" t="str">
        <f t="shared" si="70"/>
        <v>Sat</v>
      </c>
      <c r="M1118" t="str">
        <f t="shared" si="71"/>
        <v>morning</v>
      </c>
      <c r="N1118" t="e">
        <f>VLOOKUP(A1118,'Customer-details'!$A$1:$C$1001,2,0)</f>
        <v>#N/A</v>
      </c>
      <c r="P1118" t="e">
        <f>VLOOKUP(A1118,'Product-details'!$A$1:$C$1001,2,0)</f>
        <v>#N/A</v>
      </c>
      <c r="Q1118" t="e">
        <f>VLOOKUP(A1118,'City-details'!$A$1:$C$1001,3,0)</f>
        <v>#N/A</v>
      </c>
      <c r="R1118" t="e">
        <f>VLOOKUP(A1118,'City-details'!$A$1:$C$1001,2,0)</f>
        <v>#N/A</v>
      </c>
    </row>
    <row r="1119" spans="11:18">
      <c r="K1119" t="str">
        <f t="shared" si="69"/>
        <v>Jan</v>
      </c>
      <c r="L1119" t="str">
        <f t="shared" si="70"/>
        <v>Sat</v>
      </c>
      <c r="M1119" t="str">
        <f t="shared" si="71"/>
        <v>morning</v>
      </c>
      <c r="N1119" t="e">
        <f>VLOOKUP(A1119,'Customer-details'!$A$1:$C$1001,2,0)</f>
        <v>#N/A</v>
      </c>
      <c r="P1119" t="e">
        <f>VLOOKUP(A1119,'Product-details'!$A$1:$C$1001,2,0)</f>
        <v>#N/A</v>
      </c>
      <c r="Q1119" t="e">
        <f>VLOOKUP(A1119,'City-details'!$A$1:$C$1001,3,0)</f>
        <v>#N/A</v>
      </c>
      <c r="R1119" t="e">
        <f>VLOOKUP(A1119,'City-details'!$A$1:$C$1001,2,0)</f>
        <v>#N/A</v>
      </c>
    </row>
    <row r="1120" spans="11:18">
      <c r="K1120" t="str">
        <f t="shared" si="69"/>
        <v>Jan</v>
      </c>
      <c r="L1120" t="str">
        <f t="shared" si="70"/>
        <v>Sat</v>
      </c>
      <c r="M1120" t="str">
        <f t="shared" si="71"/>
        <v>morning</v>
      </c>
      <c r="N1120" t="e">
        <f>VLOOKUP(A1120,'Customer-details'!$A$1:$C$1001,2,0)</f>
        <v>#N/A</v>
      </c>
      <c r="P1120" t="e">
        <f>VLOOKUP(A1120,'Product-details'!$A$1:$C$1001,2,0)</f>
        <v>#N/A</v>
      </c>
      <c r="Q1120" t="e">
        <f>VLOOKUP(A1120,'City-details'!$A$1:$C$1001,3,0)</f>
        <v>#N/A</v>
      </c>
      <c r="R1120" t="e">
        <f>VLOOKUP(A1120,'City-details'!$A$1:$C$1001,2,0)</f>
        <v>#N/A</v>
      </c>
    </row>
    <row r="1121" spans="11:18">
      <c r="K1121" t="str">
        <f t="shared" si="69"/>
        <v>Jan</v>
      </c>
      <c r="L1121" t="str">
        <f t="shared" si="70"/>
        <v>Sat</v>
      </c>
      <c r="M1121" t="str">
        <f t="shared" si="71"/>
        <v>morning</v>
      </c>
      <c r="N1121" t="e">
        <f>VLOOKUP(A1121,'Customer-details'!$A$1:$C$1001,2,0)</f>
        <v>#N/A</v>
      </c>
      <c r="P1121" t="e">
        <f>VLOOKUP(A1121,'Product-details'!$A$1:$C$1001,2,0)</f>
        <v>#N/A</v>
      </c>
      <c r="Q1121" t="e">
        <f>VLOOKUP(A1121,'City-details'!$A$1:$C$1001,3,0)</f>
        <v>#N/A</v>
      </c>
      <c r="R1121" t="e">
        <f>VLOOKUP(A1121,'City-details'!$A$1:$C$1001,2,0)</f>
        <v>#N/A</v>
      </c>
    </row>
    <row r="1122" spans="11:18">
      <c r="K1122" t="str">
        <f t="shared" si="69"/>
        <v>Jan</v>
      </c>
      <c r="L1122" t="str">
        <f t="shared" si="70"/>
        <v>Sat</v>
      </c>
      <c r="M1122" t="str">
        <f t="shared" si="71"/>
        <v>morning</v>
      </c>
      <c r="N1122" t="e">
        <f>VLOOKUP(A1122,'Customer-details'!$A$1:$C$1001,2,0)</f>
        <v>#N/A</v>
      </c>
      <c r="P1122" t="e">
        <f>VLOOKUP(A1122,'Product-details'!$A$1:$C$1001,2,0)</f>
        <v>#N/A</v>
      </c>
      <c r="Q1122" t="e">
        <f>VLOOKUP(A1122,'City-details'!$A$1:$C$1001,3,0)</f>
        <v>#N/A</v>
      </c>
      <c r="R1122" t="e">
        <f>VLOOKUP(A1122,'City-details'!$A$1:$C$1001,2,0)</f>
        <v>#N/A</v>
      </c>
    </row>
    <row r="1123" spans="11:18">
      <c r="K1123" t="str">
        <f t="shared" ref="K1123:K1154" si="72">TEXT(F1123,"MMM")</f>
        <v>Jan</v>
      </c>
      <c r="L1123" t="str">
        <f t="shared" ref="L1123:L1154" si="73">TEXT(F1123,"ddd")</f>
        <v>Sat</v>
      </c>
      <c r="M1123" t="str">
        <f t="shared" si="71"/>
        <v>morning</v>
      </c>
      <c r="N1123" t="e">
        <f>VLOOKUP(A1123,'Customer-details'!$A$1:$C$1001,2,0)</f>
        <v>#N/A</v>
      </c>
      <c r="P1123" t="e">
        <f>VLOOKUP(A1123,'Product-details'!$A$1:$C$1001,2,0)</f>
        <v>#N/A</v>
      </c>
      <c r="Q1123" t="e">
        <f>VLOOKUP(A1123,'City-details'!$A$1:$C$1001,3,0)</f>
        <v>#N/A</v>
      </c>
      <c r="R1123" t="e">
        <f>VLOOKUP(A1123,'City-details'!$A$1:$C$1001,2,0)</f>
        <v>#N/A</v>
      </c>
    </row>
    <row r="1124" spans="11:18">
      <c r="K1124" t="str">
        <f t="shared" si="72"/>
        <v>Jan</v>
      </c>
      <c r="L1124" t="str">
        <f t="shared" si="73"/>
        <v>Sat</v>
      </c>
      <c r="M1124" t="str">
        <f t="shared" si="71"/>
        <v>morning</v>
      </c>
      <c r="N1124" t="e">
        <f>VLOOKUP(A1124,'Customer-details'!$A$1:$C$1001,2,0)</f>
        <v>#N/A</v>
      </c>
      <c r="P1124" t="e">
        <f>VLOOKUP(A1124,'Product-details'!$A$1:$C$1001,2,0)</f>
        <v>#N/A</v>
      </c>
      <c r="Q1124" t="e">
        <f>VLOOKUP(A1124,'City-details'!$A$1:$C$1001,3,0)</f>
        <v>#N/A</v>
      </c>
      <c r="R1124" t="e">
        <f>VLOOKUP(A1124,'City-details'!$A$1:$C$1001,2,0)</f>
        <v>#N/A</v>
      </c>
    </row>
    <row r="1125" spans="11:18">
      <c r="K1125" t="str">
        <f t="shared" si="72"/>
        <v>Jan</v>
      </c>
      <c r="L1125" t="str">
        <f t="shared" si="73"/>
        <v>Sat</v>
      </c>
      <c r="M1125" t="str">
        <f t="shared" si="71"/>
        <v>morning</v>
      </c>
      <c r="N1125" t="e">
        <f>VLOOKUP(A1125,'Customer-details'!$A$1:$C$1001,2,0)</f>
        <v>#N/A</v>
      </c>
      <c r="P1125" t="e">
        <f>VLOOKUP(A1125,'Product-details'!$A$1:$C$1001,2,0)</f>
        <v>#N/A</v>
      </c>
      <c r="Q1125" t="e">
        <f>VLOOKUP(A1125,'City-details'!$A$1:$C$1001,3,0)</f>
        <v>#N/A</v>
      </c>
      <c r="R1125" t="e">
        <f>VLOOKUP(A1125,'City-details'!$A$1:$C$1001,2,0)</f>
        <v>#N/A</v>
      </c>
    </row>
    <row r="1126" spans="11:18">
      <c r="K1126" t="str">
        <f t="shared" si="72"/>
        <v>Jan</v>
      </c>
      <c r="L1126" t="str">
        <f t="shared" si="73"/>
        <v>Sat</v>
      </c>
      <c r="M1126" t="str">
        <f t="shared" si="71"/>
        <v>morning</v>
      </c>
      <c r="N1126" t="e">
        <f>VLOOKUP(A1126,'Customer-details'!$A$1:$C$1001,2,0)</f>
        <v>#N/A</v>
      </c>
      <c r="P1126" t="e">
        <f>VLOOKUP(A1126,'Product-details'!$A$1:$C$1001,2,0)</f>
        <v>#N/A</v>
      </c>
      <c r="Q1126" t="e">
        <f>VLOOKUP(A1126,'City-details'!$A$1:$C$1001,3,0)</f>
        <v>#N/A</v>
      </c>
      <c r="R1126" t="e">
        <f>VLOOKUP(A1126,'City-details'!$A$1:$C$1001,2,0)</f>
        <v>#N/A</v>
      </c>
    </row>
    <row r="1127" spans="11:18">
      <c r="K1127" t="str">
        <f t="shared" si="72"/>
        <v>Jan</v>
      </c>
      <c r="L1127" t="str">
        <f t="shared" si="73"/>
        <v>Sat</v>
      </c>
      <c r="M1127" t="str">
        <f t="shared" si="71"/>
        <v>morning</v>
      </c>
      <c r="N1127" t="e">
        <f>VLOOKUP(A1127,'Customer-details'!$A$1:$C$1001,2,0)</f>
        <v>#N/A</v>
      </c>
      <c r="P1127" t="e">
        <f>VLOOKUP(A1127,'Product-details'!$A$1:$C$1001,2,0)</f>
        <v>#N/A</v>
      </c>
      <c r="Q1127" t="e">
        <f>VLOOKUP(A1127,'City-details'!$A$1:$C$1001,3,0)</f>
        <v>#N/A</v>
      </c>
      <c r="R1127" t="e">
        <f>VLOOKUP(A1127,'City-details'!$A$1:$C$1001,2,0)</f>
        <v>#N/A</v>
      </c>
    </row>
    <row r="1128" spans="11:18">
      <c r="K1128" t="str">
        <f t="shared" si="72"/>
        <v>Jan</v>
      </c>
      <c r="L1128" t="str">
        <f t="shared" si="73"/>
        <v>Sat</v>
      </c>
      <c r="M1128" t="str">
        <f t="shared" si="71"/>
        <v>morning</v>
      </c>
      <c r="N1128" t="e">
        <f>VLOOKUP(A1128,'Customer-details'!$A$1:$C$1001,2,0)</f>
        <v>#N/A</v>
      </c>
      <c r="P1128" t="e">
        <f>VLOOKUP(A1128,'Product-details'!$A$1:$C$1001,2,0)</f>
        <v>#N/A</v>
      </c>
      <c r="Q1128" t="e">
        <f>VLOOKUP(A1128,'City-details'!$A$1:$C$1001,3,0)</f>
        <v>#N/A</v>
      </c>
      <c r="R1128" t="e">
        <f>VLOOKUP(A1128,'City-details'!$A$1:$C$1001,2,0)</f>
        <v>#N/A</v>
      </c>
    </row>
    <row r="1129" spans="11:18">
      <c r="K1129" t="str">
        <f t="shared" si="72"/>
        <v>Jan</v>
      </c>
      <c r="L1129" t="str">
        <f t="shared" si="73"/>
        <v>Sat</v>
      </c>
      <c r="M1129" t="str">
        <f t="shared" si="71"/>
        <v>morning</v>
      </c>
      <c r="N1129" t="e">
        <f>VLOOKUP(A1129,'Customer-details'!$A$1:$C$1001,2,0)</f>
        <v>#N/A</v>
      </c>
      <c r="P1129" t="e">
        <f>VLOOKUP(A1129,'Product-details'!$A$1:$C$1001,2,0)</f>
        <v>#N/A</v>
      </c>
      <c r="Q1129" t="e">
        <f>VLOOKUP(A1129,'City-details'!$A$1:$C$1001,3,0)</f>
        <v>#N/A</v>
      </c>
      <c r="R1129" t="e">
        <f>VLOOKUP(A1129,'City-details'!$A$1:$C$1001,2,0)</f>
        <v>#N/A</v>
      </c>
    </row>
    <row r="1130" spans="11:18">
      <c r="K1130" t="str">
        <f t="shared" si="72"/>
        <v>Jan</v>
      </c>
      <c r="L1130" t="str">
        <f t="shared" si="73"/>
        <v>Sat</v>
      </c>
      <c r="M1130" t="str">
        <f t="shared" si="71"/>
        <v>morning</v>
      </c>
      <c r="N1130" t="e">
        <f>VLOOKUP(A1130,'Customer-details'!$A$1:$C$1001,2,0)</f>
        <v>#N/A</v>
      </c>
      <c r="P1130" t="e">
        <f>VLOOKUP(A1130,'Product-details'!$A$1:$C$1001,2,0)</f>
        <v>#N/A</v>
      </c>
      <c r="Q1130" t="e">
        <f>VLOOKUP(A1130,'City-details'!$A$1:$C$1001,3,0)</f>
        <v>#N/A</v>
      </c>
      <c r="R1130" t="e">
        <f>VLOOKUP(A1130,'City-details'!$A$1:$C$1001,2,0)</f>
        <v>#N/A</v>
      </c>
    </row>
    <row r="1131" spans="11:18">
      <c r="K1131" t="str">
        <f t="shared" si="72"/>
        <v>Jan</v>
      </c>
      <c r="L1131" t="str">
        <f t="shared" si="73"/>
        <v>Sat</v>
      </c>
      <c r="M1131" t="str">
        <f t="shared" si="71"/>
        <v>morning</v>
      </c>
      <c r="N1131" t="e">
        <f>VLOOKUP(A1131,'Customer-details'!$A$1:$C$1001,2,0)</f>
        <v>#N/A</v>
      </c>
      <c r="P1131" t="e">
        <f>VLOOKUP(A1131,'Product-details'!$A$1:$C$1001,2,0)</f>
        <v>#N/A</v>
      </c>
      <c r="Q1131" t="e">
        <f>VLOOKUP(A1131,'City-details'!$A$1:$C$1001,3,0)</f>
        <v>#N/A</v>
      </c>
      <c r="R1131" t="e">
        <f>VLOOKUP(A1131,'City-details'!$A$1:$C$1001,2,0)</f>
        <v>#N/A</v>
      </c>
    </row>
    <row r="1132" spans="11:18">
      <c r="K1132" t="str">
        <f t="shared" si="72"/>
        <v>Jan</v>
      </c>
      <c r="L1132" t="str">
        <f t="shared" si="73"/>
        <v>Sat</v>
      </c>
      <c r="M1132" t="str">
        <f t="shared" si="71"/>
        <v>morning</v>
      </c>
      <c r="N1132" t="e">
        <f>VLOOKUP(A1132,'Customer-details'!$A$1:$C$1001,2,0)</f>
        <v>#N/A</v>
      </c>
      <c r="P1132" t="e">
        <f>VLOOKUP(A1132,'Product-details'!$A$1:$C$1001,2,0)</f>
        <v>#N/A</v>
      </c>
      <c r="Q1132" t="e">
        <f>VLOOKUP(A1132,'City-details'!$A$1:$C$1001,3,0)</f>
        <v>#N/A</v>
      </c>
      <c r="R1132" t="e">
        <f>VLOOKUP(A1132,'City-details'!$A$1:$C$1001,2,0)</f>
        <v>#N/A</v>
      </c>
    </row>
    <row r="1133" spans="11:18">
      <c r="K1133" t="str">
        <f t="shared" si="72"/>
        <v>Jan</v>
      </c>
      <c r="L1133" t="str">
        <f t="shared" si="73"/>
        <v>Sat</v>
      </c>
      <c r="M1133" t="str">
        <f t="shared" si="71"/>
        <v>morning</v>
      </c>
      <c r="N1133" t="e">
        <f>VLOOKUP(A1133,'Customer-details'!$A$1:$C$1001,2,0)</f>
        <v>#N/A</v>
      </c>
      <c r="P1133" t="e">
        <f>VLOOKUP(A1133,'Product-details'!$A$1:$C$1001,2,0)</f>
        <v>#N/A</v>
      </c>
      <c r="Q1133" t="e">
        <f>VLOOKUP(A1133,'City-details'!$A$1:$C$1001,3,0)</f>
        <v>#N/A</v>
      </c>
      <c r="R1133" t="e">
        <f>VLOOKUP(A1133,'City-details'!$A$1:$C$1001,2,0)</f>
        <v>#N/A</v>
      </c>
    </row>
    <row r="1134" spans="11:18">
      <c r="K1134" t="str">
        <f t="shared" si="72"/>
        <v>Jan</v>
      </c>
      <c r="L1134" t="str">
        <f t="shared" si="73"/>
        <v>Sat</v>
      </c>
      <c r="M1134" t="str">
        <f t="shared" si="71"/>
        <v>morning</v>
      </c>
      <c r="N1134" t="e">
        <f>VLOOKUP(A1134,'Customer-details'!$A$1:$C$1001,2,0)</f>
        <v>#N/A</v>
      </c>
      <c r="P1134" t="e">
        <f>VLOOKUP(A1134,'Product-details'!$A$1:$C$1001,2,0)</f>
        <v>#N/A</v>
      </c>
      <c r="Q1134" t="e">
        <f>VLOOKUP(A1134,'City-details'!$A$1:$C$1001,3,0)</f>
        <v>#N/A</v>
      </c>
      <c r="R1134" t="e">
        <f>VLOOKUP(A1134,'City-details'!$A$1:$C$1001,2,0)</f>
        <v>#N/A</v>
      </c>
    </row>
    <row r="1135" spans="11:18">
      <c r="K1135" t="str">
        <f t="shared" si="72"/>
        <v>Jan</v>
      </c>
      <c r="L1135" t="str">
        <f t="shared" si="73"/>
        <v>Sat</v>
      </c>
      <c r="M1135" t="str">
        <f t="shared" si="71"/>
        <v>morning</v>
      </c>
      <c r="N1135" t="e">
        <f>VLOOKUP(A1135,'Customer-details'!$A$1:$C$1001,2,0)</f>
        <v>#N/A</v>
      </c>
      <c r="P1135" t="e">
        <f>VLOOKUP(A1135,'Product-details'!$A$1:$C$1001,2,0)</f>
        <v>#N/A</v>
      </c>
      <c r="Q1135" t="e">
        <f>VLOOKUP(A1135,'City-details'!$A$1:$C$1001,3,0)</f>
        <v>#N/A</v>
      </c>
      <c r="R1135" t="e">
        <f>VLOOKUP(A1135,'City-details'!$A$1:$C$1001,2,0)</f>
        <v>#N/A</v>
      </c>
    </row>
    <row r="1136" spans="11:18">
      <c r="K1136" t="str">
        <f t="shared" si="72"/>
        <v>Jan</v>
      </c>
      <c r="L1136" t="str">
        <f t="shared" si="73"/>
        <v>Sat</v>
      </c>
      <c r="M1136" t="str">
        <f t="shared" si="71"/>
        <v>morning</v>
      </c>
      <c r="N1136" t="e">
        <f>VLOOKUP(A1136,'Customer-details'!$A$1:$C$1001,2,0)</f>
        <v>#N/A</v>
      </c>
      <c r="P1136" t="e">
        <f>VLOOKUP(A1136,'Product-details'!$A$1:$C$1001,2,0)</f>
        <v>#N/A</v>
      </c>
      <c r="Q1136" t="e">
        <f>VLOOKUP(A1136,'City-details'!$A$1:$C$1001,3,0)</f>
        <v>#N/A</v>
      </c>
      <c r="R1136" t="e">
        <f>VLOOKUP(A1136,'City-details'!$A$1:$C$1001,2,0)</f>
        <v>#N/A</v>
      </c>
    </row>
    <row r="1137" spans="11:18">
      <c r="K1137" t="str">
        <f t="shared" si="72"/>
        <v>Jan</v>
      </c>
      <c r="L1137" t="str">
        <f t="shared" si="73"/>
        <v>Sat</v>
      </c>
      <c r="M1137" t="str">
        <f t="shared" si="71"/>
        <v>morning</v>
      </c>
      <c r="N1137" t="e">
        <f>VLOOKUP(A1137,'Customer-details'!$A$1:$C$1001,2,0)</f>
        <v>#N/A</v>
      </c>
      <c r="P1137" t="e">
        <f>VLOOKUP(A1137,'Product-details'!$A$1:$C$1001,2,0)</f>
        <v>#N/A</v>
      </c>
      <c r="Q1137" t="e">
        <f>VLOOKUP(A1137,'City-details'!$A$1:$C$1001,3,0)</f>
        <v>#N/A</v>
      </c>
      <c r="R1137" t="e">
        <f>VLOOKUP(A1137,'City-details'!$A$1:$C$1001,2,0)</f>
        <v>#N/A</v>
      </c>
    </row>
    <row r="1138" spans="11:18">
      <c r="K1138" t="str">
        <f t="shared" si="72"/>
        <v>Jan</v>
      </c>
      <c r="L1138" t="str">
        <f t="shared" si="73"/>
        <v>Sat</v>
      </c>
      <c r="M1138" t="str">
        <f t="shared" si="71"/>
        <v>morning</v>
      </c>
      <c r="N1138" t="e">
        <f>VLOOKUP(A1138,'Customer-details'!$A$1:$C$1001,2,0)</f>
        <v>#N/A</v>
      </c>
      <c r="P1138" t="e">
        <f>VLOOKUP(A1138,'Product-details'!$A$1:$C$1001,2,0)</f>
        <v>#N/A</v>
      </c>
      <c r="Q1138" t="e">
        <f>VLOOKUP(A1138,'City-details'!$A$1:$C$1001,3,0)</f>
        <v>#N/A</v>
      </c>
      <c r="R1138" t="e">
        <f>VLOOKUP(A1138,'City-details'!$A$1:$C$1001,2,0)</f>
        <v>#N/A</v>
      </c>
    </row>
    <row r="1139" spans="11:18">
      <c r="K1139" t="str">
        <f t="shared" si="72"/>
        <v>Jan</v>
      </c>
      <c r="L1139" t="str">
        <f t="shared" si="73"/>
        <v>Sat</v>
      </c>
      <c r="M1139" t="str">
        <f t="shared" si="71"/>
        <v>morning</v>
      </c>
      <c r="N1139" t="e">
        <f>VLOOKUP(A1139,'Customer-details'!$A$1:$C$1001,2,0)</f>
        <v>#N/A</v>
      </c>
      <c r="P1139" t="e">
        <f>VLOOKUP(A1139,'Product-details'!$A$1:$C$1001,2,0)</f>
        <v>#N/A</v>
      </c>
      <c r="Q1139" t="e">
        <f>VLOOKUP(A1139,'City-details'!$A$1:$C$1001,3,0)</f>
        <v>#N/A</v>
      </c>
      <c r="R1139" t="e">
        <f>VLOOKUP(A1139,'City-details'!$A$1:$C$1001,2,0)</f>
        <v>#N/A</v>
      </c>
    </row>
    <row r="1140" spans="11:18">
      <c r="K1140" t="str">
        <f t="shared" si="72"/>
        <v>Jan</v>
      </c>
      <c r="L1140" t="str">
        <f t="shared" si="73"/>
        <v>Sat</v>
      </c>
      <c r="M1140" t="str">
        <f t="shared" si="71"/>
        <v>morning</v>
      </c>
      <c r="N1140" t="e">
        <f>VLOOKUP(A1140,'Customer-details'!$A$1:$C$1001,2,0)</f>
        <v>#N/A</v>
      </c>
      <c r="P1140" t="e">
        <f>VLOOKUP(A1140,'Product-details'!$A$1:$C$1001,2,0)</f>
        <v>#N/A</v>
      </c>
      <c r="Q1140" t="e">
        <f>VLOOKUP(A1140,'City-details'!$A$1:$C$1001,3,0)</f>
        <v>#N/A</v>
      </c>
      <c r="R1140" t="e">
        <f>VLOOKUP(A1140,'City-details'!$A$1:$C$1001,2,0)</f>
        <v>#N/A</v>
      </c>
    </row>
    <row r="1141" spans="11:18">
      <c r="K1141" t="str">
        <f t="shared" si="72"/>
        <v>Jan</v>
      </c>
      <c r="L1141" t="str">
        <f t="shared" si="73"/>
        <v>Sat</v>
      </c>
      <c r="M1141" t="str">
        <f t="shared" si="71"/>
        <v>morning</v>
      </c>
      <c r="N1141" t="e">
        <f>VLOOKUP(A1141,'Customer-details'!$A$1:$C$1001,2,0)</f>
        <v>#N/A</v>
      </c>
      <c r="P1141" t="e">
        <f>VLOOKUP(A1141,'Product-details'!$A$1:$C$1001,2,0)</f>
        <v>#N/A</v>
      </c>
      <c r="Q1141" t="e">
        <f>VLOOKUP(A1141,'City-details'!$A$1:$C$1001,3,0)</f>
        <v>#N/A</v>
      </c>
      <c r="R1141" t="e">
        <f>VLOOKUP(A1141,'City-details'!$A$1:$C$1001,2,0)</f>
        <v>#N/A</v>
      </c>
    </row>
    <row r="1142" spans="11:18">
      <c r="K1142" t="str">
        <f t="shared" si="72"/>
        <v>Jan</v>
      </c>
      <c r="L1142" t="str">
        <f t="shared" si="73"/>
        <v>Sat</v>
      </c>
      <c r="M1142" t="str">
        <f t="shared" si="71"/>
        <v>morning</v>
      </c>
      <c r="N1142" t="e">
        <f>VLOOKUP(A1142,'Customer-details'!$A$1:$C$1001,2,0)</f>
        <v>#N/A</v>
      </c>
      <c r="P1142" t="e">
        <f>VLOOKUP(A1142,'Product-details'!$A$1:$C$1001,2,0)</f>
        <v>#N/A</v>
      </c>
      <c r="Q1142" t="e">
        <f>VLOOKUP(A1142,'City-details'!$A$1:$C$1001,3,0)</f>
        <v>#N/A</v>
      </c>
      <c r="R1142" t="e">
        <f>VLOOKUP(A1142,'City-details'!$A$1:$C$1001,2,0)</f>
        <v>#N/A</v>
      </c>
    </row>
    <row r="1143" spans="11:18">
      <c r="K1143" t="str">
        <f t="shared" si="72"/>
        <v>Jan</v>
      </c>
      <c r="L1143" t="str">
        <f t="shared" si="73"/>
        <v>Sat</v>
      </c>
      <c r="M1143" t="str">
        <f t="shared" si="71"/>
        <v>morning</v>
      </c>
      <c r="N1143" t="e">
        <f>VLOOKUP(A1143,'Customer-details'!$A$1:$C$1001,2,0)</f>
        <v>#N/A</v>
      </c>
      <c r="P1143" t="e">
        <f>VLOOKUP(A1143,'Product-details'!$A$1:$C$1001,2,0)</f>
        <v>#N/A</v>
      </c>
      <c r="Q1143" t="e">
        <f>VLOOKUP(A1143,'City-details'!$A$1:$C$1001,3,0)</f>
        <v>#N/A</v>
      </c>
      <c r="R1143" t="e">
        <f>VLOOKUP(A1143,'City-details'!$A$1:$C$1001,2,0)</f>
        <v>#N/A</v>
      </c>
    </row>
    <row r="1144" spans="11:18">
      <c r="K1144" t="str">
        <f t="shared" si="72"/>
        <v>Jan</v>
      </c>
      <c r="L1144" t="str">
        <f t="shared" si="73"/>
        <v>Sat</v>
      </c>
      <c r="M1144" t="str">
        <f t="shared" si="71"/>
        <v>morning</v>
      </c>
      <c r="N1144" t="e">
        <f>VLOOKUP(A1144,'Customer-details'!$A$1:$C$1001,2,0)</f>
        <v>#N/A</v>
      </c>
      <c r="P1144" t="e">
        <f>VLOOKUP(A1144,'Product-details'!$A$1:$C$1001,2,0)</f>
        <v>#N/A</v>
      </c>
      <c r="Q1144" t="e">
        <f>VLOOKUP(A1144,'City-details'!$A$1:$C$1001,3,0)</f>
        <v>#N/A</v>
      </c>
      <c r="R1144" t="e">
        <f>VLOOKUP(A1144,'City-details'!$A$1:$C$1001,2,0)</f>
        <v>#N/A</v>
      </c>
    </row>
    <row r="1145" spans="11:18">
      <c r="K1145" t="str">
        <f t="shared" si="72"/>
        <v>Jan</v>
      </c>
      <c r="L1145" t="str">
        <f t="shared" si="73"/>
        <v>Sat</v>
      </c>
      <c r="M1145" t="str">
        <f t="shared" si="71"/>
        <v>morning</v>
      </c>
      <c r="N1145" t="e">
        <f>VLOOKUP(A1145,'Customer-details'!$A$1:$C$1001,2,0)</f>
        <v>#N/A</v>
      </c>
      <c r="P1145" t="e">
        <f>VLOOKUP(A1145,'Product-details'!$A$1:$C$1001,2,0)</f>
        <v>#N/A</v>
      </c>
      <c r="Q1145" t="e">
        <f>VLOOKUP(A1145,'City-details'!$A$1:$C$1001,3,0)</f>
        <v>#N/A</v>
      </c>
      <c r="R1145" t="e">
        <f>VLOOKUP(A1145,'City-details'!$A$1:$C$1001,2,0)</f>
        <v>#N/A</v>
      </c>
    </row>
    <row r="1146" spans="11:18">
      <c r="K1146" t="str">
        <f t="shared" si="72"/>
        <v>Jan</v>
      </c>
      <c r="L1146" t="str">
        <f t="shared" si="73"/>
        <v>Sat</v>
      </c>
      <c r="M1146" t="str">
        <f t="shared" si="71"/>
        <v>morning</v>
      </c>
      <c r="N1146" t="e">
        <f>VLOOKUP(A1146,'Customer-details'!$A$1:$C$1001,2,0)</f>
        <v>#N/A</v>
      </c>
      <c r="P1146" t="e">
        <f>VLOOKUP(A1146,'Product-details'!$A$1:$C$1001,2,0)</f>
        <v>#N/A</v>
      </c>
      <c r="Q1146" t="e">
        <f>VLOOKUP(A1146,'City-details'!$A$1:$C$1001,3,0)</f>
        <v>#N/A</v>
      </c>
      <c r="R1146" t="e">
        <f>VLOOKUP(A1146,'City-details'!$A$1:$C$1001,2,0)</f>
        <v>#N/A</v>
      </c>
    </row>
    <row r="1147" spans="11:18">
      <c r="K1147" t="str">
        <f t="shared" si="72"/>
        <v>Jan</v>
      </c>
      <c r="L1147" t="str">
        <f t="shared" si="73"/>
        <v>Sat</v>
      </c>
      <c r="M1147" t="str">
        <f t="shared" si="71"/>
        <v>morning</v>
      </c>
      <c r="N1147" t="e">
        <f>VLOOKUP(A1147,'Customer-details'!$A$1:$C$1001,2,0)</f>
        <v>#N/A</v>
      </c>
      <c r="P1147" t="e">
        <f>VLOOKUP(A1147,'Product-details'!$A$1:$C$1001,2,0)</f>
        <v>#N/A</v>
      </c>
      <c r="Q1147" t="e">
        <f>VLOOKUP(A1147,'City-details'!$A$1:$C$1001,3,0)</f>
        <v>#N/A</v>
      </c>
      <c r="R1147" t="e">
        <f>VLOOKUP(A1147,'City-details'!$A$1:$C$1001,2,0)</f>
        <v>#N/A</v>
      </c>
    </row>
    <row r="1148" spans="11:18">
      <c r="K1148" t="str">
        <f t="shared" si="72"/>
        <v>Jan</v>
      </c>
      <c r="L1148" t="str">
        <f t="shared" si="73"/>
        <v>Sat</v>
      </c>
      <c r="M1148" t="str">
        <f t="shared" si="71"/>
        <v>morning</v>
      </c>
      <c r="N1148" t="e">
        <f>VLOOKUP(A1148,'Customer-details'!$A$1:$C$1001,2,0)</f>
        <v>#N/A</v>
      </c>
      <c r="P1148" t="e">
        <f>VLOOKUP(A1148,'Product-details'!$A$1:$C$1001,2,0)</f>
        <v>#N/A</v>
      </c>
      <c r="Q1148" t="e">
        <f>VLOOKUP(A1148,'City-details'!$A$1:$C$1001,3,0)</f>
        <v>#N/A</v>
      </c>
      <c r="R1148" t="e">
        <f>VLOOKUP(A1148,'City-details'!$A$1:$C$1001,2,0)</f>
        <v>#N/A</v>
      </c>
    </row>
    <row r="1149" spans="11:18">
      <c r="K1149" t="str">
        <f t="shared" si="72"/>
        <v>Jan</v>
      </c>
      <c r="L1149" t="str">
        <f t="shared" si="73"/>
        <v>Sat</v>
      </c>
      <c r="M1149" t="str">
        <f t="shared" si="71"/>
        <v>morning</v>
      </c>
      <c r="N1149" t="e">
        <f>VLOOKUP(A1149,'Customer-details'!$A$1:$C$1001,2,0)</f>
        <v>#N/A</v>
      </c>
      <c r="P1149" t="e">
        <f>VLOOKUP(A1149,'Product-details'!$A$1:$C$1001,2,0)</f>
        <v>#N/A</v>
      </c>
      <c r="Q1149" t="e">
        <f>VLOOKUP(A1149,'City-details'!$A$1:$C$1001,3,0)</f>
        <v>#N/A</v>
      </c>
      <c r="R1149" t="e">
        <f>VLOOKUP(A1149,'City-details'!$A$1:$C$1001,2,0)</f>
        <v>#N/A</v>
      </c>
    </row>
    <row r="1150" spans="11:18">
      <c r="K1150" t="str">
        <f t="shared" si="72"/>
        <v>Jan</v>
      </c>
      <c r="L1150" t="str">
        <f t="shared" si="73"/>
        <v>Sat</v>
      </c>
      <c r="M1150" t="str">
        <f t="shared" si="71"/>
        <v>morning</v>
      </c>
      <c r="N1150" t="e">
        <f>VLOOKUP(A1150,'Customer-details'!$A$1:$C$1001,2,0)</f>
        <v>#N/A</v>
      </c>
      <c r="P1150" t="e">
        <f>VLOOKUP(A1150,'Product-details'!$A$1:$C$1001,2,0)</f>
        <v>#N/A</v>
      </c>
      <c r="Q1150" t="e">
        <f>VLOOKUP(A1150,'City-details'!$A$1:$C$1001,3,0)</f>
        <v>#N/A</v>
      </c>
      <c r="R1150" t="e">
        <f>VLOOKUP(A1150,'City-details'!$A$1:$C$1001,2,0)</f>
        <v>#N/A</v>
      </c>
    </row>
    <row r="1151" spans="11:18">
      <c r="K1151" t="str">
        <f t="shared" si="72"/>
        <v>Jan</v>
      </c>
      <c r="L1151" t="str">
        <f t="shared" si="73"/>
        <v>Sat</v>
      </c>
      <c r="M1151" t="str">
        <f t="shared" si="71"/>
        <v>morning</v>
      </c>
      <c r="N1151" t="e">
        <f>VLOOKUP(A1151,'Customer-details'!$A$1:$C$1001,2,0)</f>
        <v>#N/A</v>
      </c>
      <c r="P1151" t="e">
        <f>VLOOKUP(A1151,'Product-details'!$A$1:$C$1001,2,0)</f>
        <v>#N/A</v>
      </c>
      <c r="Q1151" t="e">
        <f>VLOOKUP(A1151,'City-details'!$A$1:$C$1001,3,0)</f>
        <v>#N/A</v>
      </c>
      <c r="R1151" t="e">
        <f>VLOOKUP(A1151,'City-details'!$A$1:$C$1001,2,0)</f>
        <v>#N/A</v>
      </c>
    </row>
    <row r="1152" spans="11:18">
      <c r="K1152" t="str">
        <f t="shared" si="72"/>
        <v>Jan</v>
      </c>
      <c r="L1152" t="str">
        <f t="shared" si="73"/>
        <v>Sat</v>
      </c>
      <c r="M1152" t="str">
        <f t="shared" si="71"/>
        <v>morning</v>
      </c>
      <c r="N1152" t="e">
        <f>VLOOKUP(A1152,'Customer-details'!$A$1:$C$1001,2,0)</f>
        <v>#N/A</v>
      </c>
      <c r="P1152" t="e">
        <f>VLOOKUP(A1152,'Product-details'!$A$1:$C$1001,2,0)</f>
        <v>#N/A</v>
      </c>
      <c r="Q1152" t="e">
        <f>VLOOKUP(A1152,'City-details'!$A$1:$C$1001,3,0)</f>
        <v>#N/A</v>
      </c>
      <c r="R1152" t="e">
        <f>VLOOKUP(A1152,'City-details'!$A$1:$C$1001,2,0)</f>
        <v>#N/A</v>
      </c>
    </row>
    <row r="1153" spans="11:18">
      <c r="K1153" t="str">
        <f t="shared" si="72"/>
        <v>Jan</v>
      </c>
      <c r="L1153" t="str">
        <f t="shared" si="73"/>
        <v>Sat</v>
      </c>
      <c r="M1153" t="str">
        <f t="shared" si="71"/>
        <v>morning</v>
      </c>
      <c r="N1153" t="e">
        <f>VLOOKUP(A1153,'Customer-details'!$A$1:$C$1001,2,0)</f>
        <v>#N/A</v>
      </c>
      <c r="P1153" t="e">
        <f>VLOOKUP(A1153,'Product-details'!$A$1:$C$1001,2,0)</f>
        <v>#N/A</v>
      </c>
      <c r="Q1153" t="e">
        <f>VLOOKUP(A1153,'City-details'!$A$1:$C$1001,3,0)</f>
        <v>#N/A</v>
      </c>
      <c r="R1153" t="e">
        <f>VLOOKUP(A1153,'City-details'!$A$1:$C$1001,2,0)</f>
        <v>#N/A</v>
      </c>
    </row>
    <row r="1154" spans="11:18">
      <c r="K1154" t="str">
        <f t="shared" si="72"/>
        <v>Jan</v>
      </c>
      <c r="L1154" t="str">
        <f t="shared" si="73"/>
        <v>Sat</v>
      </c>
      <c r="M1154" t="str">
        <f t="shared" si="71"/>
        <v>morning</v>
      </c>
      <c r="N1154" t="e">
        <f>VLOOKUP(A1154,'Customer-details'!$A$1:$C$1001,2,0)</f>
        <v>#N/A</v>
      </c>
      <c r="P1154" t="e">
        <f>VLOOKUP(A1154,'Product-details'!$A$1:$C$1001,2,0)</f>
        <v>#N/A</v>
      </c>
      <c r="Q1154" t="e">
        <f>VLOOKUP(A1154,'City-details'!$A$1:$C$1001,3,0)</f>
        <v>#N/A</v>
      </c>
      <c r="R1154" t="e">
        <f>VLOOKUP(A1154,'City-details'!$A$1:$C$1001,2,0)</f>
        <v>#N/A</v>
      </c>
    </row>
    <row r="1155" spans="11:18">
      <c r="K1155" t="str">
        <f t="shared" ref="K1155:K1218" si="74">TEXT(F1155,"MMM")</f>
        <v>Jan</v>
      </c>
      <c r="L1155" t="str">
        <f t="shared" ref="L1155:L1218" si="75">TEXT(F1155,"ddd")</f>
        <v>Sat</v>
      </c>
      <c r="M1155" t="str">
        <f t="shared" ref="M1155:M1218" si="76">IF(G1155&lt;TIME(12,0,0),"morning",IF(AND(G1155&gt;=TIME(12,0,0),G1155&lt;TIME(16,0,0)),"afternoon","evening"))</f>
        <v>morning</v>
      </c>
      <c r="N1155" t="e">
        <f>VLOOKUP(A1155,'Customer-details'!$A$1:$C$1001,2,0)</f>
        <v>#N/A</v>
      </c>
      <c r="P1155" t="e">
        <f>VLOOKUP(A1155,'Product-details'!$A$1:$C$1001,2,0)</f>
        <v>#N/A</v>
      </c>
      <c r="Q1155" t="e">
        <f>VLOOKUP(A1155,'City-details'!$A$1:$C$1001,3,0)</f>
        <v>#N/A</v>
      </c>
      <c r="R1155" t="e">
        <f>VLOOKUP(A1155,'City-details'!$A$1:$C$1001,2,0)</f>
        <v>#N/A</v>
      </c>
    </row>
    <row r="1156" spans="11:18">
      <c r="K1156" t="str">
        <f t="shared" si="74"/>
        <v>Jan</v>
      </c>
      <c r="L1156" t="str">
        <f t="shared" si="75"/>
        <v>Sat</v>
      </c>
      <c r="M1156" t="str">
        <f t="shared" si="76"/>
        <v>morning</v>
      </c>
      <c r="N1156" t="e">
        <f>VLOOKUP(A1156,'Customer-details'!$A$1:$C$1001,2,0)</f>
        <v>#N/A</v>
      </c>
      <c r="P1156" t="e">
        <f>VLOOKUP(A1156,'Product-details'!$A$1:$C$1001,2,0)</f>
        <v>#N/A</v>
      </c>
      <c r="Q1156" t="e">
        <f>VLOOKUP(A1156,'City-details'!$A$1:$C$1001,3,0)</f>
        <v>#N/A</v>
      </c>
      <c r="R1156" t="e">
        <f>VLOOKUP(A1156,'City-details'!$A$1:$C$1001,2,0)</f>
        <v>#N/A</v>
      </c>
    </row>
    <row r="1157" spans="11:18">
      <c r="K1157" t="str">
        <f t="shared" si="74"/>
        <v>Jan</v>
      </c>
      <c r="L1157" t="str">
        <f t="shared" si="75"/>
        <v>Sat</v>
      </c>
      <c r="M1157" t="str">
        <f t="shared" si="76"/>
        <v>morning</v>
      </c>
      <c r="N1157" t="e">
        <f>VLOOKUP(A1157,'Customer-details'!$A$1:$C$1001,2,0)</f>
        <v>#N/A</v>
      </c>
      <c r="P1157" t="e">
        <f>VLOOKUP(A1157,'Product-details'!$A$1:$C$1001,2,0)</f>
        <v>#N/A</v>
      </c>
      <c r="Q1157" t="e">
        <f>VLOOKUP(A1157,'City-details'!$A$1:$C$1001,3,0)</f>
        <v>#N/A</v>
      </c>
      <c r="R1157" t="e">
        <f>VLOOKUP(A1157,'City-details'!$A$1:$C$1001,2,0)</f>
        <v>#N/A</v>
      </c>
    </row>
    <row r="1158" spans="11:18">
      <c r="K1158" t="str">
        <f t="shared" si="74"/>
        <v>Jan</v>
      </c>
      <c r="L1158" t="str">
        <f t="shared" si="75"/>
        <v>Sat</v>
      </c>
      <c r="M1158" t="str">
        <f t="shared" si="76"/>
        <v>morning</v>
      </c>
      <c r="N1158" t="e">
        <f>VLOOKUP(A1158,'Customer-details'!$A$1:$C$1001,2,0)</f>
        <v>#N/A</v>
      </c>
      <c r="P1158" t="e">
        <f>VLOOKUP(A1158,'Product-details'!$A$1:$C$1001,2,0)</f>
        <v>#N/A</v>
      </c>
      <c r="Q1158" t="e">
        <f>VLOOKUP(A1158,'City-details'!$A$1:$C$1001,3,0)</f>
        <v>#N/A</v>
      </c>
      <c r="R1158" t="e">
        <f>VLOOKUP(A1158,'City-details'!$A$1:$C$1001,2,0)</f>
        <v>#N/A</v>
      </c>
    </row>
    <row r="1159" spans="11:18">
      <c r="K1159" t="str">
        <f t="shared" si="74"/>
        <v>Jan</v>
      </c>
      <c r="L1159" t="str">
        <f t="shared" si="75"/>
        <v>Sat</v>
      </c>
      <c r="M1159" t="str">
        <f t="shared" si="76"/>
        <v>morning</v>
      </c>
      <c r="N1159" t="e">
        <f>VLOOKUP(A1159,'Customer-details'!$A$1:$C$1001,2,0)</f>
        <v>#N/A</v>
      </c>
      <c r="P1159" t="e">
        <f>VLOOKUP(A1159,'Product-details'!$A$1:$C$1001,2,0)</f>
        <v>#N/A</v>
      </c>
      <c r="Q1159" t="e">
        <f>VLOOKUP(A1159,'City-details'!$A$1:$C$1001,3,0)</f>
        <v>#N/A</v>
      </c>
      <c r="R1159" t="e">
        <f>VLOOKUP(A1159,'City-details'!$A$1:$C$1001,2,0)</f>
        <v>#N/A</v>
      </c>
    </row>
    <row r="1160" spans="11:18">
      <c r="K1160" t="str">
        <f t="shared" si="74"/>
        <v>Jan</v>
      </c>
      <c r="L1160" t="str">
        <f t="shared" si="75"/>
        <v>Sat</v>
      </c>
      <c r="M1160" t="str">
        <f t="shared" si="76"/>
        <v>morning</v>
      </c>
      <c r="N1160" t="e">
        <f>VLOOKUP(A1160,'Customer-details'!$A$1:$C$1001,2,0)</f>
        <v>#N/A</v>
      </c>
      <c r="P1160" t="e">
        <f>VLOOKUP(A1160,'Product-details'!$A$1:$C$1001,2,0)</f>
        <v>#N/A</v>
      </c>
      <c r="Q1160" t="e">
        <f>VLOOKUP(A1160,'City-details'!$A$1:$C$1001,3,0)</f>
        <v>#N/A</v>
      </c>
      <c r="R1160" t="e">
        <f>VLOOKUP(A1160,'City-details'!$A$1:$C$1001,2,0)</f>
        <v>#N/A</v>
      </c>
    </row>
    <row r="1161" spans="11:18">
      <c r="K1161" t="str">
        <f t="shared" si="74"/>
        <v>Jan</v>
      </c>
      <c r="L1161" t="str">
        <f t="shared" si="75"/>
        <v>Sat</v>
      </c>
      <c r="M1161" t="str">
        <f t="shared" si="76"/>
        <v>morning</v>
      </c>
      <c r="N1161" t="e">
        <f>VLOOKUP(A1161,'Customer-details'!$A$1:$C$1001,2,0)</f>
        <v>#N/A</v>
      </c>
      <c r="P1161" t="e">
        <f>VLOOKUP(A1161,'Product-details'!$A$1:$C$1001,2,0)</f>
        <v>#N/A</v>
      </c>
      <c r="Q1161" t="e">
        <f>VLOOKUP(A1161,'City-details'!$A$1:$C$1001,3,0)</f>
        <v>#N/A</v>
      </c>
      <c r="R1161" t="e">
        <f>VLOOKUP(A1161,'City-details'!$A$1:$C$1001,2,0)</f>
        <v>#N/A</v>
      </c>
    </row>
    <row r="1162" spans="11:18">
      <c r="K1162" t="str">
        <f t="shared" si="74"/>
        <v>Jan</v>
      </c>
      <c r="L1162" t="str">
        <f t="shared" si="75"/>
        <v>Sat</v>
      </c>
      <c r="M1162" t="str">
        <f t="shared" si="76"/>
        <v>morning</v>
      </c>
      <c r="N1162" t="e">
        <f>VLOOKUP(A1162,'Customer-details'!$A$1:$C$1001,2,0)</f>
        <v>#N/A</v>
      </c>
      <c r="P1162" t="e">
        <f>VLOOKUP(A1162,'Product-details'!$A$1:$C$1001,2,0)</f>
        <v>#N/A</v>
      </c>
      <c r="Q1162" t="e">
        <f>VLOOKUP(A1162,'City-details'!$A$1:$C$1001,3,0)</f>
        <v>#N/A</v>
      </c>
      <c r="R1162" t="e">
        <f>VLOOKUP(A1162,'City-details'!$A$1:$C$1001,2,0)</f>
        <v>#N/A</v>
      </c>
    </row>
    <row r="1163" spans="11:18">
      <c r="K1163" t="str">
        <f t="shared" si="74"/>
        <v>Jan</v>
      </c>
      <c r="L1163" t="str">
        <f t="shared" si="75"/>
        <v>Sat</v>
      </c>
      <c r="M1163" t="str">
        <f t="shared" si="76"/>
        <v>morning</v>
      </c>
      <c r="N1163" t="e">
        <f>VLOOKUP(A1163,'Customer-details'!$A$1:$C$1001,2,0)</f>
        <v>#N/A</v>
      </c>
      <c r="P1163" t="e">
        <f>VLOOKUP(A1163,'Product-details'!$A$1:$C$1001,2,0)</f>
        <v>#N/A</v>
      </c>
      <c r="Q1163" t="e">
        <f>VLOOKUP(A1163,'City-details'!$A$1:$C$1001,3,0)</f>
        <v>#N/A</v>
      </c>
      <c r="R1163" t="e">
        <f>VLOOKUP(A1163,'City-details'!$A$1:$C$1001,2,0)</f>
        <v>#N/A</v>
      </c>
    </row>
    <row r="1164" spans="11:18">
      <c r="K1164" t="str">
        <f t="shared" si="74"/>
        <v>Jan</v>
      </c>
      <c r="L1164" t="str">
        <f t="shared" si="75"/>
        <v>Sat</v>
      </c>
      <c r="M1164" t="str">
        <f t="shared" si="76"/>
        <v>morning</v>
      </c>
      <c r="N1164" t="e">
        <f>VLOOKUP(A1164,'Customer-details'!$A$1:$C$1001,2,0)</f>
        <v>#N/A</v>
      </c>
      <c r="P1164" t="e">
        <f>VLOOKUP(A1164,'Product-details'!$A$1:$C$1001,2,0)</f>
        <v>#N/A</v>
      </c>
      <c r="Q1164" t="e">
        <f>VLOOKUP(A1164,'City-details'!$A$1:$C$1001,3,0)</f>
        <v>#N/A</v>
      </c>
      <c r="R1164" t="e">
        <f>VLOOKUP(A1164,'City-details'!$A$1:$C$1001,2,0)</f>
        <v>#N/A</v>
      </c>
    </row>
    <row r="1165" spans="11:18">
      <c r="K1165" t="str">
        <f t="shared" si="74"/>
        <v>Jan</v>
      </c>
      <c r="L1165" t="str">
        <f t="shared" si="75"/>
        <v>Sat</v>
      </c>
      <c r="M1165" t="str">
        <f t="shared" si="76"/>
        <v>morning</v>
      </c>
      <c r="N1165" t="e">
        <f>VLOOKUP(A1165,'Customer-details'!$A$1:$C$1001,2,0)</f>
        <v>#N/A</v>
      </c>
      <c r="P1165" t="e">
        <f>VLOOKUP(A1165,'Product-details'!$A$1:$C$1001,2,0)</f>
        <v>#N/A</v>
      </c>
      <c r="Q1165" t="e">
        <f>VLOOKUP(A1165,'City-details'!$A$1:$C$1001,3,0)</f>
        <v>#N/A</v>
      </c>
      <c r="R1165" t="e">
        <f>VLOOKUP(A1165,'City-details'!$A$1:$C$1001,2,0)</f>
        <v>#N/A</v>
      </c>
    </row>
    <row r="1166" spans="11:18">
      <c r="K1166" t="str">
        <f t="shared" si="74"/>
        <v>Jan</v>
      </c>
      <c r="L1166" t="str">
        <f t="shared" si="75"/>
        <v>Sat</v>
      </c>
      <c r="M1166" t="str">
        <f t="shared" si="76"/>
        <v>morning</v>
      </c>
      <c r="N1166" t="e">
        <f>VLOOKUP(A1166,'Customer-details'!$A$1:$C$1001,2,0)</f>
        <v>#N/A</v>
      </c>
      <c r="P1166" t="e">
        <f>VLOOKUP(A1166,'Product-details'!$A$1:$C$1001,2,0)</f>
        <v>#N/A</v>
      </c>
      <c r="Q1166" t="e">
        <f>VLOOKUP(A1166,'City-details'!$A$1:$C$1001,3,0)</f>
        <v>#N/A</v>
      </c>
      <c r="R1166" t="e">
        <f>VLOOKUP(A1166,'City-details'!$A$1:$C$1001,2,0)</f>
        <v>#N/A</v>
      </c>
    </row>
    <row r="1167" spans="11:18">
      <c r="K1167" t="str">
        <f t="shared" si="74"/>
        <v>Jan</v>
      </c>
      <c r="L1167" t="str">
        <f t="shared" si="75"/>
        <v>Sat</v>
      </c>
      <c r="M1167" t="str">
        <f t="shared" si="76"/>
        <v>morning</v>
      </c>
      <c r="N1167" t="e">
        <f>VLOOKUP(A1167,'Customer-details'!$A$1:$C$1001,2,0)</f>
        <v>#N/A</v>
      </c>
      <c r="P1167" t="e">
        <f>VLOOKUP(A1167,'Product-details'!$A$1:$C$1001,2,0)</f>
        <v>#N/A</v>
      </c>
      <c r="Q1167" t="e">
        <f>VLOOKUP(A1167,'City-details'!$A$1:$C$1001,3,0)</f>
        <v>#N/A</v>
      </c>
      <c r="R1167" t="e">
        <f>VLOOKUP(A1167,'City-details'!$A$1:$C$1001,2,0)</f>
        <v>#N/A</v>
      </c>
    </row>
    <row r="1168" spans="11:18">
      <c r="K1168" t="str">
        <f t="shared" si="74"/>
        <v>Jan</v>
      </c>
      <c r="L1168" t="str">
        <f t="shared" si="75"/>
        <v>Sat</v>
      </c>
      <c r="M1168" t="str">
        <f t="shared" si="76"/>
        <v>morning</v>
      </c>
      <c r="N1168" t="e">
        <f>VLOOKUP(A1168,'Customer-details'!$A$1:$C$1001,2,0)</f>
        <v>#N/A</v>
      </c>
      <c r="P1168" t="e">
        <f>VLOOKUP(A1168,'Product-details'!$A$1:$C$1001,2,0)</f>
        <v>#N/A</v>
      </c>
      <c r="Q1168" t="e">
        <f>VLOOKUP(A1168,'City-details'!$A$1:$C$1001,3,0)</f>
        <v>#N/A</v>
      </c>
      <c r="R1168" t="e">
        <f>VLOOKUP(A1168,'City-details'!$A$1:$C$1001,2,0)</f>
        <v>#N/A</v>
      </c>
    </row>
    <row r="1169" spans="11:18">
      <c r="K1169" t="str">
        <f t="shared" si="74"/>
        <v>Jan</v>
      </c>
      <c r="L1169" t="str">
        <f t="shared" si="75"/>
        <v>Sat</v>
      </c>
      <c r="M1169" t="str">
        <f t="shared" si="76"/>
        <v>morning</v>
      </c>
      <c r="N1169" t="e">
        <f>VLOOKUP(A1169,'Customer-details'!$A$1:$C$1001,2,0)</f>
        <v>#N/A</v>
      </c>
      <c r="P1169" t="e">
        <f>VLOOKUP(A1169,'Product-details'!$A$1:$C$1001,2,0)</f>
        <v>#N/A</v>
      </c>
      <c r="Q1169" t="e">
        <f>VLOOKUP(A1169,'City-details'!$A$1:$C$1001,3,0)</f>
        <v>#N/A</v>
      </c>
      <c r="R1169" t="e">
        <f>VLOOKUP(A1169,'City-details'!$A$1:$C$1001,2,0)</f>
        <v>#N/A</v>
      </c>
    </row>
    <row r="1170" spans="11:18">
      <c r="K1170" t="str">
        <f t="shared" si="74"/>
        <v>Jan</v>
      </c>
      <c r="L1170" t="str">
        <f t="shared" si="75"/>
        <v>Sat</v>
      </c>
      <c r="M1170" t="str">
        <f t="shared" si="76"/>
        <v>morning</v>
      </c>
      <c r="N1170" t="e">
        <f>VLOOKUP(A1170,'Customer-details'!$A$1:$C$1001,2,0)</f>
        <v>#N/A</v>
      </c>
      <c r="P1170" t="e">
        <f>VLOOKUP(A1170,'Product-details'!$A$1:$C$1001,2,0)</f>
        <v>#N/A</v>
      </c>
      <c r="Q1170" t="e">
        <f>VLOOKUP(A1170,'City-details'!$A$1:$C$1001,3,0)</f>
        <v>#N/A</v>
      </c>
      <c r="R1170" t="e">
        <f>VLOOKUP(A1170,'City-details'!$A$1:$C$1001,2,0)</f>
        <v>#N/A</v>
      </c>
    </row>
    <row r="1171" spans="11:18">
      <c r="K1171" t="str">
        <f t="shared" si="74"/>
        <v>Jan</v>
      </c>
      <c r="L1171" t="str">
        <f t="shared" si="75"/>
        <v>Sat</v>
      </c>
      <c r="M1171" t="str">
        <f t="shared" si="76"/>
        <v>morning</v>
      </c>
      <c r="N1171" t="e">
        <f>VLOOKUP(A1171,'Customer-details'!$A$1:$C$1001,2,0)</f>
        <v>#N/A</v>
      </c>
      <c r="P1171" t="e">
        <f>VLOOKUP(A1171,'Product-details'!$A$1:$C$1001,2,0)</f>
        <v>#N/A</v>
      </c>
      <c r="Q1171" t="e">
        <f>VLOOKUP(A1171,'City-details'!$A$1:$C$1001,3,0)</f>
        <v>#N/A</v>
      </c>
      <c r="R1171" t="e">
        <f>VLOOKUP(A1171,'City-details'!$A$1:$C$1001,2,0)</f>
        <v>#N/A</v>
      </c>
    </row>
    <row r="1172" spans="11:18">
      <c r="K1172" t="str">
        <f t="shared" si="74"/>
        <v>Jan</v>
      </c>
      <c r="L1172" t="str">
        <f t="shared" si="75"/>
        <v>Sat</v>
      </c>
      <c r="M1172" t="str">
        <f t="shared" si="76"/>
        <v>morning</v>
      </c>
      <c r="N1172" t="e">
        <f>VLOOKUP(A1172,'Customer-details'!$A$1:$C$1001,2,0)</f>
        <v>#N/A</v>
      </c>
      <c r="P1172" t="e">
        <f>VLOOKUP(A1172,'Product-details'!$A$1:$C$1001,2,0)</f>
        <v>#N/A</v>
      </c>
      <c r="Q1172" t="e">
        <f>VLOOKUP(A1172,'City-details'!$A$1:$C$1001,3,0)</f>
        <v>#N/A</v>
      </c>
      <c r="R1172" t="e">
        <f>VLOOKUP(A1172,'City-details'!$A$1:$C$1001,2,0)</f>
        <v>#N/A</v>
      </c>
    </row>
    <row r="1173" spans="11:18">
      <c r="K1173" t="str">
        <f t="shared" si="74"/>
        <v>Jan</v>
      </c>
      <c r="L1173" t="str">
        <f t="shared" si="75"/>
        <v>Sat</v>
      </c>
      <c r="M1173" t="str">
        <f t="shared" si="76"/>
        <v>morning</v>
      </c>
      <c r="N1173" t="e">
        <f>VLOOKUP(A1173,'Customer-details'!$A$1:$C$1001,2,0)</f>
        <v>#N/A</v>
      </c>
      <c r="P1173" t="e">
        <f>VLOOKUP(A1173,'Product-details'!$A$1:$C$1001,2,0)</f>
        <v>#N/A</v>
      </c>
      <c r="Q1173" t="e">
        <f>VLOOKUP(A1173,'City-details'!$A$1:$C$1001,3,0)</f>
        <v>#N/A</v>
      </c>
      <c r="R1173" t="e">
        <f>VLOOKUP(A1173,'City-details'!$A$1:$C$1001,2,0)</f>
        <v>#N/A</v>
      </c>
    </row>
    <row r="1174" spans="11:18">
      <c r="K1174" t="str">
        <f t="shared" si="74"/>
        <v>Jan</v>
      </c>
      <c r="L1174" t="str">
        <f t="shared" si="75"/>
        <v>Sat</v>
      </c>
      <c r="M1174" t="str">
        <f t="shared" si="76"/>
        <v>morning</v>
      </c>
      <c r="N1174" t="e">
        <f>VLOOKUP(A1174,'Customer-details'!$A$1:$C$1001,2,0)</f>
        <v>#N/A</v>
      </c>
      <c r="P1174" t="e">
        <f>VLOOKUP(A1174,'Product-details'!$A$1:$C$1001,2,0)</f>
        <v>#N/A</v>
      </c>
      <c r="Q1174" t="e">
        <f>VLOOKUP(A1174,'City-details'!$A$1:$C$1001,3,0)</f>
        <v>#N/A</v>
      </c>
      <c r="R1174" t="e">
        <f>VLOOKUP(A1174,'City-details'!$A$1:$C$1001,2,0)</f>
        <v>#N/A</v>
      </c>
    </row>
    <row r="1175" spans="11:18">
      <c r="K1175" t="str">
        <f t="shared" si="74"/>
        <v>Jan</v>
      </c>
      <c r="L1175" t="str">
        <f t="shared" si="75"/>
        <v>Sat</v>
      </c>
      <c r="M1175" t="str">
        <f t="shared" si="76"/>
        <v>morning</v>
      </c>
      <c r="N1175" t="e">
        <f>VLOOKUP(A1175,'Customer-details'!$A$1:$C$1001,2,0)</f>
        <v>#N/A</v>
      </c>
      <c r="P1175" t="e">
        <f>VLOOKUP(A1175,'Product-details'!$A$1:$C$1001,2,0)</f>
        <v>#N/A</v>
      </c>
      <c r="Q1175" t="e">
        <f>VLOOKUP(A1175,'City-details'!$A$1:$C$1001,3,0)</f>
        <v>#N/A</v>
      </c>
      <c r="R1175" t="e">
        <f>VLOOKUP(A1175,'City-details'!$A$1:$C$1001,2,0)</f>
        <v>#N/A</v>
      </c>
    </row>
    <row r="1176" spans="11:18">
      <c r="K1176" t="str">
        <f t="shared" si="74"/>
        <v>Jan</v>
      </c>
      <c r="L1176" t="str">
        <f t="shared" si="75"/>
        <v>Sat</v>
      </c>
      <c r="M1176" t="str">
        <f t="shared" si="76"/>
        <v>morning</v>
      </c>
      <c r="N1176" t="e">
        <f>VLOOKUP(A1176,'Customer-details'!$A$1:$C$1001,2,0)</f>
        <v>#N/A</v>
      </c>
      <c r="P1176" t="e">
        <f>VLOOKUP(A1176,'Product-details'!$A$1:$C$1001,2,0)</f>
        <v>#N/A</v>
      </c>
      <c r="Q1176" t="e">
        <f>VLOOKUP(A1176,'City-details'!$A$1:$C$1001,3,0)</f>
        <v>#N/A</v>
      </c>
      <c r="R1176" t="e">
        <f>VLOOKUP(A1176,'City-details'!$A$1:$C$1001,2,0)</f>
        <v>#N/A</v>
      </c>
    </row>
    <row r="1177" spans="11:18">
      <c r="K1177" t="str">
        <f t="shared" si="74"/>
        <v>Jan</v>
      </c>
      <c r="L1177" t="str">
        <f t="shared" si="75"/>
        <v>Sat</v>
      </c>
      <c r="M1177" t="str">
        <f t="shared" si="76"/>
        <v>morning</v>
      </c>
      <c r="N1177" t="e">
        <f>VLOOKUP(A1177,'Customer-details'!$A$1:$C$1001,2,0)</f>
        <v>#N/A</v>
      </c>
      <c r="P1177" t="e">
        <f>VLOOKUP(A1177,'Product-details'!$A$1:$C$1001,2,0)</f>
        <v>#N/A</v>
      </c>
      <c r="Q1177" t="e">
        <f>VLOOKUP(A1177,'City-details'!$A$1:$C$1001,3,0)</f>
        <v>#N/A</v>
      </c>
      <c r="R1177" t="e">
        <f>VLOOKUP(A1177,'City-details'!$A$1:$C$1001,2,0)</f>
        <v>#N/A</v>
      </c>
    </row>
    <row r="1178" spans="11:18">
      <c r="K1178" t="str">
        <f t="shared" si="74"/>
        <v>Jan</v>
      </c>
      <c r="L1178" t="str">
        <f t="shared" si="75"/>
        <v>Sat</v>
      </c>
      <c r="M1178" t="str">
        <f t="shared" si="76"/>
        <v>morning</v>
      </c>
      <c r="N1178" t="e">
        <f>VLOOKUP(A1178,'Customer-details'!$A$1:$C$1001,2,0)</f>
        <v>#N/A</v>
      </c>
      <c r="P1178" t="e">
        <f>VLOOKUP(A1178,'Product-details'!$A$1:$C$1001,2,0)</f>
        <v>#N/A</v>
      </c>
      <c r="Q1178" t="e">
        <f>VLOOKUP(A1178,'City-details'!$A$1:$C$1001,3,0)</f>
        <v>#N/A</v>
      </c>
      <c r="R1178" t="e">
        <f>VLOOKUP(A1178,'City-details'!$A$1:$C$1001,2,0)</f>
        <v>#N/A</v>
      </c>
    </row>
    <row r="1179" spans="11:18">
      <c r="K1179" t="str">
        <f t="shared" si="74"/>
        <v>Jan</v>
      </c>
      <c r="L1179" t="str">
        <f t="shared" si="75"/>
        <v>Sat</v>
      </c>
      <c r="M1179" t="str">
        <f t="shared" si="76"/>
        <v>morning</v>
      </c>
      <c r="N1179" t="e">
        <f>VLOOKUP(A1179,'Customer-details'!$A$1:$C$1001,2,0)</f>
        <v>#N/A</v>
      </c>
      <c r="P1179" t="e">
        <f>VLOOKUP(A1179,'Product-details'!$A$1:$C$1001,2,0)</f>
        <v>#N/A</v>
      </c>
      <c r="Q1179" t="e">
        <f>VLOOKUP(A1179,'City-details'!$A$1:$C$1001,3,0)</f>
        <v>#N/A</v>
      </c>
      <c r="R1179" t="e">
        <f>VLOOKUP(A1179,'City-details'!$A$1:$C$1001,2,0)</f>
        <v>#N/A</v>
      </c>
    </row>
    <row r="1180" spans="11:18">
      <c r="K1180" t="str">
        <f t="shared" si="74"/>
        <v>Jan</v>
      </c>
      <c r="L1180" t="str">
        <f t="shared" si="75"/>
        <v>Sat</v>
      </c>
      <c r="M1180" t="str">
        <f t="shared" si="76"/>
        <v>morning</v>
      </c>
      <c r="N1180" t="e">
        <f>VLOOKUP(A1180,'Customer-details'!$A$1:$C$1001,2,0)</f>
        <v>#N/A</v>
      </c>
      <c r="P1180" t="e">
        <f>VLOOKUP(A1180,'Product-details'!$A$1:$C$1001,2,0)</f>
        <v>#N/A</v>
      </c>
      <c r="Q1180" t="e">
        <f>VLOOKUP(A1180,'City-details'!$A$1:$C$1001,3,0)</f>
        <v>#N/A</v>
      </c>
      <c r="R1180" t="e">
        <f>VLOOKUP(A1180,'City-details'!$A$1:$C$1001,2,0)</f>
        <v>#N/A</v>
      </c>
    </row>
    <row r="1181" spans="11:18">
      <c r="K1181" t="str">
        <f t="shared" si="74"/>
        <v>Jan</v>
      </c>
      <c r="L1181" t="str">
        <f t="shared" si="75"/>
        <v>Sat</v>
      </c>
      <c r="M1181" t="str">
        <f t="shared" si="76"/>
        <v>morning</v>
      </c>
      <c r="N1181" t="e">
        <f>VLOOKUP(A1181,'Customer-details'!$A$1:$C$1001,2,0)</f>
        <v>#N/A</v>
      </c>
      <c r="P1181" t="e">
        <f>VLOOKUP(A1181,'Product-details'!$A$1:$C$1001,2,0)</f>
        <v>#N/A</v>
      </c>
      <c r="Q1181" t="e">
        <f>VLOOKUP(A1181,'City-details'!$A$1:$C$1001,3,0)</f>
        <v>#N/A</v>
      </c>
      <c r="R1181" t="e">
        <f>VLOOKUP(A1181,'City-details'!$A$1:$C$1001,2,0)</f>
        <v>#N/A</v>
      </c>
    </row>
    <row r="1182" spans="11:18">
      <c r="K1182" t="str">
        <f t="shared" si="74"/>
        <v>Jan</v>
      </c>
      <c r="L1182" t="str">
        <f t="shared" si="75"/>
        <v>Sat</v>
      </c>
      <c r="M1182" t="str">
        <f t="shared" si="76"/>
        <v>morning</v>
      </c>
      <c r="N1182" t="e">
        <f>VLOOKUP(A1182,'Customer-details'!$A$1:$C$1001,2,0)</f>
        <v>#N/A</v>
      </c>
      <c r="P1182" t="e">
        <f>VLOOKUP(A1182,'Product-details'!$A$1:$C$1001,2,0)</f>
        <v>#N/A</v>
      </c>
      <c r="Q1182" t="e">
        <f>VLOOKUP(A1182,'City-details'!$A$1:$C$1001,3,0)</f>
        <v>#N/A</v>
      </c>
      <c r="R1182" t="e">
        <f>VLOOKUP(A1182,'City-details'!$A$1:$C$1001,2,0)</f>
        <v>#N/A</v>
      </c>
    </row>
    <row r="1183" spans="11:18">
      <c r="K1183" t="str">
        <f t="shared" si="74"/>
        <v>Jan</v>
      </c>
      <c r="L1183" t="str">
        <f t="shared" si="75"/>
        <v>Sat</v>
      </c>
      <c r="M1183" t="str">
        <f t="shared" si="76"/>
        <v>morning</v>
      </c>
      <c r="N1183" t="e">
        <f>VLOOKUP(A1183,'Customer-details'!$A$1:$C$1001,2,0)</f>
        <v>#N/A</v>
      </c>
      <c r="P1183" t="e">
        <f>VLOOKUP(A1183,'Product-details'!$A$1:$C$1001,2,0)</f>
        <v>#N/A</v>
      </c>
      <c r="Q1183" t="e">
        <f>VLOOKUP(A1183,'City-details'!$A$1:$C$1001,3,0)</f>
        <v>#N/A</v>
      </c>
      <c r="R1183" t="e">
        <f>VLOOKUP(A1183,'City-details'!$A$1:$C$1001,2,0)</f>
        <v>#N/A</v>
      </c>
    </row>
    <row r="1184" spans="11:18">
      <c r="K1184" t="str">
        <f t="shared" si="74"/>
        <v>Jan</v>
      </c>
      <c r="L1184" t="str">
        <f t="shared" si="75"/>
        <v>Sat</v>
      </c>
      <c r="M1184" t="str">
        <f t="shared" si="76"/>
        <v>morning</v>
      </c>
      <c r="N1184" t="e">
        <f>VLOOKUP(A1184,'Customer-details'!$A$1:$C$1001,2,0)</f>
        <v>#N/A</v>
      </c>
      <c r="P1184" t="e">
        <f>VLOOKUP(A1184,'Product-details'!$A$1:$C$1001,2,0)</f>
        <v>#N/A</v>
      </c>
      <c r="Q1184" t="e">
        <f>VLOOKUP(A1184,'City-details'!$A$1:$C$1001,3,0)</f>
        <v>#N/A</v>
      </c>
      <c r="R1184" t="e">
        <f>VLOOKUP(A1184,'City-details'!$A$1:$C$1001,2,0)</f>
        <v>#N/A</v>
      </c>
    </row>
    <row r="1185" spans="11:18">
      <c r="K1185" t="str">
        <f t="shared" si="74"/>
        <v>Jan</v>
      </c>
      <c r="L1185" t="str">
        <f t="shared" si="75"/>
        <v>Sat</v>
      </c>
      <c r="M1185" t="str">
        <f t="shared" si="76"/>
        <v>morning</v>
      </c>
      <c r="N1185" t="e">
        <f>VLOOKUP(A1185,'Customer-details'!$A$1:$C$1001,2,0)</f>
        <v>#N/A</v>
      </c>
      <c r="P1185" t="e">
        <f>VLOOKUP(A1185,'Product-details'!$A$1:$C$1001,2,0)</f>
        <v>#N/A</v>
      </c>
      <c r="Q1185" t="e">
        <f>VLOOKUP(A1185,'City-details'!$A$1:$C$1001,3,0)</f>
        <v>#N/A</v>
      </c>
      <c r="R1185" t="e">
        <f>VLOOKUP(A1185,'City-details'!$A$1:$C$1001,2,0)</f>
        <v>#N/A</v>
      </c>
    </row>
    <row r="1186" spans="11:18">
      <c r="K1186" t="str">
        <f t="shared" si="74"/>
        <v>Jan</v>
      </c>
      <c r="L1186" t="str">
        <f t="shared" si="75"/>
        <v>Sat</v>
      </c>
      <c r="M1186" t="str">
        <f t="shared" si="76"/>
        <v>morning</v>
      </c>
      <c r="N1186" t="e">
        <f>VLOOKUP(A1186,'Customer-details'!$A$1:$C$1001,2,0)</f>
        <v>#N/A</v>
      </c>
      <c r="P1186" t="e">
        <f>VLOOKUP(A1186,'Product-details'!$A$1:$C$1001,2,0)</f>
        <v>#N/A</v>
      </c>
      <c r="Q1186" t="e">
        <f>VLOOKUP(A1186,'City-details'!$A$1:$C$1001,3,0)</f>
        <v>#N/A</v>
      </c>
      <c r="R1186" t="e">
        <f>VLOOKUP(A1186,'City-details'!$A$1:$C$1001,2,0)</f>
        <v>#N/A</v>
      </c>
    </row>
    <row r="1187" spans="11:18">
      <c r="K1187" t="str">
        <f t="shared" si="74"/>
        <v>Jan</v>
      </c>
      <c r="L1187" t="str">
        <f t="shared" si="75"/>
        <v>Sat</v>
      </c>
      <c r="M1187" t="str">
        <f t="shared" si="76"/>
        <v>morning</v>
      </c>
      <c r="N1187" t="e">
        <f>VLOOKUP(A1187,'Customer-details'!$A$1:$C$1001,2,0)</f>
        <v>#N/A</v>
      </c>
      <c r="P1187" t="e">
        <f>VLOOKUP(A1187,'Product-details'!$A$1:$C$1001,2,0)</f>
        <v>#N/A</v>
      </c>
      <c r="Q1187" t="e">
        <f>VLOOKUP(A1187,'City-details'!$A$1:$C$1001,3,0)</f>
        <v>#N/A</v>
      </c>
      <c r="R1187" t="e">
        <f>VLOOKUP(A1187,'City-details'!$A$1:$C$1001,2,0)</f>
        <v>#N/A</v>
      </c>
    </row>
    <row r="1188" spans="11:18">
      <c r="K1188" t="str">
        <f t="shared" si="74"/>
        <v>Jan</v>
      </c>
      <c r="L1188" t="str">
        <f t="shared" si="75"/>
        <v>Sat</v>
      </c>
      <c r="M1188" t="str">
        <f t="shared" si="76"/>
        <v>morning</v>
      </c>
      <c r="N1188" t="e">
        <f>VLOOKUP(A1188,'Customer-details'!$A$1:$C$1001,2,0)</f>
        <v>#N/A</v>
      </c>
      <c r="P1188" t="e">
        <f>VLOOKUP(A1188,'Product-details'!$A$1:$C$1001,2,0)</f>
        <v>#N/A</v>
      </c>
      <c r="Q1188" t="e">
        <f>VLOOKUP(A1188,'City-details'!$A$1:$C$1001,3,0)</f>
        <v>#N/A</v>
      </c>
      <c r="R1188" t="e">
        <f>VLOOKUP(A1188,'City-details'!$A$1:$C$1001,2,0)</f>
        <v>#N/A</v>
      </c>
    </row>
    <row r="1189" spans="11:18">
      <c r="K1189" t="str">
        <f t="shared" si="74"/>
        <v>Jan</v>
      </c>
      <c r="L1189" t="str">
        <f t="shared" si="75"/>
        <v>Sat</v>
      </c>
      <c r="M1189" t="str">
        <f t="shared" si="76"/>
        <v>morning</v>
      </c>
      <c r="N1189" t="e">
        <f>VLOOKUP(A1189,'Customer-details'!$A$1:$C$1001,2,0)</f>
        <v>#N/A</v>
      </c>
      <c r="P1189" t="e">
        <f>VLOOKUP(A1189,'Product-details'!$A$1:$C$1001,2,0)</f>
        <v>#N/A</v>
      </c>
      <c r="Q1189" t="e">
        <f>VLOOKUP(A1189,'City-details'!$A$1:$C$1001,3,0)</f>
        <v>#N/A</v>
      </c>
      <c r="R1189" t="e">
        <f>VLOOKUP(A1189,'City-details'!$A$1:$C$1001,2,0)</f>
        <v>#N/A</v>
      </c>
    </row>
    <row r="1190" spans="11:18">
      <c r="K1190" t="str">
        <f t="shared" si="74"/>
        <v>Jan</v>
      </c>
      <c r="L1190" t="str">
        <f t="shared" si="75"/>
        <v>Sat</v>
      </c>
      <c r="M1190" t="str">
        <f t="shared" si="76"/>
        <v>morning</v>
      </c>
      <c r="N1190" t="e">
        <f>VLOOKUP(A1190,'Customer-details'!$A$1:$C$1001,2,0)</f>
        <v>#N/A</v>
      </c>
      <c r="P1190" t="e">
        <f>VLOOKUP(A1190,'Product-details'!$A$1:$C$1001,2,0)</f>
        <v>#N/A</v>
      </c>
      <c r="Q1190" t="e">
        <f>VLOOKUP(A1190,'City-details'!$A$1:$C$1001,3,0)</f>
        <v>#N/A</v>
      </c>
      <c r="R1190" t="e">
        <f>VLOOKUP(A1190,'City-details'!$A$1:$C$1001,2,0)</f>
        <v>#N/A</v>
      </c>
    </row>
    <row r="1191" spans="11:18">
      <c r="K1191" t="str">
        <f t="shared" si="74"/>
        <v>Jan</v>
      </c>
      <c r="L1191" t="str">
        <f t="shared" si="75"/>
        <v>Sat</v>
      </c>
      <c r="M1191" t="str">
        <f t="shared" si="76"/>
        <v>morning</v>
      </c>
      <c r="N1191" t="e">
        <f>VLOOKUP(A1191,'Customer-details'!$A$1:$C$1001,2,0)</f>
        <v>#N/A</v>
      </c>
      <c r="P1191" t="e">
        <f>VLOOKUP(A1191,'Product-details'!$A$1:$C$1001,2,0)</f>
        <v>#N/A</v>
      </c>
      <c r="Q1191" t="e">
        <f>VLOOKUP(A1191,'City-details'!$A$1:$C$1001,3,0)</f>
        <v>#N/A</v>
      </c>
      <c r="R1191" t="e">
        <f>VLOOKUP(A1191,'City-details'!$A$1:$C$1001,2,0)</f>
        <v>#N/A</v>
      </c>
    </row>
    <row r="1192" spans="11:18">
      <c r="K1192" t="str">
        <f t="shared" si="74"/>
        <v>Jan</v>
      </c>
      <c r="L1192" t="str">
        <f t="shared" si="75"/>
        <v>Sat</v>
      </c>
      <c r="M1192" t="str">
        <f t="shared" si="76"/>
        <v>morning</v>
      </c>
      <c r="N1192" t="e">
        <f>VLOOKUP(A1192,'Customer-details'!$A$1:$C$1001,2,0)</f>
        <v>#N/A</v>
      </c>
      <c r="P1192" t="e">
        <f>VLOOKUP(A1192,'Product-details'!$A$1:$C$1001,2,0)</f>
        <v>#N/A</v>
      </c>
      <c r="Q1192" t="e">
        <f>VLOOKUP(A1192,'City-details'!$A$1:$C$1001,3,0)</f>
        <v>#N/A</v>
      </c>
      <c r="R1192" t="e">
        <f>VLOOKUP(A1192,'City-details'!$A$1:$C$1001,2,0)</f>
        <v>#N/A</v>
      </c>
    </row>
    <row r="1193" spans="11:18">
      <c r="K1193" t="str">
        <f t="shared" si="74"/>
        <v>Jan</v>
      </c>
      <c r="L1193" t="str">
        <f t="shared" si="75"/>
        <v>Sat</v>
      </c>
      <c r="M1193" t="str">
        <f t="shared" si="76"/>
        <v>morning</v>
      </c>
      <c r="N1193" t="e">
        <f>VLOOKUP(A1193,'Customer-details'!$A$1:$C$1001,2,0)</f>
        <v>#N/A</v>
      </c>
      <c r="P1193" t="e">
        <f>VLOOKUP(A1193,'Product-details'!$A$1:$C$1001,2,0)</f>
        <v>#N/A</v>
      </c>
      <c r="Q1193" t="e">
        <f>VLOOKUP(A1193,'City-details'!$A$1:$C$1001,3,0)</f>
        <v>#N/A</v>
      </c>
      <c r="R1193" t="e">
        <f>VLOOKUP(A1193,'City-details'!$A$1:$C$1001,2,0)</f>
        <v>#N/A</v>
      </c>
    </row>
    <row r="1194" spans="11:18">
      <c r="K1194" t="str">
        <f t="shared" si="74"/>
        <v>Jan</v>
      </c>
      <c r="L1194" t="str">
        <f t="shared" si="75"/>
        <v>Sat</v>
      </c>
      <c r="M1194" t="str">
        <f t="shared" si="76"/>
        <v>morning</v>
      </c>
      <c r="N1194" t="e">
        <f>VLOOKUP(A1194,'Customer-details'!$A$1:$C$1001,2,0)</f>
        <v>#N/A</v>
      </c>
      <c r="P1194" t="e">
        <f>VLOOKUP(A1194,'Product-details'!$A$1:$C$1001,2,0)</f>
        <v>#N/A</v>
      </c>
      <c r="Q1194" t="e">
        <f>VLOOKUP(A1194,'City-details'!$A$1:$C$1001,3,0)</f>
        <v>#N/A</v>
      </c>
      <c r="R1194" t="e">
        <f>VLOOKUP(A1194,'City-details'!$A$1:$C$1001,2,0)</f>
        <v>#N/A</v>
      </c>
    </row>
    <row r="1195" spans="11:18">
      <c r="K1195" t="str">
        <f t="shared" si="74"/>
        <v>Jan</v>
      </c>
      <c r="L1195" t="str">
        <f t="shared" si="75"/>
        <v>Sat</v>
      </c>
      <c r="M1195" t="str">
        <f t="shared" si="76"/>
        <v>morning</v>
      </c>
      <c r="N1195" t="e">
        <f>VLOOKUP(A1195,'Customer-details'!$A$1:$C$1001,2,0)</f>
        <v>#N/A</v>
      </c>
      <c r="P1195" t="e">
        <f>VLOOKUP(A1195,'Product-details'!$A$1:$C$1001,2,0)</f>
        <v>#N/A</v>
      </c>
      <c r="Q1195" t="e">
        <f>VLOOKUP(A1195,'City-details'!$A$1:$C$1001,3,0)</f>
        <v>#N/A</v>
      </c>
      <c r="R1195" t="e">
        <f>VLOOKUP(A1195,'City-details'!$A$1:$C$1001,2,0)</f>
        <v>#N/A</v>
      </c>
    </row>
    <row r="1196" spans="11:18">
      <c r="K1196" t="str">
        <f t="shared" si="74"/>
        <v>Jan</v>
      </c>
      <c r="L1196" t="str">
        <f t="shared" si="75"/>
        <v>Sat</v>
      </c>
      <c r="M1196" t="str">
        <f t="shared" si="76"/>
        <v>morning</v>
      </c>
      <c r="N1196" t="e">
        <f>VLOOKUP(A1196,'Customer-details'!$A$1:$C$1001,2,0)</f>
        <v>#N/A</v>
      </c>
      <c r="P1196" t="e">
        <f>VLOOKUP(A1196,'Product-details'!$A$1:$C$1001,2,0)</f>
        <v>#N/A</v>
      </c>
      <c r="Q1196" t="e">
        <f>VLOOKUP(A1196,'City-details'!$A$1:$C$1001,3,0)</f>
        <v>#N/A</v>
      </c>
      <c r="R1196" t="e">
        <f>VLOOKUP(A1196,'City-details'!$A$1:$C$1001,2,0)</f>
        <v>#N/A</v>
      </c>
    </row>
    <row r="1197" spans="11:18">
      <c r="K1197" t="str">
        <f t="shared" si="74"/>
        <v>Jan</v>
      </c>
      <c r="L1197" t="str">
        <f t="shared" si="75"/>
        <v>Sat</v>
      </c>
      <c r="M1197" t="str">
        <f t="shared" si="76"/>
        <v>morning</v>
      </c>
      <c r="N1197" t="e">
        <f>VLOOKUP(A1197,'Customer-details'!$A$1:$C$1001,2,0)</f>
        <v>#N/A</v>
      </c>
      <c r="P1197" t="e">
        <f>VLOOKUP(A1197,'Product-details'!$A$1:$C$1001,2,0)</f>
        <v>#N/A</v>
      </c>
      <c r="Q1197" t="e">
        <f>VLOOKUP(A1197,'City-details'!$A$1:$C$1001,3,0)</f>
        <v>#N/A</v>
      </c>
      <c r="R1197" t="e">
        <f>VLOOKUP(A1197,'City-details'!$A$1:$C$1001,2,0)</f>
        <v>#N/A</v>
      </c>
    </row>
    <row r="1198" spans="11:18">
      <c r="K1198" t="str">
        <f t="shared" si="74"/>
        <v>Jan</v>
      </c>
      <c r="L1198" t="str">
        <f t="shared" si="75"/>
        <v>Sat</v>
      </c>
      <c r="M1198" t="str">
        <f t="shared" si="76"/>
        <v>morning</v>
      </c>
      <c r="N1198" t="e">
        <f>VLOOKUP(A1198,'Customer-details'!$A$1:$C$1001,2,0)</f>
        <v>#N/A</v>
      </c>
      <c r="P1198" t="e">
        <f>VLOOKUP(A1198,'Product-details'!$A$1:$C$1001,2,0)</f>
        <v>#N/A</v>
      </c>
      <c r="Q1198" t="e">
        <f>VLOOKUP(A1198,'City-details'!$A$1:$C$1001,3,0)</f>
        <v>#N/A</v>
      </c>
      <c r="R1198" t="e">
        <f>VLOOKUP(A1198,'City-details'!$A$1:$C$1001,2,0)</f>
        <v>#N/A</v>
      </c>
    </row>
    <row r="1199" spans="11:18">
      <c r="K1199" t="str">
        <f t="shared" si="74"/>
        <v>Jan</v>
      </c>
      <c r="L1199" t="str">
        <f t="shared" si="75"/>
        <v>Sat</v>
      </c>
      <c r="M1199" t="str">
        <f t="shared" si="76"/>
        <v>morning</v>
      </c>
      <c r="N1199" t="e">
        <f>VLOOKUP(A1199,'Customer-details'!$A$1:$C$1001,2,0)</f>
        <v>#N/A</v>
      </c>
      <c r="P1199" t="e">
        <f>VLOOKUP(A1199,'Product-details'!$A$1:$C$1001,2,0)</f>
        <v>#N/A</v>
      </c>
      <c r="Q1199" t="e">
        <f>VLOOKUP(A1199,'City-details'!$A$1:$C$1001,3,0)</f>
        <v>#N/A</v>
      </c>
      <c r="R1199" t="e">
        <f>VLOOKUP(A1199,'City-details'!$A$1:$C$1001,2,0)</f>
        <v>#N/A</v>
      </c>
    </row>
    <row r="1200" spans="11:18">
      <c r="K1200" t="str">
        <f t="shared" si="74"/>
        <v>Jan</v>
      </c>
      <c r="L1200" t="str">
        <f t="shared" si="75"/>
        <v>Sat</v>
      </c>
      <c r="M1200" t="str">
        <f t="shared" si="76"/>
        <v>morning</v>
      </c>
      <c r="N1200" t="e">
        <f>VLOOKUP(A1200,'Customer-details'!$A$1:$C$1001,2,0)</f>
        <v>#N/A</v>
      </c>
      <c r="P1200" t="e">
        <f>VLOOKUP(A1200,'Product-details'!$A$1:$C$1001,2,0)</f>
        <v>#N/A</v>
      </c>
      <c r="Q1200" t="e">
        <f>VLOOKUP(A1200,'City-details'!$A$1:$C$1001,3,0)</f>
        <v>#N/A</v>
      </c>
      <c r="R1200" t="e">
        <f>VLOOKUP(A1200,'City-details'!$A$1:$C$1001,2,0)</f>
        <v>#N/A</v>
      </c>
    </row>
    <row r="1201" spans="11:18">
      <c r="K1201" t="str">
        <f t="shared" si="74"/>
        <v>Jan</v>
      </c>
      <c r="L1201" t="str">
        <f t="shared" si="75"/>
        <v>Sat</v>
      </c>
      <c r="M1201" t="str">
        <f t="shared" si="76"/>
        <v>morning</v>
      </c>
      <c r="N1201" t="e">
        <f>VLOOKUP(A1201,'Customer-details'!$A$1:$C$1001,2,0)</f>
        <v>#N/A</v>
      </c>
      <c r="P1201" t="e">
        <f>VLOOKUP(A1201,'Product-details'!$A$1:$C$1001,2,0)</f>
        <v>#N/A</v>
      </c>
      <c r="Q1201" t="e">
        <f>VLOOKUP(A1201,'City-details'!$A$1:$C$1001,3,0)</f>
        <v>#N/A</v>
      </c>
      <c r="R1201" t="e">
        <f>VLOOKUP(A1201,'City-details'!$A$1:$C$1001,2,0)</f>
        <v>#N/A</v>
      </c>
    </row>
    <row r="1202" spans="11:18">
      <c r="K1202" t="str">
        <f t="shared" si="74"/>
        <v>Jan</v>
      </c>
      <c r="L1202" t="str">
        <f t="shared" si="75"/>
        <v>Sat</v>
      </c>
      <c r="M1202" t="str">
        <f t="shared" si="76"/>
        <v>morning</v>
      </c>
      <c r="N1202" t="e">
        <f>VLOOKUP(A1202,'Customer-details'!$A$1:$C$1001,2,0)</f>
        <v>#N/A</v>
      </c>
      <c r="P1202" t="e">
        <f>VLOOKUP(A1202,'Product-details'!$A$1:$C$1001,2,0)</f>
        <v>#N/A</v>
      </c>
      <c r="Q1202" t="e">
        <f>VLOOKUP(A1202,'City-details'!$A$1:$C$1001,3,0)</f>
        <v>#N/A</v>
      </c>
      <c r="R1202" t="e">
        <f>VLOOKUP(A1202,'City-details'!$A$1:$C$1001,2,0)</f>
        <v>#N/A</v>
      </c>
    </row>
    <row r="1203" spans="11:18">
      <c r="K1203" t="str">
        <f t="shared" si="74"/>
        <v>Jan</v>
      </c>
      <c r="L1203" t="str">
        <f t="shared" si="75"/>
        <v>Sat</v>
      </c>
      <c r="M1203" t="str">
        <f t="shared" si="76"/>
        <v>morning</v>
      </c>
      <c r="N1203" t="e">
        <f>VLOOKUP(A1203,'Customer-details'!$A$1:$C$1001,2,0)</f>
        <v>#N/A</v>
      </c>
      <c r="P1203" t="e">
        <f>VLOOKUP(A1203,'Product-details'!$A$1:$C$1001,2,0)</f>
        <v>#N/A</v>
      </c>
      <c r="Q1203" t="e">
        <f>VLOOKUP(A1203,'City-details'!$A$1:$C$1001,3,0)</f>
        <v>#N/A</v>
      </c>
      <c r="R1203" t="e">
        <f>VLOOKUP(A1203,'City-details'!$A$1:$C$1001,2,0)</f>
        <v>#N/A</v>
      </c>
    </row>
    <row r="1204" spans="11:18">
      <c r="K1204" t="str">
        <f t="shared" si="74"/>
        <v>Jan</v>
      </c>
      <c r="L1204" t="str">
        <f t="shared" si="75"/>
        <v>Sat</v>
      </c>
      <c r="M1204" t="str">
        <f t="shared" si="76"/>
        <v>morning</v>
      </c>
      <c r="N1204" t="e">
        <f>VLOOKUP(A1204,'Customer-details'!$A$1:$C$1001,2,0)</f>
        <v>#N/A</v>
      </c>
      <c r="P1204" t="e">
        <f>VLOOKUP(A1204,'Product-details'!$A$1:$C$1001,2,0)</f>
        <v>#N/A</v>
      </c>
      <c r="Q1204" t="e">
        <f>VLOOKUP(A1204,'City-details'!$A$1:$C$1001,3,0)</f>
        <v>#N/A</v>
      </c>
      <c r="R1204" t="e">
        <f>VLOOKUP(A1204,'City-details'!$A$1:$C$1001,2,0)</f>
        <v>#N/A</v>
      </c>
    </row>
    <row r="1205" spans="11:18">
      <c r="K1205" t="str">
        <f t="shared" si="74"/>
        <v>Jan</v>
      </c>
      <c r="L1205" t="str">
        <f t="shared" si="75"/>
        <v>Sat</v>
      </c>
      <c r="M1205" t="str">
        <f t="shared" si="76"/>
        <v>morning</v>
      </c>
      <c r="N1205" t="e">
        <f>VLOOKUP(A1205,'Customer-details'!$A$1:$C$1001,2,0)</f>
        <v>#N/A</v>
      </c>
      <c r="P1205" t="e">
        <f>VLOOKUP(A1205,'Product-details'!$A$1:$C$1001,2,0)</f>
        <v>#N/A</v>
      </c>
      <c r="Q1205" t="e">
        <f>VLOOKUP(A1205,'City-details'!$A$1:$C$1001,3,0)</f>
        <v>#N/A</v>
      </c>
      <c r="R1205" t="e">
        <f>VLOOKUP(A1205,'City-details'!$A$1:$C$1001,2,0)</f>
        <v>#N/A</v>
      </c>
    </row>
    <row r="1206" spans="11:18">
      <c r="K1206" t="str">
        <f t="shared" si="74"/>
        <v>Jan</v>
      </c>
      <c r="L1206" t="str">
        <f t="shared" si="75"/>
        <v>Sat</v>
      </c>
      <c r="M1206" t="str">
        <f t="shared" si="76"/>
        <v>morning</v>
      </c>
      <c r="N1206" t="e">
        <f>VLOOKUP(A1206,'Customer-details'!$A$1:$C$1001,2,0)</f>
        <v>#N/A</v>
      </c>
      <c r="P1206" t="e">
        <f>VLOOKUP(A1206,'Product-details'!$A$1:$C$1001,2,0)</f>
        <v>#N/A</v>
      </c>
      <c r="Q1206" t="e">
        <f>VLOOKUP(A1206,'City-details'!$A$1:$C$1001,3,0)</f>
        <v>#N/A</v>
      </c>
      <c r="R1206" t="e">
        <f>VLOOKUP(A1206,'City-details'!$A$1:$C$1001,2,0)</f>
        <v>#N/A</v>
      </c>
    </row>
    <row r="1207" spans="11:18">
      <c r="K1207" t="str">
        <f t="shared" si="74"/>
        <v>Jan</v>
      </c>
      <c r="L1207" t="str">
        <f t="shared" si="75"/>
        <v>Sat</v>
      </c>
      <c r="M1207" t="str">
        <f t="shared" si="76"/>
        <v>morning</v>
      </c>
      <c r="N1207" t="e">
        <f>VLOOKUP(A1207,'Customer-details'!$A$1:$C$1001,2,0)</f>
        <v>#N/A</v>
      </c>
      <c r="P1207" t="e">
        <f>VLOOKUP(A1207,'Product-details'!$A$1:$C$1001,2,0)</f>
        <v>#N/A</v>
      </c>
      <c r="Q1207" t="e">
        <f>VLOOKUP(A1207,'City-details'!$A$1:$C$1001,3,0)</f>
        <v>#N/A</v>
      </c>
      <c r="R1207" t="e">
        <f>VLOOKUP(A1207,'City-details'!$A$1:$C$1001,2,0)</f>
        <v>#N/A</v>
      </c>
    </row>
    <row r="1208" spans="11:18">
      <c r="K1208" t="str">
        <f t="shared" si="74"/>
        <v>Jan</v>
      </c>
      <c r="L1208" t="str">
        <f t="shared" si="75"/>
        <v>Sat</v>
      </c>
      <c r="M1208" t="str">
        <f t="shared" si="76"/>
        <v>morning</v>
      </c>
      <c r="N1208" t="e">
        <f>VLOOKUP(A1208,'Customer-details'!$A$1:$C$1001,2,0)</f>
        <v>#N/A</v>
      </c>
      <c r="P1208" t="e">
        <f>VLOOKUP(A1208,'Product-details'!$A$1:$C$1001,2,0)</f>
        <v>#N/A</v>
      </c>
      <c r="Q1208" t="e">
        <f>VLOOKUP(A1208,'City-details'!$A$1:$C$1001,3,0)</f>
        <v>#N/A</v>
      </c>
      <c r="R1208" t="e">
        <f>VLOOKUP(A1208,'City-details'!$A$1:$C$1001,2,0)</f>
        <v>#N/A</v>
      </c>
    </row>
    <row r="1209" spans="11:18">
      <c r="K1209" t="str">
        <f t="shared" si="74"/>
        <v>Jan</v>
      </c>
      <c r="L1209" t="str">
        <f t="shared" si="75"/>
        <v>Sat</v>
      </c>
      <c r="M1209" t="str">
        <f t="shared" si="76"/>
        <v>morning</v>
      </c>
      <c r="N1209" t="e">
        <f>VLOOKUP(A1209,'Customer-details'!$A$1:$C$1001,2,0)</f>
        <v>#N/A</v>
      </c>
      <c r="P1209" t="e">
        <f>VLOOKUP(A1209,'Product-details'!$A$1:$C$1001,2,0)</f>
        <v>#N/A</v>
      </c>
      <c r="Q1209" t="e">
        <f>VLOOKUP(A1209,'City-details'!$A$1:$C$1001,3,0)</f>
        <v>#N/A</v>
      </c>
      <c r="R1209" t="e">
        <f>VLOOKUP(A1209,'City-details'!$A$1:$C$1001,2,0)</f>
        <v>#N/A</v>
      </c>
    </row>
    <row r="1210" spans="11:18">
      <c r="K1210" t="str">
        <f t="shared" si="74"/>
        <v>Jan</v>
      </c>
      <c r="L1210" t="str">
        <f t="shared" si="75"/>
        <v>Sat</v>
      </c>
      <c r="M1210" t="str">
        <f t="shared" si="76"/>
        <v>morning</v>
      </c>
      <c r="N1210" t="e">
        <f>VLOOKUP(A1210,'Customer-details'!$A$1:$C$1001,2,0)</f>
        <v>#N/A</v>
      </c>
      <c r="P1210" t="e">
        <f>VLOOKUP(A1210,'Product-details'!$A$1:$C$1001,2,0)</f>
        <v>#N/A</v>
      </c>
      <c r="Q1210" t="e">
        <f>VLOOKUP(A1210,'City-details'!$A$1:$C$1001,3,0)</f>
        <v>#N/A</v>
      </c>
      <c r="R1210" t="e">
        <f>VLOOKUP(A1210,'City-details'!$A$1:$C$1001,2,0)</f>
        <v>#N/A</v>
      </c>
    </row>
    <row r="1211" spans="11:18">
      <c r="K1211" t="str">
        <f t="shared" si="74"/>
        <v>Jan</v>
      </c>
      <c r="L1211" t="str">
        <f t="shared" si="75"/>
        <v>Sat</v>
      </c>
      <c r="M1211" t="str">
        <f t="shared" si="76"/>
        <v>morning</v>
      </c>
      <c r="N1211" t="e">
        <f>VLOOKUP(A1211,'Customer-details'!$A$1:$C$1001,2,0)</f>
        <v>#N/A</v>
      </c>
      <c r="P1211" t="e">
        <f>VLOOKUP(A1211,'Product-details'!$A$1:$C$1001,2,0)</f>
        <v>#N/A</v>
      </c>
      <c r="Q1211" t="e">
        <f>VLOOKUP(A1211,'City-details'!$A$1:$C$1001,3,0)</f>
        <v>#N/A</v>
      </c>
      <c r="R1211" t="e">
        <f>VLOOKUP(A1211,'City-details'!$A$1:$C$1001,2,0)</f>
        <v>#N/A</v>
      </c>
    </row>
    <row r="1212" spans="11:18">
      <c r="K1212" t="str">
        <f t="shared" si="74"/>
        <v>Jan</v>
      </c>
      <c r="L1212" t="str">
        <f t="shared" si="75"/>
        <v>Sat</v>
      </c>
      <c r="M1212" t="str">
        <f t="shared" si="76"/>
        <v>morning</v>
      </c>
      <c r="N1212" t="e">
        <f>VLOOKUP(A1212,'Customer-details'!$A$1:$C$1001,2,0)</f>
        <v>#N/A</v>
      </c>
      <c r="P1212" t="e">
        <f>VLOOKUP(A1212,'Product-details'!$A$1:$C$1001,2,0)</f>
        <v>#N/A</v>
      </c>
      <c r="Q1212" t="e">
        <f>VLOOKUP(A1212,'City-details'!$A$1:$C$1001,3,0)</f>
        <v>#N/A</v>
      </c>
      <c r="R1212" t="e">
        <f>VLOOKUP(A1212,'City-details'!$A$1:$C$1001,2,0)</f>
        <v>#N/A</v>
      </c>
    </row>
    <row r="1213" spans="11:18">
      <c r="K1213" t="str">
        <f t="shared" si="74"/>
        <v>Jan</v>
      </c>
      <c r="L1213" t="str">
        <f t="shared" si="75"/>
        <v>Sat</v>
      </c>
      <c r="M1213" t="str">
        <f t="shared" si="76"/>
        <v>morning</v>
      </c>
      <c r="N1213" t="e">
        <f>VLOOKUP(A1213,'Customer-details'!$A$1:$C$1001,2,0)</f>
        <v>#N/A</v>
      </c>
      <c r="P1213" t="e">
        <f>VLOOKUP(A1213,'Product-details'!$A$1:$C$1001,2,0)</f>
        <v>#N/A</v>
      </c>
      <c r="Q1213" t="e">
        <f>VLOOKUP(A1213,'City-details'!$A$1:$C$1001,3,0)</f>
        <v>#N/A</v>
      </c>
      <c r="R1213" t="e">
        <f>VLOOKUP(A1213,'City-details'!$A$1:$C$1001,2,0)</f>
        <v>#N/A</v>
      </c>
    </row>
    <row r="1214" spans="11:18">
      <c r="K1214" t="str">
        <f t="shared" si="74"/>
        <v>Jan</v>
      </c>
      <c r="L1214" t="str">
        <f t="shared" si="75"/>
        <v>Sat</v>
      </c>
      <c r="M1214" t="str">
        <f t="shared" si="76"/>
        <v>morning</v>
      </c>
      <c r="N1214" t="e">
        <f>VLOOKUP(A1214,'Customer-details'!$A$1:$C$1001,2,0)</f>
        <v>#N/A</v>
      </c>
      <c r="P1214" t="e">
        <f>VLOOKUP(A1214,'Product-details'!$A$1:$C$1001,2,0)</f>
        <v>#N/A</v>
      </c>
      <c r="Q1214" t="e">
        <f>VLOOKUP(A1214,'City-details'!$A$1:$C$1001,3,0)</f>
        <v>#N/A</v>
      </c>
      <c r="R1214" t="e">
        <f>VLOOKUP(A1214,'City-details'!$A$1:$C$1001,2,0)</f>
        <v>#N/A</v>
      </c>
    </row>
    <row r="1215" spans="11:18">
      <c r="K1215" t="str">
        <f t="shared" si="74"/>
        <v>Jan</v>
      </c>
      <c r="L1215" t="str">
        <f t="shared" si="75"/>
        <v>Sat</v>
      </c>
      <c r="M1215" t="str">
        <f t="shared" si="76"/>
        <v>morning</v>
      </c>
      <c r="N1215" t="e">
        <f>VLOOKUP(A1215,'Customer-details'!$A$1:$C$1001,2,0)</f>
        <v>#N/A</v>
      </c>
      <c r="P1215" t="e">
        <f>VLOOKUP(A1215,'Product-details'!$A$1:$C$1001,2,0)</f>
        <v>#N/A</v>
      </c>
      <c r="Q1215" t="e">
        <f>VLOOKUP(A1215,'City-details'!$A$1:$C$1001,3,0)</f>
        <v>#N/A</v>
      </c>
      <c r="R1215" t="e">
        <f>VLOOKUP(A1215,'City-details'!$A$1:$C$1001,2,0)</f>
        <v>#N/A</v>
      </c>
    </row>
    <row r="1216" spans="11:18">
      <c r="K1216" t="str">
        <f t="shared" si="74"/>
        <v>Jan</v>
      </c>
      <c r="L1216" t="str">
        <f t="shared" si="75"/>
        <v>Sat</v>
      </c>
      <c r="M1216" t="str">
        <f t="shared" si="76"/>
        <v>morning</v>
      </c>
      <c r="N1216" t="e">
        <f>VLOOKUP(A1216,'Customer-details'!$A$1:$C$1001,2,0)</f>
        <v>#N/A</v>
      </c>
      <c r="P1216" t="e">
        <f>VLOOKUP(A1216,'Product-details'!$A$1:$C$1001,2,0)</f>
        <v>#N/A</v>
      </c>
      <c r="Q1216" t="e">
        <f>VLOOKUP(A1216,'City-details'!$A$1:$C$1001,3,0)</f>
        <v>#N/A</v>
      </c>
      <c r="R1216" t="e">
        <f>VLOOKUP(A1216,'City-details'!$A$1:$C$1001,2,0)</f>
        <v>#N/A</v>
      </c>
    </row>
    <row r="1217" spans="11:18">
      <c r="K1217" t="str">
        <f t="shared" si="74"/>
        <v>Jan</v>
      </c>
      <c r="L1217" t="str">
        <f t="shared" si="75"/>
        <v>Sat</v>
      </c>
      <c r="M1217" t="str">
        <f t="shared" si="76"/>
        <v>morning</v>
      </c>
      <c r="N1217" t="e">
        <f>VLOOKUP(A1217,'Customer-details'!$A$1:$C$1001,2,0)</f>
        <v>#N/A</v>
      </c>
      <c r="P1217" t="e">
        <f>VLOOKUP(A1217,'Product-details'!$A$1:$C$1001,2,0)</f>
        <v>#N/A</v>
      </c>
      <c r="Q1217" t="e">
        <f>VLOOKUP(A1217,'City-details'!$A$1:$C$1001,3,0)</f>
        <v>#N/A</v>
      </c>
      <c r="R1217" t="e">
        <f>VLOOKUP(A1217,'City-details'!$A$1:$C$1001,2,0)</f>
        <v>#N/A</v>
      </c>
    </row>
    <row r="1218" spans="11:18">
      <c r="K1218" t="str">
        <f t="shared" si="74"/>
        <v>Jan</v>
      </c>
      <c r="L1218" t="str">
        <f t="shared" si="75"/>
        <v>Sat</v>
      </c>
      <c r="M1218" t="str">
        <f t="shared" si="76"/>
        <v>morning</v>
      </c>
      <c r="N1218" t="e">
        <f>VLOOKUP(A1218,'Customer-details'!$A$1:$C$1001,2,0)</f>
        <v>#N/A</v>
      </c>
      <c r="P1218" t="e">
        <f>VLOOKUP(A1218,'Product-details'!$A$1:$C$1001,2,0)</f>
        <v>#N/A</v>
      </c>
      <c r="Q1218" t="e">
        <f>VLOOKUP(A1218,'City-details'!$A$1:$C$1001,3,0)</f>
        <v>#N/A</v>
      </c>
      <c r="R1218" t="e">
        <f>VLOOKUP(A1218,'City-details'!$A$1:$C$1001,2,0)</f>
        <v>#N/A</v>
      </c>
    </row>
    <row r="1219" spans="11:18">
      <c r="K1219" t="str">
        <f t="shared" ref="K1219:K1282" si="77">TEXT(F1219,"MMM")</f>
        <v>Jan</v>
      </c>
      <c r="L1219" t="str">
        <f t="shared" ref="L1219:L1282" si="78">TEXT(F1219,"ddd")</f>
        <v>Sat</v>
      </c>
      <c r="M1219" t="str">
        <f t="shared" ref="M1219:M1282" si="79">IF(G1219&lt;TIME(12,0,0),"morning",IF(AND(G1219&gt;=TIME(12,0,0),G1219&lt;TIME(16,0,0)),"afternoon","evening"))</f>
        <v>morning</v>
      </c>
      <c r="N1219" t="e">
        <f>VLOOKUP(A1219,'Customer-details'!$A$1:$C$1001,2,0)</f>
        <v>#N/A</v>
      </c>
      <c r="P1219" t="e">
        <f>VLOOKUP(A1219,'Product-details'!$A$1:$C$1001,2,0)</f>
        <v>#N/A</v>
      </c>
      <c r="Q1219" t="e">
        <f>VLOOKUP(A1219,'City-details'!$A$1:$C$1001,3,0)</f>
        <v>#N/A</v>
      </c>
      <c r="R1219" t="e">
        <f>VLOOKUP(A1219,'City-details'!$A$1:$C$1001,2,0)</f>
        <v>#N/A</v>
      </c>
    </row>
    <row r="1220" spans="11:18">
      <c r="K1220" t="str">
        <f t="shared" si="77"/>
        <v>Jan</v>
      </c>
      <c r="L1220" t="str">
        <f t="shared" si="78"/>
        <v>Sat</v>
      </c>
      <c r="M1220" t="str">
        <f t="shared" si="79"/>
        <v>morning</v>
      </c>
      <c r="N1220" t="e">
        <f>VLOOKUP(A1220,'Customer-details'!$A$1:$C$1001,2,0)</f>
        <v>#N/A</v>
      </c>
      <c r="P1220" t="e">
        <f>VLOOKUP(A1220,'Product-details'!$A$1:$C$1001,2,0)</f>
        <v>#N/A</v>
      </c>
      <c r="Q1220" t="e">
        <f>VLOOKUP(A1220,'City-details'!$A$1:$C$1001,3,0)</f>
        <v>#N/A</v>
      </c>
      <c r="R1220" t="e">
        <f>VLOOKUP(A1220,'City-details'!$A$1:$C$1001,2,0)</f>
        <v>#N/A</v>
      </c>
    </row>
    <row r="1221" spans="11:18">
      <c r="K1221" t="str">
        <f t="shared" si="77"/>
        <v>Jan</v>
      </c>
      <c r="L1221" t="str">
        <f t="shared" si="78"/>
        <v>Sat</v>
      </c>
      <c r="M1221" t="str">
        <f t="shared" si="79"/>
        <v>morning</v>
      </c>
      <c r="N1221" t="e">
        <f>VLOOKUP(A1221,'Customer-details'!$A$1:$C$1001,2,0)</f>
        <v>#N/A</v>
      </c>
      <c r="P1221" t="e">
        <f>VLOOKUP(A1221,'Product-details'!$A$1:$C$1001,2,0)</f>
        <v>#N/A</v>
      </c>
      <c r="Q1221" t="e">
        <f>VLOOKUP(A1221,'City-details'!$A$1:$C$1001,3,0)</f>
        <v>#N/A</v>
      </c>
      <c r="R1221" t="e">
        <f>VLOOKUP(A1221,'City-details'!$A$1:$C$1001,2,0)</f>
        <v>#N/A</v>
      </c>
    </row>
    <row r="1222" spans="11:18">
      <c r="K1222" t="str">
        <f t="shared" si="77"/>
        <v>Jan</v>
      </c>
      <c r="L1222" t="str">
        <f t="shared" si="78"/>
        <v>Sat</v>
      </c>
      <c r="M1222" t="str">
        <f t="shared" si="79"/>
        <v>morning</v>
      </c>
      <c r="N1222" t="e">
        <f>VLOOKUP(A1222,'Customer-details'!$A$1:$C$1001,2,0)</f>
        <v>#N/A</v>
      </c>
      <c r="P1222" t="e">
        <f>VLOOKUP(A1222,'Product-details'!$A$1:$C$1001,2,0)</f>
        <v>#N/A</v>
      </c>
      <c r="Q1222" t="e">
        <f>VLOOKUP(A1222,'City-details'!$A$1:$C$1001,3,0)</f>
        <v>#N/A</v>
      </c>
      <c r="R1222" t="e">
        <f>VLOOKUP(A1222,'City-details'!$A$1:$C$1001,2,0)</f>
        <v>#N/A</v>
      </c>
    </row>
    <row r="1223" spans="11:18">
      <c r="K1223" t="str">
        <f t="shared" si="77"/>
        <v>Jan</v>
      </c>
      <c r="L1223" t="str">
        <f t="shared" si="78"/>
        <v>Sat</v>
      </c>
      <c r="M1223" t="str">
        <f t="shared" si="79"/>
        <v>morning</v>
      </c>
      <c r="N1223" t="e">
        <f>VLOOKUP(A1223,'Customer-details'!$A$1:$C$1001,2,0)</f>
        <v>#N/A</v>
      </c>
      <c r="P1223" t="e">
        <f>VLOOKUP(A1223,'Product-details'!$A$1:$C$1001,2,0)</f>
        <v>#N/A</v>
      </c>
      <c r="Q1223" t="e">
        <f>VLOOKUP(A1223,'City-details'!$A$1:$C$1001,3,0)</f>
        <v>#N/A</v>
      </c>
      <c r="R1223" t="e">
        <f>VLOOKUP(A1223,'City-details'!$A$1:$C$1001,2,0)</f>
        <v>#N/A</v>
      </c>
    </row>
    <row r="1224" spans="11:18">
      <c r="K1224" t="str">
        <f t="shared" si="77"/>
        <v>Jan</v>
      </c>
      <c r="L1224" t="str">
        <f t="shared" si="78"/>
        <v>Sat</v>
      </c>
      <c r="M1224" t="str">
        <f t="shared" si="79"/>
        <v>morning</v>
      </c>
      <c r="N1224" t="e">
        <f>VLOOKUP(A1224,'Customer-details'!$A$1:$C$1001,2,0)</f>
        <v>#N/A</v>
      </c>
      <c r="P1224" t="e">
        <f>VLOOKUP(A1224,'Product-details'!$A$1:$C$1001,2,0)</f>
        <v>#N/A</v>
      </c>
      <c r="Q1224" t="e">
        <f>VLOOKUP(A1224,'City-details'!$A$1:$C$1001,3,0)</f>
        <v>#N/A</v>
      </c>
      <c r="R1224" t="e">
        <f>VLOOKUP(A1224,'City-details'!$A$1:$C$1001,2,0)</f>
        <v>#N/A</v>
      </c>
    </row>
    <row r="1225" spans="11:18">
      <c r="K1225" t="str">
        <f t="shared" si="77"/>
        <v>Jan</v>
      </c>
      <c r="L1225" t="str">
        <f t="shared" si="78"/>
        <v>Sat</v>
      </c>
      <c r="M1225" t="str">
        <f t="shared" si="79"/>
        <v>morning</v>
      </c>
      <c r="N1225" t="e">
        <f>VLOOKUP(A1225,'Customer-details'!$A$1:$C$1001,2,0)</f>
        <v>#N/A</v>
      </c>
      <c r="P1225" t="e">
        <f>VLOOKUP(A1225,'Product-details'!$A$1:$C$1001,2,0)</f>
        <v>#N/A</v>
      </c>
      <c r="Q1225" t="e">
        <f>VLOOKUP(A1225,'City-details'!$A$1:$C$1001,3,0)</f>
        <v>#N/A</v>
      </c>
      <c r="R1225" t="e">
        <f>VLOOKUP(A1225,'City-details'!$A$1:$C$1001,2,0)</f>
        <v>#N/A</v>
      </c>
    </row>
    <row r="1226" spans="11:18">
      <c r="K1226" t="str">
        <f t="shared" si="77"/>
        <v>Jan</v>
      </c>
      <c r="L1226" t="str">
        <f t="shared" si="78"/>
        <v>Sat</v>
      </c>
      <c r="M1226" t="str">
        <f t="shared" si="79"/>
        <v>morning</v>
      </c>
      <c r="N1226" t="e">
        <f>VLOOKUP(A1226,'Customer-details'!$A$1:$C$1001,2,0)</f>
        <v>#N/A</v>
      </c>
      <c r="P1226" t="e">
        <f>VLOOKUP(A1226,'Product-details'!$A$1:$C$1001,2,0)</f>
        <v>#N/A</v>
      </c>
      <c r="Q1226" t="e">
        <f>VLOOKUP(A1226,'City-details'!$A$1:$C$1001,3,0)</f>
        <v>#N/A</v>
      </c>
      <c r="R1226" t="e">
        <f>VLOOKUP(A1226,'City-details'!$A$1:$C$1001,2,0)</f>
        <v>#N/A</v>
      </c>
    </row>
    <row r="1227" spans="11:18">
      <c r="K1227" t="str">
        <f t="shared" si="77"/>
        <v>Jan</v>
      </c>
      <c r="L1227" t="str">
        <f t="shared" si="78"/>
        <v>Sat</v>
      </c>
      <c r="M1227" t="str">
        <f t="shared" si="79"/>
        <v>morning</v>
      </c>
      <c r="N1227" t="e">
        <f>VLOOKUP(A1227,'Customer-details'!$A$1:$C$1001,2,0)</f>
        <v>#N/A</v>
      </c>
      <c r="P1227" t="e">
        <f>VLOOKUP(A1227,'Product-details'!$A$1:$C$1001,2,0)</f>
        <v>#N/A</v>
      </c>
      <c r="Q1227" t="e">
        <f>VLOOKUP(A1227,'City-details'!$A$1:$C$1001,3,0)</f>
        <v>#N/A</v>
      </c>
      <c r="R1227" t="e">
        <f>VLOOKUP(A1227,'City-details'!$A$1:$C$1001,2,0)</f>
        <v>#N/A</v>
      </c>
    </row>
    <row r="1228" spans="11:18">
      <c r="K1228" t="str">
        <f t="shared" si="77"/>
        <v>Jan</v>
      </c>
      <c r="L1228" t="str">
        <f t="shared" si="78"/>
        <v>Sat</v>
      </c>
      <c r="M1228" t="str">
        <f t="shared" si="79"/>
        <v>morning</v>
      </c>
      <c r="N1228" t="e">
        <f>VLOOKUP(A1228,'Customer-details'!$A$1:$C$1001,2,0)</f>
        <v>#N/A</v>
      </c>
      <c r="P1228" t="e">
        <f>VLOOKUP(A1228,'Product-details'!$A$1:$C$1001,2,0)</f>
        <v>#N/A</v>
      </c>
      <c r="Q1228" t="e">
        <f>VLOOKUP(A1228,'City-details'!$A$1:$C$1001,3,0)</f>
        <v>#N/A</v>
      </c>
      <c r="R1228" t="e">
        <f>VLOOKUP(A1228,'City-details'!$A$1:$C$1001,2,0)</f>
        <v>#N/A</v>
      </c>
    </row>
    <row r="1229" spans="11:18">
      <c r="K1229" t="str">
        <f t="shared" si="77"/>
        <v>Jan</v>
      </c>
      <c r="L1229" t="str">
        <f t="shared" si="78"/>
        <v>Sat</v>
      </c>
      <c r="M1229" t="str">
        <f t="shared" si="79"/>
        <v>morning</v>
      </c>
      <c r="N1229" t="e">
        <f>VLOOKUP(A1229,'Customer-details'!$A$1:$C$1001,2,0)</f>
        <v>#N/A</v>
      </c>
      <c r="P1229" t="e">
        <f>VLOOKUP(A1229,'Product-details'!$A$1:$C$1001,2,0)</f>
        <v>#N/A</v>
      </c>
      <c r="Q1229" t="e">
        <f>VLOOKUP(A1229,'City-details'!$A$1:$C$1001,3,0)</f>
        <v>#N/A</v>
      </c>
      <c r="R1229" t="e">
        <f>VLOOKUP(A1229,'City-details'!$A$1:$C$1001,2,0)</f>
        <v>#N/A</v>
      </c>
    </row>
    <row r="1230" spans="11:18">
      <c r="K1230" t="str">
        <f t="shared" si="77"/>
        <v>Jan</v>
      </c>
      <c r="L1230" t="str">
        <f t="shared" si="78"/>
        <v>Sat</v>
      </c>
      <c r="M1230" t="str">
        <f t="shared" si="79"/>
        <v>morning</v>
      </c>
      <c r="N1230" t="e">
        <f>VLOOKUP(A1230,'Customer-details'!$A$1:$C$1001,2,0)</f>
        <v>#N/A</v>
      </c>
      <c r="P1230" t="e">
        <f>VLOOKUP(A1230,'Product-details'!$A$1:$C$1001,2,0)</f>
        <v>#N/A</v>
      </c>
      <c r="Q1230" t="e">
        <f>VLOOKUP(A1230,'City-details'!$A$1:$C$1001,3,0)</f>
        <v>#N/A</v>
      </c>
      <c r="R1230" t="e">
        <f>VLOOKUP(A1230,'City-details'!$A$1:$C$1001,2,0)</f>
        <v>#N/A</v>
      </c>
    </row>
    <row r="1231" spans="11:18">
      <c r="K1231" t="str">
        <f t="shared" si="77"/>
        <v>Jan</v>
      </c>
      <c r="L1231" t="str">
        <f t="shared" si="78"/>
        <v>Sat</v>
      </c>
      <c r="M1231" t="str">
        <f t="shared" si="79"/>
        <v>morning</v>
      </c>
      <c r="N1231" t="e">
        <f>VLOOKUP(A1231,'Customer-details'!$A$1:$C$1001,2,0)</f>
        <v>#N/A</v>
      </c>
      <c r="P1231" t="e">
        <f>VLOOKUP(A1231,'Product-details'!$A$1:$C$1001,2,0)</f>
        <v>#N/A</v>
      </c>
      <c r="Q1231" t="e">
        <f>VLOOKUP(A1231,'City-details'!$A$1:$C$1001,3,0)</f>
        <v>#N/A</v>
      </c>
      <c r="R1231" t="e">
        <f>VLOOKUP(A1231,'City-details'!$A$1:$C$1001,2,0)</f>
        <v>#N/A</v>
      </c>
    </row>
    <row r="1232" spans="11:18">
      <c r="K1232" t="str">
        <f t="shared" si="77"/>
        <v>Jan</v>
      </c>
      <c r="L1232" t="str">
        <f t="shared" si="78"/>
        <v>Sat</v>
      </c>
      <c r="M1232" t="str">
        <f t="shared" si="79"/>
        <v>morning</v>
      </c>
      <c r="N1232" t="e">
        <f>VLOOKUP(A1232,'Customer-details'!$A$1:$C$1001,2,0)</f>
        <v>#N/A</v>
      </c>
      <c r="P1232" t="e">
        <f>VLOOKUP(A1232,'Product-details'!$A$1:$C$1001,2,0)</f>
        <v>#N/A</v>
      </c>
      <c r="Q1232" t="e">
        <f>VLOOKUP(A1232,'City-details'!$A$1:$C$1001,3,0)</f>
        <v>#N/A</v>
      </c>
      <c r="R1232" t="e">
        <f>VLOOKUP(A1232,'City-details'!$A$1:$C$1001,2,0)</f>
        <v>#N/A</v>
      </c>
    </row>
    <row r="1233" spans="11:18">
      <c r="K1233" t="str">
        <f t="shared" si="77"/>
        <v>Jan</v>
      </c>
      <c r="L1233" t="str">
        <f t="shared" si="78"/>
        <v>Sat</v>
      </c>
      <c r="M1233" t="str">
        <f t="shared" si="79"/>
        <v>morning</v>
      </c>
      <c r="N1233" t="e">
        <f>VLOOKUP(A1233,'Customer-details'!$A$1:$C$1001,2,0)</f>
        <v>#N/A</v>
      </c>
      <c r="P1233" t="e">
        <f>VLOOKUP(A1233,'Product-details'!$A$1:$C$1001,2,0)</f>
        <v>#N/A</v>
      </c>
      <c r="Q1233" t="e">
        <f>VLOOKUP(A1233,'City-details'!$A$1:$C$1001,3,0)</f>
        <v>#N/A</v>
      </c>
      <c r="R1233" t="e">
        <f>VLOOKUP(A1233,'City-details'!$A$1:$C$1001,2,0)</f>
        <v>#N/A</v>
      </c>
    </row>
    <row r="1234" spans="11:18">
      <c r="K1234" t="str">
        <f t="shared" si="77"/>
        <v>Jan</v>
      </c>
      <c r="L1234" t="str">
        <f t="shared" si="78"/>
        <v>Sat</v>
      </c>
      <c r="M1234" t="str">
        <f t="shared" si="79"/>
        <v>morning</v>
      </c>
      <c r="N1234" t="e">
        <f>VLOOKUP(A1234,'Customer-details'!$A$1:$C$1001,2,0)</f>
        <v>#N/A</v>
      </c>
      <c r="P1234" t="e">
        <f>VLOOKUP(A1234,'Product-details'!$A$1:$C$1001,2,0)</f>
        <v>#N/A</v>
      </c>
      <c r="Q1234" t="e">
        <f>VLOOKUP(A1234,'City-details'!$A$1:$C$1001,3,0)</f>
        <v>#N/A</v>
      </c>
      <c r="R1234" t="e">
        <f>VLOOKUP(A1234,'City-details'!$A$1:$C$1001,2,0)</f>
        <v>#N/A</v>
      </c>
    </row>
    <row r="1235" spans="11:18">
      <c r="K1235" t="str">
        <f t="shared" si="77"/>
        <v>Jan</v>
      </c>
      <c r="L1235" t="str">
        <f t="shared" si="78"/>
        <v>Sat</v>
      </c>
      <c r="M1235" t="str">
        <f t="shared" si="79"/>
        <v>morning</v>
      </c>
      <c r="N1235" t="e">
        <f>VLOOKUP(A1235,'Customer-details'!$A$1:$C$1001,2,0)</f>
        <v>#N/A</v>
      </c>
      <c r="P1235" t="e">
        <f>VLOOKUP(A1235,'Product-details'!$A$1:$C$1001,2,0)</f>
        <v>#N/A</v>
      </c>
      <c r="Q1235" t="e">
        <f>VLOOKUP(A1235,'City-details'!$A$1:$C$1001,3,0)</f>
        <v>#N/A</v>
      </c>
      <c r="R1235" t="e">
        <f>VLOOKUP(A1235,'City-details'!$A$1:$C$1001,2,0)</f>
        <v>#N/A</v>
      </c>
    </row>
    <row r="1236" spans="11:18">
      <c r="K1236" t="str">
        <f t="shared" si="77"/>
        <v>Jan</v>
      </c>
      <c r="L1236" t="str">
        <f t="shared" si="78"/>
        <v>Sat</v>
      </c>
      <c r="M1236" t="str">
        <f t="shared" si="79"/>
        <v>morning</v>
      </c>
      <c r="N1236" t="e">
        <f>VLOOKUP(A1236,'Customer-details'!$A$1:$C$1001,2,0)</f>
        <v>#N/A</v>
      </c>
      <c r="P1236" t="e">
        <f>VLOOKUP(A1236,'Product-details'!$A$1:$C$1001,2,0)</f>
        <v>#N/A</v>
      </c>
      <c r="Q1236" t="e">
        <f>VLOOKUP(A1236,'City-details'!$A$1:$C$1001,3,0)</f>
        <v>#N/A</v>
      </c>
      <c r="R1236" t="e">
        <f>VLOOKUP(A1236,'City-details'!$A$1:$C$1001,2,0)</f>
        <v>#N/A</v>
      </c>
    </row>
    <row r="1237" spans="11:18">
      <c r="K1237" t="str">
        <f t="shared" si="77"/>
        <v>Jan</v>
      </c>
      <c r="L1237" t="str">
        <f t="shared" si="78"/>
        <v>Sat</v>
      </c>
      <c r="M1237" t="str">
        <f t="shared" si="79"/>
        <v>morning</v>
      </c>
      <c r="N1237" t="e">
        <f>VLOOKUP(A1237,'Customer-details'!$A$1:$C$1001,2,0)</f>
        <v>#N/A</v>
      </c>
      <c r="P1237" t="e">
        <f>VLOOKUP(A1237,'Product-details'!$A$1:$C$1001,2,0)</f>
        <v>#N/A</v>
      </c>
      <c r="Q1237" t="e">
        <f>VLOOKUP(A1237,'City-details'!$A$1:$C$1001,3,0)</f>
        <v>#N/A</v>
      </c>
      <c r="R1237" t="e">
        <f>VLOOKUP(A1237,'City-details'!$A$1:$C$1001,2,0)</f>
        <v>#N/A</v>
      </c>
    </row>
    <row r="1238" spans="11:18">
      <c r="K1238" t="str">
        <f t="shared" si="77"/>
        <v>Jan</v>
      </c>
      <c r="L1238" t="str">
        <f t="shared" si="78"/>
        <v>Sat</v>
      </c>
      <c r="M1238" t="str">
        <f t="shared" si="79"/>
        <v>morning</v>
      </c>
      <c r="N1238" t="e">
        <f>VLOOKUP(A1238,'Customer-details'!$A$1:$C$1001,2,0)</f>
        <v>#N/A</v>
      </c>
      <c r="P1238" t="e">
        <f>VLOOKUP(A1238,'Product-details'!$A$1:$C$1001,2,0)</f>
        <v>#N/A</v>
      </c>
      <c r="Q1238" t="e">
        <f>VLOOKUP(A1238,'City-details'!$A$1:$C$1001,3,0)</f>
        <v>#N/A</v>
      </c>
      <c r="R1238" t="e">
        <f>VLOOKUP(A1238,'City-details'!$A$1:$C$1001,2,0)</f>
        <v>#N/A</v>
      </c>
    </row>
    <row r="1239" spans="11:18">
      <c r="K1239" t="str">
        <f t="shared" si="77"/>
        <v>Jan</v>
      </c>
      <c r="L1239" t="str">
        <f t="shared" si="78"/>
        <v>Sat</v>
      </c>
      <c r="M1239" t="str">
        <f t="shared" si="79"/>
        <v>morning</v>
      </c>
      <c r="N1239" t="e">
        <f>VLOOKUP(A1239,'Customer-details'!$A$1:$C$1001,2,0)</f>
        <v>#N/A</v>
      </c>
      <c r="P1239" t="e">
        <f>VLOOKUP(A1239,'Product-details'!$A$1:$C$1001,2,0)</f>
        <v>#N/A</v>
      </c>
      <c r="Q1239" t="e">
        <f>VLOOKUP(A1239,'City-details'!$A$1:$C$1001,3,0)</f>
        <v>#N/A</v>
      </c>
      <c r="R1239" t="e">
        <f>VLOOKUP(A1239,'City-details'!$A$1:$C$1001,2,0)</f>
        <v>#N/A</v>
      </c>
    </row>
    <row r="1240" spans="11:18">
      <c r="K1240" t="str">
        <f t="shared" si="77"/>
        <v>Jan</v>
      </c>
      <c r="L1240" t="str">
        <f t="shared" si="78"/>
        <v>Sat</v>
      </c>
      <c r="M1240" t="str">
        <f t="shared" si="79"/>
        <v>morning</v>
      </c>
      <c r="N1240" t="e">
        <f>VLOOKUP(A1240,'Customer-details'!$A$1:$C$1001,2,0)</f>
        <v>#N/A</v>
      </c>
      <c r="P1240" t="e">
        <f>VLOOKUP(A1240,'Product-details'!$A$1:$C$1001,2,0)</f>
        <v>#N/A</v>
      </c>
      <c r="Q1240" t="e">
        <f>VLOOKUP(A1240,'City-details'!$A$1:$C$1001,3,0)</f>
        <v>#N/A</v>
      </c>
      <c r="R1240" t="e">
        <f>VLOOKUP(A1240,'City-details'!$A$1:$C$1001,2,0)</f>
        <v>#N/A</v>
      </c>
    </row>
    <row r="1241" spans="11:18">
      <c r="K1241" t="str">
        <f t="shared" si="77"/>
        <v>Jan</v>
      </c>
      <c r="L1241" t="str">
        <f t="shared" si="78"/>
        <v>Sat</v>
      </c>
      <c r="M1241" t="str">
        <f t="shared" si="79"/>
        <v>morning</v>
      </c>
      <c r="N1241" t="e">
        <f>VLOOKUP(A1241,'Customer-details'!$A$1:$C$1001,2,0)</f>
        <v>#N/A</v>
      </c>
      <c r="P1241" t="e">
        <f>VLOOKUP(A1241,'Product-details'!$A$1:$C$1001,2,0)</f>
        <v>#N/A</v>
      </c>
      <c r="Q1241" t="e">
        <f>VLOOKUP(A1241,'City-details'!$A$1:$C$1001,3,0)</f>
        <v>#N/A</v>
      </c>
      <c r="R1241" t="e">
        <f>VLOOKUP(A1241,'City-details'!$A$1:$C$1001,2,0)</f>
        <v>#N/A</v>
      </c>
    </row>
    <row r="1242" spans="11:18">
      <c r="K1242" t="str">
        <f t="shared" si="77"/>
        <v>Jan</v>
      </c>
      <c r="L1242" t="str">
        <f t="shared" si="78"/>
        <v>Sat</v>
      </c>
      <c r="M1242" t="str">
        <f t="shared" si="79"/>
        <v>morning</v>
      </c>
      <c r="N1242" t="e">
        <f>VLOOKUP(A1242,'Customer-details'!$A$1:$C$1001,2,0)</f>
        <v>#N/A</v>
      </c>
      <c r="P1242" t="e">
        <f>VLOOKUP(A1242,'Product-details'!$A$1:$C$1001,2,0)</f>
        <v>#N/A</v>
      </c>
      <c r="Q1242" t="e">
        <f>VLOOKUP(A1242,'City-details'!$A$1:$C$1001,3,0)</f>
        <v>#N/A</v>
      </c>
      <c r="R1242" t="e">
        <f>VLOOKUP(A1242,'City-details'!$A$1:$C$1001,2,0)</f>
        <v>#N/A</v>
      </c>
    </row>
    <row r="1243" spans="11:18">
      <c r="K1243" t="str">
        <f t="shared" si="77"/>
        <v>Jan</v>
      </c>
      <c r="L1243" t="str">
        <f t="shared" si="78"/>
        <v>Sat</v>
      </c>
      <c r="M1243" t="str">
        <f t="shared" si="79"/>
        <v>morning</v>
      </c>
      <c r="N1243" t="e">
        <f>VLOOKUP(A1243,'Customer-details'!$A$1:$C$1001,2,0)</f>
        <v>#N/A</v>
      </c>
      <c r="P1243" t="e">
        <f>VLOOKUP(A1243,'Product-details'!$A$1:$C$1001,2,0)</f>
        <v>#N/A</v>
      </c>
      <c r="Q1243" t="e">
        <f>VLOOKUP(A1243,'City-details'!$A$1:$C$1001,3,0)</f>
        <v>#N/A</v>
      </c>
      <c r="R1243" t="e">
        <f>VLOOKUP(A1243,'City-details'!$A$1:$C$1001,2,0)</f>
        <v>#N/A</v>
      </c>
    </row>
    <row r="1244" spans="11:18">
      <c r="K1244" t="str">
        <f t="shared" si="77"/>
        <v>Jan</v>
      </c>
      <c r="L1244" t="str">
        <f t="shared" si="78"/>
        <v>Sat</v>
      </c>
      <c r="M1244" t="str">
        <f t="shared" si="79"/>
        <v>morning</v>
      </c>
      <c r="N1244" t="e">
        <f>VLOOKUP(A1244,'Customer-details'!$A$1:$C$1001,2,0)</f>
        <v>#N/A</v>
      </c>
      <c r="P1244" t="e">
        <f>VLOOKUP(A1244,'Product-details'!$A$1:$C$1001,2,0)</f>
        <v>#N/A</v>
      </c>
      <c r="Q1244" t="e">
        <f>VLOOKUP(A1244,'City-details'!$A$1:$C$1001,3,0)</f>
        <v>#N/A</v>
      </c>
      <c r="R1244" t="e">
        <f>VLOOKUP(A1244,'City-details'!$A$1:$C$1001,2,0)</f>
        <v>#N/A</v>
      </c>
    </row>
    <row r="1245" spans="11:18">
      <c r="K1245" t="str">
        <f t="shared" si="77"/>
        <v>Jan</v>
      </c>
      <c r="L1245" t="str">
        <f t="shared" si="78"/>
        <v>Sat</v>
      </c>
      <c r="M1245" t="str">
        <f t="shared" si="79"/>
        <v>morning</v>
      </c>
      <c r="N1245" t="e">
        <f>VLOOKUP(A1245,'Customer-details'!$A$1:$C$1001,2,0)</f>
        <v>#N/A</v>
      </c>
      <c r="P1245" t="e">
        <f>VLOOKUP(A1245,'Product-details'!$A$1:$C$1001,2,0)</f>
        <v>#N/A</v>
      </c>
      <c r="Q1245" t="e">
        <f>VLOOKUP(A1245,'City-details'!$A$1:$C$1001,3,0)</f>
        <v>#N/A</v>
      </c>
      <c r="R1245" t="e">
        <f>VLOOKUP(A1245,'City-details'!$A$1:$C$1001,2,0)</f>
        <v>#N/A</v>
      </c>
    </row>
    <row r="1246" spans="11:18">
      <c r="K1246" t="str">
        <f t="shared" si="77"/>
        <v>Jan</v>
      </c>
      <c r="L1246" t="str">
        <f t="shared" si="78"/>
        <v>Sat</v>
      </c>
      <c r="M1246" t="str">
        <f t="shared" si="79"/>
        <v>morning</v>
      </c>
      <c r="N1246" t="e">
        <f>VLOOKUP(A1246,'Customer-details'!$A$1:$C$1001,2,0)</f>
        <v>#N/A</v>
      </c>
      <c r="P1246" t="e">
        <f>VLOOKUP(A1246,'Product-details'!$A$1:$C$1001,2,0)</f>
        <v>#N/A</v>
      </c>
      <c r="Q1246" t="e">
        <f>VLOOKUP(A1246,'City-details'!$A$1:$C$1001,3,0)</f>
        <v>#N/A</v>
      </c>
      <c r="R1246" t="e">
        <f>VLOOKUP(A1246,'City-details'!$A$1:$C$1001,2,0)</f>
        <v>#N/A</v>
      </c>
    </row>
    <row r="1247" spans="11:18">
      <c r="K1247" t="str">
        <f t="shared" si="77"/>
        <v>Jan</v>
      </c>
      <c r="L1247" t="str">
        <f t="shared" si="78"/>
        <v>Sat</v>
      </c>
      <c r="M1247" t="str">
        <f t="shared" si="79"/>
        <v>morning</v>
      </c>
      <c r="N1247" t="e">
        <f>VLOOKUP(A1247,'Customer-details'!$A$1:$C$1001,2,0)</f>
        <v>#N/A</v>
      </c>
      <c r="P1247" t="e">
        <f>VLOOKUP(A1247,'Product-details'!$A$1:$C$1001,2,0)</f>
        <v>#N/A</v>
      </c>
      <c r="Q1247" t="e">
        <f>VLOOKUP(A1247,'City-details'!$A$1:$C$1001,3,0)</f>
        <v>#N/A</v>
      </c>
      <c r="R1247" t="e">
        <f>VLOOKUP(A1247,'City-details'!$A$1:$C$1001,2,0)</f>
        <v>#N/A</v>
      </c>
    </row>
    <row r="1248" spans="11:18">
      <c r="K1248" t="str">
        <f t="shared" si="77"/>
        <v>Jan</v>
      </c>
      <c r="L1248" t="str">
        <f t="shared" si="78"/>
        <v>Sat</v>
      </c>
      <c r="M1248" t="str">
        <f t="shared" si="79"/>
        <v>morning</v>
      </c>
      <c r="N1248" t="e">
        <f>VLOOKUP(A1248,'Customer-details'!$A$1:$C$1001,2,0)</f>
        <v>#N/A</v>
      </c>
      <c r="P1248" t="e">
        <f>VLOOKUP(A1248,'Product-details'!$A$1:$C$1001,2,0)</f>
        <v>#N/A</v>
      </c>
      <c r="Q1248" t="e">
        <f>VLOOKUP(A1248,'City-details'!$A$1:$C$1001,3,0)</f>
        <v>#N/A</v>
      </c>
      <c r="R1248" t="e">
        <f>VLOOKUP(A1248,'City-details'!$A$1:$C$1001,2,0)</f>
        <v>#N/A</v>
      </c>
    </row>
    <row r="1249" spans="11:18">
      <c r="K1249" t="str">
        <f t="shared" si="77"/>
        <v>Jan</v>
      </c>
      <c r="L1249" t="str">
        <f t="shared" si="78"/>
        <v>Sat</v>
      </c>
      <c r="M1249" t="str">
        <f t="shared" si="79"/>
        <v>morning</v>
      </c>
      <c r="N1249" t="e">
        <f>VLOOKUP(A1249,'Customer-details'!$A$1:$C$1001,2,0)</f>
        <v>#N/A</v>
      </c>
      <c r="P1249" t="e">
        <f>VLOOKUP(A1249,'Product-details'!$A$1:$C$1001,2,0)</f>
        <v>#N/A</v>
      </c>
      <c r="Q1249" t="e">
        <f>VLOOKUP(A1249,'City-details'!$A$1:$C$1001,3,0)</f>
        <v>#N/A</v>
      </c>
      <c r="R1249" t="e">
        <f>VLOOKUP(A1249,'City-details'!$A$1:$C$1001,2,0)</f>
        <v>#N/A</v>
      </c>
    </row>
    <row r="1250" spans="11:18">
      <c r="K1250" t="str">
        <f t="shared" si="77"/>
        <v>Jan</v>
      </c>
      <c r="L1250" t="str">
        <f t="shared" si="78"/>
        <v>Sat</v>
      </c>
      <c r="M1250" t="str">
        <f t="shared" si="79"/>
        <v>morning</v>
      </c>
      <c r="N1250" t="e">
        <f>VLOOKUP(A1250,'Customer-details'!$A$1:$C$1001,2,0)</f>
        <v>#N/A</v>
      </c>
      <c r="P1250" t="e">
        <f>VLOOKUP(A1250,'Product-details'!$A$1:$C$1001,2,0)</f>
        <v>#N/A</v>
      </c>
      <c r="Q1250" t="e">
        <f>VLOOKUP(A1250,'City-details'!$A$1:$C$1001,3,0)</f>
        <v>#N/A</v>
      </c>
      <c r="R1250" t="e">
        <f>VLOOKUP(A1250,'City-details'!$A$1:$C$1001,2,0)</f>
        <v>#N/A</v>
      </c>
    </row>
    <row r="1251" spans="11:18">
      <c r="K1251" t="str">
        <f t="shared" si="77"/>
        <v>Jan</v>
      </c>
      <c r="L1251" t="str">
        <f t="shared" si="78"/>
        <v>Sat</v>
      </c>
      <c r="M1251" t="str">
        <f t="shared" si="79"/>
        <v>morning</v>
      </c>
      <c r="N1251" t="e">
        <f>VLOOKUP(A1251,'Customer-details'!$A$1:$C$1001,2,0)</f>
        <v>#N/A</v>
      </c>
      <c r="P1251" t="e">
        <f>VLOOKUP(A1251,'Product-details'!$A$1:$C$1001,2,0)</f>
        <v>#N/A</v>
      </c>
      <c r="Q1251" t="e">
        <f>VLOOKUP(A1251,'City-details'!$A$1:$C$1001,3,0)</f>
        <v>#N/A</v>
      </c>
      <c r="R1251" t="e">
        <f>VLOOKUP(A1251,'City-details'!$A$1:$C$1001,2,0)</f>
        <v>#N/A</v>
      </c>
    </row>
    <row r="1252" spans="11:18">
      <c r="K1252" t="str">
        <f t="shared" si="77"/>
        <v>Jan</v>
      </c>
      <c r="L1252" t="str">
        <f t="shared" si="78"/>
        <v>Sat</v>
      </c>
      <c r="M1252" t="str">
        <f t="shared" si="79"/>
        <v>morning</v>
      </c>
      <c r="N1252" t="e">
        <f>VLOOKUP(A1252,'Customer-details'!$A$1:$C$1001,2,0)</f>
        <v>#N/A</v>
      </c>
      <c r="P1252" t="e">
        <f>VLOOKUP(A1252,'Product-details'!$A$1:$C$1001,2,0)</f>
        <v>#N/A</v>
      </c>
      <c r="Q1252" t="e">
        <f>VLOOKUP(A1252,'City-details'!$A$1:$C$1001,3,0)</f>
        <v>#N/A</v>
      </c>
      <c r="R1252" t="e">
        <f>VLOOKUP(A1252,'City-details'!$A$1:$C$1001,2,0)</f>
        <v>#N/A</v>
      </c>
    </row>
    <row r="1253" spans="11:18">
      <c r="K1253" t="str">
        <f t="shared" si="77"/>
        <v>Jan</v>
      </c>
      <c r="L1253" t="str">
        <f t="shared" si="78"/>
        <v>Sat</v>
      </c>
      <c r="M1253" t="str">
        <f t="shared" si="79"/>
        <v>morning</v>
      </c>
      <c r="N1253" t="e">
        <f>VLOOKUP(A1253,'Customer-details'!$A$1:$C$1001,2,0)</f>
        <v>#N/A</v>
      </c>
      <c r="P1253" t="e">
        <f>VLOOKUP(A1253,'Product-details'!$A$1:$C$1001,2,0)</f>
        <v>#N/A</v>
      </c>
      <c r="Q1253" t="e">
        <f>VLOOKUP(A1253,'City-details'!$A$1:$C$1001,3,0)</f>
        <v>#N/A</v>
      </c>
      <c r="R1253" t="e">
        <f>VLOOKUP(A1253,'City-details'!$A$1:$C$1001,2,0)</f>
        <v>#N/A</v>
      </c>
    </row>
    <row r="1254" spans="11:18">
      <c r="K1254" t="str">
        <f t="shared" si="77"/>
        <v>Jan</v>
      </c>
      <c r="L1254" t="str">
        <f t="shared" si="78"/>
        <v>Sat</v>
      </c>
      <c r="M1254" t="str">
        <f t="shared" si="79"/>
        <v>morning</v>
      </c>
      <c r="N1254" t="e">
        <f>VLOOKUP(A1254,'Customer-details'!$A$1:$C$1001,2,0)</f>
        <v>#N/A</v>
      </c>
      <c r="P1254" t="e">
        <f>VLOOKUP(A1254,'Product-details'!$A$1:$C$1001,2,0)</f>
        <v>#N/A</v>
      </c>
      <c r="Q1254" t="e">
        <f>VLOOKUP(A1254,'City-details'!$A$1:$C$1001,3,0)</f>
        <v>#N/A</v>
      </c>
      <c r="R1254" t="e">
        <f>VLOOKUP(A1254,'City-details'!$A$1:$C$1001,2,0)</f>
        <v>#N/A</v>
      </c>
    </row>
    <row r="1255" spans="11:18">
      <c r="K1255" t="str">
        <f t="shared" si="77"/>
        <v>Jan</v>
      </c>
      <c r="L1255" t="str">
        <f t="shared" si="78"/>
        <v>Sat</v>
      </c>
      <c r="M1255" t="str">
        <f t="shared" si="79"/>
        <v>morning</v>
      </c>
      <c r="N1255" t="e">
        <f>VLOOKUP(A1255,'Customer-details'!$A$1:$C$1001,2,0)</f>
        <v>#N/A</v>
      </c>
      <c r="P1255" t="e">
        <f>VLOOKUP(A1255,'Product-details'!$A$1:$C$1001,2,0)</f>
        <v>#N/A</v>
      </c>
      <c r="Q1255" t="e">
        <f>VLOOKUP(A1255,'City-details'!$A$1:$C$1001,3,0)</f>
        <v>#N/A</v>
      </c>
      <c r="R1255" t="e">
        <f>VLOOKUP(A1255,'City-details'!$A$1:$C$1001,2,0)</f>
        <v>#N/A</v>
      </c>
    </row>
    <row r="1256" spans="11:18">
      <c r="K1256" t="str">
        <f t="shared" si="77"/>
        <v>Jan</v>
      </c>
      <c r="L1256" t="str">
        <f t="shared" si="78"/>
        <v>Sat</v>
      </c>
      <c r="M1256" t="str">
        <f t="shared" si="79"/>
        <v>morning</v>
      </c>
      <c r="N1256" t="e">
        <f>VLOOKUP(A1256,'Customer-details'!$A$1:$C$1001,2,0)</f>
        <v>#N/A</v>
      </c>
      <c r="P1256" t="e">
        <f>VLOOKUP(A1256,'Product-details'!$A$1:$C$1001,2,0)</f>
        <v>#N/A</v>
      </c>
      <c r="Q1256" t="e">
        <f>VLOOKUP(A1256,'City-details'!$A$1:$C$1001,3,0)</f>
        <v>#N/A</v>
      </c>
      <c r="R1256" t="e">
        <f>VLOOKUP(A1256,'City-details'!$A$1:$C$1001,2,0)</f>
        <v>#N/A</v>
      </c>
    </row>
    <row r="1257" spans="11:18">
      <c r="K1257" t="str">
        <f t="shared" si="77"/>
        <v>Jan</v>
      </c>
      <c r="L1257" t="str">
        <f t="shared" si="78"/>
        <v>Sat</v>
      </c>
      <c r="M1257" t="str">
        <f t="shared" si="79"/>
        <v>morning</v>
      </c>
      <c r="N1257" t="e">
        <f>VLOOKUP(A1257,'Customer-details'!$A$1:$C$1001,2,0)</f>
        <v>#N/A</v>
      </c>
      <c r="P1257" t="e">
        <f>VLOOKUP(A1257,'Product-details'!$A$1:$C$1001,2,0)</f>
        <v>#N/A</v>
      </c>
      <c r="Q1257" t="e">
        <f>VLOOKUP(A1257,'City-details'!$A$1:$C$1001,3,0)</f>
        <v>#N/A</v>
      </c>
      <c r="R1257" t="e">
        <f>VLOOKUP(A1257,'City-details'!$A$1:$C$1001,2,0)</f>
        <v>#N/A</v>
      </c>
    </row>
    <row r="1258" spans="11:18">
      <c r="K1258" t="str">
        <f t="shared" si="77"/>
        <v>Jan</v>
      </c>
      <c r="L1258" t="str">
        <f t="shared" si="78"/>
        <v>Sat</v>
      </c>
      <c r="M1258" t="str">
        <f t="shared" si="79"/>
        <v>morning</v>
      </c>
      <c r="N1258" t="e">
        <f>VLOOKUP(A1258,'Customer-details'!$A$1:$C$1001,2,0)</f>
        <v>#N/A</v>
      </c>
      <c r="P1258" t="e">
        <f>VLOOKUP(A1258,'Product-details'!$A$1:$C$1001,2,0)</f>
        <v>#N/A</v>
      </c>
      <c r="Q1258" t="e">
        <f>VLOOKUP(A1258,'City-details'!$A$1:$C$1001,3,0)</f>
        <v>#N/A</v>
      </c>
      <c r="R1258" t="e">
        <f>VLOOKUP(A1258,'City-details'!$A$1:$C$1001,2,0)</f>
        <v>#N/A</v>
      </c>
    </row>
    <row r="1259" spans="11:18">
      <c r="K1259" t="str">
        <f t="shared" si="77"/>
        <v>Jan</v>
      </c>
      <c r="L1259" t="str">
        <f t="shared" si="78"/>
        <v>Sat</v>
      </c>
      <c r="M1259" t="str">
        <f t="shared" si="79"/>
        <v>morning</v>
      </c>
      <c r="N1259" t="e">
        <f>VLOOKUP(A1259,'Customer-details'!$A$1:$C$1001,2,0)</f>
        <v>#N/A</v>
      </c>
      <c r="P1259" t="e">
        <f>VLOOKUP(A1259,'Product-details'!$A$1:$C$1001,2,0)</f>
        <v>#N/A</v>
      </c>
      <c r="Q1259" t="e">
        <f>VLOOKUP(A1259,'City-details'!$A$1:$C$1001,3,0)</f>
        <v>#N/A</v>
      </c>
      <c r="R1259" t="e">
        <f>VLOOKUP(A1259,'City-details'!$A$1:$C$1001,2,0)</f>
        <v>#N/A</v>
      </c>
    </row>
    <row r="1260" spans="11:18">
      <c r="K1260" t="str">
        <f t="shared" si="77"/>
        <v>Jan</v>
      </c>
      <c r="L1260" t="str">
        <f t="shared" si="78"/>
        <v>Sat</v>
      </c>
      <c r="M1260" t="str">
        <f t="shared" si="79"/>
        <v>morning</v>
      </c>
      <c r="N1260" t="e">
        <f>VLOOKUP(A1260,'Customer-details'!$A$1:$C$1001,2,0)</f>
        <v>#N/A</v>
      </c>
      <c r="P1260" t="e">
        <f>VLOOKUP(A1260,'Product-details'!$A$1:$C$1001,2,0)</f>
        <v>#N/A</v>
      </c>
      <c r="Q1260" t="e">
        <f>VLOOKUP(A1260,'City-details'!$A$1:$C$1001,3,0)</f>
        <v>#N/A</v>
      </c>
      <c r="R1260" t="e">
        <f>VLOOKUP(A1260,'City-details'!$A$1:$C$1001,2,0)</f>
        <v>#N/A</v>
      </c>
    </row>
    <row r="1261" spans="11:18">
      <c r="K1261" t="str">
        <f t="shared" si="77"/>
        <v>Jan</v>
      </c>
      <c r="L1261" t="str">
        <f t="shared" si="78"/>
        <v>Sat</v>
      </c>
      <c r="M1261" t="str">
        <f t="shared" si="79"/>
        <v>morning</v>
      </c>
      <c r="N1261" t="e">
        <f>VLOOKUP(A1261,'Customer-details'!$A$1:$C$1001,2,0)</f>
        <v>#N/A</v>
      </c>
      <c r="P1261" t="e">
        <f>VLOOKUP(A1261,'Product-details'!$A$1:$C$1001,2,0)</f>
        <v>#N/A</v>
      </c>
      <c r="Q1261" t="e">
        <f>VLOOKUP(A1261,'City-details'!$A$1:$C$1001,3,0)</f>
        <v>#N/A</v>
      </c>
      <c r="R1261" t="e">
        <f>VLOOKUP(A1261,'City-details'!$A$1:$C$1001,2,0)</f>
        <v>#N/A</v>
      </c>
    </row>
    <row r="1262" spans="11:18">
      <c r="K1262" t="str">
        <f t="shared" si="77"/>
        <v>Jan</v>
      </c>
      <c r="L1262" t="str">
        <f t="shared" si="78"/>
        <v>Sat</v>
      </c>
      <c r="M1262" t="str">
        <f t="shared" si="79"/>
        <v>morning</v>
      </c>
      <c r="N1262" t="e">
        <f>VLOOKUP(A1262,'Customer-details'!$A$1:$C$1001,2,0)</f>
        <v>#N/A</v>
      </c>
      <c r="P1262" t="e">
        <f>VLOOKUP(A1262,'Product-details'!$A$1:$C$1001,2,0)</f>
        <v>#N/A</v>
      </c>
      <c r="Q1262" t="e">
        <f>VLOOKUP(A1262,'City-details'!$A$1:$C$1001,3,0)</f>
        <v>#N/A</v>
      </c>
      <c r="R1262" t="e">
        <f>VLOOKUP(A1262,'City-details'!$A$1:$C$1001,2,0)</f>
        <v>#N/A</v>
      </c>
    </row>
    <row r="1263" spans="11:18">
      <c r="K1263" t="str">
        <f t="shared" si="77"/>
        <v>Jan</v>
      </c>
      <c r="L1263" t="str">
        <f t="shared" si="78"/>
        <v>Sat</v>
      </c>
      <c r="M1263" t="str">
        <f t="shared" si="79"/>
        <v>morning</v>
      </c>
      <c r="N1263" t="e">
        <f>VLOOKUP(A1263,'Customer-details'!$A$1:$C$1001,2,0)</f>
        <v>#N/A</v>
      </c>
      <c r="P1263" t="e">
        <f>VLOOKUP(A1263,'Product-details'!$A$1:$C$1001,2,0)</f>
        <v>#N/A</v>
      </c>
      <c r="Q1263" t="e">
        <f>VLOOKUP(A1263,'City-details'!$A$1:$C$1001,3,0)</f>
        <v>#N/A</v>
      </c>
      <c r="R1263" t="e">
        <f>VLOOKUP(A1263,'City-details'!$A$1:$C$1001,2,0)</f>
        <v>#N/A</v>
      </c>
    </row>
    <row r="1264" spans="11:18">
      <c r="K1264" t="str">
        <f t="shared" si="77"/>
        <v>Jan</v>
      </c>
      <c r="L1264" t="str">
        <f t="shared" si="78"/>
        <v>Sat</v>
      </c>
      <c r="M1264" t="str">
        <f t="shared" si="79"/>
        <v>morning</v>
      </c>
      <c r="N1264" t="e">
        <f>VLOOKUP(A1264,'Customer-details'!$A$1:$C$1001,2,0)</f>
        <v>#N/A</v>
      </c>
      <c r="P1264" t="e">
        <f>VLOOKUP(A1264,'Product-details'!$A$1:$C$1001,2,0)</f>
        <v>#N/A</v>
      </c>
      <c r="Q1264" t="e">
        <f>VLOOKUP(A1264,'City-details'!$A$1:$C$1001,3,0)</f>
        <v>#N/A</v>
      </c>
      <c r="R1264" t="e">
        <f>VLOOKUP(A1264,'City-details'!$A$1:$C$1001,2,0)</f>
        <v>#N/A</v>
      </c>
    </row>
    <row r="1265" spans="11:18">
      <c r="K1265" t="str">
        <f t="shared" si="77"/>
        <v>Jan</v>
      </c>
      <c r="L1265" t="str">
        <f t="shared" si="78"/>
        <v>Sat</v>
      </c>
      <c r="M1265" t="str">
        <f t="shared" si="79"/>
        <v>morning</v>
      </c>
      <c r="N1265" t="e">
        <f>VLOOKUP(A1265,'Customer-details'!$A$1:$C$1001,2,0)</f>
        <v>#N/A</v>
      </c>
      <c r="P1265" t="e">
        <f>VLOOKUP(A1265,'Product-details'!$A$1:$C$1001,2,0)</f>
        <v>#N/A</v>
      </c>
      <c r="Q1265" t="e">
        <f>VLOOKUP(A1265,'City-details'!$A$1:$C$1001,3,0)</f>
        <v>#N/A</v>
      </c>
      <c r="R1265" t="e">
        <f>VLOOKUP(A1265,'City-details'!$A$1:$C$1001,2,0)</f>
        <v>#N/A</v>
      </c>
    </row>
    <row r="1266" spans="11:18">
      <c r="K1266" t="str">
        <f t="shared" si="77"/>
        <v>Jan</v>
      </c>
      <c r="L1266" t="str">
        <f t="shared" si="78"/>
        <v>Sat</v>
      </c>
      <c r="M1266" t="str">
        <f t="shared" si="79"/>
        <v>morning</v>
      </c>
      <c r="N1266" t="e">
        <f>VLOOKUP(A1266,'Customer-details'!$A$1:$C$1001,2,0)</f>
        <v>#N/A</v>
      </c>
      <c r="P1266" t="e">
        <f>VLOOKUP(A1266,'Product-details'!$A$1:$C$1001,2,0)</f>
        <v>#N/A</v>
      </c>
      <c r="Q1266" t="e">
        <f>VLOOKUP(A1266,'City-details'!$A$1:$C$1001,3,0)</f>
        <v>#N/A</v>
      </c>
      <c r="R1266" t="e">
        <f>VLOOKUP(A1266,'City-details'!$A$1:$C$1001,2,0)</f>
        <v>#N/A</v>
      </c>
    </row>
    <row r="1267" spans="11:18">
      <c r="K1267" t="str">
        <f t="shared" si="77"/>
        <v>Jan</v>
      </c>
      <c r="L1267" t="str">
        <f t="shared" si="78"/>
        <v>Sat</v>
      </c>
      <c r="M1267" t="str">
        <f t="shared" si="79"/>
        <v>morning</v>
      </c>
      <c r="N1267" t="e">
        <f>VLOOKUP(A1267,'Customer-details'!$A$1:$C$1001,2,0)</f>
        <v>#N/A</v>
      </c>
      <c r="P1267" t="e">
        <f>VLOOKUP(A1267,'Product-details'!$A$1:$C$1001,2,0)</f>
        <v>#N/A</v>
      </c>
      <c r="Q1267" t="e">
        <f>VLOOKUP(A1267,'City-details'!$A$1:$C$1001,3,0)</f>
        <v>#N/A</v>
      </c>
      <c r="R1267" t="e">
        <f>VLOOKUP(A1267,'City-details'!$A$1:$C$1001,2,0)</f>
        <v>#N/A</v>
      </c>
    </row>
    <row r="1268" spans="11:18">
      <c r="K1268" t="str">
        <f t="shared" si="77"/>
        <v>Jan</v>
      </c>
      <c r="L1268" t="str">
        <f t="shared" si="78"/>
        <v>Sat</v>
      </c>
      <c r="M1268" t="str">
        <f t="shared" si="79"/>
        <v>morning</v>
      </c>
      <c r="N1268" t="e">
        <f>VLOOKUP(A1268,'Customer-details'!$A$1:$C$1001,2,0)</f>
        <v>#N/A</v>
      </c>
      <c r="P1268" t="e">
        <f>VLOOKUP(A1268,'Product-details'!$A$1:$C$1001,2,0)</f>
        <v>#N/A</v>
      </c>
      <c r="Q1268" t="e">
        <f>VLOOKUP(A1268,'City-details'!$A$1:$C$1001,3,0)</f>
        <v>#N/A</v>
      </c>
      <c r="R1268" t="e">
        <f>VLOOKUP(A1268,'City-details'!$A$1:$C$1001,2,0)</f>
        <v>#N/A</v>
      </c>
    </row>
    <row r="1269" spans="11:18">
      <c r="K1269" t="str">
        <f t="shared" si="77"/>
        <v>Jan</v>
      </c>
      <c r="L1269" t="str">
        <f t="shared" si="78"/>
        <v>Sat</v>
      </c>
      <c r="M1269" t="str">
        <f t="shared" si="79"/>
        <v>morning</v>
      </c>
      <c r="N1269" t="e">
        <f>VLOOKUP(A1269,'Customer-details'!$A$1:$C$1001,2,0)</f>
        <v>#N/A</v>
      </c>
      <c r="P1269" t="e">
        <f>VLOOKUP(A1269,'Product-details'!$A$1:$C$1001,2,0)</f>
        <v>#N/A</v>
      </c>
      <c r="Q1269" t="e">
        <f>VLOOKUP(A1269,'City-details'!$A$1:$C$1001,3,0)</f>
        <v>#N/A</v>
      </c>
      <c r="R1269" t="e">
        <f>VLOOKUP(A1269,'City-details'!$A$1:$C$1001,2,0)</f>
        <v>#N/A</v>
      </c>
    </row>
    <row r="1270" spans="11:18">
      <c r="K1270" t="str">
        <f t="shared" si="77"/>
        <v>Jan</v>
      </c>
      <c r="L1270" t="str">
        <f t="shared" si="78"/>
        <v>Sat</v>
      </c>
      <c r="M1270" t="str">
        <f t="shared" si="79"/>
        <v>morning</v>
      </c>
      <c r="N1270" t="e">
        <f>VLOOKUP(A1270,'Customer-details'!$A$1:$C$1001,2,0)</f>
        <v>#N/A</v>
      </c>
      <c r="P1270" t="e">
        <f>VLOOKUP(A1270,'Product-details'!$A$1:$C$1001,2,0)</f>
        <v>#N/A</v>
      </c>
      <c r="Q1270" t="e">
        <f>VLOOKUP(A1270,'City-details'!$A$1:$C$1001,3,0)</f>
        <v>#N/A</v>
      </c>
      <c r="R1270" t="e">
        <f>VLOOKUP(A1270,'City-details'!$A$1:$C$1001,2,0)</f>
        <v>#N/A</v>
      </c>
    </row>
    <row r="1271" spans="11:18">
      <c r="K1271" t="str">
        <f t="shared" si="77"/>
        <v>Jan</v>
      </c>
      <c r="L1271" t="str">
        <f t="shared" si="78"/>
        <v>Sat</v>
      </c>
      <c r="M1271" t="str">
        <f t="shared" si="79"/>
        <v>morning</v>
      </c>
      <c r="N1271" t="e">
        <f>VLOOKUP(A1271,'Customer-details'!$A$1:$C$1001,2,0)</f>
        <v>#N/A</v>
      </c>
      <c r="P1271" t="e">
        <f>VLOOKUP(A1271,'Product-details'!$A$1:$C$1001,2,0)</f>
        <v>#N/A</v>
      </c>
      <c r="Q1271" t="e">
        <f>VLOOKUP(A1271,'City-details'!$A$1:$C$1001,3,0)</f>
        <v>#N/A</v>
      </c>
      <c r="R1271" t="e">
        <f>VLOOKUP(A1271,'City-details'!$A$1:$C$1001,2,0)</f>
        <v>#N/A</v>
      </c>
    </row>
    <row r="1272" spans="11:18">
      <c r="K1272" t="str">
        <f t="shared" si="77"/>
        <v>Jan</v>
      </c>
      <c r="L1272" t="str">
        <f t="shared" si="78"/>
        <v>Sat</v>
      </c>
      <c r="M1272" t="str">
        <f t="shared" si="79"/>
        <v>morning</v>
      </c>
      <c r="N1272" t="e">
        <f>VLOOKUP(A1272,'Customer-details'!$A$1:$C$1001,2,0)</f>
        <v>#N/A</v>
      </c>
      <c r="P1272" t="e">
        <f>VLOOKUP(A1272,'Product-details'!$A$1:$C$1001,2,0)</f>
        <v>#N/A</v>
      </c>
      <c r="Q1272" t="e">
        <f>VLOOKUP(A1272,'City-details'!$A$1:$C$1001,3,0)</f>
        <v>#N/A</v>
      </c>
      <c r="R1272" t="e">
        <f>VLOOKUP(A1272,'City-details'!$A$1:$C$1001,2,0)</f>
        <v>#N/A</v>
      </c>
    </row>
    <row r="1273" spans="11:18">
      <c r="K1273" t="str">
        <f t="shared" si="77"/>
        <v>Jan</v>
      </c>
      <c r="L1273" t="str">
        <f t="shared" si="78"/>
        <v>Sat</v>
      </c>
      <c r="M1273" t="str">
        <f t="shared" si="79"/>
        <v>morning</v>
      </c>
      <c r="N1273" t="e">
        <f>VLOOKUP(A1273,'Customer-details'!$A$1:$C$1001,2,0)</f>
        <v>#N/A</v>
      </c>
      <c r="P1273" t="e">
        <f>VLOOKUP(A1273,'Product-details'!$A$1:$C$1001,2,0)</f>
        <v>#N/A</v>
      </c>
      <c r="Q1273" t="e">
        <f>VLOOKUP(A1273,'City-details'!$A$1:$C$1001,3,0)</f>
        <v>#N/A</v>
      </c>
      <c r="R1273" t="e">
        <f>VLOOKUP(A1273,'City-details'!$A$1:$C$1001,2,0)</f>
        <v>#N/A</v>
      </c>
    </row>
    <row r="1274" spans="11:18">
      <c r="K1274" t="str">
        <f t="shared" si="77"/>
        <v>Jan</v>
      </c>
      <c r="L1274" t="str">
        <f t="shared" si="78"/>
        <v>Sat</v>
      </c>
      <c r="M1274" t="str">
        <f t="shared" si="79"/>
        <v>morning</v>
      </c>
      <c r="N1274" t="e">
        <f>VLOOKUP(A1274,'Customer-details'!$A$1:$C$1001,2,0)</f>
        <v>#N/A</v>
      </c>
      <c r="P1274" t="e">
        <f>VLOOKUP(A1274,'Product-details'!$A$1:$C$1001,2,0)</f>
        <v>#N/A</v>
      </c>
      <c r="Q1274" t="e">
        <f>VLOOKUP(A1274,'City-details'!$A$1:$C$1001,3,0)</f>
        <v>#N/A</v>
      </c>
      <c r="R1274" t="e">
        <f>VLOOKUP(A1274,'City-details'!$A$1:$C$1001,2,0)</f>
        <v>#N/A</v>
      </c>
    </row>
    <row r="1275" spans="11:18">
      <c r="K1275" t="str">
        <f t="shared" si="77"/>
        <v>Jan</v>
      </c>
      <c r="L1275" t="str">
        <f t="shared" si="78"/>
        <v>Sat</v>
      </c>
      <c r="M1275" t="str">
        <f t="shared" si="79"/>
        <v>morning</v>
      </c>
      <c r="N1275" t="e">
        <f>VLOOKUP(A1275,'Customer-details'!$A$1:$C$1001,2,0)</f>
        <v>#N/A</v>
      </c>
    </row>
    <row r="1276" spans="11:18">
      <c r="K1276" t="str">
        <f t="shared" si="77"/>
        <v>Jan</v>
      </c>
      <c r="L1276" t="str">
        <f t="shared" si="78"/>
        <v>Sat</v>
      </c>
      <c r="M1276" t="str">
        <f t="shared" si="79"/>
        <v>morning</v>
      </c>
      <c r="N1276" t="e">
        <f>VLOOKUP(A1276,'Customer-details'!$A$1:$C$1001,2,0)</f>
        <v>#N/A</v>
      </c>
    </row>
    <row r="1277" spans="11:18">
      <c r="K1277" t="str">
        <f t="shared" si="77"/>
        <v>Jan</v>
      </c>
      <c r="L1277" t="str">
        <f t="shared" si="78"/>
        <v>Sat</v>
      </c>
      <c r="M1277" t="str">
        <f t="shared" si="79"/>
        <v>morning</v>
      </c>
      <c r="N1277" t="e">
        <f>VLOOKUP(A1277,'Customer-details'!$A$1:$C$1001,2,0)</f>
        <v>#N/A</v>
      </c>
    </row>
    <row r="1278" spans="11:18">
      <c r="K1278" t="str">
        <f t="shared" si="77"/>
        <v>Jan</v>
      </c>
      <c r="L1278" t="str">
        <f t="shared" si="78"/>
        <v>Sat</v>
      </c>
      <c r="M1278" t="str">
        <f t="shared" si="79"/>
        <v>morning</v>
      </c>
      <c r="N1278" t="e">
        <f>VLOOKUP(A1278,'Customer-details'!$A$1:$C$1001,2,0)</f>
        <v>#N/A</v>
      </c>
    </row>
    <row r="1279" spans="11:18">
      <c r="K1279" t="str">
        <f t="shared" si="77"/>
        <v>Jan</v>
      </c>
      <c r="L1279" t="str">
        <f t="shared" si="78"/>
        <v>Sat</v>
      </c>
      <c r="M1279" t="str">
        <f t="shared" si="79"/>
        <v>morning</v>
      </c>
      <c r="N1279" t="e">
        <f>VLOOKUP(A1279,'Customer-details'!$A$1:$C$1001,2,0)</f>
        <v>#N/A</v>
      </c>
    </row>
    <row r="1280" spans="11:18">
      <c r="K1280" t="str">
        <f t="shared" si="77"/>
        <v>Jan</v>
      </c>
      <c r="L1280" t="str">
        <f t="shared" si="78"/>
        <v>Sat</v>
      </c>
      <c r="M1280" t="str">
        <f t="shared" si="79"/>
        <v>morning</v>
      </c>
      <c r="N1280" t="e">
        <f>VLOOKUP(A1280,'Customer-details'!$A$1:$C$1001,2,0)</f>
        <v>#N/A</v>
      </c>
    </row>
    <row r="1281" spans="11:14">
      <c r="K1281" t="str">
        <f t="shared" si="77"/>
        <v>Jan</v>
      </c>
      <c r="L1281" t="str">
        <f t="shared" si="78"/>
        <v>Sat</v>
      </c>
      <c r="M1281" t="str">
        <f t="shared" si="79"/>
        <v>morning</v>
      </c>
      <c r="N1281" t="e">
        <f>VLOOKUP(A1281,'Customer-details'!$A$1:$C$1001,2,0)</f>
        <v>#N/A</v>
      </c>
    </row>
    <row r="1282" spans="11:14">
      <c r="K1282" t="str">
        <f t="shared" si="77"/>
        <v>Jan</v>
      </c>
      <c r="L1282" t="str">
        <f t="shared" si="78"/>
        <v>Sat</v>
      </c>
      <c r="M1282" t="str">
        <f t="shared" si="79"/>
        <v>morning</v>
      </c>
      <c r="N1282" t="e">
        <f>VLOOKUP(A1282,'Customer-details'!$A$1:$C$1001,2,0)</f>
        <v>#N/A</v>
      </c>
    </row>
    <row r="1283" spans="11:14">
      <c r="K1283" t="str">
        <f t="shared" ref="K1283:K1346" si="80">TEXT(F1283,"MMM")</f>
        <v>Jan</v>
      </c>
      <c r="L1283" t="str">
        <f t="shared" ref="L1283:L1346" si="81">TEXT(F1283,"ddd")</f>
        <v>Sat</v>
      </c>
      <c r="M1283" t="str">
        <f t="shared" ref="M1283:M1346" si="82">IF(G1283&lt;TIME(12,0,0),"morning",IF(AND(G1283&gt;=TIME(12,0,0),G1283&lt;TIME(16,0,0)),"afternoon","evening"))</f>
        <v>morning</v>
      </c>
      <c r="N1283" t="e">
        <f>VLOOKUP(A1283,'Customer-details'!$A$1:$C$1001,2,0)</f>
        <v>#N/A</v>
      </c>
    </row>
    <row r="1284" spans="11:14">
      <c r="K1284" t="str">
        <f t="shared" si="80"/>
        <v>Jan</v>
      </c>
      <c r="L1284" t="str">
        <f t="shared" si="81"/>
        <v>Sat</v>
      </c>
      <c r="M1284" t="str">
        <f t="shared" si="82"/>
        <v>morning</v>
      </c>
      <c r="N1284" t="e">
        <f>VLOOKUP(A1284,'Customer-details'!$A$1:$C$1001,2,0)</f>
        <v>#N/A</v>
      </c>
    </row>
    <row r="1285" spans="11:14">
      <c r="K1285" t="str">
        <f t="shared" si="80"/>
        <v>Jan</v>
      </c>
      <c r="L1285" t="str">
        <f t="shared" si="81"/>
        <v>Sat</v>
      </c>
      <c r="M1285" t="str">
        <f t="shared" si="82"/>
        <v>morning</v>
      </c>
      <c r="N1285" t="e">
        <f>VLOOKUP(A1285,'Customer-details'!$A$1:$C$1001,2,0)</f>
        <v>#N/A</v>
      </c>
    </row>
    <row r="1286" spans="11:14">
      <c r="K1286" t="str">
        <f t="shared" si="80"/>
        <v>Jan</v>
      </c>
      <c r="L1286" t="str">
        <f t="shared" si="81"/>
        <v>Sat</v>
      </c>
      <c r="M1286" t="str">
        <f t="shared" si="82"/>
        <v>morning</v>
      </c>
      <c r="N1286" t="e">
        <f>VLOOKUP(A1286,'Customer-details'!$A$1:$C$1001,2,0)</f>
        <v>#N/A</v>
      </c>
    </row>
    <row r="1287" spans="11:14">
      <c r="K1287" t="str">
        <f t="shared" si="80"/>
        <v>Jan</v>
      </c>
      <c r="L1287" t="str">
        <f t="shared" si="81"/>
        <v>Sat</v>
      </c>
      <c r="M1287" t="str">
        <f t="shared" si="82"/>
        <v>morning</v>
      </c>
      <c r="N1287" t="e">
        <f>VLOOKUP(A1287,'Customer-details'!$A$1:$C$1001,2,0)</f>
        <v>#N/A</v>
      </c>
    </row>
    <row r="1288" spans="11:14">
      <c r="K1288" t="str">
        <f t="shared" si="80"/>
        <v>Jan</v>
      </c>
      <c r="L1288" t="str">
        <f t="shared" si="81"/>
        <v>Sat</v>
      </c>
      <c r="M1288" t="str">
        <f t="shared" si="82"/>
        <v>morning</v>
      </c>
      <c r="N1288" t="e">
        <f>VLOOKUP(A1288,'Customer-details'!$A$1:$C$1001,2,0)</f>
        <v>#N/A</v>
      </c>
    </row>
    <row r="1289" spans="11:14">
      <c r="K1289" t="str">
        <f t="shared" si="80"/>
        <v>Jan</v>
      </c>
      <c r="L1289" t="str">
        <f t="shared" si="81"/>
        <v>Sat</v>
      </c>
      <c r="M1289" t="str">
        <f t="shared" si="82"/>
        <v>morning</v>
      </c>
      <c r="N1289" t="e">
        <f>VLOOKUP(A1289,'Customer-details'!$A$1:$C$1001,2,0)</f>
        <v>#N/A</v>
      </c>
    </row>
    <row r="1290" spans="11:14">
      <c r="K1290" t="str">
        <f t="shared" si="80"/>
        <v>Jan</v>
      </c>
      <c r="L1290" t="str">
        <f t="shared" si="81"/>
        <v>Sat</v>
      </c>
      <c r="M1290" t="str">
        <f t="shared" si="82"/>
        <v>morning</v>
      </c>
      <c r="N1290" t="e">
        <f>VLOOKUP(A1290,'Customer-details'!$A$1:$C$1001,2,0)</f>
        <v>#N/A</v>
      </c>
    </row>
    <row r="1291" spans="11:14">
      <c r="K1291" t="str">
        <f t="shared" si="80"/>
        <v>Jan</v>
      </c>
      <c r="L1291" t="str">
        <f t="shared" si="81"/>
        <v>Sat</v>
      </c>
      <c r="M1291" t="str">
        <f t="shared" si="82"/>
        <v>morning</v>
      </c>
      <c r="N1291" t="e">
        <f>VLOOKUP(A1291,'Customer-details'!$A$1:$C$1001,2,0)</f>
        <v>#N/A</v>
      </c>
    </row>
    <row r="1292" spans="11:14">
      <c r="K1292" t="str">
        <f t="shared" si="80"/>
        <v>Jan</v>
      </c>
      <c r="L1292" t="str">
        <f t="shared" si="81"/>
        <v>Sat</v>
      </c>
      <c r="M1292" t="str">
        <f t="shared" si="82"/>
        <v>morning</v>
      </c>
      <c r="N1292" t="e">
        <f>VLOOKUP(A1292,'Customer-details'!$A$1:$C$1001,2,0)</f>
        <v>#N/A</v>
      </c>
    </row>
    <row r="1293" spans="11:14">
      <c r="K1293" t="str">
        <f t="shared" si="80"/>
        <v>Jan</v>
      </c>
      <c r="L1293" t="str">
        <f t="shared" si="81"/>
        <v>Sat</v>
      </c>
      <c r="M1293" t="str">
        <f t="shared" si="82"/>
        <v>morning</v>
      </c>
      <c r="N1293" t="e">
        <f>VLOOKUP(A1293,'Customer-details'!$A$1:$C$1001,2,0)</f>
        <v>#N/A</v>
      </c>
    </row>
    <row r="1294" spans="11:14">
      <c r="K1294" t="str">
        <f t="shared" si="80"/>
        <v>Jan</v>
      </c>
      <c r="L1294" t="str">
        <f t="shared" si="81"/>
        <v>Sat</v>
      </c>
      <c r="M1294" t="str">
        <f t="shared" si="82"/>
        <v>morning</v>
      </c>
      <c r="N1294" t="e">
        <f>VLOOKUP(A1294,'Customer-details'!$A$1:$C$1001,2,0)</f>
        <v>#N/A</v>
      </c>
    </row>
    <row r="1295" spans="11:14">
      <c r="K1295" t="str">
        <f t="shared" si="80"/>
        <v>Jan</v>
      </c>
      <c r="L1295" t="str">
        <f t="shared" si="81"/>
        <v>Sat</v>
      </c>
      <c r="M1295" t="str">
        <f t="shared" si="82"/>
        <v>morning</v>
      </c>
      <c r="N1295" t="e">
        <f>VLOOKUP(A1295,'Customer-details'!$A$1:$C$1001,2,0)</f>
        <v>#N/A</v>
      </c>
    </row>
    <row r="1296" spans="11:14">
      <c r="K1296" t="str">
        <f t="shared" si="80"/>
        <v>Jan</v>
      </c>
      <c r="L1296" t="str">
        <f t="shared" si="81"/>
        <v>Sat</v>
      </c>
      <c r="M1296" t="str">
        <f t="shared" si="82"/>
        <v>morning</v>
      </c>
      <c r="N1296" t="e">
        <f>VLOOKUP(A1296,'Customer-details'!$A$1:$C$1001,2,0)</f>
        <v>#N/A</v>
      </c>
    </row>
    <row r="1297" spans="11:14">
      <c r="K1297" t="str">
        <f t="shared" si="80"/>
        <v>Jan</v>
      </c>
      <c r="L1297" t="str">
        <f t="shared" si="81"/>
        <v>Sat</v>
      </c>
      <c r="M1297" t="str">
        <f t="shared" si="82"/>
        <v>morning</v>
      </c>
      <c r="N1297" t="e">
        <f>VLOOKUP(A1297,'Customer-details'!$A$1:$C$1001,2,0)</f>
        <v>#N/A</v>
      </c>
    </row>
    <row r="1298" spans="11:14">
      <c r="K1298" t="str">
        <f t="shared" si="80"/>
        <v>Jan</v>
      </c>
      <c r="L1298" t="str">
        <f t="shared" si="81"/>
        <v>Sat</v>
      </c>
      <c r="M1298" t="str">
        <f t="shared" si="82"/>
        <v>morning</v>
      </c>
      <c r="N1298" t="e">
        <f>VLOOKUP(A1298,'Customer-details'!$A$1:$C$1001,2,0)</f>
        <v>#N/A</v>
      </c>
    </row>
    <row r="1299" spans="11:14">
      <c r="K1299" t="str">
        <f t="shared" si="80"/>
        <v>Jan</v>
      </c>
      <c r="L1299" t="str">
        <f t="shared" si="81"/>
        <v>Sat</v>
      </c>
      <c r="M1299" t="str">
        <f t="shared" si="82"/>
        <v>morning</v>
      </c>
      <c r="N1299" t="e">
        <f>VLOOKUP(A1299,'Customer-details'!$A$1:$C$1001,2,0)</f>
        <v>#N/A</v>
      </c>
    </row>
    <row r="1300" spans="11:14">
      <c r="K1300" t="str">
        <f t="shared" si="80"/>
        <v>Jan</v>
      </c>
      <c r="L1300" t="str">
        <f t="shared" si="81"/>
        <v>Sat</v>
      </c>
      <c r="M1300" t="str">
        <f t="shared" si="82"/>
        <v>morning</v>
      </c>
      <c r="N1300" t="e">
        <f>VLOOKUP(A1300,'Customer-details'!$A$1:$C$1001,2,0)</f>
        <v>#N/A</v>
      </c>
    </row>
    <row r="1301" spans="11:14">
      <c r="K1301" t="str">
        <f t="shared" si="80"/>
        <v>Jan</v>
      </c>
      <c r="L1301" t="str">
        <f t="shared" si="81"/>
        <v>Sat</v>
      </c>
      <c r="M1301" t="str">
        <f t="shared" si="82"/>
        <v>morning</v>
      </c>
      <c r="N1301" t="e">
        <f>VLOOKUP(A1301,'Customer-details'!$A$1:$C$1001,2,0)</f>
        <v>#N/A</v>
      </c>
    </row>
    <row r="1302" spans="11:14">
      <c r="K1302" t="str">
        <f t="shared" si="80"/>
        <v>Jan</v>
      </c>
      <c r="L1302" t="str">
        <f t="shared" si="81"/>
        <v>Sat</v>
      </c>
      <c r="M1302" t="str">
        <f t="shared" si="82"/>
        <v>morning</v>
      </c>
      <c r="N1302" t="e">
        <f>VLOOKUP(A1302,'Customer-details'!$A$1:$C$1001,2,0)</f>
        <v>#N/A</v>
      </c>
    </row>
    <row r="1303" spans="11:14">
      <c r="K1303" t="str">
        <f t="shared" si="80"/>
        <v>Jan</v>
      </c>
      <c r="L1303" t="str">
        <f t="shared" si="81"/>
        <v>Sat</v>
      </c>
      <c r="M1303" t="str">
        <f t="shared" si="82"/>
        <v>morning</v>
      </c>
      <c r="N1303" t="e">
        <f>VLOOKUP(A1303,'Customer-details'!$A$1:$C$1001,2,0)</f>
        <v>#N/A</v>
      </c>
    </row>
    <row r="1304" spans="11:14">
      <c r="K1304" t="str">
        <f t="shared" si="80"/>
        <v>Jan</v>
      </c>
      <c r="L1304" t="str">
        <f t="shared" si="81"/>
        <v>Sat</v>
      </c>
      <c r="M1304" t="str">
        <f t="shared" si="82"/>
        <v>morning</v>
      </c>
      <c r="N1304" t="e">
        <f>VLOOKUP(A1304,'Customer-details'!$A$1:$C$1001,2,0)</f>
        <v>#N/A</v>
      </c>
    </row>
    <row r="1305" spans="11:14">
      <c r="K1305" t="str">
        <f t="shared" si="80"/>
        <v>Jan</v>
      </c>
      <c r="L1305" t="str">
        <f t="shared" si="81"/>
        <v>Sat</v>
      </c>
      <c r="M1305" t="str">
        <f t="shared" si="82"/>
        <v>morning</v>
      </c>
      <c r="N1305" t="e">
        <f>VLOOKUP(A1305,'Customer-details'!$A$1:$C$1001,2,0)</f>
        <v>#N/A</v>
      </c>
    </row>
    <row r="1306" spans="11:14">
      <c r="K1306" t="str">
        <f t="shared" si="80"/>
        <v>Jan</v>
      </c>
      <c r="L1306" t="str">
        <f t="shared" si="81"/>
        <v>Sat</v>
      </c>
      <c r="M1306" t="str">
        <f t="shared" si="82"/>
        <v>morning</v>
      </c>
      <c r="N1306" t="e">
        <f>VLOOKUP(A1306,'Customer-details'!$A$1:$C$1001,2,0)</f>
        <v>#N/A</v>
      </c>
    </row>
    <row r="1307" spans="11:14">
      <c r="K1307" t="str">
        <f t="shared" si="80"/>
        <v>Jan</v>
      </c>
      <c r="L1307" t="str">
        <f t="shared" si="81"/>
        <v>Sat</v>
      </c>
      <c r="M1307" t="str">
        <f t="shared" si="82"/>
        <v>morning</v>
      </c>
      <c r="N1307" t="e">
        <f>VLOOKUP(A1307,'Customer-details'!$A$1:$C$1001,2,0)</f>
        <v>#N/A</v>
      </c>
    </row>
    <row r="1308" spans="11:14">
      <c r="K1308" t="str">
        <f t="shared" si="80"/>
        <v>Jan</v>
      </c>
      <c r="L1308" t="str">
        <f t="shared" si="81"/>
        <v>Sat</v>
      </c>
      <c r="M1308" t="str">
        <f t="shared" si="82"/>
        <v>morning</v>
      </c>
      <c r="N1308" t="e">
        <f>VLOOKUP(A1308,'Customer-details'!$A$1:$C$1001,2,0)</f>
        <v>#N/A</v>
      </c>
    </row>
    <row r="1309" spans="11:14">
      <c r="K1309" t="str">
        <f t="shared" si="80"/>
        <v>Jan</v>
      </c>
      <c r="L1309" t="str">
        <f t="shared" si="81"/>
        <v>Sat</v>
      </c>
      <c r="M1309" t="str">
        <f t="shared" si="82"/>
        <v>morning</v>
      </c>
      <c r="N1309" t="e">
        <f>VLOOKUP(A1309,'Customer-details'!$A$1:$C$1001,2,0)</f>
        <v>#N/A</v>
      </c>
    </row>
    <row r="1310" spans="11:14">
      <c r="K1310" t="str">
        <f t="shared" si="80"/>
        <v>Jan</v>
      </c>
      <c r="L1310" t="str">
        <f t="shared" si="81"/>
        <v>Sat</v>
      </c>
      <c r="M1310" t="str">
        <f t="shared" si="82"/>
        <v>morning</v>
      </c>
      <c r="N1310" t="e">
        <f>VLOOKUP(A1310,'Customer-details'!$A$1:$C$1001,2,0)</f>
        <v>#N/A</v>
      </c>
    </row>
    <row r="1311" spans="11:14">
      <c r="K1311" t="str">
        <f t="shared" si="80"/>
        <v>Jan</v>
      </c>
      <c r="L1311" t="str">
        <f t="shared" si="81"/>
        <v>Sat</v>
      </c>
      <c r="M1311" t="str">
        <f t="shared" si="82"/>
        <v>morning</v>
      </c>
      <c r="N1311" t="e">
        <f>VLOOKUP(A1311,'Customer-details'!$A$1:$C$1001,2,0)</f>
        <v>#N/A</v>
      </c>
    </row>
    <row r="1312" spans="11:14">
      <c r="K1312" t="str">
        <f t="shared" si="80"/>
        <v>Jan</v>
      </c>
      <c r="L1312" t="str">
        <f t="shared" si="81"/>
        <v>Sat</v>
      </c>
      <c r="M1312" t="str">
        <f t="shared" si="82"/>
        <v>morning</v>
      </c>
      <c r="N1312" t="e">
        <f>VLOOKUP(A1312,'Customer-details'!$A$1:$C$1001,2,0)</f>
        <v>#N/A</v>
      </c>
    </row>
    <row r="1313" spans="11:14">
      <c r="K1313" t="str">
        <f t="shared" si="80"/>
        <v>Jan</v>
      </c>
      <c r="L1313" t="str">
        <f t="shared" si="81"/>
        <v>Sat</v>
      </c>
      <c r="M1313" t="str">
        <f t="shared" si="82"/>
        <v>morning</v>
      </c>
      <c r="N1313" t="e">
        <f>VLOOKUP(A1313,'Customer-details'!$A$1:$C$1001,2,0)</f>
        <v>#N/A</v>
      </c>
    </row>
    <row r="1314" spans="11:14">
      <c r="K1314" t="str">
        <f t="shared" si="80"/>
        <v>Jan</v>
      </c>
      <c r="L1314" t="str">
        <f t="shared" si="81"/>
        <v>Sat</v>
      </c>
      <c r="M1314" t="str">
        <f t="shared" si="82"/>
        <v>morning</v>
      </c>
      <c r="N1314" t="e">
        <f>VLOOKUP(A1314,'Customer-details'!$A$1:$C$1001,2,0)</f>
        <v>#N/A</v>
      </c>
    </row>
    <row r="1315" spans="11:14">
      <c r="K1315" t="str">
        <f t="shared" si="80"/>
        <v>Jan</v>
      </c>
      <c r="L1315" t="str">
        <f t="shared" si="81"/>
        <v>Sat</v>
      </c>
      <c r="M1315" t="str">
        <f t="shared" si="82"/>
        <v>morning</v>
      </c>
      <c r="N1315" t="e">
        <f>VLOOKUP(A1315,'Customer-details'!$A$1:$C$1001,2,0)</f>
        <v>#N/A</v>
      </c>
    </row>
    <row r="1316" spans="11:14">
      <c r="K1316" t="str">
        <f t="shared" si="80"/>
        <v>Jan</v>
      </c>
      <c r="L1316" t="str">
        <f t="shared" si="81"/>
        <v>Sat</v>
      </c>
      <c r="M1316" t="str">
        <f t="shared" si="82"/>
        <v>morning</v>
      </c>
      <c r="N1316" t="e">
        <f>VLOOKUP(A1316,'Customer-details'!$A$1:$C$1001,2,0)</f>
        <v>#N/A</v>
      </c>
    </row>
    <row r="1317" spans="11:14">
      <c r="K1317" t="str">
        <f t="shared" si="80"/>
        <v>Jan</v>
      </c>
      <c r="L1317" t="str">
        <f t="shared" si="81"/>
        <v>Sat</v>
      </c>
      <c r="M1317" t="str">
        <f t="shared" si="82"/>
        <v>morning</v>
      </c>
      <c r="N1317" t="e">
        <f>VLOOKUP(A1317,'Customer-details'!$A$1:$C$1001,2,0)</f>
        <v>#N/A</v>
      </c>
    </row>
    <row r="1318" spans="11:14">
      <c r="K1318" t="str">
        <f t="shared" si="80"/>
        <v>Jan</v>
      </c>
      <c r="L1318" t="str">
        <f t="shared" si="81"/>
        <v>Sat</v>
      </c>
      <c r="M1318" t="str">
        <f t="shared" si="82"/>
        <v>morning</v>
      </c>
      <c r="N1318" t="e">
        <f>VLOOKUP(A1318,'Customer-details'!$A$1:$C$1001,2,0)</f>
        <v>#N/A</v>
      </c>
    </row>
    <row r="1319" spans="11:14">
      <c r="K1319" t="str">
        <f t="shared" si="80"/>
        <v>Jan</v>
      </c>
      <c r="L1319" t="str">
        <f t="shared" si="81"/>
        <v>Sat</v>
      </c>
      <c r="M1319" t="str">
        <f t="shared" si="82"/>
        <v>morning</v>
      </c>
      <c r="N1319" t="e">
        <f>VLOOKUP(A1319,'Customer-details'!$A$1:$C$1001,2,0)</f>
        <v>#N/A</v>
      </c>
    </row>
    <row r="1320" spans="11:14">
      <c r="K1320" t="str">
        <f t="shared" si="80"/>
        <v>Jan</v>
      </c>
      <c r="L1320" t="str">
        <f t="shared" si="81"/>
        <v>Sat</v>
      </c>
      <c r="M1320" t="str">
        <f t="shared" si="82"/>
        <v>morning</v>
      </c>
      <c r="N1320" t="e">
        <f>VLOOKUP(A1320,'Customer-details'!$A$1:$C$1001,2,0)</f>
        <v>#N/A</v>
      </c>
    </row>
    <row r="1321" spans="11:14">
      <c r="K1321" t="str">
        <f t="shared" si="80"/>
        <v>Jan</v>
      </c>
      <c r="L1321" t="str">
        <f t="shared" si="81"/>
        <v>Sat</v>
      </c>
      <c r="M1321" t="str">
        <f t="shared" si="82"/>
        <v>morning</v>
      </c>
      <c r="N1321" t="e">
        <f>VLOOKUP(A1321,'Customer-details'!$A$1:$C$1001,2,0)</f>
        <v>#N/A</v>
      </c>
    </row>
    <row r="1322" spans="11:14">
      <c r="K1322" t="str">
        <f t="shared" si="80"/>
        <v>Jan</v>
      </c>
      <c r="L1322" t="str">
        <f t="shared" si="81"/>
        <v>Sat</v>
      </c>
      <c r="M1322" t="str">
        <f t="shared" si="82"/>
        <v>morning</v>
      </c>
      <c r="N1322" t="e">
        <f>VLOOKUP(A1322,'Customer-details'!$A$1:$C$1001,2,0)</f>
        <v>#N/A</v>
      </c>
    </row>
    <row r="1323" spans="11:14">
      <c r="K1323" t="str">
        <f t="shared" si="80"/>
        <v>Jan</v>
      </c>
      <c r="L1323" t="str">
        <f t="shared" si="81"/>
        <v>Sat</v>
      </c>
      <c r="M1323" t="str">
        <f t="shared" si="82"/>
        <v>morning</v>
      </c>
      <c r="N1323" t="e">
        <f>VLOOKUP(A1323,'Customer-details'!$A$1:$C$1001,2,0)</f>
        <v>#N/A</v>
      </c>
    </row>
    <row r="1324" spans="11:14">
      <c r="K1324" t="str">
        <f t="shared" si="80"/>
        <v>Jan</v>
      </c>
      <c r="L1324" t="str">
        <f t="shared" si="81"/>
        <v>Sat</v>
      </c>
      <c r="M1324" t="str">
        <f t="shared" si="82"/>
        <v>morning</v>
      </c>
      <c r="N1324" t="e">
        <f>VLOOKUP(A1324,'Customer-details'!$A$1:$C$1001,2,0)</f>
        <v>#N/A</v>
      </c>
    </row>
    <row r="1325" spans="11:14">
      <c r="K1325" t="str">
        <f t="shared" si="80"/>
        <v>Jan</v>
      </c>
      <c r="L1325" t="str">
        <f t="shared" si="81"/>
        <v>Sat</v>
      </c>
      <c r="M1325" t="str">
        <f t="shared" si="82"/>
        <v>morning</v>
      </c>
      <c r="N1325" t="e">
        <f>VLOOKUP(A1325,'Customer-details'!$A$1:$C$1001,2,0)</f>
        <v>#N/A</v>
      </c>
    </row>
    <row r="1326" spans="11:14">
      <c r="K1326" t="str">
        <f t="shared" si="80"/>
        <v>Jan</v>
      </c>
      <c r="L1326" t="str">
        <f t="shared" si="81"/>
        <v>Sat</v>
      </c>
      <c r="M1326" t="str">
        <f t="shared" si="82"/>
        <v>morning</v>
      </c>
      <c r="N1326" t="e">
        <f>VLOOKUP(A1326,'Customer-details'!$A$1:$C$1001,2,0)</f>
        <v>#N/A</v>
      </c>
    </row>
    <row r="1327" spans="11:14">
      <c r="K1327" t="str">
        <f t="shared" si="80"/>
        <v>Jan</v>
      </c>
      <c r="L1327" t="str">
        <f t="shared" si="81"/>
        <v>Sat</v>
      </c>
      <c r="M1327" t="str">
        <f t="shared" si="82"/>
        <v>morning</v>
      </c>
      <c r="N1327" t="e">
        <f>VLOOKUP(A1327,'Customer-details'!$A$1:$C$1001,2,0)</f>
        <v>#N/A</v>
      </c>
    </row>
    <row r="1328" spans="11:14">
      <c r="K1328" t="str">
        <f t="shared" si="80"/>
        <v>Jan</v>
      </c>
      <c r="L1328" t="str">
        <f t="shared" si="81"/>
        <v>Sat</v>
      </c>
      <c r="M1328" t="str">
        <f t="shared" si="82"/>
        <v>morning</v>
      </c>
      <c r="N1328" t="e">
        <f>VLOOKUP(A1328,'Customer-details'!$A$1:$C$1001,2,0)</f>
        <v>#N/A</v>
      </c>
    </row>
    <row r="1329" spans="11:14">
      <c r="K1329" t="str">
        <f t="shared" si="80"/>
        <v>Jan</v>
      </c>
      <c r="L1329" t="str">
        <f t="shared" si="81"/>
        <v>Sat</v>
      </c>
      <c r="M1329" t="str">
        <f t="shared" si="82"/>
        <v>morning</v>
      </c>
      <c r="N1329" t="e">
        <f>VLOOKUP(A1329,'Customer-details'!$A$1:$C$1001,2,0)</f>
        <v>#N/A</v>
      </c>
    </row>
    <row r="1330" spans="11:14">
      <c r="K1330" t="str">
        <f t="shared" si="80"/>
        <v>Jan</v>
      </c>
      <c r="L1330" t="str">
        <f t="shared" si="81"/>
        <v>Sat</v>
      </c>
      <c r="M1330" t="str">
        <f t="shared" si="82"/>
        <v>morning</v>
      </c>
      <c r="N1330" t="e">
        <f>VLOOKUP(A1330,'Customer-details'!$A$1:$C$1001,2,0)</f>
        <v>#N/A</v>
      </c>
    </row>
    <row r="1331" spans="11:14">
      <c r="K1331" t="str">
        <f t="shared" si="80"/>
        <v>Jan</v>
      </c>
      <c r="L1331" t="str">
        <f t="shared" si="81"/>
        <v>Sat</v>
      </c>
      <c r="M1331" t="str">
        <f t="shared" si="82"/>
        <v>morning</v>
      </c>
      <c r="N1331" t="e">
        <f>VLOOKUP(A1331,'Customer-details'!$A$1:$C$1001,2,0)</f>
        <v>#N/A</v>
      </c>
    </row>
    <row r="1332" spans="11:14">
      <c r="K1332" t="str">
        <f t="shared" si="80"/>
        <v>Jan</v>
      </c>
      <c r="L1332" t="str">
        <f t="shared" si="81"/>
        <v>Sat</v>
      </c>
      <c r="M1332" t="str">
        <f t="shared" si="82"/>
        <v>morning</v>
      </c>
      <c r="N1332" t="e">
        <f>VLOOKUP(A1332,'Customer-details'!$A$1:$C$1001,2,0)</f>
        <v>#N/A</v>
      </c>
    </row>
    <row r="1333" spans="11:14">
      <c r="K1333" t="str">
        <f t="shared" si="80"/>
        <v>Jan</v>
      </c>
      <c r="L1333" t="str">
        <f t="shared" si="81"/>
        <v>Sat</v>
      </c>
      <c r="M1333" t="str">
        <f t="shared" si="82"/>
        <v>morning</v>
      </c>
      <c r="N1333" t="e">
        <f>VLOOKUP(A1333,'Customer-details'!$A$1:$C$1001,2,0)</f>
        <v>#N/A</v>
      </c>
    </row>
    <row r="1334" spans="11:14">
      <c r="K1334" t="str">
        <f t="shared" si="80"/>
        <v>Jan</v>
      </c>
      <c r="L1334" t="str">
        <f t="shared" si="81"/>
        <v>Sat</v>
      </c>
      <c r="M1334" t="str">
        <f t="shared" si="82"/>
        <v>morning</v>
      </c>
      <c r="N1334" t="e">
        <f>VLOOKUP(A1334,'Customer-details'!$A$1:$C$1001,2,0)</f>
        <v>#N/A</v>
      </c>
    </row>
    <row r="1335" spans="11:14">
      <c r="K1335" t="str">
        <f t="shared" si="80"/>
        <v>Jan</v>
      </c>
      <c r="L1335" t="str">
        <f t="shared" si="81"/>
        <v>Sat</v>
      </c>
      <c r="M1335" t="str">
        <f t="shared" si="82"/>
        <v>morning</v>
      </c>
      <c r="N1335" t="e">
        <f>VLOOKUP(A1335,'Customer-details'!$A$1:$C$1001,2,0)</f>
        <v>#N/A</v>
      </c>
    </row>
    <row r="1336" spans="11:14">
      <c r="K1336" t="str">
        <f t="shared" si="80"/>
        <v>Jan</v>
      </c>
      <c r="L1336" t="str">
        <f t="shared" si="81"/>
        <v>Sat</v>
      </c>
      <c r="M1336" t="str">
        <f t="shared" si="82"/>
        <v>morning</v>
      </c>
      <c r="N1336" t="e">
        <f>VLOOKUP(A1336,'Customer-details'!$A$1:$C$1001,2,0)</f>
        <v>#N/A</v>
      </c>
    </row>
    <row r="1337" spans="11:14">
      <c r="K1337" t="str">
        <f t="shared" si="80"/>
        <v>Jan</v>
      </c>
      <c r="L1337" t="str">
        <f t="shared" si="81"/>
        <v>Sat</v>
      </c>
      <c r="M1337" t="str">
        <f t="shared" si="82"/>
        <v>morning</v>
      </c>
      <c r="N1337" t="e">
        <f>VLOOKUP(A1337,'Customer-details'!$A$1:$C$1001,2,0)</f>
        <v>#N/A</v>
      </c>
    </row>
    <row r="1338" spans="11:14">
      <c r="K1338" t="str">
        <f t="shared" si="80"/>
        <v>Jan</v>
      </c>
      <c r="L1338" t="str">
        <f t="shared" si="81"/>
        <v>Sat</v>
      </c>
      <c r="M1338" t="str">
        <f t="shared" si="82"/>
        <v>morning</v>
      </c>
      <c r="N1338" t="e">
        <f>VLOOKUP(A1338,'Customer-details'!$A$1:$C$1001,2,0)</f>
        <v>#N/A</v>
      </c>
    </row>
    <row r="1339" spans="11:14">
      <c r="K1339" t="str">
        <f t="shared" si="80"/>
        <v>Jan</v>
      </c>
      <c r="L1339" t="str">
        <f t="shared" si="81"/>
        <v>Sat</v>
      </c>
      <c r="M1339" t="str">
        <f t="shared" si="82"/>
        <v>morning</v>
      </c>
      <c r="N1339" t="e">
        <f>VLOOKUP(A1339,'Customer-details'!$A$1:$C$1001,2,0)</f>
        <v>#N/A</v>
      </c>
    </row>
    <row r="1340" spans="11:14">
      <c r="K1340" t="str">
        <f t="shared" si="80"/>
        <v>Jan</v>
      </c>
      <c r="L1340" t="str">
        <f t="shared" si="81"/>
        <v>Sat</v>
      </c>
      <c r="M1340" t="str">
        <f t="shared" si="82"/>
        <v>morning</v>
      </c>
      <c r="N1340" t="e">
        <f>VLOOKUP(A1340,'Customer-details'!$A$1:$C$1001,2,0)</f>
        <v>#N/A</v>
      </c>
    </row>
    <row r="1341" spans="11:14">
      <c r="K1341" t="str">
        <f t="shared" si="80"/>
        <v>Jan</v>
      </c>
      <c r="L1341" t="str">
        <f t="shared" si="81"/>
        <v>Sat</v>
      </c>
      <c r="M1341" t="str">
        <f t="shared" si="82"/>
        <v>morning</v>
      </c>
      <c r="N1341" t="e">
        <f>VLOOKUP(A1341,'Customer-details'!$A$1:$C$1001,2,0)</f>
        <v>#N/A</v>
      </c>
    </row>
    <row r="1342" spans="11:14">
      <c r="K1342" t="str">
        <f t="shared" si="80"/>
        <v>Jan</v>
      </c>
      <c r="L1342" t="str">
        <f t="shared" si="81"/>
        <v>Sat</v>
      </c>
      <c r="M1342" t="str">
        <f t="shared" si="82"/>
        <v>morning</v>
      </c>
      <c r="N1342" t="e">
        <f>VLOOKUP(A1342,'Customer-details'!$A$1:$C$1001,2,0)</f>
        <v>#N/A</v>
      </c>
    </row>
    <row r="1343" spans="11:14">
      <c r="K1343" t="str">
        <f t="shared" si="80"/>
        <v>Jan</v>
      </c>
      <c r="L1343" t="str">
        <f t="shared" si="81"/>
        <v>Sat</v>
      </c>
      <c r="M1343" t="str">
        <f t="shared" si="82"/>
        <v>morning</v>
      </c>
      <c r="N1343" t="e">
        <f>VLOOKUP(A1343,'Customer-details'!$A$1:$C$1001,2,0)</f>
        <v>#N/A</v>
      </c>
    </row>
    <row r="1344" spans="11:14">
      <c r="K1344" t="str">
        <f t="shared" si="80"/>
        <v>Jan</v>
      </c>
      <c r="L1344" t="str">
        <f t="shared" si="81"/>
        <v>Sat</v>
      </c>
      <c r="M1344" t="str">
        <f t="shared" si="82"/>
        <v>morning</v>
      </c>
      <c r="N1344" t="e">
        <f>VLOOKUP(A1344,'Customer-details'!$A$1:$C$1001,2,0)</f>
        <v>#N/A</v>
      </c>
    </row>
    <row r="1345" spans="11:14">
      <c r="K1345" t="str">
        <f t="shared" si="80"/>
        <v>Jan</v>
      </c>
      <c r="L1345" t="str">
        <f t="shared" si="81"/>
        <v>Sat</v>
      </c>
      <c r="M1345" t="str">
        <f t="shared" si="82"/>
        <v>morning</v>
      </c>
      <c r="N1345" t="e">
        <f>VLOOKUP(A1345,'Customer-details'!$A$1:$C$1001,2,0)</f>
        <v>#N/A</v>
      </c>
    </row>
    <row r="1346" spans="11:14">
      <c r="K1346" t="str">
        <f t="shared" si="80"/>
        <v>Jan</v>
      </c>
      <c r="L1346" t="str">
        <f t="shared" si="81"/>
        <v>Sat</v>
      </c>
      <c r="M1346" t="str">
        <f t="shared" si="82"/>
        <v>morning</v>
      </c>
      <c r="N1346" t="e">
        <f>VLOOKUP(A1346,'Customer-details'!$A$1:$C$1001,2,0)</f>
        <v>#N/A</v>
      </c>
    </row>
    <row r="1347" spans="11:14">
      <c r="K1347" t="str">
        <f t="shared" ref="K1347:K1410" si="83">TEXT(F1347,"MMM")</f>
        <v>Jan</v>
      </c>
      <c r="L1347" t="str">
        <f t="shared" ref="L1347:L1410" si="84">TEXT(F1347,"ddd")</f>
        <v>Sat</v>
      </c>
      <c r="M1347" t="str">
        <f t="shared" ref="M1347:M1410" si="85">IF(G1347&lt;TIME(12,0,0),"morning",IF(AND(G1347&gt;=TIME(12,0,0),G1347&lt;TIME(16,0,0)),"afternoon","evening"))</f>
        <v>morning</v>
      </c>
      <c r="N1347" t="e">
        <f>VLOOKUP(A1347,'Customer-details'!$A$1:$C$1001,2,0)</f>
        <v>#N/A</v>
      </c>
    </row>
    <row r="1348" spans="11:14">
      <c r="K1348" t="str">
        <f t="shared" si="83"/>
        <v>Jan</v>
      </c>
      <c r="L1348" t="str">
        <f t="shared" si="84"/>
        <v>Sat</v>
      </c>
      <c r="M1348" t="str">
        <f t="shared" si="85"/>
        <v>morning</v>
      </c>
      <c r="N1348" t="e">
        <f>VLOOKUP(A1348,'Customer-details'!$A$1:$C$1001,2,0)</f>
        <v>#N/A</v>
      </c>
    </row>
    <row r="1349" spans="11:14">
      <c r="K1349" t="str">
        <f t="shared" si="83"/>
        <v>Jan</v>
      </c>
      <c r="L1349" t="str">
        <f t="shared" si="84"/>
        <v>Sat</v>
      </c>
      <c r="M1349" t="str">
        <f t="shared" si="85"/>
        <v>morning</v>
      </c>
      <c r="N1349" t="e">
        <f>VLOOKUP(A1349,'Customer-details'!$A$1:$C$1001,2,0)</f>
        <v>#N/A</v>
      </c>
    </row>
    <row r="1350" spans="11:14">
      <c r="K1350" t="str">
        <f t="shared" si="83"/>
        <v>Jan</v>
      </c>
      <c r="L1350" t="str">
        <f t="shared" si="84"/>
        <v>Sat</v>
      </c>
      <c r="M1350" t="str">
        <f t="shared" si="85"/>
        <v>morning</v>
      </c>
      <c r="N1350" t="e">
        <f>VLOOKUP(A1350,'Customer-details'!$A$1:$C$1001,2,0)</f>
        <v>#N/A</v>
      </c>
    </row>
    <row r="1351" spans="11:14">
      <c r="K1351" t="str">
        <f t="shared" si="83"/>
        <v>Jan</v>
      </c>
      <c r="L1351" t="str">
        <f t="shared" si="84"/>
        <v>Sat</v>
      </c>
      <c r="M1351" t="str">
        <f t="shared" si="85"/>
        <v>morning</v>
      </c>
      <c r="N1351" t="e">
        <f>VLOOKUP(A1351,'Customer-details'!$A$1:$C$1001,2,0)</f>
        <v>#N/A</v>
      </c>
    </row>
    <row r="1352" spans="11:14">
      <c r="K1352" t="str">
        <f t="shared" si="83"/>
        <v>Jan</v>
      </c>
      <c r="L1352" t="str">
        <f t="shared" si="84"/>
        <v>Sat</v>
      </c>
      <c r="M1352" t="str">
        <f t="shared" si="85"/>
        <v>morning</v>
      </c>
      <c r="N1352" t="e">
        <f>VLOOKUP(A1352,'Customer-details'!$A$1:$C$1001,2,0)</f>
        <v>#N/A</v>
      </c>
    </row>
    <row r="1353" spans="11:14">
      <c r="K1353" t="str">
        <f t="shared" si="83"/>
        <v>Jan</v>
      </c>
      <c r="L1353" t="str">
        <f t="shared" si="84"/>
        <v>Sat</v>
      </c>
      <c r="M1353" t="str">
        <f t="shared" si="85"/>
        <v>morning</v>
      </c>
      <c r="N1353" t="e">
        <f>VLOOKUP(A1353,'Customer-details'!$A$1:$C$1001,2,0)</f>
        <v>#N/A</v>
      </c>
    </row>
    <row r="1354" spans="11:14">
      <c r="K1354" t="str">
        <f t="shared" si="83"/>
        <v>Jan</v>
      </c>
      <c r="L1354" t="str">
        <f t="shared" si="84"/>
        <v>Sat</v>
      </c>
      <c r="M1354" t="str">
        <f t="shared" si="85"/>
        <v>morning</v>
      </c>
      <c r="N1354" t="e">
        <f>VLOOKUP(A1354,'Customer-details'!$A$1:$C$1001,2,0)</f>
        <v>#N/A</v>
      </c>
    </row>
    <row r="1355" spans="11:14">
      <c r="K1355" t="str">
        <f t="shared" si="83"/>
        <v>Jan</v>
      </c>
      <c r="L1355" t="str">
        <f t="shared" si="84"/>
        <v>Sat</v>
      </c>
      <c r="M1355" t="str">
        <f t="shared" si="85"/>
        <v>morning</v>
      </c>
      <c r="N1355" t="e">
        <f>VLOOKUP(A1355,'Customer-details'!$A$1:$C$1001,2,0)</f>
        <v>#N/A</v>
      </c>
    </row>
    <row r="1356" spans="11:14">
      <c r="K1356" t="str">
        <f t="shared" si="83"/>
        <v>Jan</v>
      </c>
      <c r="L1356" t="str">
        <f t="shared" si="84"/>
        <v>Sat</v>
      </c>
      <c r="M1356" t="str">
        <f t="shared" si="85"/>
        <v>morning</v>
      </c>
      <c r="N1356" t="e">
        <f>VLOOKUP(A1356,'Customer-details'!$A$1:$C$1001,2,0)</f>
        <v>#N/A</v>
      </c>
    </row>
    <row r="1357" spans="11:14">
      <c r="K1357" t="str">
        <f t="shared" si="83"/>
        <v>Jan</v>
      </c>
      <c r="L1357" t="str">
        <f t="shared" si="84"/>
        <v>Sat</v>
      </c>
      <c r="M1357" t="str">
        <f t="shared" si="85"/>
        <v>morning</v>
      </c>
      <c r="N1357" t="e">
        <f>VLOOKUP(A1357,'Customer-details'!$A$1:$C$1001,2,0)</f>
        <v>#N/A</v>
      </c>
    </row>
    <row r="1358" spans="11:14">
      <c r="K1358" t="str">
        <f t="shared" si="83"/>
        <v>Jan</v>
      </c>
      <c r="L1358" t="str">
        <f t="shared" si="84"/>
        <v>Sat</v>
      </c>
      <c r="M1358" t="str">
        <f t="shared" si="85"/>
        <v>morning</v>
      </c>
      <c r="N1358" t="e">
        <f>VLOOKUP(A1358,'Customer-details'!$A$1:$C$1001,2,0)</f>
        <v>#N/A</v>
      </c>
    </row>
    <row r="1359" spans="11:14">
      <c r="K1359" t="str">
        <f t="shared" si="83"/>
        <v>Jan</v>
      </c>
      <c r="L1359" t="str">
        <f t="shared" si="84"/>
        <v>Sat</v>
      </c>
      <c r="M1359" t="str">
        <f t="shared" si="85"/>
        <v>morning</v>
      </c>
      <c r="N1359" t="e">
        <f>VLOOKUP(A1359,'Customer-details'!$A$1:$C$1001,2,0)</f>
        <v>#N/A</v>
      </c>
    </row>
    <row r="1360" spans="11:14">
      <c r="K1360" t="str">
        <f t="shared" si="83"/>
        <v>Jan</v>
      </c>
      <c r="L1360" t="str">
        <f t="shared" si="84"/>
        <v>Sat</v>
      </c>
      <c r="M1360" t="str">
        <f t="shared" si="85"/>
        <v>morning</v>
      </c>
      <c r="N1360" t="e">
        <f>VLOOKUP(A1360,'Customer-details'!$A$1:$C$1001,2,0)</f>
        <v>#N/A</v>
      </c>
    </row>
    <row r="1361" spans="11:14">
      <c r="K1361" t="str">
        <f t="shared" si="83"/>
        <v>Jan</v>
      </c>
      <c r="L1361" t="str">
        <f t="shared" si="84"/>
        <v>Sat</v>
      </c>
      <c r="M1361" t="str">
        <f t="shared" si="85"/>
        <v>morning</v>
      </c>
      <c r="N1361" t="e">
        <f>VLOOKUP(A1361,'Customer-details'!$A$1:$C$1001,2,0)</f>
        <v>#N/A</v>
      </c>
    </row>
    <row r="1362" spans="11:14">
      <c r="K1362" t="str">
        <f t="shared" si="83"/>
        <v>Jan</v>
      </c>
      <c r="L1362" t="str">
        <f t="shared" si="84"/>
        <v>Sat</v>
      </c>
      <c r="M1362" t="str">
        <f t="shared" si="85"/>
        <v>morning</v>
      </c>
      <c r="N1362" t="e">
        <f>VLOOKUP(A1362,'Customer-details'!$A$1:$C$1001,2,0)</f>
        <v>#N/A</v>
      </c>
    </row>
    <row r="1363" spans="11:14">
      <c r="K1363" t="str">
        <f t="shared" si="83"/>
        <v>Jan</v>
      </c>
      <c r="L1363" t="str">
        <f t="shared" si="84"/>
        <v>Sat</v>
      </c>
      <c r="M1363" t="str">
        <f t="shared" si="85"/>
        <v>morning</v>
      </c>
      <c r="N1363" t="e">
        <f>VLOOKUP(A1363,'Customer-details'!$A$1:$C$1001,2,0)</f>
        <v>#N/A</v>
      </c>
    </row>
    <row r="1364" spans="11:14">
      <c r="K1364" t="str">
        <f t="shared" si="83"/>
        <v>Jan</v>
      </c>
      <c r="L1364" t="str">
        <f t="shared" si="84"/>
        <v>Sat</v>
      </c>
      <c r="M1364" t="str">
        <f t="shared" si="85"/>
        <v>morning</v>
      </c>
      <c r="N1364" t="e">
        <f>VLOOKUP(A1364,'Customer-details'!$A$1:$C$1001,2,0)</f>
        <v>#N/A</v>
      </c>
    </row>
    <row r="1365" spans="11:14">
      <c r="K1365" t="str">
        <f t="shared" si="83"/>
        <v>Jan</v>
      </c>
      <c r="L1365" t="str">
        <f t="shared" si="84"/>
        <v>Sat</v>
      </c>
      <c r="M1365" t="str">
        <f t="shared" si="85"/>
        <v>morning</v>
      </c>
      <c r="N1365" t="e">
        <f>VLOOKUP(A1365,'Customer-details'!$A$1:$C$1001,2,0)</f>
        <v>#N/A</v>
      </c>
    </row>
    <row r="1366" spans="11:14">
      <c r="K1366" t="str">
        <f t="shared" si="83"/>
        <v>Jan</v>
      </c>
      <c r="L1366" t="str">
        <f t="shared" si="84"/>
        <v>Sat</v>
      </c>
      <c r="M1366" t="str">
        <f t="shared" si="85"/>
        <v>morning</v>
      </c>
      <c r="N1366" t="e">
        <f>VLOOKUP(A1366,'Customer-details'!$A$1:$C$1001,2,0)</f>
        <v>#N/A</v>
      </c>
    </row>
    <row r="1367" spans="11:14">
      <c r="K1367" t="str">
        <f t="shared" si="83"/>
        <v>Jan</v>
      </c>
      <c r="L1367" t="str">
        <f t="shared" si="84"/>
        <v>Sat</v>
      </c>
      <c r="M1367" t="str">
        <f t="shared" si="85"/>
        <v>morning</v>
      </c>
      <c r="N1367" t="e">
        <f>VLOOKUP(A1367,'Customer-details'!$A$1:$C$1001,2,0)</f>
        <v>#N/A</v>
      </c>
    </row>
    <row r="1368" spans="11:14">
      <c r="K1368" t="str">
        <f t="shared" si="83"/>
        <v>Jan</v>
      </c>
      <c r="L1368" t="str">
        <f t="shared" si="84"/>
        <v>Sat</v>
      </c>
      <c r="M1368" t="str">
        <f t="shared" si="85"/>
        <v>morning</v>
      </c>
      <c r="N1368" t="e">
        <f>VLOOKUP(A1368,'Customer-details'!$A$1:$C$1001,2,0)</f>
        <v>#N/A</v>
      </c>
    </row>
    <row r="1369" spans="11:14">
      <c r="K1369" t="str">
        <f t="shared" si="83"/>
        <v>Jan</v>
      </c>
      <c r="L1369" t="str">
        <f t="shared" si="84"/>
        <v>Sat</v>
      </c>
      <c r="M1369" t="str">
        <f t="shared" si="85"/>
        <v>morning</v>
      </c>
      <c r="N1369" t="e">
        <f>VLOOKUP(A1369,'Customer-details'!$A$1:$C$1001,2,0)</f>
        <v>#N/A</v>
      </c>
    </row>
    <row r="1370" spans="11:14">
      <c r="K1370" t="str">
        <f t="shared" si="83"/>
        <v>Jan</v>
      </c>
      <c r="L1370" t="str">
        <f t="shared" si="84"/>
        <v>Sat</v>
      </c>
      <c r="M1370" t="str">
        <f t="shared" si="85"/>
        <v>morning</v>
      </c>
      <c r="N1370" t="e">
        <f>VLOOKUP(A1370,'Customer-details'!$A$1:$C$1001,2,0)</f>
        <v>#N/A</v>
      </c>
    </row>
    <row r="1371" spans="11:14">
      <c r="K1371" t="str">
        <f t="shared" si="83"/>
        <v>Jan</v>
      </c>
      <c r="L1371" t="str">
        <f t="shared" si="84"/>
        <v>Sat</v>
      </c>
      <c r="M1371" t="str">
        <f t="shared" si="85"/>
        <v>morning</v>
      </c>
      <c r="N1371" t="e">
        <f>VLOOKUP(A1371,'Customer-details'!$A$1:$C$1001,2,0)</f>
        <v>#N/A</v>
      </c>
    </row>
    <row r="1372" spans="11:14">
      <c r="K1372" t="str">
        <f t="shared" si="83"/>
        <v>Jan</v>
      </c>
      <c r="L1372" t="str">
        <f t="shared" si="84"/>
        <v>Sat</v>
      </c>
      <c r="M1372" t="str">
        <f t="shared" si="85"/>
        <v>morning</v>
      </c>
      <c r="N1372" t="e">
        <f>VLOOKUP(A1372,'Customer-details'!$A$1:$C$1001,2,0)</f>
        <v>#N/A</v>
      </c>
    </row>
    <row r="1373" spans="11:14">
      <c r="K1373" t="str">
        <f t="shared" si="83"/>
        <v>Jan</v>
      </c>
      <c r="L1373" t="str">
        <f t="shared" si="84"/>
        <v>Sat</v>
      </c>
      <c r="M1373" t="str">
        <f t="shared" si="85"/>
        <v>morning</v>
      </c>
      <c r="N1373" t="e">
        <f>VLOOKUP(A1373,'Customer-details'!$A$1:$C$1001,2,0)</f>
        <v>#N/A</v>
      </c>
    </row>
    <row r="1374" spans="11:14">
      <c r="K1374" t="str">
        <f t="shared" si="83"/>
        <v>Jan</v>
      </c>
      <c r="L1374" t="str">
        <f t="shared" si="84"/>
        <v>Sat</v>
      </c>
      <c r="M1374" t="str">
        <f t="shared" si="85"/>
        <v>morning</v>
      </c>
      <c r="N1374" t="e">
        <f>VLOOKUP(A1374,'Customer-details'!$A$1:$C$1001,2,0)</f>
        <v>#N/A</v>
      </c>
    </row>
    <row r="1375" spans="11:14">
      <c r="K1375" t="str">
        <f t="shared" si="83"/>
        <v>Jan</v>
      </c>
      <c r="L1375" t="str">
        <f t="shared" si="84"/>
        <v>Sat</v>
      </c>
      <c r="M1375" t="str">
        <f t="shared" si="85"/>
        <v>morning</v>
      </c>
      <c r="N1375" t="e">
        <f>VLOOKUP(A1375,'Customer-details'!$A$1:$C$1001,2,0)</f>
        <v>#N/A</v>
      </c>
    </row>
    <row r="1376" spans="11:14">
      <c r="K1376" t="str">
        <f t="shared" si="83"/>
        <v>Jan</v>
      </c>
      <c r="L1376" t="str">
        <f t="shared" si="84"/>
        <v>Sat</v>
      </c>
      <c r="M1376" t="str">
        <f t="shared" si="85"/>
        <v>morning</v>
      </c>
      <c r="N1376" t="e">
        <f>VLOOKUP(A1376,'Customer-details'!$A$1:$C$1001,2,0)</f>
        <v>#N/A</v>
      </c>
    </row>
    <row r="1377" spans="11:14">
      <c r="K1377" t="str">
        <f t="shared" si="83"/>
        <v>Jan</v>
      </c>
      <c r="L1377" t="str">
        <f t="shared" si="84"/>
        <v>Sat</v>
      </c>
      <c r="M1377" t="str">
        <f t="shared" si="85"/>
        <v>morning</v>
      </c>
      <c r="N1377" t="e">
        <f>VLOOKUP(A1377,'Customer-details'!$A$1:$C$1001,2,0)</f>
        <v>#N/A</v>
      </c>
    </row>
    <row r="1378" spans="11:14">
      <c r="K1378" t="str">
        <f t="shared" si="83"/>
        <v>Jan</v>
      </c>
      <c r="L1378" t="str">
        <f t="shared" si="84"/>
        <v>Sat</v>
      </c>
      <c r="M1378" t="str">
        <f t="shared" si="85"/>
        <v>morning</v>
      </c>
      <c r="N1378" t="e">
        <f>VLOOKUP(A1378,'Customer-details'!$A$1:$C$1001,2,0)</f>
        <v>#N/A</v>
      </c>
    </row>
    <row r="1379" spans="11:14">
      <c r="K1379" t="str">
        <f t="shared" si="83"/>
        <v>Jan</v>
      </c>
      <c r="L1379" t="str">
        <f t="shared" si="84"/>
        <v>Sat</v>
      </c>
      <c r="M1379" t="str">
        <f t="shared" si="85"/>
        <v>morning</v>
      </c>
      <c r="N1379" t="e">
        <f>VLOOKUP(A1379,'Customer-details'!$A$1:$C$1001,2,0)</f>
        <v>#N/A</v>
      </c>
    </row>
    <row r="1380" spans="11:14">
      <c r="K1380" t="str">
        <f t="shared" si="83"/>
        <v>Jan</v>
      </c>
      <c r="L1380" t="str">
        <f t="shared" si="84"/>
        <v>Sat</v>
      </c>
      <c r="M1380" t="str">
        <f t="shared" si="85"/>
        <v>morning</v>
      </c>
      <c r="N1380" t="e">
        <f>VLOOKUP(A1380,'Customer-details'!$A$1:$C$1001,2,0)</f>
        <v>#N/A</v>
      </c>
    </row>
    <row r="1381" spans="11:14">
      <c r="K1381" t="str">
        <f t="shared" si="83"/>
        <v>Jan</v>
      </c>
      <c r="L1381" t="str">
        <f t="shared" si="84"/>
        <v>Sat</v>
      </c>
      <c r="M1381" t="str">
        <f t="shared" si="85"/>
        <v>morning</v>
      </c>
      <c r="N1381" t="e">
        <f>VLOOKUP(A1381,'Customer-details'!$A$1:$C$1001,2,0)</f>
        <v>#N/A</v>
      </c>
    </row>
    <row r="1382" spans="11:14">
      <c r="K1382" t="str">
        <f t="shared" si="83"/>
        <v>Jan</v>
      </c>
      <c r="L1382" t="str">
        <f t="shared" si="84"/>
        <v>Sat</v>
      </c>
      <c r="M1382" t="str">
        <f t="shared" si="85"/>
        <v>morning</v>
      </c>
      <c r="N1382" t="e">
        <f>VLOOKUP(A1382,'Customer-details'!$A$1:$C$1001,2,0)</f>
        <v>#N/A</v>
      </c>
    </row>
    <row r="1383" spans="11:14">
      <c r="K1383" t="str">
        <f t="shared" si="83"/>
        <v>Jan</v>
      </c>
      <c r="L1383" t="str">
        <f t="shared" si="84"/>
        <v>Sat</v>
      </c>
      <c r="M1383" t="str">
        <f t="shared" si="85"/>
        <v>morning</v>
      </c>
      <c r="N1383" t="e">
        <f>VLOOKUP(A1383,'Customer-details'!$A$1:$C$1001,2,0)</f>
        <v>#N/A</v>
      </c>
    </row>
    <row r="1384" spans="11:14">
      <c r="K1384" t="str">
        <f t="shared" si="83"/>
        <v>Jan</v>
      </c>
      <c r="L1384" t="str">
        <f t="shared" si="84"/>
        <v>Sat</v>
      </c>
      <c r="M1384" t="str">
        <f t="shared" si="85"/>
        <v>morning</v>
      </c>
      <c r="N1384" t="e">
        <f>VLOOKUP(A1384,'Customer-details'!$A$1:$C$1001,2,0)</f>
        <v>#N/A</v>
      </c>
    </row>
    <row r="1385" spans="11:14">
      <c r="K1385" t="str">
        <f t="shared" si="83"/>
        <v>Jan</v>
      </c>
      <c r="L1385" t="str">
        <f t="shared" si="84"/>
        <v>Sat</v>
      </c>
      <c r="M1385" t="str">
        <f t="shared" si="85"/>
        <v>morning</v>
      </c>
      <c r="N1385" t="e">
        <f>VLOOKUP(A1385,'Customer-details'!$A$1:$C$1001,2,0)</f>
        <v>#N/A</v>
      </c>
    </row>
    <row r="1386" spans="11:14">
      <c r="K1386" t="str">
        <f t="shared" si="83"/>
        <v>Jan</v>
      </c>
      <c r="L1386" t="str">
        <f t="shared" si="84"/>
        <v>Sat</v>
      </c>
      <c r="M1386" t="str">
        <f t="shared" si="85"/>
        <v>morning</v>
      </c>
      <c r="N1386" t="e">
        <f>VLOOKUP(A1386,'Customer-details'!$A$1:$C$1001,2,0)</f>
        <v>#N/A</v>
      </c>
    </row>
    <row r="1387" spans="11:14">
      <c r="K1387" t="str">
        <f t="shared" si="83"/>
        <v>Jan</v>
      </c>
      <c r="L1387" t="str">
        <f t="shared" si="84"/>
        <v>Sat</v>
      </c>
      <c r="M1387" t="str">
        <f t="shared" si="85"/>
        <v>morning</v>
      </c>
      <c r="N1387" t="e">
        <f>VLOOKUP(A1387,'Customer-details'!$A$1:$C$1001,2,0)</f>
        <v>#N/A</v>
      </c>
    </row>
    <row r="1388" spans="11:14">
      <c r="K1388" t="str">
        <f t="shared" si="83"/>
        <v>Jan</v>
      </c>
      <c r="L1388" t="str">
        <f t="shared" si="84"/>
        <v>Sat</v>
      </c>
      <c r="M1388" t="str">
        <f t="shared" si="85"/>
        <v>morning</v>
      </c>
      <c r="N1388" t="e">
        <f>VLOOKUP(A1388,'Customer-details'!$A$1:$C$1001,2,0)</f>
        <v>#N/A</v>
      </c>
    </row>
    <row r="1389" spans="11:14">
      <c r="K1389" t="str">
        <f t="shared" si="83"/>
        <v>Jan</v>
      </c>
      <c r="L1389" t="str">
        <f t="shared" si="84"/>
        <v>Sat</v>
      </c>
      <c r="M1389" t="str">
        <f t="shared" si="85"/>
        <v>morning</v>
      </c>
      <c r="N1389" t="e">
        <f>VLOOKUP(A1389,'Customer-details'!$A$1:$C$1001,2,0)</f>
        <v>#N/A</v>
      </c>
    </row>
    <row r="1390" spans="11:14">
      <c r="K1390" t="str">
        <f t="shared" si="83"/>
        <v>Jan</v>
      </c>
      <c r="L1390" t="str">
        <f t="shared" si="84"/>
        <v>Sat</v>
      </c>
      <c r="M1390" t="str">
        <f t="shared" si="85"/>
        <v>morning</v>
      </c>
      <c r="N1390" t="e">
        <f>VLOOKUP(A1390,'Customer-details'!$A$1:$C$1001,2,0)</f>
        <v>#N/A</v>
      </c>
    </row>
    <row r="1391" spans="11:14">
      <c r="K1391" t="str">
        <f t="shared" si="83"/>
        <v>Jan</v>
      </c>
      <c r="L1391" t="str">
        <f t="shared" si="84"/>
        <v>Sat</v>
      </c>
      <c r="M1391" t="str">
        <f t="shared" si="85"/>
        <v>morning</v>
      </c>
      <c r="N1391" t="e">
        <f>VLOOKUP(A1391,'Customer-details'!$A$1:$C$1001,2,0)</f>
        <v>#N/A</v>
      </c>
    </row>
    <row r="1392" spans="11:14">
      <c r="K1392" t="str">
        <f t="shared" si="83"/>
        <v>Jan</v>
      </c>
      <c r="L1392" t="str">
        <f t="shared" si="84"/>
        <v>Sat</v>
      </c>
      <c r="M1392" t="str">
        <f t="shared" si="85"/>
        <v>morning</v>
      </c>
      <c r="N1392" t="e">
        <f>VLOOKUP(A1392,'Customer-details'!$A$1:$C$1001,2,0)</f>
        <v>#N/A</v>
      </c>
    </row>
    <row r="1393" spans="11:14">
      <c r="K1393" t="str">
        <f t="shared" si="83"/>
        <v>Jan</v>
      </c>
      <c r="L1393" t="str">
        <f t="shared" si="84"/>
        <v>Sat</v>
      </c>
      <c r="M1393" t="str">
        <f t="shared" si="85"/>
        <v>morning</v>
      </c>
      <c r="N1393" t="e">
        <f>VLOOKUP(A1393,'Customer-details'!$A$1:$C$1001,2,0)</f>
        <v>#N/A</v>
      </c>
    </row>
    <row r="1394" spans="11:14">
      <c r="K1394" t="str">
        <f t="shared" si="83"/>
        <v>Jan</v>
      </c>
      <c r="L1394" t="str">
        <f t="shared" si="84"/>
        <v>Sat</v>
      </c>
      <c r="M1394" t="str">
        <f t="shared" si="85"/>
        <v>morning</v>
      </c>
      <c r="N1394" t="e">
        <f>VLOOKUP(A1394,'Customer-details'!$A$1:$C$1001,2,0)</f>
        <v>#N/A</v>
      </c>
    </row>
    <row r="1395" spans="11:14">
      <c r="K1395" t="str">
        <f t="shared" si="83"/>
        <v>Jan</v>
      </c>
      <c r="L1395" t="str">
        <f t="shared" si="84"/>
        <v>Sat</v>
      </c>
      <c r="M1395" t="str">
        <f t="shared" si="85"/>
        <v>morning</v>
      </c>
      <c r="N1395" t="e">
        <f>VLOOKUP(A1395,'Customer-details'!$A$1:$C$1001,2,0)</f>
        <v>#N/A</v>
      </c>
    </row>
    <row r="1396" spans="11:14">
      <c r="K1396" t="str">
        <f t="shared" si="83"/>
        <v>Jan</v>
      </c>
      <c r="L1396" t="str">
        <f t="shared" si="84"/>
        <v>Sat</v>
      </c>
      <c r="M1396" t="str">
        <f t="shared" si="85"/>
        <v>morning</v>
      </c>
      <c r="N1396" t="e">
        <f>VLOOKUP(A1396,'Customer-details'!$A$1:$C$1001,2,0)</f>
        <v>#N/A</v>
      </c>
    </row>
    <row r="1397" spans="11:14">
      <c r="K1397" t="str">
        <f t="shared" si="83"/>
        <v>Jan</v>
      </c>
      <c r="L1397" t="str">
        <f t="shared" si="84"/>
        <v>Sat</v>
      </c>
      <c r="M1397" t="str">
        <f t="shared" si="85"/>
        <v>morning</v>
      </c>
      <c r="N1397" t="e">
        <f>VLOOKUP(A1397,'Customer-details'!$A$1:$C$1001,2,0)</f>
        <v>#N/A</v>
      </c>
    </row>
    <row r="1398" spans="11:14">
      <c r="K1398" t="str">
        <f t="shared" si="83"/>
        <v>Jan</v>
      </c>
      <c r="L1398" t="str">
        <f t="shared" si="84"/>
        <v>Sat</v>
      </c>
      <c r="M1398" t="str">
        <f t="shared" si="85"/>
        <v>morning</v>
      </c>
      <c r="N1398" t="e">
        <f>VLOOKUP(A1398,'Customer-details'!$A$1:$C$1001,2,0)</f>
        <v>#N/A</v>
      </c>
    </row>
    <row r="1399" spans="11:14">
      <c r="K1399" t="str">
        <f t="shared" si="83"/>
        <v>Jan</v>
      </c>
      <c r="L1399" t="str">
        <f t="shared" si="84"/>
        <v>Sat</v>
      </c>
      <c r="M1399" t="str">
        <f t="shared" si="85"/>
        <v>morning</v>
      </c>
      <c r="N1399" t="e">
        <f>VLOOKUP(A1399,'Customer-details'!$A$1:$C$1001,2,0)</f>
        <v>#N/A</v>
      </c>
    </row>
    <row r="1400" spans="11:14">
      <c r="K1400" t="str">
        <f t="shared" si="83"/>
        <v>Jan</v>
      </c>
      <c r="L1400" t="str">
        <f t="shared" si="84"/>
        <v>Sat</v>
      </c>
      <c r="M1400" t="str">
        <f t="shared" si="85"/>
        <v>morning</v>
      </c>
      <c r="N1400" t="e">
        <f>VLOOKUP(A1400,'Customer-details'!$A$1:$C$1001,2,0)</f>
        <v>#N/A</v>
      </c>
    </row>
    <row r="1401" spans="11:14">
      <c r="K1401" t="str">
        <f t="shared" si="83"/>
        <v>Jan</v>
      </c>
      <c r="L1401" t="str">
        <f t="shared" si="84"/>
        <v>Sat</v>
      </c>
      <c r="M1401" t="str">
        <f t="shared" si="85"/>
        <v>morning</v>
      </c>
      <c r="N1401" t="e">
        <f>VLOOKUP(A1401,'Customer-details'!$A$1:$C$1001,2,0)</f>
        <v>#N/A</v>
      </c>
    </row>
    <row r="1402" spans="11:14">
      <c r="K1402" t="str">
        <f t="shared" si="83"/>
        <v>Jan</v>
      </c>
      <c r="L1402" t="str">
        <f t="shared" si="84"/>
        <v>Sat</v>
      </c>
      <c r="M1402" t="str">
        <f t="shared" si="85"/>
        <v>morning</v>
      </c>
      <c r="N1402" t="e">
        <f>VLOOKUP(A1402,'Customer-details'!$A$1:$C$1001,2,0)</f>
        <v>#N/A</v>
      </c>
    </row>
    <row r="1403" spans="11:14">
      <c r="K1403" t="str">
        <f t="shared" si="83"/>
        <v>Jan</v>
      </c>
      <c r="L1403" t="str">
        <f t="shared" si="84"/>
        <v>Sat</v>
      </c>
      <c r="M1403" t="str">
        <f t="shared" si="85"/>
        <v>morning</v>
      </c>
      <c r="N1403" t="e">
        <f>VLOOKUP(A1403,'Customer-details'!$A$1:$C$1001,2,0)</f>
        <v>#N/A</v>
      </c>
    </row>
    <row r="1404" spans="11:14">
      <c r="K1404" t="str">
        <f t="shared" si="83"/>
        <v>Jan</v>
      </c>
      <c r="L1404" t="str">
        <f t="shared" si="84"/>
        <v>Sat</v>
      </c>
      <c r="M1404" t="str">
        <f t="shared" si="85"/>
        <v>morning</v>
      </c>
      <c r="N1404" t="e">
        <f>VLOOKUP(A1404,'Customer-details'!$A$1:$C$1001,2,0)</f>
        <v>#N/A</v>
      </c>
    </row>
    <row r="1405" spans="11:14">
      <c r="K1405" t="str">
        <f t="shared" si="83"/>
        <v>Jan</v>
      </c>
      <c r="L1405" t="str">
        <f t="shared" si="84"/>
        <v>Sat</v>
      </c>
      <c r="M1405" t="str">
        <f t="shared" si="85"/>
        <v>morning</v>
      </c>
      <c r="N1405" t="e">
        <f>VLOOKUP(A1405,'Customer-details'!$A$1:$C$1001,2,0)</f>
        <v>#N/A</v>
      </c>
    </row>
    <row r="1406" spans="11:14">
      <c r="K1406" t="str">
        <f t="shared" si="83"/>
        <v>Jan</v>
      </c>
      <c r="L1406" t="str">
        <f t="shared" si="84"/>
        <v>Sat</v>
      </c>
      <c r="M1406" t="str">
        <f t="shared" si="85"/>
        <v>morning</v>
      </c>
      <c r="N1406" t="e">
        <f>VLOOKUP(A1406,'Customer-details'!$A$1:$C$1001,2,0)</f>
        <v>#N/A</v>
      </c>
    </row>
    <row r="1407" spans="11:14">
      <c r="K1407" t="str">
        <f t="shared" si="83"/>
        <v>Jan</v>
      </c>
      <c r="L1407" t="str">
        <f t="shared" si="84"/>
        <v>Sat</v>
      </c>
      <c r="M1407" t="str">
        <f t="shared" si="85"/>
        <v>morning</v>
      </c>
      <c r="N1407" t="e">
        <f>VLOOKUP(A1407,'Customer-details'!$A$1:$C$1001,2,0)</f>
        <v>#N/A</v>
      </c>
    </row>
    <row r="1408" spans="11:14">
      <c r="K1408" t="str">
        <f t="shared" si="83"/>
        <v>Jan</v>
      </c>
      <c r="L1408" t="str">
        <f t="shared" si="84"/>
        <v>Sat</v>
      </c>
      <c r="M1408" t="str">
        <f t="shared" si="85"/>
        <v>morning</v>
      </c>
      <c r="N1408" t="e">
        <f>VLOOKUP(A1408,'Customer-details'!$A$1:$C$1001,2,0)</f>
        <v>#N/A</v>
      </c>
    </row>
    <row r="1409" spans="11:14">
      <c r="K1409" t="str">
        <f t="shared" si="83"/>
        <v>Jan</v>
      </c>
      <c r="L1409" t="str">
        <f t="shared" si="84"/>
        <v>Sat</v>
      </c>
      <c r="M1409" t="str">
        <f t="shared" si="85"/>
        <v>morning</v>
      </c>
      <c r="N1409" t="e">
        <f>VLOOKUP(A1409,'Customer-details'!$A$1:$C$1001,2,0)</f>
        <v>#N/A</v>
      </c>
    </row>
    <row r="1410" spans="11:14">
      <c r="K1410" t="str">
        <f t="shared" si="83"/>
        <v>Jan</v>
      </c>
      <c r="L1410" t="str">
        <f t="shared" si="84"/>
        <v>Sat</v>
      </c>
      <c r="M1410" t="str">
        <f t="shared" si="85"/>
        <v>morning</v>
      </c>
      <c r="N1410" t="e">
        <f>VLOOKUP(A1410,'Customer-details'!$A$1:$C$1001,2,0)</f>
        <v>#N/A</v>
      </c>
    </row>
    <row r="1411" spans="11:14">
      <c r="K1411" t="str">
        <f t="shared" ref="K1411:K1474" si="86">TEXT(F1411,"MMM")</f>
        <v>Jan</v>
      </c>
      <c r="L1411" t="str">
        <f t="shared" ref="L1411:L1474" si="87">TEXT(F1411,"ddd")</f>
        <v>Sat</v>
      </c>
      <c r="M1411" t="str">
        <f t="shared" ref="M1411:M1474" si="88">IF(G1411&lt;TIME(12,0,0),"morning",IF(AND(G1411&gt;=TIME(12,0,0),G1411&lt;TIME(16,0,0)),"afternoon","evening"))</f>
        <v>morning</v>
      </c>
      <c r="N1411" t="e">
        <f>VLOOKUP(A1411,'Customer-details'!$A$1:$C$1001,2,0)</f>
        <v>#N/A</v>
      </c>
    </row>
    <row r="1412" spans="11:14">
      <c r="K1412" t="str">
        <f t="shared" si="86"/>
        <v>Jan</v>
      </c>
      <c r="L1412" t="str">
        <f t="shared" si="87"/>
        <v>Sat</v>
      </c>
      <c r="M1412" t="str">
        <f t="shared" si="88"/>
        <v>morning</v>
      </c>
      <c r="N1412" t="e">
        <f>VLOOKUP(A1412,'Customer-details'!$A$1:$C$1001,2,0)</f>
        <v>#N/A</v>
      </c>
    </row>
    <row r="1413" spans="11:14">
      <c r="K1413" t="str">
        <f t="shared" si="86"/>
        <v>Jan</v>
      </c>
      <c r="L1413" t="str">
        <f t="shared" si="87"/>
        <v>Sat</v>
      </c>
      <c r="M1413" t="str">
        <f t="shared" si="88"/>
        <v>morning</v>
      </c>
      <c r="N1413" t="e">
        <f>VLOOKUP(A1413,'Customer-details'!$A$1:$C$1001,2,0)</f>
        <v>#N/A</v>
      </c>
    </row>
    <row r="1414" spans="11:14">
      <c r="K1414" t="str">
        <f t="shared" si="86"/>
        <v>Jan</v>
      </c>
      <c r="L1414" t="str">
        <f t="shared" si="87"/>
        <v>Sat</v>
      </c>
      <c r="M1414" t="str">
        <f t="shared" si="88"/>
        <v>morning</v>
      </c>
      <c r="N1414" t="e">
        <f>VLOOKUP(A1414,'Customer-details'!$A$1:$C$1001,2,0)</f>
        <v>#N/A</v>
      </c>
    </row>
    <row r="1415" spans="11:14">
      <c r="K1415" t="str">
        <f t="shared" si="86"/>
        <v>Jan</v>
      </c>
      <c r="L1415" t="str">
        <f t="shared" si="87"/>
        <v>Sat</v>
      </c>
      <c r="M1415" t="str">
        <f t="shared" si="88"/>
        <v>morning</v>
      </c>
      <c r="N1415" t="e">
        <f>VLOOKUP(A1415,'Customer-details'!$A$1:$C$1001,2,0)</f>
        <v>#N/A</v>
      </c>
    </row>
    <row r="1416" spans="11:14">
      <c r="K1416" t="str">
        <f t="shared" si="86"/>
        <v>Jan</v>
      </c>
      <c r="L1416" t="str">
        <f t="shared" si="87"/>
        <v>Sat</v>
      </c>
      <c r="M1416" t="str">
        <f t="shared" si="88"/>
        <v>morning</v>
      </c>
      <c r="N1416" t="e">
        <f>VLOOKUP(A1416,'Customer-details'!$A$1:$C$1001,2,0)</f>
        <v>#N/A</v>
      </c>
    </row>
    <row r="1417" spans="11:14">
      <c r="K1417" t="str">
        <f t="shared" si="86"/>
        <v>Jan</v>
      </c>
      <c r="L1417" t="str">
        <f t="shared" si="87"/>
        <v>Sat</v>
      </c>
      <c r="M1417" t="str">
        <f t="shared" si="88"/>
        <v>morning</v>
      </c>
      <c r="N1417" t="e">
        <f>VLOOKUP(A1417,'Customer-details'!$A$1:$C$1001,2,0)</f>
        <v>#N/A</v>
      </c>
    </row>
    <row r="1418" spans="11:14">
      <c r="K1418" t="str">
        <f t="shared" si="86"/>
        <v>Jan</v>
      </c>
      <c r="L1418" t="str">
        <f t="shared" si="87"/>
        <v>Sat</v>
      </c>
      <c r="M1418" t="str">
        <f t="shared" si="88"/>
        <v>morning</v>
      </c>
      <c r="N1418" t="e">
        <f>VLOOKUP(A1418,'Customer-details'!$A$1:$C$1001,2,0)</f>
        <v>#N/A</v>
      </c>
    </row>
    <row r="1419" spans="11:14">
      <c r="K1419" t="str">
        <f t="shared" si="86"/>
        <v>Jan</v>
      </c>
      <c r="L1419" t="str">
        <f t="shared" si="87"/>
        <v>Sat</v>
      </c>
      <c r="M1419" t="str">
        <f t="shared" si="88"/>
        <v>morning</v>
      </c>
      <c r="N1419" t="e">
        <f>VLOOKUP(A1419,'Customer-details'!$A$1:$C$1001,2,0)</f>
        <v>#N/A</v>
      </c>
    </row>
    <row r="1420" spans="11:14">
      <c r="K1420" t="str">
        <f t="shared" si="86"/>
        <v>Jan</v>
      </c>
      <c r="L1420" t="str">
        <f t="shared" si="87"/>
        <v>Sat</v>
      </c>
      <c r="M1420" t="str">
        <f t="shared" si="88"/>
        <v>morning</v>
      </c>
      <c r="N1420" t="e">
        <f>VLOOKUP(A1420,'Customer-details'!$A$1:$C$1001,2,0)</f>
        <v>#N/A</v>
      </c>
    </row>
    <row r="1421" spans="11:14">
      <c r="K1421" t="str">
        <f t="shared" si="86"/>
        <v>Jan</v>
      </c>
      <c r="L1421" t="str">
        <f t="shared" si="87"/>
        <v>Sat</v>
      </c>
      <c r="M1421" t="str">
        <f t="shared" si="88"/>
        <v>morning</v>
      </c>
      <c r="N1421" t="e">
        <f>VLOOKUP(A1421,'Customer-details'!$A$1:$C$1001,2,0)</f>
        <v>#N/A</v>
      </c>
    </row>
    <row r="1422" spans="11:14">
      <c r="K1422" t="str">
        <f t="shared" si="86"/>
        <v>Jan</v>
      </c>
      <c r="L1422" t="str">
        <f t="shared" si="87"/>
        <v>Sat</v>
      </c>
      <c r="M1422" t="str">
        <f t="shared" si="88"/>
        <v>morning</v>
      </c>
      <c r="N1422" t="e">
        <f>VLOOKUP(A1422,'Customer-details'!$A$1:$C$1001,2,0)</f>
        <v>#N/A</v>
      </c>
    </row>
    <row r="1423" spans="11:14">
      <c r="K1423" t="str">
        <f t="shared" si="86"/>
        <v>Jan</v>
      </c>
      <c r="L1423" t="str">
        <f t="shared" si="87"/>
        <v>Sat</v>
      </c>
      <c r="M1423" t="str">
        <f t="shared" si="88"/>
        <v>morning</v>
      </c>
      <c r="N1423" t="e">
        <f>VLOOKUP(A1423,'Customer-details'!$A$1:$C$1001,2,0)</f>
        <v>#N/A</v>
      </c>
    </row>
    <row r="1424" spans="11:14">
      <c r="K1424" t="str">
        <f t="shared" si="86"/>
        <v>Jan</v>
      </c>
      <c r="L1424" t="str">
        <f t="shared" si="87"/>
        <v>Sat</v>
      </c>
      <c r="M1424" t="str">
        <f t="shared" si="88"/>
        <v>morning</v>
      </c>
      <c r="N1424" t="e">
        <f>VLOOKUP(A1424,'Customer-details'!$A$1:$C$1001,2,0)</f>
        <v>#N/A</v>
      </c>
    </row>
    <row r="1425" spans="11:14">
      <c r="K1425" t="str">
        <f t="shared" si="86"/>
        <v>Jan</v>
      </c>
      <c r="L1425" t="str">
        <f t="shared" si="87"/>
        <v>Sat</v>
      </c>
      <c r="M1425" t="str">
        <f t="shared" si="88"/>
        <v>morning</v>
      </c>
      <c r="N1425" t="e">
        <f>VLOOKUP(A1425,'Customer-details'!$A$1:$C$1001,2,0)</f>
        <v>#N/A</v>
      </c>
    </row>
    <row r="1426" spans="11:14">
      <c r="K1426" t="str">
        <f t="shared" si="86"/>
        <v>Jan</v>
      </c>
      <c r="L1426" t="str">
        <f t="shared" si="87"/>
        <v>Sat</v>
      </c>
      <c r="M1426" t="str">
        <f t="shared" si="88"/>
        <v>morning</v>
      </c>
      <c r="N1426" t="e">
        <f>VLOOKUP(A1426,'Customer-details'!$A$1:$C$1001,2,0)</f>
        <v>#N/A</v>
      </c>
    </row>
    <row r="1427" spans="11:14">
      <c r="K1427" t="str">
        <f t="shared" si="86"/>
        <v>Jan</v>
      </c>
      <c r="L1427" t="str">
        <f t="shared" si="87"/>
        <v>Sat</v>
      </c>
      <c r="M1427" t="str">
        <f t="shared" si="88"/>
        <v>morning</v>
      </c>
      <c r="N1427" t="e">
        <f>VLOOKUP(A1427,'Customer-details'!$A$1:$C$1001,2,0)</f>
        <v>#N/A</v>
      </c>
    </row>
    <row r="1428" spans="11:14">
      <c r="K1428" t="str">
        <f t="shared" si="86"/>
        <v>Jan</v>
      </c>
      <c r="L1428" t="str">
        <f t="shared" si="87"/>
        <v>Sat</v>
      </c>
      <c r="M1428" t="str">
        <f t="shared" si="88"/>
        <v>morning</v>
      </c>
      <c r="N1428" t="e">
        <f>VLOOKUP(A1428,'Customer-details'!$A$1:$C$1001,2,0)</f>
        <v>#N/A</v>
      </c>
    </row>
    <row r="1429" spans="11:14">
      <c r="K1429" t="str">
        <f t="shared" si="86"/>
        <v>Jan</v>
      </c>
      <c r="L1429" t="str">
        <f t="shared" si="87"/>
        <v>Sat</v>
      </c>
      <c r="M1429" t="str">
        <f t="shared" si="88"/>
        <v>morning</v>
      </c>
      <c r="N1429" t="e">
        <f>VLOOKUP(A1429,'Customer-details'!$A$1:$C$1001,2,0)</f>
        <v>#N/A</v>
      </c>
    </row>
    <row r="1430" spans="11:14">
      <c r="K1430" t="str">
        <f t="shared" si="86"/>
        <v>Jan</v>
      </c>
      <c r="L1430" t="str">
        <f t="shared" si="87"/>
        <v>Sat</v>
      </c>
      <c r="M1430" t="str">
        <f t="shared" si="88"/>
        <v>morning</v>
      </c>
      <c r="N1430" t="e">
        <f>VLOOKUP(A1430,'Customer-details'!$A$1:$C$1001,2,0)</f>
        <v>#N/A</v>
      </c>
    </row>
    <row r="1431" spans="11:14">
      <c r="K1431" t="str">
        <f t="shared" si="86"/>
        <v>Jan</v>
      </c>
      <c r="L1431" t="str">
        <f t="shared" si="87"/>
        <v>Sat</v>
      </c>
      <c r="M1431" t="str">
        <f t="shared" si="88"/>
        <v>morning</v>
      </c>
      <c r="N1431" t="e">
        <f>VLOOKUP(A1431,'Customer-details'!$A$1:$C$1001,2,0)</f>
        <v>#N/A</v>
      </c>
    </row>
    <row r="1432" spans="11:14">
      <c r="K1432" t="str">
        <f t="shared" si="86"/>
        <v>Jan</v>
      </c>
      <c r="L1432" t="str">
        <f t="shared" si="87"/>
        <v>Sat</v>
      </c>
      <c r="M1432" t="str">
        <f t="shared" si="88"/>
        <v>morning</v>
      </c>
      <c r="N1432" t="e">
        <f>VLOOKUP(A1432,'Customer-details'!$A$1:$C$1001,2,0)</f>
        <v>#N/A</v>
      </c>
    </row>
    <row r="1433" spans="11:14">
      <c r="K1433" t="str">
        <f t="shared" si="86"/>
        <v>Jan</v>
      </c>
      <c r="L1433" t="str">
        <f t="shared" si="87"/>
        <v>Sat</v>
      </c>
      <c r="M1433" t="str">
        <f t="shared" si="88"/>
        <v>morning</v>
      </c>
      <c r="N1433" t="e">
        <f>VLOOKUP(A1433,'Customer-details'!$A$1:$C$1001,2,0)</f>
        <v>#N/A</v>
      </c>
    </row>
    <row r="1434" spans="11:14">
      <c r="K1434" t="str">
        <f t="shared" si="86"/>
        <v>Jan</v>
      </c>
      <c r="L1434" t="str">
        <f t="shared" si="87"/>
        <v>Sat</v>
      </c>
      <c r="M1434" t="str">
        <f t="shared" si="88"/>
        <v>morning</v>
      </c>
      <c r="N1434" t="e">
        <f>VLOOKUP(A1434,'Customer-details'!$A$1:$C$1001,2,0)</f>
        <v>#N/A</v>
      </c>
    </row>
    <row r="1435" spans="11:14">
      <c r="K1435" t="str">
        <f t="shared" si="86"/>
        <v>Jan</v>
      </c>
      <c r="L1435" t="str">
        <f t="shared" si="87"/>
        <v>Sat</v>
      </c>
      <c r="M1435" t="str">
        <f t="shared" si="88"/>
        <v>morning</v>
      </c>
      <c r="N1435" t="e">
        <f>VLOOKUP(A1435,'Customer-details'!$A$1:$C$1001,2,0)</f>
        <v>#N/A</v>
      </c>
    </row>
    <row r="1436" spans="11:14">
      <c r="K1436" t="str">
        <f t="shared" si="86"/>
        <v>Jan</v>
      </c>
      <c r="L1436" t="str">
        <f t="shared" si="87"/>
        <v>Sat</v>
      </c>
      <c r="M1436" t="str">
        <f t="shared" si="88"/>
        <v>morning</v>
      </c>
      <c r="N1436" t="e">
        <f>VLOOKUP(A1436,'Customer-details'!$A$1:$C$1001,2,0)</f>
        <v>#N/A</v>
      </c>
    </row>
    <row r="1437" spans="11:14">
      <c r="K1437" t="str">
        <f t="shared" si="86"/>
        <v>Jan</v>
      </c>
      <c r="L1437" t="str">
        <f t="shared" si="87"/>
        <v>Sat</v>
      </c>
      <c r="M1437" t="str">
        <f t="shared" si="88"/>
        <v>morning</v>
      </c>
      <c r="N1437" t="e">
        <f>VLOOKUP(A1437,'Customer-details'!$A$1:$C$1001,2,0)</f>
        <v>#N/A</v>
      </c>
    </row>
    <row r="1438" spans="11:14">
      <c r="K1438" t="str">
        <f t="shared" si="86"/>
        <v>Jan</v>
      </c>
      <c r="L1438" t="str">
        <f t="shared" si="87"/>
        <v>Sat</v>
      </c>
      <c r="M1438" t="str">
        <f t="shared" si="88"/>
        <v>morning</v>
      </c>
      <c r="N1438" t="e">
        <f>VLOOKUP(A1438,'Customer-details'!$A$1:$C$1001,2,0)</f>
        <v>#N/A</v>
      </c>
    </row>
    <row r="1439" spans="11:14">
      <c r="K1439" t="str">
        <f t="shared" si="86"/>
        <v>Jan</v>
      </c>
      <c r="L1439" t="str">
        <f t="shared" si="87"/>
        <v>Sat</v>
      </c>
      <c r="M1439" t="str">
        <f t="shared" si="88"/>
        <v>morning</v>
      </c>
      <c r="N1439" t="e">
        <f>VLOOKUP(A1439,'Customer-details'!$A$1:$C$1001,2,0)</f>
        <v>#N/A</v>
      </c>
    </row>
    <row r="1440" spans="11:14">
      <c r="K1440" t="str">
        <f t="shared" si="86"/>
        <v>Jan</v>
      </c>
      <c r="L1440" t="str">
        <f t="shared" si="87"/>
        <v>Sat</v>
      </c>
      <c r="M1440" t="str">
        <f t="shared" si="88"/>
        <v>morning</v>
      </c>
      <c r="N1440" t="e">
        <f>VLOOKUP(A1440,'Customer-details'!$A$1:$C$1001,2,0)</f>
        <v>#N/A</v>
      </c>
    </row>
    <row r="1441" spans="11:14">
      <c r="K1441" t="str">
        <f t="shared" si="86"/>
        <v>Jan</v>
      </c>
      <c r="L1441" t="str">
        <f t="shared" si="87"/>
        <v>Sat</v>
      </c>
      <c r="M1441" t="str">
        <f t="shared" si="88"/>
        <v>morning</v>
      </c>
      <c r="N1441" t="e">
        <f>VLOOKUP(A1441,'Customer-details'!$A$1:$C$1001,2,0)</f>
        <v>#N/A</v>
      </c>
    </row>
    <row r="1442" spans="11:14">
      <c r="K1442" t="str">
        <f t="shared" si="86"/>
        <v>Jan</v>
      </c>
      <c r="L1442" t="str">
        <f t="shared" si="87"/>
        <v>Sat</v>
      </c>
      <c r="M1442" t="str">
        <f t="shared" si="88"/>
        <v>morning</v>
      </c>
      <c r="N1442" t="e">
        <f>VLOOKUP(A1442,'Customer-details'!$A$1:$C$1001,2,0)</f>
        <v>#N/A</v>
      </c>
    </row>
    <row r="1443" spans="11:14">
      <c r="K1443" t="str">
        <f t="shared" si="86"/>
        <v>Jan</v>
      </c>
      <c r="L1443" t="str">
        <f t="shared" si="87"/>
        <v>Sat</v>
      </c>
      <c r="M1443" t="str">
        <f t="shared" si="88"/>
        <v>morning</v>
      </c>
      <c r="N1443" t="e">
        <f>VLOOKUP(A1443,'Customer-details'!$A$1:$C$1001,2,0)</f>
        <v>#N/A</v>
      </c>
    </row>
    <row r="1444" spans="11:14">
      <c r="K1444" t="str">
        <f t="shared" si="86"/>
        <v>Jan</v>
      </c>
      <c r="L1444" t="str">
        <f t="shared" si="87"/>
        <v>Sat</v>
      </c>
      <c r="M1444" t="str">
        <f t="shared" si="88"/>
        <v>morning</v>
      </c>
      <c r="N1444" t="e">
        <f>VLOOKUP(A1444,'Customer-details'!$A$1:$C$1001,2,0)</f>
        <v>#N/A</v>
      </c>
    </row>
    <row r="1445" spans="11:14">
      <c r="K1445" t="str">
        <f t="shared" si="86"/>
        <v>Jan</v>
      </c>
      <c r="L1445" t="str">
        <f t="shared" si="87"/>
        <v>Sat</v>
      </c>
      <c r="M1445" t="str">
        <f t="shared" si="88"/>
        <v>morning</v>
      </c>
      <c r="N1445" t="e">
        <f>VLOOKUP(A1445,'Customer-details'!$A$1:$C$1001,2,0)</f>
        <v>#N/A</v>
      </c>
    </row>
    <row r="1446" spans="11:14">
      <c r="K1446" t="str">
        <f t="shared" si="86"/>
        <v>Jan</v>
      </c>
      <c r="L1446" t="str">
        <f t="shared" si="87"/>
        <v>Sat</v>
      </c>
      <c r="M1446" t="str">
        <f t="shared" si="88"/>
        <v>morning</v>
      </c>
      <c r="N1446" t="e">
        <f>VLOOKUP(A1446,'Customer-details'!$A$1:$C$1001,2,0)</f>
        <v>#N/A</v>
      </c>
    </row>
    <row r="1447" spans="11:14">
      <c r="K1447" t="str">
        <f t="shared" si="86"/>
        <v>Jan</v>
      </c>
      <c r="L1447" t="str">
        <f t="shared" si="87"/>
        <v>Sat</v>
      </c>
      <c r="M1447" t="str">
        <f t="shared" si="88"/>
        <v>morning</v>
      </c>
      <c r="N1447" t="e">
        <f>VLOOKUP(A1447,'Customer-details'!$A$1:$C$1001,2,0)</f>
        <v>#N/A</v>
      </c>
    </row>
    <row r="1448" spans="11:14">
      <c r="K1448" t="str">
        <f t="shared" si="86"/>
        <v>Jan</v>
      </c>
      <c r="L1448" t="str">
        <f t="shared" si="87"/>
        <v>Sat</v>
      </c>
      <c r="M1448" t="str">
        <f t="shared" si="88"/>
        <v>morning</v>
      </c>
      <c r="N1448" t="e">
        <f>VLOOKUP(A1448,'Customer-details'!$A$1:$C$1001,2,0)</f>
        <v>#N/A</v>
      </c>
    </row>
    <row r="1449" spans="11:14">
      <c r="K1449" t="str">
        <f t="shared" si="86"/>
        <v>Jan</v>
      </c>
      <c r="L1449" t="str">
        <f t="shared" si="87"/>
        <v>Sat</v>
      </c>
      <c r="M1449" t="str">
        <f t="shared" si="88"/>
        <v>morning</v>
      </c>
      <c r="N1449" t="e">
        <f>VLOOKUP(A1449,'Customer-details'!$A$1:$C$1001,2,0)</f>
        <v>#N/A</v>
      </c>
    </row>
    <row r="1450" spans="11:14">
      <c r="K1450" t="str">
        <f t="shared" si="86"/>
        <v>Jan</v>
      </c>
      <c r="L1450" t="str">
        <f t="shared" si="87"/>
        <v>Sat</v>
      </c>
      <c r="M1450" t="str">
        <f t="shared" si="88"/>
        <v>morning</v>
      </c>
      <c r="N1450" t="e">
        <f>VLOOKUP(A1450,'Customer-details'!$A$1:$C$1001,2,0)</f>
        <v>#N/A</v>
      </c>
    </row>
    <row r="1451" spans="11:14">
      <c r="K1451" t="str">
        <f t="shared" si="86"/>
        <v>Jan</v>
      </c>
      <c r="L1451" t="str">
        <f t="shared" si="87"/>
        <v>Sat</v>
      </c>
      <c r="M1451" t="str">
        <f t="shared" si="88"/>
        <v>morning</v>
      </c>
      <c r="N1451" t="e">
        <f>VLOOKUP(A1451,'Customer-details'!$A$1:$C$1001,2,0)</f>
        <v>#N/A</v>
      </c>
    </row>
    <row r="1452" spans="11:14">
      <c r="K1452" t="str">
        <f t="shared" si="86"/>
        <v>Jan</v>
      </c>
      <c r="L1452" t="str">
        <f t="shared" si="87"/>
        <v>Sat</v>
      </c>
      <c r="M1452" t="str">
        <f t="shared" si="88"/>
        <v>morning</v>
      </c>
      <c r="N1452" t="e">
        <f>VLOOKUP(A1452,'Customer-details'!$A$1:$C$1001,2,0)</f>
        <v>#N/A</v>
      </c>
    </row>
    <row r="1453" spans="11:14">
      <c r="K1453" t="str">
        <f t="shared" si="86"/>
        <v>Jan</v>
      </c>
      <c r="L1453" t="str">
        <f t="shared" si="87"/>
        <v>Sat</v>
      </c>
      <c r="M1453" t="str">
        <f t="shared" si="88"/>
        <v>morning</v>
      </c>
      <c r="N1453" t="e">
        <f>VLOOKUP(A1453,'Customer-details'!$A$1:$C$1001,2,0)</f>
        <v>#N/A</v>
      </c>
    </row>
    <row r="1454" spans="11:14">
      <c r="K1454" t="str">
        <f t="shared" si="86"/>
        <v>Jan</v>
      </c>
      <c r="L1454" t="str">
        <f t="shared" si="87"/>
        <v>Sat</v>
      </c>
      <c r="M1454" t="str">
        <f t="shared" si="88"/>
        <v>morning</v>
      </c>
      <c r="N1454" t="e">
        <f>VLOOKUP(A1454,'Customer-details'!$A$1:$C$1001,2,0)</f>
        <v>#N/A</v>
      </c>
    </row>
    <row r="1455" spans="11:14">
      <c r="K1455" t="str">
        <f t="shared" si="86"/>
        <v>Jan</v>
      </c>
      <c r="L1455" t="str">
        <f t="shared" si="87"/>
        <v>Sat</v>
      </c>
      <c r="M1455" t="str">
        <f t="shared" si="88"/>
        <v>morning</v>
      </c>
      <c r="N1455" t="e">
        <f>VLOOKUP(A1455,'Customer-details'!$A$1:$C$1001,2,0)</f>
        <v>#N/A</v>
      </c>
    </row>
    <row r="1456" spans="11:14">
      <c r="K1456" t="str">
        <f t="shared" si="86"/>
        <v>Jan</v>
      </c>
      <c r="L1456" t="str">
        <f t="shared" si="87"/>
        <v>Sat</v>
      </c>
      <c r="M1456" t="str">
        <f t="shared" si="88"/>
        <v>morning</v>
      </c>
      <c r="N1456" t="e">
        <f>VLOOKUP(A1456,'Customer-details'!$A$1:$C$1001,2,0)</f>
        <v>#N/A</v>
      </c>
    </row>
    <row r="1457" spans="11:14">
      <c r="K1457" t="str">
        <f t="shared" si="86"/>
        <v>Jan</v>
      </c>
      <c r="L1457" t="str">
        <f t="shared" si="87"/>
        <v>Sat</v>
      </c>
      <c r="M1457" t="str">
        <f t="shared" si="88"/>
        <v>morning</v>
      </c>
      <c r="N1457" t="e">
        <f>VLOOKUP(A1457,'Customer-details'!$A$1:$C$1001,2,0)</f>
        <v>#N/A</v>
      </c>
    </row>
    <row r="1458" spans="11:14">
      <c r="K1458" t="str">
        <f t="shared" si="86"/>
        <v>Jan</v>
      </c>
      <c r="L1458" t="str">
        <f t="shared" si="87"/>
        <v>Sat</v>
      </c>
      <c r="M1458" t="str">
        <f t="shared" si="88"/>
        <v>morning</v>
      </c>
      <c r="N1458" t="e">
        <f>VLOOKUP(A1458,'Customer-details'!$A$1:$C$1001,2,0)</f>
        <v>#N/A</v>
      </c>
    </row>
    <row r="1459" spans="11:14">
      <c r="K1459" t="str">
        <f t="shared" si="86"/>
        <v>Jan</v>
      </c>
      <c r="L1459" t="str">
        <f t="shared" si="87"/>
        <v>Sat</v>
      </c>
      <c r="M1459" t="str">
        <f t="shared" si="88"/>
        <v>morning</v>
      </c>
      <c r="N1459" t="e">
        <f>VLOOKUP(A1459,'Customer-details'!$A$1:$C$1001,2,0)</f>
        <v>#N/A</v>
      </c>
    </row>
    <row r="1460" spans="11:14">
      <c r="K1460" t="str">
        <f t="shared" si="86"/>
        <v>Jan</v>
      </c>
      <c r="L1460" t="str">
        <f t="shared" si="87"/>
        <v>Sat</v>
      </c>
      <c r="M1460" t="str">
        <f t="shared" si="88"/>
        <v>morning</v>
      </c>
      <c r="N1460" t="e">
        <f>VLOOKUP(A1460,'Customer-details'!$A$1:$C$1001,2,0)</f>
        <v>#N/A</v>
      </c>
    </row>
    <row r="1461" spans="11:14">
      <c r="K1461" t="str">
        <f t="shared" si="86"/>
        <v>Jan</v>
      </c>
      <c r="L1461" t="str">
        <f t="shared" si="87"/>
        <v>Sat</v>
      </c>
      <c r="M1461" t="str">
        <f t="shared" si="88"/>
        <v>morning</v>
      </c>
      <c r="N1461" t="e">
        <f>VLOOKUP(A1461,'Customer-details'!$A$1:$C$1001,2,0)</f>
        <v>#N/A</v>
      </c>
    </row>
    <row r="1462" spans="11:14">
      <c r="K1462" t="str">
        <f t="shared" si="86"/>
        <v>Jan</v>
      </c>
      <c r="L1462" t="str">
        <f t="shared" si="87"/>
        <v>Sat</v>
      </c>
      <c r="M1462" t="str">
        <f t="shared" si="88"/>
        <v>morning</v>
      </c>
      <c r="N1462" t="e">
        <f>VLOOKUP(A1462,'Customer-details'!$A$1:$C$1001,2,0)</f>
        <v>#N/A</v>
      </c>
    </row>
    <row r="1463" spans="11:14">
      <c r="K1463" t="str">
        <f t="shared" si="86"/>
        <v>Jan</v>
      </c>
      <c r="L1463" t="str">
        <f t="shared" si="87"/>
        <v>Sat</v>
      </c>
      <c r="M1463" t="str">
        <f t="shared" si="88"/>
        <v>morning</v>
      </c>
      <c r="N1463" t="e">
        <f>VLOOKUP(A1463,'Customer-details'!$A$1:$C$1001,2,0)</f>
        <v>#N/A</v>
      </c>
    </row>
    <row r="1464" spans="11:14">
      <c r="K1464" t="str">
        <f t="shared" si="86"/>
        <v>Jan</v>
      </c>
      <c r="L1464" t="str">
        <f t="shared" si="87"/>
        <v>Sat</v>
      </c>
      <c r="M1464" t="str">
        <f t="shared" si="88"/>
        <v>morning</v>
      </c>
      <c r="N1464" t="e">
        <f>VLOOKUP(A1464,'Customer-details'!$A$1:$C$1001,2,0)</f>
        <v>#N/A</v>
      </c>
    </row>
    <row r="1465" spans="11:14">
      <c r="K1465" t="str">
        <f t="shared" si="86"/>
        <v>Jan</v>
      </c>
      <c r="L1465" t="str">
        <f t="shared" si="87"/>
        <v>Sat</v>
      </c>
      <c r="M1465" t="str">
        <f t="shared" si="88"/>
        <v>morning</v>
      </c>
      <c r="N1465" t="e">
        <f>VLOOKUP(A1465,'Customer-details'!$A$1:$C$1001,2,0)</f>
        <v>#N/A</v>
      </c>
    </row>
    <row r="1466" spans="11:14">
      <c r="K1466" t="str">
        <f t="shared" si="86"/>
        <v>Jan</v>
      </c>
      <c r="L1466" t="str">
        <f t="shared" si="87"/>
        <v>Sat</v>
      </c>
      <c r="M1466" t="str">
        <f t="shared" si="88"/>
        <v>morning</v>
      </c>
      <c r="N1466" t="e">
        <f>VLOOKUP(A1466,'Customer-details'!$A$1:$C$1001,2,0)</f>
        <v>#N/A</v>
      </c>
    </row>
    <row r="1467" spans="11:14">
      <c r="K1467" t="str">
        <f t="shared" si="86"/>
        <v>Jan</v>
      </c>
      <c r="L1467" t="str">
        <f t="shared" si="87"/>
        <v>Sat</v>
      </c>
      <c r="M1467" t="str">
        <f t="shared" si="88"/>
        <v>morning</v>
      </c>
      <c r="N1467" t="e">
        <f>VLOOKUP(A1467,'Customer-details'!$A$1:$C$1001,2,0)</f>
        <v>#N/A</v>
      </c>
    </row>
    <row r="1468" spans="11:14">
      <c r="K1468" t="str">
        <f t="shared" si="86"/>
        <v>Jan</v>
      </c>
      <c r="L1468" t="str">
        <f t="shared" si="87"/>
        <v>Sat</v>
      </c>
      <c r="M1468" t="str">
        <f t="shared" si="88"/>
        <v>morning</v>
      </c>
      <c r="N1468" t="e">
        <f>VLOOKUP(A1468,'Customer-details'!$A$1:$C$1001,2,0)</f>
        <v>#N/A</v>
      </c>
    </row>
    <row r="1469" spans="11:14">
      <c r="K1469" t="str">
        <f t="shared" si="86"/>
        <v>Jan</v>
      </c>
      <c r="L1469" t="str">
        <f t="shared" si="87"/>
        <v>Sat</v>
      </c>
      <c r="M1469" t="str">
        <f t="shared" si="88"/>
        <v>morning</v>
      </c>
      <c r="N1469" t="e">
        <f>VLOOKUP(A1469,'Customer-details'!$A$1:$C$1001,2,0)</f>
        <v>#N/A</v>
      </c>
    </row>
    <row r="1470" spans="11:14">
      <c r="K1470" t="str">
        <f t="shared" si="86"/>
        <v>Jan</v>
      </c>
      <c r="L1470" t="str">
        <f t="shared" si="87"/>
        <v>Sat</v>
      </c>
      <c r="M1470" t="str">
        <f t="shared" si="88"/>
        <v>morning</v>
      </c>
      <c r="N1470" t="e">
        <f>VLOOKUP(A1470,'Customer-details'!$A$1:$C$1001,2,0)</f>
        <v>#N/A</v>
      </c>
    </row>
    <row r="1471" spans="11:14">
      <c r="K1471" t="str">
        <f t="shared" si="86"/>
        <v>Jan</v>
      </c>
      <c r="L1471" t="str">
        <f t="shared" si="87"/>
        <v>Sat</v>
      </c>
      <c r="M1471" t="str">
        <f t="shared" si="88"/>
        <v>morning</v>
      </c>
      <c r="N1471" t="e">
        <f>VLOOKUP(A1471,'Customer-details'!$A$1:$C$1001,2,0)</f>
        <v>#N/A</v>
      </c>
    </row>
    <row r="1472" spans="11:14">
      <c r="K1472" t="str">
        <f t="shared" si="86"/>
        <v>Jan</v>
      </c>
      <c r="L1472" t="str">
        <f t="shared" si="87"/>
        <v>Sat</v>
      </c>
      <c r="M1472" t="str">
        <f t="shared" si="88"/>
        <v>morning</v>
      </c>
      <c r="N1472" t="e">
        <f>VLOOKUP(A1472,'Customer-details'!$A$1:$C$1001,2,0)</f>
        <v>#N/A</v>
      </c>
    </row>
    <row r="1473" spans="11:14">
      <c r="K1473" t="str">
        <f t="shared" si="86"/>
        <v>Jan</v>
      </c>
      <c r="L1473" t="str">
        <f t="shared" si="87"/>
        <v>Sat</v>
      </c>
      <c r="M1473" t="str">
        <f t="shared" si="88"/>
        <v>morning</v>
      </c>
      <c r="N1473" t="e">
        <f>VLOOKUP(A1473,'Customer-details'!$A$1:$C$1001,2,0)</f>
        <v>#N/A</v>
      </c>
    </row>
    <row r="1474" spans="11:14">
      <c r="K1474" t="str">
        <f t="shared" si="86"/>
        <v>Jan</v>
      </c>
      <c r="L1474" t="str">
        <f t="shared" si="87"/>
        <v>Sat</v>
      </c>
      <c r="M1474" t="str">
        <f t="shared" si="88"/>
        <v>morning</v>
      </c>
      <c r="N1474" t="e">
        <f>VLOOKUP(A1474,'Customer-details'!$A$1:$C$1001,2,0)</f>
        <v>#N/A</v>
      </c>
    </row>
    <row r="1475" spans="11:14">
      <c r="K1475" t="str">
        <f t="shared" ref="K1475:K1538" si="89">TEXT(F1475,"MMM")</f>
        <v>Jan</v>
      </c>
      <c r="L1475" t="str">
        <f t="shared" ref="L1475:L1538" si="90">TEXT(F1475,"ddd")</f>
        <v>Sat</v>
      </c>
      <c r="M1475" t="str">
        <f t="shared" ref="M1475:M1538" si="91">IF(G1475&lt;TIME(12,0,0),"morning",IF(AND(G1475&gt;=TIME(12,0,0),G1475&lt;TIME(16,0,0)),"afternoon","evening"))</f>
        <v>morning</v>
      </c>
      <c r="N1475" t="e">
        <f>VLOOKUP(A1475,'Customer-details'!$A$1:$C$1001,2,0)</f>
        <v>#N/A</v>
      </c>
    </row>
    <row r="1476" spans="11:14">
      <c r="K1476" t="str">
        <f t="shared" si="89"/>
        <v>Jan</v>
      </c>
      <c r="L1476" t="str">
        <f t="shared" si="90"/>
        <v>Sat</v>
      </c>
      <c r="M1476" t="str">
        <f t="shared" si="91"/>
        <v>morning</v>
      </c>
      <c r="N1476" t="e">
        <f>VLOOKUP(A1476,'Customer-details'!$A$1:$C$1001,2,0)</f>
        <v>#N/A</v>
      </c>
    </row>
    <row r="1477" spans="11:14">
      <c r="K1477" t="str">
        <f t="shared" si="89"/>
        <v>Jan</v>
      </c>
      <c r="L1477" t="str">
        <f t="shared" si="90"/>
        <v>Sat</v>
      </c>
      <c r="M1477" t="str">
        <f t="shared" si="91"/>
        <v>morning</v>
      </c>
      <c r="N1477" t="e">
        <f>VLOOKUP(A1477,'Customer-details'!$A$1:$C$1001,2,0)</f>
        <v>#N/A</v>
      </c>
    </row>
    <row r="1478" spans="11:14">
      <c r="K1478" t="str">
        <f t="shared" si="89"/>
        <v>Jan</v>
      </c>
      <c r="L1478" t="str">
        <f t="shared" si="90"/>
        <v>Sat</v>
      </c>
      <c r="M1478" t="str">
        <f t="shared" si="91"/>
        <v>morning</v>
      </c>
      <c r="N1478" t="e">
        <f>VLOOKUP(A1478,'Customer-details'!$A$1:$C$1001,2,0)</f>
        <v>#N/A</v>
      </c>
    </row>
    <row r="1479" spans="11:14">
      <c r="K1479" t="str">
        <f t="shared" si="89"/>
        <v>Jan</v>
      </c>
      <c r="L1479" t="str">
        <f t="shared" si="90"/>
        <v>Sat</v>
      </c>
      <c r="M1479" t="str">
        <f t="shared" si="91"/>
        <v>morning</v>
      </c>
      <c r="N1479" t="e">
        <f>VLOOKUP(A1479,'Customer-details'!$A$1:$C$1001,2,0)</f>
        <v>#N/A</v>
      </c>
    </row>
    <row r="1480" spans="11:14">
      <c r="K1480" t="str">
        <f t="shared" si="89"/>
        <v>Jan</v>
      </c>
      <c r="L1480" t="str">
        <f t="shared" si="90"/>
        <v>Sat</v>
      </c>
      <c r="M1480" t="str">
        <f t="shared" si="91"/>
        <v>morning</v>
      </c>
      <c r="N1480" t="e">
        <f>VLOOKUP(A1480,'Customer-details'!$A$1:$C$1001,2,0)</f>
        <v>#N/A</v>
      </c>
    </row>
    <row r="1481" spans="11:14">
      <c r="K1481" t="str">
        <f t="shared" si="89"/>
        <v>Jan</v>
      </c>
      <c r="L1481" t="str">
        <f t="shared" si="90"/>
        <v>Sat</v>
      </c>
      <c r="M1481" t="str">
        <f t="shared" si="91"/>
        <v>morning</v>
      </c>
      <c r="N1481" t="e">
        <f>VLOOKUP(A1481,'Customer-details'!$A$1:$C$1001,2,0)</f>
        <v>#N/A</v>
      </c>
    </row>
    <row r="1482" spans="11:14">
      <c r="K1482" t="str">
        <f t="shared" si="89"/>
        <v>Jan</v>
      </c>
      <c r="L1482" t="str">
        <f t="shared" si="90"/>
        <v>Sat</v>
      </c>
      <c r="M1482" t="str">
        <f t="shared" si="91"/>
        <v>morning</v>
      </c>
      <c r="N1482" t="e">
        <f>VLOOKUP(A1482,'Customer-details'!$A$1:$C$1001,2,0)</f>
        <v>#N/A</v>
      </c>
    </row>
    <row r="1483" spans="11:14">
      <c r="K1483" t="str">
        <f t="shared" si="89"/>
        <v>Jan</v>
      </c>
      <c r="L1483" t="str">
        <f t="shared" si="90"/>
        <v>Sat</v>
      </c>
      <c r="M1483" t="str">
        <f t="shared" si="91"/>
        <v>morning</v>
      </c>
      <c r="N1483" t="e">
        <f>VLOOKUP(A1483,'Customer-details'!$A$1:$C$1001,2,0)</f>
        <v>#N/A</v>
      </c>
    </row>
    <row r="1484" spans="11:14">
      <c r="K1484" t="str">
        <f t="shared" si="89"/>
        <v>Jan</v>
      </c>
      <c r="L1484" t="str">
        <f t="shared" si="90"/>
        <v>Sat</v>
      </c>
      <c r="M1484" t="str">
        <f t="shared" si="91"/>
        <v>morning</v>
      </c>
      <c r="N1484" t="e">
        <f>VLOOKUP(A1484,'Customer-details'!$A$1:$C$1001,2,0)</f>
        <v>#N/A</v>
      </c>
    </row>
    <row r="1485" spans="11:14">
      <c r="K1485" t="str">
        <f t="shared" si="89"/>
        <v>Jan</v>
      </c>
      <c r="L1485" t="str">
        <f t="shared" si="90"/>
        <v>Sat</v>
      </c>
      <c r="M1485" t="str">
        <f t="shared" si="91"/>
        <v>morning</v>
      </c>
      <c r="N1485" t="e">
        <f>VLOOKUP(A1485,'Customer-details'!$A$1:$C$1001,2,0)</f>
        <v>#N/A</v>
      </c>
    </row>
    <row r="1486" spans="11:14">
      <c r="K1486" t="str">
        <f t="shared" si="89"/>
        <v>Jan</v>
      </c>
      <c r="L1486" t="str">
        <f t="shared" si="90"/>
        <v>Sat</v>
      </c>
      <c r="M1486" t="str">
        <f t="shared" si="91"/>
        <v>morning</v>
      </c>
      <c r="N1486" t="e">
        <f>VLOOKUP(A1486,'Customer-details'!$A$1:$C$1001,2,0)</f>
        <v>#N/A</v>
      </c>
    </row>
    <row r="1487" spans="11:14">
      <c r="K1487" t="str">
        <f t="shared" si="89"/>
        <v>Jan</v>
      </c>
      <c r="L1487" t="str">
        <f t="shared" si="90"/>
        <v>Sat</v>
      </c>
      <c r="M1487" t="str">
        <f t="shared" si="91"/>
        <v>morning</v>
      </c>
      <c r="N1487" t="e">
        <f>VLOOKUP(A1487,'Customer-details'!$A$1:$C$1001,2,0)</f>
        <v>#N/A</v>
      </c>
    </row>
    <row r="1488" spans="11:14">
      <c r="K1488" t="str">
        <f t="shared" si="89"/>
        <v>Jan</v>
      </c>
      <c r="L1488" t="str">
        <f t="shared" si="90"/>
        <v>Sat</v>
      </c>
      <c r="M1488" t="str">
        <f t="shared" si="91"/>
        <v>morning</v>
      </c>
      <c r="N1488" t="e">
        <f>VLOOKUP(A1488,'Customer-details'!$A$1:$C$1001,2,0)</f>
        <v>#N/A</v>
      </c>
    </row>
    <row r="1489" spans="11:14">
      <c r="K1489" t="str">
        <f t="shared" si="89"/>
        <v>Jan</v>
      </c>
      <c r="L1489" t="str">
        <f t="shared" si="90"/>
        <v>Sat</v>
      </c>
      <c r="M1489" t="str">
        <f t="shared" si="91"/>
        <v>morning</v>
      </c>
      <c r="N1489" t="e">
        <f>VLOOKUP(A1489,'Customer-details'!$A$1:$C$1001,2,0)</f>
        <v>#N/A</v>
      </c>
    </row>
    <row r="1490" spans="11:14">
      <c r="K1490" t="str">
        <f t="shared" si="89"/>
        <v>Jan</v>
      </c>
      <c r="L1490" t="str">
        <f t="shared" si="90"/>
        <v>Sat</v>
      </c>
      <c r="M1490" t="str">
        <f t="shared" si="91"/>
        <v>morning</v>
      </c>
      <c r="N1490" t="e">
        <f>VLOOKUP(A1490,'Customer-details'!$A$1:$C$1001,2,0)</f>
        <v>#N/A</v>
      </c>
    </row>
    <row r="1491" spans="11:14">
      <c r="K1491" t="str">
        <f t="shared" si="89"/>
        <v>Jan</v>
      </c>
      <c r="L1491" t="str">
        <f t="shared" si="90"/>
        <v>Sat</v>
      </c>
      <c r="M1491" t="str">
        <f t="shared" si="91"/>
        <v>morning</v>
      </c>
      <c r="N1491" t="e">
        <f>VLOOKUP(A1491,'Customer-details'!$A$1:$C$1001,2,0)</f>
        <v>#N/A</v>
      </c>
    </row>
    <row r="1492" spans="11:14">
      <c r="K1492" t="str">
        <f t="shared" si="89"/>
        <v>Jan</v>
      </c>
      <c r="L1492" t="str">
        <f t="shared" si="90"/>
        <v>Sat</v>
      </c>
      <c r="M1492" t="str">
        <f t="shared" si="91"/>
        <v>morning</v>
      </c>
      <c r="N1492" t="e">
        <f>VLOOKUP(A1492,'Customer-details'!$A$1:$C$1001,2,0)</f>
        <v>#N/A</v>
      </c>
    </row>
    <row r="1493" spans="11:14">
      <c r="K1493" t="str">
        <f t="shared" si="89"/>
        <v>Jan</v>
      </c>
      <c r="L1493" t="str">
        <f t="shared" si="90"/>
        <v>Sat</v>
      </c>
      <c r="M1493" t="str">
        <f t="shared" si="91"/>
        <v>morning</v>
      </c>
      <c r="N1493" t="e">
        <f>VLOOKUP(A1493,'Customer-details'!$A$1:$C$1001,2,0)</f>
        <v>#N/A</v>
      </c>
    </row>
    <row r="1494" spans="11:14">
      <c r="K1494" t="str">
        <f t="shared" si="89"/>
        <v>Jan</v>
      </c>
      <c r="L1494" t="str">
        <f t="shared" si="90"/>
        <v>Sat</v>
      </c>
      <c r="M1494" t="str">
        <f t="shared" si="91"/>
        <v>morning</v>
      </c>
      <c r="N1494" t="e">
        <f>VLOOKUP(A1494,'Customer-details'!$A$1:$C$1001,2,0)</f>
        <v>#N/A</v>
      </c>
    </row>
    <row r="1495" spans="11:14">
      <c r="K1495" t="str">
        <f t="shared" si="89"/>
        <v>Jan</v>
      </c>
      <c r="L1495" t="str">
        <f t="shared" si="90"/>
        <v>Sat</v>
      </c>
      <c r="M1495" t="str">
        <f t="shared" si="91"/>
        <v>morning</v>
      </c>
      <c r="N1495" t="e">
        <f>VLOOKUP(A1495,'Customer-details'!$A$1:$C$1001,2,0)</f>
        <v>#N/A</v>
      </c>
    </row>
    <row r="1496" spans="11:14">
      <c r="K1496" t="str">
        <f t="shared" si="89"/>
        <v>Jan</v>
      </c>
      <c r="L1496" t="str">
        <f t="shared" si="90"/>
        <v>Sat</v>
      </c>
      <c r="M1496" t="str">
        <f t="shared" si="91"/>
        <v>morning</v>
      </c>
      <c r="N1496" t="e">
        <f>VLOOKUP(A1496,'Customer-details'!$A$1:$C$1001,2,0)</f>
        <v>#N/A</v>
      </c>
    </row>
    <row r="1497" spans="11:14">
      <c r="K1497" t="str">
        <f t="shared" si="89"/>
        <v>Jan</v>
      </c>
      <c r="L1497" t="str">
        <f t="shared" si="90"/>
        <v>Sat</v>
      </c>
      <c r="M1497" t="str">
        <f t="shared" si="91"/>
        <v>morning</v>
      </c>
      <c r="N1497" t="e">
        <f>VLOOKUP(A1497,'Customer-details'!$A$1:$C$1001,2,0)</f>
        <v>#N/A</v>
      </c>
    </row>
    <row r="1498" spans="11:14">
      <c r="K1498" t="str">
        <f t="shared" si="89"/>
        <v>Jan</v>
      </c>
      <c r="L1498" t="str">
        <f t="shared" si="90"/>
        <v>Sat</v>
      </c>
      <c r="M1498" t="str">
        <f t="shared" si="91"/>
        <v>morning</v>
      </c>
      <c r="N1498" t="e">
        <f>VLOOKUP(A1498,'Customer-details'!$A$1:$C$1001,2,0)</f>
        <v>#N/A</v>
      </c>
    </row>
    <row r="1499" spans="11:14">
      <c r="K1499" t="str">
        <f t="shared" si="89"/>
        <v>Jan</v>
      </c>
      <c r="L1499" t="str">
        <f t="shared" si="90"/>
        <v>Sat</v>
      </c>
      <c r="M1499" t="str">
        <f t="shared" si="91"/>
        <v>morning</v>
      </c>
      <c r="N1499" t="e">
        <f>VLOOKUP(A1499,'Customer-details'!$A$1:$C$1001,2,0)</f>
        <v>#N/A</v>
      </c>
    </row>
    <row r="1500" spans="11:14">
      <c r="K1500" t="str">
        <f t="shared" si="89"/>
        <v>Jan</v>
      </c>
      <c r="L1500" t="str">
        <f t="shared" si="90"/>
        <v>Sat</v>
      </c>
      <c r="M1500" t="str">
        <f t="shared" si="91"/>
        <v>morning</v>
      </c>
      <c r="N1500" t="e">
        <f>VLOOKUP(A1500,'Customer-details'!$A$1:$C$1001,2,0)</f>
        <v>#N/A</v>
      </c>
    </row>
    <row r="1501" spans="11:14">
      <c r="K1501" t="str">
        <f t="shared" si="89"/>
        <v>Jan</v>
      </c>
      <c r="L1501" t="str">
        <f t="shared" si="90"/>
        <v>Sat</v>
      </c>
      <c r="M1501" t="str">
        <f t="shared" si="91"/>
        <v>morning</v>
      </c>
      <c r="N1501" t="e">
        <f>VLOOKUP(A1501,'Customer-details'!$A$1:$C$1001,2,0)</f>
        <v>#N/A</v>
      </c>
    </row>
    <row r="1502" spans="11:14">
      <c r="K1502" t="str">
        <f t="shared" si="89"/>
        <v>Jan</v>
      </c>
      <c r="L1502" t="str">
        <f t="shared" si="90"/>
        <v>Sat</v>
      </c>
      <c r="M1502" t="str">
        <f t="shared" si="91"/>
        <v>morning</v>
      </c>
      <c r="N1502" t="e">
        <f>VLOOKUP(A1502,'Customer-details'!$A$1:$C$1001,2,0)</f>
        <v>#N/A</v>
      </c>
    </row>
    <row r="1503" spans="11:14">
      <c r="K1503" t="str">
        <f t="shared" si="89"/>
        <v>Jan</v>
      </c>
      <c r="L1503" t="str">
        <f t="shared" si="90"/>
        <v>Sat</v>
      </c>
      <c r="M1503" t="str">
        <f t="shared" si="91"/>
        <v>morning</v>
      </c>
      <c r="N1503" t="e">
        <f>VLOOKUP(A1503,'Customer-details'!$A$1:$C$1001,2,0)</f>
        <v>#N/A</v>
      </c>
    </row>
    <row r="1504" spans="11:14">
      <c r="K1504" t="str">
        <f t="shared" si="89"/>
        <v>Jan</v>
      </c>
      <c r="L1504" t="str">
        <f t="shared" si="90"/>
        <v>Sat</v>
      </c>
      <c r="M1504" t="str">
        <f t="shared" si="91"/>
        <v>morning</v>
      </c>
      <c r="N1504" t="e">
        <f>VLOOKUP(A1504,'Customer-details'!$A$1:$C$1001,2,0)</f>
        <v>#N/A</v>
      </c>
    </row>
    <row r="1505" spans="11:14">
      <c r="K1505" t="str">
        <f t="shared" si="89"/>
        <v>Jan</v>
      </c>
      <c r="L1505" t="str">
        <f t="shared" si="90"/>
        <v>Sat</v>
      </c>
      <c r="M1505" t="str">
        <f t="shared" si="91"/>
        <v>morning</v>
      </c>
      <c r="N1505" t="e">
        <f>VLOOKUP(A1505,'Customer-details'!$A$1:$C$1001,2,0)</f>
        <v>#N/A</v>
      </c>
    </row>
    <row r="1506" spans="11:14">
      <c r="K1506" t="str">
        <f t="shared" si="89"/>
        <v>Jan</v>
      </c>
      <c r="L1506" t="str">
        <f t="shared" si="90"/>
        <v>Sat</v>
      </c>
      <c r="M1506" t="str">
        <f t="shared" si="91"/>
        <v>morning</v>
      </c>
      <c r="N1506" t="e">
        <f>VLOOKUP(A1506,'Customer-details'!$A$1:$C$1001,2,0)</f>
        <v>#N/A</v>
      </c>
    </row>
    <row r="1507" spans="11:14">
      <c r="K1507" t="str">
        <f t="shared" si="89"/>
        <v>Jan</v>
      </c>
      <c r="L1507" t="str">
        <f t="shared" si="90"/>
        <v>Sat</v>
      </c>
      <c r="M1507" t="str">
        <f t="shared" si="91"/>
        <v>morning</v>
      </c>
      <c r="N1507" t="e">
        <f>VLOOKUP(A1507,'Customer-details'!$A$1:$C$1001,2,0)</f>
        <v>#N/A</v>
      </c>
    </row>
    <row r="1508" spans="11:14">
      <c r="K1508" t="str">
        <f t="shared" si="89"/>
        <v>Jan</v>
      </c>
      <c r="L1508" t="str">
        <f t="shared" si="90"/>
        <v>Sat</v>
      </c>
      <c r="M1508" t="str">
        <f t="shared" si="91"/>
        <v>morning</v>
      </c>
      <c r="N1508" t="e">
        <f>VLOOKUP(A1508,'Customer-details'!$A$1:$C$1001,2,0)</f>
        <v>#N/A</v>
      </c>
    </row>
    <row r="1509" spans="11:14">
      <c r="K1509" t="str">
        <f t="shared" si="89"/>
        <v>Jan</v>
      </c>
      <c r="L1509" t="str">
        <f t="shared" si="90"/>
        <v>Sat</v>
      </c>
      <c r="M1509" t="str">
        <f t="shared" si="91"/>
        <v>morning</v>
      </c>
      <c r="N1509" t="e">
        <f>VLOOKUP(A1509,'Customer-details'!$A$1:$C$1001,2,0)</f>
        <v>#N/A</v>
      </c>
    </row>
    <row r="1510" spans="11:14">
      <c r="K1510" t="str">
        <f t="shared" si="89"/>
        <v>Jan</v>
      </c>
      <c r="L1510" t="str">
        <f t="shared" si="90"/>
        <v>Sat</v>
      </c>
      <c r="M1510" t="str">
        <f t="shared" si="91"/>
        <v>morning</v>
      </c>
      <c r="N1510" t="e">
        <f>VLOOKUP(A1510,'Customer-details'!$A$1:$C$1001,2,0)</f>
        <v>#N/A</v>
      </c>
    </row>
    <row r="1511" spans="11:14">
      <c r="K1511" t="str">
        <f t="shared" si="89"/>
        <v>Jan</v>
      </c>
      <c r="L1511" t="str">
        <f t="shared" si="90"/>
        <v>Sat</v>
      </c>
      <c r="M1511" t="str">
        <f t="shared" si="91"/>
        <v>morning</v>
      </c>
      <c r="N1511" t="e">
        <f>VLOOKUP(A1511,'Customer-details'!$A$1:$C$1001,2,0)</f>
        <v>#N/A</v>
      </c>
    </row>
    <row r="1512" spans="11:14">
      <c r="K1512" t="str">
        <f t="shared" si="89"/>
        <v>Jan</v>
      </c>
      <c r="L1512" t="str">
        <f t="shared" si="90"/>
        <v>Sat</v>
      </c>
      <c r="M1512" t="str">
        <f t="shared" si="91"/>
        <v>morning</v>
      </c>
      <c r="N1512" t="e">
        <f>VLOOKUP(A1512,'Customer-details'!$A$1:$C$1001,2,0)</f>
        <v>#N/A</v>
      </c>
    </row>
    <row r="1513" spans="11:14">
      <c r="K1513" t="str">
        <f t="shared" si="89"/>
        <v>Jan</v>
      </c>
      <c r="L1513" t="str">
        <f t="shared" si="90"/>
        <v>Sat</v>
      </c>
      <c r="M1513" t="str">
        <f t="shared" si="91"/>
        <v>morning</v>
      </c>
      <c r="N1513" t="e">
        <f>VLOOKUP(A1513,'Customer-details'!$A$1:$C$1001,2,0)</f>
        <v>#N/A</v>
      </c>
    </row>
    <row r="1514" spans="11:14">
      <c r="K1514" t="str">
        <f t="shared" si="89"/>
        <v>Jan</v>
      </c>
      <c r="L1514" t="str">
        <f t="shared" si="90"/>
        <v>Sat</v>
      </c>
      <c r="M1514" t="str">
        <f t="shared" si="91"/>
        <v>morning</v>
      </c>
      <c r="N1514" t="e">
        <f>VLOOKUP(A1514,'Customer-details'!$A$1:$C$1001,2,0)</f>
        <v>#N/A</v>
      </c>
    </row>
    <row r="1515" spans="11:14">
      <c r="K1515" t="str">
        <f t="shared" si="89"/>
        <v>Jan</v>
      </c>
      <c r="L1515" t="str">
        <f t="shared" si="90"/>
        <v>Sat</v>
      </c>
      <c r="M1515" t="str">
        <f t="shared" si="91"/>
        <v>morning</v>
      </c>
      <c r="N1515" t="e">
        <f>VLOOKUP(A1515,'Customer-details'!$A$1:$C$1001,2,0)</f>
        <v>#N/A</v>
      </c>
    </row>
    <row r="1516" spans="11:14">
      <c r="K1516" t="str">
        <f t="shared" si="89"/>
        <v>Jan</v>
      </c>
      <c r="L1516" t="str">
        <f t="shared" si="90"/>
        <v>Sat</v>
      </c>
      <c r="M1516" t="str">
        <f t="shared" si="91"/>
        <v>morning</v>
      </c>
      <c r="N1516" t="e">
        <f>VLOOKUP(A1516,'Customer-details'!$A$1:$C$1001,2,0)</f>
        <v>#N/A</v>
      </c>
    </row>
    <row r="1517" spans="11:14">
      <c r="K1517" t="str">
        <f t="shared" si="89"/>
        <v>Jan</v>
      </c>
      <c r="L1517" t="str">
        <f t="shared" si="90"/>
        <v>Sat</v>
      </c>
      <c r="M1517" t="str">
        <f t="shared" si="91"/>
        <v>morning</v>
      </c>
      <c r="N1517" t="e">
        <f>VLOOKUP(A1517,'Customer-details'!$A$1:$C$1001,2,0)</f>
        <v>#N/A</v>
      </c>
    </row>
    <row r="1518" spans="11:14">
      <c r="K1518" t="str">
        <f t="shared" si="89"/>
        <v>Jan</v>
      </c>
      <c r="L1518" t="str">
        <f t="shared" si="90"/>
        <v>Sat</v>
      </c>
      <c r="M1518" t="str">
        <f t="shared" si="91"/>
        <v>morning</v>
      </c>
      <c r="N1518" t="e">
        <f>VLOOKUP(A1518,'Customer-details'!$A$1:$C$1001,2,0)</f>
        <v>#N/A</v>
      </c>
    </row>
    <row r="1519" spans="11:14">
      <c r="K1519" t="str">
        <f t="shared" si="89"/>
        <v>Jan</v>
      </c>
      <c r="L1519" t="str">
        <f t="shared" si="90"/>
        <v>Sat</v>
      </c>
      <c r="M1519" t="str">
        <f t="shared" si="91"/>
        <v>morning</v>
      </c>
      <c r="N1519" t="e">
        <f>VLOOKUP(A1519,'Customer-details'!$A$1:$C$1001,2,0)</f>
        <v>#N/A</v>
      </c>
    </row>
    <row r="1520" spans="11:14">
      <c r="K1520" t="str">
        <f t="shared" si="89"/>
        <v>Jan</v>
      </c>
      <c r="L1520" t="str">
        <f t="shared" si="90"/>
        <v>Sat</v>
      </c>
      <c r="M1520" t="str">
        <f t="shared" si="91"/>
        <v>morning</v>
      </c>
      <c r="N1520" t="e">
        <f>VLOOKUP(A1520,'Customer-details'!$A$1:$C$1001,2,0)</f>
        <v>#N/A</v>
      </c>
    </row>
    <row r="1521" spans="11:14">
      <c r="K1521" t="str">
        <f t="shared" si="89"/>
        <v>Jan</v>
      </c>
      <c r="L1521" t="str">
        <f t="shared" si="90"/>
        <v>Sat</v>
      </c>
      <c r="M1521" t="str">
        <f t="shared" si="91"/>
        <v>morning</v>
      </c>
      <c r="N1521" t="e">
        <f>VLOOKUP(A1521,'Customer-details'!$A$1:$C$1001,2,0)</f>
        <v>#N/A</v>
      </c>
    </row>
    <row r="1522" spans="11:14">
      <c r="K1522" t="str">
        <f t="shared" si="89"/>
        <v>Jan</v>
      </c>
      <c r="L1522" t="str">
        <f t="shared" si="90"/>
        <v>Sat</v>
      </c>
      <c r="M1522" t="str">
        <f t="shared" si="91"/>
        <v>morning</v>
      </c>
      <c r="N1522" t="e">
        <f>VLOOKUP(A1522,'Customer-details'!$A$1:$C$1001,2,0)</f>
        <v>#N/A</v>
      </c>
    </row>
    <row r="1523" spans="11:14">
      <c r="K1523" t="str">
        <f t="shared" si="89"/>
        <v>Jan</v>
      </c>
      <c r="L1523" t="str">
        <f t="shared" si="90"/>
        <v>Sat</v>
      </c>
      <c r="M1523" t="str">
        <f t="shared" si="91"/>
        <v>morning</v>
      </c>
      <c r="N1523" t="e">
        <f>VLOOKUP(A1523,'Customer-details'!$A$1:$C$1001,2,0)</f>
        <v>#N/A</v>
      </c>
    </row>
    <row r="1524" spans="11:14">
      <c r="K1524" t="str">
        <f t="shared" si="89"/>
        <v>Jan</v>
      </c>
      <c r="L1524" t="str">
        <f t="shared" si="90"/>
        <v>Sat</v>
      </c>
      <c r="M1524" t="str">
        <f t="shared" si="91"/>
        <v>morning</v>
      </c>
      <c r="N1524" t="e">
        <f>VLOOKUP(A1524,'Customer-details'!$A$1:$C$1001,2,0)</f>
        <v>#N/A</v>
      </c>
    </row>
    <row r="1525" spans="11:14">
      <c r="K1525" t="str">
        <f t="shared" si="89"/>
        <v>Jan</v>
      </c>
      <c r="L1525" t="str">
        <f t="shared" si="90"/>
        <v>Sat</v>
      </c>
      <c r="M1525" t="str">
        <f t="shared" si="91"/>
        <v>morning</v>
      </c>
      <c r="N1525" t="e">
        <f>VLOOKUP(A1525,'Customer-details'!$A$1:$C$1001,2,0)</f>
        <v>#N/A</v>
      </c>
    </row>
    <row r="1526" spans="11:14">
      <c r="K1526" t="str">
        <f t="shared" si="89"/>
        <v>Jan</v>
      </c>
      <c r="L1526" t="str">
        <f t="shared" si="90"/>
        <v>Sat</v>
      </c>
      <c r="M1526" t="str">
        <f t="shared" si="91"/>
        <v>morning</v>
      </c>
      <c r="N1526" t="e">
        <f>VLOOKUP(A1526,'Customer-details'!$A$1:$C$1001,2,0)</f>
        <v>#N/A</v>
      </c>
    </row>
    <row r="1527" spans="11:14">
      <c r="K1527" t="str">
        <f t="shared" si="89"/>
        <v>Jan</v>
      </c>
      <c r="L1527" t="str">
        <f t="shared" si="90"/>
        <v>Sat</v>
      </c>
      <c r="M1527" t="str">
        <f t="shared" si="91"/>
        <v>morning</v>
      </c>
      <c r="N1527" t="e">
        <f>VLOOKUP(A1527,'Customer-details'!$A$1:$C$1001,2,0)</f>
        <v>#N/A</v>
      </c>
    </row>
    <row r="1528" spans="11:14">
      <c r="K1528" t="str">
        <f t="shared" si="89"/>
        <v>Jan</v>
      </c>
      <c r="L1528" t="str">
        <f t="shared" si="90"/>
        <v>Sat</v>
      </c>
      <c r="M1528" t="str">
        <f t="shared" si="91"/>
        <v>morning</v>
      </c>
      <c r="N1528" t="e">
        <f>VLOOKUP(A1528,'Customer-details'!$A$1:$C$1001,2,0)</f>
        <v>#N/A</v>
      </c>
    </row>
    <row r="1529" spans="11:14">
      <c r="K1529" t="str">
        <f t="shared" si="89"/>
        <v>Jan</v>
      </c>
      <c r="L1529" t="str">
        <f t="shared" si="90"/>
        <v>Sat</v>
      </c>
      <c r="M1529" t="str">
        <f t="shared" si="91"/>
        <v>morning</v>
      </c>
      <c r="N1529" t="e">
        <f>VLOOKUP(A1529,'Customer-details'!$A$1:$C$1001,2,0)</f>
        <v>#N/A</v>
      </c>
    </row>
    <row r="1530" spans="11:14">
      <c r="K1530" t="str">
        <f t="shared" si="89"/>
        <v>Jan</v>
      </c>
      <c r="L1530" t="str">
        <f t="shared" si="90"/>
        <v>Sat</v>
      </c>
      <c r="M1530" t="str">
        <f t="shared" si="91"/>
        <v>morning</v>
      </c>
      <c r="N1530" t="e">
        <f>VLOOKUP(A1530,'Customer-details'!$A$1:$C$1001,2,0)</f>
        <v>#N/A</v>
      </c>
    </row>
    <row r="1531" spans="11:14">
      <c r="K1531" t="str">
        <f t="shared" si="89"/>
        <v>Jan</v>
      </c>
      <c r="L1531" t="str">
        <f t="shared" si="90"/>
        <v>Sat</v>
      </c>
      <c r="M1531" t="str">
        <f t="shared" si="91"/>
        <v>morning</v>
      </c>
      <c r="N1531" t="e">
        <f>VLOOKUP(A1531,'Customer-details'!$A$1:$C$1001,2,0)</f>
        <v>#N/A</v>
      </c>
    </row>
    <row r="1532" spans="11:14">
      <c r="K1532" t="str">
        <f t="shared" si="89"/>
        <v>Jan</v>
      </c>
      <c r="L1532" t="str">
        <f t="shared" si="90"/>
        <v>Sat</v>
      </c>
      <c r="M1532" t="str">
        <f t="shared" si="91"/>
        <v>morning</v>
      </c>
      <c r="N1532" t="e">
        <f>VLOOKUP(A1532,'Customer-details'!$A$1:$C$1001,2,0)</f>
        <v>#N/A</v>
      </c>
    </row>
    <row r="1533" spans="11:14">
      <c r="K1533" t="str">
        <f t="shared" si="89"/>
        <v>Jan</v>
      </c>
      <c r="L1533" t="str">
        <f t="shared" si="90"/>
        <v>Sat</v>
      </c>
      <c r="M1533" t="str">
        <f t="shared" si="91"/>
        <v>morning</v>
      </c>
      <c r="N1533" t="e">
        <f>VLOOKUP(A1533,'Customer-details'!$A$1:$C$1001,2,0)</f>
        <v>#N/A</v>
      </c>
    </row>
    <row r="1534" spans="11:14">
      <c r="K1534" t="str">
        <f t="shared" si="89"/>
        <v>Jan</v>
      </c>
      <c r="L1534" t="str">
        <f t="shared" si="90"/>
        <v>Sat</v>
      </c>
      <c r="M1534" t="str">
        <f t="shared" si="91"/>
        <v>morning</v>
      </c>
      <c r="N1534" t="e">
        <f>VLOOKUP(A1534,'Customer-details'!$A$1:$C$1001,2,0)</f>
        <v>#N/A</v>
      </c>
    </row>
    <row r="1535" spans="11:14">
      <c r="K1535" t="str">
        <f t="shared" si="89"/>
        <v>Jan</v>
      </c>
      <c r="L1535" t="str">
        <f t="shared" si="90"/>
        <v>Sat</v>
      </c>
      <c r="M1535" t="str">
        <f t="shared" si="91"/>
        <v>morning</v>
      </c>
      <c r="N1535" t="e">
        <f>VLOOKUP(A1535,'Customer-details'!$A$1:$C$1001,2,0)</f>
        <v>#N/A</v>
      </c>
    </row>
    <row r="1536" spans="11:14">
      <c r="K1536" t="str">
        <f t="shared" si="89"/>
        <v>Jan</v>
      </c>
      <c r="L1536" t="str">
        <f t="shared" si="90"/>
        <v>Sat</v>
      </c>
      <c r="M1536" t="str">
        <f t="shared" si="91"/>
        <v>morning</v>
      </c>
      <c r="N1536" t="e">
        <f>VLOOKUP(A1536,'Customer-details'!$A$1:$C$1001,2,0)</f>
        <v>#N/A</v>
      </c>
    </row>
    <row r="1537" spans="11:14">
      <c r="K1537" t="str">
        <f t="shared" si="89"/>
        <v>Jan</v>
      </c>
      <c r="L1537" t="str">
        <f t="shared" si="90"/>
        <v>Sat</v>
      </c>
      <c r="M1537" t="str">
        <f t="shared" si="91"/>
        <v>morning</v>
      </c>
      <c r="N1537" t="e">
        <f>VLOOKUP(A1537,'Customer-details'!$A$1:$C$1001,2,0)</f>
        <v>#N/A</v>
      </c>
    </row>
    <row r="1538" spans="11:14">
      <c r="K1538" t="str">
        <f t="shared" si="89"/>
        <v>Jan</v>
      </c>
      <c r="L1538" t="str">
        <f t="shared" si="90"/>
        <v>Sat</v>
      </c>
      <c r="M1538" t="str">
        <f t="shared" si="91"/>
        <v>morning</v>
      </c>
      <c r="N1538" t="e">
        <f>VLOOKUP(A1538,'Customer-details'!$A$1:$C$1001,2,0)</f>
        <v>#N/A</v>
      </c>
    </row>
    <row r="1539" spans="11:14">
      <c r="K1539" t="str">
        <f t="shared" ref="K1539:K1569" si="92">TEXT(F1539,"MMM")</f>
        <v>Jan</v>
      </c>
      <c r="L1539" t="str">
        <f t="shared" ref="L1539:L1569" si="93">TEXT(F1539,"ddd")</f>
        <v>Sat</v>
      </c>
      <c r="M1539" t="str">
        <f t="shared" ref="M1539:M1602" si="94">IF(G1539&lt;TIME(12,0,0),"morning",IF(AND(G1539&gt;=TIME(12,0,0),G1539&lt;TIME(16,0,0)),"afternoon","evening"))</f>
        <v>morning</v>
      </c>
      <c r="N1539" t="e">
        <f>VLOOKUP(A1539,'Customer-details'!$A$1:$C$1001,2,0)</f>
        <v>#N/A</v>
      </c>
    </row>
    <row r="1540" spans="11:14">
      <c r="K1540" t="str">
        <f t="shared" si="92"/>
        <v>Jan</v>
      </c>
      <c r="L1540" t="str">
        <f t="shared" si="93"/>
        <v>Sat</v>
      </c>
      <c r="M1540" t="str">
        <f t="shared" si="94"/>
        <v>morning</v>
      </c>
      <c r="N1540" t="e">
        <f>VLOOKUP(A1540,'Customer-details'!$A$1:$C$1001,2,0)</f>
        <v>#N/A</v>
      </c>
    </row>
    <row r="1541" spans="11:14">
      <c r="K1541" t="str">
        <f t="shared" si="92"/>
        <v>Jan</v>
      </c>
      <c r="L1541" t="str">
        <f t="shared" si="93"/>
        <v>Sat</v>
      </c>
      <c r="M1541" t="str">
        <f t="shared" si="94"/>
        <v>morning</v>
      </c>
      <c r="N1541" t="e">
        <f>VLOOKUP(A1541,'Customer-details'!$A$1:$C$1001,2,0)</f>
        <v>#N/A</v>
      </c>
    </row>
    <row r="1542" spans="11:14">
      <c r="K1542" t="str">
        <f t="shared" si="92"/>
        <v>Jan</v>
      </c>
      <c r="L1542" t="str">
        <f t="shared" si="93"/>
        <v>Sat</v>
      </c>
      <c r="M1542" t="str">
        <f t="shared" si="94"/>
        <v>morning</v>
      </c>
      <c r="N1542" t="e">
        <f>VLOOKUP(A1542,'Customer-details'!$A$1:$C$1001,2,0)</f>
        <v>#N/A</v>
      </c>
    </row>
    <row r="1543" spans="11:14">
      <c r="K1543" t="str">
        <f t="shared" si="92"/>
        <v>Jan</v>
      </c>
      <c r="L1543" t="str">
        <f t="shared" si="93"/>
        <v>Sat</v>
      </c>
      <c r="M1543" t="str">
        <f t="shared" si="94"/>
        <v>morning</v>
      </c>
      <c r="N1543" t="e">
        <f>VLOOKUP(A1543,'Customer-details'!$A$1:$C$1001,2,0)</f>
        <v>#N/A</v>
      </c>
    </row>
    <row r="1544" spans="11:14">
      <c r="K1544" t="str">
        <f t="shared" si="92"/>
        <v>Jan</v>
      </c>
      <c r="L1544" t="str">
        <f t="shared" si="93"/>
        <v>Sat</v>
      </c>
      <c r="M1544" t="str">
        <f t="shared" si="94"/>
        <v>morning</v>
      </c>
      <c r="N1544" t="e">
        <f>VLOOKUP(A1544,'Customer-details'!$A$1:$C$1001,2,0)</f>
        <v>#N/A</v>
      </c>
    </row>
    <row r="1545" spans="11:14">
      <c r="K1545" t="str">
        <f t="shared" si="92"/>
        <v>Jan</v>
      </c>
      <c r="L1545" t="str">
        <f t="shared" si="93"/>
        <v>Sat</v>
      </c>
      <c r="M1545" t="str">
        <f t="shared" si="94"/>
        <v>morning</v>
      </c>
      <c r="N1545" t="e">
        <f>VLOOKUP(A1545,'Customer-details'!$A$1:$C$1001,2,0)</f>
        <v>#N/A</v>
      </c>
    </row>
    <row r="1546" spans="11:14">
      <c r="K1546" t="str">
        <f t="shared" si="92"/>
        <v>Jan</v>
      </c>
      <c r="L1546" t="str">
        <f t="shared" si="93"/>
        <v>Sat</v>
      </c>
      <c r="M1546" t="str">
        <f t="shared" si="94"/>
        <v>morning</v>
      </c>
      <c r="N1546" t="e">
        <f>VLOOKUP(A1546,'Customer-details'!$A$1:$C$1001,2,0)</f>
        <v>#N/A</v>
      </c>
    </row>
    <row r="1547" spans="11:14">
      <c r="K1547" t="str">
        <f t="shared" si="92"/>
        <v>Jan</v>
      </c>
      <c r="L1547" t="str">
        <f t="shared" si="93"/>
        <v>Sat</v>
      </c>
      <c r="M1547" t="str">
        <f t="shared" si="94"/>
        <v>morning</v>
      </c>
      <c r="N1547" t="e">
        <f>VLOOKUP(A1547,'Customer-details'!$A$1:$C$1001,2,0)</f>
        <v>#N/A</v>
      </c>
    </row>
    <row r="1548" spans="11:14">
      <c r="K1548" t="str">
        <f t="shared" si="92"/>
        <v>Jan</v>
      </c>
      <c r="L1548" t="str">
        <f t="shared" si="93"/>
        <v>Sat</v>
      </c>
      <c r="M1548" t="str">
        <f t="shared" si="94"/>
        <v>morning</v>
      </c>
      <c r="N1548" t="e">
        <f>VLOOKUP(A1548,'Customer-details'!$A$1:$C$1001,2,0)</f>
        <v>#N/A</v>
      </c>
    </row>
    <row r="1549" spans="11:14">
      <c r="K1549" t="str">
        <f t="shared" si="92"/>
        <v>Jan</v>
      </c>
      <c r="L1549" t="str">
        <f t="shared" si="93"/>
        <v>Sat</v>
      </c>
      <c r="M1549" t="str">
        <f t="shared" si="94"/>
        <v>morning</v>
      </c>
      <c r="N1549" t="e">
        <f>VLOOKUP(A1549,'Customer-details'!$A$1:$C$1001,2,0)</f>
        <v>#N/A</v>
      </c>
    </row>
    <row r="1550" spans="11:14">
      <c r="K1550" t="str">
        <f t="shared" si="92"/>
        <v>Jan</v>
      </c>
      <c r="L1550" t="str">
        <f t="shared" si="93"/>
        <v>Sat</v>
      </c>
      <c r="M1550" t="str">
        <f t="shared" si="94"/>
        <v>morning</v>
      </c>
      <c r="N1550" t="e">
        <f>VLOOKUP(A1550,'Customer-details'!$A$1:$C$1001,2,0)</f>
        <v>#N/A</v>
      </c>
    </row>
    <row r="1551" spans="11:14">
      <c r="K1551" t="str">
        <f t="shared" si="92"/>
        <v>Jan</v>
      </c>
      <c r="L1551" t="str">
        <f t="shared" si="93"/>
        <v>Sat</v>
      </c>
      <c r="M1551" t="str">
        <f t="shared" si="94"/>
        <v>morning</v>
      </c>
      <c r="N1551" t="e">
        <f>VLOOKUP(A1551,'Customer-details'!$A$1:$C$1001,2,0)</f>
        <v>#N/A</v>
      </c>
    </row>
    <row r="1552" spans="11:14">
      <c r="K1552" t="str">
        <f t="shared" si="92"/>
        <v>Jan</v>
      </c>
      <c r="L1552" t="str">
        <f t="shared" si="93"/>
        <v>Sat</v>
      </c>
      <c r="M1552" t="str">
        <f t="shared" si="94"/>
        <v>morning</v>
      </c>
      <c r="N1552" t="e">
        <f>VLOOKUP(A1552,'Customer-details'!$A$1:$C$1001,2,0)</f>
        <v>#N/A</v>
      </c>
    </row>
    <row r="1553" spans="11:14">
      <c r="K1553" t="str">
        <f t="shared" si="92"/>
        <v>Jan</v>
      </c>
      <c r="L1553" t="str">
        <f t="shared" si="93"/>
        <v>Sat</v>
      </c>
      <c r="M1553" t="str">
        <f t="shared" si="94"/>
        <v>morning</v>
      </c>
      <c r="N1553" t="e">
        <f>VLOOKUP(A1553,'Customer-details'!$A$1:$C$1001,2,0)</f>
        <v>#N/A</v>
      </c>
    </row>
    <row r="1554" spans="11:14">
      <c r="K1554" t="str">
        <f t="shared" si="92"/>
        <v>Jan</v>
      </c>
      <c r="L1554" t="str">
        <f t="shared" si="93"/>
        <v>Sat</v>
      </c>
      <c r="M1554" t="str">
        <f t="shared" si="94"/>
        <v>morning</v>
      </c>
      <c r="N1554" t="e">
        <f>VLOOKUP(A1554,'Customer-details'!$A$1:$C$1001,2,0)</f>
        <v>#N/A</v>
      </c>
    </row>
    <row r="1555" spans="11:14">
      <c r="K1555" t="str">
        <f t="shared" si="92"/>
        <v>Jan</v>
      </c>
      <c r="L1555" t="str">
        <f t="shared" si="93"/>
        <v>Sat</v>
      </c>
      <c r="M1555" t="str">
        <f t="shared" si="94"/>
        <v>morning</v>
      </c>
      <c r="N1555" t="e">
        <f>VLOOKUP(A1555,'Customer-details'!$A$1:$C$1001,2,0)</f>
        <v>#N/A</v>
      </c>
    </row>
    <row r="1556" spans="11:14">
      <c r="K1556" t="str">
        <f t="shared" si="92"/>
        <v>Jan</v>
      </c>
      <c r="L1556" t="str">
        <f t="shared" si="93"/>
        <v>Sat</v>
      </c>
      <c r="M1556" t="str">
        <f t="shared" si="94"/>
        <v>morning</v>
      </c>
      <c r="N1556" t="e">
        <f>VLOOKUP(A1556,'Customer-details'!$A$1:$C$1001,2,0)</f>
        <v>#N/A</v>
      </c>
    </row>
    <row r="1557" spans="11:14">
      <c r="K1557" t="str">
        <f t="shared" si="92"/>
        <v>Jan</v>
      </c>
      <c r="L1557" t="str">
        <f t="shared" si="93"/>
        <v>Sat</v>
      </c>
      <c r="M1557" t="str">
        <f t="shared" si="94"/>
        <v>morning</v>
      </c>
      <c r="N1557" t="e">
        <f>VLOOKUP(A1557,'Customer-details'!$A$1:$C$1001,2,0)</f>
        <v>#N/A</v>
      </c>
    </row>
    <row r="1558" spans="11:14">
      <c r="K1558" t="str">
        <f t="shared" si="92"/>
        <v>Jan</v>
      </c>
      <c r="L1558" t="str">
        <f t="shared" si="93"/>
        <v>Sat</v>
      </c>
      <c r="M1558" t="str">
        <f t="shared" si="94"/>
        <v>morning</v>
      </c>
      <c r="N1558" t="e">
        <f>VLOOKUP(A1558,'Customer-details'!$A$1:$C$1001,2,0)</f>
        <v>#N/A</v>
      </c>
    </row>
    <row r="1559" spans="11:14">
      <c r="K1559" t="str">
        <f t="shared" si="92"/>
        <v>Jan</v>
      </c>
      <c r="L1559" t="str">
        <f t="shared" si="93"/>
        <v>Sat</v>
      </c>
      <c r="M1559" t="str">
        <f t="shared" si="94"/>
        <v>morning</v>
      </c>
      <c r="N1559" t="e">
        <f>VLOOKUP(A1559,'Customer-details'!$A$1:$C$1001,2,0)</f>
        <v>#N/A</v>
      </c>
    </row>
    <row r="1560" spans="11:14">
      <c r="K1560" t="str">
        <f t="shared" si="92"/>
        <v>Jan</v>
      </c>
      <c r="L1560" t="str">
        <f t="shared" si="93"/>
        <v>Sat</v>
      </c>
      <c r="M1560" t="str">
        <f t="shared" si="94"/>
        <v>morning</v>
      </c>
      <c r="N1560" t="e">
        <f>VLOOKUP(A1560,'Customer-details'!$A$1:$C$1001,2,0)</f>
        <v>#N/A</v>
      </c>
    </row>
    <row r="1561" spans="11:14">
      <c r="K1561" t="str">
        <f t="shared" si="92"/>
        <v>Jan</v>
      </c>
      <c r="L1561" t="str">
        <f t="shared" si="93"/>
        <v>Sat</v>
      </c>
      <c r="M1561" t="str">
        <f t="shared" si="94"/>
        <v>morning</v>
      </c>
      <c r="N1561" t="e">
        <f>VLOOKUP(A1561,'Customer-details'!$A$1:$C$1001,2,0)</f>
        <v>#N/A</v>
      </c>
    </row>
    <row r="1562" spans="11:14">
      <c r="K1562" t="str">
        <f t="shared" si="92"/>
        <v>Jan</v>
      </c>
      <c r="L1562" t="str">
        <f t="shared" si="93"/>
        <v>Sat</v>
      </c>
      <c r="M1562" t="str">
        <f t="shared" si="94"/>
        <v>morning</v>
      </c>
      <c r="N1562" t="e">
        <f>VLOOKUP(A1562,'Customer-details'!$A$1:$C$1001,2,0)</f>
        <v>#N/A</v>
      </c>
    </row>
    <row r="1563" spans="11:14">
      <c r="K1563" t="str">
        <f t="shared" si="92"/>
        <v>Jan</v>
      </c>
      <c r="L1563" t="str">
        <f t="shared" si="93"/>
        <v>Sat</v>
      </c>
      <c r="M1563" t="str">
        <f t="shared" si="94"/>
        <v>morning</v>
      </c>
      <c r="N1563" t="e">
        <f>VLOOKUP(A1563,'Customer-details'!$A$1:$C$1001,2,0)</f>
        <v>#N/A</v>
      </c>
    </row>
    <row r="1564" spans="11:14">
      <c r="K1564" t="str">
        <f t="shared" si="92"/>
        <v>Jan</v>
      </c>
      <c r="L1564" t="str">
        <f t="shared" si="93"/>
        <v>Sat</v>
      </c>
      <c r="M1564" t="str">
        <f t="shared" si="94"/>
        <v>morning</v>
      </c>
      <c r="N1564" t="e">
        <f>VLOOKUP(A1564,'Customer-details'!$A$1:$C$1001,2,0)</f>
        <v>#N/A</v>
      </c>
    </row>
    <row r="1565" spans="11:14">
      <c r="K1565" t="str">
        <f t="shared" si="92"/>
        <v>Jan</v>
      </c>
      <c r="L1565" t="str">
        <f t="shared" si="93"/>
        <v>Sat</v>
      </c>
      <c r="M1565" t="str">
        <f t="shared" si="94"/>
        <v>morning</v>
      </c>
      <c r="N1565" t="e">
        <f>VLOOKUP(A1565,'Customer-details'!$A$1:$C$1001,2,0)</f>
        <v>#N/A</v>
      </c>
    </row>
    <row r="1566" spans="11:14">
      <c r="K1566" t="str">
        <f t="shared" si="92"/>
        <v>Jan</v>
      </c>
      <c r="L1566" t="str">
        <f t="shared" si="93"/>
        <v>Sat</v>
      </c>
      <c r="M1566" t="str">
        <f t="shared" si="94"/>
        <v>morning</v>
      </c>
      <c r="N1566" t="e">
        <f>VLOOKUP(A1566,'Customer-details'!$A$1:$C$1001,2,0)</f>
        <v>#N/A</v>
      </c>
    </row>
    <row r="1567" spans="11:14">
      <c r="K1567" t="str">
        <f t="shared" si="92"/>
        <v>Jan</v>
      </c>
      <c r="L1567" t="str">
        <f t="shared" si="93"/>
        <v>Sat</v>
      </c>
      <c r="M1567" t="str">
        <f t="shared" si="94"/>
        <v>morning</v>
      </c>
      <c r="N1567" t="e">
        <f>VLOOKUP(A1567,'Customer-details'!$A$1:$C$1001,2,0)</f>
        <v>#N/A</v>
      </c>
    </row>
    <row r="1568" spans="11:14">
      <c r="K1568" t="str">
        <f t="shared" si="92"/>
        <v>Jan</v>
      </c>
      <c r="L1568" t="str">
        <f t="shared" si="93"/>
        <v>Sat</v>
      </c>
      <c r="M1568" t="str">
        <f t="shared" si="94"/>
        <v>morning</v>
      </c>
      <c r="N1568" t="e">
        <f>VLOOKUP(A1568,'Customer-details'!$A$1:$C$1001,2,0)</f>
        <v>#N/A</v>
      </c>
    </row>
    <row r="1569" spans="11:14">
      <c r="K1569" t="str">
        <f t="shared" si="92"/>
        <v>Jan</v>
      </c>
      <c r="L1569" t="str">
        <f t="shared" si="93"/>
        <v>Sat</v>
      </c>
      <c r="M1569" t="str">
        <f t="shared" si="94"/>
        <v>morning</v>
      </c>
      <c r="N1569" t="e">
        <f>VLOOKUP(A1569,'Customer-details'!$A$1:$C$1001,2,0)</f>
        <v>#N/A</v>
      </c>
    </row>
    <row r="1570" spans="11:14">
      <c r="M1570" t="str">
        <f t="shared" si="94"/>
        <v>morning</v>
      </c>
      <c r="N1570" t="e">
        <f>VLOOKUP(A1570,'Customer-details'!$A$1:$C$1001,2,0)</f>
        <v>#N/A</v>
      </c>
    </row>
    <row r="1571" spans="11:14">
      <c r="M1571" t="str">
        <f t="shared" si="94"/>
        <v>morning</v>
      </c>
      <c r="N1571" t="e">
        <f>VLOOKUP(A1571,'Customer-details'!$A$1:$C$1001,2,0)</f>
        <v>#N/A</v>
      </c>
    </row>
    <row r="1572" spans="11:14">
      <c r="M1572" t="str">
        <f t="shared" si="94"/>
        <v>morning</v>
      </c>
      <c r="N1572" t="e">
        <f>VLOOKUP(A1572,'Customer-details'!$A$1:$C$1001,2,0)</f>
        <v>#N/A</v>
      </c>
    </row>
    <row r="1573" spans="11:14">
      <c r="M1573" t="str">
        <f t="shared" si="94"/>
        <v>morning</v>
      </c>
      <c r="N1573" t="e">
        <f>VLOOKUP(A1573,'Customer-details'!$A$1:$C$1001,2,0)</f>
        <v>#N/A</v>
      </c>
    </row>
    <row r="1574" spans="11:14">
      <c r="M1574" t="str">
        <f t="shared" si="94"/>
        <v>morning</v>
      </c>
      <c r="N1574" t="e">
        <f>VLOOKUP(A1574,'Customer-details'!$A$1:$C$1001,2,0)</f>
        <v>#N/A</v>
      </c>
    </row>
    <row r="1575" spans="11:14">
      <c r="M1575" t="str">
        <f t="shared" si="94"/>
        <v>morning</v>
      </c>
      <c r="N1575" t="e">
        <f>VLOOKUP(A1575,'Customer-details'!$A$1:$C$1001,2,0)</f>
        <v>#N/A</v>
      </c>
    </row>
    <row r="1576" spans="11:14">
      <c r="M1576" t="str">
        <f t="shared" si="94"/>
        <v>morning</v>
      </c>
      <c r="N1576" t="e">
        <f>VLOOKUP(A1576,'Customer-details'!$A$1:$C$1001,2,0)</f>
        <v>#N/A</v>
      </c>
    </row>
    <row r="1577" spans="11:14">
      <c r="M1577" t="str">
        <f t="shared" si="94"/>
        <v>morning</v>
      </c>
      <c r="N1577" t="e">
        <f>VLOOKUP(A1577,'Customer-details'!$A$1:$C$1001,2,0)</f>
        <v>#N/A</v>
      </c>
    </row>
    <row r="1578" spans="11:14">
      <c r="M1578" t="str">
        <f t="shared" si="94"/>
        <v>morning</v>
      </c>
      <c r="N1578" t="e">
        <f>VLOOKUP(A1578,'Customer-details'!$A$1:$C$1001,2,0)</f>
        <v>#N/A</v>
      </c>
    </row>
    <row r="1579" spans="11:14">
      <c r="M1579" t="str">
        <f t="shared" si="94"/>
        <v>morning</v>
      </c>
      <c r="N1579" t="e">
        <f>VLOOKUP(A1579,'Customer-details'!$A$1:$C$1001,2,0)</f>
        <v>#N/A</v>
      </c>
    </row>
    <row r="1580" spans="11:14">
      <c r="M1580" t="str">
        <f t="shared" si="94"/>
        <v>morning</v>
      </c>
      <c r="N1580" t="e">
        <f>VLOOKUP(A1580,'Customer-details'!$A$1:$C$1001,2,0)</f>
        <v>#N/A</v>
      </c>
    </row>
    <row r="1581" spans="11:14">
      <c r="M1581" t="str">
        <f t="shared" si="94"/>
        <v>morning</v>
      </c>
      <c r="N1581" t="e">
        <f>VLOOKUP(A1581,'Customer-details'!$A$1:$C$1001,2,0)</f>
        <v>#N/A</v>
      </c>
    </row>
    <row r="1582" spans="11:14">
      <c r="M1582" t="str">
        <f t="shared" si="94"/>
        <v>morning</v>
      </c>
      <c r="N1582" t="e">
        <f>VLOOKUP(A1582,'Customer-details'!$A$1:$C$1001,2,0)</f>
        <v>#N/A</v>
      </c>
    </row>
    <row r="1583" spans="11:14">
      <c r="M1583" t="str">
        <f t="shared" si="94"/>
        <v>morning</v>
      </c>
      <c r="N1583" t="e">
        <f>VLOOKUP(A1583,'Customer-details'!$A$1:$C$1001,2,0)</f>
        <v>#N/A</v>
      </c>
    </row>
    <row r="1584" spans="11:14">
      <c r="M1584" t="str">
        <f t="shared" si="94"/>
        <v>morning</v>
      </c>
      <c r="N1584" t="e">
        <f>VLOOKUP(A1584,'Customer-details'!$A$1:$C$1001,2,0)</f>
        <v>#N/A</v>
      </c>
    </row>
    <row r="1585" spans="13:14">
      <c r="M1585" t="str">
        <f t="shared" si="94"/>
        <v>morning</v>
      </c>
      <c r="N1585" t="e">
        <f>VLOOKUP(A1585,'Customer-details'!$A$1:$C$1001,2,0)</f>
        <v>#N/A</v>
      </c>
    </row>
    <row r="1586" spans="13:14">
      <c r="M1586" t="str">
        <f t="shared" si="94"/>
        <v>morning</v>
      </c>
      <c r="N1586" t="e">
        <f>VLOOKUP(A1586,'Customer-details'!$A$1:$C$1001,2,0)</f>
        <v>#N/A</v>
      </c>
    </row>
    <row r="1587" spans="13:14">
      <c r="M1587" t="str">
        <f t="shared" si="94"/>
        <v>morning</v>
      </c>
      <c r="N1587" t="e">
        <f>VLOOKUP(A1587,'Customer-details'!$A$1:$C$1001,2,0)</f>
        <v>#N/A</v>
      </c>
    </row>
    <row r="1588" spans="13:14">
      <c r="M1588" t="str">
        <f t="shared" si="94"/>
        <v>morning</v>
      </c>
      <c r="N1588" t="e">
        <f>VLOOKUP(A1588,'Customer-details'!$A$1:$C$1001,2,0)</f>
        <v>#N/A</v>
      </c>
    </row>
    <row r="1589" spans="13:14">
      <c r="M1589" t="str">
        <f t="shared" si="94"/>
        <v>morning</v>
      </c>
      <c r="N1589" t="e">
        <f>VLOOKUP(A1589,'Customer-details'!$A$1:$C$1001,2,0)</f>
        <v>#N/A</v>
      </c>
    </row>
    <row r="1590" spans="13:14">
      <c r="M1590" t="str">
        <f t="shared" si="94"/>
        <v>morning</v>
      </c>
      <c r="N1590" t="e">
        <f>VLOOKUP(A1590,'Customer-details'!$A$1:$C$1001,2,0)</f>
        <v>#N/A</v>
      </c>
    </row>
    <row r="1591" spans="13:14">
      <c r="M1591" t="str">
        <f t="shared" si="94"/>
        <v>morning</v>
      </c>
      <c r="N1591" t="e">
        <f>VLOOKUP(A1591,'Customer-details'!$A$1:$C$1001,2,0)</f>
        <v>#N/A</v>
      </c>
    </row>
    <row r="1592" spans="13:14">
      <c r="M1592" t="str">
        <f t="shared" si="94"/>
        <v>morning</v>
      </c>
      <c r="N1592" t="e">
        <f>VLOOKUP(A1592,'Customer-details'!$A$1:$C$1001,2,0)</f>
        <v>#N/A</v>
      </c>
    </row>
    <row r="1593" spans="13:14">
      <c r="M1593" t="str">
        <f t="shared" si="94"/>
        <v>morning</v>
      </c>
      <c r="N1593" t="e">
        <f>VLOOKUP(A1593,'Customer-details'!$A$1:$C$1001,2,0)</f>
        <v>#N/A</v>
      </c>
    </row>
    <row r="1594" spans="13:14">
      <c r="M1594" t="str">
        <f t="shared" si="94"/>
        <v>morning</v>
      </c>
      <c r="N1594" t="e">
        <f>VLOOKUP(A1594,'Customer-details'!$A$1:$C$1001,2,0)</f>
        <v>#N/A</v>
      </c>
    </row>
    <row r="1595" spans="13:14">
      <c r="M1595" t="str">
        <f t="shared" si="94"/>
        <v>morning</v>
      </c>
      <c r="N1595" t="e">
        <f>VLOOKUP(A1595,'Customer-details'!$A$1:$C$1001,2,0)</f>
        <v>#N/A</v>
      </c>
    </row>
    <row r="1596" spans="13:14">
      <c r="M1596" t="str">
        <f t="shared" si="94"/>
        <v>morning</v>
      </c>
      <c r="N1596" t="e">
        <f>VLOOKUP(A1596,'Customer-details'!$A$1:$C$1001,2,0)</f>
        <v>#N/A</v>
      </c>
    </row>
    <row r="1597" spans="13:14">
      <c r="M1597" t="str">
        <f t="shared" si="94"/>
        <v>morning</v>
      </c>
      <c r="N1597" t="e">
        <f>VLOOKUP(A1597,'Customer-details'!$A$1:$C$1001,2,0)</f>
        <v>#N/A</v>
      </c>
    </row>
    <row r="1598" spans="13:14">
      <c r="M1598" t="str">
        <f t="shared" si="94"/>
        <v>morning</v>
      </c>
      <c r="N1598" t="e">
        <f>VLOOKUP(A1598,'Customer-details'!$A$1:$C$1001,2,0)</f>
        <v>#N/A</v>
      </c>
    </row>
    <row r="1599" spans="13:14">
      <c r="M1599" t="str">
        <f t="shared" si="94"/>
        <v>morning</v>
      </c>
      <c r="N1599" t="e">
        <f>VLOOKUP(A1599,'Customer-details'!$A$1:$C$1001,2,0)</f>
        <v>#N/A</v>
      </c>
    </row>
    <row r="1600" spans="13:14">
      <c r="M1600" t="str">
        <f t="shared" si="94"/>
        <v>morning</v>
      </c>
      <c r="N1600" t="e">
        <f>VLOOKUP(A1600,'Customer-details'!$A$1:$C$1001,2,0)</f>
        <v>#N/A</v>
      </c>
    </row>
    <row r="1601" spans="13:14">
      <c r="M1601" t="str">
        <f t="shared" si="94"/>
        <v>morning</v>
      </c>
      <c r="N1601" t="e">
        <f>VLOOKUP(A1601,'Customer-details'!$A$1:$C$1001,2,0)</f>
        <v>#N/A</v>
      </c>
    </row>
    <row r="1602" spans="13:14">
      <c r="M1602" t="str">
        <f t="shared" si="94"/>
        <v>morning</v>
      </c>
      <c r="N1602" t="e">
        <f>VLOOKUP(A1602,'Customer-details'!$A$1:$C$1001,2,0)</f>
        <v>#N/A</v>
      </c>
    </row>
    <row r="1603" spans="13:14">
      <c r="M1603" t="str">
        <f t="shared" ref="M1603:M1666" si="95">IF(G1603&lt;TIME(12,0,0),"morning",IF(AND(G1603&gt;=TIME(12,0,0),G1603&lt;TIME(16,0,0)),"afternoon","evening"))</f>
        <v>morning</v>
      </c>
      <c r="N1603" t="e">
        <f>VLOOKUP(A1603,'Customer-details'!$A$1:$C$1001,2,0)</f>
        <v>#N/A</v>
      </c>
    </row>
    <row r="1604" spans="13:14">
      <c r="M1604" t="str">
        <f t="shared" si="95"/>
        <v>morning</v>
      </c>
      <c r="N1604" t="e">
        <f>VLOOKUP(A1604,'Customer-details'!$A$1:$C$1001,2,0)</f>
        <v>#N/A</v>
      </c>
    </row>
    <row r="1605" spans="13:14">
      <c r="M1605" t="str">
        <f t="shared" si="95"/>
        <v>morning</v>
      </c>
      <c r="N1605" t="e">
        <f>VLOOKUP(A1605,'Customer-details'!$A$1:$C$1001,2,0)</f>
        <v>#N/A</v>
      </c>
    </row>
    <row r="1606" spans="13:14">
      <c r="M1606" t="str">
        <f t="shared" si="95"/>
        <v>morning</v>
      </c>
      <c r="N1606" t="e">
        <f>VLOOKUP(A1606,'Customer-details'!$A$1:$C$1001,2,0)</f>
        <v>#N/A</v>
      </c>
    </row>
    <row r="1607" spans="13:14">
      <c r="M1607" t="str">
        <f t="shared" si="95"/>
        <v>morning</v>
      </c>
      <c r="N1607" t="e">
        <f>VLOOKUP(A1607,'Customer-details'!$A$1:$C$1001,2,0)</f>
        <v>#N/A</v>
      </c>
    </row>
    <row r="1608" spans="13:14">
      <c r="M1608" t="str">
        <f t="shared" si="95"/>
        <v>morning</v>
      </c>
      <c r="N1608" t="e">
        <f>VLOOKUP(A1608,'Customer-details'!$A$1:$C$1001,2,0)</f>
        <v>#N/A</v>
      </c>
    </row>
    <row r="1609" spans="13:14">
      <c r="M1609" t="str">
        <f t="shared" si="95"/>
        <v>morning</v>
      </c>
      <c r="N1609" t="e">
        <f>VLOOKUP(A1609,'Customer-details'!$A$1:$C$1001,2,0)</f>
        <v>#N/A</v>
      </c>
    </row>
    <row r="1610" spans="13:14">
      <c r="M1610" t="str">
        <f t="shared" si="95"/>
        <v>morning</v>
      </c>
      <c r="N1610" t="e">
        <f>VLOOKUP(A1610,'Customer-details'!$A$1:$C$1001,2,0)</f>
        <v>#N/A</v>
      </c>
    </row>
    <row r="1611" spans="13:14">
      <c r="M1611" t="str">
        <f t="shared" si="95"/>
        <v>morning</v>
      </c>
      <c r="N1611" t="e">
        <f>VLOOKUP(A1611,'Customer-details'!$A$1:$C$1001,2,0)</f>
        <v>#N/A</v>
      </c>
    </row>
    <row r="1612" spans="13:14">
      <c r="M1612" t="str">
        <f t="shared" si="95"/>
        <v>morning</v>
      </c>
      <c r="N1612" t="e">
        <f>VLOOKUP(A1612,'Customer-details'!$A$1:$C$1001,2,0)</f>
        <v>#N/A</v>
      </c>
    </row>
    <row r="1613" spans="13:14">
      <c r="M1613" t="str">
        <f t="shared" si="95"/>
        <v>morning</v>
      </c>
      <c r="N1613" t="e">
        <f>VLOOKUP(A1613,'Customer-details'!$A$1:$C$1001,2,0)</f>
        <v>#N/A</v>
      </c>
    </row>
    <row r="1614" spans="13:14">
      <c r="M1614" t="str">
        <f t="shared" si="95"/>
        <v>morning</v>
      </c>
      <c r="N1614" t="e">
        <f>VLOOKUP(A1614,'Customer-details'!$A$1:$C$1001,2,0)</f>
        <v>#N/A</v>
      </c>
    </row>
    <row r="1615" spans="13:14">
      <c r="M1615" t="str">
        <f t="shared" si="95"/>
        <v>morning</v>
      </c>
    </row>
    <row r="1616" spans="13:14">
      <c r="M1616" t="str">
        <f t="shared" si="95"/>
        <v>morning</v>
      </c>
    </row>
    <row r="1617" spans="13:13">
      <c r="M1617" t="str">
        <f t="shared" si="95"/>
        <v>morning</v>
      </c>
    </row>
    <row r="1618" spans="13:13">
      <c r="M1618" t="str">
        <f t="shared" si="95"/>
        <v>morning</v>
      </c>
    </row>
    <row r="1619" spans="13:13">
      <c r="M1619" t="str">
        <f t="shared" si="95"/>
        <v>morning</v>
      </c>
    </row>
    <row r="1620" spans="13:13">
      <c r="M1620" t="str">
        <f t="shared" si="95"/>
        <v>morning</v>
      </c>
    </row>
    <row r="1621" spans="13:13">
      <c r="M1621" t="str">
        <f t="shared" si="95"/>
        <v>morning</v>
      </c>
    </row>
    <row r="1622" spans="13:13">
      <c r="M1622" t="str">
        <f t="shared" si="95"/>
        <v>morning</v>
      </c>
    </row>
    <row r="1623" spans="13:13">
      <c r="M1623" t="str">
        <f t="shared" si="95"/>
        <v>morning</v>
      </c>
    </row>
    <row r="1624" spans="13:13">
      <c r="M1624" t="str">
        <f t="shared" si="95"/>
        <v>morning</v>
      </c>
    </row>
    <row r="1625" spans="13:13">
      <c r="M1625" t="str">
        <f t="shared" si="95"/>
        <v>morning</v>
      </c>
    </row>
    <row r="1626" spans="13:13">
      <c r="M1626" t="str">
        <f t="shared" si="95"/>
        <v>morning</v>
      </c>
    </row>
    <row r="1627" spans="13:13">
      <c r="M1627" t="str">
        <f t="shared" si="95"/>
        <v>morning</v>
      </c>
    </row>
    <row r="1628" spans="13:13">
      <c r="M1628" t="str">
        <f t="shared" si="95"/>
        <v>morning</v>
      </c>
    </row>
    <row r="1629" spans="13:13">
      <c r="M1629" t="str">
        <f t="shared" si="95"/>
        <v>morning</v>
      </c>
    </row>
    <row r="1630" spans="13:13">
      <c r="M1630" t="str">
        <f t="shared" si="95"/>
        <v>morning</v>
      </c>
    </row>
    <row r="1631" spans="13:13">
      <c r="M1631" t="str">
        <f t="shared" si="95"/>
        <v>morning</v>
      </c>
    </row>
    <row r="1632" spans="13:13">
      <c r="M1632" t="str">
        <f t="shared" si="95"/>
        <v>morning</v>
      </c>
    </row>
    <row r="1633" spans="13:13">
      <c r="M1633" t="str">
        <f t="shared" si="95"/>
        <v>morning</v>
      </c>
    </row>
    <row r="1634" spans="13:13">
      <c r="M1634" t="str">
        <f t="shared" si="95"/>
        <v>morning</v>
      </c>
    </row>
    <row r="1635" spans="13:13">
      <c r="M1635" t="str">
        <f t="shared" si="95"/>
        <v>morning</v>
      </c>
    </row>
    <row r="1636" spans="13:13">
      <c r="M1636" t="str">
        <f t="shared" si="95"/>
        <v>morning</v>
      </c>
    </row>
    <row r="1637" spans="13:13">
      <c r="M1637" t="str">
        <f t="shared" si="95"/>
        <v>morning</v>
      </c>
    </row>
    <row r="1638" spans="13:13">
      <c r="M1638" t="str">
        <f t="shared" si="95"/>
        <v>morning</v>
      </c>
    </row>
    <row r="1639" spans="13:13">
      <c r="M1639" t="str">
        <f t="shared" si="95"/>
        <v>morning</v>
      </c>
    </row>
    <row r="1640" spans="13:13">
      <c r="M1640" t="str">
        <f t="shared" si="95"/>
        <v>morning</v>
      </c>
    </row>
    <row r="1641" spans="13:13">
      <c r="M1641" t="str">
        <f t="shared" si="95"/>
        <v>morning</v>
      </c>
    </row>
    <row r="1642" spans="13:13">
      <c r="M1642" t="str">
        <f t="shared" si="95"/>
        <v>morning</v>
      </c>
    </row>
    <row r="1643" spans="13:13">
      <c r="M1643" t="str">
        <f t="shared" si="95"/>
        <v>morning</v>
      </c>
    </row>
    <row r="1644" spans="13:13">
      <c r="M1644" t="str">
        <f t="shared" si="95"/>
        <v>morning</v>
      </c>
    </row>
    <row r="1645" spans="13:13">
      <c r="M1645" t="str">
        <f t="shared" si="95"/>
        <v>morning</v>
      </c>
    </row>
    <row r="1646" spans="13:13">
      <c r="M1646" t="str">
        <f t="shared" si="95"/>
        <v>morning</v>
      </c>
    </row>
    <row r="1647" spans="13:13">
      <c r="M1647" t="str">
        <f t="shared" si="95"/>
        <v>morning</v>
      </c>
    </row>
    <row r="1648" spans="13:13">
      <c r="M1648" t="str">
        <f t="shared" si="95"/>
        <v>morning</v>
      </c>
    </row>
    <row r="1649" spans="13:13">
      <c r="M1649" t="str">
        <f t="shared" si="95"/>
        <v>morning</v>
      </c>
    </row>
    <row r="1650" spans="13:13">
      <c r="M1650" t="str">
        <f t="shared" si="95"/>
        <v>morning</v>
      </c>
    </row>
    <row r="1651" spans="13:13">
      <c r="M1651" t="str">
        <f t="shared" si="95"/>
        <v>morning</v>
      </c>
    </row>
    <row r="1652" spans="13:13">
      <c r="M1652" t="str">
        <f t="shared" si="95"/>
        <v>morning</v>
      </c>
    </row>
    <row r="1653" spans="13:13">
      <c r="M1653" t="str">
        <f t="shared" si="95"/>
        <v>morning</v>
      </c>
    </row>
    <row r="1654" spans="13:13">
      <c r="M1654" t="str">
        <f t="shared" si="95"/>
        <v>morning</v>
      </c>
    </row>
    <row r="1655" spans="13:13">
      <c r="M1655" t="str">
        <f t="shared" si="95"/>
        <v>morning</v>
      </c>
    </row>
    <row r="1656" spans="13:13">
      <c r="M1656" t="str">
        <f t="shared" si="95"/>
        <v>morning</v>
      </c>
    </row>
    <row r="1657" spans="13:13">
      <c r="M1657" t="str">
        <f t="shared" si="95"/>
        <v>morning</v>
      </c>
    </row>
    <row r="1658" spans="13:13">
      <c r="M1658" t="str">
        <f t="shared" si="95"/>
        <v>morning</v>
      </c>
    </row>
    <row r="1659" spans="13:13">
      <c r="M1659" t="str">
        <f t="shared" si="95"/>
        <v>morning</v>
      </c>
    </row>
    <row r="1660" spans="13:13">
      <c r="M1660" t="str">
        <f t="shared" si="95"/>
        <v>morning</v>
      </c>
    </row>
    <row r="1661" spans="13:13">
      <c r="M1661" t="str">
        <f t="shared" si="95"/>
        <v>morning</v>
      </c>
    </row>
    <row r="1662" spans="13:13">
      <c r="M1662" t="str">
        <f t="shared" si="95"/>
        <v>morning</v>
      </c>
    </row>
    <row r="1663" spans="13:13">
      <c r="M1663" t="str">
        <f t="shared" si="95"/>
        <v>morning</v>
      </c>
    </row>
    <row r="1664" spans="13:13">
      <c r="M1664" t="str">
        <f t="shared" si="95"/>
        <v>morning</v>
      </c>
    </row>
    <row r="1665" spans="13:13">
      <c r="M1665" t="str">
        <f t="shared" si="95"/>
        <v>morning</v>
      </c>
    </row>
    <row r="1666" spans="13:13">
      <c r="M1666" t="str">
        <f t="shared" si="95"/>
        <v>morning</v>
      </c>
    </row>
    <row r="1667" spans="13:13">
      <c r="M1667" t="str">
        <f t="shared" ref="M1667:M1730" si="96">IF(G1667&lt;TIME(12,0,0),"morning",IF(AND(G1667&gt;=TIME(12,0,0),G1667&lt;TIME(16,0,0)),"afternoon","evening"))</f>
        <v>morning</v>
      </c>
    </row>
    <row r="1668" spans="13:13">
      <c r="M1668" t="str">
        <f t="shared" si="96"/>
        <v>morning</v>
      </c>
    </row>
    <row r="1669" spans="13:13">
      <c r="M1669" t="str">
        <f t="shared" si="96"/>
        <v>morning</v>
      </c>
    </row>
    <row r="1670" spans="13:13">
      <c r="M1670" t="str">
        <f t="shared" si="96"/>
        <v>morning</v>
      </c>
    </row>
    <row r="1671" spans="13:13">
      <c r="M1671" t="str">
        <f t="shared" si="96"/>
        <v>morning</v>
      </c>
    </row>
    <row r="1672" spans="13:13">
      <c r="M1672" t="str">
        <f t="shared" si="96"/>
        <v>morning</v>
      </c>
    </row>
    <row r="1673" spans="13:13">
      <c r="M1673" t="str">
        <f t="shared" si="96"/>
        <v>morning</v>
      </c>
    </row>
    <row r="1674" spans="13:13">
      <c r="M1674" t="str">
        <f t="shared" si="96"/>
        <v>morning</v>
      </c>
    </row>
    <row r="1675" spans="13:13">
      <c r="M1675" t="str">
        <f t="shared" si="96"/>
        <v>morning</v>
      </c>
    </row>
    <row r="1676" spans="13:13">
      <c r="M1676" t="str">
        <f t="shared" si="96"/>
        <v>morning</v>
      </c>
    </row>
    <row r="1677" spans="13:13">
      <c r="M1677" t="str">
        <f t="shared" si="96"/>
        <v>morning</v>
      </c>
    </row>
    <row r="1678" spans="13:13">
      <c r="M1678" t="str">
        <f t="shared" si="96"/>
        <v>morning</v>
      </c>
    </row>
    <row r="1679" spans="13:13">
      <c r="M1679" t="str">
        <f t="shared" si="96"/>
        <v>morning</v>
      </c>
    </row>
    <row r="1680" spans="13:13">
      <c r="M1680" t="str">
        <f t="shared" si="96"/>
        <v>morning</v>
      </c>
    </row>
    <row r="1681" spans="13:13">
      <c r="M1681" t="str">
        <f t="shared" si="96"/>
        <v>morning</v>
      </c>
    </row>
    <row r="1682" spans="13:13">
      <c r="M1682" t="str">
        <f t="shared" si="96"/>
        <v>morning</v>
      </c>
    </row>
    <row r="1683" spans="13:13">
      <c r="M1683" t="str">
        <f t="shared" si="96"/>
        <v>morning</v>
      </c>
    </row>
    <row r="1684" spans="13:13">
      <c r="M1684" t="str">
        <f t="shared" si="96"/>
        <v>morning</v>
      </c>
    </row>
    <row r="1685" spans="13:13">
      <c r="M1685" t="str">
        <f t="shared" si="96"/>
        <v>morning</v>
      </c>
    </row>
    <row r="1686" spans="13:13">
      <c r="M1686" t="str">
        <f t="shared" si="96"/>
        <v>morning</v>
      </c>
    </row>
    <row r="1687" spans="13:13">
      <c r="M1687" t="str">
        <f t="shared" si="96"/>
        <v>morning</v>
      </c>
    </row>
    <row r="1688" spans="13:13">
      <c r="M1688" t="str">
        <f t="shared" si="96"/>
        <v>morning</v>
      </c>
    </row>
    <row r="1689" spans="13:13">
      <c r="M1689" t="str">
        <f t="shared" si="96"/>
        <v>morning</v>
      </c>
    </row>
    <row r="1690" spans="13:13">
      <c r="M1690" t="str">
        <f t="shared" si="96"/>
        <v>morning</v>
      </c>
    </row>
    <row r="1691" spans="13:13">
      <c r="M1691" t="str">
        <f t="shared" si="96"/>
        <v>morning</v>
      </c>
    </row>
    <row r="1692" spans="13:13">
      <c r="M1692" t="str">
        <f t="shared" si="96"/>
        <v>morning</v>
      </c>
    </row>
    <row r="1693" spans="13:13">
      <c r="M1693" t="str">
        <f t="shared" si="96"/>
        <v>morning</v>
      </c>
    </row>
    <row r="1694" spans="13:13">
      <c r="M1694" t="str">
        <f t="shared" si="96"/>
        <v>morning</v>
      </c>
    </row>
    <row r="1695" spans="13:13">
      <c r="M1695" t="str">
        <f t="shared" si="96"/>
        <v>morning</v>
      </c>
    </row>
    <row r="1696" spans="13:13">
      <c r="M1696" t="str">
        <f t="shared" si="96"/>
        <v>morning</v>
      </c>
    </row>
    <row r="1697" spans="13:13">
      <c r="M1697" t="str">
        <f t="shared" si="96"/>
        <v>morning</v>
      </c>
    </row>
    <row r="1698" spans="13:13">
      <c r="M1698" t="str">
        <f t="shared" si="96"/>
        <v>morning</v>
      </c>
    </row>
    <row r="1699" spans="13:13">
      <c r="M1699" t="str">
        <f t="shared" si="96"/>
        <v>morning</v>
      </c>
    </row>
    <row r="1700" spans="13:13">
      <c r="M1700" t="str">
        <f t="shared" si="96"/>
        <v>morning</v>
      </c>
    </row>
    <row r="1701" spans="13:13">
      <c r="M1701" t="str">
        <f t="shared" si="96"/>
        <v>morning</v>
      </c>
    </row>
    <row r="1702" spans="13:13">
      <c r="M1702" t="str">
        <f t="shared" si="96"/>
        <v>morning</v>
      </c>
    </row>
    <row r="1703" spans="13:13">
      <c r="M1703" t="str">
        <f t="shared" si="96"/>
        <v>morning</v>
      </c>
    </row>
    <row r="1704" spans="13:13">
      <c r="M1704" t="str">
        <f t="shared" si="96"/>
        <v>morning</v>
      </c>
    </row>
    <row r="1705" spans="13:13">
      <c r="M1705" t="str">
        <f t="shared" si="96"/>
        <v>morning</v>
      </c>
    </row>
    <row r="1706" spans="13:13">
      <c r="M1706" t="str">
        <f t="shared" si="96"/>
        <v>morning</v>
      </c>
    </row>
    <row r="1707" spans="13:13">
      <c r="M1707" t="str">
        <f t="shared" si="96"/>
        <v>morning</v>
      </c>
    </row>
    <row r="1708" spans="13:13">
      <c r="M1708" t="str">
        <f t="shared" si="96"/>
        <v>morning</v>
      </c>
    </row>
    <row r="1709" spans="13:13">
      <c r="M1709" t="str">
        <f t="shared" si="96"/>
        <v>morning</v>
      </c>
    </row>
    <row r="1710" spans="13:13">
      <c r="M1710" t="str">
        <f t="shared" si="96"/>
        <v>morning</v>
      </c>
    </row>
    <row r="1711" spans="13:13">
      <c r="M1711" t="str">
        <f t="shared" si="96"/>
        <v>morning</v>
      </c>
    </row>
    <row r="1712" spans="13:13">
      <c r="M1712" t="str">
        <f t="shared" si="96"/>
        <v>morning</v>
      </c>
    </row>
    <row r="1713" spans="13:13">
      <c r="M1713" t="str">
        <f t="shared" si="96"/>
        <v>morning</v>
      </c>
    </row>
    <row r="1714" spans="13:13">
      <c r="M1714" t="str">
        <f t="shared" si="96"/>
        <v>morning</v>
      </c>
    </row>
    <row r="1715" spans="13:13">
      <c r="M1715" t="str">
        <f t="shared" si="96"/>
        <v>morning</v>
      </c>
    </row>
    <row r="1716" spans="13:13">
      <c r="M1716" t="str">
        <f t="shared" si="96"/>
        <v>morning</v>
      </c>
    </row>
    <row r="1717" spans="13:13">
      <c r="M1717" t="str">
        <f t="shared" si="96"/>
        <v>morning</v>
      </c>
    </row>
    <row r="1718" spans="13:13">
      <c r="M1718" t="str">
        <f t="shared" si="96"/>
        <v>morning</v>
      </c>
    </row>
    <row r="1719" spans="13:13">
      <c r="M1719" t="str">
        <f t="shared" si="96"/>
        <v>morning</v>
      </c>
    </row>
    <row r="1720" spans="13:13">
      <c r="M1720" t="str">
        <f t="shared" si="96"/>
        <v>morning</v>
      </c>
    </row>
    <row r="1721" spans="13:13">
      <c r="M1721" t="str">
        <f t="shared" si="96"/>
        <v>morning</v>
      </c>
    </row>
    <row r="1722" spans="13:13">
      <c r="M1722" t="str">
        <f t="shared" si="96"/>
        <v>morning</v>
      </c>
    </row>
    <row r="1723" spans="13:13">
      <c r="M1723" t="str">
        <f t="shared" si="96"/>
        <v>morning</v>
      </c>
    </row>
    <row r="1724" spans="13:13">
      <c r="M1724" t="str">
        <f t="shared" si="96"/>
        <v>morning</v>
      </c>
    </row>
    <row r="1725" spans="13:13">
      <c r="M1725" t="str">
        <f t="shared" si="96"/>
        <v>morning</v>
      </c>
    </row>
    <row r="1726" spans="13:13">
      <c r="M1726" t="str">
        <f t="shared" si="96"/>
        <v>morning</v>
      </c>
    </row>
    <row r="1727" spans="13:13">
      <c r="M1727" t="str">
        <f t="shared" si="96"/>
        <v>morning</v>
      </c>
    </row>
    <row r="1728" spans="13:13">
      <c r="M1728" t="str">
        <f t="shared" si="96"/>
        <v>morning</v>
      </c>
    </row>
    <row r="1729" spans="13:13">
      <c r="M1729" t="str">
        <f t="shared" si="96"/>
        <v>morning</v>
      </c>
    </row>
    <row r="1730" spans="13:13">
      <c r="M1730" t="str">
        <f t="shared" si="96"/>
        <v>morning</v>
      </c>
    </row>
    <row r="1731" spans="13:13">
      <c r="M1731" t="str">
        <f t="shared" ref="M1731:M1794" si="97">IF(G1731&lt;TIME(12,0,0),"morning",IF(AND(G1731&gt;=TIME(12,0,0),G1731&lt;TIME(16,0,0)),"afternoon","evening"))</f>
        <v>morning</v>
      </c>
    </row>
    <row r="1732" spans="13:13">
      <c r="M1732" t="str">
        <f t="shared" si="97"/>
        <v>morning</v>
      </c>
    </row>
    <row r="1733" spans="13:13">
      <c r="M1733" t="str">
        <f t="shared" si="97"/>
        <v>morning</v>
      </c>
    </row>
    <row r="1734" spans="13:13">
      <c r="M1734" t="str">
        <f t="shared" si="97"/>
        <v>morning</v>
      </c>
    </row>
    <row r="1735" spans="13:13">
      <c r="M1735" t="str">
        <f t="shared" si="97"/>
        <v>morning</v>
      </c>
    </row>
    <row r="1736" spans="13:13">
      <c r="M1736" t="str">
        <f t="shared" si="97"/>
        <v>morning</v>
      </c>
    </row>
    <row r="1737" spans="13:13">
      <c r="M1737" t="str">
        <f t="shared" si="97"/>
        <v>morning</v>
      </c>
    </row>
    <row r="1738" spans="13:13">
      <c r="M1738" t="str">
        <f t="shared" si="97"/>
        <v>morning</v>
      </c>
    </row>
    <row r="1739" spans="13:13">
      <c r="M1739" t="str">
        <f t="shared" si="97"/>
        <v>morning</v>
      </c>
    </row>
    <row r="1740" spans="13:13">
      <c r="M1740" t="str">
        <f t="shared" si="97"/>
        <v>morning</v>
      </c>
    </row>
    <row r="1741" spans="13:13">
      <c r="M1741" t="str">
        <f t="shared" si="97"/>
        <v>morning</v>
      </c>
    </row>
    <row r="1742" spans="13:13">
      <c r="M1742" t="str">
        <f t="shared" si="97"/>
        <v>morning</v>
      </c>
    </row>
    <row r="1743" spans="13:13">
      <c r="M1743" t="str">
        <f t="shared" si="97"/>
        <v>morning</v>
      </c>
    </row>
    <row r="1744" spans="13:13">
      <c r="M1744" t="str">
        <f t="shared" si="97"/>
        <v>morning</v>
      </c>
    </row>
    <row r="1745" spans="13:13">
      <c r="M1745" t="str">
        <f t="shared" si="97"/>
        <v>morning</v>
      </c>
    </row>
    <row r="1746" spans="13:13">
      <c r="M1746" t="str">
        <f t="shared" si="97"/>
        <v>morning</v>
      </c>
    </row>
    <row r="1747" spans="13:13">
      <c r="M1747" t="str">
        <f t="shared" si="97"/>
        <v>morning</v>
      </c>
    </row>
    <row r="1748" spans="13:13">
      <c r="M1748" t="str">
        <f t="shared" si="97"/>
        <v>morning</v>
      </c>
    </row>
    <row r="1749" spans="13:13">
      <c r="M1749" t="str">
        <f t="shared" si="97"/>
        <v>morning</v>
      </c>
    </row>
    <row r="1750" spans="13:13">
      <c r="M1750" t="str">
        <f t="shared" si="97"/>
        <v>morning</v>
      </c>
    </row>
    <row r="1751" spans="13:13">
      <c r="M1751" t="str">
        <f t="shared" si="97"/>
        <v>morning</v>
      </c>
    </row>
    <row r="1752" spans="13:13">
      <c r="M1752" t="str">
        <f t="shared" si="97"/>
        <v>morning</v>
      </c>
    </row>
    <row r="1753" spans="13:13">
      <c r="M1753" t="str">
        <f t="shared" si="97"/>
        <v>morning</v>
      </c>
    </row>
    <row r="1754" spans="13:13">
      <c r="M1754" t="str">
        <f t="shared" si="97"/>
        <v>morning</v>
      </c>
    </row>
    <row r="1755" spans="13:13">
      <c r="M1755" t="str">
        <f t="shared" si="97"/>
        <v>morning</v>
      </c>
    </row>
    <row r="1756" spans="13:13">
      <c r="M1756" t="str">
        <f t="shared" si="97"/>
        <v>morning</v>
      </c>
    </row>
    <row r="1757" spans="13:13">
      <c r="M1757" t="str">
        <f t="shared" si="97"/>
        <v>morning</v>
      </c>
    </row>
    <row r="1758" spans="13:13">
      <c r="M1758" t="str">
        <f t="shared" si="97"/>
        <v>morning</v>
      </c>
    </row>
    <row r="1759" spans="13:13">
      <c r="M1759" t="str">
        <f t="shared" si="97"/>
        <v>morning</v>
      </c>
    </row>
    <row r="1760" spans="13:13">
      <c r="M1760" t="str">
        <f t="shared" si="97"/>
        <v>morning</v>
      </c>
    </row>
    <row r="1761" spans="13:13">
      <c r="M1761" t="str">
        <f t="shared" si="97"/>
        <v>morning</v>
      </c>
    </row>
    <row r="1762" spans="13:13">
      <c r="M1762" t="str">
        <f t="shared" si="97"/>
        <v>morning</v>
      </c>
    </row>
    <row r="1763" spans="13:13">
      <c r="M1763" t="str">
        <f t="shared" si="97"/>
        <v>morning</v>
      </c>
    </row>
    <row r="1764" spans="13:13">
      <c r="M1764" t="str">
        <f t="shared" si="97"/>
        <v>morning</v>
      </c>
    </row>
    <row r="1765" spans="13:13">
      <c r="M1765" t="str">
        <f t="shared" si="97"/>
        <v>morning</v>
      </c>
    </row>
    <row r="1766" spans="13:13">
      <c r="M1766" t="str">
        <f t="shared" si="97"/>
        <v>morning</v>
      </c>
    </row>
    <row r="1767" spans="13:13">
      <c r="M1767" t="str">
        <f t="shared" si="97"/>
        <v>morning</v>
      </c>
    </row>
    <row r="1768" spans="13:13">
      <c r="M1768" t="str">
        <f t="shared" si="97"/>
        <v>morning</v>
      </c>
    </row>
    <row r="1769" spans="13:13">
      <c r="M1769" t="str">
        <f t="shared" si="97"/>
        <v>morning</v>
      </c>
    </row>
    <row r="1770" spans="13:13">
      <c r="M1770" t="str">
        <f t="shared" si="97"/>
        <v>morning</v>
      </c>
    </row>
    <row r="1771" spans="13:13">
      <c r="M1771" t="str">
        <f t="shared" si="97"/>
        <v>morning</v>
      </c>
    </row>
    <row r="1772" spans="13:13">
      <c r="M1772" t="str">
        <f t="shared" si="97"/>
        <v>morning</v>
      </c>
    </row>
    <row r="1773" spans="13:13">
      <c r="M1773" t="str">
        <f t="shared" si="97"/>
        <v>morning</v>
      </c>
    </row>
    <row r="1774" spans="13:13">
      <c r="M1774" t="str">
        <f t="shared" si="97"/>
        <v>morning</v>
      </c>
    </row>
    <row r="1775" spans="13:13">
      <c r="M1775" t="str">
        <f t="shared" si="97"/>
        <v>morning</v>
      </c>
    </row>
    <row r="1776" spans="13:13">
      <c r="M1776" t="str">
        <f t="shared" si="97"/>
        <v>morning</v>
      </c>
    </row>
    <row r="1777" spans="13:13">
      <c r="M1777" t="str">
        <f t="shared" si="97"/>
        <v>morning</v>
      </c>
    </row>
    <row r="1778" spans="13:13">
      <c r="M1778" t="str">
        <f t="shared" si="97"/>
        <v>morning</v>
      </c>
    </row>
    <row r="1779" spans="13:13">
      <c r="M1779" t="str">
        <f t="shared" si="97"/>
        <v>morning</v>
      </c>
    </row>
    <row r="1780" spans="13:13">
      <c r="M1780" t="str">
        <f t="shared" si="97"/>
        <v>morning</v>
      </c>
    </row>
    <row r="1781" spans="13:13">
      <c r="M1781" t="str">
        <f t="shared" si="97"/>
        <v>morning</v>
      </c>
    </row>
    <row r="1782" spans="13:13">
      <c r="M1782" t="str">
        <f t="shared" si="97"/>
        <v>morning</v>
      </c>
    </row>
    <row r="1783" spans="13:13">
      <c r="M1783" t="str">
        <f t="shared" si="97"/>
        <v>morning</v>
      </c>
    </row>
    <row r="1784" spans="13:13">
      <c r="M1784" t="str">
        <f t="shared" si="97"/>
        <v>morning</v>
      </c>
    </row>
    <row r="1785" spans="13:13">
      <c r="M1785" t="str">
        <f t="shared" si="97"/>
        <v>morning</v>
      </c>
    </row>
    <row r="1786" spans="13:13">
      <c r="M1786" t="str">
        <f t="shared" si="97"/>
        <v>morning</v>
      </c>
    </row>
    <row r="1787" spans="13:13">
      <c r="M1787" t="str">
        <f t="shared" si="97"/>
        <v>morning</v>
      </c>
    </row>
    <row r="1788" spans="13:13">
      <c r="M1788" t="str">
        <f t="shared" si="97"/>
        <v>morning</v>
      </c>
    </row>
    <row r="1789" spans="13:13">
      <c r="M1789" t="str">
        <f t="shared" si="97"/>
        <v>morning</v>
      </c>
    </row>
    <row r="1790" spans="13:13">
      <c r="M1790" t="str">
        <f t="shared" si="97"/>
        <v>morning</v>
      </c>
    </row>
    <row r="1791" spans="13:13">
      <c r="M1791" t="str">
        <f t="shared" si="97"/>
        <v>morning</v>
      </c>
    </row>
    <row r="1792" spans="13:13">
      <c r="M1792" t="str">
        <f t="shared" si="97"/>
        <v>morning</v>
      </c>
    </row>
    <row r="1793" spans="13:13">
      <c r="M1793" t="str">
        <f t="shared" si="97"/>
        <v>morning</v>
      </c>
    </row>
    <row r="1794" spans="13:13">
      <c r="M1794" t="str">
        <f t="shared" si="97"/>
        <v>morning</v>
      </c>
    </row>
    <row r="1795" spans="13:13">
      <c r="M1795" t="str">
        <f t="shared" ref="M1795:M1858" si="98">IF(G1795&lt;TIME(12,0,0),"morning",IF(AND(G1795&gt;=TIME(12,0,0),G1795&lt;TIME(16,0,0)),"afternoon","evening"))</f>
        <v>morning</v>
      </c>
    </row>
    <row r="1796" spans="13:13">
      <c r="M1796" t="str">
        <f t="shared" si="98"/>
        <v>morning</v>
      </c>
    </row>
    <row r="1797" spans="13:13">
      <c r="M1797" t="str">
        <f t="shared" si="98"/>
        <v>morning</v>
      </c>
    </row>
    <row r="1798" spans="13:13">
      <c r="M1798" t="str">
        <f t="shared" si="98"/>
        <v>morning</v>
      </c>
    </row>
    <row r="1799" spans="13:13">
      <c r="M1799" t="str">
        <f t="shared" si="98"/>
        <v>morning</v>
      </c>
    </row>
    <row r="1800" spans="13:13">
      <c r="M1800" t="str">
        <f t="shared" si="98"/>
        <v>morning</v>
      </c>
    </row>
    <row r="1801" spans="13:13">
      <c r="M1801" t="str">
        <f t="shared" si="98"/>
        <v>morning</v>
      </c>
    </row>
    <row r="1802" spans="13:13">
      <c r="M1802" t="str">
        <f t="shared" si="98"/>
        <v>morning</v>
      </c>
    </row>
    <row r="1803" spans="13:13">
      <c r="M1803" t="str">
        <f t="shared" si="98"/>
        <v>morning</v>
      </c>
    </row>
    <row r="1804" spans="13:13">
      <c r="M1804" t="str">
        <f t="shared" si="98"/>
        <v>morning</v>
      </c>
    </row>
    <row r="1805" spans="13:13">
      <c r="M1805" t="str">
        <f t="shared" si="98"/>
        <v>morning</v>
      </c>
    </row>
    <row r="1806" spans="13:13">
      <c r="M1806" t="str">
        <f t="shared" si="98"/>
        <v>morning</v>
      </c>
    </row>
    <row r="1807" spans="13:13">
      <c r="M1807" t="str">
        <f t="shared" si="98"/>
        <v>morning</v>
      </c>
    </row>
    <row r="1808" spans="13:13">
      <c r="M1808" t="str">
        <f t="shared" si="98"/>
        <v>morning</v>
      </c>
    </row>
    <row r="1809" spans="13:13">
      <c r="M1809" t="str">
        <f t="shared" si="98"/>
        <v>morning</v>
      </c>
    </row>
    <row r="1810" spans="13:13">
      <c r="M1810" t="str">
        <f t="shared" si="98"/>
        <v>morning</v>
      </c>
    </row>
    <row r="1811" spans="13:13">
      <c r="M1811" t="str">
        <f t="shared" si="98"/>
        <v>morning</v>
      </c>
    </row>
    <row r="1812" spans="13:13">
      <c r="M1812" t="str">
        <f t="shared" si="98"/>
        <v>morning</v>
      </c>
    </row>
    <row r="1813" spans="13:13">
      <c r="M1813" t="str">
        <f t="shared" si="98"/>
        <v>morning</v>
      </c>
    </row>
    <row r="1814" spans="13:13">
      <c r="M1814" t="str">
        <f t="shared" si="98"/>
        <v>morning</v>
      </c>
    </row>
    <row r="1815" spans="13:13">
      <c r="M1815" t="str">
        <f t="shared" si="98"/>
        <v>morning</v>
      </c>
    </row>
    <row r="1816" spans="13:13">
      <c r="M1816" t="str">
        <f t="shared" si="98"/>
        <v>morning</v>
      </c>
    </row>
    <row r="1817" spans="13:13">
      <c r="M1817" t="str">
        <f t="shared" si="98"/>
        <v>morning</v>
      </c>
    </row>
    <row r="1818" spans="13:13">
      <c r="M1818" t="str">
        <f t="shared" si="98"/>
        <v>morning</v>
      </c>
    </row>
    <row r="1819" spans="13:13">
      <c r="M1819" t="str">
        <f t="shared" si="98"/>
        <v>morning</v>
      </c>
    </row>
    <row r="1820" spans="13:13">
      <c r="M1820" t="str">
        <f t="shared" si="98"/>
        <v>morning</v>
      </c>
    </row>
    <row r="1821" spans="13:13">
      <c r="M1821" t="str">
        <f t="shared" si="98"/>
        <v>morning</v>
      </c>
    </row>
    <row r="1822" spans="13:13">
      <c r="M1822" t="str">
        <f t="shared" si="98"/>
        <v>morning</v>
      </c>
    </row>
    <row r="1823" spans="13:13">
      <c r="M1823" t="str">
        <f t="shared" si="98"/>
        <v>morning</v>
      </c>
    </row>
    <row r="1824" spans="13:13">
      <c r="M1824" t="str">
        <f t="shared" si="98"/>
        <v>morning</v>
      </c>
    </row>
    <row r="1825" spans="13:13">
      <c r="M1825" t="str">
        <f t="shared" si="98"/>
        <v>morning</v>
      </c>
    </row>
    <row r="1826" spans="13:13">
      <c r="M1826" t="str">
        <f t="shared" si="98"/>
        <v>morning</v>
      </c>
    </row>
    <row r="1827" spans="13:13">
      <c r="M1827" t="str">
        <f t="shared" si="98"/>
        <v>morning</v>
      </c>
    </row>
    <row r="1828" spans="13:13">
      <c r="M1828" t="str">
        <f t="shared" si="98"/>
        <v>morning</v>
      </c>
    </row>
    <row r="1829" spans="13:13">
      <c r="M1829" t="str">
        <f t="shared" si="98"/>
        <v>morning</v>
      </c>
    </row>
    <row r="1830" spans="13:13">
      <c r="M1830" t="str">
        <f t="shared" si="98"/>
        <v>morning</v>
      </c>
    </row>
    <row r="1831" spans="13:13">
      <c r="M1831" t="str">
        <f t="shared" si="98"/>
        <v>morning</v>
      </c>
    </row>
    <row r="1832" spans="13:13">
      <c r="M1832" t="str">
        <f t="shared" si="98"/>
        <v>morning</v>
      </c>
    </row>
    <row r="1833" spans="13:13">
      <c r="M1833" t="str">
        <f t="shared" si="98"/>
        <v>morning</v>
      </c>
    </row>
    <row r="1834" spans="13:13">
      <c r="M1834" t="str">
        <f t="shared" si="98"/>
        <v>morning</v>
      </c>
    </row>
    <row r="1835" spans="13:13">
      <c r="M1835" t="str">
        <f t="shared" si="98"/>
        <v>morning</v>
      </c>
    </row>
    <row r="1836" spans="13:13">
      <c r="M1836" t="str">
        <f t="shared" si="98"/>
        <v>morning</v>
      </c>
    </row>
    <row r="1837" spans="13:13">
      <c r="M1837" t="str">
        <f t="shared" si="98"/>
        <v>morning</v>
      </c>
    </row>
    <row r="1838" spans="13:13">
      <c r="M1838" t="str">
        <f t="shared" si="98"/>
        <v>morning</v>
      </c>
    </row>
    <row r="1839" spans="13:13">
      <c r="M1839" t="str">
        <f t="shared" si="98"/>
        <v>morning</v>
      </c>
    </row>
    <row r="1840" spans="13:13">
      <c r="M1840" t="str">
        <f t="shared" si="98"/>
        <v>morning</v>
      </c>
    </row>
    <row r="1841" spans="13:13">
      <c r="M1841" t="str">
        <f t="shared" si="98"/>
        <v>morning</v>
      </c>
    </row>
    <row r="1842" spans="13:13">
      <c r="M1842" t="str">
        <f t="shared" si="98"/>
        <v>morning</v>
      </c>
    </row>
    <row r="1843" spans="13:13">
      <c r="M1843" t="str">
        <f t="shared" si="98"/>
        <v>morning</v>
      </c>
    </row>
    <row r="1844" spans="13:13">
      <c r="M1844" t="str">
        <f t="shared" si="98"/>
        <v>morning</v>
      </c>
    </row>
    <row r="1845" spans="13:13">
      <c r="M1845" t="str">
        <f t="shared" si="98"/>
        <v>morning</v>
      </c>
    </row>
    <row r="1846" spans="13:13">
      <c r="M1846" t="str">
        <f t="shared" si="98"/>
        <v>morning</v>
      </c>
    </row>
    <row r="1847" spans="13:13">
      <c r="M1847" t="str">
        <f t="shared" si="98"/>
        <v>morning</v>
      </c>
    </row>
    <row r="1848" spans="13:13">
      <c r="M1848" t="str">
        <f t="shared" si="98"/>
        <v>morning</v>
      </c>
    </row>
    <row r="1849" spans="13:13">
      <c r="M1849" t="str">
        <f t="shared" si="98"/>
        <v>morning</v>
      </c>
    </row>
    <row r="1850" spans="13:13">
      <c r="M1850" t="str">
        <f t="shared" si="98"/>
        <v>morning</v>
      </c>
    </row>
    <row r="1851" spans="13:13">
      <c r="M1851" t="str">
        <f t="shared" si="98"/>
        <v>morning</v>
      </c>
    </row>
    <row r="1852" spans="13:13">
      <c r="M1852" t="str">
        <f t="shared" si="98"/>
        <v>morning</v>
      </c>
    </row>
    <row r="1853" spans="13:13">
      <c r="M1853" t="str">
        <f t="shared" si="98"/>
        <v>morning</v>
      </c>
    </row>
    <row r="1854" spans="13:13">
      <c r="M1854" t="str">
        <f t="shared" si="98"/>
        <v>morning</v>
      </c>
    </row>
    <row r="1855" spans="13:13">
      <c r="M1855" t="str">
        <f t="shared" si="98"/>
        <v>morning</v>
      </c>
    </row>
    <row r="1856" spans="13:13">
      <c r="M1856" t="str">
        <f t="shared" si="98"/>
        <v>morning</v>
      </c>
    </row>
    <row r="1857" spans="13:13">
      <c r="M1857" t="str">
        <f t="shared" si="98"/>
        <v>morning</v>
      </c>
    </row>
    <row r="1858" spans="13:13">
      <c r="M1858" t="str">
        <f t="shared" si="98"/>
        <v>morning</v>
      </c>
    </row>
    <row r="1859" spans="13:13">
      <c r="M1859" t="str">
        <f t="shared" ref="M1859:M1922" si="99">IF(G1859&lt;TIME(12,0,0),"morning",IF(AND(G1859&gt;=TIME(12,0,0),G1859&lt;TIME(16,0,0)),"afternoon","evening"))</f>
        <v>morning</v>
      </c>
    </row>
    <row r="1860" spans="13:13">
      <c r="M1860" t="str">
        <f t="shared" si="99"/>
        <v>morning</v>
      </c>
    </row>
    <row r="1861" spans="13:13">
      <c r="M1861" t="str">
        <f t="shared" si="99"/>
        <v>morning</v>
      </c>
    </row>
    <row r="1862" spans="13:13">
      <c r="M1862" t="str">
        <f t="shared" si="99"/>
        <v>morning</v>
      </c>
    </row>
    <row r="1863" spans="13:13">
      <c r="M1863" t="str">
        <f t="shared" si="99"/>
        <v>morning</v>
      </c>
    </row>
    <row r="1864" spans="13:13">
      <c r="M1864" t="str">
        <f t="shared" si="99"/>
        <v>morning</v>
      </c>
    </row>
    <row r="1865" spans="13:13">
      <c r="M1865" t="str">
        <f t="shared" si="99"/>
        <v>morning</v>
      </c>
    </row>
    <row r="1866" spans="13:13">
      <c r="M1866" t="str">
        <f t="shared" si="99"/>
        <v>morning</v>
      </c>
    </row>
    <row r="1867" spans="13:13">
      <c r="M1867" t="str">
        <f t="shared" si="99"/>
        <v>morning</v>
      </c>
    </row>
    <row r="1868" spans="13:13">
      <c r="M1868" t="str">
        <f t="shared" si="99"/>
        <v>morning</v>
      </c>
    </row>
    <row r="1869" spans="13:13">
      <c r="M1869" t="str">
        <f t="shared" si="99"/>
        <v>morning</v>
      </c>
    </row>
    <row r="1870" spans="13:13">
      <c r="M1870" t="str">
        <f t="shared" si="99"/>
        <v>morning</v>
      </c>
    </row>
    <row r="1871" spans="13:13">
      <c r="M1871" t="str">
        <f t="shared" si="99"/>
        <v>morning</v>
      </c>
    </row>
    <row r="1872" spans="13:13">
      <c r="M1872" t="str">
        <f t="shared" si="99"/>
        <v>morning</v>
      </c>
    </row>
    <row r="1873" spans="13:13">
      <c r="M1873" t="str">
        <f t="shared" si="99"/>
        <v>morning</v>
      </c>
    </row>
    <row r="1874" spans="13:13">
      <c r="M1874" t="str">
        <f t="shared" si="99"/>
        <v>morning</v>
      </c>
    </row>
    <row r="1875" spans="13:13">
      <c r="M1875" t="str">
        <f t="shared" si="99"/>
        <v>morning</v>
      </c>
    </row>
    <row r="1876" spans="13:13">
      <c r="M1876" t="str">
        <f t="shared" si="99"/>
        <v>morning</v>
      </c>
    </row>
    <row r="1877" spans="13:13">
      <c r="M1877" t="str">
        <f t="shared" si="99"/>
        <v>morning</v>
      </c>
    </row>
    <row r="1878" spans="13:13">
      <c r="M1878" t="str">
        <f t="shared" si="99"/>
        <v>morning</v>
      </c>
    </row>
    <row r="1879" spans="13:13">
      <c r="M1879" t="str">
        <f t="shared" si="99"/>
        <v>morning</v>
      </c>
    </row>
    <row r="1880" spans="13:13">
      <c r="M1880" t="str">
        <f t="shared" si="99"/>
        <v>morning</v>
      </c>
    </row>
    <row r="1881" spans="13:13">
      <c r="M1881" t="str">
        <f t="shared" si="99"/>
        <v>morning</v>
      </c>
    </row>
    <row r="1882" spans="13:13">
      <c r="M1882" t="str">
        <f t="shared" si="99"/>
        <v>morning</v>
      </c>
    </row>
    <row r="1883" spans="13:13">
      <c r="M1883" t="str">
        <f t="shared" si="99"/>
        <v>morning</v>
      </c>
    </row>
    <row r="1884" spans="13:13">
      <c r="M1884" t="str">
        <f t="shared" si="99"/>
        <v>morning</v>
      </c>
    </row>
    <row r="1885" spans="13:13">
      <c r="M1885" t="str">
        <f t="shared" si="99"/>
        <v>morning</v>
      </c>
    </row>
    <row r="1886" spans="13:13">
      <c r="M1886" t="str">
        <f t="shared" si="99"/>
        <v>morning</v>
      </c>
    </row>
    <row r="1887" spans="13:13">
      <c r="M1887" t="str">
        <f t="shared" si="99"/>
        <v>morning</v>
      </c>
    </row>
    <row r="1888" spans="13:13">
      <c r="M1888" t="str">
        <f t="shared" si="99"/>
        <v>morning</v>
      </c>
    </row>
    <row r="1889" spans="13:13">
      <c r="M1889" t="str">
        <f t="shared" si="99"/>
        <v>morning</v>
      </c>
    </row>
    <row r="1890" spans="13:13">
      <c r="M1890" t="str">
        <f t="shared" si="99"/>
        <v>morning</v>
      </c>
    </row>
    <row r="1891" spans="13:13">
      <c r="M1891" t="str">
        <f t="shared" si="99"/>
        <v>morning</v>
      </c>
    </row>
    <row r="1892" spans="13:13">
      <c r="M1892" t="str">
        <f t="shared" si="99"/>
        <v>morning</v>
      </c>
    </row>
    <row r="1893" spans="13:13">
      <c r="M1893" t="str">
        <f t="shared" si="99"/>
        <v>morning</v>
      </c>
    </row>
    <row r="1894" spans="13:13">
      <c r="M1894" t="str">
        <f t="shared" si="99"/>
        <v>morning</v>
      </c>
    </row>
    <row r="1895" spans="13:13">
      <c r="M1895" t="str">
        <f t="shared" si="99"/>
        <v>morning</v>
      </c>
    </row>
    <row r="1896" spans="13:13">
      <c r="M1896" t="str">
        <f t="shared" si="99"/>
        <v>morning</v>
      </c>
    </row>
    <row r="1897" spans="13:13">
      <c r="M1897" t="str">
        <f t="shared" si="99"/>
        <v>morning</v>
      </c>
    </row>
    <row r="1898" spans="13:13">
      <c r="M1898" t="str">
        <f t="shared" si="99"/>
        <v>morning</v>
      </c>
    </row>
    <row r="1899" spans="13:13">
      <c r="M1899" t="str">
        <f t="shared" si="99"/>
        <v>morning</v>
      </c>
    </row>
    <row r="1900" spans="13:13">
      <c r="M1900" t="str">
        <f t="shared" si="99"/>
        <v>morning</v>
      </c>
    </row>
    <row r="1901" spans="13:13">
      <c r="M1901" t="str">
        <f t="shared" si="99"/>
        <v>morning</v>
      </c>
    </row>
    <row r="1902" spans="13:13">
      <c r="M1902" t="str">
        <f t="shared" si="99"/>
        <v>morning</v>
      </c>
    </row>
    <row r="1903" spans="13:13">
      <c r="M1903" t="str">
        <f t="shared" si="99"/>
        <v>morning</v>
      </c>
    </row>
    <row r="1904" spans="13:13">
      <c r="M1904" t="str">
        <f t="shared" si="99"/>
        <v>morning</v>
      </c>
    </row>
    <row r="1905" spans="13:13">
      <c r="M1905" t="str">
        <f t="shared" si="99"/>
        <v>morning</v>
      </c>
    </row>
    <row r="1906" spans="13:13">
      <c r="M1906" t="str">
        <f t="shared" si="99"/>
        <v>morning</v>
      </c>
    </row>
    <row r="1907" spans="13:13">
      <c r="M1907" t="str">
        <f t="shared" si="99"/>
        <v>morning</v>
      </c>
    </row>
    <row r="1908" spans="13:13">
      <c r="M1908" t="str">
        <f t="shared" si="99"/>
        <v>morning</v>
      </c>
    </row>
    <row r="1909" spans="13:13">
      <c r="M1909" t="str">
        <f t="shared" si="99"/>
        <v>morning</v>
      </c>
    </row>
    <row r="1910" spans="13:13">
      <c r="M1910" t="str">
        <f t="shared" si="99"/>
        <v>morning</v>
      </c>
    </row>
    <row r="1911" spans="13:13">
      <c r="M1911" t="str">
        <f t="shared" si="99"/>
        <v>morning</v>
      </c>
    </row>
    <row r="1912" spans="13:13">
      <c r="M1912" t="str">
        <f t="shared" si="99"/>
        <v>morning</v>
      </c>
    </row>
    <row r="1913" spans="13:13">
      <c r="M1913" t="str">
        <f t="shared" si="99"/>
        <v>morning</v>
      </c>
    </row>
    <row r="1914" spans="13:13">
      <c r="M1914" t="str">
        <f t="shared" si="99"/>
        <v>morning</v>
      </c>
    </row>
    <row r="1915" spans="13:13">
      <c r="M1915" t="str">
        <f t="shared" si="99"/>
        <v>morning</v>
      </c>
    </row>
    <row r="1916" spans="13:13">
      <c r="M1916" t="str">
        <f t="shared" si="99"/>
        <v>morning</v>
      </c>
    </row>
    <row r="1917" spans="13:13">
      <c r="M1917" t="str">
        <f t="shared" si="99"/>
        <v>morning</v>
      </c>
    </row>
    <row r="1918" spans="13:13">
      <c r="M1918" t="str">
        <f t="shared" si="99"/>
        <v>morning</v>
      </c>
    </row>
    <row r="1919" spans="13:13">
      <c r="M1919" t="str">
        <f t="shared" si="99"/>
        <v>morning</v>
      </c>
    </row>
    <row r="1920" spans="13:13">
      <c r="M1920" t="str">
        <f t="shared" si="99"/>
        <v>morning</v>
      </c>
    </row>
    <row r="1921" spans="13:13">
      <c r="M1921" t="str">
        <f t="shared" si="99"/>
        <v>morning</v>
      </c>
    </row>
    <row r="1922" spans="13:13">
      <c r="M1922" t="str">
        <f t="shared" si="99"/>
        <v>morning</v>
      </c>
    </row>
    <row r="1923" spans="13:13">
      <c r="M1923" t="str">
        <f t="shared" ref="M1923:M1986" si="100">IF(G1923&lt;TIME(12,0,0),"morning",IF(AND(G1923&gt;=TIME(12,0,0),G1923&lt;TIME(16,0,0)),"afternoon","evening"))</f>
        <v>morning</v>
      </c>
    </row>
    <row r="1924" spans="13:13">
      <c r="M1924" t="str">
        <f t="shared" si="100"/>
        <v>morning</v>
      </c>
    </row>
    <row r="1925" spans="13:13">
      <c r="M1925" t="str">
        <f t="shared" si="100"/>
        <v>morning</v>
      </c>
    </row>
    <row r="1926" spans="13:13">
      <c r="M1926" t="str">
        <f t="shared" si="100"/>
        <v>morning</v>
      </c>
    </row>
    <row r="1927" spans="13:13">
      <c r="M1927" t="str">
        <f t="shared" si="100"/>
        <v>morning</v>
      </c>
    </row>
    <row r="1928" spans="13:13">
      <c r="M1928" t="str">
        <f t="shared" si="100"/>
        <v>morning</v>
      </c>
    </row>
    <row r="1929" spans="13:13">
      <c r="M1929" t="str">
        <f t="shared" si="100"/>
        <v>morning</v>
      </c>
    </row>
    <row r="1930" spans="13:13">
      <c r="M1930" t="str">
        <f t="shared" si="100"/>
        <v>morning</v>
      </c>
    </row>
    <row r="1931" spans="13:13">
      <c r="M1931" t="str">
        <f t="shared" si="100"/>
        <v>morning</v>
      </c>
    </row>
    <row r="1932" spans="13:13">
      <c r="M1932" t="str">
        <f t="shared" si="100"/>
        <v>morning</v>
      </c>
    </row>
    <row r="1933" spans="13:13">
      <c r="M1933" t="str">
        <f t="shared" si="100"/>
        <v>morning</v>
      </c>
    </row>
    <row r="1934" spans="13:13">
      <c r="M1934" t="str">
        <f t="shared" si="100"/>
        <v>morning</v>
      </c>
    </row>
    <row r="1935" spans="13:13">
      <c r="M1935" t="str">
        <f t="shared" si="100"/>
        <v>morning</v>
      </c>
    </row>
    <row r="1936" spans="13:13">
      <c r="M1936" t="str">
        <f t="shared" si="100"/>
        <v>morning</v>
      </c>
    </row>
    <row r="1937" spans="13:13">
      <c r="M1937" t="str">
        <f t="shared" si="100"/>
        <v>morning</v>
      </c>
    </row>
    <row r="1938" spans="13:13">
      <c r="M1938" t="str">
        <f t="shared" si="100"/>
        <v>morning</v>
      </c>
    </row>
    <row r="1939" spans="13:13">
      <c r="M1939" t="str">
        <f t="shared" si="100"/>
        <v>morning</v>
      </c>
    </row>
    <row r="1940" spans="13:13">
      <c r="M1940" t="str">
        <f t="shared" si="100"/>
        <v>morning</v>
      </c>
    </row>
    <row r="1941" spans="13:13">
      <c r="M1941" t="str">
        <f t="shared" si="100"/>
        <v>morning</v>
      </c>
    </row>
    <row r="1942" spans="13:13">
      <c r="M1942" t="str">
        <f t="shared" si="100"/>
        <v>morning</v>
      </c>
    </row>
    <row r="1943" spans="13:13">
      <c r="M1943" t="str">
        <f t="shared" si="100"/>
        <v>morning</v>
      </c>
    </row>
    <row r="1944" spans="13:13">
      <c r="M1944" t="str">
        <f t="shared" si="100"/>
        <v>morning</v>
      </c>
    </row>
    <row r="1945" spans="13:13">
      <c r="M1945" t="str">
        <f t="shared" si="100"/>
        <v>morning</v>
      </c>
    </row>
    <row r="1946" spans="13:13">
      <c r="M1946" t="str">
        <f t="shared" si="100"/>
        <v>morning</v>
      </c>
    </row>
    <row r="1947" spans="13:13">
      <c r="M1947" t="str">
        <f t="shared" si="100"/>
        <v>morning</v>
      </c>
    </row>
    <row r="1948" spans="13:13">
      <c r="M1948" t="str">
        <f t="shared" si="100"/>
        <v>morning</v>
      </c>
    </row>
    <row r="1949" spans="13:13">
      <c r="M1949" t="str">
        <f t="shared" si="100"/>
        <v>morning</v>
      </c>
    </row>
    <row r="1950" spans="13:13">
      <c r="M1950" t="str">
        <f t="shared" si="100"/>
        <v>morning</v>
      </c>
    </row>
    <row r="1951" spans="13:13">
      <c r="M1951" t="str">
        <f t="shared" si="100"/>
        <v>morning</v>
      </c>
    </row>
    <row r="1952" spans="13:13">
      <c r="M1952" t="str">
        <f t="shared" si="100"/>
        <v>morning</v>
      </c>
    </row>
    <row r="1953" spans="13:13">
      <c r="M1953" t="str">
        <f t="shared" si="100"/>
        <v>morning</v>
      </c>
    </row>
    <row r="1954" spans="13:13">
      <c r="M1954" t="str">
        <f t="shared" si="100"/>
        <v>morning</v>
      </c>
    </row>
    <row r="1955" spans="13:13">
      <c r="M1955" t="str">
        <f t="shared" si="100"/>
        <v>morning</v>
      </c>
    </row>
    <row r="1956" spans="13:13">
      <c r="M1956" t="str">
        <f t="shared" si="100"/>
        <v>morning</v>
      </c>
    </row>
    <row r="1957" spans="13:13">
      <c r="M1957" t="str">
        <f t="shared" si="100"/>
        <v>morning</v>
      </c>
    </row>
    <row r="1958" spans="13:13">
      <c r="M1958" t="str">
        <f t="shared" si="100"/>
        <v>morning</v>
      </c>
    </row>
    <row r="1959" spans="13:13">
      <c r="M1959" t="str">
        <f t="shared" si="100"/>
        <v>morning</v>
      </c>
    </row>
    <row r="1960" spans="13:13">
      <c r="M1960" t="str">
        <f t="shared" si="100"/>
        <v>morning</v>
      </c>
    </row>
    <row r="1961" spans="13:13">
      <c r="M1961" t="str">
        <f t="shared" si="100"/>
        <v>morning</v>
      </c>
    </row>
    <row r="1962" spans="13:13">
      <c r="M1962" t="str">
        <f t="shared" si="100"/>
        <v>morning</v>
      </c>
    </row>
    <row r="1963" spans="13:13">
      <c r="M1963" t="str">
        <f t="shared" si="100"/>
        <v>morning</v>
      </c>
    </row>
    <row r="1964" spans="13:13">
      <c r="M1964" t="str">
        <f t="shared" si="100"/>
        <v>morning</v>
      </c>
    </row>
    <row r="1965" spans="13:13">
      <c r="M1965" t="str">
        <f t="shared" si="100"/>
        <v>morning</v>
      </c>
    </row>
    <row r="1966" spans="13:13">
      <c r="M1966" t="str">
        <f t="shared" si="100"/>
        <v>morning</v>
      </c>
    </row>
    <row r="1967" spans="13:13">
      <c r="M1967" t="str">
        <f t="shared" si="100"/>
        <v>morning</v>
      </c>
    </row>
    <row r="1968" spans="13:13">
      <c r="M1968" t="str">
        <f t="shared" si="100"/>
        <v>morning</v>
      </c>
    </row>
    <row r="1969" spans="13:13">
      <c r="M1969" t="str">
        <f t="shared" si="100"/>
        <v>morning</v>
      </c>
    </row>
    <row r="1970" spans="13:13">
      <c r="M1970" t="str">
        <f t="shared" si="100"/>
        <v>morning</v>
      </c>
    </row>
    <row r="1971" spans="13:13">
      <c r="M1971" t="str">
        <f t="shared" si="100"/>
        <v>morning</v>
      </c>
    </row>
    <row r="1972" spans="13:13">
      <c r="M1972" t="str">
        <f t="shared" si="100"/>
        <v>morning</v>
      </c>
    </row>
    <row r="1973" spans="13:13">
      <c r="M1973" t="str">
        <f t="shared" si="100"/>
        <v>morning</v>
      </c>
    </row>
    <row r="1974" spans="13:13">
      <c r="M1974" t="str">
        <f t="shared" si="100"/>
        <v>morning</v>
      </c>
    </row>
    <row r="1975" spans="13:13">
      <c r="M1975" t="str">
        <f t="shared" si="100"/>
        <v>morning</v>
      </c>
    </row>
    <row r="1976" spans="13:13">
      <c r="M1976" t="str">
        <f t="shared" si="100"/>
        <v>morning</v>
      </c>
    </row>
    <row r="1977" spans="13:13">
      <c r="M1977" t="str">
        <f t="shared" si="100"/>
        <v>morning</v>
      </c>
    </row>
    <row r="1978" spans="13:13">
      <c r="M1978" t="str">
        <f t="shared" si="100"/>
        <v>morning</v>
      </c>
    </row>
    <row r="1979" spans="13:13">
      <c r="M1979" t="str">
        <f t="shared" si="100"/>
        <v>morning</v>
      </c>
    </row>
    <row r="1980" spans="13:13">
      <c r="M1980" t="str">
        <f t="shared" si="100"/>
        <v>morning</v>
      </c>
    </row>
    <row r="1981" spans="13:13">
      <c r="M1981" t="str">
        <f t="shared" si="100"/>
        <v>morning</v>
      </c>
    </row>
    <row r="1982" spans="13:13">
      <c r="M1982" t="str">
        <f t="shared" si="100"/>
        <v>morning</v>
      </c>
    </row>
    <row r="1983" spans="13:13">
      <c r="M1983" t="str">
        <f t="shared" si="100"/>
        <v>morning</v>
      </c>
    </row>
    <row r="1984" spans="13:13">
      <c r="M1984" t="str">
        <f t="shared" si="100"/>
        <v>morning</v>
      </c>
    </row>
    <row r="1985" spans="13:13">
      <c r="M1985" t="str">
        <f t="shared" si="100"/>
        <v>morning</v>
      </c>
    </row>
    <row r="1986" spans="13:13">
      <c r="M1986" t="str">
        <f t="shared" si="100"/>
        <v>morning</v>
      </c>
    </row>
    <row r="1987" spans="13:13">
      <c r="M1987" t="str">
        <f t="shared" ref="M1987:M2050" si="101">IF(G1987&lt;TIME(12,0,0),"morning",IF(AND(G1987&gt;=TIME(12,0,0),G1987&lt;TIME(16,0,0)),"afternoon","evening"))</f>
        <v>morning</v>
      </c>
    </row>
    <row r="1988" spans="13:13">
      <c r="M1988" t="str">
        <f t="shared" si="101"/>
        <v>morning</v>
      </c>
    </row>
    <row r="1989" spans="13:13">
      <c r="M1989" t="str">
        <f t="shared" si="101"/>
        <v>morning</v>
      </c>
    </row>
    <row r="1990" spans="13:13">
      <c r="M1990" t="str">
        <f t="shared" si="101"/>
        <v>morning</v>
      </c>
    </row>
    <row r="1991" spans="13:13">
      <c r="M1991" t="str">
        <f t="shared" si="101"/>
        <v>morning</v>
      </c>
    </row>
    <row r="1992" spans="13:13">
      <c r="M1992" t="str">
        <f t="shared" si="101"/>
        <v>morning</v>
      </c>
    </row>
    <row r="1993" spans="13:13">
      <c r="M1993" t="str">
        <f t="shared" si="101"/>
        <v>morning</v>
      </c>
    </row>
    <row r="1994" spans="13:13">
      <c r="M1994" t="str">
        <f t="shared" si="101"/>
        <v>morning</v>
      </c>
    </row>
    <row r="1995" spans="13:13">
      <c r="M1995" t="str">
        <f t="shared" si="101"/>
        <v>morning</v>
      </c>
    </row>
    <row r="1996" spans="13:13">
      <c r="M1996" t="str">
        <f t="shared" si="101"/>
        <v>morning</v>
      </c>
    </row>
    <row r="1997" spans="13:13">
      <c r="M1997" t="str">
        <f t="shared" si="101"/>
        <v>morning</v>
      </c>
    </row>
    <row r="1998" spans="13:13">
      <c r="M1998" t="str">
        <f t="shared" si="101"/>
        <v>morning</v>
      </c>
    </row>
    <row r="1999" spans="13:13">
      <c r="M1999" t="str">
        <f t="shared" si="101"/>
        <v>morning</v>
      </c>
    </row>
    <row r="2000" spans="13:13">
      <c r="M2000" t="str">
        <f t="shared" si="101"/>
        <v>morning</v>
      </c>
    </row>
    <row r="2001" spans="13:13">
      <c r="M2001" t="str">
        <f t="shared" si="101"/>
        <v>morning</v>
      </c>
    </row>
    <row r="2002" spans="13:13">
      <c r="M2002" t="str">
        <f t="shared" si="101"/>
        <v>morning</v>
      </c>
    </row>
    <row r="2003" spans="13:13">
      <c r="M2003" t="str">
        <f t="shared" si="101"/>
        <v>morning</v>
      </c>
    </row>
    <row r="2004" spans="13:13">
      <c r="M2004" t="str">
        <f t="shared" si="101"/>
        <v>morning</v>
      </c>
    </row>
    <row r="2005" spans="13:13">
      <c r="M2005" t="str">
        <f t="shared" si="101"/>
        <v>morning</v>
      </c>
    </row>
    <row r="2006" spans="13:13">
      <c r="M2006" t="str">
        <f t="shared" si="101"/>
        <v>morning</v>
      </c>
    </row>
    <row r="2007" spans="13:13">
      <c r="M2007" t="str">
        <f t="shared" si="101"/>
        <v>morning</v>
      </c>
    </row>
    <row r="2008" spans="13:13">
      <c r="M2008" t="str">
        <f t="shared" si="101"/>
        <v>morning</v>
      </c>
    </row>
    <row r="2009" spans="13:13">
      <c r="M2009" t="str">
        <f t="shared" si="101"/>
        <v>morning</v>
      </c>
    </row>
    <row r="2010" spans="13:13">
      <c r="M2010" t="str">
        <f t="shared" si="101"/>
        <v>morning</v>
      </c>
    </row>
    <row r="2011" spans="13:13">
      <c r="M2011" t="str">
        <f t="shared" si="101"/>
        <v>morning</v>
      </c>
    </row>
    <row r="2012" spans="13:13">
      <c r="M2012" t="str">
        <f t="shared" si="101"/>
        <v>morning</v>
      </c>
    </row>
    <row r="2013" spans="13:13">
      <c r="M2013" t="str">
        <f t="shared" si="101"/>
        <v>morning</v>
      </c>
    </row>
    <row r="2014" spans="13:13">
      <c r="M2014" t="str">
        <f t="shared" si="101"/>
        <v>morning</v>
      </c>
    </row>
    <row r="2015" spans="13:13">
      <c r="M2015" t="str">
        <f t="shared" si="101"/>
        <v>morning</v>
      </c>
    </row>
    <row r="2016" spans="13:13">
      <c r="M2016" t="str">
        <f t="shared" si="101"/>
        <v>morning</v>
      </c>
    </row>
    <row r="2017" spans="13:13">
      <c r="M2017" t="str">
        <f t="shared" si="101"/>
        <v>morning</v>
      </c>
    </row>
    <row r="2018" spans="13:13">
      <c r="M2018" t="str">
        <f t="shared" si="101"/>
        <v>morning</v>
      </c>
    </row>
    <row r="2019" spans="13:13">
      <c r="M2019" t="str">
        <f t="shared" si="101"/>
        <v>morning</v>
      </c>
    </row>
    <row r="2020" spans="13:13">
      <c r="M2020" t="str">
        <f t="shared" si="101"/>
        <v>morning</v>
      </c>
    </row>
    <row r="2021" spans="13:13">
      <c r="M2021" t="str">
        <f t="shared" si="101"/>
        <v>morning</v>
      </c>
    </row>
    <row r="2022" spans="13:13">
      <c r="M2022" t="str">
        <f t="shared" si="101"/>
        <v>morning</v>
      </c>
    </row>
    <row r="2023" spans="13:13">
      <c r="M2023" t="str">
        <f t="shared" si="101"/>
        <v>morning</v>
      </c>
    </row>
    <row r="2024" spans="13:13">
      <c r="M2024" t="str">
        <f t="shared" si="101"/>
        <v>morning</v>
      </c>
    </row>
    <row r="2025" spans="13:13">
      <c r="M2025" t="str">
        <f t="shared" si="101"/>
        <v>morning</v>
      </c>
    </row>
    <row r="2026" spans="13:13">
      <c r="M2026" t="str">
        <f t="shared" si="101"/>
        <v>morning</v>
      </c>
    </row>
    <row r="2027" spans="13:13">
      <c r="M2027" t="str">
        <f t="shared" si="101"/>
        <v>morning</v>
      </c>
    </row>
    <row r="2028" spans="13:13">
      <c r="M2028" t="str">
        <f t="shared" si="101"/>
        <v>morning</v>
      </c>
    </row>
    <row r="2029" spans="13:13">
      <c r="M2029" t="str">
        <f t="shared" si="101"/>
        <v>morning</v>
      </c>
    </row>
    <row r="2030" spans="13:13">
      <c r="M2030" t="str">
        <f t="shared" si="101"/>
        <v>morning</v>
      </c>
    </row>
    <row r="2031" spans="13:13">
      <c r="M2031" t="str">
        <f t="shared" si="101"/>
        <v>morning</v>
      </c>
    </row>
    <row r="2032" spans="13:13">
      <c r="M2032" t="str">
        <f t="shared" si="101"/>
        <v>morning</v>
      </c>
    </row>
    <row r="2033" spans="13:13">
      <c r="M2033" t="str">
        <f t="shared" si="101"/>
        <v>morning</v>
      </c>
    </row>
    <row r="2034" spans="13:13">
      <c r="M2034" t="str">
        <f t="shared" si="101"/>
        <v>morning</v>
      </c>
    </row>
    <row r="2035" spans="13:13">
      <c r="M2035" t="str">
        <f t="shared" si="101"/>
        <v>morning</v>
      </c>
    </row>
    <row r="2036" spans="13:13">
      <c r="M2036" t="str">
        <f t="shared" si="101"/>
        <v>morning</v>
      </c>
    </row>
    <row r="2037" spans="13:13">
      <c r="M2037" t="str">
        <f t="shared" si="101"/>
        <v>morning</v>
      </c>
    </row>
    <row r="2038" spans="13:13">
      <c r="M2038" t="str">
        <f t="shared" si="101"/>
        <v>morning</v>
      </c>
    </row>
    <row r="2039" spans="13:13">
      <c r="M2039" t="str">
        <f t="shared" si="101"/>
        <v>morning</v>
      </c>
    </row>
    <row r="2040" spans="13:13">
      <c r="M2040" t="str">
        <f t="shared" si="101"/>
        <v>morning</v>
      </c>
    </row>
    <row r="2041" spans="13:13">
      <c r="M2041" t="str">
        <f t="shared" si="101"/>
        <v>morning</v>
      </c>
    </row>
    <row r="2042" spans="13:13">
      <c r="M2042" t="str">
        <f t="shared" si="101"/>
        <v>morning</v>
      </c>
    </row>
    <row r="2043" spans="13:13">
      <c r="M2043" t="str">
        <f t="shared" si="101"/>
        <v>morning</v>
      </c>
    </row>
    <row r="2044" spans="13:13">
      <c r="M2044" t="str">
        <f t="shared" si="101"/>
        <v>morning</v>
      </c>
    </row>
    <row r="2045" spans="13:13">
      <c r="M2045" t="str">
        <f t="shared" si="101"/>
        <v>morning</v>
      </c>
    </row>
    <row r="2046" spans="13:13">
      <c r="M2046" t="str">
        <f t="shared" si="101"/>
        <v>morning</v>
      </c>
    </row>
    <row r="2047" spans="13:13">
      <c r="M2047" t="str">
        <f t="shared" si="101"/>
        <v>morning</v>
      </c>
    </row>
    <row r="2048" spans="13:13">
      <c r="M2048" t="str">
        <f t="shared" si="101"/>
        <v>morning</v>
      </c>
    </row>
    <row r="2049" spans="13:13">
      <c r="M2049" t="str">
        <f t="shared" si="101"/>
        <v>morning</v>
      </c>
    </row>
    <row r="2050" spans="13:13">
      <c r="M2050" t="str">
        <f t="shared" si="101"/>
        <v>morning</v>
      </c>
    </row>
    <row r="2051" spans="13:13">
      <c r="M2051" t="str">
        <f t="shared" ref="M2051:M2114" si="102">IF(G2051&lt;TIME(12,0,0),"morning",IF(AND(G2051&gt;=TIME(12,0,0),G2051&lt;TIME(16,0,0)),"afternoon","evening"))</f>
        <v>morning</v>
      </c>
    </row>
    <row r="2052" spans="13:13">
      <c r="M2052" t="str">
        <f t="shared" si="102"/>
        <v>morning</v>
      </c>
    </row>
    <row r="2053" spans="13:13">
      <c r="M2053" t="str">
        <f t="shared" si="102"/>
        <v>morning</v>
      </c>
    </row>
    <row r="2054" spans="13:13">
      <c r="M2054" t="str">
        <f t="shared" si="102"/>
        <v>morning</v>
      </c>
    </row>
    <row r="2055" spans="13:13">
      <c r="M2055" t="str">
        <f t="shared" si="102"/>
        <v>morning</v>
      </c>
    </row>
    <row r="2056" spans="13:13">
      <c r="M2056" t="str">
        <f t="shared" si="102"/>
        <v>morning</v>
      </c>
    </row>
    <row r="2057" spans="13:13">
      <c r="M2057" t="str">
        <f t="shared" si="102"/>
        <v>morning</v>
      </c>
    </row>
    <row r="2058" spans="13:13">
      <c r="M2058" t="str">
        <f t="shared" si="102"/>
        <v>morning</v>
      </c>
    </row>
    <row r="2059" spans="13:13">
      <c r="M2059" t="str">
        <f t="shared" si="102"/>
        <v>morning</v>
      </c>
    </row>
    <row r="2060" spans="13:13">
      <c r="M2060" t="str">
        <f t="shared" si="102"/>
        <v>morning</v>
      </c>
    </row>
    <row r="2061" spans="13:13">
      <c r="M2061" t="str">
        <f t="shared" si="102"/>
        <v>morning</v>
      </c>
    </row>
    <row r="2062" spans="13:13">
      <c r="M2062" t="str">
        <f t="shared" si="102"/>
        <v>morning</v>
      </c>
    </row>
    <row r="2063" spans="13:13">
      <c r="M2063" t="str">
        <f t="shared" si="102"/>
        <v>morning</v>
      </c>
    </row>
    <row r="2064" spans="13:13">
      <c r="M2064" t="str">
        <f t="shared" si="102"/>
        <v>morning</v>
      </c>
    </row>
    <row r="2065" spans="13:13">
      <c r="M2065" t="str">
        <f t="shared" si="102"/>
        <v>morning</v>
      </c>
    </row>
    <row r="2066" spans="13:13">
      <c r="M2066" t="str">
        <f t="shared" si="102"/>
        <v>morning</v>
      </c>
    </row>
    <row r="2067" spans="13:13">
      <c r="M2067" t="str">
        <f t="shared" si="102"/>
        <v>morning</v>
      </c>
    </row>
    <row r="2068" spans="13:13">
      <c r="M2068" t="str">
        <f t="shared" si="102"/>
        <v>morning</v>
      </c>
    </row>
    <row r="2069" spans="13:13">
      <c r="M2069" t="str">
        <f t="shared" si="102"/>
        <v>morning</v>
      </c>
    </row>
    <row r="2070" spans="13:13">
      <c r="M2070" t="str">
        <f t="shared" si="102"/>
        <v>morning</v>
      </c>
    </row>
    <row r="2071" spans="13:13">
      <c r="M2071" t="str">
        <f t="shared" si="102"/>
        <v>morning</v>
      </c>
    </row>
    <row r="2072" spans="13:13">
      <c r="M2072" t="str">
        <f t="shared" si="102"/>
        <v>morning</v>
      </c>
    </row>
    <row r="2073" spans="13:13">
      <c r="M2073" t="str">
        <f t="shared" si="102"/>
        <v>morning</v>
      </c>
    </row>
    <row r="2074" spans="13:13">
      <c r="M2074" t="str">
        <f t="shared" si="102"/>
        <v>morning</v>
      </c>
    </row>
    <row r="2075" spans="13:13">
      <c r="M2075" t="str">
        <f t="shared" si="102"/>
        <v>morning</v>
      </c>
    </row>
    <row r="2076" spans="13:13">
      <c r="M2076" t="str">
        <f t="shared" si="102"/>
        <v>morning</v>
      </c>
    </row>
    <row r="2077" spans="13:13">
      <c r="M2077" t="str">
        <f t="shared" si="102"/>
        <v>morning</v>
      </c>
    </row>
    <row r="2078" spans="13:13">
      <c r="M2078" t="str">
        <f t="shared" si="102"/>
        <v>morning</v>
      </c>
    </row>
    <row r="2079" spans="13:13">
      <c r="M2079" t="str">
        <f t="shared" si="102"/>
        <v>morning</v>
      </c>
    </row>
    <row r="2080" spans="13:13">
      <c r="M2080" t="str">
        <f t="shared" si="102"/>
        <v>morning</v>
      </c>
    </row>
    <row r="2081" spans="13:13">
      <c r="M2081" t="str">
        <f t="shared" si="102"/>
        <v>morning</v>
      </c>
    </row>
    <row r="2082" spans="13:13">
      <c r="M2082" t="str">
        <f t="shared" si="102"/>
        <v>morning</v>
      </c>
    </row>
    <row r="2083" spans="13:13">
      <c r="M2083" t="str">
        <f t="shared" si="102"/>
        <v>morning</v>
      </c>
    </row>
    <row r="2084" spans="13:13">
      <c r="M2084" t="str">
        <f t="shared" si="102"/>
        <v>morning</v>
      </c>
    </row>
    <row r="2085" spans="13:13">
      <c r="M2085" t="str">
        <f t="shared" si="102"/>
        <v>morning</v>
      </c>
    </row>
    <row r="2086" spans="13:13">
      <c r="M2086" t="str">
        <f t="shared" si="102"/>
        <v>morning</v>
      </c>
    </row>
    <row r="2087" spans="13:13">
      <c r="M2087" t="str">
        <f t="shared" si="102"/>
        <v>morning</v>
      </c>
    </row>
    <row r="2088" spans="13:13">
      <c r="M2088" t="str">
        <f t="shared" si="102"/>
        <v>morning</v>
      </c>
    </row>
    <row r="2089" spans="13:13">
      <c r="M2089" t="str">
        <f t="shared" si="102"/>
        <v>morning</v>
      </c>
    </row>
    <row r="2090" spans="13:13">
      <c r="M2090" t="str">
        <f t="shared" si="102"/>
        <v>morning</v>
      </c>
    </row>
    <row r="2091" spans="13:13">
      <c r="M2091" t="str">
        <f t="shared" si="102"/>
        <v>morning</v>
      </c>
    </row>
    <row r="2092" spans="13:13">
      <c r="M2092" t="str">
        <f t="shared" si="102"/>
        <v>morning</v>
      </c>
    </row>
    <row r="2093" spans="13:13">
      <c r="M2093" t="str">
        <f t="shared" si="102"/>
        <v>morning</v>
      </c>
    </row>
    <row r="2094" spans="13:13">
      <c r="M2094" t="str">
        <f t="shared" si="102"/>
        <v>morning</v>
      </c>
    </row>
    <row r="2095" spans="13:13">
      <c r="M2095" t="str">
        <f t="shared" si="102"/>
        <v>morning</v>
      </c>
    </row>
    <row r="2096" spans="13:13">
      <c r="M2096" t="str">
        <f t="shared" si="102"/>
        <v>morning</v>
      </c>
    </row>
    <row r="2097" spans="13:13">
      <c r="M2097" t="str">
        <f t="shared" si="102"/>
        <v>morning</v>
      </c>
    </row>
    <row r="2098" spans="13:13">
      <c r="M2098" t="str">
        <f t="shared" si="102"/>
        <v>morning</v>
      </c>
    </row>
    <row r="2099" spans="13:13">
      <c r="M2099" t="str">
        <f t="shared" si="102"/>
        <v>morning</v>
      </c>
    </row>
    <row r="2100" spans="13:13">
      <c r="M2100" t="str">
        <f t="shared" si="102"/>
        <v>morning</v>
      </c>
    </row>
    <row r="2101" spans="13:13">
      <c r="M2101" t="str">
        <f t="shared" si="102"/>
        <v>morning</v>
      </c>
    </row>
    <row r="2102" spans="13:13">
      <c r="M2102" t="str">
        <f t="shared" si="102"/>
        <v>morning</v>
      </c>
    </row>
    <row r="2103" spans="13:13">
      <c r="M2103" t="str">
        <f t="shared" si="102"/>
        <v>morning</v>
      </c>
    </row>
    <row r="2104" spans="13:13">
      <c r="M2104" t="str">
        <f t="shared" si="102"/>
        <v>morning</v>
      </c>
    </row>
    <row r="2105" spans="13:13">
      <c r="M2105" t="str">
        <f t="shared" si="102"/>
        <v>morning</v>
      </c>
    </row>
    <row r="2106" spans="13:13">
      <c r="M2106" t="str">
        <f t="shared" si="102"/>
        <v>morning</v>
      </c>
    </row>
    <row r="2107" spans="13:13">
      <c r="M2107" t="str">
        <f t="shared" si="102"/>
        <v>morning</v>
      </c>
    </row>
    <row r="2108" spans="13:13">
      <c r="M2108" t="str">
        <f t="shared" si="102"/>
        <v>morning</v>
      </c>
    </row>
    <row r="2109" spans="13:13">
      <c r="M2109" t="str">
        <f t="shared" si="102"/>
        <v>morning</v>
      </c>
    </row>
    <row r="2110" spans="13:13">
      <c r="M2110" t="str">
        <f t="shared" si="102"/>
        <v>morning</v>
      </c>
    </row>
    <row r="2111" spans="13:13">
      <c r="M2111" t="str">
        <f t="shared" si="102"/>
        <v>morning</v>
      </c>
    </row>
    <row r="2112" spans="13:13">
      <c r="M2112" t="str">
        <f t="shared" si="102"/>
        <v>morning</v>
      </c>
    </row>
    <row r="2113" spans="13:13">
      <c r="M2113" t="str">
        <f t="shared" si="102"/>
        <v>morning</v>
      </c>
    </row>
    <row r="2114" spans="13:13">
      <c r="M2114" t="str">
        <f t="shared" si="102"/>
        <v>morning</v>
      </c>
    </row>
    <row r="2115" spans="13:13">
      <c r="M2115" t="str">
        <f t="shared" ref="M2115:M2178" si="103">IF(G2115&lt;TIME(12,0,0),"morning",IF(AND(G2115&gt;=TIME(12,0,0),G2115&lt;TIME(16,0,0)),"afternoon","evening"))</f>
        <v>morning</v>
      </c>
    </row>
    <row r="2116" spans="13:13">
      <c r="M2116" t="str">
        <f t="shared" si="103"/>
        <v>morning</v>
      </c>
    </row>
    <row r="2117" spans="13:13">
      <c r="M2117" t="str">
        <f t="shared" si="103"/>
        <v>morning</v>
      </c>
    </row>
    <row r="2118" spans="13:13">
      <c r="M2118" t="str">
        <f t="shared" si="103"/>
        <v>morning</v>
      </c>
    </row>
    <row r="2119" spans="13:13">
      <c r="M2119" t="str">
        <f t="shared" si="103"/>
        <v>morning</v>
      </c>
    </row>
    <row r="2120" spans="13:13">
      <c r="M2120" t="str">
        <f t="shared" si="103"/>
        <v>morning</v>
      </c>
    </row>
    <row r="2121" spans="13:13">
      <c r="M2121" t="str">
        <f t="shared" si="103"/>
        <v>morning</v>
      </c>
    </row>
    <row r="2122" spans="13:13">
      <c r="M2122" t="str">
        <f t="shared" si="103"/>
        <v>morning</v>
      </c>
    </row>
    <row r="2123" spans="13:13">
      <c r="M2123" t="str">
        <f t="shared" si="103"/>
        <v>morning</v>
      </c>
    </row>
    <row r="2124" spans="13:13">
      <c r="M2124" t="str">
        <f t="shared" si="103"/>
        <v>morning</v>
      </c>
    </row>
    <row r="2125" spans="13:13">
      <c r="M2125" t="str">
        <f t="shared" si="103"/>
        <v>morning</v>
      </c>
    </row>
    <row r="2126" spans="13:13">
      <c r="M2126" t="str">
        <f t="shared" si="103"/>
        <v>morning</v>
      </c>
    </row>
    <row r="2127" spans="13:13">
      <c r="M2127" t="str">
        <f t="shared" si="103"/>
        <v>morning</v>
      </c>
    </row>
    <row r="2128" spans="13:13">
      <c r="M2128" t="str">
        <f t="shared" si="103"/>
        <v>morning</v>
      </c>
    </row>
    <row r="2129" spans="13:13">
      <c r="M2129" t="str">
        <f t="shared" si="103"/>
        <v>morning</v>
      </c>
    </row>
    <row r="2130" spans="13:13">
      <c r="M2130" t="str">
        <f t="shared" si="103"/>
        <v>morning</v>
      </c>
    </row>
    <row r="2131" spans="13:13">
      <c r="M2131" t="str">
        <f t="shared" si="103"/>
        <v>morning</v>
      </c>
    </row>
    <row r="2132" spans="13:13">
      <c r="M2132" t="str">
        <f t="shared" si="103"/>
        <v>morning</v>
      </c>
    </row>
    <row r="2133" spans="13:13">
      <c r="M2133" t="str">
        <f t="shared" si="103"/>
        <v>morning</v>
      </c>
    </row>
    <row r="2134" spans="13:13">
      <c r="M2134" t="str">
        <f t="shared" si="103"/>
        <v>morning</v>
      </c>
    </row>
    <row r="2135" spans="13:13">
      <c r="M2135" t="str">
        <f t="shared" si="103"/>
        <v>morning</v>
      </c>
    </row>
    <row r="2136" spans="13:13">
      <c r="M2136" t="str">
        <f t="shared" si="103"/>
        <v>morning</v>
      </c>
    </row>
    <row r="2137" spans="13:13">
      <c r="M2137" t="str">
        <f t="shared" si="103"/>
        <v>morning</v>
      </c>
    </row>
    <row r="2138" spans="13:13">
      <c r="M2138" t="str">
        <f t="shared" si="103"/>
        <v>morning</v>
      </c>
    </row>
    <row r="2139" spans="13:13">
      <c r="M2139" t="str">
        <f t="shared" si="103"/>
        <v>morning</v>
      </c>
    </row>
    <row r="2140" spans="13:13">
      <c r="M2140" t="str">
        <f t="shared" si="103"/>
        <v>morning</v>
      </c>
    </row>
    <row r="2141" spans="13:13">
      <c r="M2141" t="str">
        <f t="shared" si="103"/>
        <v>morning</v>
      </c>
    </row>
    <row r="2142" spans="13:13">
      <c r="M2142" t="str">
        <f t="shared" si="103"/>
        <v>morning</v>
      </c>
    </row>
    <row r="2143" spans="13:13">
      <c r="M2143" t="str">
        <f t="shared" si="103"/>
        <v>morning</v>
      </c>
    </row>
    <row r="2144" spans="13:13">
      <c r="M2144" t="str">
        <f t="shared" si="103"/>
        <v>morning</v>
      </c>
    </row>
    <row r="2145" spans="13:13">
      <c r="M2145" t="str">
        <f t="shared" si="103"/>
        <v>morning</v>
      </c>
    </row>
    <row r="2146" spans="13:13">
      <c r="M2146" t="str">
        <f t="shared" si="103"/>
        <v>morning</v>
      </c>
    </row>
    <row r="2147" spans="13:13">
      <c r="M2147" t="str">
        <f t="shared" si="103"/>
        <v>morning</v>
      </c>
    </row>
    <row r="2148" spans="13:13">
      <c r="M2148" t="str">
        <f t="shared" si="103"/>
        <v>morning</v>
      </c>
    </row>
    <row r="2149" spans="13:13">
      <c r="M2149" t="str">
        <f t="shared" si="103"/>
        <v>morning</v>
      </c>
    </row>
    <row r="2150" spans="13:13">
      <c r="M2150" t="str">
        <f t="shared" si="103"/>
        <v>morning</v>
      </c>
    </row>
    <row r="2151" spans="13:13">
      <c r="M2151" t="str">
        <f t="shared" si="103"/>
        <v>morning</v>
      </c>
    </row>
    <row r="2152" spans="13:13">
      <c r="M2152" t="str">
        <f t="shared" si="103"/>
        <v>morning</v>
      </c>
    </row>
    <row r="2153" spans="13:13">
      <c r="M2153" t="str">
        <f t="shared" si="103"/>
        <v>morning</v>
      </c>
    </row>
    <row r="2154" spans="13:13">
      <c r="M2154" t="str">
        <f t="shared" si="103"/>
        <v>morning</v>
      </c>
    </row>
    <row r="2155" spans="13:13">
      <c r="M2155" t="str">
        <f t="shared" si="103"/>
        <v>morning</v>
      </c>
    </row>
    <row r="2156" spans="13:13">
      <c r="M2156" t="str">
        <f t="shared" si="103"/>
        <v>morning</v>
      </c>
    </row>
    <row r="2157" spans="13:13">
      <c r="M2157" t="str">
        <f t="shared" si="103"/>
        <v>morning</v>
      </c>
    </row>
    <row r="2158" spans="13:13">
      <c r="M2158" t="str">
        <f t="shared" si="103"/>
        <v>morning</v>
      </c>
    </row>
    <row r="2159" spans="13:13">
      <c r="M2159" t="str">
        <f t="shared" si="103"/>
        <v>morning</v>
      </c>
    </row>
    <row r="2160" spans="13:13">
      <c r="M2160" t="str">
        <f t="shared" si="103"/>
        <v>morning</v>
      </c>
    </row>
    <row r="2161" spans="13:13">
      <c r="M2161" t="str">
        <f t="shared" si="103"/>
        <v>morning</v>
      </c>
    </row>
    <row r="2162" spans="13:13">
      <c r="M2162" t="str">
        <f t="shared" si="103"/>
        <v>morning</v>
      </c>
    </row>
    <row r="2163" spans="13:13">
      <c r="M2163" t="str">
        <f t="shared" si="103"/>
        <v>morning</v>
      </c>
    </row>
    <row r="2164" spans="13:13">
      <c r="M2164" t="str">
        <f t="shared" si="103"/>
        <v>morning</v>
      </c>
    </row>
    <row r="2165" spans="13:13">
      <c r="M2165" t="str">
        <f t="shared" si="103"/>
        <v>morning</v>
      </c>
    </row>
    <row r="2166" spans="13:13">
      <c r="M2166" t="str">
        <f t="shared" si="103"/>
        <v>morning</v>
      </c>
    </row>
    <row r="2167" spans="13:13">
      <c r="M2167" t="str">
        <f t="shared" si="103"/>
        <v>morning</v>
      </c>
    </row>
    <row r="2168" spans="13:13">
      <c r="M2168" t="str">
        <f t="shared" si="103"/>
        <v>morning</v>
      </c>
    </row>
    <row r="2169" spans="13:13">
      <c r="M2169" t="str">
        <f t="shared" si="103"/>
        <v>morning</v>
      </c>
    </row>
    <row r="2170" spans="13:13">
      <c r="M2170" t="str">
        <f t="shared" si="103"/>
        <v>morning</v>
      </c>
    </row>
    <row r="2171" spans="13:13">
      <c r="M2171" t="str">
        <f t="shared" si="103"/>
        <v>morning</v>
      </c>
    </row>
    <row r="2172" spans="13:13">
      <c r="M2172" t="str">
        <f t="shared" si="103"/>
        <v>morning</v>
      </c>
    </row>
    <row r="2173" spans="13:13">
      <c r="M2173" t="str">
        <f t="shared" si="103"/>
        <v>morning</v>
      </c>
    </row>
    <row r="2174" spans="13:13">
      <c r="M2174" t="str">
        <f t="shared" si="103"/>
        <v>morning</v>
      </c>
    </row>
    <row r="2175" spans="13:13">
      <c r="M2175" t="str">
        <f t="shared" si="103"/>
        <v>morning</v>
      </c>
    </row>
    <row r="2176" spans="13:13">
      <c r="M2176" t="str">
        <f t="shared" si="103"/>
        <v>morning</v>
      </c>
    </row>
    <row r="2177" spans="13:13">
      <c r="M2177" t="str">
        <f t="shared" si="103"/>
        <v>morning</v>
      </c>
    </row>
    <row r="2178" spans="13:13">
      <c r="M2178" t="str">
        <f t="shared" si="103"/>
        <v>morning</v>
      </c>
    </row>
    <row r="2179" spans="13:13">
      <c r="M2179" t="str">
        <f t="shared" ref="M2179:M2242" si="104">IF(G2179&lt;TIME(12,0,0),"morning",IF(AND(G2179&gt;=TIME(12,0,0),G2179&lt;TIME(16,0,0)),"afternoon","evening"))</f>
        <v>morning</v>
      </c>
    </row>
    <row r="2180" spans="13:13">
      <c r="M2180" t="str">
        <f t="shared" si="104"/>
        <v>morning</v>
      </c>
    </row>
    <row r="2181" spans="13:13">
      <c r="M2181" t="str">
        <f t="shared" si="104"/>
        <v>morning</v>
      </c>
    </row>
    <row r="2182" spans="13:13">
      <c r="M2182" t="str">
        <f t="shared" si="104"/>
        <v>morning</v>
      </c>
    </row>
    <row r="2183" spans="13:13">
      <c r="M2183" t="str">
        <f t="shared" si="104"/>
        <v>morning</v>
      </c>
    </row>
    <row r="2184" spans="13:13">
      <c r="M2184" t="str">
        <f t="shared" si="104"/>
        <v>morning</v>
      </c>
    </row>
    <row r="2185" spans="13:13">
      <c r="M2185" t="str">
        <f t="shared" si="104"/>
        <v>morning</v>
      </c>
    </row>
    <row r="2186" spans="13:13">
      <c r="M2186" t="str">
        <f t="shared" si="104"/>
        <v>morning</v>
      </c>
    </row>
    <row r="2187" spans="13:13">
      <c r="M2187" t="str">
        <f t="shared" si="104"/>
        <v>morning</v>
      </c>
    </row>
    <row r="2188" spans="13:13">
      <c r="M2188" t="str">
        <f t="shared" si="104"/>
        <v>morning</v>
      </c>
    </row>
    <row r="2189" spans="13:13">
      <c r="M2189" t="str">
        <f t="shared" si="104"/>
        <v>morning</v>
      </c>
    </row>
    <row r="2190" spans="13:13">
      <c r="M2190" t="str">
        <f t="shared" si="104"/>
        <v>morning</v>
      </c>
    </row>
    <row r="2191" spans="13:13">
      <c r="M2191" t="str">
        <f t="shared" si="104"/>
        <v>morning</v>
      </c>
    </row>
    <row r="2192" spans="13:13">
      <c r="M2192" t="str">
        <f t="shared" si="104"/>
        <v>morning</v>
      </c>
    </row>
    <row r="2193" spans="13:13">
      <c r="M2193" t="str">
        <f t="shared" si="104"/>
        <v>morning</v>
      </c>
    </row>
    <row r="2194" spans="13:13">
      <c r="M2194" t="str">
        <f t="shared" si="104"/>
        <v>morning</v>
      </c>
    </row>
    <row r="2195" spans="13:13">
      <c r="M2195" t="str">
        <f t="shared" si="104"/>
        <v>morning</v>
      </c>
    </row>
    <row r="2196" spans="13:13">
      <c r="M2196" t="str">
        <f t="shared" si="104"/>
        <v>morning</v>
      </c>
    </row>
    <row r="2197" spans="13:13">
      <c r="M2197" t="str">
        <f t="shared" si="104"/>
        <v>morning</v>
      </c>
    </row>
    <row r="2198" spans="13:13">
      <c r="M2198" t="str">
        <f t="shared" si="104"/>
        <v>morning</v>
      </c>
    </row>
    <row r="2199" spans="13:13">
      <c r="M2199" t="str">
        <f t="shared" si="104"/>
        <v>morning</v>
      </c>
    </row>
    <row r="2200" spans="13:13">
      <c r="M2200" t="str">
        <f t="shared" si="104"/>
        <v>morning</v>
      </c>
    </row>
    <row r="2201" spans="13:13">
      <c r="M2201" t="str">
        <f t="shared" si="104"/>
        <v>morning</v>
      </c>
    </row>
    <row r="2202" spans="13:13">
      <c r="M2202" t="str">
        <f t="shared" si="104"/>
        <v>morning</v>
      </c>
    </row>
    <row r="2203" spans="13:13">
      <c r="M2203" t="str">
        <f t="shared" si="104"/>
        <v>morning</v>
      </c>
    </row>
    <row r="2204" spans="13:13">
      <c r="M2204" t="str">
        <f t="shared" si="104"/>
        <v>morning</v>
      </c>
    </row>
    <row r="2205" spans="13:13">
      <c r="M2205" t="str">
        <f t="shared" si="104"/>
        <v>morning</v>
      </c>
    </row>
    <row r="2206" spans="13:13">
      <c r="M2206" t="str">
        <f t="shared" si="104"/>
        <v>morning</v>
      </c>
    </row>
    <row r="2207" spans="13:13">
      <c r="M2207" t="str">
        <f t="shared" si="104"/>
        <v>morning</v>
      </c>
    </row>
    <row r="2208" spans="13:13">
      <c r="M2208" t="str">
        <f t="shared" si="104"/>
        <v>morning</v>
      </c>
    </row>
    <row r="2209" spans="13:13">
      <c r="M2209" t="str">
        <f t="shared" si="104"/>
        <v>morning</v>
      </c>
    </row>
    <row r="2210" spans="13:13">
      <c r="M2210" t="str">
        <f t="shared" si="104"/>
        <v>morning</v>
      </c>
    </row>
    <row r="2211" spans="13:13">
      <c r="M2211" t="str">
        <f t="shared" si="104"/>
        <v>morning</v>
      </c>
    </row>
    <row r="2212" spans="13:13">
      <c r="M2212" t="str">
        <f t="shared" si="104"/>
        <v>morning</v>
      </c>
    </row>
    <row r="2213" spans="13:13">
      <c r="M2213" t="str">
        <f t="shared" si="104"/>
        <v>morning</v>
      </c>
    </row>
    <row r="2214" spans="13:13">
      <c r="M2214" t="str">
        <f t="shared" si="104"/>
        <v>morning</v>
      </c>
    </row>
    <row r="2215" spans="13:13">
      <c r="M2215" t="str">
        <f t="shared" si="104"/>
        <v>morning</v>
      </c>
    </row>
    <row r="2216" spans="13:13">
      <c r="M2216" t="str">
        <f t="shared" si="104"/>
        <v>morning</v>
      </c>
    </row>
    <row r="2217" spans="13:13">
      <c r="M2217" t="str">
        <f t="shared" si="104"/>
        <v>morning</v>
      </c>
    </row>
    <row r="2218" spans="13:13">
      <c r="M2218" t="str">
        <f t="shared" si="104"/>
        <v>morning</v>
      </c>
    </row>
    <row r="2219" spans="13:13">
      <c r="M2219" t="str">
        <f t="shared" si="104"/>
        <v>morning</v>
      </c>
    </row>
    <row r="2220" spans="13:13">
      <c r="M2220" t="str">
        <f t="shared" si="104"/>
        <v>morning</v>
      </c>
    </row>
    <row r="2221" spans="13:13">
      <c r="M2221" t="str">
        <f t="shared" si="104"/>
        <v>morning</v>
      </c>
    </row>
    <row r="2222" spans="13:13">
      <c r="M2222" t="str">
        <f t="shared" si="104"/>
        <v>morning</v>
      </c>
    </row>
    <row r="2223" spans="13:13">
      <c r="M2223" t="str">
        <f t="shared" si="104"/>
        <v>morning</v>
      </c>
    </row>
    <row r="2224" spans="13:13">
      <c r="M2224" t="str">
        <f t="shared" si="104"/>
        <v>morning</v>
      </c>
    </row>
    <row r="2225" spans="13:13">
      <c r="M2225" t="str">
        <f t="shared" si="104"/>
        <v>morning</v>
      </c>
    </row>
    <row r="2226" spans="13:13">
      <c r="M2226" t="str">
        <f t="shared" si="104"/>
        <v>morning</v>
      </c>
    </row>
    <row r="2227" spans="13:13">
      <c r="M2227" t="str">
        <f t="shared" si="104"/>
        <v>morning</v>
      </c>
    </row>
    <row r="2228" spans="13:13">
      <c r="M2228" t="str">
        <f t="shared" si="104"/>
        <v>morning</v>
      </c>
    </row>
    <row r="2229" spans="13:13">
      <c r="M2229" t="str">
        <f t="shared" si="104"/>
        <v>morning</v>
      </c>
    </row>
    <row r="2230" spans="13:13">
      <c r="M2230" t="str">
        <f t="shared" si="104"/>
        <v>morning</v>
      </c>
    </row>
    <row r="2231" spans="13:13">
      <c r="M2231" t="str">
        <f t="shared" si="104"/>
        <v>morning</v>
      </c>
    </row>
    <row r="2232" spans="13:13">
      <c r="M2232" t="str">
        <f t="shared" si="104"/>
        <v>morning</v>
      </c>
    </row>
    <row r="2233" spans="13:13">
      <c r="M2233" t="str">
        <f t="shared" si="104"/>
        <v>morning</v>
      </c>
    </row>
    <row r="2234" spans="13:13">
      <c r="M2234" t="str">
        <f t="shared" si="104"/>
        <v>morning</v>
      </c>
    </row>
    <row r="2235" spans="13:13">
      <c r="M2235" t="str">
        <f t="shared" si="104"/>
        <v>morning</v>
      </c>
    </row>
    <row r="2236" spans="13:13">
      <c r="M2236" t="str">
        <f t="shared" si="104"/>
        <v>morning</v>
      </c>
    </row>
    <row r="2237" spans="13:13">
      <c r="M2237" t="str">
        <f t="shared" si="104"/>
        <v>morning</v>
      </c>
    </row>
    <row r="2238" spans="13:13">
      <c r="M2238" t="str">
        <f t="shared" si="104"/>
        <v>morning</v>
      </c>
    </row>
    <row r="2239" spans="13:13">
      <c r="M2239" t="str">
        <f t="shared" si="104"/>
        <v>morning</v>
      </c>
    </row>
    <row r="2240" spans="13:13">
      <c r="M2240" t="str">
        <f t="shared" si="104"/>
        <v>morning</v>
      </c>
    </row>
    <row r="2241" spans="13:13">
      <c r="M2241" t="str">
        <f t="shared" si="104"/>
        <v>morning</v>
      </c>
    </row>
    <row r="2242" spans="13:13">
      <c r="M2242" t="str">
        <f t="shared" si="104"/>
        <v>morning</v>
      </c>
    </row>
    <row r="2243" spans="13:13">
      <c r="M2243" t="str">
        <f t="shared" ref="M2243:M2306" si="105">IF(G2243&lt;TIME(12,0,0),"morning",IF(AND(G2243&gt;=TIME(12,0,0),G2243&lt;TIME(16,0,0)),"afternoon","evening"))</f>
        <v>morning</v>
      </c>
    </row>
    <row r="2244" spans="13:13">
      <c r="M2244" t="str">
        <f t="shared" si="105"/>
        <v>morning</v>
      </c>
    </row>
    <row r="2245" spans="13:13">
      <c r="M2245" t="str">
        <f t="shared" si="105"/>
        <v>morning</v>
      </c>
    </row>
    <row r="2246" spans="13:13">
      <c r="M2246" t="str">
        <f t="shared" si="105"/>
        <v>morning</v>
      </c>
    </row>
    <row r="2247" spans="13:13">
      <c r="M2247" t="str">
        <f t="shared" si="105"/>
        <v>morning</v>
      </c>
    </row>
    <row r="2248" spans="13:13">
      <c r="M2248" t="str">
        <f t="shared" si="105"/>
        <v>morning</v>
      </c>
    </row>
    <row r="2249" spans="13:13">
      <c r="M2249" t="str">
        <f t="shared" si="105"/>
        <v>morning</v>
      </c>
    </row>
    <row r="2250" spans="13:13">
      <c r="M2250" t="str">
        <f t="shared" si="105"/>
        <v>morning</v>
      </c>
    </row>
    <row r="2251" spans="13:13">
      <c r="M2251" t="str">
        <f t="shared" si="105"/>
        <v>morning</v>
      </c>
    </row>
    <row r="2252" spans="13:13">
      <c r="M2252" t="str">
        <f t="shared" si="105"/>
        <v>morning</v>
      </c>
    </row>
    <row r="2253" spans="13:13">
      <c r="M2253" t="str">
        <f t="shared" si="105"/>
        <v>morning</v>
      </c>
    </row>
    <row r="2254" spans="13:13">
      <c r="M2254" t="str">
        <f t="shared" si="105"/>
        <v>morning</v>
      </c>
    </row>
    <row r="2255" spans="13:13">
      <c r="M2255" t="str">
        <f t="shared" si="105"/>
        <v>morning</v>
      </c>
    </row>
    <row r="2256" spans="13:13">
      <c r="M2256" t="str">
        <f t="shared" si="105"/>
        <v>morning</v>
      </c>
    </row>
    <row r="2257" spans="13:13">
      <c r="M2257" t="str">
        <f t="shared" si="105"/>
        <v>morning</v>
      </c>
    </row>
    <row r="2258" spans="13:13">
      <c r="M2258" t="str">
        <f t="shared" si="105"/>
        <v>morning</v>
      </c>
    </row>
    <row r="2259" spans="13:13">
      <c r="M2259" t="str">
        <f t="shared" si="105"/>
        <v>morning</v>
      </c>
    </row>
    <row r="2260" spans="13:13">
      <c r="M2260" t="str">
        <f t="shared" si="105"/>
        <v>morning</v>
      </c>
    </row>
    <row r="2261" spans="13:13">
      <c r="M2261" t="str">
        <f t="shared" si="105"/>
        <v>morning</v>
      </c>
    </row>
    <row r="2262" spans="13:13">
      <c r="M2262" t="str">
        <f t="shared" si="105"/>
        <v>morning</v>
      </c>
    </row>
    <row r="2263" spans="13:13">
      <c r="M2263" t="str">
        <f t="shared" si="105"/>
        <v>morning</v>
      </c>
    </row>
    <row r="2264" spans="13:13">
      <c r="M2264" t="str">
        <f t="shared" si="105"/>
        <v>morning</v>
      </c>
    </row>
    <row r="2265" spans="13:13">
      <c r="M2265" t="str">
        <f t="shared" si="105"/>
        <v>morning</v>
      </c>
    </row>
    <row r="2266" spans="13:13">
      <c r="M2266" t="str">
        <f t="shared" si="105"/>
        <v>morning</v>
      </c>
    </row>
    <row r="2267" spans="13:13">
      <c r="M2267" t="str">
        <f t="shared" si="105"/>
        <v>morning</v>
      </c>
    </row>
    <row r="2268" spans="13:13">
      <c r="M2268" t="str">
        <f t="shared" si="105"/>
        <v>morning</v>
      </c>
    </row>
    <row r="2269" spans="13:13">
      <c r="M2269" t="str">
        <f t="shared" si="105"/>
        <v>morning</v>
      </c>
    </row>
    <row r="2270" spans="13:13">
      <c r="M2270" t="str">
        <f t="shared" si="105"/>
        <v>morning</v>
      </c>
    </row>
    <row r="2271" spans="13:13">
      <c r="M2271" t="str">
        <f t="shared" si="105"/>
        <v>morning</v>
      </c>
    </row>
    <row r="2272" spans="13:13">
      <c r="M2272" t="str">
        <f t="shared" si="105"/>
        <v>morning</v>
      </c>
    </row>
    <row r="2273" spans="13:13">
      <c r="M2273" t="str">
        <f t="shared" si="105"/>
        <v>morning</v>
      </c>
    </row>
    <row r="2274" spans="13:13">
      <c r="M2274" t="str">
        <f t="shared" si="105"/>
        <v>morning</v>
      </c>
    </row>
    <row r="2275" spans="13:13">
      <c r="M2275" t="str">
        <f t="shared" si="105"/>
        <v>morning</v>
      </c>
    </row>
    <row r="2276" spans="13:13">
      <c r="M2276" t="str">
        <f t="shared" si="105"/>
        <v>morning</v>
      </c>
    </row>
    <row r="2277" spans="13:13">
      <c r="M2277" t="str">
        <f t="shared" si="105"/>
        <v>morning</v>
      </c>
    </row>
    <row r="2278" spans="13:13">
      <c r="M2278" t="str">
        <f t="shared" si="105"/>
        <v>morning</v>
      </c>
    </row>
    <row r="2279" spans="13:13">
      <c r="M2279" t="str">
        <f t="shared" si="105"/>
        <v>morning</v>
      </c>
    </row>
    <row r="2280" spans="13:13">
      <c r="M2280" t="str">
        <f t="shared" si="105"/>
        <v>morning</v>
      </c>
    </row>
    <row r="2281" spans="13:13">
      <c r="M2281" t="str">
        <f t="shared" si="105"/>
        <v>morning</v>
      </c>
    </row>
    <row r="2282" spans="13:13">
      <c r="M2282" t="str">
        <f t="shared" si="105"/>
        <v>morning</v>
      </c>
    </row>
    <row r="2283" spans="13:13">
      <c r="M2283" t="str">
        <f t="shared" si="105"/>
        <v>morning</v>
      </c>
    </row>
    <row r="2284" spans="13:13">
      <c r="M2284" t="str">
        <f t="shared" si="105"/>
        <v>morning</v>
      </c>
    </row>
    <row r="2285" spans="13:13">
      <c r="M2285" t="str">
        <f t="shared" si="105"/>
        <v>morning</v>
      </c>
    </row>
    <row r="2286" spans="13:13">
      <c r="M2286" t="str">
        <f t="shared" si="105"/>
        <v>morning</v>
      </c>
    </row>
    <row r="2287" spans="13:13">
      <c r="M2287" t="str">
        <f t="shared" si="105"/>
        <v>morning</v>
      </c>
    </row>
    <row r="2288" spans="13:13">
      <c r="M2288" t="str">
        <f t="shared" si="105"/>
        <v>morning</v>
      </c>
    </row>
    <row r="2289" spans="13:13">
      <c r="M2289" t="str">
        <f t="shared" si="105"/>
        <v>morning</v>
      </c>
    </row>
    <row r="2290" spans="13:13">
      <c r="M2290" t="str">
        <f t="shared" si="105"/>
        <v>morning</v>
      </c>
    </row>
    <row r="2291" spans="13:13">
      <c r="M2291" t="str">
        <f t="shared" si="105"/>
        <v>morning</v>
      </c>
    </row>
    <row r="2292" spans="13:13">
      <c r="M2292" t="str">
        <f t="shared" si="105"/>
        <v>morning</v>
      </c>
    </row>
    <row r="2293" spans="13:13">
      <c r="M2293" t="str">
        <f t="shared" si="105"/>
        <v>morning</v>
      </c>
    </row>
    <row r="2294" spans="13:13">
      <c r="M2294" t="str">
        <f t="shared" si="105"/>
        <v>morning</v>
      </c>
    </row>
    <row r="2295" spans="13:13">
      <c r="M2295" t="str">
        <f t="shared" si="105"/>
        <v>morning</v>
      </c>
    </row>
    <row r="2296" spans="13:13">
      <c r="M2296" t="str">
        <f t="shared" si="105"/>
        <v>morning</v>
      </c>
    </row>
    <row r="2297" spans="13:13">
      <c r="M2297" t="str">
        <f t="shared" si="105"/>
        <v>morning</v>
      </c>
    </row>
    <row r="2298" spans="13:13">
      <c r="M2298" t="str">
        <f t="shared" si="105"/>
        <v>morning</v>
      </c>
    </row>
    <row r="2299" spans="13:13">
      <c r="M2299" t="str">
        <f t="shared" si="105"/>
        <v>morning</v>
      </c>
    </row>
    <row r="2300" spans="13:13">
      <c r="M2300" t="str">
        <f t="shared" si="105"/>
        <v>morning</v>
      </c>
    </row>
    <row r="2301" spans="13:13">
      <c r="M2301" t="str">
        <f t="shared" si="105"/>
        <v>morning</v>
      </c>
    </row>
    <row r="2302" spans="13:13">
      <c r="M2302" t="str">
        <f t="shared" si="105"/>
        <v>morning</v>
      </c>
    </row>
    <row r="2303" spans="13:13">
      <c r="M2303" t="str">
        <f t="shared" si="105"/>
        <v>morning</v>
      </c>
    </row>
    <row r="2304" spans="13:13">
      <c r="M2304" t="str">
        <f t="shared" si="105"/>
        <v>morning</v>
      </c>
    </row>
    <row r="2305" spans="13:13">
      <c r="M2305" t="str">
        <f t="shared" si="105"/>
        <v>morning</v>
      </c>
    </row>
    <row r="2306" spans="13:13">
      <c r="M2306" t="str">
        <f t="shared" si="105"/>
        <v>morning</v>
      </c>
    </row>
    <row r="2307" spans="13:13">
      <c r="M2307" t="str">
        <f t="shared" ref="M2307:M2370" si="106">IF(G2307&lt;TIME(12,0,0),"morning",IF(AND(G2307&gt;=TIME(12,0,0),G2307&lt;TIME(16,0,0)),"afternoon","evening"))</f>
        <v>morning</v>
      </c>
    </row>
    <row r="2308" spans="13:13">
      <c r="M2308" t="str">
        <f t="shared" si="106"/>
        <v>morning</v>
      </c>
    </row>
    <row r="2309" spans="13:13">
      <c r="M2309" t="str">
        <f t="shared" si="106"/>
        <v>morning</v>
      </c>
    </row>
    <row r="2310" spans="13:13">
      <c r="M2310" t="str">
        <f t="shared" si="106"/>
        <v>morning</v>
      </c>
    </row>
    <row r="2311" spans="13:13">
      <c r="M2311" t="str">
        <f t="shared" si="106"/>
        <v>morning</v>
      </c>
    </row>
    <row r="2312" spans="13:13">
      <c r="M2312" t="str">
        <f t="shared" si="106"/>
        <v>morning</v>
      </c>
    </row>
    <row r="2313" spans="13:13">
      <c r="M2313" t="str">
        <f t="shared" si="106"/>
        <v>morning</v>
      </c>
    </row>
    <row r="2314" spans="13:13">
      <c r="M2314" t="str">
        <f t="shared" si="106"/>
        <v>morning</v>
      </c>
    </row>
    <row r="2315" spans="13:13">
      <c r="M2315" t="str">
        <f t="shared" si="106"/>
        <v>morning</v>
      </c>
    </row>
    <row r="2316" spans="13:13">
      <c r="M2316" t="str">
        <f t="shared" si="106"/>
        <v>morning</v>
      </c>
    </row>
    <row r="2317" spans="13:13">
      <c r="M2317" t="str">
        <f t="shared" si="106"/>
        <v>morning</v>
      </c>
    </row>
    <row r="2318" spans="13:13">
      <c r="M2318" t="str">
        <f t="shared" si="106"/>
        <v>morning</v>
      </c>
    </row>
    <row r="2319" spans="13:13">
      <c r="M2319" t="str">
        <f t="shared" si="106"/>
        <v>morning</v>
      </c>
    </row>
    <row r="2320" spans="13:13">
      <c r="M2320" t="str">
        <f t="shared" si="106"/>
        <v>morning</v>
      </c>
    </row>
    <row r="2321" spans="13:13">
      <c r="M2321" t="str">
        <f t="shared" si="106"/>
        <v>morning</v>
      </c>
    </row>
    <row r="2322" spans="13:13">
      <c r="M2322" t="str">
        <f t="shared" si="106"/>
        <v>morning</v>
      </c>
    </row>
    <row r="2323" spans="13:13">
      <c r="M2323" t="str">
        <f t="shared" si="106"/>
        <v>morning</v>
      </c>
    </row>
    <row r="2324" spans="13:13">
      <c r="M2324" t="str">
        <f t="shared" si="106"/>
        <v>morning</v>
      </c>
    </row>
    <row r="2325" spans="13:13">
      <c r="M2325" t="str">
        <f t="shared" si="106"/>
        <v>morning</v>
      </c>
    </row>
    <row r="2326" spans="13:13">
      <c r="M2326" t="str">
        <f t="shared" si="106"/>
        <v>morning</v>
      </c>
    </row>
    <row r="2327" spans="13:13">
      <c r="M2327" t="str">
        <f t="shared" si="106"/>
        <v>morning</v>
      </c>
    </row>
    <row r="2328" spans="13:13">
      <c r="M2328" t="str">
        <f t="shared" si="106"/>
        <v>morning</v>
      </c>
    </row>
    <row r="2329" spans="13:13">
      <c r="M2329" t="str">
        <f t="shared" si="106"/>
        <v>morning</v>
      </c>
    </row>
    <row r="2330" spans="13:13">
      <c r="M2330" t="str">
        <f t="shared" si="106"/>
        <v>morning</v>
      </c>
    </row>
    <row r="2331" spans="13:13">
      <c r="M2331" t="str">
        <f t="shared" si="106"/>
        <v>morning</v>
      </c>
    </row>
    <row r="2332" spans="13:13">
      <c r="M2332" t="str">
        <f t="shared" si="106"/>
        <v>morning</v>
      </c>
    </row>
    <row r="2333" spans="13:13">
      <c r="M2333" t="str">
        <f t="shared" si="106"/>
        <v>morning</v>
      </c>
    </row>
    <row r="2334" spans="13:13">
      <c r="M2334" t="str">
        <f t="shared" si="106"/>
        <v>morning</v>
      </c>
    </row>
    <row r="2335" spans="13:13">
      <c r="M2335" t="str">
        <f t="shared" si="106"/>
        <v>morning</v>
      </c>
    </row>
    <row r="2336" spans="13:13">
      <c r="M2336" t="str">
        <f t="shared" si="106"/>
        <v>morning</v>
      </c>
    </row>
    <row r="2337" spans="13:13">
      <c r="M2337" t="str">
        <f t="shared" si="106"/>
        <v>morning</v>
      </c>
    </row>
    <row r="2338" spans="13:13">
      <c r="M2338" t="str">
        <f t="shared" si="106"/>
        <v>morning</v>
      </c>
    </row>
    <row r="2339" spans="13:13">
      <c r="M2339" t="str">
        <f t="shared" si="106"/>
        <v>morning</v>
      </c>
    </row>
    <row r="2340" spans="13:13">
      <c r="M2340" t="str">
        <f t="shared" si="106"/>
        <v>morning</v>
      </c>
    </row>
    <row r="2341" spans="13:13">
      <c r="M2341" t="str">
        <f t="shared" si="106"/>
        <v>morning</v>
      </c>
    </row>
    <row r="2342" spans="13:13">
      <c r="M2342" t="str">
        <f t="shared" si="106"/>
        <v>morning</v>
      </c>
    </row>
    <row r="2343" spans="13:13">
      <c r="M2343" t="str">
        <f t="shared" si="106"/>
        <v>morning</v>
      </c>
    </row>
    <row r="2344" spans="13:13">
      <c r="M2344" t="str">
        <f t="shared" si="106"/>
        <v>morning</v>
      </c>
    </row>
    <row r="2345" spans="13:13">
      <c r="M2345" t="str">
        <f t="shared" si="106"/>
        <v>morning</v>
      </c>
    </row>
    <row r="2346" spans="13:13">
      <c r="M2346" t="str">
        <f t="shared" si="106"/>
        <v>morning</v>
      </c>
    </row>
    <row r="2347" spans="13:13">
      <c r="M2347" t="str">
        <f t="shared" si="106"/>
        <v>morning</v>
      </c>
    </row>
    <row r="2348" spans="13:13">
      <c r="M2348" t="str">
        <f t="shared" si="106"/>
        <v>morning</v>
      </c>
    </row>
    <row r="2349" spans="13:13">
      <c r="M2349" t="str">
        <f t="shared" si="106"/>
        <v>morning</v>
      </c>
    </row>
    <row r="2350" spans="13:13">
      <c r="M2350" t="str">
        <f t="shared" si="106"/>
        <v>morning</v>
      </c>
    </row>
    <row r="2351" spans="13:13">
      <c r="M2351" t="str">
        <f t="shared" si="106"/>
        <v>morning</v>
      </c>
    </row>
    <row r="2352" spans="13:13">
      <c r="M2352" t="str">
        <f t="shared" si="106"/>
        <v>morning</v>
      </c>
    </row>
    <row r="2353" spans="13:13">
      <c r="M2353" t="str">
        <f t="shared" si="106"/>
        <v>morning</v>
      </c>
    </row>
    <row r="2354" spans="13:13">
      <c r="M2354" t="str">
        <f t="shared" si="106"/>
        <v>morning</v>
      </c>
    </row>
    <row r="2355" spans="13:13">
      <c r="M2355" t="str">
        <f t="shared" si="106"/>
        <v>morning</v>
      </c>
    </row>
    <row r="2356" spans="13:13">
      <c r="M2356" t="str">
        <f t="shared" si="106"/>
        <v>morning</v>
      </c>
    </row>
    <row r="2357" spans="13:13">
      <c r="M2357" t="str">
        <f t="shared" si="106"/>
        <v>morning</v>
      </c>
    </row>
    <row r="2358" spans="13:13">
      <c r="M2358" t="str">
        <f t="shared" si="106"/>
        <v>morning</v>
      </c>
    </row>
    <row r="2359" spans="13:13">
      <c r="M2359" t="str">
        <f t="shared" si="106"/>
        <v>morning</v>
      </c>
    </row>
    <row r="2360" spans="13:13">
      <c r="M2360" t="str">
        <f t="shared" si="106"/>
        <v>morning</v>
      </c>
    </row>
    <row r="2361" spans="13:13">
      <c r="M2361" t="str">
        <f t="shared" si="106"/>
        <v>morning</v>
      </c>
    </row>
    <row r="2362" spans="13:13">
      <c r="M2362" t="str">
        <f t="shared" si="106"/>
        <v>morning</v>
      </c>
    </row>
    <row r="2363" spans="13:13">
      <c r="M2363" t="str">
        <f t="shared" si="106"/>
        <v>morning</v>
      </c>
    </row>
    <row r="2364" spans="13:13">
      <c r="M2364" t="str">
        <f t="shared" si="106"/>
        <v>morning</v>
      </c>
    </row>
    <row r="2365" spans="13:13">
      <c r="M2365" t="str">
        <f t="shared" si="106"/>
        <v>morning</v>
      </c>
    </row>
    <row r="2366" spans="13:13">
      <c r="M2366" t="str">
        <f t="shared" si="106"/>
        <v>morning</v>
      </c>
    </row>
    <row r="2367" spans="13:13">
      <c r="M2367" t="str">
        <f t="shared" si="106"/>
        <v>morning</v>
      </c>
    </row>
    <row r="2368" spans="13:13">
      <c r="M2368" t="str">
        <f t="shared" si="106"/>
        <v>morning</v>
      </c>
    </row>
    <row r="2369" spans="13:13">
      <c r="M2369" t="str">
        <f t="shared" si="106"/>
        <v>morning</v>
      </c>
    </row>
    <row r="2370" spans="13:13">
      <c r="M2370" t="str">
        <f t="shared" si="106"/>
        <v>morning</v>
      </c>
    </row>
    <row r="2371" spans="13:13">
      <c r="M2371" t="str">
        <f t="shared" ref="M2371:M2434" si="107">IF(G2371&lt;TIME(12,0,0),"morning",IF(AND(G2371&gt;=TIME(12,0,0),G2371&lt;TIME(16,0,0)),"afternoon","evening"))</f>
        <v>morning</v>
      </c>
    </row>
    <row r="2372" spans="13:13">
      <c r="M2372" t="str">
        <f t="shared" si="107"/>
        <v>morning</v>
      </c>
    </row>
    <row r="2373" spans="13:13">
      <c r="M2373" t="str">
        <f t="shared" si="107"/>
        <v>morning</v>
      </c>
    </row>
    <row r="2374" spans="13:13">
      <c r="M2374" t="str">
        <f t="shared" si="107"/>
        <v>morning</v>
      </c>
    </row>
    <row r="2375" spans="13:13">
      <c r="M2375" t="str">
        <f t="shared" si="107"/>
        <v>morning</v>
      </c>
    </row>
    <row r="2376" spans="13:13">
      <c r="M2376" t="str">
        <f t="shared" si="107"/>
        <v>morning</v>
      </c>
    </row>
    <row r="2377" spans="13:13">
      <c r="M2377" t="str">
        <f t="shared" si="107"/>
        <v>morning</v>
      </c>
    </row>
    <row r="2378" spans="13:13">
      <c r="M2378" t="str">
        <f t="shared" si="107"/>
        <v>morning</v>
      </c>
    </row>
    <row r="2379" spans="13:13">
      <c r="M2379" t="str">
        <f t="shared" si="107"/>
        <v>morning</v>
      </c>
    </row>
    <row r="2380" spans="13:13">
      <c r="M2380" t="str">
        <f t="shared" si="107"/>
        <v>morning</v>
      </c>
    </row>
    <row r="2381" spans="13:13">
      <c r="M2381" t="str">
        <f t="shared" si="107"/>
        <v>morning</v>
      </c>
    </row>
    <row r="2382" spans="13:13">
      <c r="M2382" t="str">
        <f t="shared" si="107"/>
        <v>morning</v>
      </c>
    </row>
    <row r="2383" spans="13:13">
      <c r="M2383" t="str">
        <f t="shared" si="107"/>
        <v>morning</v>
      </c>
    </row>
    <row r="2384" spans="13:13">
      <c r="M2384" t="str">
        <f t="shared" si="107"/>
        <v>morning</v>
      </c>
    </row>
    <row r="2385" spans="13:13">
      <c r="M2385" t="str">
        <f t="shared" si="107"/>
        <v>morning</v>
      </c>
    </row>
    <row r="2386" spans="13:13">
      <c r="M2386" t="str">
        <f t="shared" si="107"/>
        <v>morning</v>
      </c>
    </row>
    <row r="2387" spans="13:13">
      <c r="M2387" t="str">
        <f t="shared" si="107"/>
        <v>morning</v>
      </c>
    </row>
    <row r="2388" spans="13:13">
      <c r="M2388" t="str">
        <f t="shared" si="107"/>
        <v>morning</v>
      </c>
    </row>
    <row r="2389" spans="13:13">
      <c r="M2389" t="str">
        <f t="shared" si="107"/>
        <v>morning</v>
      </c>
    </row>
    <row r="2390" spans="13:13">
      <c r="M2390" t="str">
        <f t="shared" si="107"/>
        <v>morning</v>
      </c>
    </row>
    <row r="2391" spans="13:13">
      <c r="M2391" t="str">
        <f t="shared" si="107"/>
        <v>morning</v>
      </c>
    </row>
    <row r="2392" spans="13:13">
      <c r="M2392" t="str">
        <f t="shared" si="107"/>
        <v>morning</v>
      </c>
    </row>
    <row r="2393" spans="13:13">
      <c r="M2393" t="str">
        <f t="shared" si="107"/>
        <v>morning</v>
      </c>
    </row>
    <row r="2394" spans="13:13">
      <c r="M2394" t="str">
        <f t="shared" si="107"/>
        <v>morning</v>
      </c>
    </row>
    <row r="2395" spans="13:13">
      <c r="M2395" t="str">
        <f t="shared" si="107"/>
        <v>morning</v>
      </c>
    </row>
    <row r="2396" spans="13:13">
      <c r="M2396" t="str">
        <f t="shared" si="107"/>
        <v>morning</v>
      </c>
    </row>
    <row r="2397" spans="13:13">
      <c r="M2397" t="str">
        <f t="shared" si="107"/>
        <v>morning</v>
      </c>
    </row>
    <row r="2398" spans="13:13">
      <c r="M2398" t="str">
        <f t="shared" si="107"/>
        <v>morning</v>
      </c>
    </row>
    <row r="2399" spans="13:13">
      <c r="M2399" t="str">
        <f t="shared" si="107"/>
        <v>morning</v>
      </c>
    </row>
    <row r="2400" spans="13:13">
      <c r="M2400" t="str">
        <f t="shared" si="107"/>
        <v>morning</v>
      </c>
    </row>
    <row r="2401" spans="13:13">
      <c r="M2401" t="str">
        <f t="shared" si="107"/>
        <v>morning</v>
      </c>
    </row>
    <row r="2402" spans="13:13">
      <c r="M2402" t="str">
        <f t="shared" si="107"/>
        <v>morning</v>
      </c>
    </row>
    <row r="2403" spans="13:13">
      <c r="M2403" t="str">
        <f t="shared" si="107"/>
        <v>morning</v>
      </c>
    </row>
    <row r="2404" spans="13:13">
      <c r="M2404" t="str">
        <f t="shared" si="107"/>
        <v>morning</v>
      </c>
    </row>
    <row r="2405" spans="13:13">
      <c r="M2405" t="str">
        <f t="shared" si="107"/>
        <v>morning</v>
      </c>
    </row>
    <row r="2406" spans="13:13">
      <c r="M2406" t="str">
        <f t="shared" si="107"/>
        <v>morning</v>
      </c>
    </row>
    <row r="2407" spans="13:13">
      <c r="M2407" t="str">
        <f t="shared" si="107"/>
        <v>morning</v>
      </c>
    </row>
    <row r="2408" spans="13:13">
      <c r="M2408" t="str">
        <f t="shared" si="107"/>
        <v>morning</v>
      </c>
    </row>
    <row r="2409" spans="13:13">
      <c r="M2409" t="str">
        <f t="shared" si="107"/>
        <v>morning</v>
      </c>
    </row>
    <row r="2410" spans="13:13">
      <c r="M2410" t="str">
        <f t="shared" si="107"/>
        <v>morning</v>
      </c>
    </row>
    <row r="2411" spans="13:13">
      <c r="M2411" t="str">
        <f t="shared" si="107"/>
        <v>morning</v>
      </c>
    </row>
    <row r="2412" spans="13:13">
      <c r="M2412" t="str">
        <f t="shared" si="107"/>
        <v>morning</v>
      </c>
    </row>
    <row r="2413" spans="13:13">
      <c r="M2413" t="str">
        <f t="shared" si="107"/>
        <v>morning</v>
      </c>
    </row>
    <row r="2414" spans="13:13">
      <c r="M2414" t="str">
        <f t="shared" si="107"/>
        <v>morning</v>
      </c>
    </row>
    <row r="2415" spans="13:13">
      <c r="M2415" t="str">
        <f t="shared" si="107"/>
        <v>morning</v>
      </c>
    </row>
    <row r="2416" spans="13:13">
      <c r="M2416" t="str">
        <f t="shared" si="107"/>
        <v>morning</v>
      </c>
    </row>
    <row r="2417" spans="13:13">
      <c r="M2417" t="str">
        <f t="shared" si="107"/>
        <v>morning</v>
      </c>
    </row>
    <row r="2418" spans="13:13">
      <c r="M2418" t="str">
        <f t="shared" si="107"/>
        <v>morning</v>
      </c>
    </row>
    <row r="2419" spans="13:13">
      <c r="M2419" t="str">
        <f t="shared" si="107"/>
        <v>morning</v>
      </c>
    </row>
    <row r="2420" spans="13:13">
      <c r="M2420" t="str">
        <f t="shared" si="107"/>
        <v>morning</v>
      </c>
    </row>
    <row r="2421" spans="13:13">
      <c r="M2421" t="str">
        <f t="shared" si="107"/>
        <v>morning</v>
      </c>
    </row>
    <row r="2422" spans="13:13">
      <c r="M2422" t="str">
        <f t="shared" si="107"/>
        <v>morning</v>
      </c>
    </row>
    <row r="2423" spans="13:13">
      <c r="M2423" t="str">
        <f t="shared" si="107"/>
        <v>morning</v>
      </c>
    </row>
    <row r="2424" spans="13:13">
      <c r="M2424" t="str">
        <f t="shared" si="107"/>
        <v>morning</v>
      </c>
    </row>
    <row r="2425" spans="13:13">
      <c r="M2425" t="str">
        <f t="shared" si="107"/>
        <v>morning</v>
      </c>
    </row>
    <row r="2426" spans="13:13">
      <c r="M2426" t="str">
        <f t="shared" si="107"/>
        <v>morning</v>
      </c>
    </row>
    <row r="2427" spans="13:13">
      <c r="M2427" t="str">
        <f t="shared" si="107"/>
        <v>morning</v>
      </c>
    </row>
    <row r="2428" spans="13:13">
      <c r="M2428" t="str">
        <f t="shared" si="107"/>
        <v>morning</v>
      </c>
    </row>
    <row r="2429" spans="13:13">
      <c r="M2429" t="str">
        <f t="shared" si="107"/>
        <v>morning</v>
      </c>
    </row>
    <row r="2430" spans="13:13">
      <c r="M2430" t="str">
        <f t="shared" si="107"/>
        <v>morning</v>
      </c>
    </row>
    <row r="2431" spans="13:13">
      <c r="M2431" t="str">
        <f t="shared" si="107"/>
        <v>morning</v>
      </c>
    </row>
    <row r="2432" spans="13:13">
      <c r="M2432" t="str">
        <f t="shared" si="107"/>
        <v>morning</v>
      </c>
    </row>
    <row r="2433" spans="13:13">
      <c r="M2433" t="str">
        <f t="shared" si="107"/>
        <v>morning</v>
      </c>
    </row>
    <row r="2434" spans="13:13">
      <c r="M2434" t="str">
        <f t="shared" si="107"/>
        <v>morning</v>
      </c>
    </row>
    <row r="2435" spans="13:13">
      <c r="M2435" t="str">
        <f t="shared" ref="M2435:M2498" si="108">IF(G2435&lt;TIME(12,0,0),"morning",IF(AND(G2435&gt;=TIME(12,0,0),G2435&lt;TIME(16,0,0)),"afternoon","evening"))</f>
        <v>morning</v>
      </c>
    </row>
    <row r="2436" spans="13:13">
      <c r="M2436" t="str">
        <f t="shared" si="108"/>
        <v>morning</v>
      </c>
    </row>
    <row r="2437" spans="13:13">
      <c r="M2437" t="str">
        <f t="shared" si="108"/>
        <v>morning</v>
      </c>
    </row>
    <row r="2438" spans="13:13">
      <c r="M2438" t="str">
        <f t="shared" si="108"/>
        <v>morning</v>
      </c>
    </row>
    <row r="2439" spans="13:13">
      <c r="M2439" t="str">
        <f t="shared" si="108"/>
        <v>morning</v>
      </c>
    </row>
    <row r="2440" spans="13:13">
      <c r="M2440" t="str">
        <f t="shared" si="108"/>
        <v>morning</v>
      </c>
    </row>
    <row r="2441" spans="13:13">
      <c r="M2441" t="str">
        <f t="shared" si="108"/>
        <v>morning</v>
      </c>
    </row>
    <row r="2442" spans="13:13">
      <c r="M2442" t="str">
        <f t="shared" si="108"/>
        <v>morning</v>
      </c>
    </row>
    <row r="2443" spans="13:13">
      <c r="M2443" t="str">
        <f t="shared" si="108"/>
        <v>morning</v>
      </c>
    </row>
    <row r="2444" spans="13:13">
      <c r="M2444" t="str">
        <f t="shared" si="108"/>
        <v>morning</v>
      </c>
    </row>
    <row r="2445" spans="13:13">
      <c r="M2445" t="str">
        <f t="shared" si="108"/>
        <v>morning</v>
      </c>
    </row>
    <row r="2446" spans="13:13">
      <c r="M2446" t="str">
        <f t="shared" si="108"/>
        <v>morning</v>
      </c>
    </row>
    <row r="2447" spans="13:13">
      <c r="M2447" t="str">
        <f t="shared" si="108"/>
        <v>morning</v>
      </c>
    </row>
    <row r="2448" spans="13:13">
      <c r="M2448" t="str">
        <f t="shared" si="108"/>
        <v>morning</v>
      </c>
    </row>
    <row r="2449" spans="13:13">
      <c r="M2449" t="str">
        <f t="shared" si="108"/>
        <v>morning</v>
      </c>
    </row>
    <row r="2450" spans="13:13">
      <c r="M2450" t="str">
        <f t="shared" si="108"/>
        <v>morning</v>
      </c>
    </row>
    <row r="2451" spans="13:13">
      <c r="M2451" t="str">
        <f t="shared" si="108"/>
        <v>morning</v>
      </c>
    </row>
    <row r="2452" spans="13:13">
      <c r="M2452" t="str">
        <f t="shared" si="108"/>
        <v>morning</v>
      </c>
    </row>
    <row r="2453" spans="13:13">
      <c r="M2453" t="str">
        <f t="shared" si="108"/>
        <v>morning</v>
      </c>
    </row>
    <row r="2454" spans="13:13">
      <c r="M2454" t="str">
        <f t="shared" si="108"/>
        <v>morning</v>
      </c>
    </row>
    <row r="2455" spans="13:13">
      <c r="M2455" t="str">
        <f t="shared" si="108"/>
        <v>morning</v>
      </c>
    </row>
    <row r="2456" spans="13:13">
      <c r="M2456" t="str">
        <f t="shared" si="108"/>
        <v>morning</v>
      </c>
    </row>
    <row r="2457" spans="13:13">
      <c r="M2457" t="str">
        <f t="shared" si="108"/>
        <v>morning</v>
      </c>
    </row>
    <row r="2458" spans="13:13">
      <c r="M2458" t="str">
        <f t="shared" si="108"/>
        <v>morning</v>
      </c>
    </row>
    <row r="2459" spans="13:13">
      <c r="M2459" t="str">
        <f t="shared" si="108"/>
        <v>morning</v>
      </c>
    </row>
    <row r="2460" spans="13:13">
      <c r="M2460" t="str">
        <f t="shared" si="108"/>
        <v>morning</v>
      </c>
    </row>
    <row r="2461" spans="13:13">
      <c r="M2461" t="str">
        <f t="shared" si="108"/>
        <v>morning</v>
      </c>
    </row>
    <row r="2462" spans="13:13">
      <c r="M2462" t="str">
        <f t="shared" si="108"/>
        <v>morning</v>
      </c>
    </row>
    <row r="2463" spans="13:13">
      <c r="M2463" t="str">
        <f t="shared" si="108"/>
        <v>morning</v>
      </c>
    </row>
    <row r="2464" spans="13:13">
      <c r="M2464" t="str">
        <f t="shared" si="108"/>
        <v>morning</v>
      </c>
    </row>
    <row r="2465" spans="13:13">
      <c r="M2465" t="str">
        <f t="shared" si="108"/>
        <v>morning</v>
      </c>
    </row>
    <row r="2466" spans="13:13">
      <c r="M2466" t="str">
        <f t="shared" si="108"/>
        <v>morning</v>
      </c>
    </row>
    <row r="2467" spans="13:13">
      <c r="M2467" t="str">
        <f t="shared" si="108"/>
        <v>morning</v>
      </c>
    </row>
    <row r="2468" spans="13:13">
      <c r="M2468" t="str">
        <f t="shared" si="108"/>
        <v>morning</v>
      </c>
    </row>
    <row r="2469" spans="13:13">
      <c r="M2469" t="str">
        <f t="shared" si="108"/>
        <v>morning</v>
      </c>
    </row>
    <row r="2470" spans="13:13">
      <c r="M2470" t="str">
        <f t="shared" si="108"/>
        <v>morning</v>
      </c>
    </row>
    <row r="2471" spans="13:13">
      <c r="M2471" t="str">
        <f t="shared" si="108"/>
        <v>morning</v>
      </c>
    </row>
    <row r="2472" spans="13:13">
      <c r="M2472" t="str">
        <f t="shared" si="108"/>
        <v>morning</v>
      </c>
    </row>
    <row r="2473" spans="13:13">
      <c r="M2473" t="str">
        <f t="shared" si="108"/>
        <v>morning</v>
      </c>
    </row>
    <row r="2474" spans="13:13">
      <c r="M2474" t="str">
        <f t="shared" si="108"/>
        <v>morning</v>
      </c>
    </row>
    <row r="2475" spans="13:13">
      <c r="M2475" t="str">
        <f t="shared" si="108"/>
        <v>morning</v>
      </c>
    </row>
    <row r="2476" spans="13:13">
      <c r="M2476" t="str">
        <f t="shared" si="108"/>
        <v>morning</v>
      </c>
    </row>
    <row r="2477" spans="13:13">
      <c r="M2477" t="str">
        <f t="shared" si="108"/>
        <v>morning</v>
      </c>
    </row>
    <row r="2478" spans="13:13">
      <c r="M2478" t="str">
        <f t="shared" si="108"/>
        <v>morning</v>
      </c>
    </row>
    <row r="2479" spans="13:13">
      <c r="M2479" t="str">
        <f t="shared" si="108"/>
        <v>morning</v>
      </c>
    </row>
    <row r="2480" spans="13:13">
      <c r="M2480" t="str">
        <f t="shared" si="108"/>
        <v>morning</v>
      </c>
    </row>
    <row r="2481" spans="13:13">
      <c r="M2481" t="str">
        <f t="shared" si="108"/>
        <v>morning</v>
      </c>
    </row>
    <row r="2482" spans="13:13">
      <c r="M2482" t="str">
        <f t="shared" si="108"/>
        <v>morning</v>
      </c>
    </row>
    <row r="2483" spans="13:13">
      <c r="M2483" t="str">
        <f t="shared" si="108"/>
        <v>morning</v>
      </c>
    </row>
    <row r="2484" spans="13:13">
      <c r="M2484" t="str">
        <f t="shared" si="108"/>
        <v>morning</v>
      </c>
    </row>
    <row r="2485" spans="13:13">
      <c r="M2485" t="str">
        <f t="shared" si="108"/>
        <v>morning</v>
      </c>
    </row>
    <row r="2486" spans="13:13">
      <c r="M2486" t="str">
        <f t="shared" si="108"/>
        <v>morning</v>
      </c>
    </row>
    <row r="2487" spans="13:13">
      <c r="M2487" t="str">
        <f t="shared" si="108"/>
        <v>morning</v>
      </c>
    </row>
    <row r="2488" spans="13:13">
      <c r="M2488" t="str">
        <f t="shared" si="108"/>
        <v>morning</v>
      </c>
    </row>
    <row r="2489" spans="13:13">
      <c r="M2489" t="str">
        <f t="shared" si="108"/>
        <v>morning</v>
      </c>
    </row>
    <row r="2490" spans="13:13">
      <c r="M2490" t="str">
        <f t="shared" si="108"/>
        <v>morning</v>
      </c>
    </row>
    <row r="2491" spans="13:13">
      <c r="M2491" t="str">
        <f t="shared" si="108"/>
        <v>morning</v>
      </c>
    </row>
    <row r="2492" spans="13:13">
      <c r="M2492" t="str">
        <f t="shared" si="108"/>
        <v>morning</v>
      </c>
    </row>
    <row r="2493" spans="13:13">
      <c r="M2493" t="str">
        <f t="shared" si="108"/>
        <v>morning</v>
      </c>
    </row>
    <row r="2494" spans="13:13">
      <c r="M2494" t="str">
        <f t="shared" si="108"/>
        <v>morning</v>
      </c>
    </row>
    <row r="2495" spans="13:13">
      <c r="M2495" t="str">
        <f t="shared" si="108"/>
        <v>morning</v>
      </c>
    </row>
    <row r="2496" spans="13:13">
      <c r="M2496" t="str">
        <f t="shared" si="108"/>
        <v>morning</v>
      </c>
    </row>
    <row r="2497" spans="13:13">
      <c r="M2497" t="str">
        <f t="shared" si="108"/>
        <v>morning</v>
      </c>
    </row>
    <row r="2498" spans="13:13">
      <c r="M2498" t="str">
        <f t="shared" si="108"/>
        <v>morning</v>
      </c>
    </row>
    <row r="2499" spans="13:13">
      <c r="M2499" t="str">
        <f t="shared" ref="M2499:M2562" si="109">IF(G2499&lt;TIME(12,0,0),"morning",IF(AND(G2499&gt;=TIME(12,0,0),G2499&lt;TIME(16,0,0)),"afternoon","evening"))</f>
        <v>morning</v>
      </c>
    </row>
    <row r="2500" spans="13:13">
      <c r="M2500" t="str">
        <f t="shared" si="109"/>
        <v>morning</v>
      </c>
    </row>
    <row r="2501" spans="13:13">
      <c r="M2501" t="str">
        <f t="shared" si="109"/>
        <v>morning</v>
      </c>
    </row>
    <row r="2502" spans="13:13">
      <c r="M2502" t="str">
        <f t="shared" si="109"/>
        <v>morning</v>
      </c>
    </row>
    <row r="2503" spans="13:13">
      <c r="M2503" t="str">
        <f t="shared" si="109"/>
        <v>morning</v>
      </c>
    </row>
    <row r="2504" spans="13:13">
      <c r="M2504" t="str">
        <f t="shared" si="109"/>
        <v>morning</v>
      </c>
    </row>
    <row r="2505" spans="13:13">
      <c r="M2505" t="str">
        <f t="shared" si="109"/>
        <v>morning</v>
      </c>
    </row>
    <row r="2506" spans="13:13">
      <c r="M2506" t="str">
        <f t="shared" si="109"/>
        <v>morning</v>
      </c>
    </row>
    <row r="2507" spans="13:13">
      <c r="M2507" t="str">
        <f t="shared" si="109"/>
        <v>morning</v>
      </c>
    </row>
    <row r="2508" spans="13:13">
      <c r="M2508" t="str">
        <f t="shared" si="109"/>
        <v>morning</v>
      </c>
    </row>
    <row r="2509" spans="13:13">
      <c r="M2509" t="str">
        <f t="shared" si="109"/>
        <v>morning</v>
      </c>
    </row>
    <row r="2510" spans="13:13">
      <c r="M2510" t="str">
        <f t="shared" si="109"/>
        <v>morning</v>
      </c>
    </row>
    <row r="2511" spans="13:13">
      <c r="M2511" t="str">
        <f t="shared" si="109"/>
        <v>morning</v>
      </c>
    </row>
    <row r="2512" spans="13:13">
      <c r="M2512" t="str">
        <f t="shared" si="109"/>
        <v>morning</v>
      </c>
    </row>
    <row r="2513" spans="13:13">
      <c r="M2513" t="str">
        <f t="shared" si="109"/>
        <v>morning</v>
      </c>
    </row>
    <row r="2514" spans="13:13">
      <c r="M2514" t="str">
        <f t="shared" si="109"/>
        <v>morning</v>
      </c>
    </row>
    <row r="2515" spans="13:13">
      <c r="M2515" t="str">
        <f t="shared" si="109"/>
        <v>morning</v>
      </c>
    </row>
    <row r="2516" spans="13:13">
      <c r="M2516" t="str">
        <f t="shared" si="109"/>
        <v>morning</v>
      </c>
    </row>
    <row r="2517" spans="13:13">
      <c r="M2517" t="str">
        <f t="shared" si="109"/>
        <v>morning</v>
      </c>
    </row>
    <row r="2518" spans="13:13">
      <c r="M2518" t="str">
        <f t="shared" si="109"/>
        <v>morning</v>
      </c>
    </row>
    <row r="2519" spans="13:13">
      <c r="M2519" t="str">
        <f t="shared" si="109"/>
        <v>morning</v>
      </c>
    </row>
    <row r="2520" spans="13:13">
      <c r="M2520" t="str">
        <f t="shared" si="109"/>
        <v>morning</v>
      </c>
    </row>
    <row r="2521" spans="13:13">
      <c r="M2521" t="str">
        <f t="shared" si="109"/>
        <v>morning</v>
      </c>
    </row>
    <row r="2522" spans="13:13">
      <c r="M2522" t="str">
        <f t="shared" si="109"/>
        <v>morning</v>
      </c>
    </row>
    <row r="2523" spans="13:13">
      <c r="M2523" t="str">
        <f t="shared" si="109"/>
        <v>morning</v>
      </c>
    </row>
    <row r="2524" spans="13:13">
      <c r="M2524" t="str">
        <f t="shared" si="109"/>
        <v>morning</v>
      </c>
    </row>
    <row r="2525" spans="13:13">
      <c r="M2525" t="str">
        <f t="shared" si="109"/>
        <v>morning</v>
      </c>
    </row>
    <row r="2526" spans="13:13">
      <c r="M2526" t="str">
        <f t="shared" si="109"/>
        <v>morning</v>
      </c>
    </row>
    <row r="2527" spans="13:13">
      <c r="M2527" t="str">
        <f t="shared" si="109"/>
        <v>morning</v>
      </c>
    </row>
    <row r="2528" spans="13:13">
      <c r="M2528" t="str">
        <f t="shared" si="109"/>
        <v>morning</v>
      </c>
    </row>
    <row r="2529" spans="13:13">
      <c r="M2529" t="str">
        <f t="shared" si="109"/>
        <v>morning</v>
      </c>
    </row>
    <row r="2530" spans="13:13">
      <c r="M2530" t="str">
        <f t="shared" si="109"/>
        <v>morning</v>
      </c>
    </row>
    <row r="2531" spans="13:13">
      <c r="M2531" t="str">
        <f t="shared" si="109"/>
        <v>morning</v>
      </c>
    </row>
    <row r="2532" spans="13:13">
      <c r="M2532" t="str">
        <f t="shared" si="109"/>
        <v>morning</v>
      </c>
    </row>
    <row r="2533" spans="13:13">
      <c r="M2533" t="str">
        <f t="shared" si="109"/>
        <v>morning</v>
      </c>
    </row>
    <row r="2534" spans="13:13">
      <c r="M2534" t="str">
        <f t="shared" si="109"/>
        <v>morning</v>
      </c>
    </row>
    <row r="2535" spans="13:13">
      <c r="M2535" t="str">
        <f t="shared" si="109"/>
        <v>morning</v>
      </c>
    </row>
    <row r="2536" spans="13:13">
      <c r="M2536" t="str">
        <f t="shared" si="109"/>
        <v>morning</v>
      </c>
    </row>
    <row r="2537" spans="13:13">
      <c r="M2537" t="str">
        <f t="shared" si="109"/>
        <v>morning</v>
      </c>
    </row>
    <row r="2538" spans="13:13">
      <c r="M2538" t="str">
        <f t="shared" si="109"/>
        <v>morning</v>
      </c>
    </row>
    <row r="2539" spans="13:13">
      <c r="M2539" t="str">
        <f t="shared" si="109"/>
        <v>morning</v>
      </c>
    </row>
    <row r="2540" spans="13:13">
      <c r="M2540" t="str">
        <f t="shared" si="109"/>
        <v>morning</v>
      </c>
    </row>
    <row r="2541" spans="13:13">
      <c r="M2541" t="str">
        <f t="shared" si="109"/>
        <v>morning</v>
      </c>
    </row>
    <row r="2542" spans="13:13">
      <c r="M2542" t="str">
        <f t="shared" si="109"/>
        <v>morning</v>
      </c>
    </row>
    <row r="2543" spans="13:13">
      <c r="M2543" t="str">
        <f t="shared" si="109"/>
        <v>morning</v>
      </c>
    </row>
    <row r="2544" spans="13:13">
      <c r="M2544" t="str">
        <f t="shared" si="109"/>
        <v>morning</v>
      </c>
    </row>
    <row r="2545" spans="13:13">
      <c r="M2545" t="str">
        <f t="shared" si="109"/>
        <v>morning</v>
      </c>
    </row>
    <row r="2546" spans="13:13">
      <c r="M2546" t="str">
        <f t="shared" si="109"/>
        <v>morning</v>
      </c>
    </row>
    <row r="2547" spans="13:13">
      <c r="M2547" t="str">
        <f t="shared" si="109"/>
        <v>morning</v>
      </c>
    </row>
    <row r="2548" spans="13:13">
      <c r="M2548" t="str">
        <f t="shared" si="109"/>
        <v>morning</v>
      </c>
    </row>
    <row r="2549" spans="13:13">
      <c r="M2549" t="str">
        <f t="shared" si="109"/>
        <v>morning</v>
      </c>
    </row>
    <row r="2550" spans="13:13">
      <c r="M2550" t="str">
        <f t="shared" si="109"/>
        <v>morning</v>
      </c>
    </row>
    <row r="2551" spans="13:13">
      <c r="M2551" t="str">
        <f t="shared" si="109"/>
        <v>morning</v>
      </c>
    </row>
    <row r="2552" spans="13:13">
      <c r="M2552" t="str">
        <f t="shared" si="109"/>
        <v>morning</v>
      </c>
    </row>
    <row r="2553" spans="13:13">
      <c r="M2553" t="str">
        <f t="shared" si="109"/>
        <v>morning</v>
      </c>
    </row>
    <row r="2554" spans="13:13">
      <c r="M2554" t="str">
        <f t="shared" si="109"/>
        <v>morning</v>
      </c>
    </row>
    <row r="2555" spans="13:13">
      <c r="M2555" t="str">
        <f t="shared" si="109"/>
        <v>morning</v>
      </c>
    </row>
    <row r="2556" spans="13:13">
      <c r="M2556" t="str">
        <f t="shared" si="109"/>
        <v>morning</v>
      </c>
    </row>
    <row r="2557" spans="13:13">
      <c r="M2557" t="str">
        <f t="shared" si="109"/>
        <v>morning</v>
      </c>
    </row>
    <row r="2558" spans="13:13">
      <c r="M2558" t="str">
        <f t="shared" si="109"/>
        <v>morning</v>
      </c>
    </row>
    <row r="2559" spans="13:13">
      <c r="M2559" t="str">
        <f t="shared" si="109"/>
        <v>morning</v>
      </c>
    </row>
    <row r="2560" spans="13:13">
      <c r="M2560" t="str">
        <f t="shared" si="109"/>
        <v>morning</v>
      </c>
    </row>
    <row r="2561" spans="13:13">
      <c r="M2561" t="str">
        <f t="shared" si="109"/>
        <v>morning</v>
      </c>
    </row>
    <row r="2562" spans="13:13">
      <c r="M2562" t="str">
        <f t="shared" si="109"/>
        <v>morning</v>
      </c>
    </row>
    <row r="2563" spans="13:13">
      <c r="M2563" t="str">
        <f t="shared" ref="M2563:M2626" si="110">IF(G2563&lt;TIME(12,0,0),"morning",IF(AND(G2563&gt;=TIME(12,0,0),G2563&lt;TIME(16,0,0)),"afternoon","evening"))</f>
        <v>morning</v>
      </c>
    </row>
    <row r="2564" spans="13:13">
      <c r="M2564" t="str">
        <f t="shared" si="110"/>
        <v>morning</v>
      </c>
    </row>
    <row r="2565" spans="13:13">
      <c r="M2565" t="str">
        <f t="shared" si="110"/>
        <v>morning</v>
      </c>
    </row>
    <row r="2566" spans="13:13">
      <c r="M2566" t="str">
        <f t="shared" si="110"/>
        <v>morning</v>
      </c>
    </row>
    <row r="2567" spans="13:13">
      <c r="M2567" t="str">
        <f t="shared" si="110"/>
        <v>morning</v>
      </c>
    </row>
    <row r="2568" spans="13:13">
      <c r="M2568" t="str">
        <f t="shared" si="110"/>
        <v>morning</v>
      </c>
    </row>
    <row r="2569" spans="13:13">
      <c r="M2569" t="str">
        <f t="shared" si="110"/>
        <v>morning</v>
      </c>
    </row>
    <row r="2570" spans="13:13">
      <c r="M2570" t="str">
        <f t="shared" si="110"/>
        <v>morning</v>
      </c>
    </row>
    <row r="2571" spans="13:13">
      <c r="M2571" t="str">
        <f t="shared" si="110"/>
        <v>morning</v>
      </c>
    </row>
    <row r="2572" spans="13:13">
      <c r="M2572" t="str">
        <f t="shared" si="110"/>
        <v>morning</v>
      </c>
    </row>
    <row r="2573" spans="13:13">
      <c r="M2573" t="str">
        <f t="shared" si="110"/>
        <v>morning</v>
      </c>
    </row>
    <row r="2574" spans="13:13">
      <c r="M2574" t="str">
        <f t="shared" si="110"/>
        <v>morning</v>
      </c>
    </row>
    <row r="2575" spans="13:13">
      <c r="M2575" t="str">
        <f t="shared" si="110"/>
        <v>morning</v>
      </c>
    </row>
    <row r="2576" spans="13:13">
      <c r="M2576" t="str">
        <f t="shared" si="110"/>
        <v>morning</v>
      </c>
    </row>
    <row r="2577" spans="13:13">
      <c r="M2577" t="str">
        <f t="shared" si="110"/>
        <v>morning</v>
      </c>
    </row>
    <row r="2578" spans="13:13">
      <c r="M2578" t="str">
        <f t="shared" si="110"/>
        <v>morning</v>
      </c>
    </row>
    <row r="2579" spans="13:13">
      <c r="M2579" t="str">
        <f t="shared" si="110"/>
        <v>morning</v>
      </c>
    </row>
    <row r="2580" spans="13:13">
      <c r="M2580" t="str">
        <f t="shared" si="110"/>
        <v>morning</v>
      </c>
    </row>
    <row r="2581" spans="13:13">
      <c r="M2581" t="str">
        <f t="shared" si="110"/>
        <v>morning</v>
      </c>
    </row>
    <row r="2582" spans="13:13">
      <c r="M2582" t="str">
        <f t="shared" si="110"/>
        <v>morning</v>
      </c>
    </row>
    <row r="2583" spans="13:13">
      <c r="M2583" t="str">
        <f t="shared" si="110"/>
        <v>morning</v>
      </c>
    </row>
    <row r="2584" spans="13:13">
      <c r="M2584" t="str">
        <f t="shared" si="110"/>
        <v>morning</v>
      </c>
    </row>
    <row r="2585" spans="13:13">
      <c r="M2585" t="str">
        <f t="shared" si="110"/>
        <v>morning</v>
      </c>
    </row>
    <row r="2586" spans="13:13">
      <c r="M2586" t="str">
        <f t="shared" si="110"/>
        <v>morning</v>
      </c>
    </row>
    <row r="2587" spans="13:13">
      <c r="M2587" t="str">
        <f t="shared" si="110"/>
        <v>morning</v>
      </c>
    </row>
    <row r="2588" spans="13:13">
      <c r="M2588" t="str">
        <f t="shared" si="110"/>
        <v>morning</v>
      </c>
    </row>
    <row r="2589" spans="13:13">
      <c r="M2589" t="str">
        <f t="shared" si="110"/>
        <v>morning</v>
      </c>
    </row>
    <row r="2590" spans="13:13">
      <c r="M2590" t="str">
        <f t="shared" si="110"/>
        <v>morning</v>
      </c>
    </row>
    <row r="2591" spans="13:13">
      <c r="M2591" t="str">
        <f t="shared" si="110"/>
        <v>morning</v>
      </c>
    </row>
    <row r="2592" spans="13:13">
      <c r="M2592" t="str">
        <f t="shared" si="110"/>
        <v>morning</v>
      </c>
    </row>
    <row r="2593" spans="13:13">
      <c r="M2593" t="str">
        <f t="shared" si="110"/>
        <v>morning</v>
      </c>
    </row>
    <row r="2594" spans="13:13">
      <c r="M2594" t="str">
        <f t="shared" si="110"/>
        <v>morning</v>
      </c>
    </row>
    <row r="2595" spans="13:13">
      <c r="M2595" t="str">
        <f t="shared" si="110"/>
        <v>morning</v>
      </c>
    </row>
    <row r="2596" spans="13:13">
      <c r="M2596" t="str">
        <f t="shared" si="110"/>
        <v>morning</v>
      </c>
    </row>
    <row r="2597" spans="13:13">
      <c r="M2597" t="str">
        <f t="shared" si="110"/>
        <v>morning</v>
      </c>
    </row>
    <row r="2598" spans="13:13">
      <c r="M2598" t="str">
        <f t="shared" si="110"/>
        <v>morning</v>
      </c>
    </row>
    <row r="2599" spans="13:13">
      <c r="M2599" t="str">
        <f t="shared" si="110"/>
        <v>morning</v>
      </c>
    </row>
    <row r="2600" spans="13:13">
      <c r="M2600" t="str">
        <f t="shared" si="110"/>
        <v>morning</v>
      </c>
    </row>
    <row r="2601" spans="13:13">
      <c r="M2601" t="str">
        <f t="shared" si="110"/>
        <v>morning</v>
      </c>
    </row>
    <row r="2602" spans="13:13">
      <c r="M2602" t="str">
        <f t="shared" si="110"/>
        <v>morning</v>
      </c>
    </row>
    <row r="2603" spans="13:13">
      <c r="M2603" t="str">
        <f t="shared" si="110"/>
        <v>morning</v>
      </c>
    </row>
    <row r="2604" spans="13:13">
      <c r="M2604" t="str">
        <f t="shared" si="110"/>
        <v>morning</v>
      </c>
    </row>
    <row r="2605" spans="13:13">
      <c r="M2605" t="str">
        <f t="shared" si="110"/>
        <v>morning</v>
      </c>
    </row>
    <row r="2606" spans="13:13">
      <c r="M2606" t="str">
        <f t="shared" si="110"/>
        <v>morning</v>
      </c>
    </row>
    <row r="2607" spans="13:13">
      <c r="M2607" t="str">
        <f t="shared" si="110"/>
        <v>morning</v>
      </c>
    </row>
    <row r="2608" spans="13:13">
      <c r="M2608" t="str">
        <f t="shared" si="110"/>
        <v>morning</v>
      </c>
    </row>
    <row r="2609" spans="13:13">
      <c r="M2609" t="str">
        <f t="shared" si="110"/>
        <v>morning</v>
      </c>
    </row>
    <row r="2610" spans="13:13">
      <c r="M2610" t="str">
        <f t="shared" si="110"/>
        <v>morning</v>
      </c>
    </row>
    <row r="2611" spans="13:13">
      <c r="M2611" t="str">
        <f t="shared" si="110"/>
        <v>morning</v>
      </c>
    </row>
    <row r="2612" spans="13:13">
      <c r="M2612" t="str">
        <f t="shared" si="110"/>
        <v>morning</v>
      </c>
    </row>
    <row r="2613" spans="13:13">
      <c r="M2613" t="str">
        <f t="shared" si="110"/>
        <v>morning</v>
      </c>
    </row>
    <row r="2614" spans="13:13">
      <c r="M2614" t="str">
        <f t="shared" si="110"/>
        <v>morning</v>
      </c>
    </row>
    <row r="2615" spans="13:13">
      <c r="M2615" t="str">
        <f t="shared" si="110"/>
        <v>morning</v>
      </c>
    </row>
    <row r="2616" spans="13:13">
      <c r="M2616" t="str">
        <f t="shared" si="110"/>
        <v>morning</v>
      </c>
    </row>
    <row r="2617" spans="13:13">
      <c r="M2617" t="str">
        <f t="shared" si="110"/>
        <v>morning</v>
      </c>
    </row>
    <row r="2618" spans="13:13">
      <c r="M2618" t="str">
        <f t="shared" si="110"/>
        <v>morning</v>
      </c>
    </row>
    <row r="2619" spans="13:13">
      <c r="M2619" t="str">
        <f t="shared" si="110"/>
        <v>morning</v>
      </c>
    </row>
    <row r="2620" spans="13:13">
      <c r="M2620" t="str">
        <f t="shared" si="110"/>
        <v>morning</v>
      </c>
    </row>
    <row r="2621" spans="13:13">
      <c r="M2621" t="str">
        <f t="shared" si="110"/>
        <v>morning</v>
      </c>
    </row>
    <row r="2622" spans="13:13">
      <c r="M2622" t="str">
        <f t="shared" si="110"/>
        <v>morning</v>
      </c>
    </row>
    <row r="2623" spans="13:13">
      <c r="M2623" t="str">
        <f t="shared" si="110"/>
        <v>morning</v>
      </c>
    </row>
    <row r="2624" spans="13:13">
      <c r="M2624" t="str">
        <f t="shared" si="110"/>
        <v>morning</v>
      </c>
    </row>
    <row r="2625" spans="13:13">
      <c r="M2625" t="str">
        <f t="shared" si="110"/>
        <v>morning</v>
      </c>
    </row>
    <row r="2626" spans="13:13">
      <c r="M2626" t="str">
        <f t="shared" si="110"/>
        <v>morning</v>
      </c>
    </row>
    <row r="2627" spans="13:13">
      <c r="M2627" t="str">
        <f t="shared" ref="M2627:M2690" si="111">IF(G2627&lt;TIME(12,0,0),"morning",IF(AND(G2627&gt;=TIME(12,0,0),G2627&lt;TIME(16,0,0)),"afternoon","evening"))</f>
        <v>morning</v>
      </c>
    </row>
    <row r="2628" spans="13:13">
      <c r="M2628" t="str">
        <f t="shared" si="111"/>
        <v>morning</v>
      </c>
    </row>
    <row r="2629" spans="13:13">
      <c r="M2629" t="str">
        <f t="shared" si="111"/>
        <v>morning</v>
      </c>
    </row>
    <row r="2630" spans="13:13">
      <c r="M2630" t="str">
        <f t="shared" si="111"/>
        <v>morning</v>
      </c>
    </row>
    <row r="2631" spans="13:13">
      <c r="M2631" t="str">
        <f t="shared" si="111"/>
        <v>morning</v>
      </c>
    </row>
    <row r="2632" spans="13:13">
      <c r="M2632" t="str">
        <f t="shared" si="111"/>
        <v>morning</v>
      </c>
    </row>
    <row r="2633" spans="13:13">
      <c r="M2633" t="str">
        <f t="shared" si="111"/>
        <v>morning</v>
      </c>
    </row>
    <row r="2634" spans="13:13">
      <c r="M2634" t="str">
        <f t="shared" si="111"/>
        <v>morning</v>
      </c>
    </row>
    <row r="2635" spans="13:13">
      <c r="M2635" t="str">
        <f t="shared" si="111"/>
        <v>morning</v>
      </c>
    </row>
    <row r="2636" spans="13:13">
      <c r="M2636" t="str">
        <f t="shared" si="111"/>
        <v>morning</v>
      </c>
    </row>
    <row r="2637" spans="13:13">
      <c r="M2637" t="str">
        <f t="shared" si="111"/>
        <v>morning</v>
      </c>
    </row>
    <row r="2638" spans="13:13">
      <c r="M2638" t="str">
        <f t="shared" si="111"/>
        <v>morning</v>
      </c>
    </row>
    <row r="2639" spans="13:13">
      <c r="M2639" t="str">
        <f t="shared" si="111"/>
        <v>morning</v>
      </c>
    </row>
    <row r="2640" spans="13:13">
      <c r="M2640" t="str">
        <f t="shared" si="111"/>
        <v>morning</v>
      </c>
    </row>
    <row r="2641" spans="13:13">
      <c r="M2641" t="str">
        <f t="shared" si="111"/>
        <v>morning</v>
      </c>
    </row>
    <row r="2642" spans="13:13">
      <c r="M2642" t="str">
        <f t="shared" si="111"/>
        <v>morning</v>
      </c>
    </row>
    <row r="2643" spans="13:13">
      <c r="M2643" t="str">
        <f t="shared" si="111"/>
        <v>morning</v>
      </c>
    </row>
    <row r="2644" spans="13:13">
      <c r="M2644" t="str">
        <f t="shared" si="111"/>
        <v>morning</v>
      </c>
    </row>
    <row r="2645" spans="13:13">
      <c r="M2645" t="str">
        <f t="shared" si="111"/>
        <v>morning</v>
      </c>
    </row>
    <row r="2646" spans="13:13">
      <c r="M2646" t="str">
        <f t="shared" si="111"/>
        <v>morning</v>
      </c>
    </row>
    <row r="2647" spans="13:13">
      <c r="M2647" t="str">
        <f t="shared" si="111"/>
        <v>morning</v>
      </c>
    </row>
    <row r="2648" spans="13:13">
      <c r="M2648" t="str">
        <f t="shared" si="111"/>
        <v>morning</v>
      </c>
    </row>
    <row r="2649" spans="13:13">
      <c r="M2649" t="str">
        <f t="shared" si="111"/>
        <v>morning</v>
      </c>
    </row>
    <row r="2650" spans="13:13">
      <c r="M2650" t="str">
        <f t="shared" si="111"/>
        <v>morning</v>
      </c>
    </row>
    <row r="2651" spans="13:13">
      <c r="M2651" t="str">
        <f t="shared" si="111"/>
        <v>morning</v>
      </c>
    </row>
    <row r="2652" spans="13:13">
      <c r="M2652" t="str">
        <f t="shared" si="111"/>
        <v>morning</v>
      </c>
    </row>
    <row r="2653" spans="13:13">
      <c r="M2653" t="str">
        <f t="shared" si="111"/>
        <v>morning</v>
      </c>
    </row>
    <row r="2654" spans="13:13">
      <c r="M2654" t="str">
        <f t="shared" si="111"/>
        <v>morning</v>
      </c>
    </row>
    <row r="2655" spans="13:13">
      <c r="M2655" t="str">
        <f t="shared" si="111"/>
        <v>morning</v>
      </c>
    </row>
    <row r="2656" spans="13:13">
      <c r="M2656" t="str">
        <f t="shared" si="111"/>
        <v>morning</v>
      </c>
    </row>
    <row r="2657" spans="13:13">
      <c r="M2657" t="str">
        <f t="shared" si="111"/>
        <v>morning</v>
      </c>
    </row>
    <row r="2658" spans="13:13">
      <c r="M2658" t="str">
        <f t="shared" si="111"/>
        <v>morning</v>
      </c>
    </row>
    <row r="2659" spans="13:13">
      <c r="M2659" t="str">
        <f t="shared" si="111"/>
        <v>morning</v>
      </c>
    </row>
    <row r="2660" spans="13:13">
      <c r="M2660" t="str">
        <f t="shared" si="111"/>
        <v>morning</v>
      </c>
    </row>
    <row r="2661" spans="13:13">
      <c r="M2661" t="str">
        <f t="shared" si="111"/>
        <v>morning</v>
      </c>
    </row>
    <row r="2662" spans="13:13">
      <c r="M2662" t="str">
        <f t="shared" si="111"/>
        <v>morning</v>
      </c>
    </row>
    <row r="2663" spans="13:13">
      <c r="M2663" t="str">
        <f t="shared" si="111"/>
        <v>morning</v>
      </c>
    </row>
    <row r="2664" spans="13:13">
      <c r="M2664" t="str">
        <f t="shared" si="111"/>
        <v>morning</v>
      </c>
    </row>
    <row r="2665" spans="13:13">
      <c r="M2665" t="str">
        <f t="shared" si="111"/>
        <v>morning</v>
      </c>
    </row>
    <row r="2666" spans="13:13">
      <c r="M2666" t="str">
        <f t="shared" si="111"/>
        <v>morning</v>
      </c>
    </row>
    <row r="2667" spans="13:13">
      <c r="M2667" t="str">
        <f t="shared" si="111"/>
        <v>morning</v>
      </c>
    </row>
    <row r="2668" spans="13:13">
      <c r="M2668" t="str">
        <f t="shared" si="111"/>
        <v>morning</v>
      </c>
    </row>
    <row r="2669" spans="13:13">
      <c r="M2669" t="str">
        <f t="shared" si="111"/>
        <v>morning</v>
      </c>
    </row>
    <row r="2670" spans="13:13">
      <c r="M2670" t="str">
        <f t="shared" si="111"/>
        <v>morning</v>
      </c>
    </row>
    <row r="2671" spans="13:13">
      <c r="M2671" t="str">
        <f t="shared" si="111"/>
        <v>morning</v>
      </c>
    </row>
    <row r="2672" spans="13:13">
      <c r="M2672" t="str">
        <f t="shared" si="111"/>
        <v>morning</v>
      </c>
    </row>
    <row r="2673" spans="13:13">
      <c r="M2673" t="str">
        <f t="shared" si="111"/>
        <v>morning</v>
      </c>
    </row>
    <row r="2674" spans="13:13">
      <c r="M2674" t="str">
        <f t="shared" si="111"/>
        <v>morning</v>
      </c>
    </row>
    <row r="2675" spans="13:13">
      <c r="M2675" t="str">
        <f t="shared" si="111"/>
        <v>morning</v>
      </c>
    </row>
    <row r="2676" spans="13:13">
      <c r="M2676" t="str">
        <f t="shared" si="111"/>
        <v>morning</v>
      </c>
    </row>
    <row r="2677" spans="13:13">
      <c r="M2677" t="str">
        <f t="shared" si="111"/>
        <v>morning</v>
      </c>
    </row>
    <row r="2678" spans="13:13">
      <c r="M2678" t="str">
        <f t="shared" si="111"/>
        <v>morning</v>
      </c>
    </row>
    <row r="2679" spans="13:13">
      <c r="M2679" t="str">
        <f t="shared" si="111"/>
        <v>morning</v>
      </c>
    </row>
    <row r="2680" spans="13:13">
      <c r="M2680" t="str">
        <f t="shared" si="111"/>
        <v>morning</v>
      </c>
    </row>
    <row r="2681" spans="13:13">
      <c r="M2681" t="str">
        <f t="shared" si="111"/>
        <v>morning</v>
      </c>
    </row>
    <row r="2682" spans="13:13">
      <c r="M2682" t="str">
        <f t="shared" si="111"/>
        <v>morning</v>
      </c>
    </row>
    <row r="2683" spans="13:13">
      <c r="M2683" t="str">
        <f t="shared" si="111"/>
        <v>morning</v>
      </c>
    </row>
    <row r="2684" spans="13:13">
      <c r="M2684" t="str">
        <f t="shared" si="111"/>
        <v>morning</v>
      </c>
    </row>
    <row r="2685" spans="13:13">
      <c r="M2685" t="str">
        <f t="shared" si="111"/>
        <v>morning</v>
      </c>
    </row>
    <row r="2686" spans="13:13">
      <c r="M2686" t="str">
        <f t="shared" si="111"/>
        <v>morning</v>
      </c>
    </row>
    <row r="2687" spans="13:13">
      <c r="M2687" t="str">
        <f t="shared" si="111"/>
        <v>morning</v>
      </c>
    </row>
    <row r="2688" spans="13:13">
      <c r="M2688" t="str">
        <f t="shared" si="111"/>
        <v>morning</v>
      </c>
    </row>
    <row r="2689" spans="13:13">
      <c r="M2689" t="str">
        <f t="shared" si="111"/>
        <v>morning</v>
      </c>
    </row>
    <row r="2690" spans="13:13">
      <c r="M2690" t="str">
        <f t="shared" si="111"/>
        <v>morning</v>
      </c>
    </row>
    <row r="2691" spans="13:13">
      <c r="M2691" t="str">
        <f t="shared" ref="M2691:M2754" si="112">IF(G2691&lt;TIME(12,0,0),"morning",IF(AND(G2691&gt;=TIME(12,0,0),G2691&lt;TIME(16,0,0)),"afternoon","evening"))</f>
        <v>morning</v>
      </c>
    </row>
    <row r="2692" spans="13:13">
      <c r="M2692" t="str">
        <f t="shared" si="112"/>
        <v>morning</v>
      </c>
    </row>
    <row r="2693" spans="13:13">
      <c r="M2693" t="str">
        <f t="shared" si="112"/>
        <v>morning</v>
      </c>
    </row>
    <row r="2694" spans="13:13">
      <c r="M2694" t="str">
        <f t="shared" si="112"/>
        <v>morning</v>
      </c>
    </row>
    <row r="2695" spans="13:13">
      <c r="M2695" t="str">
        <f t="shared" si="112"/>
        <v>morning</v>
      </c>
    </row>
    <row r="2696" spans="13:13">
      <c r="M2696" t="str">
        <f t="shared" si="112"/>
        <v>morning</v>
      </c>
    </row>
    <row r="2697" spans="13:13">
      <c r="M2697" t="str">
        <f t="shared" si="112"/>
        <v>morning</v>
      </c>
    </row>
    <row r="2698" spans="13:13">
      <c r="M2698" t="str">
        <f t="shared" si="112"/>
        <v>morning</v>
      </c>
    </row>
    <row r="2699" spans="13:13">
      <c r="M2699" t="str">
        <f t="shared" si="112"/>
        <v>morning</v>
      </c>
    </row>
    <row r="2700" spans="13:13">
      <c r="M2700" t="str">
        <f t="shared" si="112"/>
        <v>morning</v>
      </c>
    </row>
    <row r="2701" spans="13:13">
      <c r="M2701" t="str">
        <f t="shared" si="112"/>
        <v>morning</v>
      </c>
    </row>
    <row r="2702" spans="13:13">
      <c r="M2702" t="str">
        <f t="shared" si="112"/>
        <v>morning</v>
      </c>
    </row>
    <row r="2703" spans="13:13">
      <c r="M2703" t="str">
        <f t="shared" si="112"/>
        <v>morning</v>
      </c>
    </row>
    <row r="2704" spans="13:13">
      <c r="M2704" t="str">
        <f t="shared" si="112"/>
        <v>morning</v>
      </c>
    </row>
    <row r="2705" spans="13:13">
      <c r="M2705" t="str">
        <f t="shared" si="112"/>
        <v>morning</v>
      </c>
    </row>
    <row r="2706" spans="13:13">
      <c r="M2706" t="str">
        <f t="shared" si="112"/>
        <v>morning</v>
      </c>
    </row>
    <row r="2707" spans="13:13">
      <c r="M2707" t="str">
        <f t="shared" si="112"/>
        <v>morning</v>
      </c>
    </row>
    <row r="2708" spans="13:13">
      <c r="M2708" t="str">
        <f t="shared" si="112"/>
        <v>morning</v>
      </c>
    </row>
    <row r="2709" spans="13:13">
      <c r="M2709" t="str">
        <f t="shared" si="112"/>
        <v>morning</v>
      </c>
    </row>
    <row r="2710" spans="13:13">
      <c r="M2710" t="str">
        <f t="shared" si="112"/>
        <v>morning</v>
      </c>
    </row>
    <row r="2711" spans="13:13">
      <c r="M2711" t="str">
        <f t="shared" si="112"/>
        <v>morning</v>
      </c>
    </row>
    <row r="2712" spans="13:13">
      <c r="M2712" t="str">
        <f t="shared" si="112"/>
        <v>morning</v>
      </c>
    </row>
    <row r="2713" spans="13:13">
      <c r="M2713" t="str">
        <f t="shared" si="112"/>
        <v>morning</v>
      </c>
    </row>
    <row r="2714" spans="13:13">
      <c r="M2714" t="str">
        <f t="shared" si="112"/>
        <v>morning</v>
      </c>
    </row>
    <row r="2715" spans="13:13">
      <c r="M2715" t="str">
        <f t="shared" si="112"/>
        <v>morning</v>
      </c>
    </row>
    <row r="2716" spans="13:13">
      <c r="M2716" t="str">
        <f t="shared" si="112"/>
        <v>morning</v>
      </c>
    </row>
    <row r="2717" spans="13:13">
      <c r="M2717" t="str">
        <f t="shared" si="112"/>
        <v>morning</v>
      </c>
    </row>
    <row r="2718" spans="13:13">
      <c r="M2718" t="str">
        <f t="shared" si="112"/>
        <v>morning</v>
      </c>
    </row>
    <row r="2719" spans="13:13">
      <c r="M2719" t="str">
        <f t="shared" si="112"/>
        <v>morning</v>
      </c>
    </row>
    <row r="2720" spans="13:13">
      <c r="M2720" t="str">
        <f t="shared" si="112"/>
        <v>morning</v>
      </c>
    </row>
    <row r="2721" spans="13:13">
      <c r="M2721" t="str">
        <f t="shared" si="112"/>
        <v>morning</v>
      </c>
    </row>
    <row r="2722" spans="13:13">
      <c r="M2722" t="str">
        <f t="shared" si="112"/>
        <v>morning</v>
      </c>
    </row>
    <row r="2723" spans="13:13">
      <c r="M2723" t="str">
        <f t="shared" si="112"/>
        <v>morning</v>
      </c>
    </row>
    <row r="2724" spans="13:13">
      <c r="M2724" t="str">
        <f t="shared" si="112"/>
        <v>morning</v>
      </c>
    </row>
    <row r="2725" spans="13:13">
      <c r="M2725" t="str">
        <f t="shared" si="112"/>
        <v>morning</v>
      </c>
    </row>
    <row r="2726" spans="13:13">
      <c r="M2726" t="str">
        <f t="shared" si="112"/>
        <v>morning</v>
      </c>
    </row>
    <row r="2727" spans="13:13">
      <c r="M2727" t="str">
        <f t="shared" si="112"/>
        <v>morning</v>
      </c>
    </row>
    <row r="2728" spans="13:13">
      <c r="M2728" t="str">
        <f t="shared" si="112"/>
        <v>morning</v>
      </c>
    </row>
    <row r="2729" spans="13:13">
      <c r="M2729" t="str">
        <f t="shared" si="112"/>
        <v>morning</v>
      </c>
    </row>
    <row r="2730" spans="13:13">
      <c r="M2730" t="str">
        <f t="shared" si="112"/>
        <v>morning</v>
      </c>
    </row>
    <row r="2731" spans="13:13">
      <c r="M2731" t="str">
        <f t="shared" si="112"/>
        <v>morning</v>
      </c>
    </row>
    <row r="2732" spans="13:13">
      <c r="M2732" t="str">
        <f t="shared" si="112"/>
        <v>morning</v>
      </c>
    </row>
    <row r="2733" spans="13:13">
      <c r="M2733" t="str">
        <f t="shared" si="112"/>
        <v>morning</v>
      </c>
    </row>
    <row r="2734" spans="13:13">
      <c r="M2734" t="str">
        <f t="shared" si="112"/>
        <v>morning</v>
      </c>
    </row>
    <row r="2735" spans="13:13">
      <c r="M2735" t="str">
        <f t="shared" si="112"/>
        <v>morning</v>
      </c>
    </row>
    <row r="2736" spans="13:13">
      <c r="M2736" t="str">
        <f t="shared" si="112"/>
        <v>morning</v>
      </c>
    </row>
    <row r="2737" spans="13:13">
      <c r="M2737" t="str">
        <f t="shared" si="112"/>
        <v>morning</v>
      </c>
    </row>
    <row r="2738" spans="13:13">
      <c r="M2738" t="str">
        <f t="shared" si="112"/>
        <v>morning</v>
      </c>
    </row>
    <row r="2739" spans="13:13">
      <c r="M2739" t="str">
        <f t="shared" si="112"/>
        <v>morning</v>
      </c>
    </row>
    <row r="2740" spans="13:13">
      <c r="M2740" t="str">
        <f t="shared" si="112"/>
        <v>morning</v>
      </c>
    </row>
    <row r="2741" spans="13:13">
      <c r="M2741" t="str">
        <f t="shared" si="112"/>
        <v>morning</v>
      </c>
    </row>
    <row r="2742" spans="13:13">
      <c r="M2742" t="str">
        <f t="shared" si="112"/>
        <v>morning</v>
      </c>
    </row>
    <row r="2743" spans="13:13">
      <c r="M2743" t="str">
        <f t="shared" si="112"/>
        <v>morning</v>
      </c>
    </row>
    <row r="2744" spans="13:13">
      <c r="M2744" t="str">
        <f t="shared" si="112"/>
        <v>morning</v>
      </c>
    </row>
    <row r="2745" spans="13:13">
      <c r="M2745" t="str">
        <f t="shared" si="112"/>
        <v>morning</v>
      </c>
    </row>
    <row r="2746" spans="13:13">
      <c r="M2746" t="str">
        <f t="shared" si="112"/>
        <v>morning</v>
      </c>
    </row>
    <row r="2747" spans="13:13">
      <c r="M2747" t="str">
        <f t="shared" si="112"/>
        <v>morning</v>
      </c>
    </row>
    <row r="2748" spans="13:13">
      <c r="M2748" t="str">
        <f t="shared" si="112"/>
        <v>morning</v>
      </c>
    </row>
    <row r="2749" spans="13:13">
      <c r="M2749" t="str">
        <f t="shared" si="112"/>
        <v>morning</v>
      </c>
    </row>
    <row r="2750" spans="13:13">
      <c r="M2750" t="str">
        <f t="shared" si="112"/>
        <v>morning</v>
      </c>
    </row>
    <row r="2751" spans="13:13">
      <c r="M2751" t="str">
        <f t="shared" si="112"/>
        <v>morning</v>
      </c>
    </row>
    <row r="2752" spans="13:13">
      <c r="M2752" t="str">
        <f t="shared" si="112"/>
        <v>morning</v>
      </c>
    </row>
    <row r="2753" spans="13:13">
      <c r="M2753" t="str">
        <f t="shared" si="112"/>
        <v>morning</v>
      </c>
    </row>
    <row r="2754" spans="13:13">
      <c r="M2754" t="str">
        <f t="shared" si="112"/>
        <v>morning</v>
      </c>
    </row>
    <row r="2755" spans="13:13">
      <c r="M2755" t="str">
        <f t="shared" ref="M2755:M2818" si="113">IF(G2755&lt;TIME(12,0,0),"morning",IF(AND(G2755&gt;=TIME(12,0,0),G2755&lt;TIME(16,0,0)),"afternoon","evening"))</f>
        <v>morning</v>
      </c>
    </row>
    <row r="2756" spans="13:13">
      <c r="M2756" t="str">
        <f t="shared" si="113"/>
        <v>morning</v>
      </c>
    </row>
    <row r="2757" spans="13:13">
      <c r="M2757" t="str">
        <f t="shared" si="113"/>
        <v>morning</v>
      </c>
    </row>
    <row r="2758" spans="13:13">
      <c r="M2758" t="str">
        <f t="shared" si="113"/>
        <v>morning</v>
      </c>
    </row>
    <row r="2759" spans="13:13">
      <c r="M2759" t="str">
        <f t="shared" si="113"/>
        <v>morning</v>
      </c>
    </row>
    <row r="2760" spans="13:13">
      <c r="M2760" t="str">
        <f t="shared" si="113"/>
        <v>morning</v>
      </c>
    </row>
    <row r="2761" spans="13:13">
      <c r="M2761" t="str">
        <f t="shared" si="113"/>
        <v>morning</v>
      </c>
    </row>
    <row r="2762" spans="13:13">
      <c r="M2762" t="str">
        <f t="shared" si="113"/>
        <v>morning</v>
      </c>
    </row>
    <row r="2763" spans="13:13">
      <c r="M2763" t="str">
        <f t="shared" si="113"/>
        <v>morning</v>
      </c>
    </row>
    <row r="2764" spans="13:13">
      <c r="M2764" t="str">
        <f t="shared" si="113"/>
        <v>morning</v>
      </c>
    </row>
    <row r="2765" spans="13:13">
      <c r="M2765" t="str">
        <f t="shared" si="113"/>
        <v>morning</v>
      </c>
    </row>
    <row r="2766" spans="13:13">
      <c r="M2766" t="str">
        <f t="shared" si="113"/>
        <v>morning</v>
      </c>
    </row>
    <row r="2767" spans="13:13">
      <c r="M2767" t="str">
        <f t="shared" si="113"/>
        <v>morning</v>
      </c>
    </row>
    <row r="2768" spans="13:13">
      <c r="M2768" t="str">
        <f t="shared" si="113"/>
        <v>morning</v>
      </c>
    </row>
    <row r="2769" spans="13:13">
      <c r="M2769" t="str">
        <f t="shared" si="113"/>
        <v>morning</v>
      </c>
    </row>
    <row r="2770" spans="13:13">
      <c r="M2770" t="str">
        <f t="shared" si="113"/>
        <v>morning</v>
      </c>
    </row>
    <row r="2771" spans="13:13">
      <c r="M2771" t="str">
        <f t="shared" si="113"/>
        <v>morning</v>
      </c>
    </row>
    <row r="2772" spans="13:13">
      <c r="M2772" t="str">
        <f t="shared" si="113"/>
        <v>morning</v>
      </c>
    </row>
    <row r="2773" spans="13:13">
      <c r="M2773" t="str">
        <f t="shared" si="113"/>
        <v>morning</v>
      </c>
    </row>
    <row r="2774" spans="13:13">
      <c r="M2774" t="str">
        <f t="shared" si="113"/>
        <v>morning</v>
      </c>
    </row>
    <row r="2775" spans="13:13">
      <c r="M2775" t="str">
        <f t="shared" si="113"/>
        <v>morning</v>
      </c>
    </row>
    <row r="2776" spans="13:13">
      <c r="M2776" t="str">
        <f t="shared" si="113"/>
        <v>morning</v>
      </c>
    </row>
    <row r="2777" spans="13:13">
      <c r="M2777" t="str">
        <f t="shared" si="113"/>
        <v>morning</v>
      </c>
    </row>
    <row r="2778" spans="13:13">
      <c r="M2778" t="str">
        <f t="shared" si="113"/>
        <v>morning</v>
      </c>
    </row>
    <row r="2779" spans="13:13">
      <c r="M2779" t="str">
        <f t="shared" si="113"/>
        <v>morning</v>
      </c>
    </row>
    <row r="2780" spans="13:13">
      <c r="M2780" t="str">
        <f t="shared" si="113"/>
        <v>morning</v>
      </c>
    </row>
    <row r="2781" spans="13:13">
      <c r="M2781" t="str">
        <f t="shared" si="113"/>
        <v>morning</v>
      </c>
    </row>
    <row r="2782" spans="13:13">
      <c r="M2782" t="str">
        <f t="shared" si="113"/>
        <v>morning</v>
      </c>
    </row>
    <row r="2783" spans="13:13">
      <c r="M2783" t="str">
        <f t="shared" si="113"/>
        <v>morning</v>
      </c>
    </row>
    <row r="2784" spans="13:13">
      <c r="M2784" t="str">
        <f t="shared" si="113"/>
        <v>morning</v>
      </c>
    </row>
    <row r="2785" spans="13:13">
      <c r="M2785" t="str">
        <f t="shared" si="113"/>
        <v>morning</v>
      </c>
    </row>
    <row r="2786" spans="13:13">
      <c r="M2786" t="str">
        <f t="shared" si="113"/>
        <v>morning</v>
      </c>
    </row>
    <row r="2787" spans="13:13">
      <c r="M2787" t="str">
        <f t="shared" si="113"/>
        <v>morning</v>
      </c>
    </row>
    <row r="2788" spans="13:13">
      <c r="M2788" t="str">
        <f t="shared" si="113"/>
        <v>morning</v>
      </c>
    </row>
    <row r="2789" spans="13:13">
      <c r="M2789" t="str">
        <f t="shared" si="113"/>
        <v>morning</v>
      </c>
    </row>
    <row r="2790" spans="13:13">
      <c r="M2790" t="str">
        <f t="shared" si="113"/>
        <v>morning</v>
      </c>
    </row>
    <row r="2791" spans="13:13">
      <c r="M2791" t="str">
        <f t="shared" si="113"/>
        <v>morning</v>
      </c>
    </row>
    <row r="2792" spans="13:13">
      <c r="M2792" t="str">
        <f t="shared" si="113"/>
        <v>morning</v>
      </c>
    </row>
    <row r="2793" spans="13:13">
      <c r="M2793" t="str">
        <f t="shared" si="113"/>
        <v>morning</v>
      </c>
    </row>
    <row r="2794" spans="13:13">
      <c r="M2794" t="str">
        <f t="shared" si="113"/>
        <v>morning</v>
      </c>
    </row>
    <row r="2795" spans="13:13">
      <c r="M2795" t="str">
        <f t="shared" si="113"/>
        <v>morning</v>
      </c>
    </row>
    <row r="2796" spans="13:13">
      <c r="M2796" t="str">
        <f t="shared" si="113"/>
        <v>morning</v>
      </c>
    </row>
    <row r="2797" spans="13:13">
      <c r="M2797" t="str">
        <f t="shared" si="113"/>
        <v>morning</v>
      </c>
    </row>
    <row r="2798" spans="13:13">
      <c r="M2798" t="str">
        <f t="shared" si="113"/>
        <v>morning</v>
      </c>
    </row>
    <row r="2799" spans="13:13">
      <c r="M2799" t="str">
        <f t="shared" si="113"/>
        <v>morning</v>
      </c>
    </row>
    <row r="2800" spans="13:13">
      <c r="M2800" t="str">
        <f t="shared" si="113"/>
        <v>morning</v>
      </c>
    </row>
    <row r="2801" spans="13:13">
      <c r="M2801" t="str">
        <f t="shared" si="113"/>
        <v>morning</v>
      </c>
    </row>
    <row r="2802" spans="13:13">
      <c r="M2802" t="str">
        <f t="shared" si="113"/>
        <v>morning</v>
      </c>
    </row>
    <row r="2803" spans="13:13">
      <c r="M2803" t="str">
        <f t="shared" si="113"/>
        <v>morning</v>
      </c>
    </row>
    <row r="2804" spans="13:13">
      <c r="M2804" t="str">
        <f t="shared" si="113"/>
        <v>morning</v>
      </c>
    </row>
    <row r="2805" spans="13:13">
      <c r="M2805" t="str">
        <f t="shared" si="113"/>
        <v>morning</v>
      </c>
    </row>
    <row r="2806" spans="13:13">
      <c r="M2806" t="str">
        <f t="shared" si="113"/>
        <v>morning</v>
      </c>
    </row>
    <row r="2807" spans="13:13">
      <c r="M2807" t="str">
        <f t="shared" si="113"/>
        <v>morning</v>
      </c>
    </row>
    <row r="2808" spans="13:13">
      <c r="M2808" t="str">
        <f t="shared" si="113"/>
        <v>morning</v>
      </c>
    </row>
    <row r="2809" spans="13:13">
      <c r="M2809" t="str">
        <f t="shared" si="113"/>
        <v>morning</v>
      </c>
    </row>
    <row r="2810" spans="13:13">
      <c r="M2810" t="str">
        <f t="shared" si="113"/>
        <v>morning</v>
      </c>
    </row>
    <row r="2811" spans="13:13">
      <c r="M2811" t="str">
        <f t="shared" si="113"/>
        <v>morning</v>
      </c>
    </row>
    <row r="2812" spans="13:13">
      <c r="M2812" t="str">
        <f t="shared" si="113"/>
        <v>morning</v>
      </c>
    </row>
    <row r="2813" spans="13:13">
      <c r="M2813" t="str">
        <f t="shared" si="113"/>
        <v>morning</v>
      </c>
    </row>
    <row r="2814" spans="13:13">
      <c r="M2814" t="str">
        <f t="shared" si="113"/>
        <v>morning</v>
      </c>
    </row>
    <row r="2815" spans="13:13">
      <c r="M2815" t="str">
        <f t="shared" si="113"/>
        <v>morning</v>
      </c>
    </row>
    <row r="2816" spans="13:13">
      <c r="M2816" t="str">
        <f t="shared" si="113"/>
        <v>morning</v>
      </c>
    </row>
    <row r="2817" spans="13:13">
      <c r="M2817" t="str">
        <f t="shared" si="113"/>
        <v>morning</v>
      </c>
    </row>
    <row r="2818" spans="13:13">
      <c r="M2818" t="str">
        <f t="shared" si="113"/>
        <v>morning</v>
      </c>
    </row>
    <row r="2819" spans="13:13">
      <c r="M2819" t="str">
        <f t="shared" ref="M2819:M2882" si="114">IF(G2819&lt;TIME(12,0,0),"morning",IF(AND(G2819&gt;=TIME(12,0,0),G2819&lt;TIME(16,0,0)),"afternoon","evening"))</f>
        <v>morning</v>
      </c>
    </row>
    <row r="2820" spans="13:13">
      <c r="M2820" t="str">
        <f t="shared" si="114"/>
        <v>morning</v>
      </c>
    </row>
    <row r="2821" spans="13:13">
      <c r="M2821" t="str">
        <f t="shared" si="114"/>
        <v>morning</v>
      </c>
    </row>
    <row r="2822" spans="13:13">
      <c r="M2822" t="str">
        <f t="shared" si="114"/>
        <v>morning</v>
      </c>
    </row>
    <row r="2823" spans="13:13">
      <c r="M2823" t="str">
        <f t="shared" si="114"/>
        <v>morning</v>
      </c>
    </row>
    <row r="2824" spans="13:13">
      <c r="M2824" t="str">
        <f t="shared" si="114"/>
        <v>morning</v>
      </c>
    </row>
    <row r="2825" spans="13:13">
      <c r="M2825" t="str">
        <f t="shared" si="114"/>
        <v>morning</v>
      </c>
    </row>
    <row r="2826" spans="13:13">
      <c r="M2826" t="str">
        <f t="shared" si="114"/>
        <v>morning</v>
      </c>
    </row>
    <row r="2827" spans="13:13">
      <c r="M2827" t="str">
        <f t="shared" si="114"/>
        <v>morning</v>
      </c>
    </row>
    <row r="2828" spans="13:13">
      <c r="M2828" t="str">
        <f t="shared" si="114"/>
        <v>morning</v>
      </c>
    </row>
    <row r="2829" spans="13:13">
      <c r="M2829" t="str">
        <f t="shared" si="114"/>
        <v>morning</v>
      </c>
    </row>
    <row r="2830" spans="13:13">
      <c r="M2830" t="str">
        <f t="shared" si="114"/>
        <v>morning</v>
      </c>
    </row>
    <row r="2831" spans="13:13">
      <c r="M2831" t="str">
        <f t="shared" si="114"/>
        <v>morning</v>
      </c>
    </row>
    <row r="2832" spans="13:13">
      <c r="M2832" t="str">
        <f t="shared" si="114"/>
        <v>morning</v>
      </c>
    </row>
    <row r="2833" spans="13:13">
      <c r="M2833" t="str">
        <f t="shared" si="114"/>
        <v>morning</v>
      </c>
    </row>
    <row r="2834" spans="13:13">
      <c r="M2834" t="str">
        <f t="shared" si="114"/>
        <v>morning</v>
      </c>
    </row>
    <row r="2835" spans="13:13">
      <c r="M2835" t="str">
        <f t="shared" si="114"/>
        <v>morning</v>
      </c>
    </row>
    <row r="2836" spans="13:13">
      <c r="M2836" t="str">
        <f t="shared" si="114"/>
        <v>morning</v>
      </c>
    </row>
    <row r="2837" spans="13:13">
      <c r="M2837" t="str">
        <f t="shared" si="114"/>
        <v>morning</v>
      </c>
    </row>
    <row r="2838" spans="13:13">
      <c r="M2838" t="str">
        <f t="shared" si="114"/>
        <v>morning</v>
      </c>
    </row>
    <row r="2839" spans="13:13">
      <c r="M2839" t="str">
        <f t="shared" si="114"/>
        <v>morning</v>
      </c>
    </row>
    <row r="2840" spans="13:13">
      <c r="M2840" t="str">
        <f t="shared" si="114"/>
        <v>morning</v>
      </c>
    </row>
    <row r="2841" spans="13:13">
      <c r="M2841" t="str">
        <f t="shared" si="114"/>
        <v>morning</v>
      </c>
    </row>
    <row r="2842" spans="13:13">
      <c r="M2842" t="str">
        <f t="shared" si="114"/>
        <v>morning</v>
      </c>
    </row>
    <row r="2843" spans="13:13">
      <c r="M2843" t="str">
        <f t="shared" si="114"/>
        <v>morning</v>
      </c>
    </row>
    <row r="2844" spans="13:13">
      <c r="M2844" t="str">
        <f t="shared" si="114"/>
        <v>morning</v>
      </c>
    </row>
    <row r="2845" spans="13:13">
      <c r="M2845" t="str">
        <f t="shared" si="114"/>
        <v>morning</v>
      </c>
    </row>
    <row r="2846" spans="13:13">
      <c r="M2846" t="str">
        <f t="shared" si="114"/>
        <v>morning</v>
      </c>
    </row>
    <row r="2847" spans="13:13">
      <c r="M2847" t="str">
        <f t="shared" si="114"/>
        <v>morning</v>
      </c>
    </row>
    <row r="2848" spans="13:13">
      <c r="M2848" t="str">
        <f t="shared" si="114"/>
        <v>morning</v>
      </c>
    </row>
    <row r="2849" spans="13:13">
      <c r="M2849" t="str">
        <f t="shared" si="114"/>
        <v>morning</v>
      </c>
    </row>
    <row r="2850" spans="13:13">
      <c r="M2850" t="str">
        <f t="shared" si="114"/>
        <v>morning</v>
      </c>
    </row>
    <row r="2851" spans="13:13">
      <c r="M2851" t="str">
        <f t="shared" si="114"/>
        <v>morning</v>
      </c>
    </row>
    <row r="2852" spans="13:13">
      <c r="M2852" t="str">
        <f t="shared" si="114"/>
        <v>morning</v>
      </c>
    </row>
    <row r="2853" spans="13:13">
      <c r="M2853" t="str">
        <f t="shared" si="114"/>
        <v>morning</v>
      </c>
    </row>
    <row r="2854" spans="13:13">
      <c r="M2854" t="str">
        <f t="shared" si="114"/>
        <v>morning</v>
      </c>
    </row>
    <row r="2855" spans="13:13">
      <c r="M2855" t="str">
        <f t="shared" si="114"/>
        <v>morning</v>
      </c>
    </row>
    <row r="2856" spans="13:13">
      <c r="M2856" t="str">
        <f t="shared" si="114"/>
        <v>morning</v>
      </c>
    </row>
    <row r="2857" spans="13:13">
      <c r="M2857" t="str">
        <f t="shared" si="114"/>
        <v>morning</v>
      </c>
    </row>
    <row r="2858" spans="13:13">
      <c r="M2858" t="str">
        <f t="shared" si="114"/>
        <v>morning</v>
      </c>
    </row>
    <row r="2859" spans="13:13">
      <c r="M2859" t="str">
        <f t="shared" si="114"/>
        <v>morning</v>
      </c>
    </row>
    <row r="2860" spans="13:13">
      <c r="M2860" t="str">
        <f t="shared" si="114"/>
        <v>morning</v>
      </c>
    </row>
    <row r="2861" spans="13:13">
      <c r="M2861" t="str">
        <f t="shared" si="114"/>
        <v>morning</v>
      </c>
    </row>
    <row r="2862" spans="13:13">
      <c r="M2862" t="str">
        <f t="shared" si="114"/>
        <v>morning</v>
      </c>
    </row>
    <row r="2863" spans="13:13">
      <c r="M2863" t="str">
        <f t="shared" si="114"/>
        <v>morning</v>
      </c>
    </row>
    <row r="2864" spans="13:13">
      <c r="M2864" t="str">
        <f t="shared" si="114"/>
        <v>morning</v>
      </c>
    </row>
    <row r="2865" spans="13:13">
      <c r="M2865" t="str">
        <f t="shared" si="114"/>
        <v>morning</v>
      </c>
    </row>
    <row r="2866" spans="13:13">
      <c r="M2866" t="str">
        <f t="shared" si="114"/>
        <v>morning</v>
      </c>
    </row>
    <row r="2867" spans="13:13">
      <c r="M2867" t="str">
        <f t="shared" si="114"/>
        <v>morning</v>
      </c>
    </row>
    <row r="2868" spans="13:13">
      <c r="M2868" t="str">
        <f t="shared" si="114"/>
        <v>morning</v>
      </c>
    </row>
    <row r="2869" spans="13:13">
      <c r="M2869" t="str">
        <f t="shared" si="114"/>
        <v>morning</v>
      </c>
    </row>
    <row r="2870" spans="13:13">
      <c r="M2870" t="str">
        <f t="shared" si="114"/>
        <v>morning</v>
      </c>
    </row>
    <row r="2871" spans="13:13">
      <c r="M2871" t="str">
        <f t="shared" si="114"/>
        <v>morning</v>
      </c>
    </row>
    <row r="2872" spans="13:13">
      <c r="M2872" t="str">
        <f t="shared" si="114"/>
        <v>morning</v>
      </c>
    </row>
    <row r="2873" spans="13:13">
      <c r="M2873" t="str">
        <f t="shared" si="114"/>
        <v>morning</v>
      </c>
    </row>
    <row r="2874" spans="13:13">
      <c r="M2874" t="str">
        <f t="shared" si="114"/>
        <v>morning</v>
      </c>
    </row>
    <row r="2875" spans="13:13">
      <c r="M2875" t="str">
        <f t="shared" si="114"/>
        <v>morning</v>
      </c>
    </row>
    <row r="2876" spans="13:13">
      <c r="M2876" t="str">
        <f t="shared" si="114"/>
        <v>morning</v>
      </c>
    </row>
    <row r="2877" spans="13:13">
      <c r="M2877" t="str">
        <f t="shared" si="114"/>
        <v>morning</v>
      </c>
    </row>
    <row r="2878" spans="13:13">
      <c r="M2878" t="str">
        <f t="shared" si="114"/>
        <v>morning</v>
      </c>
    </row>
    <row r="2879" spans="13:13">
      <c r="M2879" t="str">
        <f t="shared" si="114"/>
        <v>morning</v>
      </c>
    </row>
    <row r="2880" spans="13:13">
      <c r="M2880" t="str">
        <f t="shared" si="114"/>
        <v>morning</v>
      </c>
    </row>
    <row r="2881" spans="13:13">
      <c r="M2881" t="str">
        <f t="shared" si="114"/>
        <v>morning</v>
      </c>
    </row>
    <row r="2882" spans="13:13">
      <c r="M2882" t="str">
        <f t="shared" si="114"/>
        <v>morning</v>
      </c>
    </row>
    <row r="2883" spans="13:13">
      <c r="M2883" t="str">
        <f t="shared" ref="M2883:M2946" si="115">IF(G2883&lt;TIME(12,0,0),"morning",IF(AND(G2883&gt;=TIME(12,0,0),G2883&lt;TIME(16,0,0)),"afternoon","evening"))</f>
        <v>morning</v>
      </c>
    </row>
    <row r="2884" spans="13:13">
      <c r="M2884" t="str">
        <f t="shared" si="115"/>
        <v>morning</v>
      </c>
    </row>
    <row r="2885" spans="13:13">
      <c r="M2885" t="str">
        <f t="shared" si="115"/>
        <v>morning</v>
      </c>
    </row>
    <row r="2886" spans="13:13">
      <c r="M2886" t="str">
        <f t="shared" si="115"/>
        <v>morning</v>
      </c>
    </row>
    <row r="2887" spans="13:13">
      <c r="M2887" t="str">
        <f t="shared" si="115"/>
        <v>morning</v>
      </c>
    </row>
    <row r="2888" spans="13:13">
      <c r="M2888" t="str">
        <f t="shared" si="115"/>
        <v>morning</v>
      </c>
    </row>
    <row r="2889" spans="13:13">
      <c r="M2889" t="str">
        <f t="shared" si="115"/>
        <v>morning</v>
      </c>
    </row>
    <row r="2890" spans="13:13">
      <c r="M2890" t="str">
        <f t="shared" si="115"/>
        <v>morning</v>
      </c>
    </row>
    <row r="2891" spans="13:13">
      <c r="M2891" t="str">
        <f t="shared" si="115"/>
        <v>morning</v>
      </c>
    </row>
    <row r="2892" spans="13:13">
      <c r="M2892" t="str">
        <f t="shared" si="115"/>
        <v>morning</v>
      </c>
    </row>
    <row r="2893" spans="13:13">
      <c r="M2893" t="str">
        <f t="shared" si="115"/>
        <v>morning</v>
      </c>
    </row>
    <row r="2894" spans="13:13">
      <c r="M2894" t="str">
        <f t="shared" si="115"/>
        <v>morning</v>
      </c>
    </row>
    <row r="2895" spans="13:13">
      <c r="M2895" t="str">
        <f t="shared" si="115"/>
        <v>morning</v>
      </c>
    </row>
    <row r="2896" spans="13:13">
      <c r="M2896" t="str">
        <f t="shared" si="115"/>
        <v>morning</v>
      </c>
    </row>
    <row r="2897" spans="13:13">
      <c r="M2897" t="str">
        <f t="shared" si="115"/>
        <v>morning</v>
      </c>
    </row>
    <row r="2898" spans="13:13">
      <c r="M2898" t="str">
        <f t="shared" si="115"/>
        <v>morning</v>
      </c>
    </row>
    <row r="2899" spans="13:13">
      <c r="M2899" t="str">
        <f t="shared" si="115"/>
        <v>morning</v>
      </c>
    </row>
    <row r="2900" spans="13:13">
      <c r="M2900" t="str">
        <f t="shared" si="115"/>
        <v>morning</v>
      </c>
    </row>
    <row r="2901" spans="13:13">
      <c r="M2901" t="str">
        <f t="shared" si="115"/>
        <v>morning</v>
      </c>
    </row>
    <row r="2902" spans="13:13">
      <c r="M2902" t="str">
        <f t="shared" si="115"/>
        <v>morning</v>
      </c>
    </row>
    <row r="2903" spans="13:13">
      <c r="M2903" t="str">
        <f t="shared" si="115"/>
        <v>morning</v>
      </c>
    </row>
    <row r="2904" spans="13:13">
      <c r="M2904" t="str">
        <f t="shared" si="115"/>
        <v>morning</v>
      </c>
    </row>
    <row r="2905" spans="13:13">
      <c r="M2905" t="str">
        <f t="shared" si="115"/>
        <v>morning</v>
      </c>
    </row>
    <row r="2906" spans="13:13">
      <c r="M2906" t="str">
        <f t="shared" si="115"/>
        <v>morning</v>
      </c>
    </row>
    <row r="2907" spans="13:13">
      <c r="M2907" t="str">
        <f t="shared" si="115"/>
        <v>morning</v>
      </c>
    </row>
    <row r="2908" spans="13:13">
      <c r="M2908" t="str">
        <f t="shared" si="115"/>
        <v>morning</v>
      </c>
    </row>
    <row r="2909" spans="13:13">
      <c r="M2909" t="str">
        <f t="shared" si="115"/>
        <v>morning</v>
      </c>
    </row>
    <row r="2910" spans="13:13">
      <c r="M2910" t="str">
        <f t="shared" si="115"/>
        <v>morning</v>
      </c>
    </row>
    <row r="2911" spans="13:13">
      <c r="M2911" t="str">
        <f t="shared" si="115"/>
        <v>morning</v>
      </c>
    </row>
    <row r="2912" spans="13:13">
      <c r="M2912" t="str">
        <f t="shared" si="115"/>
        <v>morning</v>
      </c>
    </row>
    <row r="2913" spans="13:13">
      <c r="M2913" t="str">
        <f t="shared" si="115"/>
        <v>morning</v>
      </c>
    </row>
    <row r="2914" spans="13:13">
      <c r="M2914" t="str">
        <f t="shared" si="115"/>
        <v>morning</v>
      </c>
    </row>
    <row r="2915" spans="13:13">
      <c r="M2915" t="str">
        <f t="shared" si="115"/>
        <v>morning</v>
      </c>
    </row>
    <row r="2916" spans="13:13">
      <c r="M2916" t="str">
        <f t="shared" si="115"/>
        <v>morning</v>
      </c>
    </row>
    <row r="2917" spans="13:13">
      <c r="M2917" t="str">
        <f t="shared" si="115"/>
        <v>morning</v>
      </c>
    </row>
    <row r="2918" spans="13:13">
      <c r="M2918" t="str">
        <f t="shared" si="115"/>
        <v>morning</v>
      </c>
    </row>
    <row r="2919" spans="13:13">
      <c r="M2919" t="str">
        <f t="shared" si="115"/>
        <v>morning</v>
      </c>
    </row>
    <row r="2920" spans="13:13">
      <c r="M2920" t="str">
        <f t="shared" si="115"/>
        <v>morning</v>
      </c>
    </row>
    <row r="2921" spans="13:13">
      <c r="M2921" t="str">
        <f t="shared" si="115"/>
        <v>morning</v>
      </c>
    </row>
    <row r="2922" spans="13:13">
      <c r="M2922" t="str">
        <f t="shared" si="115"/>
        <v>morning</v>
      </c>
    </row>
    <row r="2923" spans="13:13">
      <c r="M2923" t="str">
        <f t="shared" si="115"/>
        <v>morning</v>
      </c>
    </row>
    <row r="2924" spans="13:13">
      <c r="M2924" t="str">
        <f t="shared" si="115"/>
        <v>morning</v>
      </c>
    </row>
    <row r="2925" spans="13:13">
      <c r="M2925" t="str">
        <f t="shared" si="115"/>
        <v>morning</v>
      </c>
    </row>
    <row r="2926" spans="13:13">
      <c r="M2926" t="str">
        <f t="shared" si="115"/>
        <v>morning</v>
      </c>
    </row>
    <row r="2927" spans="13:13">
      <c r="M2927" t="str">
        <f t="shared" si="115"/>
        <v>morning</v>
      </c>
    </row>
    <row r="2928" spans="13:13">
      <c r="M2928" t="str">
        <f t="shared" si="115"/>
        <v>morning</v>
      </c>
    </row>
    <row r="2929" spans="13:13">
      <c r="M2929" t="str">
        <f t="shared" si="115"/>
        <v>morning</v>
      </c>
    </row>
    <row r="2930" spans="13:13">
      <c r="M2930" t="str">
        <f t="shared" si="115"/>
        <v>morning</v>
      </c>
    </row>
    <row r="2931" spans="13:13">
      <c r="M2931" t="str">
        <f t="shared" si="115"/>
        <v>morning</v>
      </c>
    </row>
    <row r="2932" spans="13:13">
      <c r="M2932" t="str">
        <f t="shared" si="115"/>
        <v>morning</v>
      </c>
    </row>
    <row r="2933" spans="13:13">
      <c r="M2933" t="str">
        <f t="shared" si="115"/>
        <v>morning</v>
      </c>
    </row>
    <row r="2934" spans="13:13">
      <c r="M2934" t="str">
        <f t="shared" si="115"/>
        <v>morning</v>
      </c>
    </row>
    <row r="2935" spans="13:13">
      <c r="M2935" t="str">
        <f t="shared" si="115"/>
        <v>morning</v>
      </c>
    </row>
    <row r="2936" spans="13:13">
      <c r="M2936" t="str">
        <f t="shared" si="115"/>
        <v>morning</v>
      </c>
    </row>
    <row r="2937" spans="13:13">
      <c r="M2937" t="str">
        <f t="shared" si="115"/>
        <v>morning</v>
      </c>
    </row>
    <row r="2938" spans="13:13">
      <c r="M2938" t="str">
        <f t="shared" si="115"/>
        <v>morning</v>
      </c>
    </row>
    <row r="2939" spans="13:13">
      <c r="M2939" t="str">
        <f t="shared" si="115"/>
        <v>morning</v>
      </c>
    </row>
    <row r="2940" spans="13:13">
      <c r="M2940" t="str">
        <f t="shared" si="115"/>
        <v>morning</v>
      </c>
    </row>
    <row r="2941" spans="13:13">
      <c r="M2941" t="str">
        <f t="shared" si="115"/>
        <v>morning</v>
      </c>
    </row>
    <row r="2942" spans="13:13">
      <c r="M2942" t="str">
        <f t="shared" si="115"/>
        <v>morning</v>
      </c>
    </row>
    <row r="2943" spans="13:13">
      <c r="M2943" t="str">
        <f t="shared" si="115"/>
        <v>morning</v>
      </c>
    </row>
    <row r="2944" spans="13:13">
      <c r="M2944" t="str">
        <f t="shared" si="115"/>
        <v>morning</v>
      </c>
    </row>
    <row r="2945" spans="13:13">
      <c r="M2945" t="str">
        <f t="shared" si="115"/>
        <v>morning</v>
      </c>
    </row>
    <row r="2946" spans="13:13">
      <c r="M2946" t="str">
        <f t="shared" si="115"/>
        <v>morning</v>
      </c>
    </row>
    <row r="2947" spans="13:13">
      <c r="M2947" t="str">
        <f t="shared" ref="M2947:M3010" si="116">IF(G2947&lt;TIME(12,0,0),"morning",IF(AND(G2947&gt;=TIME(12,0,0),G2947&lt;TIME(16,0,0)),"afternoon","evening"))</f>
        <v>morning</v>
      </c>
    </row>
    <row r="2948" spans="13:13">
      <c r="M2948" t="str">
        <f t="shared" si="116"/>
        <v>morning</v>
      </c>
    </row>
    <row r="2949" spans="13:13">
      <c r="M2949" t="str">
        <f t="shared" si="116"/>
        <v>morning</v>
      </c>
    </row>
    <row r="2950" spans="13:13">
      <c r="M2950" t="str">
        <f t="shared" si="116"/>
        <v>morning</v>
      </c>
    </row>
    <row r="2951" spans="13:13">
      <c r="M2951" t="str">
        <f t="shared" si="116"/>
        <v>morning</v>
      </c>
    </row>
    <row r="2952" spans="13:13">
      <c r="M2952" t="str">
        <f t="shared" si="116"/>
        <v>morning</v>
      </c>
    </row>
    <row r="2953" spans="13:13">
      <c r="M2953" t="str">
        <f t="shared" si="116"/>
        <v>morning</v>
      </c>
    </row>
    <row r="2954" spans="13:13">
      <c r="M2954" t="str">
        <f t="shared" si="116"/>
        <v>morning</v>
      </c>
    </row>
    <row r="2955" spans="13:13">
      <c r="M2955" t="str">
        <f t="shared" si="116"/>
        <v>morning</v>
      </c>
    </row>
    <row r="2956" spans="13:13">
      <c r="M2956" t="str">
        <f t="shared" si="116"/>
        <v>morning</v>
      </c>
    </row>
    <row r="2957" spans="13:13">
      <c r="M2957" t="str">
        <f t="shared" si="116"/>
        <v>morning</v>
      </c>
    </row>
    <row r="2958" spans="13:13">
      <c r="M2958" t="str">
        <f t="shared" si="116"/>
        <v>morning</v>
      </c>
    </row>
    <row r="2959" spans="13:13">
      <c r="M2959" t="str">
        <f t="shared" si="116"/>
        <v>morning</v>
      </c>
    </row>
    <row r="2960" spans="13:13">
      <c r="M2960" t="str">
        <f t="shared" si="116"/>
        <v>morning</v>
      </c>
    </row>
    <row r="2961" spans="13:13">
      <c r="M2961" t="str">
        <f t="shared" si="116"/>
        <v>morning</v>
      </c>
    </row>
    <row r="2962" spans="13:13">
      <c r="M2962" t="str">
        <f t="shared" si="116"/>
        <v>morning</v>
      </c>
    </row>
    <row r="2963" spans="13:13">
      <c r="M2963" t="str">
        <f t="shared" si="116"/>
        <v>morning</v>
      </c>
    </row>
    <row r="2964" spans="13:13">
      <c r="M2964" t="str">
        <f t="shared" si="116"/>
        <v>morning</v>
      </c>
    </row>
    <row r="2965" spans="13:13">
      <c r="M2965" t="str">
        <f t="shared" si="116"/>
        <v>morning</v>
      </c>
    </row>
    <row r="2966" spans="13:13">
      <c r="M2966" t="str">
        <f t="shared" si="116"/>
        <v>morning</v>
      </c>
    </row>
    <row r="2967" spans="13:13">
      <c r="M2967" t="str">
        <f t="shared" si="116"/>
        <v>morning</v>
      </c>
    </row>
    <row r="2968" spans="13:13">
      <c r="M2968" t="str">
        <f t="shared" si="116"/>
        <v>morning</v>
      </c>
    </row>
    <row r="2969" spans="13:13">
      <c r="M2969" t="str">
        <f t="shared" si="116"/>
        <v>morning</v>
      </c>
    </row>
    <row r="2970" spans="13:13">
      <c r="M2970" t="str">
        <f t="shared" si="116"/>
        <v>morning</v>
      </c>
    </row>
    <row r="2971" spans="13:13">
      <c r="M2971" t="str">
        <f t="shared" si="116"/>
        <v>morning</v>
      </c>
    </row>
    <row r="2972" spans="13:13">
      <c r="M2972" t="str">
        <f t="shared" si="116"/>
        <v>morning</v>
      </c>
    </row>
    <row r="2973" spans="13:13">
      <c r="M2973" t="str">
        <f t="shared" si="116"/>
        <v>morning</v>
      </c>
    </row>
    <row r="2974" spans="13:13">
      <c r="M2974" t="str">
        <f t="shared" si="116"/>
        <v>morning</v>
      </c>
    </row>
    <row r="2975" spans="13:13">
      <c r="M2975" t="str">
        <f t="shared" si="116"/>
        <v>morning</v>
      </c>
    </row>
    <row r="2976" spans="13:13">
      <c r="M2976" t="str">
        <f t="shared" si="116"/>
        <v>morning</v>
      </c>
    </row>
    <row r="2977" spans="13:13">
      <c r="M2977" t="str">
        <f t="shared" si="116"/>
        <v>morning</v>
      </c>
    </row>
    <row r="2978" spans="13:13">
      <c r="M2978" t="str">
        <f t="shared" si="116"/>
        <v>morning</v>
      </c>
    </row>
    <row r="2979" spans="13:13">
      <c r="M2979" t="str">
        <f t="shared" si="116"/>
        <v>morning</v>
      </c>
    </row>
    <row r="2980" spans="13:13">
      <c r="M2980" t="str">
        <f t="shared" si="116"/>
        <v>morning</v>
      </c>
    </row>
    <row r="2981" spans="13:13">
      <c r="M2981" t="str">
        <f t="shared" si="116"/>
        <v>morning</v>
      </c>
    </row>
    <row r="2982" spans="13:13">
      <c r="M2982" t="str">
        <f t="shared" si="116"/>
        <v>morning</v>
      </c>
    </row>
    <row r="2983" spans="13:13">
      <c r="M2983" t="str">
        <f t="shared" si="116"/>
        <v>morning</v>
      </c>
    </row>
    <row r="2984" spans="13:13">
      <c r="M2984" t="str">
        <f t="shared" si="116"/>
        <v>morning</v>
      </c>
    </row>
    <row r="2985" spans="13:13">
      <c r="M2985" t="str">
        <f t="shared" si="116"/>
        <v>morning</v>
      </c>
    </row>
    <row r="2986" spans="13:13">
      <c r="M2986" t="str">
        <f t="shared" si="116"/>
        <v>morning</v>
      </c>
    </row>
    <row r="2987" spans="13:13">
      <c r="M2987" t="str">
        <f t="shared" si="116"/>
        <v>morning</v>
      </c>
    </row>
    <row r="2988" spans="13:13">
      <c r="M2988" t="str">
        <f t="shared" si="116"/>
        <v>morning</v>
      </c>
    </row>
    <row r="2989" spans="13:13">
      <c r="M2989" t="str">
        <f t="shared" si="116"/>
        <v>morning</v>
      </c>
    </row>
    <row r="2990" spans="13:13">
      <c r="M2990" t="str">
        <f t="shared" si="116"/>
        <v>morning</v>
      </c>
    </row>
    <row r="2991" spans="13:13">
      <c r="M2991" t="str">
        <f t="shared" si="116"/>
        <v>morning</v>
      </c>
    </row>
    <row r="2992" spans="13:13">
      <c r="M2992" t="str">
        <f t="shared" si="116"/>
        <v>morning</v>
      </c>
    </row>
    <row r="2993" spans="13:13">
      <c r="M2993" t="str">
        <f t="shared" si="116"/>
        <v>morning</v>
      </c>
    </row>
    <row r="2994" spans="13:13">
      <c r="M2994" t="str">
        <f t="shared" si="116"/>
        <v>morning</v>
      </c>
    </row>
    <row r="2995" spans="13:13">
      <c r="M2995" t="str">
        <f t="shared" si="116"/>
        <v>morning</v>
      </c>
    </row>
    <row r="2996" spans="13:13">
      <c r="M2996" t="str">
        <f t="shared" si="116"/>
        <v>morning</v>
      </c>
    </row>
    <row r="2997" spans="13:13">
      <c r="M2997" t="str">
        <f t="shared" si="116"/>
        <v>morning</v>
      </c>
    </row>
    <row r="2998" spans="13:13">
      <c r="M2998" t="str">
        <f t="shared" si="116"/>
        <v>morning</v>
      </c>
    </row>
    <row r="2999" spans="13:13">
      <c r="M2999" t="str">
        <f t="shared" si="116"/>
        <v>morning</v>
      </c>
    </row>
    <row r="3000" spans="13:13">
      <c r="M3000" t="str">
        <f t="shared" si="116"/>
        <v>morning</v>
      </c>
    </row>
    <row r="3001" spans="13:13">
      <c r="M3001" t="str">
        <f t="shared" si="116"/>
        <v>morning</v>
      </c>
    </row>
    <row r="3002" spans="13:13">
      <c r="M3002" t="str">
        <f t="shared" si="116"/>
        <v>morning</v>
      </c>
    </row>
    <row r="3003" spans="13:13">
      <c r="M3003" t="str">
        <f t="shared" si="116"/>
        <v>morning</v>
      </c>
    </row>
    <row r="3004" spans="13:13">
      <c r="M3004" t="str">
        <f t="shared" si="116"/>
        <v>morning</v>
      </c>
    </row>
    <row r="3005" spans="13:13">
      <c r="M3005" t="str">
        <f t="shared" si="116"/>
        <v>morning</v>
      </c>
    </row>
    <row r="3006" spans="13:13">
      <c r="M3006" t="str">
        <f t="shared" si="116"/>
        <v>morning</v>
      </c>
    </row>
    <row r="3007" spans="13:13">
      <c r="M3007" t="str">
        <f t="shared" si="116"/>
        <v>morning</v>
      </c>
    </row>
    <row r="3008" spans="13:13">
      <c r="M3008" t="str">
        <f t="shared" si="116"/>
        <v>morning</v>
      </c>
    </row>
    <row r="3009" spans="13:13">
      <c r="M3009" t="str">
        <f t="shared" si="116"/>
        <v>morning</v>
      </c>
    </row>
    <row r="3010" spans="13:13">
      <c r="M3010" t="str">
        <f t="shared" si="116"/>
        <v>morning</v>
      </c>
    </row>
    <row r="3011" spans="13:13">
      <c r="M3011" t="str">
        <f t="shared" ref="M3011:M3074" si="117">IF(G3011&lt;TIME(12,0,0),"morning",IF(AND(G3011&gt;=TIME(12,0,0),G3011&lt;TIME(16,0,0)),"afternoon","evening"))</f>
        <v>morning</v>
      </c>
    </row>
    <row r="3012" spans="13:13">
      <c r="M3012" t="str">
        <f t="shared" si="117"/>
        <v>morning</v>
      </c>
    </row>
    <row r="3013" spans="13:13">
      <c r="M3013" t="str">
        <f t="shared" si="117"/>
        <v>morning</v>
      </c>
    </row>
    <row r="3014" spans="13:13">
      <c r="M3014" t="str">
        <f t="shared" si="117"/>
        <v>morning</v>
      </c>
    </row>
    <row r="3015" spans="13:13">
      <c r="M3015" t="str">
        <f t="shared" si="117"/>
        <v>morning</v>
      </c>
    </row>
    <row r="3016" spans="13:13">
      <c r="M3016" t="str">
        <f t="shared" si="117"/>
        <v>morning</v>
      </c>
    </row>
    <row r="3017" spans="13:13">
      <c r="M3017" t="str">
        <f t="shared" si="117"/>
        <v>morning</v>
      </c>
    </row>
    <row r="3018" spans="13:13">
      <c r="M3018" t="str">
        <f t="shared" si="117"/>
        <v>morning</v>
      </c>
    </row>
    <row r="3019" spans="13:13">
      <c r="M3019" t="str">
        <f t="shared" si="117"/>
        <v>morning</v>
      </c>
    </row>
    <row r="3020" spans="13:13">
      <c r="M3020" t="str">
        <f t="shared" si="117"/>
        <v>morning</v>
      </c>
    </row>
    <row r="3021" spans="13:13">
      <c r="M3021" t="str">
        <f t="shared" si="117"/>
        <v>morning</v>
      </c>
    </row>
    <row r="3022" spans="13:13">
      <c r="M3022" t="str">
        <f t="shared" si="117"/>
        <v>morning</v>
      </c>
    </row>
    <row r="3023" spans="13:13">
      <c r="M3023" t="str">
        <f t="shared" si="117"/>
        <v>morning</v>
      </c>
    </row>
    <row r="3024" spans="13:13">
      <c r="M3024" t="str">
        <f t="shared" si="117"/>
        <v>morning</v>
      </c>
    </row>
    <row r="3025" spans="13:13">
      <c r="M3025" t="str">
        <f t="shared" si="117"/>
        <v>morning</v>
      </c>
    </row>
    <row r="3026" spans="13:13">
      <c r="M3026" t="str">
        <f t="shared" si="117"/>
        <v>morning</v>
      </c>
    </row>
    <row r="3027" spans="13:13">
      <c r="M3027" t="str">
        <f t="shared" si="117"/>
        <v>morning</v>
      </c>
    </row>
    <row r="3028" spans="13:13">
      <c r="M3028" t="str">
        <f t="shared" si="117"/>
        <v>morning</v>
      </c>
    </row>
    <row r="3029" spans="13:13">
      <c r="M3029" t="str">
        <f t="shared" si="117"/>
        <v>morning</v>
      </c>
    </row>
    <row r="3030" spans="13:13">
      <c r="M3030" t="str">
        <f t="shared" si="117"/>
        <v>morning</v>
      </c>
    </row>
    <row r="3031" spans="13:13">
      <c r="M3031" t="str">
        <f t="shared" si="117"/>
        <v>morning</v>
      </c>
    </row>
    <row r="3032" spans="13:13">
      <c r="M3032" t="str">
        <f t="shared" si="117"/>
        <v>morning</v>
      </c>
    </row>
    <row r="3033" spans="13:13">
      <c r="M3033" t="str">
        <f t="shared" si="117"/>
        <v>morning</v>
      </c>
    </row>
    <row r="3034" spans="13:13">
      <c r="M3034" t="str">
        <f t="shared" si="117"/>
        <v>morning</v>
      </c>
    </row>
    <row r="3035" spans="13:13">
      <c r="M3035" t="str">
        <f t="shared" si="117"/>
        <v>morning</v>
      </c>
    </row>
    <row r="3036" spans="13:13">
      <c r="M3036" t="str">
        <f t="shared" si="117"/>
        <v>morning</v>
      </c>
    </row>
    <row r="3037" spans="13:13">
      <c r="M3037" t="str">
        <f t="shared" si="117"/>
        <v>morning</v>
      </c>
    </row>
    <row r="3038" spans="13:13">
      <c r="M3038" t="str">
        <f t="shared" si="117"/>
        <v>morning</v>
      </c>
    </row>
    <row r="3039" spans="13:13">
      <c r="M3039" t="str">
        <f t="shared" si="117"/>
        <v>morning</v>
      </c>
    </row>
    <row r="3040" spans="13:13">
      <c r="M3040" t="str">
        <f t="shared" si="117"/>
        <v>morning</v>
      </c>
    </row>
    <row r="3041" spans="13:13">
      <c r="M3041" t="str">
        <f t="shared" si="117"/>
        <v>morning</v>
      </c>
    </row>
    <row r="3042" spans="13:13">
      <c r="M3042" t="str">
        <f t="shared" si="117"/>
        <v>morning</v>
      </c>
    </row>
    <row r="3043" spans="13:13">
      <c r="M3043" t="str">
        <f t="shared" si="117"/>
        <v>morning</v>
      </c>
    </row>
    <row r="3044" spans="13:13">
      <c r="M3044" t="str">
        <f t="shared" si="117"/>
        <v>morning</v>
      </c>
    </row>
    <row r="3045" spans="13:13">
      <c r="M3045" t="str">
        <f t="shared" si="117"/>
        <v>morning</v>
      </c>
    </row>
    <row r="3046" spans="13:13">
      <c r="M3046" t="str">
        <f t="shared" si="117"/>
        <v>morning</v>
      </c>
    </row>
    <row r="3047" spans="13:13">
      <c r="M3047" t="str">
        <f t="shared" si="117"/>
        <v>morning</v>
      </c>
    </row>
    <row r="3048" spans="13:13">
      <c r="M3048" t="str">
        <f t="shared" si="117"/>
        <v>morning</v>
      </c>
    </row>
    <row r="3049" spans="13:13">
      <c r="M3049" t="str">
        <f t="shared" si="117"/>
        <v>morning</v>
      </c>
    </row>
    <row r="3050" spans="13:13">
      <c r="M3050" t="str">
        <f t="shared" si="117"/>
        <v>morning</v>
      </c>
    </row>
    <row r="3051" spans="13:13">
      <c r="M3051" t="str">
        <f t="shared" si="117"/>
        <v>morning</v>
      </c>
    </row>
    <row r="3052" spans="13:13">
      <c r="M3052" t="str">
        <f t="shared" si="117"/>
        <v>morning</v>
      </c>
    </row>
    <row r="3053" spans="13:13">
      <c r="M3053" t="str">
        <f t="shared" si="117"/>
        <v>morning</v>
      </c>
    </row>
    <row r="3054" spans="13:13">
      <c r="M3054" t="str">
        <f t="shared" si="117"/>
        <v>morning</v>
      </c>
    </row>
    <row r="3055" spans="13:13">
      <c r="M3055" t="str">
        <f t="shared" si="117"/>
        <v>morning</v>
      </c>
    </row>
    <row r="3056" spans="13:13">
      <c r="M3056" t="str">
        <f t="shared" si="117"/>
        <v>morning</v>
      </c>
    </row>
    <row r="3057" spans="13:13">
      <c r="M3057" t="str">
        <f t="shared" si="117"/>
        <v>morning</v>
      </c>
    </row>
    <row r="3058" spans="13:13">
      <c r="M3058" t="str">
        <f t="shared" si="117"/>
        <v>morning</v>
      </c>
    </row>
    <row r="3059" spans="13:13">
      <c r="M3059" t="str">
        <f t="shared" si="117"/>
        <v>morning</v>
      </c>
    </row>
    <row r="3060" spans="13:13">
      <c r="M3060" t="str">
        <f t="shared" si="117"/>
        <v>morning</v>
      </c>
    </row>
    <row r="3061" spans="13:13">
      <c r="M3061" t="str">
        <f t="shared" si="117"/>
        <v>morning</v>
      </c>
    </row>
    <row r="3062" spans="13:13">
      <c r="M3062" t="str">
        <f t="shared" si="117"/>
        <v>morning</v>
      </c>
    </row>
    <row r="3063" spans="13:13">
      <c r="M3063" t="str">
        <f t="shared" si="117"/>
        <v>morning</v>
      </c>
    </row>
    <row r="3064" spans="13:13">
      <c r="M3064" t="str">
        <f t="shared" si="117"/>
        <v>morning</v>
      </c>
    </row>
    <row r="3065" spans="13:13">
      <c r="M3065" t="str">
        <f t="shared" si="117"/>
        <v>morning</v>
      </c>
    </row>
    <row r="3066" spans="13:13">
      <c r="M3066" t="str">
        <f t="shared" si="117"/>
        <v>morning</v>
      </c>
    </row>
    <row r="3067" spans="13:13">
      <c r="M3067" t="str">
        <f t="shared" si="117"/>
        <v>morning</v>
      </c>
    </row>
    <row r="3068" spans="13:13">
      <c r="M3068" t="str">
        <f t="shared" si="117"/>
        <v>morning</v>
      </c>
    </row>
    <row r="3069" spans="13:13">
      <c r="M3069" t="str">
        <f t="shared" si="117"/>
        <v>morning</v>
      </c>
    </row>
    <row r="3070" spans="13:13">
      <c r="M3070" t="str">
        <f t="shared" si="117"/>
        <v>morning</v>
      </c>
    </row>
    <row r="3071" spans="13:13">
      <c r="M3071" t="str">
        <f t="shared" si="117"/>
        <v>morning</v>
      </c>
    </row>
    <row r="3072" spans="13:13">
      <c r="M3072" t="str">
        <f t="shared" si="117"/>
        <v>morning</v>
      </c>
    </row>
    <row r="3073" spans="13:13">
      <c r="M3073" t="str">
        <f t="shared" si="117"/>
        <v>morning</v>
      </c>
    </row>
    <row r="3074" spans="13:13">
      <c r="M3074" t="str">
        <f t="shared" si="117"/>
        <v>morning</v>
      </c>
    </row>
    <row r="3075" spans="13:13">
      <c r="M3075" t="str">
        <f t="shared" ref="M3075:M3138" si="118">IF(G3075&lt;TIME(12,0,0),"morning",IF(AND(G3075&gt;=TIME(12,0,0),G3075&lt;TIME(16,0,0)),"afternoon","evening"))</f>
        <v>morning</v>
      </c>
    </row>
    <row r="3076" spans="13:13">
      <c r="M3076" t="str">
        <f t="shared" si="118"/>
        <v>morning</v>
      </c>
    </row>
    <row r="3077" spans="13:13">
      <c r="M3077" t="str">
        <f t="shared" si="118"/>
        <v>morning</v>
      </c>
    </row>
    <row r="3078" spans="13:13">
      <c r="M3078" t="str">
        <f t="shared" si="118"/>
        <v>morning</v>
      </c>
    </row>
    <row r="3079" spans="13:13">
      <c r="M3079" t="str">
        <f t="shared" si="118"/>
        <v>morning</v>
      </c>
    </row>
    <row r="3080" spans="13:13">
      <c r="M3080" t="str">
        <f t="shared" si="118"/>
        <v>morning</v>
      </c>
    </row>
    <row r="3081" spans="13:13">
      <c r="M3081" t="str">
        <f t="shared" si="118"/>
        <v>morning</v>
      </c>
    </row>
    <row r="3082" spans="13:13">
      <c r="M3082" t="str">
        <f t="shared" si="118"/>
        <v>morning</v>
      </c>
    </row>
    <row r="3083" spans="13:13">
      <c r="M3083" t="str">
        <f t="shared" si="118"/>
        <v>morning</v>
      </c>
    </row>
    <row r="3084" spans="13:13">
      <c r="M3084" t="str">
        <f t="shared" si="118"/>
        <v>morning</v>
      </c>
    </row>
    <row r="3085" spans="13:13">
      <c r="M3085" t="str">
        <f t="shared" si="118"/>
        <v>morning</v>
      </c>
    </row>
    <row r="3086" spans="13:13">
      <c r="M3086" t="str">
        <f t="shared" si="118"/>
        <v>morning</v>
      </c>
    </row>
    <row r="3087" spans="13:13">
      <c r="M3087" t="str">
        <f t="shared" si="118"/>
        <v>morning</v>
      </c>
    </row>
    <row r="3088" spans="13:13">
      <c r="M3088" t="str">
        <f t="shared" si="118"/>
        <v>morning</v>
      </c>
    </row>
    <row r="3089" spans="13:13">
      <c r="M3089" t="str">
        <f t="shared" si="118"/>
        <v>morning</v>
      </c>
    </row>
    <row r="3090" spans="13:13">
      <c r="M3090" t="str">
        <f t="shared" si="118"/>
        <v>morning</v>
      </c>
    </row>
    <row r="3091" spans="13:13">
      <c r="M3091" t="str">
        <f t="shared" si="118"/>
        <v>morning</v>
      </c>
    </row>
    <row r="3092" spans="13:13">
      <c r="M3092" t="str">
        <f t="shared" si="118"/>
        <v>morning</v>
      </c>
    </row>
    <row r="3093" spans="13:13">
      <c r="M3093" t="str">
        <f t="shared" si="118"/>
        <v>morning</v>
      </c>
    </row>
    <row r="3094" spans="13:13">
      <c r="M3094" t="str">
        <f t="shared" si="118"/>
        <v>morning</v>
      </c>
    </row>
    <row r="3095" spans="13:13">
      <c r="M3095" t="str">
        <f t="shared" si="118"/>
        <v>morning</v>
      </c>
    </row>
    <row r="3096" spans="13:13">
      <c r="M3096" t="str">
        <f t="shared" si="118"/>
        <v>morning</v>
      </c>
    </row>
    <row r="3097" spans="13:13">
      <c r="M3097" t="str">
        <f t="shared" si="118"/>
        <v>morning</v>
      </c>
    </row>
    <row r="3098" spans="13:13">
      <c r="M3098" t="str">
        <f t="shared" si="118"/>
        <v>morning</v>
      </c>
    </row>
    <row r="3099" spans="13:13">
      <c r="M3099" t="str">
        <f t="shared" si="118"/>
        <v>morning</v>
      </c>
    </row>
    <row r="3100" spans="13:13">
      <c r="M3100" t="str">
        <f t="shared" si="118"/>
        <v>morning</v>
      </c>
    </row>
    <row r="3101" spans="13:13">
      <c r="M3101" t="str">
        <f t="shared" si="118"/>
        <v>morning</v>
      </c>
    </row>
    <row r="3102" spans="13:13">
      <c r="M3102" t="str">
        <f t="shared" si="118"/>
        <v>morning</v>
      </c>
    </row>
    <row r="3103" spans="13:13">
      <c r="M3103" t="str">
        <f t="shared" si="118"/>
        <v>morning</v>
      </c>
    </row>
    <row r="3104" spans="13:13">
      <c r="M3104" t="str">
        <f t="shared" si="118"/>
        <v>morning</v>
      </c>
    </row>
    <row r="3105" spans="13:13">
      <c r="M3105" t="str">
        <f t="shared" si="118"/>
        <v>morning</v>
      </c>
    </row>
    <row r="3106" spans="13:13">
      <c r="M3106" t="str">
        <f t="shared" si="118"/>
        <v>morning</v>
      </c>
    </row>
    <row r="3107" spans="13:13">
      <c r="M3107" t="str">
        <f t="shared" si="118"/>
        <v>morning</v>
      </c>
    </row>
    <row r="3108" spans="13:13">
      <c r="M3108" t="str">
        <f t="shared" si="118"/>
        <v>morning</v>
      </c>
    </row>
    <row r="3109" spans="13:13">
      <c r="M3109" t="str">
        <f t="shared" si="118"/>
        <v>morning</v>
      </c>
    </row>
    <row r="3110" spans="13:13">
      <c r="M3110" t="str">
        <f t="shared" si="118"/>
        <v>morning</v>
      </c>
    </row>
    <row r="3111" spans="13:13">
      <c r="M3111" t="str">
        <f t="shared" si="118"/>
        <v>morning</v>
      </c>
    </row>
    <row r="3112" spans="13:13">
      <c r="M3112" t="str">
        <f t="shared" si="118"/>
        <v>morning</v>
      </c>
    </row>
    <row r="3113" spans="13:13">
      <c r="M3113" t="str">
        <f t="shared" si="118"/>
        <v>morning</v>
      </c>
    </row>
    <row r="3114" spans="13:13">
      <c r="M3114" t="str">
        <f t="shared" si="118"/>
        <v>morning</v>
      </c>
    </row>
    <row r="3115" spans="13:13">
      <c r="M3115" t="str">
        <f t="shared" si="118"/>
        <v>morning</v>
      </c>
    </row>
    <row r="3116" spans="13:13">
      <c r="M3116" t="str">
        <f t="shared" si="118"/>
        <v>morning</v>
      </c>
    </row>
    <row r="3117" spans="13:13">
      <c r="M3117" t="str">
        <f t="shared" si="118"/>
        <v>morning</v>
      </c>
    </row>
    <row r="3118" spans="13:13">
      <c r="M3118" t="str">
        <f t="shared" si="118"/>
        <v>morning</v>
      </c>
    </row>
    <row r="3119" spans="13:13">
      <c r="M3119" t="str">
        <f t="shared" si="118"/>
        <v>morning</v>
      </c>
    </row>
    <row r="3120" spans="13:13">
      <c r="M3120" t="str">
        <f t="shared" si="118"/>
        <v>morning</v>
      </c>
    </row>
    <row r="3121" spans="13:13">
      <c r="M3121" t="str">
        <f t="shared" si="118"/>
        <v>morning</v>
      </c>
    </row>
    <row r="3122" spans="13:13">
      <c r="M3122" t="str">
        <f t="shared" si="118"/>
        <v>morning</v>
      </c>
    </row>
    <row r="3123" spans="13:13">
      <c r="M3123" t="str">
        <f t="shared" si="118"/>
        <v>morning</v>
      </c>
    </row>
    <row r="3124" spans="13:13">
      <c r="M3124" t="str">
        <f t="shared" si="118"/>
        <v>morning</v>
      </c>
    </row>
    <row r="3125" spans="13:13">
      <c r="M3125" t="str">
        <f t="shared" si="118"/>
        <v>morning</v>
      </c>
    </row>
    <row r="3126" spans="13:13">
      <c r="M3126" t="str">
        <f t="shared" si="118"/>
        <v>morning</v>
      </c>
    </row>
    <row r="3127" spans="13:13">
      <c r="M3127" t="str">
        <f t="shared" si="118"/>
        <v>morning</v>
      </c>
    </row>
    <row r="3128" spans="13:13">
      <c r="M3128" t="str">
        <f t="shared" si="118"/>
        <v>morning</v>
      </c>
    </row>
    <row r="3129" spans="13:13">
      <c r="M3129" t="str">
        <f t="shared" si="118"/>
        <v>morning</v>
      </c>
    </row>
    <row r="3130" spans="13:13">
      <c r="M3130" t="str">
        <f t="shared" si="118"/>
        <v>morning</v>
      </c>
    </row>
    <row r="3131" spans="13:13">
      <c r="M3131" t="str">
        <f t="shared" si="118"/>
        <v>morning</v>
      </c>
    </row>
    <row r="3132" spans="13:13">
      <c r="M3132" t="str">
        <f t="shared" si="118"/>
        <v>morning</v>
      </c>
    </row>
    <row r="3133" spans="13:13">
      <c r="M3133" t="str">
        <f t="shared" si="118"/>
        <v>morning</v>
      </c>
    </row>
    <row r="3134" spans="13:13">
      <c r="M3134" t="str">
        <f t="shared" si="118"/>
        <v>morning</v>
      </c>
    </row>
    <row r="3135" spans="13:13">
      <c r="M3135" t="str">
        <f t="shared" si="118"/>
        <v>morning</v>
      </c>
    </row>
    <row r="3136" spans="13:13">
      <c r="M3136" t="str">
        <f t="shared" si="118"/>
        <v>morning</v>
      </c>
    </row>
    <row r="3137" spans="13:13">
      <c r="M3137" t="str">
        <f t="shared" si="118"/>
        <v>morning</v>
      </c>
    </row>
    <row r="3138" spans="13:13">
      <c r="M3138" t="str">
        <f t="shared" si="118"/>
        <v>morning</v>
      </c>
    </row>
    <row r="3139" spans="13:13">
      <c r="M3139" t="str">
        <f t="shared" ref="M3139:M3202" si="119">IF(G3139&lt;TIME(12,0,0),"morning",IF(AND(G3139&gt;=TIME(12,0,0),G3139&lt;TIME(16,0,0)),"afternoon","evening"))</f>
        <v>morning</v>
      </c>
    </row>
    <row r="3140" spans="13:13">
      <c r="M3140" t="str">
        <f t="shared" si="119"/>
        <v>morning</v>
      </c>
    </row>
    <row r="3141" spans="13:13">
      <c r="M3141" t="str">
        <f t="shared" si="119"/>
        <v>morning</v>
      </c>
    </row>
    <row r="3142" spans="13:13">
      <c r="M3142" t="str">
        <f t="shared" si="119"/>
        <v>morning</v>
      </c>
    </row>
    <row r="3143" spans="13:13">
      <c r="M3143" t="str">
        <f t="shared" si="119"/>
        <v>morning</v>
      </c>
    </row>
    <row r="3144" spans="13:13">
      <c r="M3144" t="str">
        <f t="shared" si="119"/>
        <v>morning</v>
      </c>
    </row>
    <row r="3145" spans="13:13">
      <c r="M3145" t="str">
        <f t="shared" si="119"/>
        <v>morning</v>
      </c>
    </row>
    <row r="3146" spans="13:13">
      <c r="M3146" t="str">
        <f t="shared" si="119"/>
        <v>morning</v>
      </c>
    </row>
    <row r="3147" spans="13:13">
      <c r="M3147" t="str">
        <f t="shared" si="119"/>
        <v>morning</v>
      </c>
    </row>
    <row r="3148" spans="13:13">
      <c r="M3148" t="str">
        <f t="shared" si="119"/>
        <v>morning</v>
      </c>
    </row>
    <row r="3149" spans="13:13">
      <c r="M3149" t="str">
        <f t="shared" si="119"/>
        <v>morning</v>
      </c>
    </row>
    <row r="3150" spans="13:13">
      <c r="M3150" t="str">
        <f t="shared" si="119"/>
        <v>morning</v>
      </c>
    </row>
    <row r="3151" spans="13:13">
      <c r="M3151" t="str">
        <f t="shared" si="119"/>
        <v>morning</v>
      </c>
    </row>
    <row r="3152" spans="13:13">
      <c r="M3152" t="str">
        <f t="shared" si="119"/>
        <v>morning</v>
      </c>
    </row>
    <row r="3153" spans="13:13">
      <c r="M3153" t="str">
        <f t="shared" si="119"/>
        <v>morning</v>
      </c>
    </row>
    <row r="3154" spans="13:13">
      <c r="M3154" t="str">
        <f t="shared" si="119"/>
        <v>morning</v>
      </c>
    </row>
    <row r="3155" spans="13:13">
      <c r="M3155" t="str">
        <f t="shared" si="119"/>
        <v>morning</v>
      </c>
    </row>
    <row r="3156" spans="13:13">
      <c r="M3156" t="str">
        <f t="shared" si="119"/>
        <v>morning</v>
      </c>
    </row>
    <row r="3157" spans="13:13">
      <c r="M3157" t="str">
        <f t="shared" si="119"/>
        <v>morning</v>
      </c>
    </row>
    <row r="3158" spans="13:13">
      <c r="M3158" t="str">
        <f t="shared" si="119"/>
        <v>morning</v>
      </c>
    </row>
    <row r="3159" spans="13:13">
      <c r="M3159" t="str">
        <f t="shared" si="119"/>
        <v>morning</v>
      </c>
    </row>
    <row r="3160" spans="13:13">
      <c r="M3160" t="str">
        <f t="shared" si="119"/>
        <v>morning</v>
      </c>
    </row>
    <row r="3161" spans="13:13">
      <c r="M3161" t="str">
        <f t="shared" si="119"/>
        <v>morning</v>
      </c>
    </row>
    <row r="3162" spans="13:13">
      <c r="M3162" t="str">
        <f t="shared" si="119"/>
        <v>morning</v>
      </c>
    </row>
    <row r="3163" spans="13:13">
      <c r="M3163" t="str">
        <f t="shared" si="119"/>
        <v>morning</v>
      </c>
    </row>
    <row r="3164" spans="13:13">
      <c r="M3164" t="str">
        <f t="shared" si="119"/>
        <v>morning</v>
      </c>
    </row>
    <row r="3165" spans="13:13">
      <c r="M3165" t="str">
        <f t="shared" si="119"/>
        <v>morning</v>
      </c>
    </row>
    <row r="3166" spans="13:13">
      <c r="M3166" t="str">
        <f t="shared" si="119"/>
        <v>morning</v>
      </c>
    </row>
    <row r="3167" spans="13:13">
      <c r="M3167" t="str">
        <f t="shared" si="119"/>
        <v>morning</v>
      </c>
    </row>
    <row r="3168" spans="13:13">
      <c r="M3168" t="str">
        <f t="shared" si="119"/>
        <v>morning</v>
      </c>
    </row>
    <row r="3169" spans="13:13">
      <c r="M3169" t="str">
        <f t="shared" si="119"/>
        <v>morning</v>
      </c>
    </row>
    <row r="3170" spans="13:13">
      <c r="M3170" t="str">
        <f t="shared" si="119"/>
        <v>morning</v>
      </c>
    </row>
    <row r="3171" spans="13:13">
      <c r="M3171" t="str">
        <f t="shared" si="119"/>
        <v>morning</v>
      </c>
    </row>
    <row r="3172" spans="13:13">
      <c r="M3172" t="str">
        <f t="shared" si="119"/>
        <v>morning</v>
      </c>
    </row>
    <row r="3173" spans="13:13">
      <c r="M3173" t="str">
        <f t="shared" si="119"/>
        <v>morning</v>
      </c>
    </row>
    <row r="3174" spans="13:13">
      <c r="M3174" t="str">
        <f t="shared" si="119"/>
        <v>morning</v>
      </c>
    </row>
    <row r="3175" spans="13:13">
      <c r="M3175" t="str">
        <f t="shared" si="119"/>
        <v>morning</v>
      </c>
    </row>
    <row r="3176" spans="13:13">
      <c r="M3176" t="str">
        <f t="shared" si="119"/>
        <v>morning</v>
      </c>
    </row>
    <row r="3177" spans="13:13">
      <c r="M3177" t="str">
        <f t="shared" si="119"/>
        <v>morning</v>
      </c>
    </row>
    <row r="3178" spans="13:13">
      <c r="M3178" t="str">
        <f t="shared" si="119"/>
        <v>morning</v>
      </c>
    </row>
    <row r="3179" spans="13:13">
      <c r="M3179" t="str">
        <f t="shared" si="119"/>
        <v>morning</v>
      </c>
    </row>
    <row r="3180" spans="13:13">
      <c r="M3180" t="str">
        <f t="shared" si="119"/>
        <v>morning</v>
      </c>
    </row>
    <row r="3181" spans="13:13">
      <c r="M3181" t="str">
        <f t="shared" si="119"/>
        <v>morning</v>
      </c>
    </row>
    <row r="3182" spans="13:13">
      <c r="M3182" t="str">
        <f t="shared" si="119"/>
        <v>morning</v>
      </c>
    </row>
    <row r="3183" spans="13:13">
      <c r="M3183" t="str">
        <f t="shared" si="119"/>
        <v>morning</v>
      </c>
    </row>
    <row r="3184" spans="13:13">
      <c r="M3184" t="str">
        <f t="shared" si="119"/>
        <v>morning</v>
      </c>
    </row>
    <row r="3185" spans="13:13">
      <c r="M3185" t="str">
        <f t="shared" si="119"/>
        <v>morning</v>
      </c>
    </row>
    <row r="3186" spans="13:13">
      <c r="M3186" t="str">
        <f t="shared" si="119"/>
        <v>morning</v>
      </c>
    </row>
    <row r="3187" spans="13:13">
      <c r="M3187" t="str">
        <f t="shared" si="119"/>
        <v>morning</v>
      </c>
    </row>
    <row r="3188" spans="13:13">
      <c r="M3188" t="str">
        <f t="shared" si="119"/>
        <v>morning</v>
      </c>
    </row>
    <row r="3189" spans="13:13">
      <c r="M3189" t="str">
        <f t="shared" si="119"/>
        <v>morning</v>
      </c>
    </row>
    <row r="3190" spans="13:13">
      <c r="M3190" t="str">
        <f t="shared" si="119"/>
        <v>morning</v>
      </c>
    </row>
    <row r="3191" spans="13:13">
      <c r="M3191" t="str">
        <f t="shared" si="119"/>
        <v>morning</v>
      </c>
    </row>
    <row r="3192" spans="13:13">
      <c r="M3192" t="str">
        <f t="shared" si="119"/>
        <v>morning</v>
      </c>
    </row>
    <row r="3193" spans="13:13">
      <c r="M3193" t="str">
        <f t="shared" si="119"/>
        <v>morning</v>
      </c>
    </row>
    <row r="3194" spans="13:13">
      <c r="M3194" t="str">
        <f t="shared" si="119"/>
        <v>morning</v>
      </c>
    </row>
    <row r="3195" spans="13:13">
      <c r="M3195" t="str">
        <f t="shared" si="119"/>
        <v>morning</v>
      </c>
    </row>
    <row r="3196" spans="13:13">
      <c r="M3196" t="str">
        <f t="shared" si="119"/>
        <v>morning</v>
      </c>
    </row>
    <row r="3197" spans="13:13">
      <c r="M3197" t="str">
        <f t="shared" si="119"/>
        <v>morning</v>
      </c>
    </row>
    <row r="3198" spans="13:13">
      <c r="M3198" t="str">
        <f t="shared" si="119"/>
        <v>morning</v>
      </c>
    </row>
    <row r="3199" spans="13:13">
      <c r="M3199" t="str">
        <f t="shared" si="119"/>
        <v>morning</v>
      </c>
    </row>
    <row r="3200" spans="13:13">
      <c r="M3200" t="str">
        <f t="shared" si="119"/>
        <v>morning</v>
      </c>
    </row>
    <row r="3201" spans="13:13">
      <c r="M3201" t="str">
        <f t="shared" si="119"/>
        <v>morning</v>
      </c>
    </row>
    <row r="3202" spans="13:13">
      <c r="M3202" t="str">
        <f t="shared" si="119"/>
        <v>morning</v>
      </c>
    </row>
    <row r="3203" spans="13:13">
      <c r="M3203" t="str">
        <f t="shared" ref="M3203:M3266" si="120">IF(G3203&lt;TIME(12,0,0),"morning",IF(AND(G3203&gt;=TIME(12,0,0),G3203&lt;TIME(16,0,0)),"afternoon","evening"))</f>
        <v>morning</v>
      </c>
    </row>
    <row r="3204" spans="13:13">
      <c r="M3204" t="str">
        <f t="shared" si="120"/>
        <v>morning</v>
      </c>
    </row>
    <row r="3205" spans="13:13">
      <c r="M3205" t="str">
        <f t="shared" si="120"/>
        <v>morning</v>
      </c>
    </row>
    <row r="3206" spans="13:13">
      <c r="M3206" t="str">
        <f t="shared" si="120"/>
        <v>morning</v>
      </c>
    </row>
    <row r="3207" spans="13:13">
      <c r="M3207" t="str">
        <f t="shared" si="120"/>
        <v>morning</v>
      </c>
    </row>
    <row r="3208" spans="13:13">
      <c r="M3208" t="str">
        <f t="shared" si="120"/>
        <v>morning</v>
      </c>
    </row>
    <row r="3209" spans="13:13">
      <c r="M3209" t="str">
        <f t="shared" si="120"/>
        <v>morning</v>
      </c>
    </row>
    <row r="3210" spans="13:13">
      <c r="M3210" t="str">
        <f t="shared" si="120"/>
        <v>morning</v>
      </c>
    </row>
    <row r="3211" spans="13:13">
      <c r="M3211" t="str">
        <f t="shared" si="120"/>
        <v>morning</v>
      </c>
    </row>
    <row r="3212" spans="13:13">
      <c r="M3212" t="str">
        <f t="shared" si="120"/>
        <v>morning</v>
      </c>
    </row>
    <row r="3213" spans="13:13">
      <c r="M3213" t="str">
        <f t="shared" si="120"/>
        <v>morning</v>
      </c>
    </row>
    <row r="3214" spans="13:13">
      <c r="M3214" t="str">
        <f t="shared" si="120"/>
        <v>morning</v>
      </c>
    </row>
    <row r="3215" spans="13:13">
      <c r="M3215" t="str">
        <f t="shared" si="120"/>
        <v>morning</v>
      </c>
    </row>
    <row r="3216" spans="13:13">
      <c r="M3216" t="str">
        <f t="shared" si="120"/>
        <v>morning</v>
      </c>
    </row>
    <row r="3217" spans="13:13">
      <c r="M3217" t="str">
        <f t="shared" si="120"/>
        <v>morning</v>
      </c>
    </row>
    <row r="3218" spans="13:13">
      <c r="M3218" t="str">
        <f t="shared" si="120"/>
        <v>morning</v>
      </c>
    </row>
    <row r="3219" spans="13:13">
      <c r="M3219" t="str">
        <f t="shared" si="120"/>
        <v>morning</v>
      </c>
    </row>
    <row r="3220" spans="13:13">
      <c r="M3220" t="str">
        <f t="shared" si="120"/>
        <v>morning</v>
      </c>
    </row>
    <row r="3221" spans="13:13">
      <c r="M3221" t="str">
        <f t="shared" si="120"/>
        <v>morning</v>
      </c>
    </row>
    <row r="3222" spans="13:13">
      <c r="M3222" t="str">
        <f t="shared" si="120"/>
        <v>morning</v>
      </c>
    </row>
    <row r="3223" spans="13:13">
      <c r="M3223" t="str">
        <f t="shared" si="120"/>
        <v>morning</v>
      </c>
    </row>
    <row r="3224" spans="13:13">
      <c r="M3224" t="str">
        <f t="shared" si="120"/>
        <v>morning</v>
      </c>
    </row>
    <row r="3225" spans="13:13">
      <c r="M3225" t="str">
        <f t="shared" si="120"/>
        <v>morning</v>
      </c>
    </row>
    <row r="3226" spans="13:13">
      <c r="M3226" t="str">
        <f t="shared" si="120"/>
        <v>morning</v>
      </c>
    </row>
    <row r="3227" spans="13:13">
      <c r="M3227" t="str">
        <f t="shared" si="120"/>
        <v>morning</v>
      </c>
    </row>
    <row r="3228" spans="13:13">
      <c r="M3228" t="str">
        <f t="shared" si="120"/>
        <v>morning</v>
      </c>
    </row>
    <row r="3229" spans="13:13">
      <c r="M3229" t="str">
        <f t="shared" si="120"/>
        <v>morning</v>
      </c>
    </row>
    <row r="3230" spans="13:13">
      <c r="M3230" t="str">
        <f t="shared" si="120"/>
        <v>morning</v>
      </c>
    </row>
    <row r="3231" spans="13:13">
      <c r="M3231" t="str">
        <f t="shared" si="120"/>
        <v>morning</v>
      </c>
    </row>
    <row r="3232" spans="13:13">
      <c r="M3232" t="str">
        <f t="shared" si="120"/>
        <v>morning</v>
      </c>
    </row>
    <row r="3233" spans="13:13">
      <c r="M3233" t="str">
        <f t="shared" si="120"/>
        <v>morning</v>
      </c>
    </row>
    <row r="3234" spans="13:13">
      <c r="M3234" t="str">
        <f t="shared" si="120"/>
        <v>morning</v>
      </c>
    </row>
    <row r="3235" spans="13:13">
      <c r="M3235" t="str">
        <f t="shared" si="120"/>
        <v>morning</v>
      </c>
    </row>
    <row r="3236" spans="13:13">
      <c r="M3236" t="str">
        <f t="shared" si="120"/>
        <v>morning</v>
      </c>
    </row>
    <row r="3237" spans="13:13">
      <c r="M3237" t="str">
        <f t="shared" si="120"/>
        <v>morning</v>
      </c>
    </row>
    <row r="3238" spans="13:13">
      <c r="M3238" t="str">
        <f t="shared" si="120"/>
        <v>morning</v>
      </c>
    </row>
    <row r="3239" spans="13:13">
      <c r="M3239" t="str">
        <f t="shared" si="120"/>
        <v>morning</v>
      </c>
    </row>
    <row r="3240" spans="13:13">
      <c r="M3240" t="str">
        <f t="shared" si="120"/>
        <v>morning</v>
      </c>
    </row>
    <row r="3241" spans="13:13">
      <c r="M3241" t="str">
        <f t="shared" si="120"/>
        <v>morning</v>
      </c>
    </row>
    <row r="3242" spans="13:13">
      <c r="M3242" t="str">
        <f t="shared" si="120"/>
        <v>morning</v>
      </c>
    </row>
    <row r="3243" spans="13:13">
      <c r="M3243" t="str">
        <f t="shared" si="120"/>
        <v>morning</v>
      </c>
    </row>
    <row r="3244" spans="13:13">
      <c r="M3244" t="str">
        <f t="shared" si="120"/>
        <v>morning</v>
      </c>
    </row>
    <row r="3245" spans="13:13">
      <c r="M3245" t="str">
        <f t="shared" si="120"/>
        <v>morning</v>
      </c>
    </row>
    <row r="3246" spans="13:13">
      <c r="M3246" t="str">
        <f t="shared" si="120"/>
        <v>morning</v>
      </c>
    </row>
    <row r="3247" spans="13:13">
      <c r="M3247" t="str">
        <f t="shared" si="120"/>
        <v>morning</v>
      </c>
    </row>
    <row r="3248" spans="13:13">
      <c r="M3248" t="str">
        <f t="shared" si="120"/>
        <v>morning</v>
      </c>
    </row>
    <row r="3249" spans="13:13">
      <c r="M3249" t="str">
        <f t="shared" si="120"/>
        <v>morning</v>
      </c>
    </row>
    <row r="3250" spans="13:13">
      <c r="M3250" t="str">
        <f t="shared" si="120"/>
        <v>morning</v>
      </c>
    </row>
    <row r="3251" spans="13:13">
      <c r="M3251" t="str">
        <f t="shared" si="120"/>
        <v>morning</v>
      </c>
    </row>
    <row r="3252" spans="13:13">
      <c r="M3252" t="str">
        <f t="shared" si="120"/>
        <v>morning</v>
      </c>
    </row>
    <row r="3253" spans="13:13">
      <c r="M3253" t="str">
        <f t="shared" si="120"/>
        <v>morning</v>
      </c>
    </row>
    <row r="3254" spans="13:13">
      <c r="M3254" t="str">
        <f t="shared" si="120"/>
        <v>morning</v>
      </c>
    </row>
    <row r="3255" spans="13:13">
      <c r="M3255" t="str">
        <f t="shared" si="120"/>
        <v>morning</v>
      </c>
    </row>
    <row r="3256" spans="13:13">
      <c r="M3256" t="str">
        <f t="shared" si="120"/>
        <v>morning</v>
      </c>
    </row>
    <row r="3257" spans="13:13">
      <c r="M3257" t="str">
        <f t="shared" si="120"/>
        <v>morning</v>
      </c>
    </row>
    <row r="3258" spans="13:13">
      <c r="M3258" t="str">
        <f t="shared" si="120"/>
        <v>morning</v>
      </c>
    </row>
    <row r="3259" spans="13:13">
      <c r="M3259" t="str">
        <f t="shared" si="120"/>
        <v>morning</v>
      </c>
    </row>
    <row r="3260" spans="13:13">
      <c r="M3260" t="str">
        <f t="shared" si="120"/>
        <v>morning</v>
      </c>
    </row>
    <row r="3261" spans="13:13">
      <c r="M3261" t="str">
        <f t="shared" si="120"/>
        <v>morning</v>
      </c>
    </row>
    <row r="3262" spans="13:13">
      <c r="M3262" t="str">
        <f t="shared" si="120"/>
        <v>morning</v>
      </c>
    </row>
    <row r="3263" spans="13:13">
      <c r="M3263" t="str">
        <f t="shared" si="120"/>
        <v>morning</v>
      </c>
    </row>
    <row r="3264" spans="13:13">
      <c r="M3264" t="str">
        <f t="shared" si="120"/>
        <v>morning</v>
      </c>
    </row>
    <row r="3265" spans="13:13">
      <c r="M3265" t="str">
        <f t="shared" si="120"/>
        <v>morning</v>
      </c>
    </row>
    <row r="3266" spans="13:13">
      <c r="M3266" t="str">
        <f t="shared" si="120"/>
        <v>morning</v>
      </c>
    </row>
    <row r="3267" spans="13:13">
      <c r="M3267" t="str">
        <f t="shared" ref="M3267:M3330" si="121">IF(G3267&lt;TIME(12,0,0),"morning",IF(AND(G3267&gt;=TIME(12,0,0),G3267&lt;TIME(16,0,0)),"afternoon","evening"))</f>
        <v>morning</v>
      </c>
    </row>
    <row r="3268" spans="13:13">
      <c r="M3268" t="str">
        <f t="shared" si="121"/>
        <v>morning</v>
      </c>
    </row>
    <row r="3269" spans="13:13">
      <c r="M3269" t="str">
        <f t="shared" si="121"/>
        <v>morning</v>
      </c>
    </row>
    <row r="3270" spans="13:13">
      <c r="M3270" t="str">
        <f t="shared" si="121"/>
        <v>morning</v>
      </c>
    </row>
    <row r="3271" spans="13:13">
      <c r="M3271" t="str">
        <f t="shared" si="121"/>
        <v>morning</v>
      </c>
    </row>
    <row r="3272" spans="13:13">
      <c r="M3272" t="str">
        <f t="shared" si="121"/>
        <v>morning</v>
      </c>
    </row>
    <row r="3273" spans="13:13">
      <c r="M3273" t="str">
        <f t="shared" si="121"/>
        <v>morning</v>
      </c>
    </row>
    <row r="3274" spans="13:13">
      <c r="M3274" t="str">
        <f t="shared" si="121"/>
        <v>morning</v>
      </c>
    </row>
    <row r="3275" spans="13:13">
      <c r="M3275" t="str">
        <f t="shared" si="121"/>
        <v>morning</v>
      </c>
    </row>
    <row r="3276" spans="13:13">
      <c r="M3276" t="str">
        <f t="shared" si="121"/>
        <v>morning</v>
      </c>
    </row>
    <row r="3277" spans="13:13">
      <c r="M3277" t="str">
        <f t="shared" si="121"/>
        <v>morning</v>
      </c>
    </row>
    <row r="3278" spans="13:13">
      <c r="M3278" t="str">
        <f t="shared" si="121"/>
        <v>morning</v>
      </c>
    </row>
    <row r="3279" spans="13:13">
      <c r="M3279" t="str">
        <f t="shared" si="121"/>
        <v>morning</v>
      </c>
    </row>
    <row r="3280" spans="13:13">
      <c r="M3280" t="str">
        <f t="shared" si="121"/>
        <v>morning</v>
      </c>
    </row>
    <row r="3281" spans="13:13">
      <c r="M3281" t="str">
        <f t="shared" si="121"/>
        <v>morning</v>
      </c>
    </row>
    <row r="3282" spans="13:13">
      <c r="M3282" t="str">
        <f t="shared" si="121"/>
        <v>morning</v>
      </c>
    </row>
    <row r="3283" spans="13:13">
      <c r="M3283" t="str">
        <f t="shared" si="121"/>
        <v>morning</v>
      </c>
    </row>
    <row r="3284" spans="13:13">
      <c r="M3284" t="str">
        <f t="shared" si="121"/>
        <v>morning</v>
      </c>
    </row>
    <row r="3285" spans="13:13">
      <c r="M3285" t="str">
        <f t="shared" si="121"/>
        <v>morning</v>
      </c>
    </row>
    <row r="3286" spans="13:13">
      <c r="M3286" t="str">
        <f t="shared" si="121"/>
        <v>morning</v>
      </c>
    </row>
    <row r="3287" spans="13:13">
      <c r="M3287" t="str">
        <f t="shared" si="121"/>
        <v>morning</v>
      </c>
    </row>
    <row r="3288" spans="13:13">
      <c r="M3288" t="str">
        <f t="shared" si="121"/>
        <v>morning</v>
      </c>
    </row>
    <row r="3289" spans="13:13">
      <c r="M3289" t="str">
        <f t="shared" si="121"/>
        <v>morning</v>
      </c>
    </row>
    <row r="3290" spans="13:13">
      <c r="M3290" t="str">
        <f t="shared" si="121"/>
        <v>morning</v>
      </c>
    </row>
    <row r="3291" spans="13:13">
      <c r="M3291" t="str">
        <f t="shared" si="121"/>
        <v>morning</v>
      </c>
    </row>
    <row r="3292" spans="13:13">
      <c r="M3292" t="str">
        <f t="shared" si="121"/>
        <v>morning</v>
      </c>
    </row>
    <row r="3293" spans="13:13">
      <c r="M3293" t="str">
        <f t="shared" si="121"/>
        <v>morning</v>
      </c>
    </row>
    <row r="3294" spans="13:13">
      <c r="M3294" t="str">
        <f t="shared" si="121"/>
        <v>morning</v>
      </c>
    </row>
    <row r="3295" spans="13:13">
      <c r="M3295" t="str">
        <f t="shared" si="121"/>
        <v>morning</v>
      </c>
    </row>
    <row r="3296" spans="13:13">
      <c r="M3296" t="str">
        <f t="shared" si="121"/>
        <v>morning</v>
      </c>
    </row>
    <row r="3297" spans="13:13">
      <c r="M3297" t="str">
        <f t="shared" si="121"/>
        <v>morning</v>
      </c>
    </row>
    <row r="3298" spans="13:13">
      <c r="M3298" t="str">
        <f t="shared" si="121"/>
        <v>morning</v>
      </c>
    </row>
    <row r="3299" spans="13:13">
      <c r="M3299" t="str">
        <f t="shared" si="121"/>
        <v>morning</v>
      </c>
    </row>
    <row r="3300" spans="13:13">
      <c r="M3300" t="str">
        <f t="shared" si="121"/>
        <v>morning</v>
      </c>
    </row>
    <row r="3301" spans="13:13">
      <c r="M3301" t="str">
        <f t="shared" si="121"/>
        <v>morning</v>
      </c>
    </row>
    <row r="3302" spans="13:13">
      <c r="M3302" t="str">
        <f t="shared" si="121"/>
        <v>morning</v>
      </c>
    </row>
    <row r="3303" spans="13:13">
      <c r="M3303" t="str">
        <f t="shared" si="121"/>
        <v>morning</v>
      </c>
    </row>
    <row r="3304" spans="13:13">
      <c r="M3304" t="str">
        <f t="shared" si="121"/>
        <v>morning</v>
      </c>
    </row>
    <row r="3305" spans="13:13">
      <c r="M3305" t="str">
        <f t="shared" si="121"/>
        <v>morning</v>
      </c>
    </row>
    <row r="3306" spans="13:13">
      <c r="M3306" t="str">
        <f t="shared" si="121"/>
        <v>morning</v>
      </c>
    </row>
    <row r="3307" spans="13:13">
      <c r="M3307" t="str">
        <f t="shared" si="121"/>
        <v>morning</v>
      </c>
    </row>
    <row r="3308" spans="13:13">
      <c r="M3308" t="str">
        <f t="shared" si="121"/>
        <v>morning</v>
      </c>
    </row>
    <row r="3309" spans="13:13">
      <c r="M3309" t="str">
        <f t="shared" si="121"/>
        <v>morning</v>
      </c>
    </row>
    <row r="3310" spans="13:13">
      <c r="M3310" t="str">
        <f t="shared" si="121"/>
        <v>morning</v>
      </c>
    </row>
    <row r="3311" spans="13:13">
      <c r="M3311" t="str">
        <f t="shared" si="121"/>
        <v>morning</v>
      </c>
    </row>
    <row r="3312" spans="13:13">
      <c r="M3312" t="str">
        <f t="shared" si="121"/>
        <v>morning</v>
      </c>
    </row>
    <row r="3313" spans="13:13">
      <c r="M3313" t="str">
        <f t="shared" si="121"/>
        <v>morning</v>
      </c>
    </row>
    <row r="3314" spans="13:13">
      <c r="M3314" t="str">
        <f t="shared" si="121"/>
        <v>morning</v>
      </c>
    </row>
    <row r="3315" spans="13:13">
      <c r="M3315" t="str">
        <f t="shared" si="121"/>
        <v>morning</v>
      </c>
    </row>
    <row r="3316" spans="13:13">
      <c r="M3316" t="str">
        <f t="shared" si="121"/>
        <v>morning</v>
      </c>
    </row>
    <row r="3317" spans="13:13">
      <c r="M3317" t="str">
        <f t="shared" si="121"/>
        <v>morning</v>
      </c>
    </row>
    <row r="3318" spans="13:13">
      <c r="M3318" t="str">
        <f t="shared" si="121"/>
        <v>morning</v>
      </c>
    </row>
    <row r="3319" spans="13:13">
      <c r="M3319" t="str">
        <f t="shared" si="121"/>
        <v>morning</v>
      </c>
    </row>
    <row r="3320" spans="13:13">
      <c r="M3320" t="str">
        <f t="shared" si="121"/>
        <v>morning</v>
      </c>
    </row>
    <row r="3321" spans="13:13">
      <c r="M3321" t="str">
        <f t="shared" si="121"/>
        <v>morning</v>
      </c>
    </row>
    <row r="3322" spans="13:13">
      <c r="M3322" t="str">
        <f t="shared" si="121"/>
        <v>morning</v>
      </c>
    </row>
    <row r="3323" spans="13:13">
      <c r="M3323" t="str">
        <f t="shared" si="121"/>
        <v>morning</v>
      </c>
    </row>
    <row r="3324" spans="13:13">
      <c r="M3324" t="str">
        <f t="shared" si="121"/>
        <v>morning</v>
      </c>
    </row>
    <row r="3325" spans="13:13">
      <c r="M3325" t="str">
        <f t="shared" si="121"/>
        <v>morning</v>
      </c>
    </row>
    <row r="3326" spans="13:13">
      <c r="M3326" t="str">
        <f t="shared" si="121"/>
        <v>morning</v>
      </c>
    </row>
    <row r="3327" spans="13:13">
      <c r="M3327" t="str">
        <f t="shared" si="121"/>
        <v>morning</v>
      </c>
    </row>
    <row r="3328" spans="13:13">
      <c r="M3328" t="str">
        <f t="shared" si="121"/>
        <v>morning</v>
      </c>
    </row>
    <row r="3329" spans="13:13">
      <c r="M3329" t="str">
        <f t="shared" si="121"/>
        <v>morning</v>
      </c>
    </row>
    <row r="3330" spans="13:13">
      <c r="M3330" t="str">
        <f t="shared" si="121"/>
        <v>morning</v>
      </c>
    </row>
    <row r="3331" spans="13:13">
      <c r="M3331" t="str">
        <f t="shared" ref="M3331:M3394" si="122">IF(G3331&lt;TIME(12,0,0),"morning",IF(AND(G3331&gt;=TIME(12,0,0),G3331&lt;TIME(16,0,0)),"afternoon","evening"))</f>
        <v>morning</v>
      </c>
    </row>
    <row r="3332" spans="13:13">
      <c r="M3332" t="str">
        <f t="shared" si="122"/>
        <v>morning</v>
      </c>
    </row>
    <row r="3333" spans="13:13">
      <c r="M3333" t="str">
        <f t="shared" si="122"/>
        <v>morning</v>
      </c>
    </row>
    <row r="3334" spans="13:13">
      <c r="M3334" t="str">
        <f t="shared" si="122"/>
        <v>morning</v>
      </c>
    </row>
    <row r="3335" spans="13:13">
      <c r="M3335" t="str">
        <f t="shared" si="122"/>
        <v>morning</v>
      </c>
    </row>
    <row r="3336" spans="13:13">
      <c r="M3336" t="str">
        <f t="shared" si="122"/>
        <v>morning</v>
      </c>
    </row>
    <row r="3337" spans="13:13">
      <c r="M3337" t="str">
        <f t="shared" si="122"/>
        <v>morning</v>
      </c>
    </row>
    <row r="3338" spans="13:13">
      <c r="M3338" t="str">
        <f t="shared" si="122"/>
        <v>morning</v>
      </c>
    </row>
    <row r="3339" spans="13:13">
      <c r="M3339" t="str">
        <f t="shared" si="122"/>
        <v>morning</v>
      </c>
    </row>
    <row r="3340" spans="13:13">
      <c r="M3340" t="str">
        <f t="shared" si="122"/>
        <v>morning</v>
      </c>
    </row>
    <row r="3341" spans="13:13">
      <c r="M3341" t="str">
        <f t="shared" si="122"/>
        <v>morning</v>
      </c>
    </row>
    <row r="3342" spans="13:13">
      <c r="M3342" t="str">
        <f t="shared" si="122"/>
        <v>morning</v>
      </c>
    </row>
    <row r="3343" spans="13:13">
      <c r="M3343" t="str">
        <f t="shared" si="122"/>
        <v>morning</v>
      </c>
    </row>
    <row r="3344" spans="13:13">
      <c r="M3344" t="str">
        <f t="shared" si="122"/>
        <v>morning</v>
      </c>
    </row>
    <row r="3345" spans="13:13">
      <c r="M3345" t="str">
        <f t="shared" si="122"/>
        <v>morning</v>
      </c>
    </row>
    <row r="3346" spans="13:13">
      <c r="M3346" t="str">
        <f t="shared" si="122"/>
        <v>morning</v>
      </c>
    </row>
    <row r="3347" spans="13:13">
      <c r="M3347" t="str">
        <f t="shared" si="122"/>
        <v>morning</v>
      </c>
    </row>
    <row r="3348" spans="13:13">
      <c r="M3348" t="str">
        <f t="shared" si="122"/>
        <v>morning</v>
      </c>
    </row>
    <row r="3349" spans="13:13">
      <c r="M3349" t="str">
        <f t="shared" si="122"/>
        <v>morning</v>
      </c>
    </row>
    <row r="3350" spans="13:13">
      <c r="M3350" t="str">
        <f t="shared" si="122"/>
        <v>morning</v>
      </c>
    </row>
    <row r="3351" spans="13:13">
      <c r="M3351" t="str">
        <f t="shared" si="122"/>
        <v>morning</v>
      </c>
    </row>
    <row r="3352" spans="13:13">
      <c r="M3352" t="str">
        <f t="shared" si="122"/>
        <v>morning</v>
      </c>
    </row>
    <row r="3353" spans="13:13">
      <c r="M3353" t="str">
        <f t="shared" si="122"/>
        <v>morning</v>
      </c>
    </row>
    <row r="3354" spans="13:13">
      <c r="M3354" t="str">
        <f t="shared" si="122"/>
        <v>morning</v>
      </c>
    </row>
    <row r="3355" spans="13:13">
      <c r="M3355" t="str">
        <f t="shared" si="122"/>
        <v>morning</v>
      </c>
    </row>
    <row r="3356" spans="13:13">
      <c r="M3356" t="str">
        <f t="shared" si="122"/>
        <v>morning</v>
      </c>
    </row>
    <row r="3357" spans="13:13">
      <c r="M3357" t="str">
        <f t="shared" si="122"/>
        <v>morning</v>
      </c>
    </row>
    <row r="3358" spans="13:13">
      <c r="M3358" t="str">
        <f t="shared" si="122"/>
        <v>morning</v>
      </c>
    </row>
    <row r="3359" spans="13:13">
      <c r="M3359" t="str">
        <f t="shared" si="122"/>
        <v>morning</v>
      </c>
    </row>
    <row r="3360" spans="13:13">
      <c r="M3360" t="str">
        <f t="shared" si="122"/>
        <v>morning</v>
      </c>
    </row>
    <row r="3361" spans="13:13">
      <c r="M3361" t="str">
        <f t="shared" si="122"/>
        <v>morning</v>
      </c>
    </row>
    <row r="3362" spans="13:13">
      <c r="M3362" t="str">
        <f t="shared" si="122"/>
        <v>morning</v>
      </c>
    </row>
    <row r="3363" spans="13:13">
      <c r="M3363" t="str">
        <f t="shared" si="122"/>
        <v>morning</v>
      </c>
    </row>
    <row r="3364" spans="13:13">
      <c r="M3364" t="str">
        <f t="shared" si="122"/>
        <v>morning</v>
      </c>
    </row>
    <row r="3365" spans="13:13">
      <c r="M3365" t="str">
        <f t="shared" si="122"/>
        <v>morning</v>
      </c>
    </row>
    <row r="3366" spans="13:13">
      <c r="M3366" t="str">
        <f t="shared" si="122"/>
        <v>morning</v>
      </c>
    </row>
    <row r="3367" spans="13:13">
      <c r="M3367" t="str">
        <f t="shared" si="122"/>
        <v>morning</v>
      </c>
    </row>
    <row r="3368" spans="13:13">
      <c r="M3368" t="str">
        <f t="shared" si="122"/>
        <v>morning</v>
      </c>
    </row>
    <row r="3369" spans="13:13">
      <c r="M3369" t="str">
        <f t="shared" si="122"/>
        <v>morning</v>
      </c>
    </row>
    <row r="3370" spans="13:13">
      <c r="M3370" t="str">
        <f t="shared" si="122"/>
        <v>morning</v>
      </c>
    </row>
    <row r="3371" spans="13:13">
      <c r="M3371" t="str">
        <f t="shared" si="122"/>
        <v>morning</v>
      </c>
    </row>
    <row r="3372" spans="13:13">
      <c r="M3372" t="str">
        <f t="shared" si="122"/>
        <v>morning</v>
      </c>
    </row>
    <row r="3373" spans="13:13">
      <c r="M3373" t="str">
        <f t="shared" si="122"/>
        <v>morning</v>
      </c>
    </row>
    <row r="3374" spans="13:13">
      <c r="M3374" t="str">
        <f t="shared" si="122"/>
        <v>morning</v>
      </c>
    </row>
    <row r="3375" spans="13:13">
      <c r="M3375" t="str">
        <f t="shared" si="122"/>
        <v>morning</v>
      </c>
    </row>
    <row r="3376" spans="13:13">
      <c r="M3376" t="str">
        <f t="shared" si="122"/>
        <v>morning</v>
      </c>
    </row>
    <row r="3377" spans="13:13">
      <c r="M3377" t="str">
        <f t="shared" si="122"/>
        <v>morning</v>
      </c>
    </row>
    <row r="3378" spans="13:13">
      <c r="M3378" t="str">
        <f t="shared" si="122"/>
        <v>morning</v>
      </c>
    </row>
    <row r="3379" spans="13:13">
      <c r="M3379" t="str">
        <f t="shared" si="122"/>
        <v>morning</v>
      </c>
    </row>
    <row r="3380" spans="13:13">
      <c r="M3380" t="str">
        <f t="shared" si="122"/>
        <v>morning</v>
      </c>
    </row>
    <row r="3381" spans="13:13">
      <c r="M3381" t="str">
        <f t="shared" si="122"/>
        <v>morning</v>
      </c>
    </row>
    <row r="3382" spans="13:13">
      <c r="M3382" t="str">
        <f t="shared" si="122"/>
        <v>morning</v>
      </c>
    </row>
    <row r="3383" spans="13:13">
      <c r="M3383" t="str">
        <f t="shared" si="122"/>
        <v>morning</v>
      </c>
    </row>
    <row r="3384" spans="13:13">
      <c r="M3384" t="str">
        <f t="shared" si="122"/>
        <v>morning</v>
      </c>
    </row>
    <row r="3385" spans="13:13">
      <c r="M3385" t="str">
        <f t="shared" si="122"/>
        <v>morning</v>
      </c>
    </row>
    <row r="3386" spans="13:13">
      <c r="M3386" t="str">
        <f t="shared" si="122"/>
        <v>morning</v>
      </c>
    </row>
    <row r="3387" spans="13:13">
      <c r="M3387" t="str">
        <f t="shared" si="122"/>
        <v>morning</v>
      </c>
    </row>
    <row r="3388" spans="13:13">
      <c r="M3388" t="str">
        <f t="shared" si="122"/>
        <v>morning</v>
      </c>
    </row>
    <row r="3389" spans="13:13">
      <c r="M3389" t="str">
        <f t="shared" si="122"/>
        <v>morning</v>
      </c>
    </row>
    <row r="3390" spans="13:13">
      <c r="M3390" t="str">
        <f t="shared" si="122"/>
        <v>morning</v>
      </c>
    </row>
    <row r="3391" spans="13:13">
      <c r="M3391" t="str">
        <f t="shared" si="122"/>
        <v>morning</v>
      </c>
    </row>
    <row r="3392" spans="13:13">
      <c r="M3392" t="str">
        <f t="shared" si="122"/>
        <v>morning</v>
      </c>
    </row>
    <row r="3393" spans="13:13">
      <c r="M3393" t="str">
        <f t="shared" si="122"/>
        <v>morning</v>
      </c>
    </row>
    <row r="3394" spans="13:13">
      <c r="M3394" t="str">
        <f t="shared" si="122"/>
        <v>morning</v>
      </c>
    </row>
    <row r="3395" spans="13:13">
      <c r="M3395" t="str">
        <f t="shared" ref="M3395:M3458" si="123">IF(G3395&lt;TIME(12,0,0),"morning",IF(AND(G3395&gt;=TIME(12,0,0),G3395&lt;TIME(16,0,0)),"afternoon","evening"))</f>
        <v>morning</v>
      </c>
    </row>
    <row r="3396" spans="13:13">
      <c r="M3396" t="str">
        <f t="shared" si="123"/>
        <v>morning</v>
      </c>
    </row>
    <row r="3397" spans="13:13">
      <c r="M3397" t="str">
        <f t="shared" si="123"/>
        <v>morning</v>
      </c>
    </row>
    <row r="3398" spans="13:13">
      <c r="M3398" t="str">
        <f t="shared" si="123"/>
        <v>morning</v>
      </c>
    </row>
    <row r="3399" spans="13:13">
      <c r="M3399" t="str">
        <f t="shared" si="123"/>
        <v>morning</v>
      </c>
    </row>
    <row r="3400" spans="13:13">
      <c r="M3400" t="str">
        <f t="shared" si="123"/>
        <v>morning</v>
      </c>
    </row>
    <row r="3401" spans="13:13">
      <c r="M3401" t="str">
        <f t="shared" si="123"/>
        <v>morning</v>
      </c>
    </row>
    <row r="3402" spans="13:13">
      <c r="M3402" t="str">
        <f t="shared" si="123"/>
        <v>morning</v>
      </c>
    </row>
    <row r="3403" spans="13:13">
      <c r="M3403" t="str">
        <f t="shared" si="123"/>
        <v>morning</v>
      </c>
    </row>
    <row r="3404" spans="13:13">
      <c r="M3404" t="str">
        <f t="shared" si="123"/>
        <v>morning</v>
      </c>
    </row>
    <row r="3405" spans="13:13">
      <c r="M3405" t="str">
        <f t="shared" si="123"/>
        <v>morning</v>
      </c>
    </row>
    <row r="3406" spans="13:13">
      <c r="M3406" t="str">
        <f t="shared" si="123"/>
        <v>morning</v>
      </c>
    </row>
    <row r="3407" spans="13:13">
      <c r="M3407" t="str">
        <f t="shared" si="123"/>
        <v>morning</v>
      </c>
    </row>
    <row r="3408" spans="13:13">
      <c r="M3408" t="str">
        <f t="shared" si="123"/>
        <v>morning</v>
      </c>
    </row>
    <row r="3409" spans="13:13">
      <c r="M3409" t="str">
        <f t="shared" si="123"/>
        <v>morning</v>
      </c>
    </row>
    <row r="3410" spans="13:13">
      <c r="M3410" t="str">
        <f t="shared" si="123"/>
        <v>morning</v>
      </c>
    </row>
    <row r="3411" spans="13:13">
      <c r="M3411" t="str">
        <f t="shared" si="123"/>
        <v>morning</v>
      </c>
    </row>
    <row r="3412" spans="13:13">
      <c r="M3412" t="str">
        <f t="shared" si="123"/>
        <v>morning</v>
      </c>
    </row>
    <row r="3413" spans="13:13">
      <c r="M3413" t="str">
        <f t="shared" si="123"/>
        <v>morning</v>
      </c>
    </row>
    <row r="3414" spans="13:13">
      <c r="M3414" t="str">
        <f t="shared" si="123"/>
        <v>morning</v>
      </c>
    </row>
    <row r="3415" spans="13:13">
      <c r="M3415" t="str">
        <f t="shared" si="123"/>
        <v>morning</v>
      </c>
    </row>
    <row r="3416" spans="13:13">
      <c r="M3416" t="str">
        <f t="shared" si="123"/>
        <v>morning</v>
      </c>
    </row>
    <row r="3417" spans="13:13">
      <c r="M3417" t="str">
        <f t="shared" si="123"/>
        <v>morning</v>
      </c>
    </row>
    <row r="3418" spans="13:13">
      <c r="M3418" t="str">
        <f t="shared" si="123"/>
        <v>morning</v>
      </c>
    </row>
    <row r="3419" spans="13:13">
      <c r="M3419" t="str">
        <f t="shared" si="123"/>
        <v>morning</v>
      </c>
    </row>
    <row r="3420" spans="13:13">
      <c r="M3420" t="str">
        <f t="shared" si="123"/>
        <v>morning</v>
      </c>
    </row>
    <row r="3421" spans="13:13">
      <c r="M3421" t="str">
        <f t="shared" si="123"/>
        <v>morning</v>
      </c>
    </row>
    <row r="3422" spans="13:13">
      <c r="M3422" t="str">
        <f t="shared" si="123"/>
        <v>morning</v>
      </c>
    </row>
    <row r="3423" spans="13:13">
      <c r="M3423" t="str">
        <f t="shared" si="123"/>
        <v>morning</v>
      </c>
    </row>
    <row r="3424" spans="13:13">
      <c r="M3424" t="str">
        <f t="shared" si="123"/>
        <v>morning</v>
      </c>
    </row>
    <row r="3425" spans="13:13">
      <c r="M3425" t="str">
        <f t="shared" si="123"/>
        <v>morning</v>
      </c>
    </row>
    <row r="3426" spans="13:13">
      <c r="M3426" t="str">
        <f t="shared" si="123"/>
        <v>morning</v>
      </c>
    </row>
    <row r="3427" spans="13:13">
      <c r="M3427" t="str">
        <f t="shared" si="123"/>
        <v>morning</v>
      </c>
    </row>
    <row r="3428" spans="13:13">
      <c r="M3428" t="str">
        <f t="shared" si="123"/>
        <v>morning</v>
      </c>
    </row>
    <row r="3429" spans="13:13">
      <c r="M3429" t="str">
        <f t="shared" si="123"/>
        <v>morning</v>
      </c>
    </row>
    <row r="3430" spans="13:13">
      <c r="M3430" t="str">
        <f t="shared" si="123"/>
        <v>morning</v>
      </c>
    </row>
    <row r="3431" spans="13:13">
      <c r="M3431" t="str">
        <f t="shared" si="123"/>
        <v>morning</v>
      </c>
    </row>
    <row r="3432" spans="13:13">
      <c r="M3432" t="str">
        <f t="shared" si="123"/>
        <v>morning</v>
      </c>
    </row>
    <row r="3433" spans="13:13">
      <c r="M3433" t="str">
        <f t="shared" si="123"/>
        <v>morning</v>
      </c>
    </row>
    <row r="3434" spans="13:13">
      <c r="M3434" t="str">
        <f t="shared" si="123"/>
        <v>morning</v>
      </c>
    </row>
    <row r="3435" spans="13:13">
      <c r="M3435" t="str">
        <f t="shared" si="123"/>
        <v>morning</v>
      </c>
    </row>
    <row r="3436" spans="13:13">
      <c r="M3436" t="str">
        <f t="shared" si="123"/>
        <v>morning</v>
      </c>
    </row>
    <row r="3437" spans="13:13">
      <c r="M3437" t="str">
        <f t="shared" si="123"/>
        <v>morning</v>
      </c>
    </row>
    <row r="3438" spans="13:13">
      <c r="M3438" t="str">
        <f t="shared" si="123"/>
        <v>morning</v>
      </c>
    </row>
    <row r="3439" spans="13:13">
      <c r="M3439" t="str">
        <f t="shared" si="123"/>
        <v>morning</v>
      </c>
    </row>
    <row r="3440" spans="13:13">
      <c r="M3440" t="str">
        <f t="shared" si="123"/>
        <v>morning</v>
      </c>
    </row>
    <row r="3441" spans="13:13">
      <c r="M3441" t="str">
        <f t="shared" si="123"/>
        <v>morning</v>
      </c>
    </row>
    <row r="3442" spans="13:13">
      <c r="M3442" t="str">
        <f t="shared" si="123"/>
        <v>morning</v>
      </c>
    </row>
    <row r="3443" spans="13:13">
      <c r="M3443" t="str">
        <f t="shared" si="123"/>
        <v>morning</v>
      </c>
    </row>
    <row r="3444" spans="13:13">
      <c r="M3444" t="str">
        <f t="shared" si="123"/>
        <v>morning</v>
      </c>
    </row>
    <row r="3445" spans="13:13">
      <c r="M3445" t="str">
        <f t="shared" si="123"/>
        <v>morning</v>
      </c>
    </row>
    <row r="3446" spans="13:13">
      <c r="M3446" t="str">
        <f t="shared" si="123"/>
        <v>morning</v>
      </c>
    </row>
    <row r="3447" spans="13:13">
      <c r="M3447" t="str">
        <f t="shared" si="123"/>
        <v>morning</v>
      </c>
    </row>
    <row r="3448" spans="13:13">
      <c r="M3448" t="str">
        <f t="shared" si="123"/>
        <v>morning</v>
      </c>
    </row>
    <row r="3449" spans="13:13">
      <c r="M3449" t="str">
        <f t="shared" si="123"/>
        <v>morning</v>
      </c>
    </row>
    <row r="3450" spans="13:13">
      <c r="M3450" t="str">
        <f t="shared" si="123"/>
        <v>morning</v>
      </c>
    </row>
    <row r="3451" spans="13:13">
      <c r="M3451" t="str">
        <f t="shared" si="123"/>
        <v>morning</v>
      </c>
    </row>
    <row r="3452" spans="13:13">
      <c r="M3452" t="str">
        <f t="shared" si="123"/>
        <v>morning</v>
      </c>
    </row>
    <row r="3453" spans="13:13">
      <c r="M3453" t="str">
        <f t="shared" si="123"/>
        <v>morning</v>
      </c>
    </row>
    <row r="3454" spans="13:13">
      <c r="M3454" t="str">
        <f t="shared" si="123"/>
        <v>morning</v>
      </c>
    </row>
    <row r="3455" spans="13:13">
      <c r="M3455" t="str">
        <f t="shared" si="123"/>
        <v>morning</v>
      </c>
    </row>
    <row r="3456" spans="13:13">
      <c r="M3456" t="str">
        <f t="shared" si="123"/>
        <v>morning</v>
      </c>
    </row>
    <row r="3457" spans="13:13">
      <c r="M3457" t="str">
        <f t="shared" si="123"/>
        <v>morning</v>
      </c>
    </row>
    <row r="3458" spans="13:13">
      <c r="M3458" t="str">
        <f t="shared" si="123"/>
        <v>morning</v>
      </c>
    </row>
    <row r="3459" spans="13:13">
      <c r="M3459" t="str">
        <f t="shared" ref="M3459:M3522" si="124">IF(G3459&lt;TIME(12,0,0),"morning",IF(AND(G3459&gt;=TIME(12,0,0),G3459&lt;TIME(16,0,0)),"afternoon","evening"))</f>
        <v>morning</v>
      </c>
    </row>
    <row r="3460" spans="13:13">
      <c r="M3460" t="str">
        <f t="shared" si="124"/>
        <v>morning</v>
      </c>
    </row>
    <row r="3461" spans="13:13">
      <c r="M3461" t="str">
        <f t="shared" si="124"/>
        <v>morning</v>
      </c>
    </row>
    <row r="3462" spans="13:13">
      <c r="M3462" t="str">
        <f t="shared" si="124"/>
        <v>morning</v>
      </c>
    </row>
    <row r="3463" spans="13:13">
      <c r="M3463" t="str">
        <f t="shared" si="124"/>
        <v>morning</v>
      </c>
    </row>
    <row r="3464" spans="13:13">
      <c r="M3464" t="str">
        <f t="shared" si="124"/>
        <v>morning</v>
      </c>
    </row>
    <row r="3465" spans="13:13">
      <c r="M3465" t="str">
        <f t="shared" si="124"/>
        <v>morning</v>
      </c>
    </row>
    <row r="3466" spans="13:13">
      <c r="M3466" t="str">
        <f t="shared" si="124"/>
        <v>morning</v>
      </c>
    </row>
    <row r="3467" spans="13:13">
      <c r="M3467" t="str">
        <f t="shared" si="124"/>
        <v>morning</v>
      </c>
    </row>
    <row r="3468" spans="13:13">
      <c r="M3468" t="str">
        <f t="shared" si="124"/>
        <v>morning</v>
      </c>
    </row>
    <row r="3469" spans="13:13">
      <c r="M3469" t="str">
        <f t="shared" si="124"/>
        <v>morning</v>
      </c>
    </row>
    <row r="3470" spans="13:13">
      <c r="M3470" t="str">
        <f t="shared" si="124"/>
        <v>morning</v>
      </c>
    </row>
    <row r="3471" spans="13:13">
      <c r="M3471" t="str">
        <f t="shared" si="124"/>
        <v>morning</v>
      </c>
    </row>
    <row r="3472" spans="13:13">
      <c r="M3472" t="str">
        <f t="shared" si="124"/>
        <v>morning</v>
      </c>
    </row>
    <row r="3473" spans="13:13">
      <c r="M3473" t="str">
        <f t="shared" si="124"/>
        <v>morning</v>
      </c>
    </row>
    <row r="3474" spans="13:13">
      <c r="M3474" t="str">
        <f t="shared" si="124"/>
        <v>morning</v>
      </c>
    </row>
    <row r="3475" spans="13:13">
      <c r="M3475" t="str">
        <f t="shared" si="124"/>
        <v>morning</v>
      </c>
    </row>
    <row r="3476" spans="13:13">
      <c r="M3476" t="str">
        <f t="shared" si="124"/>
        <v>morning</v>
      </c>
    </row>
    <row r="3477" spans="13:13">
      <c r="M3477" t="str">
        <f t="shared" si="124"/>
        <v>morning</v>
      </c>
    </row>
    <row r="3478" spans="13:13">
      <c r="M3478" t="str">
        <f t="shared" si="124"/>
        <v>morning</v>
      </c>
    </row>
    <row r="3479" spans="13:13">
      <c r="M3479" t="str">
        <f t="shared" si="124"/>
        <v>morning</v>
      </c>
    </row>
    <row r="3480" spans="13:13">
      <c r="M3480" t="str">
        <f t="shared" si="124"/>
        <v>morning</v>
      </c>
    </row>
    <row r="3481" spans="13:13">
      <c r="M3481" t="str">
        <f t="shared" si="124"/>
        <v>morning</v>
      </c>
    </row>
    <row r="3482" spans="13:13">
      <c r="M3482" t="str">
        <f t="shared" si="124"/>
        <v>morning</v>
      </c>
    </row>
    <row r="3483" spans="13:13">
      <c r="M3483" t="str">
        <f t="shared" si="124"/>
        <v>morning</v>
      </c>
    </row>
    <row r="3484" spans="13:13">
      <c r="M3484" t="str">
        <f t="shared" si="124"/>
        <v>morning</v>
      </c>
    </row>
    <row r="3485" spans="13:13">
      <c r="M3485" t="str">
        <f t="shared" si="124"/>
        <v>morning</v>
      </c>
    </row>
    <row r="3486" spans="13:13">
      <c r="M3486" t="str">
        <f t="shared" si="124"/>
        <v>morning</v>
      </c>
    </row>
    <row r="3487" spans="13:13">
      <c r="M3487" t="str">
        <f t="shared" si="124"/>
        <v>morning</v>
      </c>
    </row>
    <row r="3488" spans="13:13">
      <c r="M3488" t="str">
        <f t="shared" si="124"/>
        <v>morning</v>
      </c>
    </row>
    <row r="3489" spans="13:13">
      <c r="M3489" t="str">
        <f t="shared" si="124"/>
        <v>morning</v>
      </c>
    </row>
    <row r="3490" spans="13:13">
      <c r="M3490" t="str">
        <f t="shared" si="124"/>
        <v>morning</v>
      </c>
    </row>
    <row r="3491" spans="13:13">
      <c r="M3491" t="str">
        <f t="shared" si="124"/>
        <v>morning</v>
      </c>
    </row>
    <row r="3492" spans="13:13">
      <c r="M3492" t="str">
        <f t="shared" si="124"/>
        <v>morning</v>
      </c>
    </row>
    <row r="3493" spans="13:13">
      <c r="M3493" t="str">
        <f t="shared" si="124"/>
        <v>morning</v>
      </c>
    </row>
    <row r="3494" spans="13:13">
      <c r="M3494" t="str">
        <f t="shared" si="124"/>
        <v>morning</v>
      </c>
    </row>
    <row r="3495" spans="13:13">
      <c r="M3495" t="str">
        <f t="shared" si="124"/>
        <v>morning</v>
      </c>
    </row>
    <row r="3496" spans="13:13">
      <c r="M3496" t="str">
        <f t="shared" si="124"/>
        <v>morning</v>
      </c>
    </row>
    <row r="3497" spans="13:13">
      <c r="M3497" t="str">
        <f t="shared" si="124"/>
        <v>morning</v>
      </c>
    </row>
    <row r="3498" spans="13:13">
      <c r="M3498" t="str">
        <f t="shared" si="124"/>
        <v>morning</v>
      </c>
    </row>
    <row r="3499" spans="13:13">
      <c r="M3499" t="str">
        <f t="shared" si="124"/>
        <v>morning</v>
      </c>
    </row>
    <row r="3500" spans="13:13">
      <c r="M3500" t="str">
        <f t="shared" si="124"/>
        <v>morning</v>
      </c>
    </row>
    <row r="3501" spans="13:13">
      <c r="M3501" t="str">
        <f t="shared" si="124"/>
        <v>morning</v>
      </c>
    </row>
    <row r="3502" spans="13:13">
      <c r="M3502" t="str">
        <f t="shared" si="124"/>
        <v>morning</v>
      </c>
    </row>
    <row r="3503" spans="13:13">
      <c r="M3503" t="str">
        <f t="shared" si="124"/>
        <v>morning</v>
      </c>
    </row>
    <row r="3504" spans="13:13">
      <c r="M3504" t="str">
        <f t="shared" si="124"/>
        <v>morning</v>
      </c>
    </row>
    <row r="3505" spans="13:13">
      <c r="M3505" t="str">
        <f t="shared" si="124"/>
        <v>morning</v>
      </c>
    </row>
    <row r="3506" spans="13:13">
      <c r="M3506" t="str">
        <f t="shared" si="124"/>
        <v>morning</v>
      </c>
    </row>
    <row r="3507" spans="13:13">
      <c r="M3507" t="str">
        <f t="shared" si="124"/>
        <v>morning</v>
      </c>
    </row>
    <row r="3508" spans="13:13">
      <c r="M3508" t="str">
        <f t="shared" si="124"/>
        <v>morning</v>
      </c>
    </row>
    <row r="3509" spans="13:13">
      <c r="M3509" t="str">
        <f t="shared" si="124"/>
        <v>morning</v>
      </c>
    </row>
    <row r="3510" spans="13:13">
      <c r="M3510" t="str">
        <f t="shared" si="124"/>
        <v>morning</v>
      </c>
    </row>
    <row r="3511" spans="13:13">
      <c r="M3511" t="str">
        <f t="shared" si="124"/>
        <v>morning</v>
      </c>
    </row>
    <row r="3512" spans="13:13">
      <c r="M3512" t="str">
        <f t="shared" si="124"/>
        <v>morning</v>
      </c>
    </row>
    <row r="3513" spans="13:13">
      <c r="M3513" t="str">
        <f t="shared" si="124"/>
        <v>morning</v>
      </c>
    </row>
    <row r="3514" spans="13:13">
      <c r="M3514" t="str">
        <f t="shared" si="124"/>
        <v>morning</v>
      </c>
    </row>
    <row r="3515" spans="13:13">
      <c r="M3515" t="str">
        <f t="shared" si="124"/>
        <v>morning</v>
      </c>
    </row>
    <row r="3516" spans="13:13">
      <c r="M3516" t="str">
        <f t="shared" si="124"/>
        <v>morning</v>
      </c>
    </row>
    <row r="3517" spans="13:13">
      <c r="M3517" t="str">
        <f t="shared" si="124"/>
        <v>morning</v>
      </c>
    </row>
    <row r="3518" spans="13:13">
      <c r="M3518" t="str">
        <f t="shared" si="124"/>
        <v>morning</v>
      </c>
    </row>
    <row r="3519" spans="13:13">
      <c r="M3519" t="str">
        <f t="shared" si="124"/>
        <v>morning</v>
      </c>
    </row>
    <row r="3520" spans="13:13">
      <c r="M3520" t="str">
        <f t="shared" si="124"/>
        <v>morning</v>
      </c>
    </row>
    <row r="3521" spans="13:13">
      <c r="M3521" t="str">
        <f t="shared" si="124"/>
        <v>morning</v>
      </c>
    </row>
    <row r="3522" spans="13:13">
      <c r="M3522" t="str">
        <f t="shared" si="124"/>
        <v>morning</v>
      </c>
    </row>
    <row r="3523" spans="13:13">
      <c r="M3523" t="str">
        <f t="shared" ref="M3523:M3586" si="125">IF(G3523&lt;TIME(12,0,0),"morning",IF(AND(G3523&gt;=TIME(12,0,0),G3523&lt;TIME(16,0,0)),"afternoon","evening"))</f>
        <v>morning</v>
      </c>
    </row>
    <row r="3524" spans="13:13">
      <c r="M3524" t="str">
        <f t="shared" si="125"/>
        <v>morning</v>
      </c>
    </row>
    <row r="3525" spans="13:13">
      <c r="M3525" t="str">
        <f t="shared" si="125"/>
        <v>morning</v>
      </c>
    </row>
    <row r="3526" spans="13:13">
      <c r="M3526" t="str">
        <f t="shared" si="125"/>
        <v>morning</v>
      </c>
    </row>
    <row r="3527" spans="13:13">
      <c r="M3527" t="str">
        <f t="shared" si="125"/>
        <v>morning</v>
      </c>
    </row>
    <row r="3528" spans="13:13">
      <c r="M3528" t="str">
        <f t="shared" si="125"/>
        <v>morning</v>
      </c>
    </row>
    <row r="3529" spans="13:13">
      <c r="M3529" t="str">
        <f t="shared" si="125"/>
        <v>morning</v>
      </c>
    </row>
    <row r="3530" spans="13:13">
      <c r="M3530" t="str">
        <f t="shared" si="125"/>
        <v>morning</v>
      </c>
    </row>
    <row r="3531" spans="13:13">
      <c r="M3531" t="str">
        <f t="shared" si="125"/>
        <v>morning</v>
      </c>
    </row>
    <row r="3532" spans="13:13">
      <c r="M3532" t="str">
        <f t="shared" si="125"/>
        <v>morning</v>
      </c>
    </row>
    <row r="3533" spans="13:13">
      <c r="M3533" t="str">
        <f t="shared" si="125"/>
        <v>morning</v>
      </c>
    </row>
    <row r="3534" spans="13:13">
      <c r="M3534" t="str">
        <f t="shared" si="125"/>
        <v>morning</v>
      </c>
    </row>
    <row r="3535" spans="13:13">
      <c r="M3535" t="str">
        <f t="shared" si="125"/>
        <v>morning</v>
      </c>
    </row>
    <row r="3536" spans="13:13">
      <c r="M3536" t="str">
        <f t="shared" si="125"/>
        <v>morning</v>
      </c>
    </row>
    <row r="3537" spans="13:13">
      <c r="M3537" t="str">
        <f t="shared" si="125"/>
        <v>morning</v>
      </c>
    </row>
    <row r="3538" spans="13:13">
      <c r="M3538" t="str">
        <f t="shared" si="125"/>
        <v>morning</v>
      </c>
    </row>
    <row r="3539" spans="13:13">
      <c r="M3539" t="str">
        <f t="shared" si="125"/>
        <v>morning</v>
      </c>
    </row>
    <row r="3540" spans="13:13">
      <c r="M3540" t="str">
        <f t="shared" si="125"/>
        <v>morning</v>
      </c>
    </row>
    <row r="3541" spans="13:13">
      <c r="M3541" t="str">
        <f t="shared" si="125"/>
        <v>morning</v>
      </c>
    </row>
    <row r="3542" spans="13:13">
      <c r="M3542" t="str">
        <f t="shared" si="125"/>
        <v>morning</v>
      </c>
    </row>
    <row r="3543" spans="13:13">
      <c r="M3543" t="str">
        <f t="shared" si="125"/>
        <v>morning</v>
      </c>
    </row>
    <row r="3544" spans="13:13">
      <c r="M3544" t="str">
        <f t="shared" si="125"/>
        <v>morning</v>
      </c>
    </row>
    <row r="3545" spans="13:13">
      <c r="M3545" t="str">
        <f t="shared" si="125"/>
        <v>morning</v>
      </c>
    </row>
    <row r="3546" spans="13:13">
      <c r="M3546" t="str">
        <f t="shared" si="125"/>
        <v>morning</v>
      </c>
    </row>
    <row r="3547" spans="13:13">
      <c r="M3547" t="str">
        <f t="shared" si="125"/>
        <v>morning</v>
      </c>
    </row>
    <row r="3548" spans="13:13">
      <c r="M3548" t="str">
        <f t="shared" si="125"/>
        <v>morning</v>
      </c>
    </row>
    <row r="3549" spans="13:13">
      <c r="M3549" t="str">
        <f t="shared" si="125"/>
        <v>morning</v>
      </c>
    </row>
    <row r="3550" spans="13:13">
      <c r="M3550" t="str">
        <f t="shared" si="125"/>
        <v>morning</v>
      </c>
    </row>
    <row r="3551" spans="13:13">
      <c r="M3551" t="str">
        <f t="shared" si="125"/>
        <v>morning</v>
      </c>
    </row>
    <row r="3552" spans="13:13">
      <c r="M3552" t="str">
        <f t="shared" si="125"/>
        <v>morning</v>
      </c>
    </row>
    <row r="3553" spans="13:13">
      <c r="M3553" t="str">
        <f t="shared" si="125"/>
        <v>morning</v>
      </c>
    </row>
    <row r="3554" spans="13:13">
      <c r="M3554" t="str">
        <f t="shared" si="125"/>
        <v>morning</v>
      </c>
    </row>
    <row r="3555" spans="13:13">
      <c r="M3555" t="str">
        <f t="shared" si="125"/>
        <v>morning</v>
      </c>
    </row>
    <row r="3556" spans="13:13">
      <c r="M3556" t="str">
        <f t="shared" si="125"/>
        <v>morning</v>
      </c>
    </row>
    <row r="3557" spans="13:13">
      <c r="M3557" t="str">
        <f t="shared" si="125"/>
        <v>morning</v>
      </c>
    </row>
    <row r="3558" spans="13:13">
      <c r="M3558" t="str">
        <f t="shared" si="125"/>
        <v>morning</v>
      </c>
    </row>
    <row r="3559" spans="13:13">
      <c r="M3559" t="str">
        <f t="shared" si="125"/>
        <v>morning</v>
      </c>
    </row>
    <row r="3560" spans="13:13">
      <c r="M3560" t="str">
        <f t="shared" si="125"/>
        <v>morning</v>
      </c>
    </row>
    <row r="3561" spans="13:13">
      <c r="M3561" t="str">
        <f t="shared" si="125"/>
        <v>morning</v>
      </c>
    </row>
    <row r="3562" spans="13:13">
      <c r="M3562" t="str">
        <f t="shared" si="125"/>
        <v>morning</v>
      </c>
    </row>
    <row r="3563" spans="13:13">
      <c r="M3563" t="str">
        <f t="shared" si="125"/>
        <v>morning</v>
      </c>
    </row>
    <row r="3564" spans="13:13">
      <c r="M3564" t="str">
        <f t="shared" si="125"/>
        <v>morning</v>
      </c>
    </row>
    <row r="3565" spans="13:13">
      <c r="M3565" t="str">
        <f t="shared" si="125"/>
        <v>morning</v>
      </c>
    </row>
    <row r="3566" spans="13:13">
      <c r="M3566" t="str">
        <f t="shared" si="125"/>
        <v>morning</v>
      </c>
    </row>
    <row r="3567" spans="13:13">
      <c r="M3567" t="str">
        <f t="shared" si="125"/>
        <v>morning</v>
      </c>
    </row>
    <row r="3568" spans="13:13">
      <c r="M3568" t="str">
        <f t="shared" si="125"/>
        <v>morning</v>
      </c>
    </row>
    <row r="3569" spans="13:13">
      <c r="M3569" t="str">
        <f t="shared" si="125"/>
        <v>morning</v>
      </c>
    </row>
    <row r="3570" spans="13:13">
      <c r="M3570" t="str">
        <f t="shared" si="125"/>
        <v>morning</v>
      </c>
    </row>
    <row r="3571" spans="13:13">
      <c r="M3571" t="str">
        <f t="shared" si="125"/>
        <v>morning</v>
      </c>
    </row>
    <row r="3572" spans="13:13">
      <c r="M3572" t="str">
        <f t="shared" si="125"/>
        <v>morning</v>
      </c>
    </row>
    <row r="3573" spans="13:13">
      <c r="M3573" t="str">
        <f t="shared" si="125"/>
        <v>morning</v>
      </c>
    </row>
    <row r="3574" spans="13:13">
      <c r="M3574" t="str">
        <f t="shared" si="125"/>
        <v>morning</v>
      </c>
    </row>
    <row r="3575" spans="13:13">
      <c r="M3575" t="str">
        <f t="shared" si="125"/>
        <v>morning</v>
      </c>
    </row>
    <row r="3576" spans="13:13">
      <c r="M3576" t="str">
        <f t="shared" si="125"/>
        <v>morning</v>
      </c>
    </row>
    <row r="3577" spans="13:13">
      <c r="M3577" t="str">
        <f t="shared" si="125"/>
        <v>morning</v>
      </c>
    </row>
    <row r="3578" spans="13:13">
      <c r="M3578" t="str">
        <f t="shared" si="125"/>
        <v>morning</v>
      </c>
    </row>
    <row r="3579" spans="13:13">
      <c r="M3579" t="str">
        <f t="shared" si="125"/>
        <v>morning</v>
      </c>
    </row>
    <row r="3580" spans="13:13">
      <c r="M3580" t="str">
        <f t="shared" si="125"/>
        <v>morning</v>
      </c>
    </row>
    <row r="3581" spans="13:13">
      <c r="M3581" t="str">
        <f t="shared" si="125"/>
        <v>morning</v>
      </c>
    </row>
    <row r="3582" spans="13:13">
      <c r="M3582" t="str">
        <f t="shared" si="125"/>
        <v>morning</v>
      </c>
    </row>
    <row r="3583" spans="13:13">
      <c r="M3583" t="str">
        <f t="shared" si="125"/>
        <v>morning</v>
      </c>
    </row>
    <row r="3584" spans="13:13">
      <c r="M3584" t="str">
        <f t="shared" si="125"/>
        <v>morning</v>
      </c>
    </row>
    <row r="3585" spans="13:13">
      <c r="M3585" t="str">
        <f t="shared" si="125"/>
        <v>morning</v>
      </c>
    </row>
    <row r="3586" spans="13:13">
      <c r="M3586" t="str">
        <f t="shared" si="125"/>
        <v>morning</v>
      </c>
    </row>
    <row r="3587" spans="13:13">
      <c r="M3587" t="str">
        <f t="shared" ref="M3587:M3650" si="126">IF(G3587&lt;TIME(12,0,0),"morning",IF(AND(G3587&gt;=TIME(12,0,0),G3587&lt;TIME(16,0,0)),"afternoon","evening"))</f>
        <v>morning</v>
      </c>
    </row>
    <row r="3588" spans="13:13">
      <c r="M3588" t="str">
        <f t="shared" si="126"/>
        <v>morning</v>
      </c>
    </row>
    <row r="3589" spans="13:13">
      <c r="M3589" t="str">
        <f t="shared" si="126"/>
        <v>morning</v>
      </c>
    </row>
    <row r="3590" spans="13:13">
      <c r="M3590" t="str">
        <f t="shared" si="126"/>
        <v>morning</v>
      </c>
    </row>
    <row r="3591" spans="13:13">
      <c r="M3591" t="str">
        <f t="shared" si="126"/>
        <v>morning</v>
      </c>
    </row>
    <row r="3592" spans="13:13">
      <c r="M3592" t="str">
        <f t="shared" si="126"/>
        <v>morning</v>
      </c>
    </row>
    <row r="3593" spans="13:13">
      <c r="M3593" t="str">
        <f t="shared" si="126"/>
        <v>morning</v>
      </c>
    </row>
    <row r="3594" spans="13:13">
      <c r="M3594" t="str">
        <f t="shared" si="126"/>
        <v>morning</v>
      </c>
    </row>
    <row r="3595" spans="13:13">
      <c r="M3595" t="str">
        <f t="shared" si="126"/>
        <v>morning</v>
      </c>
    </row>
    <row r="3596" spans="13:13">
      <c r="M3596" t="str">
        <f t="shared" si="126"/>
        <v>morning</v>
      </c>
    </row>
    <row r="3597" spans="13:13">
      <c r="M3597" t="str">
        <f t="shared" si="126"/>
        <v>morning</v>
      </c>
    </row>
    <row r="3598" spans="13:13">
      <c r="M3598" t="str">
        <f t="shared" si="126"/>
        <v>morning</v>
      </c>
    </row>
    <row r="3599" spans="13:13">
      <c r="M3599" t="str">
        <f t="shared" si="126"/>
        <v>morning</v>
      </c>
    </row>
    <row r="3600" spans="13:13">
      <c r="M3600" t="str">
        <f t="shared" si="126"/>
        <v>morning</v>
      </c>
    </row>
    <row r="3601" spans="13:13">
      <c r="M3601" t="str">
        <f t="shared" si="126"/>
        <v>morning</v>
      </c>
    </row>
    <row r="3602" spans="13:13">
      <c r="M3602" t="str">
        <f t="shared" si="126"/>
        <v>morning</v>
      </c>
    </row>
    <row r="3603" spans="13:13">
      <c r="M3603" t="str">
        <f t="shared" si="126"/>
        <v>morning</v>
      </c>
    </row>
    <row r="3604" spans="13:13">
      <c r="M3604" t="str">
        <f t="shared" si="126"/>
        <v>morning</v>
      </c>
    </row>
    <row r="3605" spans="13:13">
      <c r="M3605" t="str">
        <f t="shared" si="126"/>
        <v>morning</v>
      </c>
    </row>
    <row r="3606" spans="13:13">
      <c r="M3606" t="str">
        <f t="shared" si="126"/>
        <v>morning</v>
      </c>
    </row>
    <row r="3607" spans="13:13">
      <c r="M3607" t="str">
        <f t="shared" si="126"/>
        <v>morning</v>
      </c>
    </row>
    <row r="3608" spans="13:13">
      <c r="M3608" t="str">
        <f t="shared" si="126"/>
        <v>morning</v>
      </c>
    </row>
    <row r="3609" spans="13:13">
      <c r="M3609" t="str">
        <f t="shared" si="126"/>
        <v>morning</v>
      </c>
    </row>
    <row r="3610" spans="13:13">
      <c r="M3610" t="str">
        <f t="shared" si="126"/>
        <v>morning</v>
      </c>
    </row>
    <row r="3611" spans="13:13">
      <c r="M3611" t="str">
        <f t="shared" si="126"/>
        <v>morning</v>
      </c>
    </row>
    <row r="3612" spans="13:13">
      <c r="M3612" t="str">
        <f t="shared" si="126"/>
        <v>morning</v>
      </c>
    </row>
    <row r="3613" spans="13:13">
      <c r="M3613" t="str">
        <f t="shared" si="126"/>
        <v>morning</v>
      </c>
    </row>
    <row r="3614" spans="13:13">
      <c r="M3614" t="str">
        <f t="shared" si="126"/>
        <v>morning</v>
      </c>
    </row>
    <row r="3615" spans="13:13">
      <c r="M3615" t="str">
        <f t="shared" si="126"/>
        <v>morning</v>
      </c>
    </row>
    <row r="3616" spans="13:13">
      <c r="M3616" t="str">
        <f t="shared" si="126"/>
        <v>morning</v>
      </c>
    </row>
    <row r="3617" spans="13:13">
      <c r="M3617" t="str">
        <f t="shared" si="126"/>
        <v>morning</v>
      </c>
    </row>
    <row r="3618" spans="13:13">
      <c r="M3618" t="str">
        <f t="shared" si="126"/>
        <v>morning</v>
      </c>
    </row>
    <row r="3619" spans="13:13">
      <c r="M3619" t="str">
        <f t="shared" si="126"/>
        <v>morning</v>
      </c>
    </row>
    <row r="3620" spans="13:13">
      <c r="M3620" t="str">
        <f t="shared" si="126"/>
        <v>morning</v>
      </c>
    </row>
    <row r="3621" spans="13:13">
      <c r="M3621" t="str">
        <f t="shared" si="126"/>
        <v>morning</v>
      </c>
    </row>
    <row r="3622" spans="13:13">
      <c r="M3622" t="str">
        <f t="shared" si="126"/>
        <v>morning</v>
      </c>
    </row>
    <row r="3623" spans="13:13">
      <c r="M3623" t="str">
        <f t="shared" si="126"/>
        <v>morning</v>
      </c>
    </row>
    <row r="3624" spans="13:13">
      <c r="M3624" t="str">
        <f t="shared" si="126"/>
        <v>morning</v>
      </c>
    </row>
    <row r="3625" spans="13:13">
      <c r="M3625" t="str">
        <f t="shared" si="126"/>
        <v>morning</v>
      </c>
    </row>
    <row r="3626" spans="13:13">
      <c r="M3626" t="str">
        <f t="shared" si="126"/>
        <v>morning</v>
      </c>
    </row>
    <row r="3627" spans="13:13">
      <c r="M3627" t="str">
        <f t="shared" si="126"/>
        <v>morning</v>
      </c>
    </row>
    <row r="3628" spans="13:13">
      <c r="M3628" t="str">
        <f t="shared" si="126"/>
        <v>morning</v>
      </c>
    </row>
    <row r="3629" spans="13:13">
      <c r="M3629" t="str">
        <f t="shared" si="126"/>
        <v>morning</v>
      </c>
    </row>
    <row r="3630" spans="13:13">
      <c r="M3630" t="str">
        <f t="shared" si="126"/>
        <v>morning</v>
      </c>
    </row>
    <row r="3631" spans="13:13">
      <c r="M3631" t="str">
        <f t="shared" si="126"/>
        <v>morning</v>
      </c>
    </row>
    <row r="3632" spans="13:13">
      <c r="M3632" t="str">
        <f t="shared" si="126"/>
        <v>morning</v>
      </c>
    </row>
    <row r="3633" spans="13:13">
      <c r="M3633" t="str">
        <f t="shared" si="126"/>
        <v>morning</v>
      </c>
    </row>
    <row r="3634" spans="13:13">
      <c r="M3634" t="str">
        <f t="shared" si="126"/>
        <v>morning</v>
      </c>
    </row>
    <row r="3635" spans="13:13">
      <c r="M3635" t="str">
        <f t="shared" si="126"/>
        <v>morning</v>
      </c>
    </row>
    <row r="3636" spans="13:13">
      <c r="M3636" t="str">
        <f t="shared" si="126"/>
        <v>morning</v>
      </c>
    </row>
    <row r="3637" spans="13:13">
      <c r="M3637" t="str">
        <f t="shared" si="126"/>
        <v>morning</v>
      </c>
    </row>
    <row r="3638" spans="13:13">
      <c r="M3638" t="str">
        <f t="shared" si="126"/>
        <v>morning</v>
      </c>
    </row>
    <row r="3639" spans="13:13">
      <c r="M3639" t="str">
        <f t="shared" si="126"/>
        <v>morning</v>
      </c>
    </row>
    <row r="3640" spans="13:13">
      <c r="M3640" t="str">
        <f t="shared" si="126"/>
        <v>morning</v>
      </c>
    </row>
    <row r="3641" spans="13:13">
      <c r="M3641" t="str">
        <f t="shared" si="126"/>
        <v>morning</v>
      </c>
    </row>
    <row r="3642" spans="13:13">
      <c r="M3642" t="str">
        <f t="shared" si="126"/>
        <v>morning</v>
      </c>
    </row>
    <row r="3643" spans="13:13">
      <c r="M3643" t="str">
        <f t="shared" si="126"/>
        <v>morning</v>
      </c>
    </row>
    <row r="3644" spans="13:13">
      <c r="M3644" t="str">
        <f t="shared" si="126"/>
        <v>morning</v>
      </c>
    </row>
    <row r="3645" spans="13:13">
      <c r="M3645" t="str">
        <f t="shared" si="126"/>
        <v>morning</v>
      </c>
    </row>
    <row r="3646" spans="13:13">
      <c r="M3646" t="str">
        <f t="shared" si="126"/>
        <v>morning</v>
      </c>
    </row>
    <row r="3647" spans="13:13">
      <c r="M3647" t="str">
        <f t="shared" si="126"/>
        <v>morning</v>
      </c>
    </row>
    <row r="3648" spans="13:13">
      <c r="M3648" t="str">
        <f t="shared" si="126"/>
        <v>morning</v>
      </c>
    </row>
    <row r="3649" spans="13:13">
      <c r="M3649" t="str">
        <f t="shared" si="126"/>
        <v>morning</v>
      </c>
    </row>
    <row r="3650" spans="13:13">
      <c r="M3650" t="str">
        <f t="shared" si="126"/>
        <v>morning</v>
      </c>
    </row>
    <row r="3651" spans="13:13">
      <c r="M3651" t="str">
        <f t="shared" ref="M3651:M3714" si="127">IF(G3651&lt;TIME(12,0,0),"morning",IF(AND(G3651&gt;=TIME(12,0,0),G3651&lt;TIME(16,0,0)),"afternoon","evening"))</f>
        <v>morning</v>
      </c>
    </row>
    <row r="3652" spans="13:13">
      <c r="M3652" t="str">
        <f t="shared" si="127"/>
        <v>morning</v>
      </c>
    </row>
    <row r="3653" spans="13:13">
      <c r="M3653" t="str">
        <f t="shared" si="127"/>
        <v>morning</v>
      </c>
    </row>
    <row r="3654" spans="13:13">
      <c r="M3654" t="str">
        <f t="shared" si="127"/>
        <v>morning</v>
      </c>
    </row>
    <row r="3655" spans="13:13">
      <c r="M3655" t="str">
        <f t="shared" si="127"/>
        <v>morning</v>
      </c>
    </row>
    <row r="3656" spans="13:13">
      <c r="M3656" t="str">
        <f t="shared" si="127"/>
        <v>morning</v>
      </c>
    </row>
    <row r="3657" spans="13:13">
      <c r="M3657" t="str">
        <f t="shared" si="127"/>
        <v>morning</v>
      </c>
    </row>
    <row r="3658" spans="13:13">
      <c r="M3658" t="str">
        <f t="shared" si="127"/>
        <v>morning</v>
      </c>
    </row>
    <row r="3659" spans="13:13">
      <c r="M3659" t="str">
        <f t="shared" si="127"/>
        <v>morning</v>
      </c>
    </row>
    <row r="3660" spans="13:13">
      <c r="M3660" t="str">
        <f t="shared" si="127"/>
        <v>morning</v>
      </c>
    </row>
    <row r="3661" spans="13:13">
      <c r="M3661" t="str">
        <f t="shared" si="127"/>
        <v>morning</v>
      </c>
    </row>
    <row r="3662" spans="13:13">
      <c r="M3662" t="str">
        <f t="shared" si="127"/>
        <v>morning</v>
      </c>
    </row>
    <row r="3663" spans="13:13">
      <c r="M3663" t="str">
        <f t="shared" si="127"/>
        <v>morning</v>
      </c>
    </row>
    <row r="3664" spans="13:13">
      <c r="M3664" t="str">
        <f t="shared" si="127"/>
        <v>morning</v>
      </c>
    </row>
    <row r="3665" spans="13:13">
      <c r="M3665" t="str">
        <f t="shared" si="127"/>
        <v>morning</v>
      </c>
    </row>
    <row r="3666" spans="13:13">
      <c r="M3666" t="str">
        <f t="shared" si="127"/>
        <v>morning</v>
      </c>
    </row>
    <row r="3667" spans="13:13">
      <c r="M3667" t="str">
        <f t="shared" si="127"/>
        <v>morning</v>
      </c>
    </row>
    <row r="3668" spans="13:13">
      <c r="M3668" t="str">
        <f t="shared" si="127"/>
        <v>morning</v>
      </c>
    </row>
    <row r="3669" spans="13:13">
      <c r="M3669" t="str">
        <f t="shared" si="127"/>
        <v>morning</v>
      </c>
    </row>
    <row r="3670" spans="13:13">
      <c r="M3670" t="str">
        <f t="shared" si="127"/>
        <v>morning</v>
      </c>
    </row>
    <row r="3671" spans="13:13">
      <c r="M3671" t="str">
        <f t="shared" si="127"/>
        <v>morning</v>
      </c>
    </row>
    <row r="3672" spans="13:13">
      <c r="M3672" t="str">
        <f t="shared" si="127"/>
        <v>morning</v>
      </c>
    </row>
    <row r="3673" spans="13:13">
      <c r="M3673" t="str">
        <f t="shared" si="127"/>
        <v>morning</v>
      </c>
    </row>
    <row r="3674" spans="13:13">
      <c r="M3674" t="str">
        <f t="shared" si="127"/>
        <v>morning</v>
      </c>
    </row>
    <row r="3675" spans="13:13">
      <c r="M3675" t="str">
        <f t="shared" si="127"/>
        <v>morning</v>
      </c>
    </row>
    <row r="3676" spans="13:13">
      <c r="M3676" t="str">
        <f t="shared" si="127"/>
        <v>morning</v>
      </c>
    </row>
    <row r="3677" spans="13:13">
      <c r="M3677" t="str">
        <f t="shared" si="127"/>
        <v>morning</v>
      </c>
    </row>
    <row r="3678" spans="13:13">
      <c r="M3678" t="str">
        <f t="shared" si="127"/>
        <v>morning</v>
      </c>
    </row>
    <row r="3679" spans="13:13">
      <c r="M3679" t="str">
        <f t="shared" si="127"/>
        <v>morning</v>
      </c>
    </row>
    <row r="3680" spans="13:13">
      <c r="M3680" t="str">
        <f t="shared" si="127"/>
        <v>morning</v>
      </c>
    </row>
    <row r="3681" spans="13:13">
      <c r="M3681" t="str">
        <f t="shared" si="127"/>
        <v>morning</v>
      </c>
    </row>
    <row r="3682" spans="13:13">
      <c r="M3682" t="str">
        <f t="shared" si="127"/>
        <v>morning</v>
      </c>
    </row>
    <row r="3683" spans="13:13">
      <c r="M3683" t="str">
        <f t="shared" si="127"/>
        <v>morning</v>
      </c>
    </row>
    <row r="3684" spans="13:13">
      <c r="M3684" t="str">
        <f t="shared" si="127"/>
        <v>morning</v>
      </c>
    </row>
    <row r="3685" spans="13:13">
      <c r="M3685" t="str">
        <f t="shared" si="127"/>
        <v>morning</v>
      </c>
    </row>
    <row r="3686" spans="13:13">
      <c r="M3686" t="str">
        <f t="shared" si="127"/>
        <v>morning</v>
      </c>
    </row>
    <row r="3687" spans="13:13">
      <c r="M3687" t="str">
        <f t="shared" si="127"/>
        <v>morning</v>
      </c>
    </row>
    <row r="3688" spans="13:13">
      <c r="M3688" t="str">
        <f t="shared" si="127"/>
        <v>morning</v>
      </c>
    </row>
    <row r="3689" spans="13:13">
      <c r="M3689" t="str">
        <f t="shared" si="127"/>
        <v>morning</v>
      </c>
    </row>
    <row r="3690" spans="13:13">
      <c r="M3690" t="str">
        <f t="shared" si="127"/>
        <v>morning</v>
      </c>
    </row>
    <row r="3691" spans="13:13">
      <c r="M3691" t="str">
        <f t="shared" si="127"/>
        <v>morning</v>
      </c>
    </row>
    <row r="3692" spans="13:13">
      <c r="M3692" t="str">
        <f t="shared" si="127"/>
        <v>morning</v>
      </c>
    </row>
    <row r="3693" spans="13:13">
      <c r="M3693" t="str">
        <f t="shared" si="127"/>
        <v>morning</v>
      </c>
    </row>
    <row r="3694" spans="13:13">
      <c r="M3694" t="str">
        <f t="shared" si="127"/>
        <v>morning</v>
      </c>
    </row>
    <row r="3695" spans="13:13">
      <c r="M3695" t="str">
        <f t="shared" si="127"/>
        <v>morning</v>
      </c>
    </row>
    <row r="3696" spans="13:13">
      <c r="M3696" t="str">
        <f t="shared" si="127"/>
        <v>morning</v>
      </c>
    </row>
    <row r="3697" spans="13:13">
      <c r="M3697" t="str">
        <f t="shared" si="127"/>
        <v>morning</v>
      </c>
    </row>
    <row r="3698" spans="13:13">
      <c r="M3698" t="str">
        <f t="shared" si="127"/>
        <v>morning</v>
      </c>
    </row>
    <row r="3699" spans="13:13">
      <c r="M3699" t="str">
        <f t="shared" si="127"/>
        <v>morning</v>
      </c>
    </row>
    <row r="3700" spans="13:13">
      <c r="M3700" t="str">
        <f t="shared" si="127"/>
        <v>morning</v>
      </c>
    </row>
    <row r="3701" spans="13:13">
      <c r="M3701" t="str">
        <f t="shared" si="127"/>
        <v>morning</v>
      </c>
    </row>
    <row r="3702" spans="13:13">
      <c r="M3702" t="str">
        <f t="shared" si="127"/>
        <v>morning</v>
      </c>
    </row>
    <row r="3703" spans="13:13">
      <c r="M3703" t="str">
        <f t="shared" si="127"/>
        <v>morning</v>
      </c>
    </row>
    <row r="3704" spans="13:13">
      <c r="M3704" t="str">
        <f t="shared" si="127"/>
        <v>morning</v>
      </c>
    </row>
    <row r="3705" spans="13:13">
      <c r="M3705" t="str">
        <f t="shared" si="127"/>
        <v>morning</v>
      </c>
    </row>
    <row r="3706" spans="13:13">
      <c r="M3706" t="str">
        <f t="shared" si="127"/>
        <v>morning</v>
      </c>
    </row>
    <row r="3707" spans="13:13">
      <c r="M3707" t="str">
        <f t="shared" si="127"/>
        <v>morning</v>
      </c>
    </row>
    <row r="3708" spans="13:13">
      <c r="M3708" t="str">
        <f t="shared" si="127"/>
        <v>morning</v>
      </c>
    </row>
    <row r="3709" spans="13:13">
      <c r="M3709" t="str">
        <f t="shared" si="127"/>
        <v>morning</v>
      </c>
    </row>
    <row r="3710" spans="13:13">
      <c r="M3710" t="str">
        <f t="shared" si="127"/>
        <v>morning</v>
      </c>
    </row>
    <row r="3711" spans="13:13">
      <c r="M3711" t="str">
        <f t="shared" si="127"/>
        <v>morning</v>
      </c>
    </row>
    <row r="3712" spans="13:13">
      <c r="M3712" t="str">
        <f t="shared" si="127"/>
        <v>morning</v>
      </c>
    </row>
    <row r="3713" spans="13:13">
      <c r="M3713" t="str">
        <f t="shared" si="127"/>
        <v>morning</v>
      </c>
    </row>
    <row r="3714" spans="13:13">
      <c r="M3714" t="str">
        <f t="shared" si="127"/>
        <v>morning</v>
      </c>
    </row>
    <row r="3715" spans="13:13">
      <c r="M3715" t="str">
        <f t="shared" ref="M3715:M3778" si="128">IF(G3715&lt;TIME(12,0,0),"morning",IF(AND(G3715&gt;=TIME(12,0,0),G3715&lt;TIME(16,0,0)),"afternoon","evening"))</f>
        <v>morning</v>
      </c>
    </row>
    <row r="3716" spans="13:13">
      <c r="M3716" t="str">
        <f t="shared" si="128"/>
        <v>morning</v>
      </c>
    </row>
    <row r="3717" spans="13:13">
      <c r="M3717" t="str">
        <f t="shared" si="128"/>
        <v>morning</v>
      </c>
    </row>
    <row r="3718" spans="13:13">
      <c r="M3718" t="str">
        <f t="shared" si="128"/>
        <v>morning</v>
      </c>
    </row>
    <row r="3719" spans="13:13">
      <c r="M3719" t="str">
        <f t="shared" si="128"/>
        <v>morning</v>
      </c>
    </row>
    <row r="3720" spans="13:13">
      <c r="M3720" t="str">
        <f t="shared" si="128"/>
        <v>morning</v>
      </c>
    </row>
    <row r="3721" spans="13:13">
      <c r="M3721" t="str">
        <f t="shared" si="128"/>
        <v>morning</v>
      </c>
    </row>
    <row r="3722" spans="13:13">
      <c r="M3722" t="str">
        <f t="shared" si="128"/>
        <v>morning</v>
      </c>
    </row>
    <row r="3723" spans="13:13">
      <c r="M3723" t="str">
        <f t="shared" si="128"/>
        <v>morning</v>
      </c>
    </row>
    <row r="3724" spans="13:13">
      <c r="M3724" t="str">
        <f t="shared" si="128"/>
        <v>morning</v>
      </c>
    </row>
    <row r="3725" spans="13:13">
      <c r="M3725" t="str">
        <f t="shared" si="128"/>
        <v>morning</v>
      </c>
    </row>
    <row r="3726" spans="13:13">
      <c r="M3726" t="str">
        <f t="shared" si="128"/>
        <v>morning</v>
      </c>
    </row>
    <row r="3727" spans="13:13">
      <c r="M3727" t="str">
        <f t="shared" si="128"/>
        <v>morning</v>
      </c>
    </row>
    <row r="3728" spans="13:13">
      <c r="M3728" t="str">
        <f t="shared" si="128"/>
        <v>morning</v>
      </c>
    </row>
    <row r="3729" spans="13:13">
      <c r="M3729" t="str">
        <f t="shared" si="128"/>
        <v>morning</v>
      </c>
    </row>
    <row r="3730" spans="13:13">
      <c r="M3730" t="str">
        <f t="shared" si="128"/>
        <v>morning</v>
      </c>
    </row>
    <row r="3731" spans="13:13">
      <c r="M3731" t="str">
        <f t="shared" si="128"/>
        <v>morning</v>
      </c>
    </row>
    <row r="3732" spans="13:13">
      <c r="M3732" t="str">
        <f t="shared" si="128"/>
        <v>morning</v>
      </c>
    </row>
    <row r="3733" spans="13:13">
      <c r="M3733" t="str">
        <f t="shared" si="128"/>
        <v>morning</v>
      </c>
    </row>
    <row r="3734" spans="13:13">
      <c r="M3734" t="str">
        <f t="shared" si="128"/>
        <v>morning</v>
      </c>
    </row>
    <row r="3735" spans="13:13">
      <c r="M3735" t="str">
        <f t="shared" si="128"/>
        <v>morning</v>
      </c>
    </row>
    <row r="3736" spans="13:13">
      <c r="M3736" t="str">
        <f t="shared" si="128"/>
        <v>morning</v>
      </c>
    </row>
    <row r="3737" spans="13:13">
      <c r="M3737" t="str">
        <f t="shared" si="128"/>
        <v>morning</v>
      </c>
    </row>
    <row r="3738" spans="13:13">
      <c r="M3738" t="str">
        <f t="shared" si="128"/>
        <v>morning</v>
      </c>
    </row>
    <row r="3739" spans="13:13">
      <c r="M3739" t="str">
        <f t="shared" si="128"/>
        <v>morning</v>
      </c>
    </row>
    <row r="3740" spans="13:13">
      <c r="M3740" t="str">
        <f t="shared" si="128"/>
        <v>morning</v>
      </c>
    </row>
    <row r="3741" spans="13:13">
      <c r="M3741" t="str">
        <f t="shared" si="128"/>
        <v>morning</v>
      </c>
    </row>
    <row r="3742" spans="13:13">
      <c r="M3742" t="str">
        <f t="shared" si="128"/>
        <v>morning</v>
      </c>
    </row>
    <row r="3743" spans="13:13">
      <c r="M3743" t="str">
        <f t="shared" si="128"/>
        <v>morning</v>
      </c>
    </row>
    <row r="3744" spans="13:13">
      <c r="M3744" t="str">
        <f t="shared" si="128"/>
        <v>morning</v>
      </c>
    </row>
    <row r="3745" spans="13:13">
      <c r="M3745" t="str">
        <f t="shared" si="128"/>
        <v>morning</v>
      </c>
    </row>
    <row r="3746" spans="13:13">
      <c r="M3746" t="str">
        <f t="shared" si="128"/>
        <v>morning</v>
      </c>
    </row>
    <row r="3747" spans="13:13">
      <c r="M3747" t="str">
        <f t="shared" si="128"/>
        <v>morning</v>
      </c>
    </row>
    <row r="3748" spans="13:13">
      <c r="M3748" t="str">
        <f t="shared" si="128"/>
        <v>morning</v>
      </c>
    </row>
    <row r="3749" spans="13:13">
      <c r="M3749" t="str">
        <f t="shared" si="128"/>
        <v>morning</v>
      </c>
    </row>
    <row r="3750" spans="13:13">
      <c r="M3750" t="str">
        <f t="shared" si="128"/>
        <v>morning</v>
      </c>
    </row>
    <row r="3751" spans="13:13">
      <c r="M3751" t="str">
        <f t="shared" si="128"/>
        <v>morning</v>
      </c>
    </row>
    <row r="3752" spans="13:13">
      <c r="M3752" t="str">
        <f t="shared" si="128"/>
        <v>morning</v>
      </c>
    </row>
    <row r="3753" spans="13:13">
      <c r="M3753" t="str">
        <f t="shared" si="128"/>
        <v>morning</v>
      </c>
    </row>
    <row r="3754" spans="13:13">
      <c r="M3754" t="str">
        <f t="shared" si="128"/>
        <v>morning</v>
      </c>
    </row>
    <row r="3755" spans="13:13">
      <c r="M3755" t="str">
        <f t="shared" si="128"/>
        <v>morning</v>
      </c>
    </row>
    <row r="3756" spans="13:13">
      <c r="M3756" t="str">
        <f t="shared" si="128"/>
        <v>morning</v>
      </c>
    </row>
    <row r="3757" spans="13:13">
      <c r="M3757" t="str">
        <f t="shared" si="128"/>
        <v>morning</v>
      </c>
    </row>
    <row r="3758" spans="13:13">
      <c r="M3758" t="str">
        <f t="shared" si="128"/>
        <v>morning</v>
      </c>
    </row>
    <row r="3759" spans="13:13">
      <c r="M3759" t="str">
        <f t="shared" si="128"/>
        <v>morning</v>
      </c>
    </row>
    <row r="3760" spans="13:13">
      <c r="M3760" t="str">
        <f t="shared" si="128"/>
        <v>morning</v>
      </c>
    </row>
    <row r="3761" spans="13:13">
      <c r="M3761" t="str">
        <f t="shared" si="128"/>
        <v>morning</v>
      </c>
    </row>
    <row r="3762" spans="13:13">
      <c r="M3762" t="str">
        <f t="shared" si="128"/>
        <v>morning</v>
      </c>
    </row>
    <row r="3763" spans="13:13">
      <c r="M3763" t="str">
        <f t="shared" si="128"/>
        <v>morning</v>
      </c>
    </row>
    <row r="3764" spans="13:13">
      <c r="M3764" t="str">
        <f t="shared" si="128"/>
        <v>morning</v>
      </c>
    </row>
    <row r="3765" spans="13:13">
      <c r="M3765" t="str">
        <f t="shared" si="128"/>
        <v>morning</v>
      </c>
    </row>
    <row r="3766" spans="13:13">
      <c r="M3766" t="str">
        <f t="shared" si="128"/>
        <v>morning</v>
      </c>
    </row>
    <row r="3767" spans="13:13">
      <c r="M3767" t="str">
        <f t="shared" si="128"/>
        <v>morning</v>
      </c>
    </row>
    <row r="3768" spans="13:13">
      <c r="M3768" t="str">
        <f t="shared" si="128"/>
        <v>morning</v>
      </c>
    </row>
    <row r="3769" spans="13:13">
      <c r="M3769" t="str">
        <f t="shared" si="128"/>
        <v>morning</v>
      </c>
    </row>
    <row r="3770" spans="13:13">
      <c r="M3770" t="str">
        <f t="shared" si="128"/>
        <v>morning</v>
      </c>
    </row>
    <row r="3771" spans="13:13">
      <c r="M3771" t="str">
        <f t="shared" si="128"/>
        <v>morning</v>
      </c>
    </row>
    <row r="3772" spans="13:13">
      <c r="M3772" t="str">
        <f t="shared" si="128"/>
        <v>morning</v>
      </c>
    </row>
    <row r="3773" spans="13:13">
      <c r="M3773" t="str">
        <f t="shared" si="128"/>
        <v>morning</v>
      </c>
    </row>
    <row r="3774" spans="13:13">
      <c r="M3774" t="str">
        <f t="shared" si="128"/>
        <v>morning</v>
      </c>
    </row>
    <row r="3775" spans="13:13">
      <c r="M3775" t="str">
        <f t="shared" si="128"/>
        <v>morning</v>
      </c>
    </row>
    <row r="3776" spans="13:13">
      <c r="M3776" t="str">
        <f t="shared" si="128"/>
        <v>morning</v>
      </c>
    </row>
    <row r="3777" spans="13:13">
      <c r="M3777" t="str">
        <f t="shared" si="128"/>
        <v>morning</v>
      </c>
    </row>
    <row r="3778" spans="13:13">
      <c r="M3778" t="str">
        <f t="shared" si="128"/>
        <v>morning</v>
      </c>
    </row>
    <row r="3779" spans="13:13">
      <c r="M3779" t="str">
        <f t="shared" ref="M3779:M3842" si="129">IF(G3779&lt;TIME(12,0,0),"morning",IF(AND(G3779&gt;=TIME(12,0,0),G3779&lt;TIME(16,0,0)),"afternoon","evening"))</f>
        <v>morning</v>
      </c>
    </row>
    <row r="3780" spans="13:13">
      <c r="M3780" t="str">
        <f t="shared" si="129"/>
        <v>morning</v>
      </c>
    </row>
    <row r="3781" spans="13:13">
      <c r="M3781" t="str">
        <f t="shared" si="129"/>
        <v>morning</v>
      </c>
    </row>
    <row r="3782" spans="13:13">
      <c r="M3782" t="str">
        <f t="shared" si="129"/>
        <v>morning</v>
      </c>
    </row>
    <row r="3783" spans="13:13">
      <c r="M3783" t="str">
        <f t="shared" si="129"/>
        <v>morning</v>
      </c>
    </row>
    <row r="3784" spans="13:13">
      <c r="M3784" t="str">
        <f t="shared" si="129"/>
        <v>morning</v>
      </c>
    </row>
    <row r="3785" spans="13:13">
      <c r="M3785" t="str">
        <f t="shared" si="129"/>
        <v>morning</v>
      </c>
    </row>
    <row r="3786" spans="13:13">
      <c r="M3786" t="str">
        <f t="shared" si="129"/>
        <v>morning</v>
      </c>
    </row>
    <row r="3787" spans="13:13">
      <c r="M3787" t="str">
        <f t="shared" si="129"/>
        <v>morning</v>
      </c>
    </row>
    <row r="3788" spans="13:13">
      <c r="M3788" t="str">
        <f t="shared" si="129"/>
        <v>morning</v>
      </c>
    </row>
    <row r="3789" spans="13:13">
      <c r="M3789" t="str">
        <f t="shared" si="129"/>
        <v>morning</v>
      </c>
    </row>
    <row r="3790" spans="13:13">
      <c r="M3790" t="str">
        <f t="shared" si="129"/>
        <v>morning</v>
      </c>
    </row>
    <row r="3791" spans="13:13">
      <c r="M3791" t="str">
        <f t="shared" si="129"/>
        <v>morning</v>
      </c>
    </row>
    <row r="3792" spans="13:13">
      <c r="M3792" t="str">
        <f t="shared" si="129"/>
        <v>morning</v>
      </c>
    </row>
    <row r="3793" spans="13:13">
      <c r="M3793" t="str">
        <f t="shared" si="129"/>
        <v>morning</v>
      </c>
    </row>
    <row r="3794" spans="13:13">
      <c r="M3794" t="str">
        <f t="shared" si="129"/>
        <v>morning</v>
      </c>
    </row>
    <row r="3795" spans="13:13">
      <c r="M3795" t="str">
        <f t="shared" si="129"/>
        <v>morning</v>
      </c>
    </row>
    <row r="3796" spans="13:13">
      <c r="M3796" t="str">
        <f t="shared" si="129"/>
        <v>morning</v>
      </c>
    </row>
    <row r="3797" spans="13:13">
      <c r="M3797" t="str">
        <f t="shared" si="129"/>
        <v>morning</v>
      </c>
    </row>
    <row r="3798" spans="13:13">
      <c r="M3798" t="str">
        <f t="shared" si="129"/>
        <v>morning</v>
      </c>
    </row>
    <row r="3799" spans="13:13">
      <c r="M3799" t="str">
        <f t="shared" si="129"/>
        <v>morning</v>
      </c>
    </row>
    <row r="3800" spans="13:13">
      <c r="M3800" t="str">
        <f t="shared" si="129"/>
        <v>morning</v>
      </c>
    </row>
    <row r="3801" spans="13:13">
      <c r="M3801" t="str">
        <f t="shared" si="129"/>
        <v>morning</v>
      </c>
    </row>
    <row r="3802" spans="13:13">
      <c r="M3802" t="str">
        <f t="shared" si="129"/>
        <v>morning</v>
      </c>
    </row>
    <row r="3803" spans="13:13">
      <c r="M3803" t="str">
        <f t="shared" si="129"/>
        <v>morning</v>
      </c>
    </row>
    <row r="3804" spans="13:13">
      <c r="M3804" t="str">
        <f t="shared" si="129"/>
        <v>morning</v>
      </c>
    </row>
    <row r="3805" spans="13:13">
      <c r="M3805" t="str">
        <f t="shared" si="129"/>
        <v>morning</v>
      </c>
    </row>
    <row r="3806" spans="13:13">
      <c r="M3806" t="str">
        <f t="shared" si="129"/>
        <v>morning</v>
      </c>
    </row>
    <row r="3807" spans="13:13">
      <c r="M3807" t="str">
        <f t="shared" si="129"/>
        <v>morning</v>
      </c>
    </row>
    <row r="3808" spans="13:13">
      <c r="M3808" t="str">
        <f t="shared" si="129"/>
        <v>morning</v>
      </c>
    </row>
    <row r="3809" spans="13:13">
      <c r="M3809" t="str">
        <f t="shared" si="129"/>
        <v>morning</v>
      </c>
    </row>
    <row r="3810" spans="13:13">
      <c r="M3810" t="str">
        <f t="shared" si="129"/>
        <v>morning</v>
      </c>
    </row>
    <row r="3811" spans="13:13">
      <c r="M3811" t="str">
        <f t="shared" si="129"/>
        <v>morning</v>
      </c>
    </row>
    <row r="3812" spans="13:13">
      <c r="M3812" t="str">
        <f t="shared" si="129"/>
        <v>morning</v>
      </c>
    </row>
    <row r="3813" spans="13:13">
      <c r="M3813" t="str">
        <f t="shared" si="129"/>
        <v>morning</v>
      </c>
    </row>
    <row r="3814" spans="13:13">
      <c r="M3814" t="str">
        <f t="shared" si="129"/>
        <v>morning</v>
      </c>
    </row>
    <row r="3815" spans="13:13">
      <c r="M3815" t="str">
        <f t="shared" si="129"/>
        <v>morning</v>
      </c>
    </row>
    <row r="3816" spans="13:13">
      <c r="M3816" t="str">
        <f t="shared" si="129"/>
        <v>morning</v>
      </c>
    </row>
    <row r="3817" spans="13:13">
      <c r="M3817" t="str">
        <f t="shared" si="129"/>
        <v>morning</v>
      </c>
    </row>
    <row r="3818" spans="13:13">
      <c r="M3818" t="str">
        <f t="shared" si="129"/>
        <v>morning</v>
      </c>
    </row>
    <row r="3819" spans="13:13">
      <c r="M3819" t="str">
        <f t="shared" si="129"/>
        <v>morning</v>
      </c>
    </row>
    <row r="3820" spans="13:13">
      <c r="M3820" t="str">
        <f t="shared" si="129"/>
        <v>morning</v>
      </c>
    </row>
    <row r="3821" spans="13:13">
      <c r="M3821" t="str">
        <f t="shared" si="129"/>
        <v>morning</v>
      </c>
    </row>
    <row r="3822" spans="13:13">
      <c r="M3822" t="str">
        <f t="shared" si="129"/>
        <v>morning</v>
      </c>
    </row>
    <row r="3823" spans="13:13">
      <c r="M3823" t="str">
        <f t="shared" si="129"/>
        <v>morning</v>
      </c>
    </row>
    <row r="3824" spans="13:13">
      <c r="M3824" t="str">
        <f t="shared" si="129"/>
        <v>morning</v>
      </c>
    </row>
    <row r="3825" spans="13:13">
      <c r="M3825" t="str">
        <f t="shared" si="129"/>
        <v>morning</v>
      </c>
    </row>
    <row r="3826" spans="13:13">
      <c r="M3826" t="str">
        <f t="shared" si="129"/>
        <v>morning</v>
      </c>
    </row>
    <row r="3827" spans="13:13">
      <c r="M3827" t="str">
        <f t="shared" si="129"/>
        <v>morning</v>
      </c>
    </row>
    <row r="3828" spans="13:13">
      <c r="M3828" t="str">
        <f t="shared" si="129"/>
        <v>morning</v>
      </c>
    </row>
    <row r="3829" spans="13:13">
      <c r="M3829" t="str">
        <f t="shared" si="129"/>
        <v>morning</v>
      </c>
    </row>
    <row r="3830" spans="13:13">
      <c r="M3830" t="str">
        <f t="shared" si="129"/>
        <v>morning</v>
      </c>
    </row>
    <row r="3831" spans="13:13">
      <c r="M3831" t="str">
        <f t="shared" si="129"/>
        <v>morning</v>
      </c>
    </row>
    <row r="3832" spans="13:13">
      <c r="M3832" t="str">
        <f t="shared" si="129"/>
        <v>morning</v>
      </c>
    </row>
    <row r="3833" spans="13:13">
      <c r="M3833" t="str">
        <f t="shared" si="129"/>
        <v>morning</v>
      </c>
    </row>
    <row r="3834" spans="13:13">
      <c r="M3834" t="str">
        <f t="shared" si="129"/>
        <v>morning</v>
      </c>
    </row>
    <row r="3835" spans="13:13">
      <c r="M3835" t="str">
        <f t="shared" si="129"/>
        <v>morning</v>
      </c>
    </row>
    <row r="3836" spans="13:13">
      <c r="M3836" t="str">
        <f t="shared" si="129"/>
        <v>morning</v>
      </c>
    </row>
    <row r="3837" spans="13:13">
      <c r="M3837" t="str">
        <f t="shared" si="129"/>
        <v>morning</v>
      </c>
    </row>
    <row r="3838" spans="13:13">
      <c r="M3838" t="str">
        <f t="shared" si="129"/>
        <v>morning</v>
      </c>
    </row>
    <row r="3839" spans="13:13">
      <c r="M3839" t="str">
        <f t="shared" si="129"/>
        <v>morning</v>
      </c>
    </row>
    <row r="3840" spans="13:13">
      <c r="M3840" t="str">
        <f t="shared" si="129"/>
        <v>morning</v>
      </c>
    </row>
    <row r="3841" spans="13:13">
      <c r="M3841" t="str">
        <f t="shared" si="129"/>
        <v>morning</v>
      </c>
    </row>
    <row r="3842" spans="13:13">
      <c r="M3842" t="str">
        <f t="shared" si="129"/>
        <v>morning</v>
      </c>
    </row>
    <row r="3843" spans="13:13">
      <c r="M3843" t="str">
        <f t="shared" ref="M3843:M3906" si="130">IF(G3843&lt;TIME(12,0,0),"morning",IF(AND(G3843&gt;=TIME(12,0,0),G3843&lt;TIME(16,0,0)),"afternoon","evening"))</f>
        <v>morning</v>
      </c>
    </row>
    <row r="3844" spans="13:13">
      <c r="M3844" t="str">
        <f t="shared" si="130"/>
        <v>morning</v>
      </c>
    </row>
    <row r="3845" spans="13:13">
      <c r="M3845" t="str">
        <f t="shared" si="130"/>
        <v>morning</v>
      </c>
    </row>
    <row r="3846" spans="13:13">
      <c r="M3846" t="str">
        <f t="shared" si="130"/>
        <v>morning</v>
      </c>
    </row>
    <row r="3847" spans="13:13">
      <c r="M3847" t="str">
        <f t="shared" si="130"/>
        <v>morning</v>
      </c>
    </row>
    <row r="3848" spans="13:13">
      <c r="M3848" t="str">
        <f t="shared" si="130"/>
        <v>morning</v>
      </c>
    </row>
    <row r="3849" spans="13:13">
      <c r="M3849" t="str">
        <f t="shared" si="130"/>
        <v>morning</v>
      </c>
    </row>
    <row r="3850" spans="13:13">
      <c r="M3850" t="str">
        <f t="shared" si="130"/>
        <v>morning</v>
      </c>
    </row>
    <row r="3851" spans="13:13">
      <c r="M3851" t="str">
        <f t="shared" si="130"/>
        <v>morning</v>
      </c>
    </row>
    <row r="3852" spans="13:13">
      <c r="M3852" t="str">
        <f t="shared" si="130"/>
        <v>morning</v>
      </c>
    </row>
    <row r="3853" spans="13:13">
      <c r="M3853" t="str">
        <f t="shared" si="130"/>
        <v>morning</v>
      </c>
    </row>
    <row r="3854" spans="13:13">
      <c r="M3854" t="str">
        <f t="shared" si="130"/>
        <v>morning</v>
      </c>
    </row>
    <row r="3855" spans="13:13">
      <c r="M3855" t="str">
        <f t="shared" si="130"/>
        <v>morning</v>
      </c>
    </row>
    <row r="3856" spans="13:13">
      <c r="M3856" t="str">
        <f t="shared" si="130"/>
        <v>morning</v>
      </c>
    </row>
    <row r="3857" spans="13:13">
      <c r="M3857" t="str">
        <f t="shared" si="130"/>
        <v>morning</v>
      </c>
    </row>
    <row r="3858" spans="13:13">
      <c r="M3858" t="str">
        <f t="shared" si="130"/>
        <v>morning</v>
      </c>
    </row>
    <row r="3859" spans="13:13">
      <c r="M3859" t="str">
        <f t="shared" si="130"/>
        <v>morning</v>
      </c>
    </row>
    <row r="3860" spans="13:13">
      <c r="M3860" t="str">
        <f t="shared" si="130"/>
        <v>morning</v>
      </c>
    </row>
    <row r="3861" spans="13:13">
      <c r="M3861" t="str">
        <f t="shared" si="130"/>
        <v>morning</v>
      </c>
    </row>
    <row r="3862" spans="13:13">
      <c r="M3862" t="str">
        <f t="shared" si="130"/>
        <v>morning</v>
      </c>
    </row>
    <row r="3863" spans="13:13">
      <c r="M3863" t="str">
        <f t="shared" si="130"/>
        <v>morning</v>
      </c>
    </row>
    <row r="3864" spans="13:13">
      <c r="M3864" t="str">
        <f t="shared" si="130"/>
        <v>morning</v>
      </c>
    </row>
    <row r="3865" spans="13:13">
      <c r="M3865" t="str">
        <f t="shared" si="130"/>
        <v>morning</v>
      </c>
    </row>
    <row r="3866" spans="13:13">
      <c r="M3866" t="str">
        <f t="shared" si="130"/>
        <v>morning</v>
      </c>
    </row>
    <row r="3867" spans="13:13">
      <c r="M3867" t="str">
        <f t="shared" si="130"/>
        <v>morning</v>
      </c>
    </row>
    <row r="3868" spans="13:13">
      <c r="M3868" t="str">
        <f t="shared" si="130"/>
        <v>morning</v>
      </c>
    </row>
    <row r="3869" spans="13:13">
      <c r="M3869" t="str">
        <f t="shared" si="130"/>
        <v>morning</v>
      </c>
    </row>
    <row r="3870" spans="13:13">
      <c r="M3870" t="str">
        <f t="shared" si="130"/>
        <v>morning</v>
      </c>
    </row>
    <row r="3871" spans="13:13">
      <c r="M3871" t="str">
        <f t="shared" si="130"/>
        <v>morning</v>
      </c>
    </row>
    <row r="3872" spans="13:13">
      <c r="M3872" t="str">
        <f t="shared" si="130"/>
        <v>morning</v>
      </c>
    </row>
    <row r="3873" spans="13:13">
      <c r="M3873" t="str">
        <f t="shared" si="130"/>
        <v>morning</v>
      </c>
    </row>
    <row r="3874" spans="13:13">
      <c r="M3874" t="str">
        <f t="shared" si="130"/>
        <v>morning</v>
      </c>
    </row>
    <row r="3875" spans="13:13">
      <c r="M3875" t="str">
        <f t="shared" si="130"/>
        <v>morning</v>
      </c>
    </row>
    <row r="3876" spans="13:13">
      <c r="M3876" t="str">
        <f t="shared" si="130"/>
        <v>morning</v>
      </c>
    </row>
    <row r="3877" spans="13:13">
      <c r="M3877" t="str">
        <f t="shared" si="130"/>
        <v>morning</v>
      </c>
    </row>
    <row r="3878" spans="13:13">
      <c r="M3878" t="str">
        <f t="shared" si="130"/>
        <v>morning</v>
      </c>
    </row>
    <row r="3879" spans="13:13">
      <c r="M3879" t="str">
        <f t="shared" si="130"/>
        <v>morning</v>
      </c>
    </row>
    <row r="3880" spans="13:13">
      <c r="M3880" t="str">
        <f t="shared" si="130"/>
        <v>morning</v>
      </c>
    </row>
    <row r="3881" spans="13:13">
      <c r="M3881" t="str">
        <f t="shared" si="130"/>
        <v>morning</v>
      </c>
    </row>
    <row r="3882" spans="13:13">
      <c r="M3882" t="str">
        <f t="shared" si="130"/>
        <v>morning</v>
      </c>
    </row>
    <row r="3883" spans="13:13">
      <c r="M3883" t="str">
        <f t="shared" si="130"/>
        <v>morning</v>
      </c>
    </row>
    <row r="3884" spans="13:13">
      <c r="M3884" t="str">
        <f t="shared" si="130"/>
        <v>morning</v>
      </c>
    </row>
    <row r="3885" spans="13:13">
      <c r="M3885" t="str">
        <f t="shared" si="130"/>
        <v>morning</v>
      </c>
    </row>
    <row r="3886" spans="13:13">
      <c r="M3886" t="str">
        <f t="shared" si="130"/>
        <v>morning</v>
      </c>
    </row>
    <row r="3887" spans="13:13">
      <c r="M3887" t="str">
        <f t="shared" si="130"/>
        <v>morning</v>
      </c>
    </row>
    <row r="3888" spans="13:13">
      <c r="M3888" t="str">
        <f t="shared" si="130"/>
        <v>morning</v>
      </c>
    </row>
    <row r="3889" spans="13:13">
      <c r="M3889" t="str">
        <f t="shared" si="130"/>
        <v>morning</v>
      </c>
    </row>
    <row r="3890" spans="13:13">
      <c r="M3890" t="str">
        <f t="shared" si="130"/>
        <v>morning</v>
      </c>
    </row>
    <row r="3891" spans="13:13">
      <c r="M3891" t="str">
        <f t="shared" si="130"/>
        <v>morning</v>
      </c>
    </row>
    <row r="3892" spans="13:13">
      <c r="M3892" t="str">
        <f t="shared" si="130"/>
        <v>morning</v>
      </c>
    </row>
    <row r="3893" spans="13:13">
      <c r="M3893" t="str">
        <f t="shared" si="130"/>
        <v>morning</v>
      </c>
    </row>
    <row r="3894" spans="13:13">
      <c r="M3894" t="str">
        <f t="shared" si="130"/>
        <v>morning</v>
      </c>
    </row>
    <row r="3895" spans="13:13">
      <c r="M3895" t="str">
        <f t="shared" si="130"/>
        <v>morning</v>
      </c>
    </row>
    <row r="3896" spans="13:13">
      <c r="M3896" t="str">
        <f t="shared" si="130"/>
        <v>morning</v>
      </c>
    </row>
    <row r="3897" spans="13:13">
      <c r="M3897" t="str">
        <f t="shared" si="130"/>
        <v>morning</v>
      </c>
    </row>
    <row r="3898" spans="13:13">
      <c r="M3898" t="str">
        <f t="shared" si="130"/>
        <v>morning</v>
      </c>
    </row>
    <row r="3899" spans="13:13">
      <c r="M3899" t="str">
        <f t="shared" si="130"/>
        <v>morning</v>
      </c>
    </row>
    <row r="3900" spans="13:13">
      <c r="M3900" t="str">
        <f t="shared" si="130"/>
        <v>morning</v>
      </c>
    </row>
    <row r="3901" spans="13:13">
      <c r="M3901" t="str">
        <f t="shared" si="130"/>
        <v>morning</v>
      </c>
    </row>
    <row r="3902" spans="13:13">
      <c r="M3902" t="str">
        <f t="shared" si="130"/>
        <v>morning</v>
      </c>
    </row>
    <row r="3903" spans="13:13">
      <c r="M3903" t="str">
        <f t="shared" si="130"/>
        <v>morning</v>
      </c>
    </row>
    <row r="3904" spans="13:13">
      <c r="M3904" t="str">
        <f t="shared" si="130"/>
        <v>morning</v>
      </c>
    </row>
    <row r="3905" spans="13:13">
      <c r="M3905" t="str">
        <f t="shared" si="130"/>
        <v>morning</v>
      </c>
    </row>
    <row r="3906" spans="13:13">
      <c r="M3906" t="str">
        <f t="shared" si="130"/>
        <v>morning</v>
      </c>
    </row>
    <row r="3907" spans="13:13">
      <c r="M3907" t="str">
        <f t="shared" ref="M3907:M3970" si="131">IF(G3907&lt;TIME(12,0,0),"morning",IF(AND(G3907&gt;=TIME(12,0,0),G3907&lt;TIME(16,0,0)),"afternoon","evening"))</f>
        <v>morning</v>
      </c>
    </row>
    <row r="3908" spans="13:13">
      <c r="M3908" t="str">
        <f t="shared" si="131"/>
        <v>morning</v>
      </c>
    </row>
    <row r="3909" spans="13:13">
      <c r="M3909" t="str">
        <f t="shared" si="131"/>
        <v>morning</v>
      </c>
    </row>
    <row r="3910" spans="13:13">
      <c r="M3910" t="str">
        <f t="shared" si="131"/>
        <v>morning</v>
      </c>
    </row>
    <row r="3911" spans="13:13">
      <c r="M3911" t="str">
        <f t="shared" si="131"/>
        <v>morning</v>
      </c>
    </row>
    <row r="3912" spans="13:13">
      <c r="M3912" t="str">
        <f t="shared" si="131"/>
        <v>morning</v>
      </c>
    </row>
    <row r="3913" spans="13:13">
      <c r="M3913" t="str">
        <f t="shared" si="131"/>
        <v>morning</v>
      </c>
    </row>
    <row r="3914" spans="13:13">
      <c r="M3914" t="str">
        <f t="shared" si="131"/>
        <v>morning</v>
      </c>
    </row>
    <row r="3915" spans="13:13">
      <c r="M3915" t="str">
        <f t="shared" si="131"/>
        <v>morning</v>
      </c>
    </row>
    <row r="3916" spans="13:13">
      <c r="M3916" t="str">
        <f t="shared" si="131"/>
        <v>morning</v>
      </c>
    </row>
    <row r="3917" spans="13:13">
      <c r="M3917" t="str">
        <f t="shared" si="131"/>
        <v>morning</v>
      </c>
    </row>
    <row r="3918" spans="13:13">
      <c r="M3918" t="str">
        <f t="shared" si="131"/>
        <v>morning</v>
      </c>
    </row>
    <row r="3919" spans="13:13">
      <c r="M3919" t="str">
        <f t="shared" si="131"/>
        <v>morning</v>
      </c>
    </row>
    <row r="3920" spans="13:13">
      <c r="M3920" t="str">
        <f t="shared" si="131"/>
        <v>morning</v>
      </c>
    </row>
    <row r="3921" spans="13:13">
      <c r="M3921" t="str">
        <f t="shared" si="131"/>
        <v>morning</v>
      </c>
    </row>
    <row r="3922" spans="13:13">
      <c r="M3922" t="str">
        <f t="shared" si="131"/>
        <v>morning</v>
      </c>
    </row>
    <row r="3923" spans="13:13">
      <c r="M3923" t="str">
        <f t="shared" si="131"/>
        <v>morning</v>
      </c>
    </row>
    <row r="3924" spans="13:13">
      <c r="M3924" t="str">
        <f t="shared" si="131"/>
        <v>morning</v>
      </c>
    </row>
    <row r="3925" spans="13:13">
      <c r="M3925" t="str">
        <f t="shared" si="131"/>
        <v>morning</v>
      </c>
    </row>
    <row r="3926" spans="13:13">
      <c r="M3926" t="str">
        <f t="shared" si="131"/>
        <v>morning</v>
      </c>
    </row>
    <row r="3927" spans="13:13">
      <c r="M3927" t="str">
        <f t="shared" si="131"/>
        <v>morning</v>
      </c>
    </row>
    <row r="3928" spans="13:13">
      <c r="M3928" t="str">
        <f t="shared" si="131"/>
        <v>morning</v>
      </c>
    </row>
    <row r="3929" spans="13:13">
      <c r="M3929" t="str">
        <f t="shared" si="131"/>
        <v>morning</v>
      </c>
    </row>
    <row r="3930" spans="13:13">
      <c r="M3930" t="str">
        <f t="shared" si="131"/>
        <v>morning</v>
      </c>
    </row>
    <row r="3931" spans="13:13">
      <c r="M3931" t="str">
        <f t="shared" si="131"/>
        <v>morning</v>
      </c>
    </row>
    <row r="3932" spans="13:13">
      <c r="M3932" t="str">
        <f t="shared" si="131"/>
        <v>morning</v>
      </c>
    </row>
    <row r="3933" spans="13:13">
      <c r="M3933" t="str">
        <f t="shared" si="131"/>
        <v>morning</v>
      </c>
    </row>
    <row r="3934" spans="13:13">
      <c r="M3934" t="str">
        <f t="shared" si="131"/>
        <v>morning</v>
      </c>
    </row>
    <row r="3935" spans="13:13">
      <c r="M3935" t="str">
        <f t="shared" si="131"/>
        <v>morning</v>
      </c>
    </row>
    <row r="3936" spans="13:13">
      <c r="M3936" t="str">
        <f t="shared" si="131"/>
        <v>morning</v>
      </c>
    </row>
    <row r="3937" spans="13:13">
      <c r="M3937" t="str">
        <f t="shared" si="131"/>
        <v>morning</v>
      </c>
    </row>
    <row r="3938" spans="13:13">
      <c r="M3938" t="str">
        <f t="shared" si="131"/>
        <v>morning</v>
      </c>
    </row>
    <row r="3939" spans="13:13">
      <c r="M3939" t="str">
        <f t="shared" si="131"/>
        <v>morning</v>
      </c>
    </row>
    <row r="3940" spans="13:13">
      <c r="M3940" t="str">
        <f t="shared" si="131"/>
        <v>morning</v>
      </c>
    </row>
    <row r="3941" spans="13:13">
      <c r="M3941" t="str">
        <f t="shared" si="131"/>
        <v>morning</v>
      </c>
    </row>
    <row r="3942" spans="13:13">
      <c r="M3942" t="str">
        <f t="shared" si="131"/>
        <v>morning</v>
      </c>
    </row>
    <row r="3943" spans="13:13">
      <c r="M3943" t="str">
        <f t="shared" si="131"/>
        <v>morning</v>
      </c>
    </row>
    <row r="3944" spans="13:13">
      <c r="M3944" t="str">
        <f t="shared" si="131"/>
        <v>morning</v>
      </c>
    </row>
    <row r="3945" spans="13:13">
      <c r="M3945" t="str">
        <f t="shared" si="131"/>
        <v>morning</v>
      </c>
    </row>
    <row r="3946" spans="13:13">
      <c r="M3946" t="str">
        <f t="shared" si="131"/>
        <v>morning</v>
      </c>
    </row>
    <row r="3947" spans="13:13">
      <c r="M3947" t="str">
        <f t="shared" si="131"/>
        <v>morning</v>
      </c>
    </row>
    <row r="3948" spans="13:13">
      <c r="M3948" t="str">
        <f t="shared" si="131"/>
        <v>morning</v>
      </c>
    </row>
    <row r="3949" spans="13:13">
      <c r="M3949" t="str">
        <f t="shared" si="131"/>
        <v>morning</v>
      </c>
    </row>
    <row r="3950" spans="13:13">
      <c r="M3950" t="str">
        <f t="shared" si="131"/>
        <v>morning</v>
      </c>
    </row>
    <row r="3951" spans="13:13">
      <c r="M3951" t="str">
        <f t="shared" si="131"/>
        <v>morning</v>
      </c>
    </row>
    <row r="3952" spans="13:13">
      <c r="M3952" t="str">
        <f t="shared" si="131"/>
        <v>morning</v>
      </c>
    </row>
    <row r="3953" spans="13:13">
      <c r="M3953" t="str">
        <f t="shared" si="131"/>
        <v>morning</v>
      </c>
    </row>
    <row r="3954" spans="13:13">
      <c r="M3954" t="str">
        <f t="shared" si="131"/>
        <v>morning</v>
      </c>
    </row>
    <row r="3955" spans="13:13">
      <c r="M3955" t="str">
        <f t="shared" si="131"/>
        <v>morning</v>
      </c>
    </row>
    <row r="3956" spans="13:13">
      <c r="M3956" t="str">
        <f t="shared" si="131"/>
        <v>morning</v>
      </c>
    </row>
    <row r="3957" spans="13:13">
      <c r="M3957" t="str">
        <f t="shared" si="131"/>
        <v>morning</v>
      </c>
    </row>
    <row r="3958" spans="13:13">
      <c r="M3958" t="str">
        <f t="shared" si="131"/>
        <v>morning</v>
      </c>
    </row>
    <row r="3959" spans="13:13">
      <c r="M3959" t="str">
        <f t="shared" si="131"/>
        <v>morning</v>
      </c>
    </row>
    <row r="3960" spans="13:13">
      <c r="M3960" t="str">
        <f t="shared" si="131"/>
        <v>morning</v>
      </c>
    </row>
    <row r="3961" spans="13:13">
      <c r="M3961" t="str">
        <f t="shared" si="131"/>
        <v>morning</v>
      </c>
    </row>
    <row r="3962" spans="13:13">
      <c r="M3962" t="str">
        <f t="shared" si="131"/>
        <v>morning</v>
      </c>
    </row>
    <row r="3963" spans="13:13">
      <c r="M3963" t="str">
        <f t="shared" si="131"/>
        <v>morning</v>
      </c>
    </row>
    <row r="3964" spans="13:13">
      <c r="M3964" t="str">
        <f t="shared" si="131"/>
        <v>morning</v>
      </c>
    </row>
    <row r="3965" spans="13:13">
      <c r="M3965" t="str">
        <f t="shared" si="131"/>
        <v>morning</v>
      </c>
    </row>
    <row r="3966" spans="13:13">
      <c r="M3966" t="str">
        <f t="shared" si="131"/>
        <v>morning</v>
      </c>
    </row>
    <row r="3967" spans="13:13">
      <c r="M3967" t="str">
        <f t="shared" si="131"/>
        <v>morning</v>
      </c>
    </row>
    <row r="3968" spans="13:13">
      <c r="M3968" t="str">
        <f t="shared" si="131"/>
        <v>morning</v>
      </c>
    </row>
    <row r="3969" spans="13:13">
      <c r="M3969" t="str">
        <f t="shared" si="131"/>
        <v>morning</v>
      </c>
    </row>
    <row r="3970" spans="13:13">
      <c r="M3970" t="str">
        <f t="shared" si="131"/>
        <v>morning</v>
      </c>
    </row>
    <row r="3971" spans="13:13">
      <c r="M3971" t="str">
        <f t="shared" ref="M3971:M4034" si="132">IF(G3971&lt;TIME(12,0,0),"morning",IF(AND(G3971&gt;=TIME(12,0,0),G3971&lt;TIME(16,0,0)),"afternoon","evening"))</f>
        <v>morning</v>
      </c>
    </row>
    <row r="3972" spans="13:13">
      <c r="M3972" t="str">
        <f t="shared" si="132"/>
        <v>morning</v>
      </c>
    </row>
    <row r="3973" spans="13:13">
      <c r="M3973" t="str">
        <f t="shared" si="132"/>
        <v>morning</v>
      </c>
    </row>
    <row r="3974" spans="13:13">
      <c r="M3974" t="str">
        <f t="shared" si="132"/>
        <v>morning</v>
      </c>
    </row>
    <row r="3975" spans="13:13">
      <c r="M3975" t="str">
        <f t="shared" si="132"/>
        <v>morning</v>
      </c>
    </row>
    <row r="3976" spans="13:13">
      <c r="M3976" t="str">
        <f t="shared" si="132"/>
        <v>morning</v>
      </c>
    </row>
    <row r="3977" spans="13:13">
      <c r="M3977" t="str">
        <f t="shared" si="132"/>
        <v>morning</v>
      </c>
    </row>
    <row r="3978" spans="13:13">
      <c r="M3978" t="str">
        <f t="shared" si="132"/>
        <v>morning</v>
      </c>
    </row>
    <row r="3979" spans="13:13">
      <c r="M3979" t="str">
        <f t="shared" si="132"/>
        <v>morning</v>
      </c>
    </row>
    <row r="3980" spans="13:13">
      <c r="M3980" t="str">
        <f t="shared" si="132"/>
        <v>morning</v>
      </c>
    </row>
    <row r="3981" spans="13:13">
      <c r="M3981" t="str">
        <f t="shared" si="132"/>
        <v>morning</v>
      </c>
    </row>
    <row r="3982" spans="13:13">
      <c r="M3982" t="str">
        <f t="shared" si="132"/>
        <v>morning</v>
      </c>
    </row>
    <row r="3983" spans="13:13">
      <c r="M3983" t="str">
        <f t="shared" si="132"/>
        <v>morning</v>
      </c>
    </row>
    <row r="3984" spans="13:13">
      <c r="M3984" t="str">
        <f t="shared" si="132"/>
        <v>morning</v>
      </c>
    </row>
    <row r="3985" spans="13:13">
      <c r="M3985" t="str">
        <f t="shared" si="132"/>
        <v>morning</v>
      </c>
    </row>
    <row r="3986" spans="13:13">
      <c r="M3986" t="str">
        <f t="shared" si="132"/>
        <v>morning</v>
      </c>
    </row>
    <row r="3987" spans="13:13">
      <c r="M3987" t="str">
        <f t="shared" si="132"/>
        <v>morning</v>
      </c>
    </row>
    <row r="3988" spans="13:13">
      <c r="M3988" t="str">
        <f t="shared" si="132"/>
        <v>morning</v>
      </c>
    </row>
    <row r="3989" spans="13:13">
      <c r="M3989" t="str">
        <f t="shared" si="132"/>
        <v>morning</v>
      </c>
    </row>
    <row r="3990" spans="13:13">
      <c r="M3990" t="str">
        <f t="shared" si="132"/>
        <v>morning</v>
      </c>
    </row>
    <row r="3991" spans="13:13">
      <c r="M3991" t="str">
        <f t="shared" si="132"/>
        <v>morning</v>
      </c>
    </row>
    <row r="3992" spans="13:13">
      <c r="M3992" t="str">
        <f t="shared" si="132"/>
        <v>morning</v>
      </c>
    </row>
    <row r="3993" spans="13:13">
      <c r="M3993" t="str">
        <f t="shared" si="132"/>
        <v>morning</v>
      </c>
    </row>
    <row r="3994" spans="13:13">
      <c r="M3994" t="str">
        <f t="shared" si="132"/>
        <v>morning</v>
      </c>
    </row>
    <row r="3995" spans="13:13">
      <c r="M3995" t="str">
        <f t="shared" si="132"/>
        <v>morning</v>
      </c>
    </row>
    <row r="3996" spans="13:13">
      <c r="M3996" t="str">
        <f t="shared" si="132"/>
        <v>morning</v>
      </c>
    </row>
    <row r="3997" spans="13:13">
      <c r="M3997" t="str">
        <f t="shared" si="132"/>
        <v>morning</v>
      </c>
    </row>
    <row r="3998" spans="13:13">
      <c r="M3998" t="str">
        <f t="shared" si="132"/>
        <v>morning</v>
      </c>
    </row>
    <row r="3999" spans="13:13">
      <c r="M3999" t="str">
        <f t="shared" si="132"/>
        <v>morning</v>
      </c>
    </row>
    <row r="4000" spans="13:13">
      <c r="M4000" t="str">
        <f t="shared" si="132"/>
        <v>morning</v>
      </c>
    </row>
    <row r="4001" spans="13:13">
      <c r="M4001" t="str">
        <f t="shared" si="132"/>
        <v>morning</v>
      </c>
    </row>
    <row r="4002" spans="13:13">
      <c r="M4002" t="str">
        <f t="shared" si="132"/>
        <v>morning</v>
      </c>
    </row>
    <row r="4003" spans="13:13">
      <c r="M4003" t="str">
        <f t="shared" si="132"/>
        <v>morning</v>
      </c>
    </row>
    <row r="4004" spans="13:13">
      <c r="M4004" t="str">
        <f t="shared" si="132"/>
        <v>morning</v>
      </c>
    </row>
    <row r="4005" spans="13:13">
      <c r="M4005" t="str">
        <f t="shared" si="132"/>
        <v>morning</v>
      </c>
    </row>
    <row r="4006" spans="13:13">
      <c r="M4006" t="str">
        <f t="shared" si="132"/>
        <v>morning</v>
      </c>
    </row>
    <row r="4007" spans="13:13">
      <c r="M4007" t="str">
        <f t="shared" si="132"/>
        <v>morning</v>
      </c>
    </row>
    <row r="4008" spans="13:13">
      <c r="M4008" t="str">
        <f t="shared" si="132"/>
        <v>morning</v>
      </c>
    </row>
    <row r="4009" spans="13:13">
      <c r="M4009" t="str">
        <f t="shared" si="132"/>
        <v>morning</v>
      </c>
    </row>
    <row r="4010" spans="13:13">
      <c r="M4010" t="str">
        <f t="shared" si="132"/>
        <v>morning</v>
      </c>
    </row>
    <row r="4011" spans="13:13">
      <c r="M4011" t="str">
        <f t="shared" si="132"/>
        <v>morning</v>
      </c>
    </row>
    <row r="4012" spans="13:13">
      <c r="M4012" t="str">
        <f t="shared" si="132"/>
        <v>morning</v>
      </c>
    </row>
    <row r="4013" spans="13:13">
      <c r="M4013" t="str">
        <f t="shared" si="132"/>
        <v>morning</v>
      </c>
    </row>
    <row r="4014" spans="13:13">
      <c r="M4014" t="str">
        <f t="shared" si="132"/>
        <v>morning</v>
      </c>
    </row>
    <row r="4015" spans="13:13">
      <c r="M4015" t="str">
        <f t="shared" si="132"/>
        <v>morning</v>
      </c>
    </row>
    <row r="4016" spans="13:13">
      <c r="M4016" t="str">
        <f t="shared" si="132"/>
        <v>morning</v>
      </c>
    </row>
    <row r="4017" spans="13:13">
      <c r="M4017" t="str">
        <f t="shared" si="132"/>
        <v>morning</v>
      </c>
    </row>
    <row r="4018" spans="13:13">
      <c r="M4018" t="str">
        <f t="shared" si="132"/>
        <v>morning</v>
      </c>
    </row>
    <row r="4019" spans="13:13">
      <c r="M4019" t="str">
        <f t="shared" si="132"/>
        <v>morning</v>
      </c>
    </row>
    <row r="4020" spans="13:13">
      <c r="M4020" t="str">
        <f t="shared" si="132"/>
        <v>morning</v>
      </c>
    </row>
    <row r="4021" spans="13:13">
      <c r="M4021" t="str">
        <f t="shared" si="132"/>
        <v>morning</v>
      </c>
    </row>
    <row r="4022" spans="13:13">
      <c r="M4022" t="str">
        <f t="shared" si="132"/>
        <v>morning</v>
      </c>
    </row>
    <row r="4023" spans="13:13">
      <c r="M4023" t="str">
        <f t="shared" si="132"/>
        <v>morning</v>
      </c>
    </row>
    <row r="4024" spans="13:13">
      <c r="M4024" t="str">
        <f t="shared" si="132"/>
        <v>morning</v>
      </c>
    </row>
    <row r="4025" spans="13:13">
      <c r="M4025" t="str">
        <f t="shared" si="132"/>
        <v>morning</v>
      </c>
    </row>
    <row r="4026" spans="13:13">
      <c r="M4026" t="str">
        <f t="shared" si="132"/>
        <v>morning</v>
      </c>
    </row>
    <row r="4027" spans="13:13">
      <c r="M4027" t="str">
        <f t="shared" si="132"/>
        <v>morning</v>
      </c>
    </row>
    <row r="4028" spans="13:13">
      <c r="M4028" t="str">
        <f t="shared" si="132"/>
        <v>morning</v>
      </c>
    </row>
    <row r="4029" spans="13:13">
      <c r="M4029" t="str">
        <f t="shared" si="132"/>
        <v>morning</v>
      </c>
    </row>
    <row r="4030" spans="13:13">
      <c r="M4030" t="str">
        <f t="shared" si="132"/>
        <v>morning</v>
      </c>
    </row>
    <row r="4031" spans="13:13">
      <c r="M4031" t="str">
        <f t="shared" si="132"/>
        <v>morning</v>
      </c>
    </row>
    <row r="4032" spans="13:13">
      <c r="M4032" t="str">
        <f t="shared" si="132"/>
        <v>morning</v>
      </c>
    </row>
    <row r="4033" spans="13:13">
      <c r="M4033" t="str">
        <f t="shared" si="132"/>
        <v>morning</v>
      </c>
    </row>
    <row r="4034" spans="13:13">
      <c r="M4034" t="str">
        <f t="shared" si="132"/>
        <v>morning</v>
      </c>
    </row>
    <row r="4035" spans="13:13">
      <c r="M4035" t="str">
        <f t="shared" ref="M4035:M4098" si="133">IF(G4035&lt;TIME(12,0,0),"morning",IF(AND(G4035&gt;=TIME(12,0,0),G4035&lt;TIME(16,0,0)),"afternoon","evening"))</f>
        <v>morning</v>
      </c>
    </row>
    <row r="4036" spans="13:13">
      <c r="M4036" t="str">
        <f t="shared" si="133"/>
        <v>morning</v>
      </c>
    </row>
    <row r="4037" spans="13:13">
      <c r="M4037" t="str">
        <f t="shared" si="133"/>
        <v>morning</v>
      </c>
    </row>
    <row r="4038" spans="13:13">
      <c r="M4038" t="str">
        <f t="shared" si="133"/>
        <v>morning</v>
      </c>
    </row>
    <row r="4039" spans="13:13">
      <c r="M4039" t="str">
        <f t="shared" si="133"/>
        <v>morning</v>
      </c>
    </row>
    <row r="4040" spans="13:13">
      <c r="M4040" t="str">
        <f t="shared" si="133"/>
        <v>morning</v>
      </c>
    </row>
    <row r="4041" spans="13:13">
      <c r="M4041" t="str">
        <f t="shared" si="133"/>
        <v>morning</v>
      </c>
    </row>
    <row r="4042" spans="13:13">
      <c r="M4042" t="str">
        <f t="shared" si="133"/>
        <v>morning</v>
      </c>
    </row>
    <row r="4043" spans="13:13">
      <c r="M4043" t="str">
        <f t="shared" si="133"/>
        <v>morning</v>
      </c>
    </row>
    <row r="4044" spans="13:13">
      <c r="M4044" t="str">
        <f t="shared" si="133"/>
        <v>morning</v>
      </c>
    </row>
    <row r="4045" spans="13:13">
      <c r="M4045" t="str">
        <f t="shared" si="133"/>
        <v>morning</v>
      </c>
    </row>
    <row r="4046" spans="13:13">
      <c r="M4046" t="str">
        <f t="shared" si="133"/>
        <v>morning</v>
      </c>
    </row>
    <row r="4047" spans="13:13">
      <c r="M4047" t="str">
        <f t="shared" si="133"/>
        <v>morning</v>
      </c>
    </row>
    <row r="4048" spans="13:13">
      <c r="M4048" t="str">
        <f t="shared" si="133"/>
        <v>morning</v>
      </c>
    </row>
    <row r="4049" spans="13:13">
      <c r="M4049" t="str">
        <f t="shared" si="133"/>
        <v>morning</v>
      </c>
    </row>
    <row r="4050" spans="13:13">
      <c r="M4050" t="str">
        <f t="shared" si="133"/>
        <v>morning</v>
      </c>
    </row>
    <row r="4051" spans="13:13">
      <c r="M4051" t="str">
        <f t="shared" si="133"/>
        <v>morning</v>
      </c>
    </row>
    <row r="4052" spans="13:13">
      <c r="M4052" t="str">
        <f t="shared" si="133"/>
        <v>morning</v>
      </c>
    </row>
    <row r="4053" spans="13:13">
      <c r="M4053" t="str">
        <f t="shared" si="133"/>
        <v>morning</v>
      </c>
    </row>
    <row r="4054" spans="13:13">
      <c r="M4054" t="str">
        <f t="shared" si="133"/>
        <v>morning</v>
      </c>
    </row>
    <row r="4055" spans="13:13">
      <c r="M4055" t="str">
        <f t="shared" si="133"/>
        <v>morning</v>
      </c>
    </row>
    <row r="4056" spans="13:13">
      <c r="M4056" t="str">
        <f t="shared" si="133"/>
        <v>morning</v>
      </c>
    </row>
    <row r="4057" spans="13:13">
      <c r="M4057" t="str">
        <f t="shared" si="133"/>
        <v>morning</v>
      </c>
    </row>
    <row r="4058" spans="13:13">
      <c r="M4058" t="str">
        <f t="shared" si="133"/>
        <v>morning</v>
      </c>
    </row>
    <row r="4059" spans="13:13">
      <c r="M4059" t="str">
        <f t="shared" si="133"/>
        <v>morning</v>
      </c>
    </row>
    <row r="4060" spans="13:13">
      <c r="M4060" t="str">
        <f t="shared" si="133"/>
        <v>morning</v>
      </c>
    </row>
    <row r="4061" spans="13:13">
      <c r="M4061" t="str">
        <f t="shared" si="133"/>
        <v>morning</v>
      </c>
    </row>
    <row r="4062" spans="13:13">
      <c r="M4062" t="str">
        <f t="shared" si="133"/>
        <v>morning</v>
      </c>
    </row>
    <row r="4063" spans="13:13">
      <c r="M4063" t="str">
        <f t="shared" si="133"/>
        <v>morning</v>
      </c>
    </row>
    <row r="4064" spans="13:13">
      <c r="M4064" t="str">
        <f t="shared" si="133"/>
        <v>morning</v>
      </c>
    </row>
    <row r="4065" spans="13:13">
      <c r="M4065" t="str">
        <f t="shared" si="133"/>
        <v>morning</v>
      </c>
    </row>
    <row r="4066" spans="13:13">
      <c r="M4066" t="str">
        <f t="shared" si="133"/>
        <v>morning</v>
      </c>
    </row>
    <row r="4067" spans="13:13">
      <c r="M4067" t="str">
        <f t="shared" si="133"/>
        <v>morning</v>
      </c>
    </row>
    <row r="4068" spans="13:13">
      <c r="M4068" t="str">
        <f t="shared" si="133"/>
        <v>morning</v>
      </c>
    </row>
    <row r="4069" spans="13:13">
      <c r="M4069" t="str">
        <f t="shared" si="133"/>
        <v>morning</v>
      </c>
    </row>
    <row r="4070" spans="13:13">
      <c r="M4070" t="str">
        <f t="shared" si="133"/>
        <v>morning</v>
      </c>
    </row>
    <row r="4071" spans="13:13">
      <c r="M4071" t="str">
        <f t="shared" si="133"/>
        <v>morning</v>
      </c>
    </row>
    <row r="4072" spans="13:13">
      <c r="M4072" t="str">
        <f t="shared" si="133"/>
        <v>morning</v>
      </c>
    </row>
    <row r="4073" spans="13:13">
      <c r="M4073" t="str">
        <f t="shared" si="133"/>
        <v>morning</v>
      </c>
    </row>
    <row r="4074" spans="13:13">
      <c r="M4074" t="str">
        <f t="shared" si="133"/>
        <v>morning</v>
      </c>
    </row>
    <row r="4075" spans="13:13">
      <c r="M4075" t="str">
        <f t="shared" si="133"/>
        <v>morning</v>
      </c>
    </row>
    <row r="4076" spans="13:13">
      <c r="M4076" t="str">
        <f t="shared" si="133"/>
        <v>morning</v>
      </c>
    </row>
    <row r="4077" spans="13:13">
      <c r="M4077" t="str">
        <f t="shared" si="133"/>
        <v>morning</v>
      </c>
    </row>
    <row r="4078" spans="13:13">
      <c r="M4078" t="str">
        <f t="shared" si="133"/>
        <v>morning</v>
      </c>
    </row>
    <row r="4079" spans="13:13">
      <c r="M4079" t="str">
        <f t="shared" si="133"/>
        <v>morning</v>
      </c>
    </row>
    <row r="4080" spans="13:13">
      <c r="M4080" t="str">
        <f t="shared" si="133"/>
        <v>morning</v>
      </c>
    </row>
    <row r="4081" spans="13:13">
      <c r="M4081" t="str">
        <f t="shared" si="133"/>
        <v>morning</v>
      </c>
    </row>
    <row r="4082" spans="13:13">
      <c r="M4082" t="str">
        <f t="shared" si="133"/>
        <v>morning</v>
      </c>
    </row>
    <row r="4083" spans="13:13">
      <c r="M4083" t="str">
        <f t="shared" si="133"/>
        <v>morning</v>
      </c>
    </row>
    <row r="4084" spans="13:13">
      <c r="M4084" t="str">
        <f t="shared" si="133"/>
        <v>morning</v>
      </c>
    </row>
    <row r="4085" spans="13:13">
      <c r="M4085" t="str">
        <f t="shared" si="133"/>
        <v>morning</v>
      </c>
    </row>
    <row r="4086" spans="13:13">
      <c r="M4086" t="str">
        <f t="shared" si="133"/>
        <v>morning</v>
      </c>
    </row>
    <row r="4087" spans="13:13">
      <c r="M4087" t="str">
        <f t="shared" si="133"/>
        <v>morning</v>
      </c>
    </row>
    <row r="4088" spans="13:13">
      <c r="M4088" t="str">
        <f t="shared" si="133"/>
        <v>morning</v>
      </c>
    </row>
    <row r="4089" spans="13:13">
      <c r="M4089" t="str">
        <f t="shared" si="133"/>
        <v>morning</v>
      </c>
    </row>
    <row r="4090" spans="13:13">
      <c r="M4090" t="str">
        <f t="shared" si="133"/>
        <v>morning</v>
      </c>
    </row>
    <row r="4091" spans="13:13">
      <c r="M4091" t="str">
        <f t="shared" si="133"/>
        <v>morning</v>
      </c>
    </row>
    <row r="4092" spans="13:13">
      <c r="M4092" t="str">
        <f t="shared" si="133"/>
        <v>morning</v>
      </c>
    </row>
    <row r="4093" spans="13:13">
      <c r="M4093" t="str">
        <f t="shared" si="133"/>
        <v>morning</v>
      </c>
    </row>
    <row r="4094" spans="13:13">
      <c r="M4094" t="str">
        <f t="shared" si="133"/>
        <v>morning</v>
      </c>
    </row>
    <row r="4095" spans="13:13">
      <c r="M4095" t="str">
        <f t="shared" si="133"/>
        <v>morning</v>
      </c>
    </row>
    <row r="4096" spans="13:13">
      <c r="M4096" t="str">
        <f t="shared" si="133"/>
        <v>morning</v>
      </c>
    </row>
    <row r="4097" spans="13:13">
      <c r="M4097" t="str">
        <f t="shared" si="133"/>
        <v>morning</v>
      </c>
    </row>
    <row r="4098" spans="13:13">
      <c r="M4098" t="str">
        <f t="shared" si="133"/>
        <v>morning</v>
      </c>
    </row>
    <row r="4099" spans="13:13">
      <c r="M4099" t="str">
        <f t="shared" ref="M4099:M4162" si="134">IF(G4099&lt;TIME(12,0,0),"morning",IF(AND(G4099&gt;=TIME(12,0,0),G4099&lt;TIME(16,0,0)),"afternoon","evening"))</f>
        <v>morning</v>
      </c>
    </row>
    <row r="4100" spans="13:13">
      <c r="M4100" t="str">
        <f t="shared" si="134"/>
        <v>morning</v>
      </c>
    </row>
    <row r="4101" spans="13:13">
      <c r="M4101" t="str">
        <f t="shared" si="134"/>
        <v>morning</v>
      </c>
    </row>
    <row r="4102" spans="13:13">
      <c r="M4102" t="str">
        <f t="shared" si="134"/>
        <v>morning</v>
      </c>
    </row>
    <row r="4103" spans="13:13">
      <c r="M4103" t="str">
        <f t="shared" si="134"/>
        <v>morning</v>
      </c>
    </row>
    <row r="4104" spans="13:13">
      <c r="M4104" t="str">
        <f t="shared" si="134"/>
        <v>morning</v>
      </c>
    </row>
    <row r="4105" spans="13:13">
      <c r="M4105" t="str">
        <f t="shared" si="134"/>
        <v>morning</v>
      </c>
    </row>
    <row r="4106" spans="13:13">
      <c r="M4106" t="str">
        <f t="shared" si="134"/>
        <v>morning</v>
      </c>
    </row>
    <row r="4107" spans="13:13">
      <c r="M4107" t="str">
        <f t="shared" si="134"/>
        <v>morning</v>
      </c>
    </row>
    <row r="4108" spans="13:13">
      <c r="M4108" t="str">
        <f t="shared" si="134"/>
        <v>morning</v>
      </c>
    </row>
    <row r="4109" spans="13:13">
      <c r="M4109" t="str">
        <f t="shared" si="134"/>
        <v>morning</v>
      </c>
    </row>
    <row r="4110" spans="13:13">
      <c r="M4110" t="str">
        <f t="shared" si="134"/>
        <v>morning</v>
      </c>
    </row>
    <row r="4111" spans="13:13">
      <c r="M4111" t="str">
        <f t="shared" si="134"/>
        <v>morning</v>
      </c>
    </row>
    <row r="4112" spans="13:13">
      <c r="M4112" t="str">
        <f t="shared" si="134"/>
        <v>morning</v>
      </c>
    </row>
    <row r="4113" spans="13:13">
      <c r="M4113" t="str">
        <f t="shared" si="134"/>
        <v>morning</v>
      </c>
    </row>
    <row r="4114" spans="13:13">
      <c r="M4114" t="str">
        <f t="shared" si="134"/>
        <v>morning</v>
      </c>
    </row>
    <row r="4115" spans="13:13">
      <c r="M4115" t="str">
        <f t="shared" si="134"/>
        <v>morning</v>
      </c>
    </row>
    <row r="4116" spans="13:13">
      <c r="M4116" t="str">
        <f t="shared" si="134"/>
        <v>morning</v>
      </c>
    </row>
    <row r="4117" spans="13:13">
      <c r="M4117" t="str">
        <f t="shared" si="134"/>
        <v>morning</v>
      </c>
    </row>
    <row r="4118" spans="13:13">
      <c r="M4118" t="str">
        <f t="shared" si="134"/>
        <v>morning</v>
      </c>
    </row>
    <row r="4119" spans="13:13">
      <c r="M4119" t="str">
        <f t="shared" si="134"/>
        <v>morning</v>
      </c>
    </row>
    <row r="4120" spans="13:13">
      <c r="M4120" t="str">
        <f t="shared" si="134"/>
        <v>morning</v>
      </c>
    </row>
    <row r="4121" spans="13:13">
      <c r="M4121" t="str">
        <f t="shared" si="134"/>
        <v>morning</v>
      </c>
    </row>
    <row r="4122" spans="13:13">
      <c r="M4122" t="str">
        <f t="shared" si="134"/>
        <v>morning</v>
      </c>
    </row>
    <row r="4123" spans="13:13">
      <c r="M4123" t="str">
        <f t="shared" si="134"/>
        <v>morning</v>
      </c>
    </row>
    <row r="4124" spans="13:13">
      <c r="M4124" t="str">
        <f t="shared" si="134"/>
        <v>morning</v>
      </c>
    </row>
    <row r="4125" spans="13:13">
      <c r="M4125" t="str">
        <f t="shared" si="134"/>
        <v>morning</v>
      </c>
    </row>
    <row r="4126" spans="13:13">
      <c r="M4126" t="str">
        <f t="shared" si="134"/>
        <v>morning</v>
      </c>
    </row>
    <row r="4127" spans="13:13">
      <c r="M4127" t="str">
        <f t="shared" si="134"/>
        <v>morning</v>
      </c>
    </row>
    <row r="4128" spans="13:13">
      <c r="M4128" t="str">
        <f t="shared" si="134"/>
        <v>morning</v>
      </c>
    </row>
    <row r="4129" spans="13:13">
      <c r="M4129" t="str">
        <f t="shared" si="134"/>
        <v>morning</v>
      </c>
    </row>
    <row r="4130" spans="13:13">
      <c r="M4130" t="str">
        <f t="shared" si="134"/>
        <v>morning</v>
      </c>
    </row>
    <row r="4131" spans="13:13">
      <c r="M4131" t="str">
        <f t="shared" si="134"/>
        <v>morning</v>
      </c>
    </row>
    <row r="4132" spans="13:13">
      <c r="M4132" t="str">
        <f t="shared" si="134"/>
        <v>morning</v>
      </c>
    </row>
    <row r="4133" spans="13:13">
      <c r="M4133" t="str">
        <f t="shared" si="134"/>
        <v>morning</v>
      </c>
    </row>
    <row r="4134" spans="13:13">
      <c r="M4134" t="str">
        <f t="shared" si="134"/>
        <v>morning</v>
      </c>
    </row>
    <row r="4135" spans="13:13">
      <c r="M4135" t="str">
        <f t="shared" si="134"/>
        <v>morning</v>
      </c>
    </row>
    <row r="4136" spans="13:13">
      <c r="M4136" t="str">
        <f t="shared" si="134"/>
        <v>morning</v>
      </c>
    </row>
    <row r="4137" spans="13:13">
      <c r="M4137" t="str">
        <f t="shared" si="134"/>
        <v>morning</v>
      </c>
    </row>
    <row r="4138" spans="13:13">
      <c r="M4138" t="str">
        <f t="shared" si="134"/>
        <v>morning</v>
      </c>
    </row>
    <row r="4139" spans="13:13">
      <c r="M4139" t="str">
        <f t="shared" si="134"/>
        <v>morning</v>
      </c>
    </row>
    <row r="4140" spans="13:13">
      <c r="M4140" t="str">
        <f t="shared" si="134"/>
        <v>morning</v>
      </c>
    </row>
    <row r="4141" spans="13:13">
      <c r="M4141" t="str">
        <f t="shared" si="134"/>
        <v>morning</v>
      </c>
    </row>
    <row r="4142" spans="13:13">
      <c r="M4142" t="str">
        <f t="shared" si="134"/>
        <v>morning</v>
      </c>
    </row>
    <row r="4143" spans="13:13">
      <c r="M4143" t="str">
        <f t="shared" si="134"/>
        <v>morning</v>
      </c>
    </row>
    <row r="4144" spans="13:13">
      <c r="M4144" t="str">
        <f t="shared" si="134"/>
        <v>morning</v>
      </c>
    </row>
    <row r="4145" spans="13:13">
      <c r="M4145" t="str">
        <f t="shared" si="134"/>
        <v>morning</v>
      </c>
    </row>
    <row r="4146" spans="13:13">
      <c r="M4146" t="str">
        <f t="shared" si="134"/>
        <v>morning</v>
      </c>
    </row>
    <row r="4147" spans="13:13">
      <c r="M4147" t="str">
        <f t="shared" si="134"/>
        <v>morning</v>
      </c>
    </row>
    <row r="4148" spans="13:13">
      <c r="M4148" t="str">
        <f t="shared" si="134"/>
        <v>morning</v>
      </c>
    </row>
    <row r="4149" spans="13:13">
      <c r="M4149" t="str">
        <f t="shared" si="134"/>
        <v>morning</v>
      </c>
    </row>
    <row r="4150" spans="13:13">
      <c r="M4150" t="str">
        <f t="shared" si="134"/>
        <v>morning</v>
      </c>
    </row>
    <row r="4151" spans="13:13">
      <c r="M4151" t="str">
        <f t="shared" si="134"/>
        <v>morning</v>
      </c>
    </row>
    <row r="4152" spans="13:13">
      <c r="M4152" t="str">
        <f t="shared" si="134"/>
        <v>morning</v>
      </c>
    </row>
    <row r="4153" spans="13:13">
      <c r="M4153" t="str">
        <f t="shared" si="134"/>
        <v>morning</v>
      </c>
    </row>
    <row r="4154" spans="13:13">
      <c r="M4154" t="str">
        <f t="shared" si="134"/>
        <v>morning</v>
      </c>
    </row>
    <row r="4155" spans="13:13">
      <c r="M4155" t="str">
        <f t="shared" si="134"/>
        <v>morning</v>
      </c>
    </row>
    <row r="4156" spans="13:13">
      <c r="M4156" t="str">
        <f t="shared" si="134"/>
        <v>morning</v>
      </c>
    </row>
    <row r="4157" spans="13:13">
      <c r="M4157" t="str">
        <f t="shared" si="134"/>
        <v>morning</v>
      </c>
    </row>
    <row r="4158" spans="13:13">
      <c r="M4158" t="str">
        <f t="shared" si="134"/>
        <v>morning</v>
      </c>
    </row>
    <row r="4159" spans="13:13">
      <c r="M4159" t="str">
        <f t="shared" si="134"/>
        <v>morning</v>
      </c>
    </row>
    <row r="4160" spans="13:13">
      <c r="M4160" t="str">
        <f t="shared" si="134"/>
        <v>morning</v>
      </c>
    </row>
    <row r="4161" spans="13:13">
      <c r="M4161" t="str">
        <f t="shared" si="134"/>
        <v>morning</v>
      </c>
    </row>
    <row r="4162" spans="13:13">
      <c r="M4162" t="str">
        <f t="shared" si="134"/>
        <v>morning</v>
      </c>
    </row>
    <row r="4163" spans="13:13">
      <c r="M4163" t="str">
        <f t="shared" ref="M4163:M4226" si="135">IF(G4163&lt;TIME(12,0,0),"morning",IF(AND(G4163&gt;=TIME(12,0,0),G4163&lt;TIME(16,0,0)),"afternoon","evening"))</f>
        <v>morning</v>
      </c>
    </row>
    <row r="4164" spans="13:13">
      <c r="M4164" t="str">
        <f t="shared" si="135"/>
        <v>morning</v>
      </c>
    </row>
    <row r="4165" spans="13:13">
      <c r="M4165" t="str">
        <f t="shared" si="135"/>
        <v>morning</v>
      </c>
    </row>
    <row r="4166" spans="13:13">
      <c r="M4166" t="str">
        <f t="shared" si="135"/>
        <v>morning</v>
      </c>
    </row>
    <row r="4167" spans="13:13">
      <c r="M4167" t="str">
        <f t="shared" si="135"/>
        <v>morning</v>
      </c>
    </row>
    <row r="4168" spans="13:13">
      <c r="M4168" t="str">
        <f t="shared" si="135"/>
        <v>morning</v>
      </c>
    </row>
    <row r="4169" spans="13:13">
      <c r="M4169" t="str">
        <f t="shared" si="135"/>
        <v>morning</v>
      </c>
    </row>
    <row r="4170" spans="13:13">
      <c r="M4170" t="str">
        <f t="shared" si="135"/>
        <v>morning</v>
      </c>
    </row>
    <row r="4171" spans="13:13">
      <c r="M4171" t="str">
        <f t="shared" si="135"/>
        <v>morning</v>
      </c>
    </row>
    <row r="4172" spans="13:13">
      <c r="M4172" t="str">
        <f t="shared" si="135"/>
        <v>morning</v>
      </c>
    </row>
    <row r="4173" spans="13:13">
      <c r="M4173" t="str">
        <f t="shared" si="135"/>
        <v>morning</v>
      </c>
    </row>
    <row r="4174" spans="13:13">
      <c r="M4174" t="str">
        <f t="shared" si="135"/>
        <v>morning</v>
      </c>
    </row>
    <row r="4175" spans="13:13">
      <c r="M4175" t="str">
        <f t="shared" si="135"/>
        <v>morning</v>
      </c>
    </row>
    <row r="4176" spans="13:13">
      <c r="M4176" t="str">
        <f t="shared" si="135"/>
        <v>morning</v>
      </c>
    </row>
    <row r="4177" spans="13:13">
      <c r="M4177" t="str">
        <f t="shared" si="135"/>
        <v>morning</v>
      </c>
    </row>
    <row r="4178" spans="13:13">
      <c r="M4178" t="str">
        <f t="shared" si="135"/>
        <v>morning</v>
      </c>
    </row>
    <row r="4179" spans="13:13">
      <c r="M4179" t="str">
        <f t="shared" si="135"/>
        <v>morning</v>
      </c>
    </row>
    <row r="4180" spans="13:13">
      <c r="M4180" t="str">
        <f t="shared" si="135"/>
        <v>morning</v>
      </c>
    </row>
    <row r="4181" spans="13:13">
      <c r="M4181" t="str">
        <f t="shared" si="135"/>
        <v>morning</v>
      </c>
    </row>
    <row r="4182" spans="13:13">
      <c r="M4182" t="str">
        <f t="shared" si="135"/>
        <v>morning</v>
      </c>
    </row>
    <row r="4183" spans="13:13">
      <c r="M4183" t="str">
        <f t="shared" si="135"/>
        <v>morning</v>
      </c>
    </row>
    <row r="4184" spans="13:13">
      <c r="M4184" t="str">
        <f t="shared" si="135"/>
        <v>morning</v>
      </c>
    </row>
    <row r="4185" spans="13:13">
      <c r="M4185" t="str">
        <f t="shared" si="135"/>
        <v>morning</v>
      </c>
    </row>
    <row r="4186" spans="13:13">
      <c r="M4186" t="str">
        <f t="shared" si="135"/>
        <v>morning</v>
      </c>
    </row>
    <row r="4187" spans="13:13">
      <c r="M4187" t="str">
        <f t="shared" si="135"/>
        <v>morning</v>
      </c>
    </row>
    <row r="4188" spans="13:13">
      <c r="M4188" t="str">
        <f t="shared" si="135"/>
        <v>morning</v>
      </c>
    </row>
    <row r="4189" spans="13:13">
      <c r="M4189" t="str">
        <f t="shared" si="135"/>
        <v>morning</v>
      </c>
    </row>
    <row r="4190" spans="13:13">
      <c r="M4190" t="str">
        <f t="shared" si="135"/>
        <v>morning</v>
      </c>
    </row>
    <row r="4191" spans="13:13">
      <c r="M4191" t="str">
        <f t="shared" si="135"/>
        <v>morning</v>
      </c>
    </row>
    <row r="4192" spans="13:13">
      <c r="M4192" t="str">
        <f t="shared" si="135"/>
        <v>morning</v>
      </c>
    </row>
    <row r="4193" spans="13:13">
      <c r="M4193" t="str">
        <f t="shared" si="135"/>
        <v>morning</v>
      </c>
    </row>
    <row r="4194" spans="13:13">
      <c r="M4194" t="str">
        <f t="shared" si="135"/>
        <v>morning</v>
      </c>
    </row>
    <row r="4195" spans="13:13">
      <c r="M4195" t="str">
        <f t="shared" si="135"/>
        <v>morning</v>
      </c>
    </row>
    <row r="4196" spans="13:13">
      <c r="M4196" t="str">
        <f t="shared" si="135"/>
        <v>morning</v>
      </c>
    </row>
    <row r="4197" spans="13:13">
      <c r="M4197" t="str">
        <f t="shared" si="135"/>
        <v>morning</v>
      </c>
    </row>
    <row r="4198" spans="13:13">
      <c r="M4198" t="str">
        <f t="shared" si="135"/>
        <v>morning</v>
      </c>
    </row>
    <row r="4199" spans="13:13">
      <c r="M4199" t="str">
        <f t="shared" si="135"/>
        <v>morning</v>
      </c>
    </row>
    <row r="4200" spans="13:13">
      <c r="M4200" t="str">
        <f t="shared" si="135"/>
        <v>morning</v>
      </c>
    </row>
    <row r="4201" spans="13:13">
      <c r="M4201" t="str">
        <f t="shared" si="135"/>
        <v>morning</v>
      </c>
    </row>
    <row r="4202" spans="13:13">
      <c r="M4202" t="str">
        <f t="shared" si="135"/>
        <v>morning</v>
      </c>
    </row>
    <row r="4203" spans="13:13">
      <c r="M4203" t="str">
        <f t="shared" si="135"/>
        <v>morning</v>
      </c>
    </row>
    <row r="4204" spans="13:13">
      <c r="M4204" t="str">
        <f t="shared" si="135"/>
        <v>morning</v>
      </c>
    </row>
    <row r="4205" spans="13:13">
      <c r="M4205" t="str">
        <f t="shared" si="135"/>
        <v>morning</v>
      </c>
    </row>
    <row r="4206" spans="13:13">
      <c r="M4206" t="str">
        <f t="shared" si="135"/>
        <v>morning</v>
      </c>
    </row>
    <row r="4207" spans="13:13">
      <c r="M4207" t="str">
        <f t="shared" si="135"/>
        <v>morning</v>
      </c>
    </row>
    <row r="4208" spans="13:13">
      <c r="M4208" t="str">
        <f t="shared" si="135"/>
        <v>morning</v>
      </c>
    </row>
    <row r="4209" spans="13:13">
      <c r="M4209" t="str">
        <f t="shared" si="135"/>
        <v>morning</v>
      </c>
    </row>
    <row r="4210" spans="13:13">
      <c r="M4210" t="str">
        <f t="shared" si="135"/>
        <v>morning</v>
      </c>
    </row>
    <row r="4211" spans="13:13">
      <c r="M4211" t="str">
        <f t="shared" si="135"/>
        <v>morning</v>
      </c>
    </row>
    <row r="4212" spans="13:13">
      <c r="M4212" t="str">
        <f t="shared" si="135"/>
        <v>morning</v>
      </c>
    </row>
    <row r="4213" spans="13:13">
      <c r="M4213" t="str">
        <f t="shared" si="135"/>
        <v>morning</v>
      </c>
    </row>
    <row r="4214" spans="13:13">
      <c r="M4214" t="str">
        <f t="shared" si="135"/>
        <v>morning</v>
      </c>
    </row>
    <row r="4215" spans="13:13">
      <c r="M4215" t="str">
        <f t="shared" si="135"/>
        <v>morning</v>
      </c>
    </row>
    <row r="4216" spans="13:13">
      <c r="M4216" t="str">
        <f t="shared" si="135"/>
        <v>morning</v>
      </c>
    </row>
    <row r="4217" spans="13:13">
      <c r="M4217" t="str">
        <f t="shared" si="135"/>
        <v>morning</v>
      </c>
    </row>
    <row r="4218" spans="13:13">
      <c r="M4218" t="str">
        <f t="shared" si="135"/>
        <v>morning</v>
      </c>
    </row>
    <row r="4219" spans="13:13">
      <c r="M4219" t="str">
        <f t="shared" si="135"/>
        <v>morning</v>
      </c>
    </row>
    <row r="4220" spans="13:13">
      <c r="M4220" t="str">
        <f t="shared" si="135"/>
        <v>morning</v>
      </c>
    </row>
    <row r="4221" spans="13:13">
      <c r="M4221" t="str">
        <f t="shared" si="135"/>
        <v>morning</v>
      </c>
    </row>
    <row r="4222" spans="13:13">
      <c r="M4222" t="str">
        <f t="shared" si="135"/>
        <v>morning</v>
      </c>
    </row>
    <row r="4223" spans="13:13">
      <c r="M4223" t="str">
        <f t="shared" si="135"/>
        <v>morning</v>
      </c>
    </row>
    <row r="4224" spans="13:13">
      <c r="M4224" t="str">
        <f t="shared" si="135"/>
        <v>morning</v>
      </c>
    </row>
    <row r="4225" spans="13:13">
      <c r="M4225" t="str">
        <f t="shared" si="135"/>
        <v>morning</v>
      </c>
    </row>
    <row r="4226" spans="13:13">
      <c r="M4226" t="str">
        <f t="shared" si="135"/>
        <v>morning</v>
      </c>
    </row>
    <row r="4227" spans="13:13">
      <c r="M4227" t="str">
        <f t="shared" ref="M4227:M4290" si="136">IF(G4227&lt;TIME(12,0,0),"morning",IF(AND(G4227&gt;=TIME(12,0,0),G4227&lt;TIME(16,0,0)),"afternoon","evening"))</f>
        <v>morning</v>
      </c>
    </row>
    <row r="4228" spans="13:13">
      <c r="M4228" t="str">
        <f t="shared" si="136"/>
        <v>morning</v>
      </c>
    </row>
    <row r="4229" spans="13:13">
      <c r="M4229" t="str">
        <f t="shared" si="136"/>
        <v>morning</v>
      </c>
    </row>
    <row r="4230" spans="13:13">
      <c r="M4230" t="str">
        <f t="shared" si="136"/>
        <v>morning</v>
      </c>
    </row>
    <row r="4231" spans="13:13">
      <c r="M4231" t="str">
        <f t="shared" si="136"/>
        <v>morning</v>
      </c>
    </row>
    <row r="4232" spans="13:13">
      <c r="M4232" t="str">
        <f t="shared" si="136"/>
        <v>morning</v>
      </c>
    </row>
    <row r="4233" spans="13:13">
      <c r="M4233" t="str">
        <f t="shared" si="136"/>
        <v>morning</v>
      </c>
    </row>
    <row r="4234" spans="13:13">
      <c r="M4234" t="str">
        <f t="shared" si="136"/>
        <v>morning</v>
      </c>
    </row>
    <row r="4235" spans="13:13">
      <c r="M4235" t="str">
        <f t="shared" si="136"/>
        <v>morning</v>
      </c>
    </row>
    <row r="4236" spans="13:13">
      <c r="M4236" t="str">
        <f t="shared" si="136"/>
        <v>morning</v>
      </c>
    </row>
    <row r="4237" spans="13:13">
      <c r="M4237" t="str">
        <f t="shared" si="136"/>
        <v>morning</v>
      </c>
    </row>
    <row r="4238" spans="13:13">
      <c r="M4238" t="str">
        <f t="shared" si="136"/>
        <v>morning</v>
      </c>
    </row>
    <row r="4239" spans="13:13">
      <c r="M4239" t="str">
        <f t="shared" si="136"/>
        <v>morning</v>
      </c>
    </row>
    <row r="4240" spans="13:13">
      <c r="M4240" t="str">
        <f t="shared" si="136"/>
        <v>morning</v>
      </c>
    </row>
    <row r="4241" spans="13:13">
      <c r="M4241" t="str">
        <f t="shared" si="136"/>
        <v>morning</v>
      </c>
    </row>
    <row r="4242" spans="13:13">
      <c r="M4242" t="str">
        <f t="shared" si="136"/>
        <v>morning</v>
      </c>
    </row>
    <row r="4243" spans="13:13">
      <c r="M4243" t="str">
        <f t="shared" si="136"/>
        <v>morning</v>
      </c>
    </row>
    <row r="4244" spans="13:13">
      <c r="M4244" t="str">
        <f t="shared" si="136"/>
        <v>morning</v>
      </c>
    </row>
    <row r="4245" spans="13:13">
      <c r="M4245" t="str">
        <f t="shared" si="136"/>
        <v>morning</v>
      </c>
    </row>
    <row r="4246" spans="13:13">
      <c r="M4246" t="str">
        <f t="shared" si="136"/>
        <v>morning</v>
      </c>
    </row>
    <row r="4247" spans="13:13">
      <c r="M4247" t="str">
        <f t="shared" si="136"/>
        <v>morning</v>
      </c>
    </row>
    <row r="4248" spans="13:13">
      <c r="M4248" t="str">
        <f t="shared" si="136"/>
        <v>morning</v>
      </c>
    </row>
    <row r="4249" spans="13:13">
      <c r="M4249" t="str">
        <f t="shared" si="136"/>
        <v>morning</v>
      </c>
    </row>
    <row r="4250" spans="13:13">
      <c r="M4250" t="str">
        <f t="shared" si="136"/>
        <v>morning</v>
      </c>
    </row>
    <row r="4251" spans="13:13">
      <c r="M4251" t="str">
        <f t="shared" si="136"/>
        <v>morning</v>
      </c>
    </row>
    <row r="4252" spans="13:13">
      <c r="M4252" t="str">
        <f t="shared" si="136"/>
        <v>morning</v>
      </c>
    </row>
    <row r="4253" spans="13:13">
      <c r="M4253" t="str">
        <f t="shared" si="136"/>
        <v>morning</v>
      </c>
    </row>
    <row r="4254" spans="13:13">
      <c r="M4254" t="str">
        <f t="shared" si="136"/>
        <v>morning</v>
      </c>
    </row>
    <row r="4255" spans="13:13">
      <c r="M4255" t="str">
        <f t="shared" si="136"/>
        <v>morning</v>
      </c>
    </row>
    <row r="4256" spans="13:13">
      <c r="M4256" t="str">
        <f t="shared" si="136"/>
        <v>morning</v>
      </c>
    </row>
    <row r="4257" spans="13:13">
      <c r="M4257" t="str">
        <f t="shared" si="136"/>
        <v>morning</v>
      </c>
    </row>
    <row r="4258" spans="13:13">
      <c r="M4258" t="str">
        <f t="shared" si="136"/>
        <v>morning</v>
      </c>
    </row>
    <row r="4259" spans="13:13">
      <c r="M4259" t="str">
        <f t="shared" si="136"/>
        <v>morning</v>
      </c>
    </row>
    <row r="4260" spans="13:13">
      <c r="M4260" t="str">
        <f t="shared" si="136"/>
        <v>morning</v>
      </c>
    </row>
    <row r="4261" spans="13:13">
      <c r="M4261" t="str">
        <f t="shared" si="136"/>
        <v>morning</v>
      </c>
    </row>
    <row r="4262" spans="13:13">
      <c r="M4262" t="str">
        <f t="shared" si="136"/>
        <v>morning</v>
      </c>
    </row>
    <row r="4263" spans="13:13">
      <c r="M4263" t="str">
        <f t="shared" si="136"/>
        <v>morning</v>
      </c>
    </row>
    <row r="4264" spans="13:13">
      <c r="M4264" t="str">
        <f t="shared" si="136"/>
        <v>morning</v>
      </c>
    </row>
    <row r="4265" spans="13:13">
      <c r="M4265" t="str">
        <f t="shared" si="136"/>
        <v>morning</v>
      </c>
    </row>
    <row r="4266" spans="13:13">
      <c r="M4266" t="str">
        <f t="shared" si="136"/>
        <v>morning</v>
      </c>
    </row>
    <row r="4267" spans="13:13">
      <c r="M4267" t="str">
        <f t="shared" si="136"/>
        <v>morning</v>
      </c>
    </row>
    <row r="4268" spans="13:13">
      <c r="M4268" t="str">
        <f t="shared" si="136"/>
        <v>morning</v>
      </c>
    </row>
    <row r="4269" spans="13:13">
      <c r="M4269" t="str">
        <f t="shared" si="136"/>
        <v>morning</v>
      </c>
    </row>
    <row r="4270" spans="13:13">
      <c r="M4270" t="str">
        <f t="shared" si="136"/>
        <v>morning</v>
      </c>
    </row>
    <row r="4271" spans="13:13">
      <c r="M4271" t="str">
        <f t="shared" si="136"/>
        <v>morning</v>
      </c>
    </row>
    <row r="4272" spans="13:13">
      <c r="M4272" t="str">
        <f t="shared" si="136"/>
        <v>morning</v>
      </c>
    </row>
    <row r="4273" spans="13:13">
      <c r="M4273" t="str">
        <f t="shared" si="136"/>
        <v>morning</v>
      </c>
    </row>
    <row r="4274" spans="13:13">
      <c r="M4274" t="str">
        <f t="shared" si="136"/>
        <v>morning</v>
      </c>
    </row>
    <row r="4275" spans="13:13">
      <c r="M4275" t="str">
        <f t="shared" si="136"/>
        <v>morning</v>
      </c>
    </row>
    <row r="4276" spans="13:13">
      <c r="M4276" t="str">
        <f t="shared" si="136"/>
        <v>morning</v>
      </c>
    </row>
    <row r="4277" spans="13:13">
      <c r="M4277" t="str">
        <f t="shared" si="136"/>
        <v>morning</v>
      </c>
    </row>
    <row r="4278" spans="13:13">
      <c r="M4278" t="str">
        <f t="shared" si="136"/>
        <v>morning</v>
      </c>
    </row>
    <row r="4279" spans="13:13">
      <c r="M4279" t="str">
        <f t="shared" si="136"/>
        <v>morning</v>
      </c>
    </row>
    <row r="4280" spans="13:13">
      <c r="M4280" t="str">
        <f t="shared" si="136"/>
        <v>morning</v>
      </c>
    </row>
    <row r="4281" spans="13:13">
      <c r="M4281" t="str">
        <f t="shared" si="136"/>
        <v>morning</v>
      </c>
    </row>
    <row r="4282" spans="13:13">
      <c r="M4282" t="str">
        <f t="shared" si="136"/>
        <v>morning</v>
      </c>
    </row>
    <row r="4283" spans="13:13">
      <c r="M4283" t="str">
        <f t="shared" si="136"/>
        <v>morning</v>
      </c>
    </row>
    <row r="4284" spans="13:13">
      <c r="M4284" t="str">
        <f t="shared" si="136"/>
        <v>morning</v>
      </c>
    </row>
    <row r="4285" spans="13:13">
      <c r="M4285" t="str">
        <f t="shared" si="136"/>
        <v>morning</v>
      </c>
    </row>
    <row r="4286" spans="13:13">
      <c r="M4286" t="str">
        <f t="shared" si="136"/>
        <v>morning</v>
      </c>
    </row>
    <row r="4287" spans="13:13">
      <c r="M4287" t="str">
        <f t="shared" si="136"/>
        <v>morning</v>
      </c>
    </row>
    <row r="4288" spans="13:13">
      <c r="M4288" t="str">
        <f t="shared" si="136"/>
        <v>morning</v>
      </c>
    </row>
    <row r="4289" spans="13:13">
      <c r="M4289" t="str">
        <f t="shared" si="136"/>
        <v>morning</v>
      </c>
    </row>
    <row r="4290" spans="13:13">
      <c r="M4290" t="str">
        <f t="shared" si="136"/>
        <v>morning</v>
      </c>
    </row>
    <row r="4291" spans="13:13">
      <c r="M4291" t="str">
        <f t="shared" ref="M4291:M4354" si="137">IF(G4291&lt;TIME(12,0,0),"morning",IF(AND(G4291&gt;=TIME(12,0,0),G4291&lt;TIME(16,0,0)),"afternoon","evening"))</f>
        <v>morning</v>
      </c>
    </row>
    <row r="4292" spans="13:13">
      <c r="M4292" t="str">
        <f t="shared" si="137"/>
        <v>morning</v>
      </c>
    </row>
    <row r="4293" spans="13:13">
      <c r="M4293" t="str">
        <f t="shared" si="137"/>
        <v>morning</v>
      </c>
    </row>
    <row r="4294" spans="13:13">
      <c r="M4294" t="str">
        <f t="shared" si="137"/>
        <v>morning</v>
      </c>
    </row>
    <row r="4295" spans="13:13">
      <c r="M4295" t="str">
        <f t="shared" si="137"/>
        <v>morning</v>
      </c>
    </row>
    <row r="4296" spans="13:13">
      <c r="M4296" t="str">
        <f t="shared" si="137"/>
        <v>morning</v>
      </c>
    </row>
    <row r="4297" spans="13:13">
      <c r="M4297" t="str">
        <f t="shared" si="137"/>
        <v>morning</v>
      </c>
    </row>
    <row r="4298" spans="13:13">
      <c r="M4298" t="str">
        <f t="shared" si="137"/>
        <v>morning</v>
      </c>
    </row>
    <row r="4299" spans="13:13">
      <c r="M4299" t="str">
        <f t="shared" si="137"/>
        <v>morning</v>
      </c>
    </row>
    <row r="4300" spans="13:13">
      <c r="M4300" t="str">
        <f t="shared" si="137"/>
        <v>morning</v>
      </c>
    </row>
    <row r="4301" spans="13:13">
      <c r="M4301" t="str">
        <f t="shared" si="137"/>
        <v>morning</v>
      </c>
    </row>
    <row r="4302" spans="13:13">
      <c r="M4302" t="str">
        <f t="shared" si="137"/>
        <v>morning</v>
      </c>
    </row>
    <row r="4303" spans="13:13">
      <c r="M4303" t="str">
        <f t="shared" si="137"/>
        <v>morning</v>
      </c>
    </row>
    <row r="4304" spans="13:13">
      <c r="M4304" t="str">
        <f t="shared" si="137"/>
        <v>morning</v>
      </c>
    </row>
    <row r="4305" spans="13:13">
      <c r="M4305" t="str">
        <f t="shared" si="137"/>
        <v>morning</v>
      </c>
    </row>
    <row r="4306" spans="13:13">
      <c r="M4306" t="str">
        <f t="shared" si="137"/>
        <v>morning</v>
      </c>
    </row>
    <row r="4307" spans="13:13">
      <c r="M4307" t="str">
        <f t="shared" si="137"/>
        <v>morning</v>
      </c>
    </row>
    <row r="4308" spans="13:13">
      <c r="M4308" t="str">
        <f t="shared" si="137"/>
        <v>morning</v>
      </c>
    </row>
    <row r="4309" spans="13:13">
      <c r="M4309" t="str">
        <f t="shared" si="137"/>
        <v>morning</v>
      </c>
    </row>
    <row r="4310" spans="13:13">
      <c r="M4310" t="str">
        <f t="shared" si="137"/>
        <v>morning</v>
      </c>
    </row>
    <row r="4311" spans="13:13">
      <c r="M4311" t="str">
        <f t="shared" si="137"/>
        <v>morning</v>
      </c>
    </row>
    <row r="4312" spans="13:13">
      <c r="M4312" t="str">
        <f t="shared" si="137"/>
        <v>morning</v>
      </c>
    </row>
    <row r="4313" spans="13:13">
      <c r="M4313" t="str">
        <f t="shared" si="137"/>
        <v>morning</v>
      </c>
    </row>
    <row r="4314" spans="13:13">
      <c r="M4314" t="str">
        <f t="shared" si="137"/>
        <v>morning</v>
      </c>
    </row>
    <row r="4315" spans="13:13">
      <c r="M4315" t="str">
        <f t="shared" si="137"/>
        <v>morning</v>
      </c>
    </row>
    <row r="4316" spans="13:13">
      <c r="M4316" t="str">
        <f t="shared" si="137"/>
        <v>morning</v>
      </c>
    </row>
    <row r="4317" spans="13:13">
      <c r="M4317" t="str">
        <f t="shared" si="137"/>
        <v>morning</v>
      </c>
    </row>
    <row r="4318" spans="13:13">
      <c r="M4318" t="str">
        <f t="shared" si="137"/>
        <v>morning</v>
      </c>
    </row>
    <row r="4319" spans="13:13">
      <c r="M4319" t="str">
        <f t="shared" si="137"/>
        <v>morning</v>
      </c>
    </row>
    <row r="4320" spans="13:13">
      <c r="M4320" t="str">
        <f t="shared" si="137"/>
        <v>morning</v>
      </c>
    </row>
    <row r="4321" spans="13:13">
      <c r="M4321" t="str">
        <f t="shared" si="137"/>
        <v>morning</v>
      </c>
    </row>
    <row r="4322" spans="13:13">
      <c r="M4322" t="str">
        <f t="shared" si="137"/>
        <v>morning</v>
      </c>
    </row>
    <row r="4323" spans="13:13">
      <c r="M4323" t="str">
        <f t="shared" si="137"/>
        <v>morning</v>
      </c>
    </row>
    <row r="4324" spans="13:13">
      <c r="M4324" t="str">
        <f t="shared" si="137"/>
        <v>morning</v>
      </c>
    </row>
    <row r="4325" spans="13:13">
      <c r="M4325" t="str">
        <f t="shared" si="137"/>
        <v>morning</v>
      </c>
    </row>
    <row r="4326" spans="13:13">
      <c r="M4326" t="str">
        <f t="shared" si="137"/>
        <v>morning</v>
      </c>
    </row>
    <row r="4327" spans="13:13">
      <c r="M4327" t="str">
        <f t="shared" si="137"/>
        <v>morning</v>
      </c>
    </row>
    <row r="4328" spans="13:13">
      <c r="M4328" t="str">
        <f t="shared" si="137"/>
        <v>morning</v>
      </c>
    </row>
    <row r="4329" spans="13:13">
      <c r="M4329" t="str">
        <f t="shared" si="137"/>
        <v>morning</v>
      </c>
    </row>
    <row r="4330" spans="13:13">
      <c r="M4330" t="str">
        <f t="shared" si="137"/>
        <v>morning</v>
      </c>
    </row>
    <row r="4331" spans="13:13">
      <c r="M4331" t="str">
        <f t="shared" si="137"/>
        <v>morning</v>
      </c>
    </row>
    <row r="4332" spans="13:13">
      <c r="M4332" t="str">
        <f t="shared" si="137"/>
        <v>morning</v>
      </c>
    </row>
    <row r="4333" spans="13:13">
      <c r="M4333" t="str">
        <f t="shared" si="137"/>
        <v>morning</v>
      </c>
    </row>
    <row r="4334" spans="13:13">
      <c r="M4334" t="str">
        <f t="shared" si="137"/>
        <v>morning</v>
      </c>
    </row>
    <row r="4335" spans="13:13">
      <c r="M4335" t="str">
        <f t="shared" si="137"/>
        <v>morning</v>
      </c>
    </row>
    <row r="4336" spans="13:13">
      <c r="M4336" t="str">
        <f t="shared" si="137"/>
        <v>morning</v>
      </c>
    </row>
    <row r="4337" spans="13:13">
      <c r="M4337" t="str">
        <f t="shared" si="137"/>
        <v>morning</v>
      </c>
    </row>
    <row r="4338" spans="13:13">
      <c r="M4338" t="str">
        <f t="shared" si="137"/>
        <v>morning</v>
      </c>
    </row>
    <row r="4339" spans="13:13">
      <c r="M4339" t="str">
        <f t="shared" si="137"/>
        <v>morning</v>
      </c>
    </row>
    <row r="4340" spans="13:13">
      <c r="M4340" t="str">
        <f t="shared" si="137"/>
        <v>morning</v>
      </c>
    </row>
    <row r="4341" spans="13:13">
      <c r="M4341" t="str">
        <f t="shared" si="137"/>
        <v>morning</v>
      </c>
    </row>
    <row r="4342" spans="13:13">
      <c r="M4342" t="str">
        <f t="shared" si="137"/>
        <v>morning</v>
      </c>
    </row>
    <row r="4343" spans="13:13">
      <c r="M4343" t="str">
        <f t="shared" si="137"/>
        <v>morning</v>
      </c>
    </row>
    <row r="4344" spans="13:13">
      <c r="M4344" t="str">
        <f t="shared" si="137"/>
        <v>morning</v>
      </c>
    </row>
    <row r="4345" spans="13:13">
      <c r="M4345" t="str">
        <f t="shared" si="137"/>
        <v>morning</v>
      </c>
    </row>
    <row r="4346" spans="13:13">
      <c r="M4346" t="str">
        <f t="shared" si="137"/>
        <v>morning</v>
      </c>
    </row>
    <row r="4347" spans="13:13">
      <c r="M4347" t="str">
        <f t="shared" si="137"/>
        <v>morning</v>
      </c>
    </row>
    <row r="4348" spans="13:13">
      <c r="M4348" t="str">
        <f t="shared" si="137"/>
        <v>morning</v>
      </c>
    </row>
    <row r="4349" spans="13:13">
      <c r="M4349" t="str">
        <f t="shared" si="137"/>
        <v>morning</v>
      </c>
    </row>
    <row r="4350" spans="13:13">
      <c r="M4350" t="str">
        <f t="shared" si="137"/>
        <v>morning</v>
      </c>
    </row>
    <row r="4351" spans="13:13">
      <c r="M4351" t="str">
        <f t="shared" si="137"/>
        <v>morning</v>
      </c>
    </row>
    <row r="4352" spans="13:13">
      <c r="M4352" t="str">
        <f t="shared" si="137"/>
        <v>morning</v>
      </c>
    </row>
    <row r="4353" spans="13:13">
      <c r="M4353" t="str">
        <f t="shared" si="137"/>
        <v>morning</v>
      </c>
    </row>
    <row r="4354" spans="13:13">
      <c r="M4354" t="str">
        <f t="shared" si="137"/>
        <v>morning</v>
      </c>
    </row>
    <row r="4355" spans="13:13">
      <c r="M4355" t="str">
        <f t="shared" ref="M4355:M4418" si="138">IF(G4355&lt;TIME(12,0,0),"morning",IF(AND(G4355&gt;=TIME(12,0,0),G4355&lt;TIME(16,0,0)),"afternoon","evening"))</f>
        <v>morning</v>
      </c>
    </row>
    <row r="4356" spans="13:13">
      <c r="M4356" t="str">
        <f t="shared" si="138"/>
        <v>morning</v>
      </c>
    </row>
    <row r="4357" spans="13:13">
      <c r="M4357" t="str">
        <f t="shared" si="138"/>
        <v>morning</v>
      </c>
    </row>
    <row r="4358" spans="13:13">
      <c r="M4358" t="str">
        <f t="shared" si="138"/>
        <v>morning</v>
      </c>
    </row>
    <row r="4359" spans="13:13">
      <c r="M4359" t="str">
        <f t="shared" si="138"/>
        <v>morning</v>
      </c>
    </row>
    <row r="4360" spans="13:13">
      <c r="M4360" t="str">
        <f t="shared" si="138"/>
        <v>morning</v>
      </c>
    </row>
    <row r="4361" spans="13:13">
      <c r="M4361" t="str">
        <f t="shared" si="138"/>
        <v>morning</v>
      </c>
    </row>
    <row r="4362" spans="13:13">
      <c r="M4362" t="str">
        <f t="shared" si="138"/>
        <v>morning</v>
      </c>
    </row>
    <row r="4363" spans="13:13">
      <c r="M4363" t="str">
        <f t="shared" si="138"/>
        <v>morning</v>
      </c>
    </row>
    <row r="4364" spans="13:13">
      <c r="M4364" t="str">
        <f t="shared" si="138"/>
        <v>morning</v>
      </c>
    </row>
    <row r="4365" spans="13:13">
      <c r="M4365" t="str">
        <f t="shared" si="138"/>
        <v>morning</v>
      </c>
    </row>
    <row r="4366" spans="13:13">
      <c r="M4366" t="str">
        <f t="shared" si="138"/>
        <v>morning</v>
      </c>
    </row>
    <row r="4367" spans="13:13">
      <c r="M4367" t="str">
        <f t="shared" si="138"/>
        <v>morning</v>
      </c>
    </row>
    <row r="4368" spans="13:13">
      <c r="M4368" t="str">
        <f t="shared" si="138"/>
        <v>morning</v>
      </c>
    </row>
    <row r="4369" spans="13:13">
      <c r="M4369" t="str">
        <f t="shared" si="138"/>
        <v>morning</v>
      </c>
    </row>
    <row r="4370" spans="13:13">
      <c r="M4370" t="str">
        <f t="shared" si="138"/>
        <v>morning</v>
      </c>
    </row>
    <row r="4371" spans="13:13">
      <c r="M4371" t="str">
        <f t="shared" si="138"/>
        <v>morning</v>
      </c>
    </row>
    <row r="4372" spans="13:13">
      <c r="M4372" t="str">
        <f t="shared" si="138"/>
        <v>morning</v>
      </c>
    </row>
    <row r="4373" spans="13:13">
      <c r="M4373" t="str">
        <f t="shared" si="138"/>
        <v>morning</v>
      </c>
    </row>
    <row r="4374" spans="13:13">
      <c r="M4374" t="str">
        <f t="shared" si="138"/>
        <v>morning</v>
      </c>
    </row>
    <row r="4375" spans="13:13">
      <c r="M4375" t="str">
        <f t="shared" si="138"/>
        <v>morning</v>
      </c>
    </row>
    <row r="4376" spans="13:13">
      <c r="M4376" t="str">
        <f t="shared" si="138"/>
        <v>morning</v>
      </c>
    </row>
    <row r="4377" spans="13:13">
      <c r="M4377" t="str">
        <f t="shared" si="138"/>
        <v>morning</v>
      </c>
    </row>
    <row r="4378" spans="13:13">
      <c r="M4378" t="str">
        <f t="shared" si="138"/>
        <v>morning</v>
      </c>
    </row>
    <row r="4379" spans="13:13">
      <c r="M4379" t="str">
        <f t="shared" si="138"/>
        <v>morning</v>
      </c>
    </row>
    <row r="4380" spans="13:13">
      <c r="M4380" t="str">
        <f t="shared" si="138"/>
        <v>morning</v>
      </c>
    </row>
    <row r="4381" spans="13:13">
      <c r="M4381" t="str">
        <f t="shared" si="138"/>
        <v>morning</v>
      </c>
    </row>
    <row r="4382" spans="13:13">
      <c r="M4382" t="str">
        <f t="shared" si="138"/>
        <v>morning</v>
      </c>
    </row>
    <row r="4383" spans="13:13">
      <c r="M4383" t="str">
        <f t="shared" si="138"/>
        <v>morning</v>
      </c>
    </row>
    <row r="4384" spans="13:13">
      <c r="M4384" t="str">
        <f t="shared" si="138"/>
        <v>morning</v>
      </c>
    </row>
    <row r="4385" spans="13:13">
      <c r="M4385" t="str">
        <f t="shared" si="138"/>
        <v>morning</v>
      </c>
    </row>
    <row r="4386" spans="13:13">
      <c r="M4386" t="str">
        <f t="shared" si="138"/>
        <v>morning</v>
      </c>
    </row>
    <row r="4387" spans="13:13">
      <c r="M4387" t="str">
        <f t="shared" si="138"/>
        <v>morning</v>
      </c>
    </row>
    <row r="4388" spans="13:13">
      <c r="M4388" t="str">
        <f t="shared" si="138"/>
        <v>morning</v>
      </c>
    </row>
    <row r="4389" spans="13:13">
      <c r="M4389" t="str">
        <f t="shared" si="138"/>
        <v>morning</v>
      </c>
    </row>
    <row r="4390" spans="13:13">
      <c r="M4390" t="str">
        <f t="shared" si="138"/>
        <v>morning</v>
      </c>
    </row>
    <row r="4391" spans="13:13">
      <c r="M4391" t="str">
        <f t="shared" si="138"/>
        <v>morning</v>
      </c>
    </row>
    <row r="4392" spans="13:13">
      <c r="M4392" t="str">
        <f t="shared" si="138"/>
        <v>morning</v>
      </c>
    </row>
    <row r="4393" spans="13:13">
      <c r="M4393" t="str">
        <f t="shared" si="138"/>
        <v>morning</v>
      </c>
    </row>
    <row r="4394" spans="13:13">
      <c r="M4394" t="str">
        <f t="shared" si="138"/>
        <v>morning</v>
      </c>
    </row>
    <row r="4395" spans="13:13">
      <c r="M4395" t="str">
        <f t="shared" si="138"/>
        <v>morning</v>
      </c>
    </row>
    <row r="4396" spans="13:13">
      <c r="M4396" t="str">
        <f t="shared" si="138"/>
        <v>morning</v>
      </c>
    </row>
    <row r="4397" spans="13:13">
      <c r="M4397" t="str">
        <f t="shared" si="138"/>
        <v>morning</v>
      </c>
    </row>
    <row r="4398" spans="13:13">
      <c r="M4398" t="str">
        <f t="shared" si="138"/>
        <v>morning</v>
      </c>
    </row>
    <row r="4399" spans="13:13">
      <c r="M4399" t="str">
        <f t="shared" si="138"/>
        <v>morning</v>
      </c>
    </row>
    <row r="4400" spans="13:13">
      <c r="M4400" t="str">
        <f t="shared" si="138"/>
        <v>morning</v>
      </c>
    </row>
    <row r="4401" spans="13:13">
      <c r="M4401" t="str">
        <f t="shared" si="138"/>
        <v>morning</v>
      </c>
    </row>
    <row r="4402" spans="13:13">
      <c r="M4402" t="str">
        <f t="shared" si="138"/>
        <v>morning</v>
      </c>
    </row>
    <row r="4403" spans="13:13">
      <c r="M4403" t="str">
        <f t="shared" si="138"/>
        <v>morning</v>
      </c>
    </row>
    <row r="4404" spans="13:13">
      <c r="M4404" t="str">
        <f t="shared" si="138"/>
        <v>morning</v>
      </c>
    </row>
    <row r="4405" spans="13:13">
      <c r="M4405" t="str">
        <f t="shared" si="138"/>
        <v>morning</v>
      </c>
    </row>
    <row r="4406" spans="13:13">
      <c r="M4406" t="str">
        <f t="shared" si="138"/>
        <v>morning</v>
      </c>
    </row>
    <row r="4407" spans="13:13">
      <c r="M4407" t="str">
        <f t="shared" si="138"/>
        <v>morning</v>
      </c>
    </row>
    <row r="4408" spans="13:13">
      <c r="M4408" t="str">
        <f t="shared" si="138"/>
        <v>morning</v>
      </c>
    </row>
    <row r="4409" spans="13:13">
      <c r="M4409" t="str">
        <f t="shared" si="138"/>
        <v>morning</v>
      </c>
    </row>
    <row r="4410" spans="13:13">
      <c r="M4410" t="str">
        <f t="shared" si="138"/>
        <v>morning</v>
      </c>
    </row>
    <row r="4411" spans="13:13">
      <c r="M4411" t="str">
        <f t="shared" si="138"/>
        <v>morning</v>
      </c>
    </row>
    <row r="4412" spans="13:13">
      <c r="M4412" t="str">
        <f t="shared" si="138"/>
        <v>morning</v>
      </c>
    </row>
    <row r="4413" spans="13:13">
      <c r="M4413" t="str">
        <f t="shared" si="138"/>
        <v>morning</v>
      </c>
    </row>
    <row r="4414" spans="13:13">
      <c r="M4414" t="str">
        <f t="shared" si="138"/>
        <v>morning</v>
      </c>
    </row>
    <row r="4415" spans="13:13">
      <c r="M4415" t="str">
        <f t="shared" si="138"/>
        <v>morning</v>
      </c>
    </row>
    <row r="4416" spans="13:13">
      <c r="M4416" t="str">
        <f t="shared" si="138"/>
        <v>morning</v>
      </c>
    </row>
    <row r="4417" spans="13:13">
      <c r="M4417" t="str">
        <f t="shared" si="138"/>
        <v>morning</v>
      </c>
    </row>
    <row r="4418" spans="13:13">
      <c r="M4418" t="str">
        <f t="shared" si="138"/>
        <v>morning</v>
      </c>
    </row>
    <row r="4419" spans="13:13">
      <c r="M4419" t="str">
        <f t="shared" ref="M4419:M4482" si="139">IF(G4419&lt;TIME(12,0,0),"morning",IF(AND(G4419&gt;=TIME(12,0,0),G4419&lt;TIME(16,0,0)),"afternoon","evening"))</f>
        <v>morning</v>
      </c>
    </row>
    <row r="4420" spans="13:13">
      <c r="M4420" t="str">
        <f t="shared" si="139"/>
        <v>morning</v>
      </c>
    </row>
    <row r="4421" spans="13:13">
      <c r="M4421" t="str">
        <f t="shared" si="139"/>
        <v>morning</v>
      </c>
    </row>
    <row r="4422" spans="13:13">
      <c r="M4422" t="str">
        <f t="shared" si="139"/>
        <v>morning</v>
      </c>
    </row>
    <row r="4423" spans="13:13">
      <c r="M4423" t="str">
        <f t="shared" si="139"/>
        <v>morning</v>
      </c>
    </row>
    <row r="4424" spans="13:13">
      <c r="M4424" t="str">
        <f t="shared" si="139"/>
        <v>morning</v>
      </c>
    </row>
    <row r="4425" spans="13:13">
      <c r="M4425" t="str">
        <f t="shared" si="139"/>
        <v>morning</v>
      </c>
    </row>
    <row r="4426" spans="13:13">
      <c r="M4426" t="str">
        <f t="shared" si="139"/>
        <v>morning</v>
      </c>
    </row>
    <row r="4427" spans="13:13">
      <c r="M4427" t="str">
        <f t="shared" si="139"/>
        <v>morning</v>
      </c>
    </row>
    <row r="4428" spans="13:13">
      <c r="M4428" t="str">
        <f t="shared" si="139"/>
        <v>morning</v>
      </c>
    </row>
    <row r="4429" spans="13:13">
      <c r="M4429" t="str">
        <f t="shared" si="139"/>
        <v>morning</v>
      </c>
    </row>
    <row r="4430" spans="13:13">
      <c r="M4430" t="str">
        <f t="shared" si="139"/>
        <v>morning</v>
      </c>
    </row>
    <row r="4431" spans="13:13">
      <c r="M4431" t="str">
        <f t="shared" si="139"/>
        <v>morning</v>
      </c>
    </row>
    <row r="4432" spans="13:13">
      <c r="M4432" t="str">
        <f t="shared" si="139"/>
        <v>morning</v>
      </c>
    </row>
    <row r="4433" spans="13:13">
      <c r="M4433" t="str">
        <f t="shared" si="139"/>
        <v>morning</v>
      </c>
    </row>
    <row r="4434" spans="13:13">
      <c r="M4434" t="str">
        <f t="shared" si="139"/>
        <v>morning</v>
      </c>
    </row>
    <row r="4435" spans="13:13">
      <c r="M4435" t="str">
        <f t="shared" si="139"/>
        <v>morning</v>
      </c>
    </row>
    <row r="4436" spans="13:13">
      <c r="M4436" t="str">
        <f t="shared" si="139"/>
        <v>morning</v>
      </c>
    </row>
    <row r="4437" spans="13:13">
      <c r="M4437" t="str">
        <f t="shared" si="139"/>
        <v>morning</v>
      </c>
    </row>
    <row r="4438" spans="13:13">
      <c r="M4438" t="str">
        <f t="shared" si="139"/>
        <v>morning</v>
      </c>
    </row>
    <row r="4439" spans="13:13">
      <c r="M4439" t="str">
        <f t="shared" si="139"/>
        <v>morning</v>
      </c>
    </row>
    <row r="4440" spans="13:13">
      <c r="M4440" t="str">
        <f t="shared" si="139"/>
        <v>morning</v>
      </c>
    </row>
    <row r="4441" spans="13:13">
      <c r="M4441" t="str">
        <f t="shared" si="139"/>
        <v>morning</v>
      </c>
    </row>
    <row r="4442" spans="13:13">
      <c r="M4442" t="str">
        <f t="shared" si="139"/>
        <v>morning</v>
      </c>
    </row>
    <row r="4443" spans="13:13">
      <c r="M4443" t="str">
        <f t="shared" si="139"/>
        <v>morning</v>
      </c>
    </row>
    <row r="4444" spans="13:13">
      <c r="M4444" t="str">
        <f t="shared" si="139"/>
        <v>morning</v>
      </c>
    </row>
    <row r="4445" spans="13:13">
      <c r="M4445" t="str">
        <f t="shared" si="139"/>
        <v>morning</v>
      </c>
    </row>
    <row r="4446" spans="13:13">
      <c r="M4446" t="str">
        <f t="shared" si="139"/>
        <v>morning</v>
      </c>
    </row>
    <row r="4447" spans="13:13">
      <c r="M4447" t="str">
        <f t="shared" si="139"/>
        <v>morning</v>
      </c>
    </row>
    <row r="4448" spans="13:13">
      <c r="M4448" t="str">
        <f t="shared" si="139"/>
        <v>morning</v>
      </c>
    </row>
    <row r="4449" spans="13:13">
      <c r="M4449" t="str">
        <f t="shared" si="139"/>
        <v>morning</v>
      </c>
    </row>
    <row r="4450" spans="13:13">
      <c r="M4450" t="str">
        <f t="shared" si="139"/>
        <v>morning</v>
      </c>
    </row>
    <row r="4451" spans="13:13">
      <c r="M4451" t="str">
        <f t="shared" si="139"/>
        <v>morning</v>
      </c>
    </row>
    <row r="4452" spans="13:13">
      <c r="M4452" t="str">
        <f t="shared" si="139"/>
        <v>morning</v>
      </c>
    </row>
    <row r="4453" spans="13:13">
      <c r="M4453" t="str">
        <f t="shared" si="139"/>
        <v>morning</v>
      </c>
    </row>
    <row r="4454" spans="13:13">
      <c r="M4454" t="str">
        <f t="shared" si="139"/>
        <v>morning</v>
      </c>
    </row>
    <row r="4455" spans="13:13">
      <c r="M4455" t="str">
        <f t="shared" si="139"/>
        <v>morning</v>
      </c>
    </row>
    <row r="4456" spans="13:13">
      <c r="M4456" t="str">
        <f t="shared" si="139"/>
        <v>morning</v>
      </c>
    </row>
    <row r="4457" spans="13:13">
      <c r="M4457" t="str">
        <f t="shared" si="139"/>
        <v>morning</v>
      </c>
    </row>
    <row r="4458" spans="13:13">
      <c r="M4458" t="str">
        <f t="shared" si="139"/>
        <v>morning</v>
      </c>
    </row>
    <row r="4459" spans="13:13">
      <c r="M4459" t="str">
        <f t="shared" si="139"/>
        <v>morning</v>
      </c>
    </row>
    <row r="4460" spans="13:13">
      <c r="M4460" t="str">
        <f t="shared" si="139"/>
        <v>morning</v>
      </c>
    </row>
    <row r="4461" spans="13:13">
      <c r="M4461" t="str">
        <f t="shared" si="139"/>
        <v>morning</v>
      </c>
    </row>
    <row r="4462" spans="13:13">
      <c r="M4462" t="str">
        <f t="shared" si="139"/>
        <v>morning</v>
      </c>
    </row>
    <row r="4463" spans="13:13">
      <c r="M4463" t="str">
        <f t="shared" si="139"/>
        <v>morning</v>
      </c>
    </row>
    <row r="4464" spans="13:13">
      <c r="M4464" t="str">
        <f t="shared" si="139"/>
        <v>morning</v>
      </c>
    </row>
    <row r="4465" spans="13:13">
      <c r="M4465" t="str">
        <f t="shared" si="139"/>
        <v>morning</v>
      </c>
    </row>
    <row r="4466" spans="13:13">
      <c r="M4466" t="str">
        <f t="shared" si="139"/>
        <v>morning</v>
      </c>
    </row>
    <row r="4467" spans="13:13">
      <c r="M4467" t="str">
        <f t="shared" si="139"/>
        <v>morning</v>
      </c>
    </row>
    <row r="4468" spans="13:13">
      <c r="M4468" t="str">
        <f t="shared" si="139"/>
        <v>morning</v>
      </c>
    </row>
    <row r="4469" spans="13:13">
      <c r="M4469" t="str">
        <f t="shared" si="139"/>
        <v>morning</v>
      </c>
    </row>
    <row r="4470" spans="13:13">
      <c r="M4470" t="str">
        <f t="shared" si="139"/>
        <v>morning</v>
      </c>
    </row>
    <row r="4471" spans="13:13">
      <c r="M4471" t="str">
        <f t="shared" si="139"/>
        <v>morning</v>
      </c>
    </row>
    <row r="4472" spans="13:13">
      <c r="M4472" t="str">
        <f t="shared" si="139"/>
        <v>morning</v>
      </c>
    </row>
    <row r="4473" spans="13:13">
      <c r="M4473" t="str">
        <f t="shared" si="139"/>
        <v>morning</v>
      </c>
    </row>
    <row r="4474" spans="13:13">
      <c r="M4474" t="str">
        <f t="shared" si="139"/>
        <v>morning</v>
      </c>
    </row>
    <row r="4475" spans="13:13">
      <c r="M4475" t="str">
        <f t="shared" si="139"/>
        <v>morning</v>
      </c>
    </row>
    <row r="4476" spans="13:13">
      <c r="M4476" t="str">
        <f t="shared" si="139"/>
        <v>morning</v>
      </c>
    </row>
    <row r="4477" spans="13:13">
      <c r="M4477" t="str">
        <f t="shared" si="139"/>
        <v>morning</v>
      </c>
    </row>
    <row r="4478" spans="13:13">
      <c r="M4478" t="str">
        <f t="shared" si="139"/>
        <v>morning</v>
      </c>
    </row>
    <row r="4479" spans="13:13">
      <c r="M4479" t="str">
        <f t="shared" si="139"/>
        <v>morning</v>
      </c>
    </row>
    <row r="4480" spans="13:13">
      <c r="M4480" t="str">
        <f t="shared" si="139"/>
        <v>morning</v>
      </c>
    </row>
    <row r="4481" spans="13:13">
      <c r="M4481" t="str">
        <f t="shared" si="139"/>
        <v>morning</v>
      </c>
    </row>
    <row r="4482" spans="13:13">
      <c r="M4482" t="str">
        <f t="shared" si="139"/>
        <v>morning</v>
      </c>
    </row>
    <row r="4483" spans="13:13">
      <c r="M4483" t="str">
        <f t="shared" ref="M4483:M4546" si="140">IF(G4483&lt;TIME(12,0,0),"morning",IF(AND(G4483&gt;=TIME(12,0,0),G4483&lt;TIME(16,0,0)),"afternoon","evening"))</f>
        <v>morning</v>
      </c>
    </row>
    <row r="4484" spans="13:13">
      <c r="M4484" t="str">
        <f t="shared" si="140"/>
        <v>morning</v>
      </c>
    </row>
    <row r="4485" spans="13:13">
      <c r="M4485" t="str">
        <f t="shared" si="140"/>
        <v>morning</v>
      </c>
    </row>
    <row r="4486" spans="13:13">
      <c r="M4486" t="str">
        <f t="shared" si="140"/>
        <v>morning</v>
      </c>
    </row>
    <row r="4487" spans="13:13">
      <c r="M4487" t="str">
        <f t="shared" si="140"/>
        <v>morning</v>
      </c>
    </row>
    <row r="4488" spans="13:13">
      <c r="M4488" t="str">
        <f t="shared" si="140"/>
        <v>morning</v>
      </c>
    </row>
    <row r="4489" spans="13:13">
      <c r="M4489" t="str">
        <f t="shared" si="140"/>
        <v>morning</v>
      </c>
    </row>
    <row r="4490" spans="13:13">
      <c r="M4490" t="str">
        <f t="shared" si="140"/>
        <v>morning</v>
      </c>
    </row>
    <row r="4491" spans="13:13">
      <c r="M4491" t="str">
        <f t="shared" si="140"/>
        <v>morning</v>
      </c>
    </row>
    <row r="4492" spans="13:13">
      <c r="M4492" t="str">
        <f t="shared" si="140"/>
        <v>morning</v>
      </c>
    </row>
    <row r="4493" spans="13:13">
      <c r="M4493" t="str">
        <f t="shared" si="140"/>
        <v>morning</v>
      </c>
    </row>
    <row r="4494" spans="13:13">
      <c r="M4494" t="str">
        <f t="shared" si="140"/>
        <v>morning</v>
      </c>
    </row>
    <row r="4495" spans="13:13">
      <c r="M4495" t="str">
        <f t="shared" si="140"/>
        <v>morning</v>
      </c>
    </row>
    <row r="4496" spans="13:13">
      <c r="M4496" t="str">
        <f t="shared" si="140"/>
        <v>morning</v>
      </c>
    </row>
    <row r="4497" spans="13:13">
      <c r="M4497" t="str">
        <f t="shared" si="140"/>
        <v>morning</v>
      </c>
    </row>
    <row r="4498" spans="13:13">
      <c r="M4498" t="str">
        <f t="shared" si="140"/>
        <v>morning</v>
      </c>
    </row>
    <row r="4499" spans="13:13">
      <c r="M4499" t="str">
        <f t="shared" si="140"/>
        <v>morning</v>
      </c>
    </row>
    <row r="4500" spans="13:13">
      <c r="M4500" t="str">
        <f t="shared" si="140"/>
        <v>morning</v>
      </c>
    </row>
    <row r="4501" spans="13:13">
      <c r="M4501" t="str">
        <f t="shared" si="140"/>
        <v>morning</v>
      </c>
    </row>
    <row r="4502" spans="13:13">
      <c r="M4502" t="str">
        <f t="shared" si="140"/>
        <v>morning</v>
      </c>
    </row>
    <row r="4503" spans="13:13">
      <c r="M4503" t="str">
        <f t="shared" si="140"/>
        <v>morning</v>
      </c>
    </row>
    <row r="4504" spans="13:13">
      <c r="M4504" t="str">
        <f t="shared" si="140"/>
        <v>morning</v>
      </c>
    </row>
    <row r="4505" spans="13:13">
      <c r="M4505" t="str">
        <f t="shared" si="140"/>
        <v>morning</v>
      </c>
    </row>
    <row r="4506" spans="13:13">
      <c r="M4506" t="str">
        <f t="shared" si="140"/>
        <v>morning</v>
      </c>
    </row>
    <row r="4507" spans="13:13">
      <c r="M4507" t="str">
        <f t="shared" si="140"/>
        <v>morning</v>
      </c>
    </row>
    <row r="4508" spans="13:13">
      <c r="M4508" t="str">
        <f t="shared" si="140"/>
        <v>morning</v>
      </c>
    </row>
    <row r="4509" spans="13:13">
      <c r="M4509" t="str">
        <f t="shared" si="140"/>
        <v>morning</v>
      </c>
    </row>
    <row r="4510" spans="13:13">
      <c r="M4510" t="str">
        <f t="shared" si="140"/>
        <v>morning</v>
      </c>
    </row>
    <row r="4511" spans="13:13">
      <c r="M4511" t="str">
        <f t="shared" si="140"/>
        <v>morning</v>
      </c>
    </row>
    <row r="4512" spans="13:13">
      <c r="M4512" t="str">
        <f t="shared" si="140"/>
        <v>morning</v>
      </c>
    </row>
    <row r="4513" spans="13:13">
      <c r="M4513" t="str">
        <f t="shared" si="140"/>
        <v>morning</v>
      </c>
    </row>
    <row r="4514" spans="13:13">
      <c r="M4514" t="str">
        <f t="shared" si="140"/>
        <v>morning</v>
      </c>
    </row>
    <row r="4515" spans="13:13">
      <c r="M4515" t="str">
        <f t="shared" si="140"/>
        <v>morning</v>
      </c>
    </row>
    <row r="4516" spans="13:13">
      <c r="M4516" t="str">
        <f t="shared" si="140"/>
        <v>morning</v>
      </c>
    </row>
    <row r="4517" spans="13:13">
      <c r="M4517" t="str">
        <f t="shared" si="140"/>
        <v>morning</v>
      </c>
    </row>
    <row r="4518" spans="13:13">
      <c r="M4518" t="str">
        <f t="shared" si="140"/>
        <v>morning</v>
      </c>
    </row>
    <row r="4519" spans="13:13">
      <c r="M4519" t="str">
        <f t="shared" si="140"/>
        <v>morning</v>
      </c>
    </row>
    <row r="4520" spans="13:13">
      <c r="M4520" t="str">
        <f t="shared" si="140"/>
        <v>morning</v>
      </c>
    </row>
    <row r="4521" spans="13:13">
      <c r="M4521" t="str">
        <f t="shared" si="140"/>
        <v>morning</v>
      </c>
    </row>
    <row r="4522" spans="13:13">
      <c r="M4522" t="str">
        <f t="shared" si="140"/>
        <v>morning</v>
      </c>
    </row>
    <row r="4523" spans="13:13">
      <c r="M4523" t="str">
        <f t="shared" si="140"/>
        <v>morning</v>
      </c>
    </row>
    <row r="4524" spans="13:13">
      <c r="M4524" t="str">
        <f t="shared" si="140"/>
        <v>morning</v>
      </c>
    </row>
    <row r="4525" spans="13:13">
      <c r="M4525" t="str">
        <f t="shared" si="140"/>
        <v>morning</v>
      </c>
    </row>
    <row r="4526" spans="13:13">
      <c r="M4526" t="str">
        <f t="shared" si="140"/>
        <v>morning</v>
      </c>
    </row>
    <row r="4527" spans="13:13">
      <c r="M4527" t="str">
        <f t="shared" si="140"/>
        <v>morning</v>
      </c>
    </row>
    <row r="4528" spans="13:13">
      <c r="M4528" t="str">
        <f t="shared" si="140"/>
        <v>morning</v>
      </c>
    </row>
    <row r="4529" spans="13:13">
      <c r="M4529" t="str">
        <f t="shared" si="140"/>
        <v>morning</v>
      </c>
    </row>
    <row r="4530" spans="13:13">
      <c r="M4530" t="str">
        <f t="shared" si="140"/>
        <v>morning</v>
      </c>
    </row>
    <row r="4531" spans="13:13">
      <c r="M4531" t="str">
        <f t="shared" si="140"/>
        <v>morning</v>
      </c>
    </row>
    <row r="4532" spans="13:13">
      <c r="M4532" t="str">
        <f t="shared" si="140"/>
        <v>morning</v>
      </c>
    </row>
    <row r="4533" spans="13:13">
      <c r="M4533" t="str">
        <f t="shared" si="140"/>
        <v>morning</v>
      </c>
    </row>
    <row r="4534" spans="13:13">
      <c r="M4534" t="str">
        <f t="shared" si="140"/>
        <v>morning</v>
      </c>
    </row>
    <row r="4535" spans="13:13">
      <c r="M4535" t="str">
        <f t="shared" si="140"/>
        <v>morning</v>
      </c>
    </row>
    <row r="4536" spans="13:13">
      <c r="M4536" t="str">
        <f t="shared" si="140"/>
        <v>morning</v>
      </c>
    </row>
    <row r="4537" spans="13:13">
      <c r="M4537" t="str">
        <f t="shared" si="140"/>
        <v>morning</v>
      </c>
    </row>
    <row r="4538" spans="13:13">
      <c r="M4538" t="str">
        <f t="shared" si="140"/>
        <v>morning</v>
      </c>
    </row>
    <row r="4539" spans="13:13">
      <c r="M4539" t="str">
        <f t="shared" si="140"/>
        <v>morning</v>
      </c>
    </row>
    <row r="4540" spans="13:13">
      <c r="M4540" t="str">
        <f t="shared" si="140"/>
        <v>morning</v>
      </c>
    </row>
    <row r="4541" spans="13:13">
      <c r="M4541" t="str">
        <f t="shared" si="140"/>
        <v>morning</v>
      </c>
    </row>
    <row r="4542" spans="13:13">
      <c r="M4542" t="str">
        <f t="shared" si="140"/>
        <v>morning</v>
      </c>
    </row>
    <row r="4543" spans="13:13">
      <c r="M4543" t="str">
        <f t="shared" si="140"/>
        <v>morning</v>
      </c>
    </row>
    <row r="4544" spans="13:13">
      <c r="M4544" t="str">
        <f t="shared" si="140"/>
        <v>morning</v>
      </c>
    </row>
    <row r="4545" spans="13:13">
      <c r="M4545" t="str">
        <f t="shared" si="140"/>
        <v>morning</v>
      </c>
    </row>
    <row r="4546" spans="13:13">
      <c r="M4546" t="str">
        <f t="shared" si="140"/>
        <v>morning</v>
      </c>
    </row>
    <row r="4547" spans="13:13">
      <c r="M4547" t="str">
        <f t="shared" ref="M4547:M4610" si="141">IF(G4547&lt;TIME(12,0,0),"morning",IF(AND(G4547&gt;=TIME(12,0,0),G4547&lt;TIME(16,0,0)),"afternoon","evening"))</f>
        <v>morning</v>
      </c>
    </row>
    <row r="4548" spans="13:13">
      <c r="M4548" t="str">
        <f t="shared" si="141"/>
        <v>morning</v>
      </c>
    </row>
    <row r="4549" spans="13:13">
      <c r="M4549" t="str">
        <f t="shared" si="141"/>
        <v>morning</v>
      </c>
    </row>
    <row r="4550" spans="13:13">
      <c r="M4550" t="str">
        <f t="shared" si="141"/>
        <v>morning</v>
      </c>
    </row>
    <row r="4551" spans="13:13">
      <c r="M4551" t="str">
        <f t="shared" si="141"/>
        <v>morning</v>
      </c>
    </row>
    <row r="4552" spans="13:13">
      <c r="M4552" t="str">
        <f t="shared" si="141"/>
        <v>morning</v>
      </c>
    </row>
    <row r="4553" spans="13:13">
      <c r="M4553" t="str">
        <f t="shared" si="141"/>
        <v>morning</v>
      </c>
    </row>
    <row r="4554" spans="13:13">
      <c r="M4554" t="str">
        <f t="shared" si="141"/>
        <v>morning</v>
      </c>
    </row>
    <row r="4555" spans="13:13">
      <c r="M4555" t="str">
        <f t="shared" si="141"/>
        <v>morning</v>
      </c>
    </row>
    <row r="4556" spans="13:13">
      <c r="M4556" t="str">
        <f t="shared" si="141"/>
        <v>morning</v>
      </c>
    </row>
    <row r="4557" spans="13:13">
      <c r="M4557" t="str">
        <f t="shared" si="141"/>
        <v>morning</v>
      </c>
    </row>
    <row r="4558" spans="13:13">
      <c r="M4558" t="str">
        <f t="shared" si="141"/>
        <v>morning</v>
      </c>
    </row>
    <row r="4559" spans="13:13">
      <c r="M4559" t="str">
        <f t="shared" si="141"/>
        <v>morning</v>
      </c>
    </row>
    <row r="4560" spans="13:13">
      <c r="M4560" t="str">
        <f t="shared" si="141"/>
        <v>morning</v>
      </c>
    </row>
    <row r="4561" spans="13:13">
      <c r="M4561" t="str">
        <f t="shared" si="141"/>
        <v>morning</v>
      </c>
    </row>
    <row r="4562" spans="13:13">
      <c r="M4562" t="str">
        <f t="shared" si="141"/>
        <v>morning</v>
      </c>
    </row>
    <row r="4563" spans="13:13">
      <c r="M4563" t="str">
        <f t="shared" si="141"/>
        <v>morning</v>
      </c>
    </row>
    <row r="4564" spans="13:13">
      <c r="M4564" t="str">
        <f t="shared" si="141"/>
        <v>morning</v>
      </c>
    </row>
    <row r="4565" spans="13:13">
      <c r="M4565" t="str">
        <f t="shared" si="141"/>
        <v>morning</v>
      </c>
    </row>
    <row r="4566" spans="13:13">
      <c r="M4566" t="str">
        <f t="shared" si="141"/>
        <v>morning</v>
      </c>
    </row>
    <row r="4567" spans="13:13">
      <c r="M4567" t="str">
        <f t="shared" si="141"/>
        <v>morning</v>
      </c>
    </row>
    <row r="4568" spans="13:13">
      <c r="M4568" t="str">
        <f t="shared" si="141"/>
        <v>morning</v>
      </c>
    </row>
    <row r="4569" spans="13:13">
      <c r="M4569" t="str">
        <f t="shared" si="141"/>
        <v>morning</v>
      </c>
    </row>
    <row r="4570" spans="13:13">
      <c r="M4570" t="str">
        <f t="shared" si="141"/>
        <v>morning</v>
      </c>
    </row>
    <row r="4571" spans="13:13">
      <c r="M4571" t="str">
        <f t="shared" si="141"/>
        <v>morning</v>
      </c>
    </row>
    <row r="4572" spans="13:13">
      <c r="M4572" t="str">
        <f t="shared" si="141"/>
        <v>morning</v>
      </c>
    </row>
    <row r="4573" spans="13:13">
      <c r="M4573" t="str">
        <f t="shared" si="141"/>
        <v>morning</v>
      </c>
    </row>
    <row r="4574" spans="13:13">
      <c r="M4574" t="str">
        <f t="shared" si="141"/>
        <v>morning</v>
      </c>
    </row>
    <row r="4575" spans="13:13">
      <c r="M4575" t="str">
        <f t="shared" si="141"/>
        <v>morning</v>
      </c>
    </row>
    <row r="4576" spans="13:13">
      <c r="M4576" t="str">
        <f t="shared" si="141"/>
        <v>morning</v>
      </c>
    </row>
    <row r="4577" spans="13:13">
      <c r="M4577" t="str">
        <f t="shared" si="141"/>
        <v>morning</v>
      </c>
    </row>
    <row r="4578" spans="13:13">
      <c r="M4578" t="str">
        <f t="shared" si="141"/>
        <v>morning</v>
      </c>
    </row>
    <row r="4579" spans="13:13">
      <c r="M4579" t="str">
        <f t="shared" si="141"/>
        <v>morning</v>
      </c>
    </row>
    <row r="4580" spans="13:13">
      <c r="M4580" t="str">
        <f t="shared" si="141"/>
        <v>morning</v>
      </c>
    </row>
    <row r="4581" spans="13:13">
      <c r="M4581" t="str">
        <f t="shared" si="141"/>
        <v>morning</v>
      </c>
    </row>
    <row r="4582" spans="13:13">
      <c r="M4582" t="str">
        <f t="shared" si="141"/>
        <v>morning</v>
      </c>
    </row>
    <row r="4583" spans="13:13">
      <c r="M4583" t="str">
        <f t="shared" si="141"/>
        <v>morning</v>
      </c>
    </row>
    <row r="4584" spans="13:13">
      <c r="M4584" t="str">
        <f t="shared" si="141"/>
        <v>morning</v>
      </c>
    </row>
    <row r="4585" spans="13:13">
      <c r="M4585" t="str">
        <f t="shared" si="141"/>
        <v>morning</v>
      </c>
    </row>
    <row r="4586" spans="13:13">
      <c r="M4586" t="str">
        <f t="shared" si="141"/>
        <v>morning</v>
      </c>
    </row>
    <row r="4587" spans="13:13">
      <c r="M4587" t="str">
        <f t="shared" si="141"/>
        <v>morning</v>
      </c>
    </row>
    <row r="4588" spans="13:13">
      <c r="M4588" t="str">
        <f t="shared" si="141"/>
        <v>morning</v>
      </c>
    </row>
    <row r="4589" spans="13:13">
      <c r="M4589" t="str">
        <f t="shared" si="141"/>
        <v>morning</v>
      </c>
    </row>
    <row r="4590" spans="13:13">
      <c r="M4590" t="str">
        <f t="shared" si="141"/>
        <v>morning</v>
      </c>
    </row>
    <row r="4591" spans="13:13">
      <c r="M4591" t="str">
        <f t="shared" si="141"/>
        <v>morning</v>
      </c>
    </row>
    <row r="4592" spans="13:13">
      <c r="M4592" t="str">
        <f t="shared" si="141"/>
        <v>morning</v>
      </c>
    </row>
    <row r="4593" spans="13:13">
      <c r="M4593" t="str">
        <f t="shared" si="141"/>
        <v>morning</v>
      </c>
    </row>
    <row r="4594" spans="13:13">
      <c r="M4594" t="str">
        <f t="shared" si="141"/>
        <v>morning</v>
      </c>
    </row>
    <row r="4595" spans="13:13">
      <c r="M4595" t="str">
        <f t="shared" si="141"/>
        <v>morning</v>
      </c>
    </row>
    <row r="4596" spans="13:13">
      <c r="M4596" t="str">
        <f t="shared" si="141"/>
        <v>morning</v>
      </c>
    </row>
    <row r="4597" spans="13:13">
      <c r="M4597" t="str">
        <f t="shared" si="141"/>
        <v>morning</v>
      </c>
    </row>
    <row r="4598" spans="13:13">
      <c r="M4598" t="str">
        <f t="shared" si="141"/>
        <v>morning</v>
      </c>
    </row>
    <row r="4599" spans="13:13">
      <c r="M4599" t="str">
        <f t="shared" si="141"/>
        <v>morning</v>
      </c>
    </row>
    <row r="4600" spans="13:13">
      <c r="M4600" t="str">
        <f t="shared" si="141"/>
        <v>morning</v>
      </c>
    </row>
    <row r="4601" spans="13:13">
      <c r="M4601" t="str">
        <f t="shared" si="141"/>
        <v>morning</v>
      </c>
    </row>
    <row r="4602" spans="13:13">
      <c r="M4602" t="str">
        <f t="shared" si="141"/>
        <v>morning</v>
      </c>
    </row>
    <row r="4603" spans="13:13">
      <c r="M4603" t="str">
        <f t="shared" si="141"/>
        <v>morning</v>
      </c>
    </row>
    <row r="4604" spans="13:13">
      <c r="M4604" t="str">
        <f t="shared" si="141"/>
        <v>morning</v>
      </c>
    </row>
    <row r="4605" spans="13:13">
      <c r="M4605" t="str">
        <f t="shared" si="141"/>
        <v>morning</v>
      </c>
    </row>
    <row r="4606" spans="13:13">
      <c r="M4606" t="str">
        <f t="shared" si="141"/>
        <v>morning</v>
      </c>
    </row>
    <row r="4607" spans="13:13">
      <c r="M4607" t="str">
        <f t="shared" si="141"/>
        <v>morning</v>
      </c>
    </row>
    <row r="4608" spans="13:13">
      <c r="M4608" t="str">
        <f t="shared" si="141"/>
        <v>morning</v>
      </c>
    </row>
    <row r="4609" spans="13:13">
      <c r="M4609" t="str">
        <f t="shared" si="141"/>
        <v>morning</v>
      </c>
    </row>
    <row r="4610" spans="13:13">
      <c r="M4610" t="str">
        <f t="shared" si="141"/>
        <v>morning</v>
      </c>
    </row>
    <row r="4611" spans="13:13">
      <c r="M4611" t="str">
        <f t="shared" ref="M4611:M4651" si="142">IF(G4611&lt;TIME(12,0,0),"morning",IF(AND(G4611&gt;=TIME(12,0,0),G4611&lt;TIME(16,0,0)),"afternoon","evening"))</f>
        <v>morning</v>
      </c>
    </row>
    <row r="4612" spans="13:13">
      <c r="M4612" t="str">
        <f t="shared" si="142"/>
        <v>morning</v>
      </c>
    </row>
    <row r="4613" spans="13:13">
      <c r="M4613" t="str">
        <f t="shared" si="142"/>
        <v>morning</v>
      </c>
    </row>
    <row r="4614" spans="13:13">
      <c r="M4614" t="str">
        <f t="shared" si="142"/>
        <v>morning</v>
      </c>
    </row>
    <row r="4615" spans="13:13">
      <c r="M4615" t="str">
        <f t="shared" si="142"/>
        <v>morning</v>
      </c>
    </row>
    <row r="4616" spans="13:13">
      <c r="M4616" t="str">
        <f t="shared" si="142"/>
        <v>morning</v>
      </c>
    </row>
    <row r="4617" spans="13:13">
      <c r="M4617" t="str">
        <f t="shared" si="142"/>
        <v>morning</v>
      </c>
    </row>
    <row r="4618" spans="13:13">
      <c r="M4618" t="str">
        <f t="shared" si="142"/>
        <v>morning</v>
      </c>
    </row>
    <row r="4619" spans="13:13">
      <c r="M4619" t="str">
        <f t="shared" si="142"/>
        <v>morning</v>
      </c>
    </row>
    <row r="4620" spans="13:13">
      <c r="M4620" t="str">
        <f t="shared" si="142"/>
        <v>morning</v>
      </c>
    </row>
    <row r="4621" spans="13:13">
      <c r="M4621" t="str">
        <f t="shared" si="142"/>
        <v>morning</v>
      </c>
    </row>
    <row r="4622" spans="13:13">
      <c r="M4622" t="str">
        <f t="shared" si="142"/>
        <v>morning</v>
      </c>
    </row>
    <row r="4623" spans="13:13">
      <c r="M4623" t="str">
        <f t="shared" si="142"/>
        <v>morning</v>
      </c>
    </row>
    <row r="4624" spans="13:13">
      <c r="M4624" t="str">
        <f t="shared" si="142"/>
        <v>morning</v>
      </c>
    </row>
    <row r="4625" spans="13:13">
      <c r="M4625" t="str">
        <f t="shared" si="142"/>
        <v>morning</v>
      </c>
    </row>
    <row r="4626" spans="13:13">
      <c r="M4626" t="str">
        <f t="shared" si="142"/>
        <v>morning</v>
      </c>
    </row>
    <row r="4627" spans="13:13">
      <c r="M4627" t="str">
        <f t="shared" si="142"/>
        <v>morning</v>
      </c>
    </row>
    <row r="4628" spans="13:13">
      <c r="M4628" t="str">
        <f t="shared" si="142"/>
        <v>morning</v>
      </c>
    </row>
    <row r="4629" spans="13:13">
      <c r="M4629" t="str">
        <f t="shared" si="142"/>
        <v>morning</v>
      </c>
    </row>
    <row r="4630" spans="13:13">
      <c r="M4630" t="str">
        <f t="shared" si="142"/>
        <v>morning</v>
      </c>
    </row>
    <row r="4631" spans="13:13">
      <c r="M4631" t="str">
        <f t="shared" si="142"/>
        <v>morning</v>
      </c>
    </row>
    <row r="4632" spans="13:13">
      <c r="M4632" t="str">
        <f t="shared" si="142"/>
        <v>morning</v>
      </c>
    </row>
    <row r="4633" spans="13:13">
      <c r="M4633" t="str">
        <f t="shared" si="142"/>
        <v>morning</v>
      </c>
    </row>
    <row r="4634" spans="13:13">
      <c r="M4634" t="str">
        <f t="shared" si="142"/>
        <v>morning</v>
      </c>
    </row>
    <row r="4635" spans="13:13">
      <c r="M4635" t="str">
        <f t="shared" si="142"/>
        <v>morning</v>
      </c>
    </row>
    <row r="4636" spans="13:13">
      <c r="M4636" t="str">
        <f t="shared" si="142"/>
        <v>morning</v>
      </c>
    </row>
    <row r="4637" spans="13:13">
      <c r="M4637" t="str">
        <f t="shared" si="142"/>
        <v>morning</v>
      </c>
    </row>
    <row r="4638" spans="13:13">
      <c r="M4638" t="str">
        <f t="shared" si="142"/>
        <v>morning</v>
      </c>
    </row>
    <row r="4639" spans="13:13">
      <c r="M4639" t="str">
        <f t="shared" si="142"/>
        <v>morning</v>
      </c>
    </row>
    <row r="4640" spans="13:13">
      <c r="M4640" t="str">
        <f t="shared" si="142"/>
        <v>morning</v>
      </c>
    </row>
    <row r="4641" spans="13:13">
      <c r="M4641" t="str">
        <f t="shared" si="142"/>
        <v>morning</v>
      </c>
    </row>
    <row r="4642" spans="13:13">
      <c r="M4642" t="str">
        <f t="shared" si="142"/>
        <v>morning</v>
      </c>
    </row>
    <row r="4643" spans="13:13">
      <c r="M4643" t="str">
        <f t="shared" si="142"/>
        <v>morning</v>
      </c>
    </row>
    <row r="4644" spans="13:13">
      <c r="M4644" t="str">
        <f t="shared" si="142"/>
        <v>morning</v>
      </c>
    </row>
    <row r="4645" spans="13:13">
      <c r="M4645" t="str">
        <f t="shared" si="142"/>
        <v>morning</v>
      </c>
    </row>
    <row r="4646" spans="13:13">
      <c r="M4646" t="str">
        <f t="shared" si="142"/>
        <v>morning</v>
      </c>
    </row>
    <row r="4647" spans="13:13">
      <c r="M4647" t="str">
        <f t="shared" si="142"/>
        <v>morning</v>
      </c>
    </row>
    <row r="4648" spans="13:13">
      <c r="M4648" t="str">
        <f t="shared" si="142"/>
        <v>morning</v>
      </c>
    </row>
    <row r="4649" spans="13:13">
      <c r="M4649" t="str">
        <f t="shared" si="142"/>
        <v>morning</v>
      </c>
    </row>
    <row r="4650" spans="13:13">
      <c r="M4650" t="str">
        <f t="shared" si="142"/>
        <v>morning</v>
      </c>
    </row>
    <row r="4651" spans="13:13">
      <c r="M4651" t="str">
        <f t="shared" si="142"/>
        <v>morning</v>
      </c>
    </row>
  </sheetData>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502"/>
  <sheetViews>
    <sheetView workbookViewId="0">
      <selection activeCell="G2" sqref="G2"/>
    </sheetView>
  </sheetViews>
  <sheetFormatPr defaultColWidth="9" defaultRowHeight="14.4"/>
  <cols>
    <col min="1" max="1" width="12.21875" customWidth="1"/>
    <col min="2" max="2" width="12.109375" customWidth="1"/>
    <col min="3" max="3" width="11.21875" customWidth="1"/>
    <col min="4" max="4" width="9.77734375" customWidth="1"/>
    <col min="5" max="5" width="9.21875" customWidth="1"/>
    <col min="6" max="6" width="10.33203125" customWidth="1"/>
    <col min="7" max="7" width="12.33203125" customWidth="1"/>
    <col min="8" max="8" width="11.21875" customWidth="1"/>
    <col min="9" max="9" width="15.109375" customWidth="1"/>
    <col min="11" max="11" width="9.33203125" customWidth="1"/>
    <col min="13" max="13" width="9.88671875" customWidth="1"/>
    <col min="14" max="14" width="16.77734375" customWidth="1"/>
    <col min="15" max="15" width="10" customWidth="1"/>
    <col min="16" max="16" width="20.33203125" customWidth="1"/>
    <col min="17" max="17" width="10.33203125" customWidth="1"/>
    <col min="18" max="18" width="9.77734375" customWidth="1"/>
    <col min="19" max="19" width="14.88671875" customWidth="1"/>
  </cols>
  <sheetData>
    <row r="1" spans="1:19">
      <c r="A1" s="12" t="s">
        <v>1056</v>
      </c>
    </row>
    <row r="3" spans="1:19">
      <c r="A3" t="s">
        <v>0</v>
      </c>
      <c r="B3" t="s">
        <v>1</v>
      </c>
      <c r="C3" t="s">
        <v>2</v>
      </c>
      <c r="D3" t="s">
        <v>3</v>
      </c>
      <c r="E3" t="s">
        <v>4</v>
      </c>
      <c r="F3" t="s">
        <v>5</v>
      </c>
      <c r="G3" t="s">
        <v>6</v>
      </c>
      <c r="H3" t="s">
        <v>7</v>
      </c>
      <c r="I3" t="s">
        <v>10</v>
      </c>
      <c r="J3" t="s">
        <v>11</v>
      </c>
      <c r="K3" t="s">
        <v>1036</v>
      </c>
      <c r="L3" t="s">
        <v>1037</v>
      </c>
      <c r="M3" t="s">
        <v>1041</v>
      </c>
      <c r="N3" t="s">
        <v>1015</v>
      </c>
      <c r="O3" t="s">
        <v>1016</v>
      </c>
      <c r="P3" t="s">
        <v>1038</v>
      </c>
      <c r="Q3" t="s">
        <v>1039</v>
      </c>
      <c r="R3" t="s">
        <v>1028</v>
      </c>
      <c r="S3" t="s">
        <v>1040</v>
      </c>
    </row>
    <row r="4" spans="1:19">
      <c r="A4" t="s">
        <v>837</v>
      </c>
      <c r="B4">
        <v>10.17</v>
      </c>
      <c r="C4">
        <v>1</v>
      </c>
      <c r="D4">
        <v>0.50849999999999995</v>
      </c>
      <c r="E4">
        <v>10.6785</v>
      </c>
      <c r="F4" s="3">
        <v>43503</v>
      </c>
      <c r="G4" s="13">
        <v>0.59375</v>
      </c>
      <c r="H4" t="s">
        <v>15</v>
      </c>
      <c r="I4">
        <v>0.50849999999999995</v>
      </c>
      <c r="J4">
        <v>5.9</v>
      </c>
      <c r="K4" t="s">
        <v>1050</v>
      </c>
      <c r="L4" t="s">
        <v>1052</v>
      </c>
      <c r="M4" t="s">
        <v>1044</v>
      </c>
      <c r="N4" t="s">
        <v>1017</v>
      </c>
      <c r="O4" t="s">
        <v>1018</v>
      </c>
      <c r="P4" t="s">
        <v>1023</v>
      </c>
      <c r="Q4" t="s">
        <v>1035</v>
      </c>
      <c r="R4" t="s">
        <v>1034</v>
      </c>
      <c r="S4" t="s">
        <v>1057</v>
      </c>
    </row>
    <row r="5" spans="1:19">
      <c r="A5" t="s">
        <v>458</v>
      </c>
      <c r="B5">
        <v>12.78</v>
      </c>
      <c r="C5">
        <v>1</v>
      </c>
      <c r="D5">
        <v>0.63900000000000001</v>
      </c>
      <c r="E5">
        <v>13.419</v>
      </c>
      <c r="F5" s="3">
        <v>43473</v>
      </c>
      <c r="G5" s="13">
        <v>0.59097222222222201</v>
      </c>
      <c r="H5" t="s">
        <v>13</v>
      </c>
      <c r="I5">
        <v>0.63900000000000001</v>
      </c>
      <c r="J5">
        <v>9.5</v>
      </c>
      <c r="K5" t="s">
        <v>1042</v>
      </c>
      <c r="L5" t="s">
        <v>1054</v>
      </c>
      <c r="M5" t="s">
        <v>1044</v>
      </c>
      <c r="N5" t="s">
        <v>1019</v>
      </c>
      <c r="O5" t="s">
        <v>1018</v>
      </c>
      <c r="P5" t="s">
        <v>1027</v>
      </c>
      <c r="Q5" t="s">
        <v>1035</v>
      </c>
      <c r="R5" t="s">
        <v>1034</v>
      </c>
      <c r="S5" t="s">
        <v>1058</v>
      </c>
    </row>
    <row r="6" spans="1:19">
      <c r="A6" t="s">
        <v>417</v>
      </c>
      <c r="B6">
        <v>13.98</v>
      </c>
      <c r="C6">
        <v>1</v>
      </c>
      <c r="D6">
        <v>0.69899999999999995</v>
      </c>
      <c r="E6">
        <v>14.679</v>
      </c>
      <c r="F6" s="3">
        <v>43500</v>
      </c>
      <c r="G6" s="13">
        <v>0.56805555555555598</v>
      </c>
      <c r="H6" t="s">
        <v>13</v>
      </c>
      <c r="I6">
        <v>0.69899999999999995</v>
      </c>
      <c r="J6">
        <v>9.8000000000000007</v>
      </c>
      <c r="K6" t="s">
        <v>1050</v>
      </c>
      <c r="L6" t="s">
        <v>1051</v>
      </c>
      <c r="M6" t="s">
        <v>1044</v>
      </c>
      <c r="N6" t="s">
        <v>1017</v>
      </c>
      <c r="O6" t="s">
        <v>1018</v>
      </c>
      <c r="P6" t="s">
        <v>1026</v>
      </c>
      <c r="Q6" t="s">
        <v>1035</v>
      </c>
      <c r="R6" t="s">
        <v>1034</v>
      </c>
      <c r="S6" t="s">
        <v>1058</v>
      </c>
    </row>
    <row r="7" spans="1:19">
      <c r="A7" t="s">
        <v>68</v>
      </c>
      <c r="B7">
        <v>15.43</v>
      </c>
      <c r="C7">
        <v>1</v>
      </c>
      <c r="D7">
        <v>0.77149999999999996</v>
      </c>
      <c r="E7">
        <v>16.201499999999999</v>
      </c>
      <c r="F7" s="3">
        <v>43490</v>
      </c>
      <c r="G7" s="13">
        <v>0.656944444444444</v>
      </c>
      <c r="H7" t="s">
        <v>17</v>
      </c>
      <c r="I7">
        <v>0.77149999999999996</v>
      </c>
      <c r="J7">
        <v>6.1</v>
      </c>
      <c r="K7" t="s">
        <v>1042</v>
      </c>
      <c r="L7" t="s">
        <v>1046</v>
      </c>
      <c r="M7" t="s">
        <v>1044</v>
      </c>
      <c r="N7" t="s">
        <v>1017</v>
      </c>
      <c r="O7" t="s">
        <v>1018</v>
      </c>
      <c r="P7" t="s">
        <v>1027</v>
      </c>
      <c r="Q7" t="s">
        <v>1035</v>
      </c>
      <c r="R7" t="s">
        <v>1034</v>
      </c>
      <c r="S7" t="s">
        <v>1059</v>
      </c>
    </row>
    <row r="8" spans="1:19">
      <c r="A8" t="s">
        <v>439</v>
      </c>
      <c r="B8">
        <v>16.28</v>
      </c>
      <c r="C8">
        <v>1</v>
      </c>
      <c r="D8">
        <v>0.81399999999999995</v>
      </c>
      <c r="E8">
        <v>17.094000000000001</v>
      </c>
      <c r="F8" s="3">
        <v>43533</v>
      </c>
      <c r="G8" s="13">
        <v>0.65</v>
      </c>
      <c r="H8" t="s">
        <v>15</v>
      </c>
      <c r="I8">
        <v>0.81399999999999995</v>
      </c>
      <c r="J8">
        <v>5</v>
      </c>
      <c r="K8" t="s">
        <v>1045</v>
      </c>
      <c r="L8" t="s">
        <v>1043</v>
      </c>
      <c r="M8" t="s">
        <v>1044</v>
      </c>
      <c r="N8" t="s">
        <v>1019</v>
      </c>
      <c r="O8" t="s">
        <v>1018</v>
      </c>
      <c r="P8" t="s">
        <v>1027</v>
      </c>
      <c r="Q8" t="s">
        <v>1035</v>
      </c>
      <c r="R8" t="s">
        <v>1034</v>
      </c>
      <c r="S8" t="s">
        <v>1057</v>
      </c>
    </row>
    <row r="9" spans="1:19">
      <c r="A9" t="s">
        <v>230</v>
      </c>
      <c r="B9">
        <v>18.28</v>
      </c>
      <c r="C9">
        <v>1</v>
      </c>
      <c r="D9">
        <v>0.91400000000000003</v>
      </c>
      <c r="E9">
        <v>19.193999999999999</v>
      </c>
      <c r="F9" s="3">
        <v>43546</v>
      </c>
      <c r="G9" s="13">
        <v>0.62847222222222199</v>
      </c>
      <c r="H9" t="s">
        <v>17</v>
      </c>
      <c r="I9">
        <v>0.91400000000000003</v>
      </c>
      <c r="J9">
        <v>8.3000000000000007</v>
      </c>
      <c r="K9" t="s">
        <v>1045</v>
      </c>
      <c r="L9" t="s">
        <v>1046</v>
      </c>
      <c r="M9" t="s">
        <v>1044</v>
      </c>
      <c r="N9" t="s">
        <v>1019</v>
      </c>
      <c r="O9" t="s">
        <v>1018</v>
      </c>
      <c r="P9" t="s">
        <v>1026</v>
      </c>
      <c r="Q9" t="s">
        <v>1031</v>
      </c>
      <c r="R9" t="s">
        <v>1030</v>
      </c>
      <c r="S9" t="s">
        <v>1058</v>
      </c>
    </row>
    <row r="10" spans="1:19">
      <c r="A10" t="s">
        <v>747</v>
      </c>
      <c r="B10">
        <v>19.7</v>
      </c>
      <c r="C10">
        <v>1</v>
      </c>
      <c r="D10">
        <v>0.98499999999999999</v>
      </c>
      <c r="E10">
        <v>20.684999999999999</v>
      </c>
      <c r="F10" s="3">
        <v>43504</v>
      </c>
      <c r="G10" s="13">
        <v>0.485416666666667</v>
      </c>
      <c r="H10" t="s">
        <v>13</v>
      </c>
      <c r="I10">
        <v>0.98499999999999999</v>
      </c>
      <c r="J10">
        <v>9.5</v>
      </c>
      <c r="K10" t="s">
        <v>1050</v>
      </c>
      <c r="L10" t="s">
        <v>1046</v>
      </c>
      <c r="M10" t="s">
        <v>1047</v>
      </c>
      <c r="N10" t="s">
        <v>1017</v>
      </c>
      <c r="O10" t="s">
        <v>1018</v>
      </c>
      <c r="P10" t="s">
        <v>1027</v>
      </c>
      <c r="Q10" t="s">
        <v>1031</v>
      </c>
      <c r="R10" t="s">
        <v>1030</v>
      </c>
      <c r="S10" t="s">
        <v>1058</v>
      </c>
    </row>
    <row r="11" spans="1:19">
      <c r="A11" t="s">
        <v>859</v>
      </c>
      <c r="B11">
        <v>21.32</v>
      </c>
      <c r="C11">
        <v>1</v>
      </c>
      <c r="D11">
        <v>1.0660000000000001</v>
      </c>
      <c r="E11">
        <v>22.385999999999999</v>
      </c>
      <c r="F11" s="3">
        <v>43491</v>
      </c>
      <c r="G11" s="13">
        <v>0.52986111111111101</v>
      </c>
      <c r="H11" t="s">
        <v>15</v>
      </c>
      <c r="I11">
        <v>1.0660000000000001</v>
      </c>
      <c r="J11">
        <v>5.9</v>
      </c>
      <c r="K11" t="s">
        <v>1042</v>
      </c>
      <c r="L11" t="s">
        <v>1043</v>
      </c>
      <c r="M11" t="s">
        <v>1044</v>
      </c>
      <c r="N11" t="s">
        <v>1019</v>
      </c>
      <c r="O11" t="s">
        <v>1018</v>
      </c>
      <c r="P11" t="s">
        <v>1027</v>
      </c>
      <c r="Q11" t="s">
        <v>1031</v>
      </c>
      <c r="R11" t="s">
        <v>1030</v>
      </c>
      <c r="S11" t="s">
        <v>1057</v>
      </c>
    </row>
    <row r="12" spans="1:19">
      <c r="A12" t="s">
        <v>483</v>
      </c>
      <c r="B12">
        <v>21.58</v>
      </c>
      <c r="C12">
        <v>1</v>
      </c>
      <c r="D12">
        <v>1.079</v>
      </c>
      <c r="E12">
        <v>22.658999999999999</v>
      </c>
      <c r="F12" s="3">
        <v>43505</v>
      </c>
      <c r="G12" s="13">
        <v>0.41805555555555601</v>
      </c>
      <c r="H12" t="s">
        <v>13</v>
      </c>
      <c r="I12">
        <v>1.079</v>
      </c>
      <c r="J12">
        <v>7.2</v>
      </c>
      <c r="K12" t="s">
        <v>1050</v>
      </c>
      <c r="L12" t="s">
        <v>1043</v>
      </c>
      <c r="M12" t="s">
        <v>1047</v>
      </c>
      <c r="N12" t="s">
        <v>1019</v>
      </c>
      <c r="O12" t="s">
        <v>1018</v>
      </c>
      <c r="P12" t="s">
        <v>1022</v>
      </c>
      <c r="Q12" t="s">
        <v>1035</v>
      </c>
      <c r="R12" t="s">
        <v>1034</v>
      </c>
      <c r="S12" t="s">
        <v>1059</v>
      </c>
    </row>
    <row r="13" spans="1:19">
      <c r="A13" t="s">
        <v>503</v>
      </c>
      <c r="B13">
        <v>22.96</v>
      </c>
      <c r="C13">
        <v>1</v>
      </c>
      <c r="D13">
        <v>1.1479999999999999</v>
      </c>
      <c r="E13">
        <v>24.108000000000001</v>
      </c>
      <c r="F13" s="3">
        <v>43495</v>
      </c>
      <c r="G13" s="13">
        <v>0.86597222222222203</v>
      </c>
      <c r="H13" t="s">
        <v>15</v>
      </c>
      <c r="I13">
        <v>1.1479999999999999</v>
      </c>
      <c r="J13">
        <v>4.3</v>
      </c>
      <c r="K13" t="s">
        <v>1042</v>
      </c>
      <c r="L13" t="s">
        <v>1053</v>
      </c>
      <c r="M13" t="s">
        <v>1049</v>
      </c>
      <c r="N13" t="s">
        <v>1019</v>
      </c>
      <c r="O13" t="s">
        <v>1018</v>
      </c>
      <c r="P13" t="s">
        <v>1026</v>
      </c>
      <c r="Q13" t="s">
        <v>1035</v>
      </c>
      <c r="R13" t="s">
        <v>1034</v>
      </c>
      <c r="S13" t="s">
        <v>1057</v>
      </c>
    </row>
    <row r="14" spans="1:19">
      <c r="A14" t="s">
        <v>468</v>
      </c>
      <c r="B14">
        <v>25</v>
      </c>
      <c r="C14">
        <v>1</v>
      </c>
      <c r="D14">
        <v>1.25</v>
      </c>
      <c r="E14">
        <v>26.25</v>
      </c>
      <c r="F14" s="3">
        <v>43527</v>
      </c>
      <c r="G14" s="13">
        <v>0.63124999999999998</v>
      </c>
      <c r="H14" t="s">
        <v>13</v>
      </c>
      <c r="I14">
        <v>1.25</v>
      </c>
      <c r="J14">
        <v>5.5</v>
      </c>
      <c r="K14" t="s">
        <v>1045</v>
      </c>
      <c r="L14" t="s">
        <v>1048</v>
      </c>
      <c r="M14" t="s">
        <v>1044</v>
      </c>
      <c r="N14" t="s">
        <v>1019</v>
      </c>
      <c r="O14" t="s">
        <v>1018</v>
      </c>
      <c r="P14" t="s">
        <v>1024</v>
      </c>
      <c r="Q14" t="s">
        <v>1031</v>
      </c>
      <c r="R14" t="s">
        <v>1030</v>
      </c>
      <c r="S14" t="s">
        <v>1057</v>
      </c>
    </row>
    <row r="15" spans="1:19">
      <c r="A15" t="s">
        <v>876</v>
      </c>
      <c r="B15">
        <v>12.76</v>
      </c>
      <c r="C15">
        <v>2</v>
      </c>
      <c r="D15">
        <v>1.276</v>
      </c>
      <c r="E15">
        <v>26.795999999999999</v>
      </c>
      <c r="F15" s="3">
        <v>43473</v>
      </c>
      <c r="G15" s="13">
        <v>0.75416666666666698</v>
      </c>
      <c r="H15" t="s">
        <v>13</v>
      </c>
      <c r="I15">
        <v>1.276</v>
      </c>
      <c r="J15">
        <v>7.8</v>
      </c>
      <c r="K15" t="s">
        <v>1042</v>
      </c>
      <c r="L15" t="s">
        <v>1054</v>
      </c>
      <c r="M15" t="s">
        <v>1049</v>
      </c>
      <c r="N15" t="s">
        <v>1017</v>
      </c>
      <c r="O15" t="s">
        <v>1018</v>
      </c>
      <c r="P15" t="s">
        <v>1023</v>
      </c>
      <c r="Q15" t="s">
        <v>1031</v>
      </c>
      <c r="R15" t="s">
        <v>1030</v>
      </c>
      <c r="S15" t="s">
        <v>1059</v>
      </c>
    </row>
    <row r="16" spans="1:19">
      <c r="A16" t="s">
        <v>623</v>
      </c>
      <c r="B16">
        <v>30.61</v>
      </c>
      <c r="C16">
        <v>1</v>
      </c>
      <c r="D16">
        <v>1.5305</v>
      </c>
      <c r="E16">
        <v>32.140500000000003</v>
      </c>
      <c r="F16" s="3">
        <v>43488</v>
      </c>
      <c r="G16" s="13">
        <v>0.51388888888888895</v>
      </c>
      <c r="H16" t="s">
        <v>13</v>
      </c>
      <c r="I16">
        <v>1.5305</v>
      </c>
      <c r="J16">
        <v>5.2</v>
      </c>
      <c r="K16" t="s">
        <v>1042</v>
      </c>
      <c r="L16" t="s">
        <v>1053</v>
      </c>
      <c r="M16" t="s">
        <v>1044</v>
      </c>
      <c r="N16" t="s">
        <v>1019</v>
      </c>
      <c r="O16" t="s">
        <v>1018</v>
      </c>
      <c r="P16" t="s">
        <v>1027</v>
      </c>
      <c r="Q16" t="s">
        <v>1031</v>
      </c>
      <c r="R16" t="s">
        <v>1030</v>
      </c>
      <c r="S16" t="s">
        <v>1057</v>
      </c>
    </row>
    <row r="17" spans="1:19">
      <c r="A17" t="s">
        <v>59</v>
      </c>
      <c r="B17">
        <v>15.37</v>
      </c>
      <c r="C17">
        <v>2</v>
      </c>
      <c r="D17">
        <v>1.5369999999999999</v>
      </c>
      <c r="E17">
        <v>32.277000000000001</v>
      </c>
      <c r="F17" s="3">
        <v>43540</v>
      </c>
      <c r="G17" s="13">
        <v>0.82430555555555596</v>
      </c>
      <c r="H17" t="s">
        <v>15</v>
      </c>
      <c r="I17">
        <v>1.5369999999999999</v>
      </c>
      <c r="J17">
        <v>7.2</v>
      </c>
      <c r="K17" t="s">
        <v>1045</v>
      </c>
      <c r="L17" t="s">
        <v>1043</v>
      </c>
      <c r="M17" t="s">
        <v>1049</v>
      </c>
      <c r="N17" t="s">
        <v>1017</v>
      </c>
      <c r="O17" t="s">
        <v>1018</v>
      </c>
      <c r="P17" t="s">
        <v>1024</v>
      </c>
      <c r="Q17" t="s">
        <v>1035</v>
      </c>
      <c r="R17" t="s">
        <v>1034</v>
      </c>
      <c r="S17" t="s">
        <v>1059</v>
      </c>
    </row>
    <row r="18" spans="1:19">
      <c r="A18" t="s">
        <v>1012</v>
      </c>
      <c r="B18">
        <v>31.84</v>
      </c>
      <c r="C18">
        <v>1</v>
      </c>
      <c r="D18">
        <v>1.5920000000000001</v>
      </c>
      <c r="E18">
        <v>33.432000000000002</v>
      </c>
      <c r="F18" s="3">
        <v>43505</v>
      </c>
      <c r="G18" s="13">
        <v>0.55694444444444402</v>
      </c>
      <c r="H18" t="s">
        <v>15</v>
      </c>
      <c r="I18">
        <v>1.5920000000000001</v>
      </c>
      <c r="J18">
        <v>7.7</v>
      </c>
      <c r="K18" t="s">
        <v>1050</v>
      </c>
      <c r="L18" t="s">
        <v>1043</v>
      </c>
      <c r="M18" t="s">
        <v>1044</v>
      </c>
      <c r="N18" t="s">
        <v>1017</v>
      </c>
      <c r="O18" t="s">
        <v>1018</v>
      </c>
      <c r="P18" t="s">
        <v>1022</v>
      </c>
      <c r="Q18" t="s">
        <v>1031</v>
      </c>
      <c r="R18" t="s">
        <v>1030</v>
      </c>
      <c r="S18" t="s">
        <v>1059</v>
      </c>
    </row>
    <row r="19" spans="1:19">
      <c r="A19" t="s">
        <v>69</v>
      </c>
      <c r="B19">
        <v>16.16</v>
      </c>
      <c r="C19">
        <v>2</v>
      </c>
      <c r="D19">
        <v>1.6160000000000001</v>
      </c>
      <c r="E19">
        <v>33.936</v>
      </c>
      <c r="F19" s="3">
        <v>43531</v>
      </c>
      <c r="G19" s="13">
        <v>0.49236111111111103</v>
      </c>
      <c r="H19" t="s">
        <v>13</v>
      </c>
      <c r="I19">
        <v>1.6160000000000001</v>
      </c>
      <c r="J19">
        <v>6.5</v>
      </c>
      <c r="K19" t="s">
        <v>1045</v>
      </c>
      <c r="L19" t="s">
        <v>1052</v>
      </c>
      <c r="M19" t="s">
        <v>1047</v>
      </c>
      <c r="N19" t="s">
        <v>1019</v>
      </c>
      <c r="O19" t="s">
        <v>1018</v>
      </c>
      <c r="P19" t="s">
        <v>1026</v>
      </c>
      <c r="Q19" t="s">
        <v>1033</v>
      </c>
      <c r="R19" t="s">
        <v>1032</v>
      </c>
      <c r="S19" t="s">
        <v>1059</v>
      </c>
    </row>
    <row r="20" spans="1:19">
      <c r="A20" t="s">
        <v>41</v>
      </c>
      <c r="B20">
        <v>33.520000000000003</v>
      </c>
      <c r="C20">
        <v>1</v>
      </c>
      <c r="D20">
        <v>1.6759999999999999</v>
      </c>
      <c r="E20">
        <v>35.195999999999998</v>
      </c>
      <c r="F20" s="3">
        <v>43504</v>
      </c>
      <c r="G20" s="13">
        <v>0.64652777777777803</v>
      </c>
      <c r="H20" t="s">
        <v>15</v>
      </c>
      <c r="I20">
        <v>1.6759999999999999</v>
      </c>
      <c r="J20">
        <v>6.7</v>
      </c>
      <c r="K20" t="s">
        <v>1050</v>
      </c>
      <c r="L20" t="s">
        <v>1046</v>
      </c>
      <c r="M20" t="s">
        <v>1044</v>
      </c>
      <c r="N20" t="s">
        <v>1019</v>
      </c>
      <c r="O20" t="s">
        <v>1018</v>
      </c>
      <c r="P20" t="s">
        <v>1027</v>
      </c>
      <c r="Q20" t="s">
        <v>1033</v>
      </c>
      <c r="R20" t="s">
        <v>1032</v>
      </c>
      <c r="S20" t="s">
        <v>1059</v>
      </c>
    </row>
    <row r="21" spans="1:19">
      <c r="A21" t="s">
        <v>662</v>
      </c>
      <c r="B21">
        <v>33.630000000000003</v>
      </c>
      <c r="C21">
        <v>1</v>
      </c>
      <c r="D21">
        <v>1.6815</v>
      </c>
      <c r="E21">
        <v>35.311500000000002</v>
      </c>
      <c r="F21" s="3">
        <v>43544</v>
      </c>
      <c r="G21" s="13">
        <v>0.82986111111111105</v>
      </c>
      <c r="H21" t="s">
        <v>15</v>
      </c>
      <c r="I21">
        <v>1.6815</v>
      </c>
      <c r="J21">
        <v>5.6</v>
      </c>
      <c r="K21" t="s">
        <v>1045</v>
      </c>
      <c r="L21" t="s">
        <v>1053</v>
      </c>
      <c r="M21" t="s">
        <v>1049</v>
      </c>
      <c r="N21" t="s">
        <v>1017</v>
      </c>
      <c r="O21" t="s">
        <v>1018</v>
      </c>
      <c r="P21" t="s">
        <v>1027</v>
      </c>
      <c r="Q21" t="s">
        <v>1033</v>
      </c>
      <c r="R21" t="s">
        <v>1032</v>
      </c>
      <c r="S21" t="s">
        <v>1057</v>
      </c>
    </row>
    <row r="22" spans="1:19">
      <c r="A22" t="s">
        <v>732</v>
      </c>
      <c r="B22">
        <v>11.94</v>
      </c>
      <c r="C22">
        <v>3</v>
      </c>
      <c r="D22">
        <v>1.7909999999999999</v>
      </c>
      <c r="E22">
        <v>37.610999999999997</v>
      </c>
      <c r="F22" s="3">
        <v>43484</v>
      </c>
      <c r="G22" s="13">
        <v>0.53263888888888899</v>
      </c>
      <c r="H22" t="s">
        <v>17</v>
      </c>
      <c r="I22">
        <v>1.7909999999999999</v>
      </c>
      <c r="J22">
        <v>8.1</v>
      </c>
      <c r="K22" t="s">
        <v>1042</v>
      </c>
      <c r="L22" t="s">
        <v>1043</v>
      </c>
      <c r="M22" t="s">
        <v>1044</v>
      </c>
      <c r="N22" t="s">
        <v>1017</v>
      </c>
      <c r="O22" t="s">
        <v>1018</v>
      </c>
      <c r="P22" t="s">
        <v>1025</v>
      </c>
      <c r="Q22" t="s">
        <v>1031</v>
      </c>
      <c r="R22" t="s">
        <v>1030</v>
      </c>
      <c r="S22" t="s">
        <v>1058</v>
      </c>
    </row>
    <row r="23" spans="1:19">
      <c r="A23" t="s">
        <v>474</v>
      </c>
      <c r="B23">
        <v>35.89</v>
      </c>
      <c r="C23">
        <v>1</v>
      </c>
      <c r="D23">
        <v>1.7945</v>
      </c>
      <c r="E23">
        <v>37.6845</v>
      </c>
      <c r="F23" s="3">
        <v>43519</v>
      </c>
      <c r="G23" s="13">
        <v>0.70277777777777795</v>
      </c>
      <c r="H23" t="s">
        <v>17</v>
      </c>
      <c r="I23">
        <v>1.7945</v>
      </c>
      <c r="J23">
        <v>7.9</v>
      </c>
      <c r="K23" t="s">
        <v>1050</v>
      </c>
      <c r="L23" t="s">
        <v>1043</v>
      </c>
      <c r="M23" t="s">
        <v>1049</v>
      </c>
      <c r="N23" t="s">
        <v>1019</v>
      </c>
      <c r="O23" t="s">
        <v>1018</v>
      </c>
      <c r="P23" t="s">
        <v>1022</v>
      </c>
      <c r="Q23" t="s">
        <v>1035</v>
      </c>
      <c r="R23" t="s">
        <v>1034</v>
      </c>
      <c r="S23" t="s">
        <v>1059</v>
      </c>
    </row>
    <row r="24" spans="1:19">
      <c r="A24" t="s">
        <v>296</v>
      </c>
      <c r="B24">
        <v>37</v>
      </c>
      <c r="C24">
        <v>1</v>
      </c>
      <c r="D24">
        <v>1.85</v>
      </c>
      <c r="E24">
        <v>38.85</v>
      </c>
      <c r="F24" s="3">
        <v>43530</v>
      </c>
      <c r="G24" s="13">
        <v>0.561805555555556</v>
      </c>
      <c r="H24" t="s">
        <v>17</v>
      </c>
      <c r="I24">
        <v>1.85</v>
      </c>
      <c r="J24">
        <v>7.9</v>
      </c>
      <c r="K24" t="s">
        <v>1045</v>
      </c>
      <c r="L24" t="s">
        <v>1053</v>
      </c>
      <c r="M24" t="s">
        <v>1044</v>
      </c>
      <c r="N24" t="s">
        <v>1019</v>
      </c>
      <c r="O24" t="s">
        <v>1018</v>
      </c>
      <c r="P24" t="s">
        <v>1026</v>
      </c>
      <c r="Q24" t="s">
        <v>1035</v>
      </c>
      <c r="R24" t="s">
        <v>1034</v>
      </c>
      <c r="S24" t="s">
        <v>1059</v>
      </c>
    </row>
    <row r="25" spans="1:19">
      <c r="A25" t="s">
        <v>494</v>
      </c>
      <c r="B25">
        <v>38.6</v>
      </c>
      <c r="C25">
        <v>1</v>
      </c>
      <c r="D25">
        <v>1.93</v>
      </c>
      <c r="E25">
        <v>40.53</v>
      </c>
      <c r="F25" s="3">
        <v>43494</v>
      </c>
      <c r="G25" s="13">
        <v>0.47638888888888897</v>
      </c>
      <c r="H25" t="s">
        <v>13</v>
      </c>
      <c r="I25">
        <v>1.93</v>
      </c>
      <c r="J25">
        <v>6.7</v>
      </c>
      <c r="K25" t="s">
        <v>1042</v>
      </c>
      <c r="L25" t="s">
        <v>1054</v>
      </c>
      <c r="M25" t="s">
        <v>1047</v>
      </c>
      <c r="N25" t="s">
        <v>1019</v>
      </c>
      <c r="O25" t="s">
        <v>1018</v>
      </c>
      <c r="P25" t="s">
        <v>1025</v>
      </c>
      <c r="Q25" t="s">
        <v>1031</v>
      </c>
      <c r="R25" t="s">
        <v>1030</v>
      </c>
      <c r="S25" t="s">
        <v>1059</v>
      </c>
    </row>
    <row r="26" spans="1:19">
      <c r="A26" t="s">
        <v>316</v>
      </c>
      <c r="B26">
        <v>39.01</v>
      </c>
      <c r="C26">
        <v>1</v>
      </c>
      <c r="D26">
        <v>1.9504999999999999</v>
      </c>
      <c r="E26">
        <v>40.960500000000003</v>
      </c>
      <c r="F26" s="3">
        <v>43536</v>
      </c>
      <c r="G26" s="13">
        <v>0.69861111111111096</v>
      </c>
      <c r="H26" t="s">
        <v>17</v>
      </c>
      <c r="I26">
        <v>1.9504999999999999</v>
      </c>
      <c r="J26">
        <v>4.7</v>
      </c>
      <c r="K26" t="s">
        <v>1045</v>
      </c>
      <c r="L26" t="s">
        <v>1054</v>
      </c>
      <c r="M26" t="s">
        <v>1049</v>
      </c>
      <c r="N26" t="s">
        <v>1017</v>
      </c>
      <c r="O26" t="s">
        <v>1018</v>
      </c>
      <c r="P26" t="s">
        <v>1024</v>
      </c>
      <c r="Q26" t="s">
        <v>1033</v>
      </c>
      <c r="R26" t="s">
        <v>1032</v>
      </c>
      <c r="S26" t="s">
        <v>1057</v>
      </c>
    </row>
    <row r="27" spans="1:19">
      <c r="A27" t="s">
        <v>892</v>
      </c>
      <c r="B27">
        <v>39.75</v>
      </c>
      <c r="C27">
        <v>1</v>
      </c>
      <c r="D27">
        <v>1.9875</v>
      </c>
      <c r="E27">
        <v>41.737499999999997</v>
      </c>
      <c r="F27" s="3">
        <v>43521</v>
      </c>
      <c r="G27" s="13">
        <v>0.84652777777777799</v>
      </c>
      <c r="H27" t="s">
        <v>15</v>
      </c>
      <c r="I27">
        <v>1.9875</v>
      </c>
      <c r="J27">
        <v>6.1</v>
      </c>
      <c r="K27" t="s">
        <v>1050</v>
      </c>
      <c r="L27" t="s">
        <v>1051</v>
      </c>
      <c r="M27" t="s">
        <v>1049</v>
      </c>
      <c r="N27" t="s">
        <v>1017</v>
      </c>
      <c r="O27" t="s">
        <v>1018</v>
      </c>
      <c r="P27" t="s">
        <v>1025</v>
      </c>
      <c r="Q27" t="s">
        <v>1033</v>
      </c>
      <c r="R27" t="s">
        <v>1032</v>
      </c>
      <c r="S27" t="s">
        <v>1059</v>
      </c>
    </row>
    <row r="28" spans="1:19">
      <c r="A28" t="s">
        <v>1010</v>
      </c>
      <c r="B28">
        <v>40.35</v>
      </c>
      <c r="C28">
        <v>1</v>
      </c>
      <c r="D28">
        <v>2.0175000000000001</v>
      </c>
      <c r="E28">
        <v>42.3675</v>
      </c>
      <c r="F28" s="3">
        <v>43494</v>
      </c>
      <c r="G28" s="13">
        <v>0.57361111111111096</v>
      </c>
      <c r="H28" t="s">
        <v>13</v>
      </c>
      <c r="I28">
        <v>2.0175000000000001</v>
      </c>
      <c r="J28">
        <v>6.2</v>
      </c>
      <c r="K28" t="s">
        <v>1042</v>
      </c>
      <c r="L28" t="s">
        <v>1054</v>
      </c>
      <c r="M28" t="s">
        <v>1044</v>
      </c>
      <c r="N28" t="s">
        <v>1019</v>
      </c>
      <c r="O28" t="s">
        <v>1018</v>
      </c>
      <c r="P28" t="s">
        <v>1024</v>
      </c>
      <c r="Q28" t="s">
        <v>1035</v>
      </c>
      <c r="R28" t="s">
        <v>1034</v>
      </c>
      <c r="S28" t="s">
        <v>1059</v>
      </c>
    </row>
    <row r="29" spans="1:19">
      <c r="A29" t="s">
        <v>976</v>
      </c>
      <c r="B29">
        <v>20.89</v>
      </c>
      <c r="C29">
        <v>2</v>
      </c>
      <c r="D29">
        <v>2.089</v>
      </c>
      <c r="E29">
        <v>43.869</v>
      </c>
      <c r="F29" s="3">
        <v>43501</v>
      </c>
      <c r="G29" s="13">
        <v>0.78125</v>
      </c>
      <c r="H29" t="s">
        <v>15</v>
      </c>
      <c r="I29">
        <v>2.089</v>
      </c>
      <c r="J29">
        <v>9.8000000000000007</v>
      </c>
      <c r="K29" t="s">
        <v>1050</v>
      </c>
      <c r="L29" t="s">
        <v>1054</v>
      </c>
      <c r="M29" t="s">
        <v>1049</v>
      </c>
      <c r="N29" t="s">
        <v>1017</v>
      </c>
      <c r="O29" t="s">
        <v>1018</v>
      </c>
      <c r="P29" t="s">
        <v>1025</v>
      </c>
      <c r="Q29" t="s">
        <v>1031</v>
      </c>
      <c r="R29" t="s">
        <v>1030</v>
      </c>
      <c r="S29" t="s">
        <v>1058</v>
      </c>
    </row>
    <row r="30" spans="1:19">
      <c r="A30" t="s">
        <v>103</v>
      </c>
      <c r="B30">
        <v>42.47</v>
      </c>
      <c r="C30">
        <v>1</v>
      </c>
      <c r="D30">
        <v>2.1234999999999999</v>
      </c>
      <c r="E30">
        <v>44.593499999999999</v>
      </c>
      <c r="F30" s="3">
        <v>43467</v>
      </c>
      <c r="G30" s="13">
        <v>0.70625000000000004</v>
      </c>
      <c r="H30" t="s">
        <v>15</v>
      </c>
      <c r="I30">
        <v>2.1234999999999999</v>
      </c>
      <c r="J30">
        <v>5.7</v>
      </c>
      <c r="K30" t="s">
        <v>1042</v>
      </c>
      <c r="L30" t="s">
        <v>1053</v>
      </c>
      <c r="M30" t="s">
        <v>1049</v>
      </c>
      <c r="N30" t="s">
        <v>1019</v>
      </c>
      <c r="O30" t="s">
        <v>1018</v>
      </c>
      <c r="P30" t="s">
        <v>1023</v>
      </c>
      <c r="Q30" t="s">
        <v>1031</v>
      </c>
      <c r="R30" t="s">
        <v>1030</v>
      </c>
      <c r="S30" t="s">
        <v>1057</v>
      </c>
    </row>
    <row r="31" spans="1:19">
      <c r="A31" t="s">
        <v>931</v>
      </c>
      <c r="B31">
        <v>42.85</v>
      </c>
      <c r="C31">
        <v>1</v>
      </c>
      <c r="D31">
        <v>2.1425000000000001</v>
      </c>
      <c r="E31">
        <v>44.9925</v>
      </c>
      <c r="F31" s="3">
        <v>43538</v>
      </c>
      <c r="G31" s="13">
        <v>0.65</v>
      </c>
      <c r="H31" t="s">
        <v>17</v>
      </c>
      <c r="I31">
        <v>2.1425000000000001</v>
      </c>
      <c r="J31">
        <v>9.3000000000000007</v>
      </c>
      <c r="K31" t="s">
        <v>1045</v>
      </c>
      <c r="L31" t="s">
        <v>1052</v>
      </c>
      <c r="M31" t="s">
        <v>1044</v>
      </c>
      <c r="N31" t="s">
        <v>1017</v>
      </c>
      <c r="O31" t="s">
        <v>1018</v>
      </c>
      <c r="P31" t="s">
        <v>1023</v>
      </c>
      <c r="Q31" t="s">
        <v>1035</v>
      </c>
      <c r="R31" t="s">
        <v>1034</v>
      </c>
      <c r="S31" t="s">
        <v>1058</v>
      </c>
    </row>
    <row r="32" spans="1:19">
      <c r="A32" t="s">
        <v>698</v>
      </c>
      <c r="B32">
        <v>21.48</v>
      </c>
      <c r="C32">
        <v>2</v>
      </c>
      <c r="D32">
        <v>2.1480000000000001</v>
      </c>
      <c r="E32">
        <v>45.107999999999997</v>
      </c>
      <c r="F32" s="3">
        <v>43523</v>
      </c>
      <c r="G32" s="13">
        <v>0.51527777777777795</v>
      </c>
      <c r="H32" t="s">
        <v>13</v>
      </c>
      <c r="I32">
        <v>2.1480000000000001</v>
      </c>
      <c r="J32">
        <v>6.6</v>
      </c>
      <c r="K32" t="s">
        <v>1050</v>
      </c>
      <c r="L32" t="s">
        <v>1053</v>
      </c>
      <c r="M32" t="s">
        <v>1044</v>
      </c>
      <c r="N32" t="s">
        <v>1017</v>
      </c>
      <c r="O32" t="s">
        <v>1018</v>
      </c>
      <c r="P32" t="s">
        <v>1027</v>
      </c>
      <c r="Q32" t="s">
        <v>1031</v>
      </c>
      <c r="R32" t="s">
        <v>1030</v>
      </c>
      <c r="S32" t="s">
        <v>1059</v>
      </c>
    </row>
    <row r="33" spans="1:19">
      <c r="A33" t="s">
        <v>426</v>
      </c>
      <c r="B33">
        <v>21.87</v>
      </c>
      <c r="C33">
        <v>2</v>
      </c>
      <c r="D33">
        <v>2.1869999999999998</v>
      </c>
      <c r="E33">
        <v>45.927</v>
      </c>
      <c r="F33" s="3">
        <v>43490</v>
      </c>
      <c r="G33" s="13">
        <v>0.60347222222222197</v>
      </c>
      <c r="H33" t="s">
        <v>13</v>
      </c>
      <c r="I33">
        <v>2.1869999999999998</v>
      </c>
      <c r="J33">
        <v>6.9</v>
      </c>
      <c r="K33" t="s">
        <v>1042</v>
      </c>
      <c r="L33" t="s">
        <v>1046</v>
      </c>
      <c r="M33" t="s">
        <v>1044</v>
      </c>
      <c r="N33" t="s">
        <v>1019</v>
      </c>
      <c r="O33" t="s">
        <v>1018</v>
      </c>
      <c r="P33" t="s">
        <v>1023</v>
      </c>
      <c r="Q33" t="s">
        <v>1033</v>
      </c>
      <c r="R33" t="s">
        <v>1032</v>
      </c>
      <c r="S33" t="s">
        <v>1059</v>
      </c>
    </row>
    <row r="34" spans="1:19">
      <c r="A34" t="s">
        <v>610</v>
      </c>
      <c r="B34">
        <v>14.82</v>
      </c>
      <c r="C34">
        <v>3</v>
      </c>
      <c r="D34">
        <v>2.2229999999999999</v>
      </c>
      <c r="E34">
        <v>46.683</v>
      </c>
      <c r="F34" s="3">
        <v>43525</v>
      </c>
      <c r="G34" s="13">
        <v>0.47916666666666702</v>
      </c>
      <c r="H34" t="s">
        <v>17</v>
      </c>
      <c r="I34">
        <v>2.2229999999999999</v>
      </c>
      <c r="J34">
        <v>8.6999999999999993</v>
      </c>
      <c r="K34" t="s">
        <v>1045</v>
      </c>
      <c r="L34" t="s">
        <v>1046</v>
      </c>
      <c r="M34" t="s">
        <v>1047</v>
      </c>
      <c r="N34" t="s">
        <v>1019</v>
      </c>
      <c r="O34" t="s">
        <v>1018</v>
      </c>
      <c r="P34" t="s">
        <v>1024</v>
      </c>
      <c r="Q34" t="s">
        <v>1033</v>
      </c>
      <c r="R34" t="s">
        <v>1032</v>
      </c>
      <c r="S34" t="s">
        <v>1058</v>
      </c>
    </row>
    <row r="35" spans="1:19">
      <c r="A35" t="s">
        <v>805</v>
      </c>
      <c r="B35">
        <v>46.41</v>
      </c>
      <c r="C35">
        <v>1</v>
      </c>
      <c r="D35">
        <v>2.3205</v>
      </c>
      <c r="E35">
        <v>48.730499999999999</v>
      </c>
      <c r="F35" s="3">
        <v>43527</v>
      </c>
      <c r="G35" s="13">
        <v>0.83750000000000002</v>
      </c>
      <c r="H35" t="s">
        <v>17</v>
      </c>
      <c r="I35">
        <v>2.3205</v>
      </c>
      <c r="J35">
        <v>4</v>
      </c>
      <c r="K35" t="s">
        <v>1045</v>
      </c>
      <c r="L35" t="s">
        <v>1048</v>
      </c>
      <c r="M35" t="s">
        <v>1049</v>
      </c>
      <c r="N35" t="s">
        <v>1019</v>
      </c>
      <c r="O35" t="s">
        <v>1018</v>
      </c>
      <c r="P35" t="s">
        <v>1027</v>
      </c>
      <c r="Q35" t="s">
        <v>1031</v>
      </c>
      <c r="R35" t="s">
        <v>1030</v>
      </c>
      <c r="S35" t="s">
        <v>1057</v>
      </c>
    </row>
    <row r="36" spans="1:19">
      <c r="A36" t="s">
        <v>348</v>
      </c>
      <c r="B36">
        <v>23.48</v>
      </c>
      <c r="C36">
        <v>2</v>
      </c>
      <c r="D36">
        <v>2.3479999999999999</v>
      </c>
      <c r="E36">
        <v>49.308</v>
      </c>
      <c r="F36" s="3">
        <v>43538</v>
      </c>
      <c r="G36" s="13">
        <v>0.47291666666666698</v>
      </c>
      <c r="H36" t="s">
        <v>17</v>
      </c>
      <c r="I36">
        <v>2.3479999999999999</v>
      </c>
      <c r="J36">
        <v>7.9</v>
      </c>
      <c r="K36" t="s">
        <v>1045</v>
      </c>
      <c r="L36" t="s">
        <v>1052</v>
      </c>
      <c r="M36" t="s">
        <v>1047</v>
      </c>
      <c r="N36" t="s">
        <v>1017</v>
      </c>
      <c r="O36" t="s">
        <v>1018</v>
      </c>
      <c r="P36" t="s">
        <v>1022</v>
      </c>
      <c r="Q36" t="s">
        <v>1031</v>
      </c>
      <c r="R36" t="s">
        <v>1030</v>
      </c>
      <c r="S36" t="s">
        <v>1059</v>
      </c>
    </row>
    <row r="37" spans="1:19">
      <c r="A37" t="s">
        <v>317</v>
      </c>
      <c r="B37">
        <v>48.61</v>
      </c>
      <c r="C37">
        <v>1</v>
      </c>
      <c r="D37">
        <v>2.4304999999999999</v>
      </c>
      <c r="E37">
        <v>51.040500000000002</v>
      </c>
      <c r="F37" s="3">
        <v>43521</v>
      </c>
      <c r="G37" s="13">
        <v>0.64652777777777803</v>
      </c>
      <c r="H37" t="s">
        <v>15</v>
      </c>
      <c r="I37">
        <v>2.4304999999999999</v>
      </c>
      <c r="J37">
        <v>4.4000000000000004</v>
      </c>
      <c r="K37" t="s">
        <v>1050</v>
      </c>
      <c r="L37" t="s">
        <v>1051</v>
      </c>
      <c r="M37" t="s">
        <v>1044</v>
      </c>
      <c r="N37" t="s">
        <v>1019</v>
      </c>
      <c r="O37" t="s">
        <v>1018</v>
      </c>
      <c r="P37" t="s">
        <v>1022</v>
      </c>
      <c r="Q37" t="s">
        <v>1035</v>
      </c>
      <c r="R37" t="s">
        <v>1034</v>
      </c>
      <c r="S37" t="s">
        <v>1057</v>
      </c>
    </row>
    <row r="38" spans="1:19">
      <c r="A38" t="s">
        <v>115</v>
      </c>
      <c r="B38">
        <v>48.71</v>
      </c>
      <c r="C38">
        <v>1</v>
      </c>
      <c r="D38">
        <v>2.4355000000000002</v>
      </c>
      <c r="E38">
        <v>51.145499999999998</v>
      </c>
      <c r="F38" s="3">
        <v>43550</v>
      </c>
      <c r="G38" s="13">
        <v>0.80555555555555503</v>
      </c>
      <c r="H38" t="s">
        <v>15</v>
      </c>
      <c r="I38">
        <v>2.4355000000000002</v>
      </c>
      <c r="J38">
        <v>4.0999999999999996</v>
      </c>
      <c r="K38" t="s">
        <v>1045</v>
      </c>
      <c r="L38" t="s">
        <v>1054</v>
      </c>
      <c r="M38" t="s">
        <v>1049</v>
      </c>
      <c r="N38" t="s">
        <v>1017</v>
      </c>
      <c r="O38" t="s">
        <v>1018</v>
      </c>
      <c r="P38" t="s">
        <v>1027</v>
      </c>
      <c r="Q38" t="s">
        <v>1035</v>
      </c>
      <c r="R38" t="s">
        <v>1034</v>
      </c>
      <c r="S38" t="s">
        <v>1057</v>
      </c>
    </row>
    <row r="39" spans="1:19">
      <c r="A39" t="s">
        <v>944</v>
      </c>
      <c r="B39">
        <v>25.31</v>
      </c>
      <c r="C39">
        <v>2</v>
      </c>
      <c r="D39">
        <v>2.5310000000000001</v>
      </c>
      <c r="E39">
        <v>53.151000000000003</v>
      </c>
      <c r="F39" s="3">
        <v>43526</v>
      </c>
      <c r="G39" s="13">
        <v>0.80972222222222201</v>
      </c>
      <c r="H39" t="s">
        <v>13</v>
      </c>
      <c r="I39">
        <v>2.5310000000000001</v>
      </c>
      <c r="J39">
        <v>7.2</v>
      </c>
      <c r="K39" t="s">
        <v>1045</v>
      </c>
      <c r="L39" t="s">
        <v>1043</v>
      </c>
      <c r="M39" t="s">
        <v>1049</v>
      </c>
      <c r="N39" t="s">
        <v>1019</v>
      </c>
      <c r="O39" t="s">
        <v>1018</v>
      </c>
      <c r="P39" t="s">
        <v>1023</v>
      </c>
      <c r="Q39" t="s">
        <v>1033</v>
      </c>
      <c r="R39" t="s">
        <v>1032</v>
      </c>
      <c r="S39" t="s">
        <v>1059</v>
      </c>
    </row>
    <row r="40" spans="1:19">
      <c r="A40" t="s">
        <v>132</v>
      </c>
      <c r="B40">
        <v>51.36</v>
      </c>
      <c r="C40">
        <v>1</v>
      </c>
      <c r="D40">
        <v>2.5680000000000001</v>
      </c>
      <c r="E40">
        <v>53.927999999999997</v>
      </c>
      <c r="F40" s="3">
        <v>43481</v>
      </c>
      <c r="G40" s="13">
        <v>0.64305555555555605</v>
      </c>
      <c r="H40" t="s">
        <v>13</v>
      </c>
      <c r="I40">
        <v>2.5680000000000001</v>
      </c>
      <c r="J40">
        <v>5.2</v>
      </c>
      <c r="K40" t="s">
        <v>1042</v>
      </c>
      <c r="L40" t="s">
        <v>1053</v>
      </c>
      <c r="M40" t="s">
        <v>1044</v>
      </c>
      <c r="N40" t="s">
        <v>1017</v>
      </c>
      <c r="O40" t="s">
        <v>1018</v>
      </c>
      <c r="P40" t="s">
        <v>1027</v>
      </c>
      <c r="Q40" t="s">
        <v>1033</v>
      </c>
      <c r="R40" t="s">
        <v>1032</v>
      </c>
      <c r="S40" t="s">
        <v>1057</v>
      </c>
    </row>
    <row r="41" spans="1:19">
      <c r="A41" t="s">
        <v>891</v>
      </c>
      <c r="B41">
        <v>52.35</v>
      </c>
      <c r="C41">
        <v>1</v>
      </c>
      <c r="D41">
        <v>2.6175000000000002</v>
      </c>
      <c r="E41">
        <v>54.967500000000001</v>
      </c>
      <c r="F41" s="3">
        <v>43508</v>
      </c>
      <c r="G41" s="13">
        <v>0.74236111111111103</v>
      </c>
      <c r="H41" t="s">
        <v>15</v>
      </c>
      <c r="I41">
        <v>2.6175000000000002</v>
      </c>
      <c r="J41">
        <v>4</v>
      </c>
      <c r="K41" t="s">
        <v>1050</v>
      </c>
      <c r="L41" t="s">
        <v>1054</v>
      </c>
      <c r="M41" t="s">
        <v>1049</v>
      </c>
      <c r="N41" t="s">
        <v>1017</v>
      </c>
      <c r="O41" t="s">
        <v>1018</v>
      </c>
      <c r="P41" t="s">
        <v>1027</v>
      </c>
      <c r="Q41" t="s">
        <v>1035</v>
      </c>
      <c r="R41" t="s">
        <v>1034</v>
      </c>
      <c r="S41" t="s">
        <v>1057</v>
      </c>
    </row>
    <row r="42" spans="1:19">
      <c r="A42" t="s">
        <v>850</v>
      </c>
      <c r="B42">
        <v>52.38</v>
      </c>
      <c r="C42">
        <v>1</v>
      </c>
      <c r="D42">
        <v>2.6190000000000002</v>
      </c>
      <c r="E42">
        <v>54.999000000000002</v>
      </c>
      <c r="F42" s="3">
        <v>43550</v>
      </c>
      <c r="G42" s="13">
        <v>0.82222222222222197</v>
      </c>
      <c r="H42" t="s">
        <v>15</v>
      </c>
      <c r="I42">
        <v>2.6190000000000002</v>
      </c>
      <c r="J42">
        <v>5.8</v>
      </c>
      <c r="K42" t="s">
        <v>1045</v>
      </c>
      <c r="L42" t="s">
        <v>1054</v>
      </c>
      <c r="M42" t="s">
        <v>1049</v>
      </c>
      <c r="N42" t="s">
        <v>1019</v>
      </c>
      <c r="O42" t="s">
        <v>1018</v>
      </c>
      <c r="P42" t="s">
        <v>1027</v>
      </c>
      <c r="Q42" t="s">
        <v>1031</v>
      </c>
      <c r="R42" t="s">
        <v>1030</v>
      </c>
      <c r="S42" t="s">
        <v>1057</v>
      </c>
    </row>
    <row r="43" spans="1:19">
      <c r="A43" t="s">
        <v>749</v>
      </c>
      <c r="B43">
        <v>53.72</v>
      </c>
      <c r="C43">
        <v>1</v>
      </c>
      <c r="D43">
        <v>2.6859999999999999</v>
      </c>
      <c r="E43">
        <v>56.405999999999999</v>
      </c>
      <c r="F43" s="3">
        <v>43525</v>
      </c>
      <c r="G43" s="13">
        <v>0.83541666666666703</v>
      </c>
      <c r="H43" t="s">
        <v>13</v>
      </c>
      <c r="I43">
        <v>2.6859999999999999</v>
      </c>
      <c r="J43">
        <v>6.4</v>
      </c>
      <c r="K43" t="s">
        <v>1045</v>
      </c>
      <c r="L43" t="s">
        <v>1046</v>
      </c>
      <c r="M43" t="s">
        <v>1049</v>
      </c>
      <c r="N43" t="s">
        <v>1017</v>
      </c>
      <c r="O43" t="s">
        <v>1018</v>
      </c>
      <c r="P43" t="s">
        <v>1022</v>
      </c>
      <c r="Q43" t="s">
        <v>1033</v>
      </c>
      <c r="R43" t="s">
        <v>1032</v>
      </c>
      <c r="S43" t="s">
        <v>1059</v>
      </c>
    </row>
    <row r="44" spans="1:19">
      <c r="A44" t="s">
        <v>962</v>
      </c>
      <c r="B44">
        <v>53.78</v>
      </c>
      <c r="C44">
        <v>1</v>
      </c>
      <c r="D44">
        <v>2.6890000000000001</v>
      </c>
      <c r="E44">
        <v>56.469000000000001</v>
      </c>
      <c r="F44" s="3">
        <v>43499</v>
      </c>
      <c r="G44" s="13">
        <v>0.84236111111111101</v>
      </c>
      <c r="H44" t="s">
        <v>13</v>
      </c>
      <c r="I44">
        <v>2.6890000000000001</v>
      </c>
      <c r="J44">
        <v>4.7</v>
      </c>
      <c r="K44" t="s">
        <v>1050</v>
      </c>
      <c r="L44" t="s">
        <v>1048</v>
      </c>
      <c r="M44" t="s">
        <v>1049</v>
      </c>
      <c r="N44" t="s">
        <v>1017</v>
      </c>
      <c r="O44" t="s">
        <v>1018</v>
      </c>
      <c r="P44" t="s">
        <v>1027</v>
      </c>
      <c r="Q44" t="s">
        <v>1033</v>
      </c>
      <c r="R44" t="s">
        <v>1032</v>
      </c>
      <c r="S44" t="s">
        <v>1057</v>
      </c>
    </row>
    <row r="45" spans="1:19">
      <c r="A45" t="s">
        <v>200</v>
      </c>
      <c r="B45">
        <v>18.079999999999998</v>
      </c>
      <c r="C45">
        <v>3</v>
      </c>
      <c r="D45">
        <v>2.7120000000000002</v>
      </c>
      <c r="E45">
        <v>56.951999999999998</v>
      </c>
      <c r="F45" s="3">
        <v>43529</v>
      </c>
      <c r="G45" s="13">
        <v>0.82361111111111096</v>
      </c>
      <c r="H45" t="s">
        <v>13</v>
      </c>
      <c r="I45">
        <v>2.7120000000000002</v>
      </c>
      <c r="J45">
        <v>8</v>
      </c>
      <c r="K45" t="s">
        <v>1045</v>
      </c>
      <c r="L45" t="s">
        <v>1054</v>
      </c>
      <c r="M45" t="s">
        <v>1049</v>
      </c>
      <c r="N45" t="s">
        <v>1017</v>
      </c>
      <c r="O45" t="s">
        <v>1018</v>
      </c>
      <c r="P45" t="s">
        <v>1022</v>
      </c>
      <c r="Q45" t="s">
        <v>1033</v>
      </c>
      <c r="R45" t="s">
        <v>1032</v>
      </c>
      <c r="S45" t="s">
        <v>1058</v>
      </c>
    </row>
    <row r="46" spans="1:19">
      <c r="A46" t="s">
        <v>810</v>
      </c>
      <c r="B46">
        <v>27.18</v>
      </c>
      <c r="C46">
        <v>2</v>
      </c>
      <c r="D46">
        <v>2.718</v>
      </c>
      <c r="E46">
        <v>57.078000000000003</v>
      </c>
      <c r="F46" s="3">
        <v>43539</v>
      </c>
      <c r="G46" s="13">
        <v>0.68472222222222201</v>
      </c>
      <c r="H46" t="s">
        <v>13</v>
      </c>
      <c r="I46">
        <v>2.718</v>
      </c>
      <c r="J46">
        <v>4.3</v>
      </c>
      <c r="K46" t="s">
        <v>1045</v>
      </c>
      <c r="L46" t="s">
        <v>1046</v>
      </c>
      <c r="M46" t="s">
        <v>1049</v>
      </c>
      <c r="N46" t="s">
        <v>1019</v>
      </c>
      <c r="O46" t="s">
        <v>1018</v>
      </c>
      <c r="P46" t="s">
        <v>1027</v>
      </c>
      <c r="Q46" t="s">
        <v>1033</v>
      </c>
      <c r="R46" t="s">
        <v>1032</v>
      </c>
      <c r="S46" t="s">
        <v>1057</v>
      </c>
    </row>
    <row r="47" spans="1:19">
      <c r="A47" t="s">
        <v>279</v>
      </c>
      <c r="B47">
        <v>54.45</v>
      </c>
      <c r="C47">
        <v>1</v>
      </c>
      <c r="D47">
        <v>2.7225000000000001</v>
      </c>
      <c r="E47">
        <v>57.172499999999999</v>
      </c>
      <c r="F47" s="3">
        <v>43522</v>
      </c>
      <c r="G47" s="13">
        <v>0.80833333333333302</v>
      </c>
      <c r="H47" t="s">
        <v>13</v>
      </c>
      <c r="I47">
        <v>2.7225000000000001</v>
      </c>
      <c r="J47">
        <v>7.9</v>
      </c>
      <c r="K47" t="s">
        <v>1050</v>
      </c>
      <c r="L47" t="s">
        <v>1054</v>
      </c>
      <c r="M47" t="s">
        <v>1049</v>
      </c>
      <c r="N47" t="s">
        <v>1019</v>
      </c>
      <c r="O47" t="s">
        <v>1018</v>
      </c>
      <c r="P47" t="s">
        <v>1023</v>
      </c>
      <c r="Q47" t="s">
        <v>1033</v>
      </c>
      <c r="R47" t="s">
        <v>1032</v>
      </c>
      <c r="S47" t="s">
        <v>1059</v>
      </c>
    </row>
    <row r="48" spans="1:19">
      <c r="A48" t="s">
        <v>674</v>
      </c>
      <c r="B48">
        <v>55.45</v>
      </c>
      <c r="C48">
        <v>1</v>
      </c>
      <c r="D48">
        <v>2.7725</v>
      </c>
      <c r="E48">
        <v>58.222499999999997</v>
      </c>
      <c r="F48" s="3">
        <v>43522</v>
      </c>
      <c r="G48" s="13">
        <v>0.74027777777777803</v>
      </c>
      <c r="H48" t="s">
        <v>17</v>
      </c>
      <c r="I48">
        <v>2.7725</v>
      </c>
      <c r="J48">
        <v>4.9000000000000004</v>
      </c>
      <c r="K48" t="s">
        <v>1050</v>
      </c>
      <c r="L48" t="s">
        <v>1054</v>
      </c>
      <c r="M48" t="s">
        <v>1049</v>
      </c>
      <c r="N48" t="s">
        <v>1017</v>
      </c>
      <c r="O48" t="s">
        <v>1018</v>
      </c>
      <c r="P48" t="s">
        <v>1027</v>
      </c>
      <c r="Q48" t="s">
        <v>1031</v>
      </c>
      <c r="R48" t="s">
        <v>1030</v>
      </c>
      <c r="S48" t="s">
        <v>1057</v>
      </c>
    </row>
    <row r="49" spans="1:19">
      <c r="A49" t="s">
        <v>886</v>
      </c>
      <c r="B49">
        <v>56.5</v>
      </c>
      <c r="C49">
        <v>1</v>
      </c>
      <c r="D49">
        <v>2.8250000000000002</v>
      </c>
      <c r="E49">
        <v>59.325000000000003</v>
      </c>
      <c r="F49" s="3">
        <v>43537</v>
      </c>
      <c r="G49" s="13">
        <v>0.65625</v>
      </c>
      <c r="H49" t="s">
        <v>13</v>
      </c>
      <c r="I49">
        <v>2.8250000000000002</v>
      </c>
      <c r="J49">
        <v>9.6</v>
      </c>
      <c r="K49" t="s">
        <v>1045</v>
      </c>
      <c r="L49" t="s">
        <v>1053</v>
      </c>
      <c r="M49" t="s">
        <v>1044</v>
      </c>
      <c r="N49" t="s">
        <v>1019</v>
      </c>
      <c r="O49" t="s">
        <v>1018</v>
      </c>
      <c r="P49" t="s">
        <v>1027</v>
      </c>
      <c r="Q49" t="s">
        <v>1035</v>
      </c>
      <c r="R49" t="s">
        <v>1034</v>
      </c>
      <c r="S49" t="s">
        <v>1058</v>
      </c>
    </row>
    <row r="50" spans="1:19">
      <c r="A50" t="s">
        <v>237</v>
      </c>
      <c r="B50">
        <v>11.81</v>
      </c>
      <c r="C50">
        <v>5</v>
      </c>
      <c r="D50">
        <v>2.9525000000000001</v>
      </c>
      <c r="E50">
        <v>62.002499999999998</v>
      </c>
      <c r="F50" s="3">
        <v>43513</v>
      </c>
      <c r="G50" s="13">
        <v>0.75416666666666698</v>
      </c>
      <c r="H50" t="s">
        <v>15</v>
      </c>
      <c r="I50">
        <v>2.9525000000000001</v>
      </c>
      <c r="J50">
        <v>9.4</v>
      </c>
      <c r="K50" t="s">
        <v>1050</v>
      </c>
      <c r="L50" t="s">
        <v>1048</v>
      </c>
      <c r="M50" t="s">
        <v>1049</v>
      </c>
      <c r="N50" t="s">
        <v>1019</v>
      </c>
      <c r="O50" t="s">
        <v>1018</v>
      </c>
      <c r="P50" t="s">
        <v>1025</v>
      </c>
      <c r="Q50" t="s">
        <v>1035</v>
      </c>
      <c r="R50" t="s">
        <v>1034</v>
      </c>
      <c r="S50" t="s">
        <v>1058</v>
      </c>
    </row>
    <row r="51" spans="1:19">
      <c r="A51" t="s">
        <v>659</v>
      </c>
      <c r="B51">
        <v>12.05</v>
      </c>
      <c r="C51">
        <v>5</v>
      </c>
      <c r="D51">
        <v>3.0125000000000002</v>
      </c>
      <c r="E51">
        <v>63.262500000000003</v>
      </c>
      <c r="F51" s="3">
        <v>43512</v>
      </c>
      <c r="G51" s="13">
        <v>0.66180555555555598</v>
      </c>
      <c r="H51" t="s">
        <v>13</v>
      </c>
      <c r="I51">
        <v>3.0125000000000002</v>
      </c>
      <c r="J51">
        <v>5.5</v>
      </c>
      <c r="K51" t="s">
        <v>1050</v>
      </c>
      <c r="L51" t="s">
        <v>1043</v>
      </c>
      <c r="M51" t="s">
        <v>1044</v>
      </c>
      <c r="N51" t="s">
        <v>1017</v>
      </c>
      <c r="O51" t="s">
        <v>1018</v>
      </c>
      <c r="P51" t="s">
        <v>1025</v>
      </c>
      <c r="Q51" t="s">
        <v>1035</v>
      </c>
      <c r="R51" t="s">
        <v>1034</v>
      </c>
      <c r="S51" t="s">
        <v>1057</v>
      </c>
    </row>
    <row r="52" spans="1:19">
      <c r="A52" t="s">
        <v>856</v>
      </c>
      <c r="B52">
        <v>60.3</v>
      </c>
      <c r="C52">
        <v>1</v>
      </c>
      <c r="D52">
        <v>3.0150000000000001</v>
      </c>
      <c r="E52">
        <v>63.314999999999998</v>
      </c>
      <c r="F52" s="3">
        <v>43524</v>
      </c>
      <c r="G52" s="13">
        <v>0.73472222222222205</v>
      </c>
      <c r="H52" t="s">
        <v>15</v>
      </c>
      <c r="I52">
        <v>3.0150000000000001</v>
      </c>
      <c r="J52">
        <v>6</v>
      </c>
      <c r="K52" t="s">
        <v>1050</v>
      </c>
      <c r="L52" t="s">
        <v>1052</v>
      </c>
      <c r="M52" t="s">
        <v>1049</v>
      </c>
      <c r="N52" t="s">
        <v>1019</v>
      </c>
      <c r="O52" t="s">
        <v>1018</v>
      </c>
      <c r="P52" t="s">
        <v>1025</v>
      </c>
      <c r="Q52" t="s">
        <v>1033</v>
      </c>
      <c r="R52" t="s">
        <v>1032</v>
      </c>
      <c r="S52" t="s">
        <v>1059</v>
      </c>
    </row>
    <row r="53" spans="1:19">
      <c r="A53" t="s">
        <v>176</v>
      </c>
      <c r="B53">
        <v>63.69</v>
      </c>
      <c r="C53">
        <v>1</v>
      </c>
      <c r="D53">
        <v>3.1844999999999999</v>
      </c>
      <c r="E53">
        <v>66.874499999999998</v>
      </c>
      <c r="F53" s="3">
        <v>43521</v>
      </c>
      <c r="G53" s="13">
        <v>0.68125000000000002</v>
      </c>
      <c r="H53" t="s">
        <v>15</v>
      </c>
      <c r="I53">
        <v>3.1844999999999999</v>
      </c>
      <c r="J53">
        <v>6</v>
      </c>
      <c r="K53" t="s">
        <v>1050</v>
      </c>
      <c r="L53" t="s">
        <v>1051</v>
      </c>
      <c r="M53" t="s">
        <v>1049</v>
      </c>
      <c r="N53" t="s">
        <v>1019</v>
      </c>
      <c r="O53" t="s">
        <v>1018</v>
      </c>
      <c r="P53" t="s">
        <v>1023</v>
      </c>
      <c r="Q53" t="s">
        <v>1031</v>
      </c>
      <c r="R53" t="s">
        <v>1030</v>
      </c>
      <c r="S53" t="s">
        <v>1059</v>
      </c>
    </row>
    <row r="54" spans="1:19">
      <c r="A54" t="s">
        <v>1013</v>
      </c>
      <c r="B54">
        <v>65.819999999999993</v>
      </c>
      <c r="C54">
        <v>1</v>
      </c>
      <c r="D54">
        <v>3.2909999999999999</v>
      </c>
      <c r="E54">
        <v>69.111000000000004</v>
      </c>
      <c r="F54" s="3">
        <v>43518</v>
      </c>
      <c r="G54" s="13">
        <v>0.64791666666666703</v>
      </c>
      <c r="H54" t="s">
        <v>15</v>
      </c>
      <c r="I54">
        <v>3.2909999999999999</v>
      </c>
      <c r="J54">
        <v>4.0999999999999996</v>
      </c>
      <c r="K54" t="s">
        <v>1050</v>
      </c>
      <c r="L54" t="s">
        <v>1046</v>
      </c>
      <c r="M54" t="s">
        <v>1044</v>
      </c>
      <c r="N54" t="s">
        <v>1019</v>
      </c>
      <c r="O54" t="s">
        <v>1018</v>
      </c>
      <c r="P54" t="s">
        <v>1026</v>
      </c>
      <c r="Q54" t="s">
        <v>1031</v>
      </c>
      <c r="R54" t="s">
        <v>1030</v>
      </c>
      <c r="S54" t="s">
        <v>1057</v>
      </c>
    </row>
    <row r="55" spans="1:19">
      <c r="A55" t="s">
        <v>271</v>
      </c>
      <c r="B55">
        <v>66.349999999999994</v>
      </c>
      <c r="C55">
        <v>1</v>
      </c>
      <c r="D55">
        <v>3.3174999999999999</v>
      </c>
      <c r="E55">
        <v>69.667500000000004</v>
      </c>
      <c r="F55" s="3">
        <v>43496</v>
      </c>
      <c r="G55" s="13">
        <v>0.44861111111111102</v>
      </c>
      <c r="H55" t="s">
        <v>17</v>
      </c>
      <c r="I55">
        <v>3.3174999999999999</v>
      </c>
      <c r="J55">
        <v>9.6999999999999993</v>
      </c>
      <c r="K55" t="s">
        <v>1042</v>
      </c>
      <c r="L55" t="s">
        <v>1052</v>
      </c>
      <c r="M55" t="s">
        <v>1047</v>
      </c>
      <c r="N55" t="s">
        <v>1017</v>
      </c>
      <c r="O55" t="s">
        <v>1018</v>
      </c>
      <c r="P55" t="s">
        <v>1025</v>
      </c>
      <c r="Q55" t="s">
        <v>1031</v>
      </c>
      <c r="R55" t="s">
        <v>1030</v>
      </c>
      <c r="S55" t="s">
        <v>1058</v>
      </c>
    </row>
    <row r="56" spans="1:19">
      <c r="A56" t="s">
        <v>37</v>
      </c>
      <c r="B56">
        <v>33.200000000000003</v>
      </c>
      <c r="C56">
        <v>2</v>
      </c>
      <c r="D56">
        <v>3.32</v>
      </c>
      <c r="E56">
        <v>69.72</v>
      </c>
      <c r="F56" s="3">
        <v>43539</v>
      </c>
      <c r="G56" s="13">
        <v>0.51388888888888895</v>
      </c>
      <c r="H56" t="s">
        <v>17</v>
      </c>
      <c r="I56">
        <v>3.32</v>
      </c>
      <c r="J56">
        <v>4.4000000000000004</v>
      </c>
      <c r="K56" t="s">
        <v>1045</v>
      </c>
      <c r="L56" t="s">
        <v>1046</v>
      </c>
      <c r="M56" t="s">
        <v>1044</v>
      </c>
      <c r="N56" t="s">
        <v>1019</v>
      </c>
      <c r="O56" t="s">
        <v>1018</v>
      </c>
      <c r="P56" t="s">
        <v>1026</v>
      </c>
      <c r="Q56" t="s">
        <v>1033</v>
      </c>
      <c r="R56" t="s">
        <v>1032</v>
      </c>
      <c r="S56" t="s">
        <v>1057</v>
      </c>
    </row>
    <row r="57" spans="1:19">
      <c r="A57" t="s">
        <v>979</v>
      </c>
      <c r="B57">
        <v>33.33</v>
      </c>
      <c r="C57">
        <v>2</v>
      </c>
      <c r="D57">
        <v>3.3330000000000002</v>
      </c>
      <c r="E57">
        <v>69.992999999999995</v>
      </c>
      <c r="F57" s="3">
        <v>43491</v>
      </c>
      <c r="G57" s="13">
        <v>0.61180555555555605</v>
      </c>
      <c r="H57" t="s">
        <v>17</v>
      </c>
      <c r="I57">
        <v>3.3330000000000002</v>
      </c>
      <c r="J57">
        <v>6.4</v>
      </c>
      <c r="K57" t="s">
        <v>1042</v>
      </c>
      <c r="L57" t="s">
        <v>1043</v>
      </c>
      <c r="M57" t="s">
        <v>1044</v>
      </c>
      <c r="N57" t="s">
        <v>1019</v>
      </c>
      <c r="O57" t="s">
        <v>1018</v>
      </c>
      <c r="P57" t="s">
        <v>1022</v>
      </c>
      <c r="Q57" t="s">
        <v>1033</v>
      </c>
      <c r="R57" t="s">
        <v>1032</v>
      </c>
      <c r="S57" t="s">
        <v>1059</v>
      </c>
    </row>
    <row r="58" spans="1:19">
      <c r="A58" t="s">
        <v>453</v>
      </c>
      <c r="B58">
        <v>17.04</v>
      </c>
      <c r="C58">
        <v>4</v>
      </c>
      <c r="D58">
        <v>3.4079999999999999</v>
      </c>
      <c r="E58">
        <v>71.567999999999998</v>
      </c>
      <c r="F58" s="3">
        <v>43532</v>
      </c>
      <c r="G58" s="13">
        <v>0.84375</v>
      </c>
      <c r="H58" t="s">
        <v>13</v>
      </c>
      <c r="I58">
        <v>3.4079999999999999</v>
      </c>
      <c r="J58">
        <v>7</v>
      </c>
      <c r="K58" t="s">
        <v>1045</v>
      </c>
      <c r="L58" t="s">
        <v>1046</v>
      </c>
      <c r="M58" t="s">
        <v>1049</v>
      </c>
      <c r="N58" t="s">
        <v>1017</v>
      </c>
      <c r="O58" t="s">
        <v>1018</v>
      </c>
      <c r="P58" t="s">
        <v>1022</v>
      </c>
      <c r="Q58" t="s">
        <v>1035</v>
      </c>
      <c r="R58" t="s">
        <v>1034</v>
      </c>
      <c r="S58" t="s">
        <v>1059</v>
      </c>
    </row>
    <row r="59" spans="1:19">
      <c r="A59" t="s">
        <v>421</v>
      </c>
      <c r="B59">
        <v>13.79</v>
      </c>
      <c r="C59">
        <v>5</v>
      </c>
      <c r="D59">
        <v>3.4474999999999998</v>
      </c>
      <c r="E59">
        <v>72.397499999999994</v>
      </c>
      <c r="F59" s="3">
        <v>43476</v>
      </c>
      <c r="G59" s="13">
        <v>0.79652777777777795</v>
      </c>
      <c r="H59" t="s">
        <v>17</v>
      </c>
      <c r="I59">
        <v>3.4474999999999998</v>
      </c>
      <c r="J59">
        <v>7.8</v>
      </c>
      <c r="K59" t="s">
        <v>1042</v>
      </c>
      <c r="L59" t="s">
        <v>1046</v>
      </c>
      <c r="M59" t="s">
        <v>1049</v>
      </c>
      <c r="N59" t="s">
        <v>1019</v>
      </c>
      <c r="O59" t="s">
        <v>1018</v>
      </c>
      <c r="P59" t="s">
        <v>1022</v>
      </c>
      <c r="Q59" t="s">
        <v>1031</v>
      </c>
      <c r="R59" t="s">
        <v>1030</v>
      </c>
      <c r="S59" t="s">
        <v>1059</v>
      </c>
    </row>
    <row r="60" spans="1:19">
      <c r="A60" t="s">
        <v>722</v>
      </c>
      <c r="B60">
        <v>68.98</v>
      </c>
      <c r="C60">
        <v>1</v>
      </c>
      <c r="D60">
        <v>3.4489999999999998</v>
      </c>
      <c r="E60">
        <v>72.429000000000002</v>
      </c>
      <c r="F60" s="3">
        <v>43486</v>
      </c>
      <c r="G60" s="13">
        <v>0.84236111111111101</v>
      </c>
      <c r="H60" t="s">
        <v>15</v>
      </c>
      <c r="I60">
        <v>3.4489999999999998</v>
      </c>
      <c r="J60">
        <v>4.8</v>
      </c>
      <c r="K60" t="s">
        <v>1042</v>
      </c>
      <c r="L60" t="s">
        <v>1051</v>
      </c>
      <c r="M60" t="s">
        <v>1049</v>
      </c>
      <c r="N60" t="s">
        <v>1017</v>
      </c>
      <c r="O60" t="s">
        <v>1018</v>
      </c>
      <c r="P60" t="s">
        <v>1022</v>
      </c>
      <c r="Q60" t="s">
        <v>1035</v>
      </c>
      <c r="R60" t="s">
        <v>1034</v>
      </c>
      <c r="S60" t="s">
        <v>1057</v>
      </c>
    </row>
    <row r="61" spans="1:19">
      <c r="A61" t="s">
        <v>533</v>
      </c>
      <c r="B61">
        <v>34.729999999999997</v>
      </c>
      <c r="C61">
        <v>2</v>
      </c>
      <c r="D61">
        <v>3.4729999999999999</v>
      </c>
      <c r="E61">
        <v>72.933000000000007</v>
      </c>
      <c r="F61" s="3">
        <v>43525</v>
      </c>
      <c r="G61" s="13">
        <v>0.75972222222222197</v>
      </c>
      <c r="H61" t="s">
        <v>13</v>
      </c>
      <c r="I61">
        <v>3.4729999999999999</v>
      </c>
      <c r="J61">
        <v>9.6999999999999993</v>
      </c>
      <c r="K61" t="s">
        <v>1045</v>
      </c>
      <c r="L61" t="s">
        <v>1046</v>
      </c>
      <c r="M61" t="s">
        <v>1049</v>
      </c>
      <c r="N61" t="s">
        <v>1019</v>
      </c>
      <c r="O61" t="s">
        <v>1018</v>
      </c>
      <c r="P61" t="s">
        <v>1026</v>
      </c>
      <c r="Q61" t="s">
        <v>1031</v>
      </c>
      <c r="R61" t="s">
        <v>1030</v>
      </c>
      <c r="S61" t="s">
        <v>1058</v>
      </c>
    </row>
    <row r="62" spans="1:19">
      <c r="A62" t="s">
        <v>959</v>
      </c>
      <c r="B62">
        <v>10.08</v>
      </c>
      <c r="C62">
        <v>7</v>
      </c>
      <c r="D62">
        <v>3.528</v>
      </c>
      <c r="E62">
        <v>74.087999999999994</v>
      </c>
      <c r="F62" s="3">
        <v>43552</v>
      </c>
      <c r="G62" s="13">
        <v>0.843055555555556</v>
      </c>
      <c r="H62" t="s">
        <v>15</v>
      </c>
      <c r="I62">
        <v>3.528</v>
      </c>
      <c r="J62">
        <v>4.2</v>
      </c>
      <c r="K62" t="s">
        <v>1045</v>
      </c>
      <c r="L62" t="s">
        <v>1052</v>
      </c>
      <c r="M62" t="s">
        <v>1049</v>
      </c>
      <c r="N62" t="s">
        <v>1017</v>
      </c>
      <c r="O62" t="s">
        <v>1018</v>
      </c>
      <c r="P62" t="s">
        <v>1024</v>
      </c>
      <c r="Q62" t="s">
        <v>1031</v>
      </c>
      <c r="R62" t="s">
        <v>1030</v>
      </c>
      <c r="S62" t="s">
        <v>1057</v>
      </c>
    </row>
    <row r="63" spans="1:19">
      <c r="A63" t="s">
        <v>587</v>
      </c>
      <c r="B63">
        <v>10.130000000000001</v>
      </c>
      <c r="C63">
        <v>7</v>
      </c>
      <c r="D63">
        <v>3.5455000000000001</v>
      </c>
      <c r="E63">
        <v>74.455500000000001</v>
      </c>
      <c r="F63" s="3">
        <v>43534</v>
      </c>
      <c r="G63" s="13">
        <v>0.81597222222222199</v>
      </c>
      <c r="H63" t="s">
        <v>13</v>
      </c>
      <c r="I63">
        <v>3.5455000000000001</v>
      </c>
      <c r="J63">
        <v>8.3000000000000007</v>
      </c>
      <c r="K63" t="s">
        <v>1045</v>
      </c>
      <c r="L63" t="s">
        <v>1048</v>
      </c>
      <c r="M63" t="s">
        <v>1049</v>
      </c>
      <c r="N63" t="s">
        <v>1017</v>
      </c>
      <c r="O63" t="s">
        <v>1018</v>
      </c>
      <c r="P63" t="s">
        <v>1022</v>
      </c>
      <c r="Q63" t="s">
        <v>1031</v>
      </c>
      <c r="R63" t="s">
        <v>1030</v>
      </c>
      <c r="S63" t="s">
        <v>1058</v>
      </c>
    </row>
    <row r="64" spans="1:19">
      <c r="A64" t="s">
        <v>361</v>
      </c>
      <c r="B64">
        <v>71.95</v>
      </c>
      <c r="C64">
        <v>1</v>
      </c>
      <c r="D64">
        <v>3.5975000000000001</v>
      </c>
      <c r="E64">
        <v>75.547499999999999</v>
      </c>
      <c r="F64" s="3">
        <v>43500</v>
      </c>
      <c r="G64" s="13">
        <v>0.50972222222222197</v>
      </c>
      <c r="H64" t="s">
        <v>15</v>
      </c>
      <c r="I64">
        <v>3.5975000000000001</v>
      </c>
      <c r="J64">
        <v>7.3</v>
      </c>
      <c r="K64" t="s">
        <v>1050</v>
      </c>
      <c r="L64" t="s">
        <v>1051</v>
      </c>
      <c r="M64" t="s">
        <v>1044</v>
      </c>
      <c r="N64" t="s">
        <v>1017</v>
      </c>
      <c r="O64" t="s">
        <v>1018</v>
      </c>
      <c r="P64" t="s">
        <v>1025</v>
      </c>
      <c r="Q64" t="s">
        <v>1031</v>
      </c>
      <c r="R64" t="s">
        <v>1030</v>
      </c>
      <c r="S64" t="s">
        <v>1059</v>
      </c>
    </row>
    <row r="65" spans="1:19">
      <c r="A65" t="s">
        <v>171</v>
      </c>
      <c r="B65">
        <v>72.17</v>
      </c>
      <c r="C65">
        <v>1</v>
      </c>
      <c r="D65">
        <v>3.6084999999999998</v>
      </c>
      <c r="E65">
        <v>75.778499999999994</v>
      </c>
      <c r="F65" s="3">
        <v>43469</v>
      </c>
      <c r="G65" s="13">
        <v>0.81944444444444497</v>
      </c>
      <c r="H65" t="s">
        <v>15</v>
      </c>
      <c r="I65">
        <v>3.6084999999999998</v>
      </c>
      <c r="J65">
        <v>6.1</v>
      </c>
      <c r="K65" t="s">
        <v>1042</v>
      </c>
      <c r="L65" t="s">
        <v>1046</v>
      </c>
      <c r="M65" t="s">
        <v>1049</v>
      </c>
      <c r="N65" t="s">
        <v>1017</v>
      </c>
      <c r="O65" t="s">
        <v>1018</v>
      </c>
      <c r="P65" t="s">
        <v>1025</v>
      </c>
      <c r="Q65" t="s">
        <v>1033</v>
      </c>
      <c r="R65" t="s">
        <v>1032</v>
      </c>
      <c r="S65" t="s">
        <v>1059</v>
      </c>
    </row>
    <row r="66" spans="1:19">
      <c r="A66" t="s">
        <v>883</v>
      </c>
      <c r="B66">
        <v>24.31</v>
      </c>
      <c r="C66">
        <v>3</v>
      </c>
      <c r="D66">
        <v>3.6465000000000001</v>
      </c>
      <c r="E66">
        <v>76.576499999999996</v>
      </c>
      <c r="F66" s="3">
        <v>43473</v>
      </c>
      <c r="G66" s="13">
        <v>0.79791666666666705</v>
      </c>
      <c r="H66" t="s">
        <v>17</v>
      </c>
      <c r="I66">
        <v>3.6465000000000001</v>
      </c>
      <c r="J66">
        <v>4.3</v>
      </c>
      <c r="K66" t="s">
        <v>1042</v>
      </c>
      <c r="L66" t="s">
        <v>1054</v>
      </c>
      <c r="M66" t="s">
        <v>1049</v>
      </c>
      <c r="N66" t="s">
        <v>1017</v>
      </c>
      <c r="O66" t="s">
        <v>1018</v>
      </c>
      <c r="P66" t="s">
        <v>1022</v>
      </c>
      <c r="Q66" t="s">
        <v>1035</v>
      </c>
      <c r="R66" t="s">
        <v>1034</v>
      </c>
      <c r="S66" t="s">
        <v>1057</v>
      </c>
    </row>
    <row r="67" spans="1:19">
      <c r="A67" t="s">
        <v>604</v>
      </c>
      <c r="B67">
        <v>14.62</v>
      </c>
      <c r="C67">
        <v>5</v>
      </c>
      <c r="D67">
        <v>3.6549999999999998</v>
      </c>
      <c r="E67">
        <v>76.754999999999995</v>
      </c>
      <c r="F67" s="3">
        <v>43528</v>
      </c>
      <c r="G67" s="13">
        <v>0.51597222222222205</v>
      </c>
      <c r="H67" t="s">
        <v>15</v>
      </c>
      <c r="I67">
        <v>3.6549999999999998</v>
      </c>
      <c r="J67">
        <v>4.4000000000000004</v>
      </c>
      <c r="K67" t="s">
        <v>1045</v>
      </c>
      <c r="L67" t="s">
        <v>1051</v>
      </c>
      <c r="M67" t="s">
        <v>1044</v>
      </c>
      <c r="N67" t="s">
        <v>1019</v>
      </c>
      <c r="O67" t="s">
        <v>1018</v>
      </c>
      <c r="P67" t="s">
        <v>1024</v>
      </c>
      <c r="Q67" t="s">
        <v>1031</v>
      </c>
      <c r="R67" t="s">
        <v>1030</v>
      </c>
      <c r="S67" t="s">
        <v>1057</v>
      </c>
    </row>
    <row r="68" spans="1:19">
      <c r="A68" t="s">
        <v>861</v>
      </c>
      <c r="B68">
        <v>73.260000000000005</v>
      </c>
      <c r="C68">
        <v>1</v>
      </c>
      <c r="D68">
        <v>3.6629999999999998</v>
      </c>
      <c r="E68">
        <v>76.923000000000002</v>
      </c>
      <c r="F68" s="3">
        <v>43492</v>
      </c>
      <c r="G68" s="13">
        <v>0.75555555555555598</v>
      </c>
      <c r="H68" t="s">
        <v>13</v>
      </c>
      <c r="I68">
        <v>3.6629999999999998</v>
      </c>
      <c r="J68">
        <v>9.6999999999999993</v>
      </c>
      <c r="K68" t="s">
        <v>1042</v>
      </c>
      <c r="L68" t="s">
        <v>1048</v>
      </c>
      <c r="M68" t="s">
        <v>1049</v>
      </c>
      <c r="N68" t="s">
        <v>1017</v>
      </c>
      <c r="O68" t="s">
        <v>1018</v>
      </c>
      <c r="P68" t="s">
        <v>1025</v>
      </c>
      <c r="Q68" t="s">
        <v>1031</v>
      </c>
      <c r="R68" t="s">
        <v>1030</v>
      </c>
      <c r="S68" t="s">
        <v>1058</v>
      </c>
    </row>
    <row r="69" spans="1:19">
      <c r="A69" t="s">
        <v>349</v>
      </c>
      <c r="B69">
        <v>14.7</v>
      </c>
      <c r="C69">
        <v>5</v>
      </c>
      <c r="D69">
        <v>3.6749999999999998</v>
      </c>
      <c r="E69">
        <v>77.174999999999997</v>
      </c>
      <c r="F69" s="3">
        <v>43548</v>
      </c>
      <c r="G69" s="13">
        <v>0.57499999999999996</v>
      </c>
      <c r="H69" t="s">
        <v>13</v>
      </c>
      <c r="I69">
        <v>3.6749999999999998</v>
      </c>
      <c r="J69">
        <v>8.5</v>
      </c>
      <c r="K69" t="s">
        <v>1045</v>
      </c>
      <c r="L69" t="s">
        <v>1048</v>
      </c>
      <c r="M69" t="s">
        <v>1044</v>
      </c>
      <c r="N69" t="s">
        <v>1017</v>
      </c>
      <c r="O69" t="s">
        <v>1018</v>
      </c>
      <c r="P69" t="s">
        <v>1023</v>
      </c>
      <c r="Q69" t="s">
        <v>1035</v>
      </c>
      <c r="R69" t="s">
        <v>1034</v>
      </c>
      <c r="S69" t="s">
        <v>1058</v>
      </c>
    </row>
    <row r="70" spans="1:19">
      <c r="A70" t="s">
        <v>515</v>
      </c>
      <c r="B70">
        <v>73.97</v>
      </c>
      <c r="C70">
        <v>1</v>
      </c>
      <c r="D70">
        <v>3.6985000000000001</v>
      </c>
      <c r="E70">
        <v>77.668499999999995</v>
      </c>
      <c r="F70" s="3">
        <v>43499</v>
      </c>
      <c r="G70" s="13">
        <v>0.66180555555555598</v>
      </c>
      <c r="H70" t="s">
        <v>17</v>
      </c>
      <c r="I70">
        <v>3.6985000000000001</v>
      </c>
      <c r="J70">
        <v>5.4</v>
      </c>
      <c r="K70" t="s">
        <v>1050</v>
      </c>
      <c r="L70" t="s">
        <v>1048</v>
      </c>
      <c r="M70" t="s">
        <v>1044</v>
      </c>
      <c r="N70" t="s">
        <v>1017</v>
      </c>
      <c r="O70" t="s">
        <v>1018</v>
      </c>
      <c r="P70" t="s">
        <v>1023</v>
      </c>
      <c r="Q70" t="s">
        <v>1033</v>
      </c>
      <c r="R70" t="s">
        <v>1032</v>
      </c>
      <c r="S70" t="s">
        <v>1057</v>
      </c>
    </row>
    <row r="71" spans="1:19">
      <c r="A71" t="s">
        <v>203</v>
      </c>
      <c r="B71">
        <v>74.069999999999993</v>
      </c>
      <c r="C71">
        <v>1</v>
      </c>
      <c r="D71">
        <v>3.7035</v>
      </c>
      <c r="E71">
        <v>77.773499999999999</v>
      </c>
      <c r="F71" s="3">
        <v>43506</v>
      </c>
      <c r="G71" s="13">
        <v>0.53472222222222199</v>
      </c>
      <c r="H71" t="s">
        <v>13</v>
      </c>
      <c r="I71">
        <v>3.7035</v>
      </c>
      <c r="J71">
        <v>9.9</v>
      </c>
      <c r="K71" t="s">
        <v>1050</v>
      </c>
      <c r="L71" t="s">
        <v>1048</v>
      </c>
      <c r="M71" t="s">
        <v>1044</v>
      </c>
      <c r="N71" t="s">
        <v>1019</v>
      </c>
      <c r="O71" t="s">
        <v>1018</v>
      </c>
      <c r="P71" t="s">
        <v>1026</v>
      </c>
      <c r="Q71" t="s">
        <v>1031</v>
      </c>
      <c r="R71" t="s">
        <v>1030</v>
      </c>
      <c r="S71" t="s">
        <v>1058</v>
      </c>
    </row>
    <row r="72" spans="1:19">
      <c r="A72" t="s">
        <v>865</v>
      </c>
      <c r="B72">
        <v>74.099999999999994</v>
      </c>
      <c r="C72">
        <v>1</v>
      </c>
      <c r="D72">
        <v>3.7050000000000001</v>
      </c>
      <c r="E72">
        <v>77.805000000000007</v>
      </c>
      <c r="F72" s="3">
        <v>43490</v>
      </c>
      <c r="G72" s="13">
        <v>0.46180555555555602</v>
      </c>
      <c r="H72" t="s">
        <v>15</v>
      </c>
      <c r="I72">
        <v>3.7050000000000001</v>
      </c>
      <c r="J72">
        <v>9.1999999999999993</v>
      </c>
      <c r="K72" t="s">
        <v>1042</v>
      </c>
      <c r="L72" t="s">
        <v>1046</v>
      </c>
      <c r="M72" t="s">
        <v>1047</v>
      </c>
      <c r="N72" t="s">
        <v>1019</v>
      </c>
      <c r="O72" t="s">
        <v>1018</v>
      </c>
      <c r="P72" t="s">
        <v>1027</v>
      </c>
      <c r="Q72" t="s">
        <v>1031</v>
      </c>
      <c r="R72" t="s">
        <v>1030</v>
      </c>
      <c r="S72" t="s">
        <v>1058</v>
      </c>
    </row>
    <row r="73" spans="1:19">
      <c r="A73" t="s">
        <v>301</v>
      </c>
      <c r="B73">
        <v>74.86</v>
      </c>
      <c r="C73">
        <v>1</v>
      </c>
      <c r="D73">
        <v>3.7429999999999999</v>
      </c>
      <c r="E73">
        <v>78.602999999999994</v>
      </c>
      <c r="F73" s="3">
        <v>43548</v>
      </c>
      <c r="G73" s="13">
        <v>0.61736111111111103</v>
      </c>
      <c r="H73" t="s">
        <v>15</v>
      </c>
      <c r="I73">
        <v>3.7429999999999999</v>
      </c>
      <c r="J73">
        <v>6.9</v>
      </c>
      <c r="K73" t="s">
        <v>1045</v>
      </c>
      <c r="L73" t="s">
        <v>1048</v>
      </c>
      <c r="M73" t="s">
        <v>1044</v>
      </c>
      <c r="N73" t="s">
        <v>1017</v>
      </c>
      <c r="O73" t="s">
        <v>1018</v>
      </c>
      <c r="P73" t="s">
        <v>1026</v>
      </c>
      <c r="Q73" t="s">
        <v>1035</v>
      </c>
      <c r="R73" t="s">
        <v>1034</v>
      </c>
      <c r="S73" t="s">
        <v>1059</v>
      </c>
    </row>
    <row r="74" spans="1:19">
      <c r="A74" t="s">
        <v>374</v>
      </c>
      <c r="B74">
        <v>74.97</v>
      </c>
      <c r="C74">
        <v>1</v>
      </c>
      <c r="D74">
        <v>3.7484999999999999</v>
      </c>
      <c r="E74">
        <v>78.718500000000006</v>
      </c>
      <c r="F74" s="3">
        <v>43540</v>
      </c>
      <c r="G74" s="13">
        <v>0.70694444444444404</v>
      </c>
      <c r="H74" t="s">
        <v>15</v>
      </c>
      <c r="I74">
        <v>3.7484999999999999</v>
      </c>
      <c r="J74">
        <v>5.6</v>
      </c>
      <c r="K74" t="s">
        <v>1045</v>
      </c>
      <c r="L74" t="s">
        <v>1043</v>
      </c>
      <c r="M74" t="s">
        <v>1049</v>
      </c>
      <c r="N74" t="s">
        <v>1019</v>
      </c>
      <c r="O74" t="s">
        <v>1018</v>
      </c>
      <c r="P74" t="s">
        <v>1023</v>
      </c>
      <c r="Q74" t="s">
        <v>1033</v>
      </c>
      <c r="R74" t="s">
        <v>1032</v>
      </c>
      <c r="S74" t="s">
        <v>1057</v>
      </c>
    </row>
    <row r="75" spans="1:19">
      <c r="A75" t="s">
        <v>758</v>
      </c>
      <c r="B75">
        <v>37.69</v>
      </c>
      <c r="C75">
        <v>2</v>
      </c>
      <c r="D75">
        <v>3.7690000000000001</v>
      </c>
      <c r="E75">
        <v>79.149000000000001</v>
      </c>
      <c r="F75" s="3">
        <v>43516</v>
      </c>
      <c r="G75" s="13">
        <v>0.64513888888888904</v>
      </c>
      <c r="H75" t="s">
        <v>13</v>
      </c>
      <c r="I75">
        <v>3.7690000000000001</v>
      </c>
      <c r="J75">
        <v>9.5</v>
      </c>
      <c r="K75" t="s">
        <v>1050</v>
      </c>
      <c r="L75" t="s">
        <v>1053</v>
      </c>
      <c r="M75" t="s">
        <v>1044</v>
      </c>
      <c r="N75" t="s">
        <v>1017</v>
      </c>
      <c r="O75" t="s">
        <v>1018</v>
      </c>
      <c r="P75" t="s">
        <v>1026</v>
      </c>
      <c r="Q75" t="s">
        <v>1031</v>
      </c>
      <c r="R75" t="s">
        <v>1030</v>
      </c>
      <c r="S75" t="s">
        <v>1058</v>
      </c>
    </row>
    <row r="76" spans="1:19">
      <c r="A76" t="s">
        <v>400</v>
      </c>
      <c r="B76">
        <v>75.819999999999993</v>
      </c>
      <c r="C76">
        <v>1</v>
      </c>
      <c r="D76">
        <v>3.7909999999999999</v>
      </c>
      <c r="E76">
        <v>79.611000000000004</v>
      </c>
      <c r="F76" s="3">
        <v>43496</v>
      </c>
      <c r="G76" s="13">
        <v>0.55486111111111103</v>
      </c>
      <c r="H76" t="s">
        <v>15</v>
      </c>
      <c r="I76">
        <v>3.7909999999999999</v>
      </c>
      <c r="J76">
        <v>5.8</v>
      </c>
      <c r="K76" t="s">
        <v>1042</v>
      </c>
      <c r="L76" t="s">
        <v>1052</v>
      </c>
      <c r="M76" t="s">
        <v>1044</v>
      </c>
      <c r="N76" t="s">
        <v>1017</v>
      </c>
      <c r="O76" t="s">
        <v>1018</v>
      </c>
      <c r="P76" t="s">
        <v>1023</v>
      </c>
      <c r="Q76" t="s">
        <v>1033</v>
      </c>
      <c r="R76" t="s">
        <v>1032</v>
      </c>
      <c r="S76" t="s">
        <v>1057</v>
      </c>
    </row>
    <row r="77" spans="1:19">
      <c r="A77" t="s">
        <v>556</v>
      </c>
      <c r="B77">
        <v>75.88</v>
      </c>
      <c r="C77">
        <v>1</v>
      </c>
      <c r="D77">
        <v>3.794</v>
      </c>
      <c r="E77">
        <v>79.674000000000007</v>
      </c>
      <c r="F77" s="3">
        <v>43468</v>
      </c>
      <c r="G77" s="13">
        <v>0.4375</v>
      </c>
      <c r="H77" t="s">
        <v>17</v>
      </c>
      <c r="I77">
        <v>3.794</v>
      </c>
      <c r="J77">
        <v>7.1</v>
      </c>
      <c r="K77" t="s">
        <v>1042</v>
      </c>
      <c r="L77" t="s">
        <v>1052</v>
      </c>
      <c r="M77" t="s">
        <v>1047</v>
      </c>
      <c r="N77" t="s">
        <v>1017</v>
      </c>
      <c r="O77" t="s">
        <v>1018</v>
      </c>
      <c r="P77" t="s">
        <v>1024</v>
      </c>
      <c r="Q77" t="s">
        <v>1035</v>
      </c>
      <c r="R77" t="s">
        <v>1034</v>
      </c>
      <c r="S77" t="s">
        <v>1059</v>
      </c>
    </row>
    <row r="78" spans="1:19">
      <c r="A78" t="s">
        <v>407</v>
      </c>
      <c r="B78">
        <v>76.819999999999993</v>
      </c>
      <c r="C78">
        <v>1</v>
      </c>
      <c r="D78">
        <v>3.8410000000000002</v>
      </c>
      <c r="E78">
        <v>80.661000000000001</v>
      </c>
      <c r="F78" s="3">
        <v>43509</v>
      </c>
      <c r="G78" s="13">
        <v>0.76875000000000004</v>
      </c>
      <c r="H78" t="s">
        <v>13</v>
      </c>
      <c r="I78">
        <v>3.8410000000000002</v>
      </c>
      <c r="J78">
        <v>7.2</v>
      </c>
      <c r="K78" t="s">
        <v>1050</v>
      </c>
      <c r="L78" t="s">
        <v>1053</v>
      </c>
      <c r="M78" t="s">
        <v>1049</v>
      </c>
      <c r="N78" t="s">
        <v>1017</v>
      </c>
      <c r="O78" t="s">
        <v>1018</v>
      </c>
      <c r="P78" t="s">
        <v>1025</v>
      </c>
      <c r="Q78" t="s">
        <v>1031</v>
      </c>
      <c r="R78" t="s">
        <v>1030</v>
      </c>
      <c r="S78" t="s">
        <v>1059</v>
      </c>
    </row>
    <row r="79" spans="1:19">
      <c r="A79" t="s">
        <v>724</v>
      </c>
      <c r="B79">
        <v>25.7</v>
      </c>
      <c r="C79">
        <v>3</v>
      </c>
      <c r="D79">
        <v>3.855</v>
      </c>
      <c r="E79">
        <v>80.954999999999998</v>
      </c>
      <c r="F79" s="3">
        <v>43482</v>
      </c>
      <c r="G79" s="13">
        <v>0.749305555555556</v>
      </c>
      <c r="H79" t="s">
        <v>13</v>
      </c>
      <c r="I79">
        <v>3.855</v>
      </c>
      <c r="J79">
        <v>6.1</v>
      </c>
      <c r="K79" t="s">
        <v>1042</v>
      </c>
      <c r="L79" t="s">
        <v>1052</v>
      </c>
      <c r="M79" t="s">
        <v>1049</v>
      </c>
      <c r="N79" t="s">
        <v>1019</v>
      </c>
      <c r="O79" t="s">
        <v>1018</v>
      </c>
      <c r="P79" t="s">
        <v>1023</v>
      </c>
      <c r="Q79" t="s">
        <v>1031</v>
      </c>
      <c r="R79" t="s">
        <v>1030</v>
      </c>
      <c r="S79" t="s">
        <v>1059</v>
      </c>
    </row>
    <row r="80" spans="1:19">
      <c r="A80" t="s">
        <v>428</v>
      </c>
      <c r="B80">
        <v>25.84</v>
      </c>
      <c r="C80">
        <v>3</v>
      </c>
      <c r="D80">
        <v>3.8759999999999999</v>
      </c>
      <c r="E80">
        <v>81.396000000000001</v>
      </c>
      <c r="F80" s="3">
        <v>43534</v>
      </c>
      <c r="G80" s="13">
        <v>0.78819444444444497</v>
      </c>
      <c r="H80" t="s">
        <v>13</v>
      </c>
      <c r="I80">
        <v>3.8759999999999999</v>
      </c>
      <c r="J80">
        <v>6.6</v>
      </c>
      <c r="K80" t="s">
        <v>1045</v>
      </c>
      <c r="L80" t="s">
        <v>1048</v>
      </c>
      <c r="M80" t="s">
        <v>1049</v>
      </c>
      <c r="N80" t="s">
        <v>1019</v>
      </c>
      <c r="O80" t="s">
        <v>1018</v>
      </c>
      <c r="P80" t="s">
        <v>1023</v>
      </c>
      <c r="Q80" t="s">
        <v>1031</v>
      </c>
      <c r="R80" t="s">
        <v>1030</v>
      </c>
      <c r="S80" t="s">
        <v>1059</v>
      </c>
    </row>
    <row r="81" spans="1:19">
      <c r="A81" t="s">
        <v>918</v>
      </c>
      <c r="B81">
        <v>11.53</v>
      </c>
      <c r="C81">
        <v>7</v>
      </c>
      <c r="D81">
        <v>4.0354999999999999</v>
      </c>
      <c r="E81">
        <v>84.745500000000007</v>
      </c>
      <c r="F81" s="3">
        <v>43493</v>
      </c>
      <c r="G81" s="13">
        <v>0.73263888888888895</v>
      </c>
      <c r="H81" t="s">
        <v>15</v>
      </c>
      <c r="I81">
        <v>4.0354999999999999</v>
      </c>
      <c r="J81">
        <v>8.1</v>
      </c>
      <c r="K81" t="s">
        <v>1042</v>
      </c>
      <c r="L81" t="s">
        <v>1051</v>
      </c>
      <c r="M81" t="s">
        <v>1049</v>
      </c>
      <c r="N81" t="s">
        <v>1019</v>
      </c>
      <c r="O81" t="s">
        <v>1018</v>
      </c>
      <c r="P81" t="s">
        <v>1022</v>
      </c>
      <c r="Q81" t="s">
        <v>1031</v>
      </c>
      <c r="R81" t="s">
        <v>1030</v>
      </c>
      <c r="S81" t="s">
        <v>1058</v>
      </c>
    </row>
    <row r="82" spans="1:19">
      <c r="A82" t="s">
        <v>628</v>
      </c>
      <c r="B82">
        <v>80.930000000000007</v>
      </c>
      <c r="C82">
        <v>1</v>
      </c>
      <c r="D82">
        <v>4.0465</v>
      </c>
      <c r="E82">
        <v>84.976500000000001</v>
      </c>
      <c r="F82" s="3">
        <v>43484</v>
      </c>
      <c r="G82" s="13">
        <v>0.67222222222222205</v>
      </c>
      <c r="H82" t="s">
        <v>17</v>
      </c>
      <c r="I82">
        <v>4.0465</v>
      </c>
      <c r="J82">
        <v>9</v>
      </c>
      <c r="K82" t="s">
        <v>1042</v>
      </c>
      <c r="L82" t="s">
        <v>1043</v>
      </c>
      <c r="M82" t="s">
        <v>1049</v>
      </c>
      <c r="N82" t="s">
        <v>1017</v>
      </c>
      <c r="O82" t="s">
        <v>1018</v>
      </c>
      <c r="P82" t="s">
        <v>1023</v>
      </c>
      <c r="Q82" t="s">
        <v>1035</v>
      </c>
      <c r="R82" t="s">
        <v>1034</v>
      </c>
      <c r="S82" t="s">
        <v>1058</v>
      </c>
    </row>
    <row r="83" spans="1:19">
      <c r="A83" t="s">
        <v>595</v>
      </c>
      <c r="B83">
        <v>27.22</v>
      </c>
      <c r="C83">
        <v>3</v>
      </c>
      <c r="D83">
        <v>4.0830000000000002</v>
      </c>
      <c r="E83">
        <v>85.742999999999995</v>
      </c>
      <c r="F83" s="3">
        <v>43472</v>
      </c>
      <c r="G83" s="13">
        <v>0.52569444444444402</v>
      </c>
      <c r="H83" t="s">
        <v>15</v>
      </c>
      <c r="I83">
        <v>4.0830000000000002</v>
      </c>
      <c r="J83">
        <v>7.3</v>
      </c>
      <c r="K83" t="s">
        <v>1042</v>
      </c>
      <c r="L83" t="s">
        <v>1051</v>
      </c>
      <c r="M83" t="s">
        <v>1044</v>
      </c>
      <c r="N83" t="s">
        <v>1019</v>
      </c>
      <c r="O83" t="s">
        <v>1018</v>
      </c>
      <c r="P83" t="s">
        <v>1022</v>
      </c>
      <c r="Q83" t="s">
        <v>1035</v>
      </c>
      <c r="R83" t="s">
        <v>1034</v>
      </c>
      <c r="S83" t="s">
        <v>1059</v>
      </c>
    </row>
    <row r="84" spans="1:19">
      <c r="A84" t="s">
        <v>782</v>
      </c>
      <c r="B84">
        <v>13.69</v>
      </c>
      <c r="C84">
        <v>6</v>
      </c>
      <c r="D84">
        <v>4.1070000000000002</v>
      </c>
      <c r="E84">
        <v>86.247</v>
      </c>
      <c r="F84" s="3">
        <v>43509</v>
      </c>
      <c r="G84" s="13">
        <v>0.58263888888888904</v>
      </c>
      <c r="H84" t="s">
        <v>15</v>
      </c>
      <c r="I84">
        <v>4.1070000000000002</v>
      </c>
      <c r="J84">
        <v>6.3</v>
      </c>
      <c r="K84" t="s">
        <v>1050</v>
      </c>
      <c r="L84" t="s">
        <v>1053</v>
      </c>
      <c r="M84" t="s">
        <v>1044</v>
      </c>
      <c r="N84" t="s">
        <v>1019</v>
      </c>
      <c r="O84" t="s">
        <v>1018</v>
      </c>
      <c r="P84" t="s">
        <v>1023</v>
      </c>
      <c r="Q84" t="s">
        <v>1033</v>
      </c>
      <c r="R84" t="s">
        <v>1032</v>
      </c>
      <c r="S84" t="s">
        <v>1059</v>
      </c>
    </row>
    <row r="85" spans="1:19">
      <c r="A85" t="s">
        <v>373</v>
      </c>
      <c r="B85">
        <v>27.5</v>
      </c>
      <c r="C85">
        <v>3</v>
      </c>
      <c r="D85">
        <v>4.125</v>
      </c>
      <c r="E85">
        <v>86.625</v>
      </c>
      <c r="F85" s="3">
        <v>43525</v>
      </c>
      <c r="G85" s="13">
        <v>0.65277777777777801</v>
      </c>
      <c r="H85" t="s">
        <v>13</v>
      </c>
      <c r="I85">
        <v>4.125</v>
      </c>
      <c r="J85">
        <v>6.5</v>
      </c>
      <c r="K85" t="s">
        <v>1045</v>
      </c>
      <c r="L85" t="s">
        <v>1046</v>
      </c>
      <c r="M85" t="s">
        <v>1044</v>
      </c>
      <c r="N85" t="s">
        <v>1019</v>
      </c>
      <c r="O85" t="s">
        <v>1018</v>
      </c>
      <c r="P85" t="s">
        <v>1025</v>
      </c>
      <c r="Q85" t="s">
        <v>1033</v>
      </c>
      <c r="R85" t="s">
        <v>1032</v>
      </c>
      <c r="S85" t="s">
        <v>1059</v>
      </c>
    </row>
    <row r="86" spans="1:19">
      <c r="A86" t="s">
        <v>615</v>
      </c>
      <c r="B86">
        <v>83.08</v>
      </c>
      <c r="C86">
        <v>1</v>
      </c>
      <c r="D86">
        <v>4.1539999999999999</v>
      </c>
      <c r="E86">
        <v>87.233999999999995</v>
      </c>
      <c r="F86" s="3">
        <v>43488</v>
      </c>
      <c r="G86" s="13">
        <v>0.719444444444444</v>
      </c>
      <c r="H86" t="s">
        <v>13</v>
      </c>
      <c r="I86">
        <v>4.1539999999999999</v>
      </c>
      <c r="J86">
        <v>6.4</v>
      </c>
      <c r="K86" t="s">
        <v>1042</v>
      </c>
      <c r="L86" t="s">
        <v>1053</v>
      </c>
      <c r="M86" t="s">
        <v>1049</v>
      </c>
      <c r="N86" t="s">
        <v>1019</v>
      </c>
      <c r="O86" t="s">
        <v>1018</v>
      </c>
      <c r="P86" t="s">
        <v>1025</v>
      </c>
      <c r="Q86" t="s">
        <v>1035</v>
      </c>
      <c r="R86" t="s">
        <v>1034</v>
      </c>
      <c r="S86" t="s">
        <v>1059</v>
      </c>
    </row>
    <row r="87" spans="1:19">
      <c r="A87" t="s">
        <v>469</v>
      </c>
      <c r="B87">
        <v>20.77</v>
      </c>
      <c r="C87">
        <v>4</v>
      </c>
      <c r="D87">
        <v>4.1539999999999999</v>
      </c>
      <c r="E87">
        <v>87.233999999999995</v>
      </c>
      <c r="F87" s="3">
        <v>43496</v>
      </c>
      <c r="G87" s="13">
        <v>0.57430555555555596</v>
      </c>
      <c r="H87" t="s">
        <v>15</v>
      </c>
      <c r="I87">
        <v>4.1539999999999999</v>
      </c>
      <c r="J87">
        <v>4.7</v>
      </c>
      <c r="K87" t="s">
        <v>1042</v>
      </c>
      <c r="L87" t="s">
        <v>1052</v>
      </c>
      <c r="M87" t="s">
        <v>1044</v>
      </c>
      <c r="N87" t="s">
        <v>1017</v>
      </c>
      <c r="O87" t="s">
        <v>1018</v>
      </c>
      <c r="P87" t="s">
        <v>1025</v>
      </c>
      <c r="Q87" t="s">
        <v>1031</v>
      </c>
      <c r="R87" t="s">
        <v>1030</v>
      </c>
      <c r="S87" t="s">
        <v>1057</v>
      </c>
    </row>
    <row r="88" spans="1:19">
      <c r="A88" t="s">
        <v>845</v>
      </c>
      <c r="B88">
        <v>10.56</v>
      </c>
      <c r="C88">
        <v>8</v>
      </c>
      <c r="D88">
        <v>4.2240000000000002</v>
      </c>
      <c r="E88">
        <v>88.703999999999994</v>
      </c>
      <c r="F88" s="3">
        <v>43489</v>
      </c>
      <c r="G88" s="13">
        <v>0.73819444444444404</v>
      </c>
      <c r="H88" t="s">
        <v>15</v>
      </c>
      <c r="I88">
        <v>4.2240000000000002</v>
      </c>
      <c r="J88">
        <v>7.6</v>
      </c>
      <c r="K88" t="s">
        <v>1042</v>
      </c>
      <c r="L88" t="s">
        <v>1052</v>
      </c>
      <c r="M88" t="s">
        <v>1049</v>
      </c>
      <c r="N88" t="s">
        <v>1019</v>
      </c>
      <c r="O88" t="s">
        <v>1018</v>
      </c>
      <c r="P88" t="s">
        <v>1025</v>
      </c>
      <c r="Q88" t="s">
        <v>1031</v>
      </c>
      <c r="R88" t="s">
        <v>1030</v>
      </c>
      <c r="S88" t="s">
        <v>1059</v>
      </c>
    </row>
    <row r="89" spans="1:19">
      <c r="A89" t="s">
        <v>756</v>
      </c>
      <c r="B89">
        <v>84.83</v>
      </c>
      <c r="C89">
        <v>1</v>
      </c>
      <c r="D89">
        <v>4.2415000000000003</v>
      </c>
      <c r="E89">
        <v>89.0715</v>
      </c>
      <c r="F89" s="3">
        <v>43479</v>
      </c>
      <c r="G89" s="13">
        <v>0.63888888888888895</v>
      </c>
      <c r="H89" t="s">
        <v>13</v>
      </c>
      <c r="I89">
        <v>4.2415000000000003</v>
      </c>
      <c r="J89">
        <v>8.8000000000000007</v>
      </c>
      <c r="K89" t="s">
        <v>1042</v>
      </c>
      <c r="L89" t="s">
        <v>1051</v>
      </c>
      <c r="M89" t="s">
        <v>1044</v>
      </c>
      <c r="N89" t="s">
        <v>1019</v>
      </c>
      <c r="O89" t="s">
        <v>1018</v>
      </c>
      <c r="P89" t="s">
        <v>1022</v>
      </c>
      <c r="Q89" t="s">
        <v>1035</v>
      </c>
      <c r="R89" t="s">
        <v>1034</v>
      </c>
      <c r="S89" t="s">
        <v>1058</v>
      </c>
    </row>
    <row r="90" spans="1:19">
      <c r="A90" t="s">
        <v>825</v>
      </c>
      <c r="B90">
        <v>10.75</v>
      </c>
      <c r="C90">
        <v>8</v>
      </c>
      <c r="D90">
        <v>4.3</v>
      </c>
      <c r="E90">
        <v>90.3</v>
      </c>
      <c r="F90" s="3">
        <v>43539</v>
      </c>
      <c r="G90" s="13">
        <v>0.60972222222222205</v>
      </c>
      <c r="H90" t="s">
        <v>13</v>
      </c>
      <c r="I90">
        <v>4.3</v>
      </c>
      <c r="J90">
        <v>6.2</v>
      </c>
      <c r="K90" t="s">
        <v>1045</v>
      </c>
      <c r="L90" t="s">
        <v>1046</v>
      </c>
      <c r="M90" t="s">
        <v>1044</v>
      </c>
      <c r="N90" t="s">
        <v>1019</v>
      </c>
      <c r="O90" t="s">
        <v>1018</v>
      </c>
      <c r="P90" t="s">
        <v>1024</v>
      </c>
      <c r="Q90" t="s">
        <v>1033</v>
      </c>
      <c r="R90" t="s">
        <v>1032</v>
      </c>
      <c r="S90" t="s">
        <v>1059</v>
      </c>
    </row>
    <row r="91" spans="1:19">
      <c r="A91" t="s">
        <v>239</v>
      </c>
      <c r="B91">
        <v>43.25</v>
      </c>
      <c r="C91">
        <v>2</v>
      </c>
      <c r="D91">
        <v>4.3250000000000002</v>
      </c>
      <c r="E91">
        <v>90.825000000000003</v>
      </c>
      <c r="F91" s="3">
        <v>43544</v>
      </c>
      <c r="G91" s="13">
        <v>0.66388888888888897</v>
      </c>
      <c r="H91" t="s">
        <v>15</v>
      </c>
      <c r="I91">
        <v>4.3250000000000002</v>
      </c>
      <c r="J91">
        <v>6.2</v>
      </c>
      <c r="K91" t="s">
        <v>1045</v>
      </c>
      <c r="L91" t="s">
        <v>1053</v>
      </c>
      <c r="M91" t="s">
        <v>1044</v>
      </c>
      <c r="N91" t="s">
        <v>1019</v>
      </c>
      <c r="O91" t="s">
        <v>1018</v>
      </c>
      <c r="P91" t="s">
        <v>1022</v>
      </c>
      <c r="Q91" t="s">
        <v>1031</v>
      </c>
      <c r="R91" t="s">
        <v>1030</v>
      </c>
      <c r="S91" t="s">
        <v>1059</v>
      </c>
    </row>
    <row r="92" spans="1:19">
      <c r="A92" t="s">
        <v>446</v>
      </c>
      <c r="B92">
        <v>43.27</v>
      </c>
      <c r="C92">
        <v>2</v>
      </c>
      <c r="D92">
        <v>4.327</v>
      </c>
      <c r="E92">
        <v>90.867000000000004</v>
      </c>
      <c r="F92" s="3">
        <v>43532</v>
      </c>
      <c r="G92" s="13">
        <v>0.70347222222222205</v>
      </c>
      <c r="H92" t="s">
        <v>13</v>
      </c>
      <c r="I92">
        <v>4.327</v>
      </c>
      <c r="J92">
        <v>5.7</v>
      </c>
      <c r="K92" t="s">
        <v>1045</v>
      </c>
      <c r="L92" t="s">
        <v>1046</v>
      </c>
      <c r="M92" t="s">
        <v>1049</v>
      </c>
      <c r="N92" t="s">
        <v>1019</v>
      </c>
      <c r="O92" t="s">
        <v>1018</v>
      </c>
      <c r="P92" t="s">
        <v>1022</v>
      </c>
      <c r="Q92" t="s">
        <v>1035</v>
      </c>
      <c r="R92" t="s">
        <v>1034</v>
      </c>
      <c r="S92" t="s">
        <v>1057</v>
      </c>
    </row>
    <row r="93" spans="1:19">
      <c r="A93" t="s">
        <v>251</v>
      </c>
      <c r="B93">
        <v>17.41</v>
      </c>
      <c r="C93">
        <v>5</v>
      </c>
      <c r="D93">
        <v>4.3525</v>
      </c>
      <c r="E93">
        <v>91.402500000000003</v>
      </c>
      <c r="F93" s="3">
        <v>43493</v>
      </c>
      <c r="G93" s="13">
        <v>0.63611111111111096</v>
      </c>
      <c r="H93" t="s">
        <v>17</v>
      </c>
      <c r="I93">
        <v>4.3525</v>
      </c>
      <c r="J93">
        <v>4.9000000000000004</v>
      </c>
      <c r="K93" t="s">
        <v>1042</v>
      </c>
      <c r="L93" t="s">
        <v>1051</v>
      </c>
      <c r="M93" t="s">
        <v>1044</v>
      </c>
      <c r="N93" t="s">
        <v>1019</v>
      </c>
      <c r="O93" t="s">
        <v>1018</v>
      </c>
      <c r="P93" t="s">
        <v>1024</v>
      </c>
      <c r="Q93" t="s">
        <v>1035</v>
      </c>
      <c r="R93" t="s">
        <v>1034</v>
      </c>
      <c r="S93" t="s">
        <v>1057</v>
      </c>
    </row>
    <row r="94" spans="1:19">
      <c r="A94" t="s">
        <v>455</v>
      </c>
      <c r="B94">
        <v>17.440000000000001</v>
      </c>
      <c r="C94">
        <v>5</v>
      </c>
      <c r="D94">
        <v>4.3600000000000003</v>
      </c>
      <c r="E94">
        <v>91.56</v>
      </c>
      <c r="F94" s="3">
        <v>43480</v>
      </c>
      <c r="G94" s="13">
        <v>0.80902777777777801</v>
      </c>
      <c r="H94" t="s">
        <v>15</v>
      </c>
      <c r="I94">
        <v>4.3600000000000003</v>
      </c>
      <c r="J94">
        <v>8.1</v>
      </c>
      <c r="K94" t="s">
        <v>1042</v>
      </c>
      <c r="L94" t="s">
        <v>1054</v>
      </c>
      <c r="M94" t="s">
        <v>1049</v>
      </c>
      <c r="N94" t="s">
        <v>1017</v>
      </c>
      <c r="O94" t="s">
        <v>1018</v>
      </c>
      <c r="P94" t="s">
        <v>1022</v>
      </c>
      <c r="Q94" t="s">
        <v>1035</v>
      </c>
      <c r="R94" t="s">
        <v>1034</v>
      </c>
      <c r="S94" t="s">
        <v>1058</v>
      </c>
    </row>
    <row r="95" spans="1:19">
      <c r="A95" t="s">
        <v>211</v>
      </c>
      <c r="B95">
        <v>43.7</v>
      </c>
      <c r="C95">
        <v>2</v>
      </c>
      <c r="D95">
        <v>4.37</v>
      </c>
      <c r="E95">
        <v>91.77</v>
      </c>
      <c r="F95" s="3">
        <v>43550</v>
      </c>
      <c r="G95" s="13">
        <v>0.75208333333333299</v>
      </c>
      <c r="H95" t="s">
        <v>15</v>
      </c>
      <c r="I95">
        <v>4.37</v>
      </c>
      <c r="J95">
        <v>4.9000000000000004</v>
      </c>
      <c r="K95" t="s">
        <v>1045</v>
      </c>
      <c r="L95" t="s">
        <v>1054</v>
      </c>
      <c r="M95" t="s">
        <v>1049</v>
      </c>
      <c r="N95" t="s">
        <v>1017</v>
      </c>
      <c r="O95" t="s">
        <v>1018</v>
      </c>
      <c r="P95" t="s">
        <v>1024</v>
      </c>
      <c r="Q95" t="s">
        <v>1035</v>
      </c>
      <c r="R95" t="s">
        <v>1034</v>
      </c>
      <c r="S95" t="s">
        <v>1057</v>
      </c>
    </row>
    <row r="96" spans="1:19">
      <c r="A96" t="s">
        <v>901</v>
      </c>
      <c r="B96">
        <v>87.9</v>
      </c>
      <c r="C96">
        <v>1</v>
      </c>
      <c r="D96">
        <v>4.3949999999999996</v>
      </c>
      <c r="E96">
        <v>92.295000000000002</v>
      </c>
      <c r="F96" s="3">
        <v>43501</v>
      </c>
      <c r="G96" s="13">
        <v>0.82083333333333297</v>
      </c>
      <c r="H96" t="s">
        <v>13</v>
      </c>
      <c r="I96">
        <v>4.3949999999999996</v>
      </c>
      <c r="J96">
        <v>6.7</v>
      </c>
      <c r="K96" t="s">
        <v>1050</v>
      </c>
      <c r="L96" t="s">
        <v>1054</v>
      </c>
      <c r="M96" t="s">
        <v>1049</v>
      </c>
      <c r="N96" t="s">
        <v>1017</v>
      </c>
      <c r="O96" t="s">
        <v>1018</v>
      </c>
      <c r="P96" t="s">
        <v>1022</v>
      </c>
      <c r="Q96" t="s">
        <v>1031</v>
      </c>
      <c r="R96" t="s">
        <v>1030</v>
      </c>
      <c r="S96" t="s">
        <v>1059</v>
      </c>
    </row>
    <row r="97" spans="1:19">
      <c r="A97" t="s">
        <v>941</v>
      </c>
      <c r="B97">
        <v>88.31</v>
      </c>
      <c r="C97">
        <v>1</v>
      </c>
      <c r="D97">
        <v>4.4154999999999998</v>
      </c>
      <c r="E97">
        <v>92.725499999999997</v>
      </c>
      <c r="F97" s="3">
        <v>43511</v>
      </c>
      <c r="G97" s="13">
        <v>0.73472222222222205</v>
      </c>
      <c r="H97" t="s">
        <v>17</v>
      </c>
      <c r="I97">
        <v>4.4154999999999998</v>
      </c>
      <c r="J97">
        <v>5.2</v>
      </c>
      <c r="K97" t="s">
        <v>1050</v>
      </c>
      <c r="L97" t="s">
        <v>1046</v>
      </c>
      <c r="M97" t="s">
        <v>1049</v>
      </c>
      <c r="N97" t="s">
        <v>1017</v>
      </c>
      <c r="O97" t="s">
        <v>1018</v>
      </c>
      <c r="P97" t="s">
        <v>1023</v>
      </c>
      <c r="Q97" t="s">
        <v>1033</v>
      </c>
      <c r="R97" t="s">
        <v>1032</v>
      </c>
      <c r="S97" t="s">
        <v>1057</v>
      </c>
    </row>
    <row r="98" spans="1:19">
      <c r="A98" t="s">
        <v>519</v>
      </c>
      <c r="B98">
        <v>88.45</v>
      </c>
      <c r="C98">
        <v>1</v>
      </c>
      <c r="D98">
        <v>4.4225000000000003</v>
      </c>
      <c r="E98">
        <v>92.872500000000002</v>
      </c>
      <c r="F98" s="3">
        <v>43521</v>
      </c>
      <c r="G98" s="13">
        <v>0.69166666666666698</v>
      </c>
      <c r="H98" t="s">
        <v>17</v>
      </c>
      <c r="I98">
        <v>4.4225000000000003</v>
      </c>
      <c r="J98">
        <v>9.5</v>
      </c>
      <c r="K98" t="s">
        <v>1050</v>
      </c>
      <c r="L98" t="s">
        <v>1051</v>
      </c>
      <c r="M98" t="s">
        <v>1049</v>
      </c>
      <c r="N98" t="s">
        <v>1019</v>
      </c>
      <c r="O98" t="s">
        <v>1018</v>
      </c>
      <c r="P98" t="s">
        <v>1023</v>
      </c>
      <c r="Q98" t="s">
        <v>1033</v>
      </c>
      <c r="R98" t="s">
        <v>1032</v>
      </c>
      <c r="S98" t="s">
        <v>1058</v>
      </c>
    </row>
    <row r="99" spans="1:19">
      <c r="A99" t="s">
        <v>71</v>
      </c>
      <c r="B99">
        <v>44.34</v>
      </c>
      <c r="C99">
        <v>2</v>
      </c>
      <c r="D99">
        <v>4.4340000000000002</v>
      </c>
      <c r="E99">
        <v>93.114000000000004</v>
      </c>
      <c r="F99" s="3">
        <v>43551</v>
      </c>
      <c r="G99" s="13">
        <v>0.47638888888888897</v>
      </c>
      <c r="H99" t="s">
        <v>15</v>
      </c>
      <c r="I99">
        <v>4.4340000000000002</v>
      </c>
      <c r="J99">
        <v>5.8</v>
      </c>
      <c r="K99" t="s">
        <v>1045</v>
      </c>
      <c r="L99" t="s">
        <v>1053</v>
      </c>
      <c r="M99" t="s">
        <v>1047</v>
      </c>
      <c r="N99" t="s">
        <v>1017</v>
      </c>
      <c r="O99" t="s">
        <v>1018</v>
      </c>
      <c r="P99" t="s">
        <v>1026</v>
      </c>
      <c r="Q99" t="s">
        <v>1031</v>
      </c>
      <c r="R99" t="s">
        <v>1030</v>
      </c>
      <c r="S99" t="s">
        <v>1057</v>
      </c>
    </row>
    <row r="100" spans="1:19">
      <c r="A100" t="s">
        <v>219</v>
      </c>
      <c r="B100">
        <v>17.77</v>
      </c>
      <c r="C100">
        <v>5</v>
      </c>
      <c r="D100">
        <v>4.4424999999999999</v>
      </c>
      <c r="E100">
        <v>93.292500000000004</v>
      </c>
      <c r="F100" s="3">
        <v>43511</v>
      </c>
      <c r="G100" s="13">
        <v>0.52916666666666701</v>
      </c>
      <c r="H100" t="s">
        <v>17</v>
      </c>
      <c r="I100">
        <v>4.4424999999999999</v>
      </c>
      <c r="J100">
        <v>5.4</v>
      </c>
      <c r="K100" t="s">
        <v>1050</v>
      </c>
      <c r="L100" t="s">
        <v>1046</v>
      </c>
      <c r="M100" t="s">
        <v>1044</v>
      </c>
      <c r="N100" t="s">
        <v>1017</v>
      </c>
      <c r="O100" t="s">
        <v>1018</v>
      </c>
      <c r="P100" t="s">
        <v>1026</v>
      </c>
      <c r="Q100" t="s">
        <v>1033</v>
      </c>
      <c r="R100" t="s">
        <v>1032</v>
      </c>
      <c r="S100" t="s">
        <v>1057</v>
      </c>
    </row>
    <row r="101" spans="1:19">
      <c r="A101" t="s">
        <v>254</v>
      </c>
      <c r="B101">
        <v>89.69</v>
      </c>
      <c r="C101">
        <v>1</v>
      </c>
      <c r="D101">
        <v>4.4844999999999997</v>
      </c>
      <c r="E101">
        <v>94.174499999999995</v>
      </c>
      <c r="F101" s="3">
        <v>43476</v>
      </c>
      <c r="G101" s="13">
        <v>0.47222222222222199</v>
      </c>
      <c r="H101" t="s">
        <v>13</v>
      </c>
      <c r="I101">
        <v>4.4844999999999997</v>
      </c>
      <c r="J101">
        <v>4.9000000000000004</v>
      </c>
      <c r="K101" t="s">
        <v>1042</v>
      </c>
      <c r="L101" t="s">
        <v>1046</v>
      </c>
      <c r="M101" t="s">
        <v>1047</v>
      </c>
      <c r="N101" t="s">
        <v>1019</v>
      </c>
      <c r="O101" t="s">
        <v>1018</v>
      </c>
      <c r="P101" t="s">
        <v>1027</v>
      </c>
      <c r="Q101" t="s">
        <v>1031</v>
      </c>
      <c r="R101" t="s">
        <v>1030</v>
      </c>
      <c r="S101" t="s">
        <v>1057</v>
      </c>
    </row>
    <row r="102" spans="1:19">
      <c r="A102" t="s">
        <v>262</v>
      </c>
      <c r="B102">
        <v>17.940000000000001</v>
      </c>
      <c r="C102">
        <v>5</v>
      </c>
      <c r="D102">
        <v>4.4850000000000003</v>
      </c>
      <c r="E102">
        <v>94.185000000000002</v>
      </c>
      <c r="F102" s="3">
        <v>43488</v>
      </c>
      <c r="G102" s="13">
        <v>0.58611111111111103</v>
      </c>
      <c r="H102" t="s">
        <v>13</v>
      </c>
      <c r="I102">
        <v>4.4850000000000003</v>
      </c>
      <c r="J102">
        <v>6.8</v>
      </c>
      <c r="K102" t="s">
        <v>1042</v>
      </c>
      <c r="L102" t="s">
        <v>1053</v>
      </c>
      <c r="M102" t="s">
        <v>1044</v>
      </c>
      <c r="N102" t="s">
        <v>1017</v>
      </c>
      <c r="O102" t="s">
        <v>1018</v>
      </c>
      <c r="P102" t="s">
        <v>1027</v>
      </c>
      <c r="Q102" t="s">
        <v>1031</v>
      </c>
      <c r="R102" t="s">
        <v>1030</v>
      </c>
      <c r="S102" t="s">
        <v>1059</v>
      </c>
    </row>
    <row r="103" spans="1:19">
      <c r="A103" t="s">
        <v>109</v>
      </c>
      <c r="B103">
        <v>89.75</v>
      </c>
      <c r="C103">
        <v>1</v>
      </c>
      <c r="D103">
        <v>4.4874999999999998</v>
      </c>
      <c r="E103">
        <v>94.237499999999997</v>
      </c>
      <c r="F103" s="3">
        <v>43502</v>
      </c>
      <c r="G103" s="13">
        <v>0.83680555555555503</v>
      </c>
      <c r="H103" t="s">
        <v>17</v>
      </c>
      <c r="I103">
        <v>4.4874999999999998</v>
      </c>
      <c r="J103">
        <v>6.6</v>
      </c>
      <c r="K103" t="s">
        <v>1050</v>
      </c>
      <c r="L103" t="s">
        <v>1053</v>
      </c>
      <c r="M103" t="s">
        <v>1049</v>
      </c>
      <c r="N103" t="s">
        <v>1019</v>
      </c>
      <c r="O103" t="s">
        <v>1018</v>
      </c>
      <c r="P103" t="s">
        <v>1024</v>
      </c>
      <c r="Q103" t="s">
        <v>1035</v>
      </c>
      <c r="R103" t="s">
        <v>1034</v>
      </c>
      <c r="S103" t="s">
        <v>1059</v>
      </c>
    </row>
    <row r="104" spans="1:19">
      <c r="A104" t="s">
        <v>848</v>
      </c>
      <c r="B104">
        <v>91.3</v>
      </c>
      <c r="C104">
        <v>1</v>
      </c>
      <c r="D104">
        <v>4.5650000000000004</v>
      </c>
      <c r="E104">
        <v>95.864999999999995</v>
      </c>
      <c r="F104" s="3">
        <v>43510</v>
      </c>
      <c r="G104" s="13">
        <v>0.61250000000000004</v>
      </c>
      <c r="H104" t="s">
        <v>13</v>
      </c>
      <c r="I104">
        <v>4.5650000000000004</v>
      </c>
      <c r="J104">
        <v>9.1999999999999993</v>
      </c>
      <c r="K104" t="s">
        <v>1050</v>
      </c>
      <c r="L104" t="s">
        <v>1052</v>
      </c>
      <c r="M104" t="s">
        <v>1044</v>
      </c>
      <c r="N104" t="s">
        <v>1017</v>
      </c>
      <c r="O104" t="s">
        <v>1018</v>
      </c>
      <c r="P104" t="s">
        <v>1024</v>
      </c>
      <c r="Q104" t="s">
        <v>1031</v>
      </c>
      <c r="R104" t="s">
        <v>1030</v>
      </c>
      <c r="S104" t="s">
        <v>1058</v>
      </c>
    </row>
    <row r="105" spans="1:19">
      <c r="A105" t="s">
        <v>639</v>
      </c>
      <c r="B105">
        <v>91.35</v>
      </c>
      <c r="C105">
        <v>1</v>
      </c>
      <c r="D105">
        <v>4.5674999999999999</v>
      </c>
      <c r="E105">
        <v>95.917500000000004</v>
      </c>
      <c r="F105" s="3">
        <v>43512</v>
      </c>
      <c r="G105" s="13">
        <v>0.65416666666666701</v>
      </c>
      <c r="H105" t="s">
        <v>15</v>
      </c>
      <c r="I105">
        <v>4.5674999999999999</v>
      </c>
      <c r="J105">
        <v>6.8</v>
      </c>
      <c r="K105" t="s">
        <v>1050</v>
      </c>
      <c r="L105" t="s">
        <v>1043</v>
      </c>
      <c r="M105" t="s">
        <v>1044</v>
      </c>
      <c r="N105" t="s">
        <v>1017</v>
      </c>
      <c r="O105" t="s">
        <v>1018</v>
      </c>
      <c r="P105" t="s">
        <v>1027</v>
      </c>
      <c r="Q105" t="s">
        <v>1033</v>
      </c>
      <c r="R105" t="s">
        <v>1032</v>
      </c>
      <c r="S105" t="s">
        <v>1059</v>
      </c>
    </row>
    <row r="106" spans="1:19">
      <c r="A106" t="s">
        <v>337</v>
      </c>
      <c r="B106">
        <v>15.26</v>
      </c>
      <c r="C106">
        <v>6</v>
      </c>
      <c r="D106">
        <v>4.5780000000000003</v>
      </c>
      <c r="E106">
        <v>96.138000000000005</v>
      </c>
      <c r="F106" s="3">
        <v>43511</v>
      </c>
      <c r="G106" s="13">
        <v>0.75208333333333299</v>
      </c>
      <c r="H106" t="s">
        <v>13</v>
      </c>
      <c r="I106">
        <v>4.5780000000000003</v>
      </c>
      <c r="J106">
        <v>9.8000000000000007</v>
      </c>
      <c r="K106" t="s">
        <v>1050</v>
      </c>
      <c r="L106" t="s">
        <v>1046</v>
      </c>
      <c r="M106" t="s">
        <v>1049</v>
      </c>
      <c r="N106" t="s">
        <v>1019</v>
      </c>
      <c r="O106" t="s">
        <v>1018</v>
      </c>
      <c r="P106" t="s">
        <v>1024</v>
      </c>
      <c r="Q106" t="s">
        <v>1031</v>
      </c>
      <c r="R106" t="s">
        <v>1030</v>
      </c>
      <c r="S106" t="s">
        <v>1058</v>
      </c>
    </row>
    <row r="107" spans="1:19">
      <c r="A107" t="s">
        <v>975</v>
      </c>
      <c r="B107">
        <v>91.98</v>
      </c>
      <c r="C107">
        <v>1</v>
      </c>
      <c r="D107">
        <v>4.5990000000000002</v>
      </c>
      <c r="E107">
        <v>96.578999999999994</v>
      </c>
      <c r="F107" s="3">
        <v>43542</v>
      </c>
      <c r="G107" s="13">
        <v>0.64513888888888904</v>
      </c>
      <c r="H107" t="s">
        <v>15</v>
      </c>
      <c r="I107">
        <v>4.5990000000000002</v>
      </c>
      <c r="J107">
        <v>9.8000000000000007</v>
      </c>
      <c r="K107" t="s">
        <v>1045</v>
      </c>
      <c r="L107" t="s">
        <v>1051</v>
      </c>
      <c r="M107" t="s">
        <v>1044</v>
      </c>
      <c r="N107" t="s">
        <v>1017</v>
      </c>
      <c r="O107" t="s">
        <v>1018</v>
      </c>
      <c r="P107" t="s">
        <v>1027</v>
      </c>
      <c r="Q107" t="s">
        <v>1035</v>
      </c>
      <c r="R107" t="s">
        <v>1034</v>
      </c>
      <c r="S107" t="s">
        <v>1058</v>
      </c>
    </row>
    <row r="108" spans="1:19">
      <c r="A108" t="s">
        <v>555</v>
      </c>
      <c r="B108">
        <v>30.68</v>
      </c>
      <c r="C108">
        <v>3</v>
      </c>
      <c r="D108">
        <v>4.6020000000000003</v>
      </c>
      <c r="E108">
        <v>96.641999999999996</v>
      </c>
      <c r="F108" s="3">
        <v>43487</v>
      </c>
      <c r="G108" s="13">
        <v>0.45833333333333298</v>
      </c>
      <c r="H108" t="s">
        <v>13</v>
      </c>
      <c r="I108">
        <v>4.6020000000000003</v>
      </c>
      <c r="J108">
        <v>9.1</v>
      </c>
      <c r="K108" t="s">
        <v>1042</v>
      </c>
      <c r="L108" t="s">
        <v>1054</v>
      </c>
      <c r="M108" t="s">
        <v>1047</v>
      </c>
      <c r="N108" t="s">
        <v>1019</v>
      </c>
      <c r="O108" t="s">
        <v>1018</v>
      </c>
      <c r="P108" t="s">
        <v>1026</v>
      </c>
      <c r="Q108" t="s">
        <v>1031</v>
      </c>
      <c r="R108" t="s">
        <v>1030</v>
      </c>
      <c r="S108" t="s">
        <v>1058</v>
      </c>
    </row>
    <row r="109" spans="1:19">
      <c r="A109" t="s">
        <v>813</v>
      </c>
      <c r="B109">
        <v>92.78</v>
      </c>
      <c r="C109">
        <v>1</v>
      </c>
      <c r="D109">
        <v>4.6390000000000002</v>
      </c>
      <c r="E109">
        <v>97.418999999999997</v>
      </c>
      <c r="F109" s="3">
        <v>43539</v>
      </c>
      <c r="G109" s="13">
        <v>0.45138888888888901</v>
      </c>
      <c r="H109" t="s">
        <v>17</v>
      </c>
      <c r="I109">
        <v>4.6390000000000002</v>
      </c>
      <c r="J109">
        <v>9.8000000000000007</v>
      </c>
      <c r="K109" t="s">
        <v>1045</v>
      </c>
      <c r="L109" t="s">
        <v>1046</v>
      </c>
      <c r="M109" t="s">
        <v>1047</v>
      </c>
      <c r="N109" t="s">
        <v>1019</v>
      </c>
      <c r="O109" t="s">
        <v>1018</v>
      </c>
      <c r="P109" t="s">
        <v>1024</v>
      </c>
      <c r="Q109" t="s">
        <v>1033</v>
      </c>
      <c r="R109" t="s">
        <v>1032</v>
      </c>
      <c r="S109" t="s">
        <v>1058</v>
      </c>
    </row>
    <row r="110" spans="1:19">
      <c r="A110" t="s">
        <v>889</v>
      </c>
      <c r="B110">
        <v>23.29</v>
      </c>
      <c r="C110">
        <v>4</v>
      </c>
      <c r="D110">
        <v>4.6580000000000004</v>
      </c>
      <c r="E110">
        <v>97.817999999999998</v>
      </c>
      <c r="F110" s="3">
        <v>43543</v>
      </c>
      <c r="G110" s="13">
        <v>0.49444444444444402</v>
      </c>
      <c r="H110" t="s">
        <v>17</v>
      </c>
      <c r="I110">
        <v>4.6580000000000004</v>
      </c>
      <c r="J110">
        <v>5.9</v>
      </c>
      <c r="K110" t="s">
        <v>1045</v>
      </c>
      <c r="L110" t="s">
        <v>1054</v>
      </c>
      <c r="M110" t="s">
        <v>1047</v>
      </c>
      <c r="N110" t="s">
        <v>1017</v>
      </c>
      <c r="O110" t="s">
        <v>1018</v>
      </c>
      <c r="P110" t="s">
        <v>1026</v>
      </c>
      <c r="Q110" t="s">
        <v>1031</v>
      </c>
      <c r="R110" t="s">
        <v>1030</v>
      </c>
      <c r="S110" t="s">
        <v>1057</v>
      </c>
    </row>
    <row r="111" spans="1:19">
      <c r="A111" t="s">
        <v>739</v>
      </c>
      <c r="B111">
        <v>23.34</v>
      </c>
      <c r="C111">
        <v>4</v>
      </c>
      <c r="D111">
        <v>4.6680000000000001</v>
      </c>
      <c r="E111">
        <v>98.028000000000006</v>
      </c>
      <c r="F111" s="3">
        <v>43500</v>
      </c>
      <c r="G111" s="13">
        <v>0.78680555555555598</v>
      </c>
      <c r="H111" t="s">
        <v>13</v>
      </c>
      <c r="I111">
        <v>4.6680000000000001</v>
      </c>
      <c r="J111">
        <v>7.4</v>
      </c>
      <c r="K111" t="s">
        <v>1050</v>
      </c>
      <c r="L111" t="s">
        <v>1051</v>
      </c>
      <c r="M111" t="s">
        <v>1049</v>
      </c>
      <c r="N111" t="s">
        <v>1017</v>
      </c>
      <c r="O111" t="s">
        <v>1018</v>
      </c>
      <c r="P111" t="s">
        <v>1022</v>
      </c>
      <c r="Q111" t="s">
        <v>1033</v>
      </c>
      <c r="R111" t="s">
        <v>1032</v>
      </c>
      <c r="S111" t="s">
        <v>1059</v>
      </c>
    </row>
    <row r="112" spans="1:19">
      <c r="A112" t="s">
        <v>792</v>
      </c>
      <c r="B112">
        <v>93.38</v>
      </c>
      <c r="C112">
        <v>1</v>
      </c>
      <c r="D112">
        <v>4.6689999999999996</v>
      </c>
      <c r="E112">
        <v>98.049000000000007</v>
      </c>
      <c r="F112" s="3">
        <v>43468</v>
      </c>
      <c r="G112" s="13">
        <v>0.54652777777777795</v>
      </c>
      <c r="H112" t="s">
        <v>15</v>
      </c>
      <c r="I112">
        <v>4.6689999999999996</v>
      </c>
      <c r="J112">
        <v>9.6</v>
      </c>
      <c r="K112" t="s">
        <v>1042</v>
      </c>
      <c r="L112" t="s">
        <v>1052</v>
      </c>
      <c r="M112" t="s">
        <v>1044</v>
      </c>
      <c r="N112" t="s">
        <v>1019</v>
      </c>
      <c r="O112" t="s">
        <v>1018</v>
      </c>
      <c r="P112" t="s">
        <v>1023</v>
      </c>
      <c r="Q112" t="s">
        <v>1033</v>
      </c>
      <c r="R112" t="s">
        <v>1032</v>
      </c>
      <c r="S112" t="s">
        <v>1058</v>
      </c>
    </row>
    <row r="113" spans="1:19">
      <c r="A113" t="s">
        <v>268</v>
      </c>
      <c r="B113">
        <v>23.75</v>
      </c>
      <c r="C113">
        <v>4</v>
      </c>
      <c r="D113">
        <v>4.75</v>
      </c>
      <c r="E113">
        <v>99.75</v>
      </c>
      <c r="F113" s="3">
        <v>43540</v>
      </c>
      <c r="G113" s="13">
        <v>0.47361111111111098</v>
      </c>
      <c r="H113" t="s">
        <v>15</v>
      </c>
      <c r="I113">
        <v>4.75</v>
      </c>
      <c r="J113">
        <v>5.2</v>
      </c>
      <c r="K113" t="s">
        <v>1045</v>
      </c>
      <c r="L113" t="s">
        <v>1043</v>
      </c>
      <c r="M113" t="s">
        <v>1047</v>
      </c>
      <c r="N113" t="s">
        <v>1019</v>
      </c>
      <c r="O113" t="s">
        <v>1018</v>
      </c>
      <c r="P113" t="s">
        <v>1026</v>
      </c>
      <c r="Q113" t="s">
        <v>1031</v>
      </c>
      <c r="R113" t="s">
        <v>1030</v>
      </c>
      <c r="S113" t="s">
        <v>1057</v>
      </c>
    </row>
    <row r="114" spans="1:19">
      <c r="A114" t="s">
        <v>828</v>
      </c>
      <c r="B114">
        <v>95.15</v>
      </c>
      <c r="C114">
        <v>1</v>
      </c>
      <c r="D114">
        <v>4.7575000000000003</v>
      </c>
      <c r="E114">
        <v>99.907499999999999</v>
      </c>
      <c r="F114" s="3">
        <v>43546</v>
      </c>
      <c r="G114" s="13">
        <v>0.58333333333333304</v>
      </c>
      <c r="H114" t="s">
        <v>15</v>
      </c>
      <c r="I114">
        <v>4.7575000000000003</v>
      </c>
      <c r="J114">
        <v>6</v>
      </c>
      <c r="K114" t="s">
        <v>1045</v>
      </c>
      <c r="L114" t="s">
        <v>1046</v>
      </c>
      <c r="M114" t="s">
        <v>1044</v>
      </c>
      <c r="N114" t="s">
        <v>1019</v>
      </c>
      <c r="O114" t="s">
        <v>1018</v>
      </c>
      <c r="P114" t="s">
        <v>1025</v>
      </c>
      <c r="Q114" t="s">
        <v>1031</v>
      </c>
      <c r="R114" t="s">
        <v>1030</v>
      </c>
      <c r="S114" t="s">
        <v>1059</v>
      </c>
    </row>
    <row r="115" spans="1:19">
      <c r="A115" t="s">
        <v>430</v>
      </c>
      <c r="B115">
        <v>96.11</v>
      </c>
      <c r="C115">
        <v>1</v>
      </c>
      <c r="D115">
        <v>4.8055000000000003</v>
      </c>
      <c r="E115">
        <v>100.91549999999999</v>
      </c>
      <c r="F115" s="3">
        <v>43490</v>
      </c>
      <c r="G115" s="13">
        <v>0.68611111111111101</v>
      </c>
      <c r="H115" t="s">
        <v>13</v>
      </c>
      <c r="I115">
        <v>4.8055000000000003</v>
      </c>
      <c r="J115">
        <v>7.8</v>
      </c>
      <c r="K115" t="s">
        <v>1042</v>
      </c>
      <c r="L115" t="s">
        <v>1046</v>
      </c>
      <c r="M115" t="s">
        <v>1049</v>
      </c>
      <c r="N115" t="s">
        <v>1019</v>
      </c>
      <c r="O115" t="s">
        <v>1018</v>
      </c>
      <c r="P115" t="s">
        <v>1024</v>
      </c>
      <c r="Q115" t="s">
        <v>1033</v>
      </c>
      <c r="R115" t="s">
        <v>1032</v>
      </c>
      <c r="S115" t="s">
        <v>1059</v>
      </c>
    </row>
    <row r="116" spans="1:19">
      <c r="A116" t="s">
        <v>716</v>
      </c>
      <c r="B116">
        <v>32.32</v>
      </c>
      <c r="C116">
        <v>3</v>
      </c>
      <c r="D116">
        <v>4.8479999999999999</v>
      </c>
      <c r="E116">
        <v>101.80800000000001</v>
      </c>
      <c r="F116" s="3">
        <v>43551</v>
      </c>
      <c r="G116" s="13">
        <v>0.79930555555555605</v>
      </c>
      <c r="H116" t="s">
        <v>17</v>
      </c>
      <c r="I116">
        <v>4.8479999999999999</v>
      </c>
      <c r="J116">
        <v>4.3</v>
      </c>
      <c r="K116" t="s">
        <v>1045</v>
      </c>
      <c r="L116" t="s">
        <v>1053</v>
      </c>
      <c r="M116" t="s">
        <v>1049</v>
      </c>
      <c r="N116" t="s">
        <v>1019</v>
      </c>
      <c r="O116" t="s">
        <v>1018</v>
      </c>
      <c r="P116" t="s">
        <v>1022</v>
      </c>
      <c r="Q116" t="s">
        <v>1033</v>
      </c>
      <c r="R116" t="s">
        <v>1032</v>
      </c>
      <c r="S116" t="s">
        <v>1057</v>
      </c>
    </row>
    <row r="117" spans="1:19">
      <c r="A117" t="s">
        <v>110</v>
      </c>
      <c r="B117">
        <v>97.16</v>
      </c>
      <c r="C117">
        <v>1</v>
      </c>
      <c r="D117">
        <v>4.8579999999999997</v>
      </c>
      <c r="E117">
        <v>102.018</v>
      </c>
      <c r="F117" s="3">
        <v>43532</v>
      </c>
      <c r="G117" s="13">
        <v>0.85972222222222205</v>
      </c>
      <c r="H117" t="s">
        <v>13</v>
      </c>
      <c r="I117">
        <v>4.8579999999999997</v>
      </c>
      <c r="J117">
        <v>7.2</v>
      </c>
      <c r="K117" t="s">
        <v>1045</v>
      </c>
      <c r="L117" t="s">
        <v>1046</v>
      </c>
      <c r="M117" t="s">
        <v>1049</v>
      </c>
      <c r="N117" t="s">
        <v>1019</v>
      </c>
      <c r="O117" t="s">
        <v>1018</v>
      </c>
      <c r="P117" t="s">
        <v>1025</v>
      </c>
      <c r="Q117" t="s">
        <v>1031</v>
      </c>
      <c r="R117" t="s">
        <v>1030</v>
      </c>
      <c r="S117" t="s">
        <v>1059</v>
      </c>
    </row>
    <row r="118" spans="1:19">
      <c r="A118" t="s">
        <v>552</v>
      </c>
      <c r="B118">
        <v>97.94</v>
      </c>
      <c r="C118">
        <v>1</v>
      </c>
      <c r="D118">
        <v>4.8970000000000002</v>
      </c>
      <c r="E118">
        <v>102.837</v>
      </c>
      <c r="F118" s="3">
        <v>43531</v>
      </c>
      <c r="G118" s="13">
        <v>0.48888888888888898</v>
      </c>
      <c r="H118" t="s">
        <v>13</v>
      </c>
      <c r="I118">
        <v>4.8970000000000002</v>
      </c>
      <c r="J118">
        <v>6.9</v>
      </c>
      <c r="K118" t="s">
        <v>1045</v>
      </c>
      <c r="L118" t="s">
        <v>1052</v>
      </c>
      <c r="M118" t="s">
        <v>1047</v>
      </c>
      <c r="N118" t="s">
        <v>1019</v>
      </c>
      <c r="O118" t="s">
        <v>1018</v>
      </c>
      <c r="P118" t="s">
        <v>1026</v>
      </c>
      <c r="Q118" t="s">
        <v>1031</v>
      </c>
      <c r="R118" t="s">
        <v>1030</v>
      </c>
      <c r="S118" t="s">
        <v>1059</v>
      </c>
    </row>
    <row r="119" spans="1:19">
      <c r="A119" t="s">
        <v>346</v>
      </c>
      <c r="B119">
        <v>32.9</v>
      </c>
      <c r="C119">
        <v>3</v>
      </c>
      <c r="D119">
        <v>4.9349999999999996</v>
      </c>
      <c r="E119">
        <v>103.63500000000001</v>
      </c>
      <c r="F119" s="3">
        <v>43513</v>
      </c>
      <c r="G119" s="13">
        <v>0.72708333333333297</v>
      </c>
      <c r="H119" t="s">
        <v>17</v>
      </c>
      <c r="I119">
        <v>4.9349999999999996</v>
      </c>
      <c r="J119">
        <v>9.1</v>
      </c>
      <c r="K119" t="s">
        <v>1050</v>
      </c>
      <c r="L119" t="s">
        <v>1048</v>
      </c>
      <c r="M119" t="s">
        <v>1049</v>
      </c>
      <c r="N119" t="s">
        <v>1019</v>
      </c>
      <c r="O119" t="s">
        <v>1018</v>
      </c>
      <c r="P119" t="s">
        <v>1022</v>
      </c>
      <c r="Q119" t="s">
        <v>1031</v>
      </c>
      <c r="R119" t="s">
        <v>1030</v>
      </c>
      <c r="S119" t="s">
        <v>1058</v>
      </c>
    </row>
    <row r="120" spans="1:19">
      <c r="A120" t="s">
        <v>990</v>
      </c>
      <c r="B120">
        <v>49.92</v>
      </c>
      <c r="C120">
        <v>2</v>
      </c>
      <c r="D120">
        <v>4.992</v>
      </c>
      <c r="E120">
        <v>104.83199999999999</v>
      </c>
      <c r="F120" s="3">
        <v>43530</v>
      </c>
      <c r="G120" s="13">
        <v>0.49652777777777801</v>
      </c>
      <c r="H120" t="s">
        <v>17</v>
      </c>
      <c r="I120">
        <v>4.992</v>
      </c>
      <c r="J120">
        <v>7</v>
      </c>
      <c r="K120" t="s">
        <v>1045</v>
      </c>
      <c r="L120" t="s">
        <v>1053</v>
      </c>
      <c r="M120" t="s">
        <v>1047</v>
      </c>
      <c r="N120" t="s">
        <v>1017</v>
      </c>
      <c r="O120" t="s">
        <v>1018</v>
      </c>
      <c r="P120" t="s">
        <v>1027</v>
      </c>
      <c r="Q120" t="s">
        <v>1033</v>
      </c>
      <c r="R120" t="s">
        <v>1032</v>
      </c>
      <c r="S120" t="s">
        <v>1059</v>
      </c>
    </row>
    <row r="121" spans="1:19">
      <c r="A121" t="s">
        <v>880</v>
      </c>
      <c r="B121">
        <v>33.81</v>
      </c>
      <c r="C121">
        <v>3</v>
      </c>
      <c r="D121">
        <v>5.0715000000000003</v>
      </c>
      <c r="E121">
        <v>106.50149999999999</v>
      </c>
      <c r="F121" s="3">
        <v>43491</v>
      </c>
      <c r="G121" s="13">
        <v>0.63263888888888897</v>
      </c>
      <c r="H121" t="s">
        <v>13</v>
      </c>
      <c r="I121">
        <v>5.0715000000000003</v>
      </c>
      <c r="J121">
        <v>7.3</v>
      </c>
      <c r="K121" t="s">
        <v>1042</v>
      </c>
      <c r="L121" t="s">
        <v>1043</v>
      </c>
      <c r="M121" t="s">
        <v>1044</v>
      </c>
      <c r="N121" t="s">
        <v>1017</v>
      </c>
      <c r="O121" t="s">
        <v>1018</v>
      </c>
      <c r="P121" t="s">
        <v>1024</v>
      </c>
      <c r="Q121" t="s">
        <v>1035</v>
      </c>
      <c r="R121" t="s">
        <v>1034</v>
      </c>
      <c r="S121" t="s">
        <v>1059</v>
      </c>
    </row>
    <row r="122" spans="1:19">
      <c r="A122" t="s">
        <v>26</v>
      </c>
      <c r="B122">
        <v>25.51</v>
      </c>
      <c r="C122">
        <v>4</v>
      </c>
      <c r="D122">
        <v>5.1020000000000003</v>
      </c>
      <c r="E122">
        <v>107.142</v>
      </c>
      <c r="F122" s="3">
        <v>43533</v>
      </c>
      <c r="G122" s="13">
        <v>0.71041666666666703</v>
      </c>
      <c r="H122" t="s">
        <v>15</v>
      </c>
      <c r="I122">
        <v>5.1020000000000003</v>
      </c>
      <c r="J122">
        <v>6.8</v>
      </c>
      <c r="K122" t="s">
        <v>1045</v>
      </c>
      <c r="L122" t="s">
        <v>1043</v>
      </c>
      <c r="M122" t="s">
        <v>1049</v>
      </c>
      <c r="N122" t="s">
        <v>1017</v>
      </c>
      <c r="O122" t="s">
        <v>1018</v>
      </c>
      <c r="P122" t="s">
        <v>1025</v>
      </c>
      <c r="Q122" t="s">
        <v>1033</v>
      </c>
      <c r="R122" t="s">
        <v>1032</v>
      </c>
      <c r="S122" t="s">
        <v>1059</v>
      </c>
    </row>
    <row r="123" spans="1:19">
      <c r="A123" t="s">
        <v>208</v>
      </c>
      <c r="B123">
        <v>25.55</v>
      </c>
      <c r="C123">
        <v>4</v>
      </c>
      <c r="D123">
        <v>5.1100000000000003</v>
      </c>
      <c r="E123">
        <v>107.31</v>
      </c>
      <c r="F123" s="3">
        <v>43491</v>
      </c>
      <c r="G123" s="13">
        <v>0.84930555555555598</v>
      </c>
      <c r="H123" t="s">
        <v>13</v>
      </c>
      <c r="I123">
        <v>5.1100000000000003</v>
      </c>
      <c r="J123">
        <v>5.7</v>
      </c>
      <c r="K123" t="s">
        <v>1042</v>
      </c>
      <c r="L123" t="s">
        <v>1043</v>
      </c>
      <c r="M123" t="s">
        <v>1049</v>
      </c>
      <c r="N123" t="s">
        <v>1019</v>
      </c>
      <c r="O123" t="s">
        <v>1018</v>
      </c>
      <c r="P123" t="s">
        <v>1026</v>
      </c>
      <c r="Q123" t="s">
        <v>1033</v>
      </c>
      <c r="R123" t="s">
        <v>1032</v>
      </c>
      <c r="S123" t="s">
        <v>1057</v>
      </c>
    </row>
    <row r="124" spans="1:19">
      <c r="A124" t="s">
        <v>427</v>
      </c>
      <c r="B124">
        <v>20.97</v>
      </c>
      <c r="C124">
        <v>5</v>
      </c>
      <c r="D124">
        <v>5.2424999999999997</v>
      </c>
      <c r="E124">
        <v>110.0925</v>
      </c>
      <c r="F124" s="3">
        <v>43469</v>
      </c>
      <c r="G124" s="13">
        <v>0.55625000000000002</v>
      </c>
      <c r="H124" t="s">
        <v>15</v>
      </c>
      <c r="I124">
        <v>5.2424999999999997</v>
      </c>
      <c r="J124">
        <v>7.8</v>
      </c>
      <c r="K124" t="s">
        <v>1042</v>
      </c>
      <c r="L124" t="s">
        <v>1046</v>
      </c>
      <c r="M124" t="s">
        <v>1044</v>
      </c>
      <c r="N124" t="s">
        <v>1017</v>
      </c>
      <c r="O124" t="s">
        <v>1018</v>
      </c>
      <c r="P124" t="s">
        <v>1024</v>
      </c>
      <c r="Q124" t="s">
        <v>1031</v>
      </c>
      <c r="R124" t="s">
        <v>1030</v>
      </c>
      <c r="S124" t="s">
        <v>1059</v>
      </c>
    </row>
    <row r="125" spans="1:19">
      <c r="A125" t="s">
        <v>134</v>
      </c>
      <c r="B125">
        <v>53.44</v>
      </c>
      <c r="C125">
        <v>2</v>
      </c>
      <c r="D125">
        <v>5.3440000000000003</v>
      </c>
      <c r="E125">
        <v>112.224</v>
      </c>
      <c r="F125" s="3">
        <v>43485</v>
      </c>
      <c r="G125" s="13">
        <v>0.85972222222222205</v>
      </c>
      <c r="H125" t="s">
        <v>13</v>
      </c>
      <c r="I125">
        <v>5.3440000000000003</v>
      </c>
      <c r="J125">
        <v>4.0999999999999996</v>
      </c>
      <c r="K125" t="s">
        <v>1042</v>
      </c>
      <c r="L125" t="s">
        <v>1048</v>
      </c>
      <c r="M125" t="s">
        <v>1049</v>
      </c>
      <c r="N125" t="s">
        <v>1019</v>
      </c>
      <c r="O125" t="s">
        <v>1018</v>
      </c>
      <c r="P125" t="s">
        <v>1026</v>
      </c>
      <c r="Q125" t="s">
        <v>1033</v>
      </c>
      <c r="R125" t="s">
        <v>1032</v>
      </c>
      <c r="S125" t="s">
        <v>1057</v>
      </c>
    </row>
    <row r="126" spans="1:19">
      <c r="A126" t="s">
        <v>131</v>
      </c>
      <c r="B126">
        <v>21.94</v>
      </c>
      <c r="C126">
        <v>5</v>
      </c>
      <c r="D126">
        <v>5.4850000000000003</v>
      </c>
      <c r="E126">
        <v>115.185</v>
      </c>
      <c r="F126" s="3">
        <v>43529</v>
      </c>
      <c r="G126" s="13">
        <v>0.52013888888888904</v>
      </c>
      <c r="H126" t="s">
        <v>13</v>
      </c>
      <c r="I126">
        <v>5.4850000000000003</v>
      </c>
      <c r="J126">
        <v>5.3</v>
      </c>
      <c r="K126" t="s">
        <v>1045</v>
      </c>
      <c r="L126" t="s">
        <v>1054</v>
      </c>
      <c r="M126" t="s">
        <v>1044</v>
      </c>
      <c r="N126" t="s">
        <v>1017</v>
      </c>
      <c r="O126" t="s">
        <v>1018</v>
      </c>
      <c r="P126" t="s">
        <v>1027</v>
      </c>
      <c r="Q126" t="s">
        <v>1033</v>
      </c>
      <c r="R126" t="s">
        <v>1032</v>
      </c>
      <c r="S126" t="s">
        <v>1057</v>
      </c>
    </row>
    <row r="127" spans="1:19">
      <c r="A127" t="s">
        <v>657</v>
      </c>
      <c r="B127">
        <v>55.67</v>
      </c>
      <c r="C127">
        <v>2</v>
      </c>
      <c r="D127">
        <v>5.5670000000000002</v>
      </c>
      <c r="E127">
        <v>116.907</v>
      </c>
      <c r="F127" s="3">
        <v>43551</v>
      </c>
      <c r="G127" s="13">
        <v>0.63055555555555598</v>
      </c>
      <c r="H127" t="s">
        <v>13</v>
      </c>
      <c r="I127">
        <v>5.5670000000000002</v>
      </c>
      <c r="J127">
        <v>6</v>
      </c>
      <c r="K127" t="s">
        <v>1045</v>
      </c>
      <c r="L127" t="s">
        <v>1053</v>
      </c>
      <c r="M127" t="s">
        <v>1044</v>
      </c>
      <c r="N127" t="s">
        <v>1017</v>
      </c>
      <c r="O127" t="s">
        <v>1018</v>
      </c>
      <c r="P127" t="s">
        <v>1025</v>
      </c>
      <c r="Q127" t="s">
        <v>1033</v>
      </c>
      <c r="R127" t="s">
        <v>1032</v>
      </c>
      <c r="S127" t="s">
        <v>1059</v>
      </c>
    </row>
    <row r="128" spans="1:19">
      <c r="A128" t="s">
        <v>56</v>
      </c>
      <c r="B128">
        <v>56.11</v>
      </c>
      <c r="C128">
        <v>2</v>
      </c>
      <c r="D128">
        <v>5.6109999999999998</v>
      </c>
      <c r="E128">
        <v>117.831</v>
      </c>
      <c r="F128" s="3">
        <v>43498</v>
      </c>
      <c r="G128" s="13">
        <v>0.42430555555555599</v>
      </c>
      <c r="H128" t="s">
        <v>15</v>
      </c>
      <c r="I128">
        <v>5.6109999999999998</v>
      </c>
      <c r="J128">
        <v>6.3</v>
      </c>
      <c r="K128" t="s">
        <v>1050</v>
      </c>
      <c r="L128" t="s">
        <v>1043</v>
      </c>
      <c r="M128" t="s">
        <v>1047</v>
      </c>
      <c r="N128" t="s">
        <v>1017</v>
      </c>
      <c r="O128" t="s">
        <v>1018</v>
      </c>
      <c r="P128" t="s">
        <v>1026</v>
      </c>
      <c r="Q128" t="s">
        <v>1035</v>
      </c>
      <c r="R128" t="s">
        <v>1034</v>
      </c>
      <c r="S128" t="s">
        <v>1059</v>
      </c>
    </row>
    <row r="129" spans="1:19">
      <c r="A129" t="s">
        <v>570</v>
      </c>
      <c r="B129">
        <v>37.479999999999997</v>
      </c>
      <c r="C129">
        <v>3</v>
      </c>
      <c r="D129">
        <v>5.6219999999999999</v>
      </c>
      <c r="E129">
        <v>118.062</v>
      </c>
      <c r="F129" s="3">
        <v>43485</v>
      </c>
      <c r="G129" s="13">
        <v>0.57291666666666696</v>
      </c>
      <c r="H129" t="s">
        <v>17</v>
      </c>
      <c r="I129">
        <v>5.6219999999999999</v>
      </c>
      <c r="J129">
        <v>7.7</v>
      </c>
      <c r="K129" t="s">
        <v>1042</v>
      </c>
      <c r="L129" t="s">
        <v>1048</v>
      </c>
      <c r="M129" t="s">
        <v>1044</v>
      </c>
      <c r="N129" t="s">
        <v>1019</v>
      </c>
      <c r="O129" t="s">
        <v>1018</v>
      </c>
      <c r="P129" t="s">
        <v>1026</v>
      </c>
      <c r="Q129" t="s">
        <v>1033</v>
      </c>
      <c r="R129" t="s">
        <v>1032</v>
      </c>
      <c r="S129" t="s">
        <v>1059</v>
      </c>
    </row>
    <row r="130" spans="1:19">
      <c r="A130" t="s">
        <v>558</v>
      </c>
      <c r="B130">
        <v>18.77</v>
      </c>
      <c r="C130">
        <v>6</v>
      </c>
      <c r="D130">
        <v>5.6310000000000002</v>
      </c>
      <c r="E130">
        <v>118.251</v>
      </c>
      <c r="F130" s="3">
        <v>43493</v>
      </c>
      <c r="G130" s="13">
        <v>0.69652777777777797</v>
      </c>
      <c r="H130" t="s">
        <v>17</v>
      </c>
      <c r="I130">
        <v>5.6310000000000002</v>
      </c>
      <c r="J130">
        <v>5.5</v>
      </c>
      <c r="K130" t="s">
        <v>1042</v>
      </c>
      <c r="L130" t="s">
        <v>1051</v>
      </c>
      <c r="M130" t="s">
        <v>1049</v>
      </c>
      <c r="N130" t="s">
        <v>1017</v>
      </c>
      <c r="O130" t="s">
        <v>1018</v>
      </c>
      <c r="P130" t="s">
        <v>1025</v>
      </c>
      <c r="Q130" t="s">
        <v>1035</v>
      </c>
      <c r="R130" t="s">
        <v>1034</v>
      </c>
      <c r="S130" t="s">
        <v>1057</v>
      </c>
    </row>
    <row r="131" spans="1:19">
      <c r="A131" t="s">
        <v>63</v>
      </c>
      <c r="B131">
        <v>18.93</v>
      </c>
      <c r="C131">
        <v>6</v>
      </c>
      <c r="D131">
        <v>5.6790000000000003</v>
      </c>
      <c r="E131">
        <v>119.259</v>
      </c>
      <c r="F131" s="3">
        <v>43506</v>
      </c>
      <c r="G131" s="13">
        <v>0.53125</v>
      </c>
      <c r="H131" t="s">
        <v>17</v>
      </c>
      <c r="I131">
        <v>5.6790000000000003</v>
      </c>
      <c r="J131">
        <v>8.1</v>
      </c>
      <c r="K131" t="s">
        <v>1050</v>
      </c>
      <c r="L131" t="s">
        <v>1048</v>
      </c>
      <c r="M131" t="s">
        <v>1044</v>
      </c>
      <c r="N131" t="s">
        <v>1017</v>
      </c>
      <c r="O131" t="s">
        <v>1018</v>
      </c>
      <c r="P131" t="s">
        <v>1025</v>
      </c>
      <c r="Q131" t="s">
        <v>1033</v>
      </c>
      <c r="R131" t="s">
        <v>1032</v>
      </c>
      <c r="S131" t="s">
        <v>1058</v>
      </c>
    </row>
    <row r="132" spans="1:19">
      <c r="A132" t="s">
        <v>311</v>
      </c>
      <c r="B132">
        <v>28.84</v>
      </c>
      <c r="C132">
        <v>4</v>
      </c>
      <c r="D132">
        <v>5.7679999999999998</v>
      </c>
      <c r="E132">
        <v>121.128</v>
      </c>
      <c r="F132" s="3">
        <v>43553</v>
      </c>
      <c r="G132" s="13">
        <v>0.61388888888888904</v>
      </c>
      <c r="H132" t="s">
        <v>15</v>
      </c>
      <c r="I132">
        <v>5.7679999999999998</v>
      </c>
      <c r="J132">
        <v>6.4</v>
      </c>
      <c r="K132" t="s">
        <v>1045</v>
      </c>
      <c r="L132" t="s">
        <v>1046</v>
      </c>
      <c r="M132" t="s">
        <v>1044</v>
      </c>
      <c r="N132" t="s">
        <v>1019</v>
      </c>
      <c r="O132" t="s">
        <v>1018</v>
      </c>
      <c r="P132" t="s">
        <v>1025</v>
      </c>
      <c r="Q132" t="s">
        <v>1035</v>
      </c>
      <c r="R132" t="s">
        <v>1034</v>
      </c>
      <c r="S132" t="s">
        <v>1059</v>
      </c>
    </row>
    <row r="133" spans="1:19">
      <c r="A133" t="s">
        <v>624</v>
      </c>
      <c r="B133">
        <v>57.89</v>
      </c>
      <c r="C133">
        <v>2</v>
      </c>
      <c r="D133">
        <v>5.7889999999999997</v>
      </c>
      <c r="E133">
        <v>121.569</v>
      </c>
      <c r="F133" s="3">
        <v>43482</v>
      </c>
      <c r="G133" s="13">
        <v>0.44236111111111098</v>
      </c>
      <c r="H133" t="s">
        <v>13</v>
      </c>
      <c r="I133">
        <v>5.7889999999999997</v>
      </c>
      <c r="J133">
        <v>8.9</v>
      </c>
      <c r="K133" t="s">
        <v>1042</v>
      </c>
      <c r="L133" t="s">
        <v>1052</v>
      </c>
      <c r="M133" t="s">
        <v>1047</v>
      </c>
      <c r="N133" t="s">
        <v>1017</v>
      </c>
      <c r="O133" t="s">
        <v>1018</v>
      </c>
      <c r="P133" t="s">
        <v>1022</v>
      </c>
      <c r="Q133" t="s">
        <v>1033</v>
      </c>
      <c r="R133" t="s">
        <v>1032</v>
      </c>
      <c r="S133" t="s">
        <v>1058</v>
      </c>
    </row>
    <row r="134" spans="1:19">
      <c r="A134" t="s">
        <v>1007</v>
      </c>
      <c r="B134">
        <v>58.03</v>
      </c>
      <c r="C134">
        <v>2</v>
      </c>
      <c r="D134">
        <v>5.8029999999999999</v>
      </c>
      <c r="E134">
        <v>121.863</v>
      </c>
      <c r="F134" s="3">
        <v>43534</v>
      </c>
      <c r="G134" s="13">
        <v>0.86527777777777803</v>
      </c>
      <c r="H134" t="s">
        <v>13</v>
      </c>
      <c r="I134">
        <v>5.8029999999999999</v>
      </c>
      <c r="J134">
        <v>8.8000000000000007</v>
      </c>
      <c r="K134" t="s">
        <v>1045</v>
      </c>
      <c r="L134" t="s">
        <v>1048</v>
      </c>
      <c r="M134" t="s">
        <v>1049</v>
      </c>
      <c r="N134" t="s">
        <v>1019</v>
      </c>
      <c r="O134" t="s">
        <v>1018</v>
      </c>
      <c r="P134" t="s">
        <v>1025</v>
      </c>
      <c r="Q134" t="s">
        <v>1031</v>
      </c>
      <c r="R134" t="s">
        <v>1030</v>
      </c>
      <c r="S134" t="s">
        <v>1058</v>
      </c>
    </row>
    <row r="135" spans="1:19">
      <c r="A135" t="s">
        <v>550</v>
      </c>
      <c r="B135">
        <v>16.670000000000002</v>
      </c>
      <c r="C135">
        <v>7</v>
      </c>
      <c r="D135">
        <v>5.8345000000000002</v>
      </c>
      <c r="E135">
        <v>122.5245</v>
      </c>
      <c r="F135" s="3">
        <v>43503</v>
      </c>
      <c r="G135" s="13">
        <v>0.483333333333333</v>
      </c>
      <c r="H135" t="s">
        <v>13</v>
      </c>
      <c r="I135">
        <v>5.8345000000000002</v>
      </c>
      <c r="J135">
        <v>7.4</v>
      </c>
      <c r="K135" t="s">
        <v>1050</v>
      </c>
      <c r="L135" t="s">
        <v>1052</v>
      </c>
      <c r="M135" t="s">
        <v>1047</v>
      </c>
      <c r="N135" t="s">
        <v>1019</v>
      </c>
      <c r="O135" t="s">
        <v>1018</v>
      </c>
      <c r="P135" t="s">
        <v>1026</v>
      </c>
      <c r="Q135" t="s">
        <v>1035</v>
      </c>
      <c r="R135" t="s">
        <v>1034</v>
      </c>
      <c r="S135" t="s">
        <v>1059</v>
      </c>
    </row>
    <row r="136" spans="1:19">
      <c r="A136" t="s">
        <v>256</v>
      </c>
      <c r="B136">
        <v>59.77</v>
      </c>
      <c r="C136">
        <v>2</v>
      </c>
      <c r="D136">
        <v>5.9770000000000003</v>
      </c>
      <c r="E136">
        <v>125.517</v>
      </c>
      <c r="F136" s="3">
        <v>43535</v>
      </c>
      <c r="G136" s="13">
        <v>0.500694444444444</v>
      </c>
      <c r="H136" t="s">
        <v>17</v>
      </c>
      <c r="I136">
        <v>5.9770000000000003</v>
      </c>
      <c r="J136">
        <v>5.8</v>
      </c>
      <c r="K136" t="s">
        <v>1045</v>
      </c>
      <c r="L136" t="s">
        <v>1051</v>
      </c>
      <c r="M136" t="s">
        <v>1044</v>
      </c>
      <c r="N136" t="s">
        <v>1019</v>
      </c>
      <c r="O136" t="s">
        <v>1018</v>
      </c>
      <c r="P136" t="s">
        <v>1024</v>
      </c>
      <c r="Q136" t="s">
        <v>1031</v>
      </c>
      <c r="R136" t="s">
        <v>1030</v>
      </c>
      <c r="S136" t="s">
        <v>1057</v>
      </c>
    </row>
    <row r="137" spans="1:19">
      <c r="A137" t="s">
        <v>542</v>
      </c>
      <c r="B137">
        <v>59.86</v>
      </c>
      <c r="C137">
        <v>2</v>
      </c>
      <c r="D137">
        <v>5.9859999999999998</v>
      </c>
      <c r="E137">
        <v>125.706</v>
      </c>
      <c r="F137" s="3">
        <v>43478</v>
      </c>
      <c r="G137" s="13">
        <v>0.62152777777777801</v>
      </c>
      <c r="H137" t="s">
        <v>13</v>
      </c>
      <c r="I137">
        <v>5.9859999999999998</v>
      </c>
      <c r="J137">
        <v>6.7</v>
      </c>
      <c r="K137" t="s">
        <v>1042</v>
      </c>
      <c r="L137" t="s">
        <v>1048</v>
      </c>
      <c r="M137" t="s">
        <v>1044</v>
      </c>
      <c r="N137" t="s">
        <v>1017</v>
      </c>
      <c r="O137" t="s">
        <v>1018</v>
      </c>
      <c r="P137" t="s">
        <v>1027</v>
      </c>
      <c r="Q137" t="s">
        <v>1033</v>
      </c>
      <c r="R137" t="s">
        <v>1032</v>
      </c>
      <c r="S137" t="s">
        <v>1059</v>
      </c>
    </row>
    <row r="138" spans="1:19">
      <c r="A138" t="s">
        <v>965</v>
      </c>
      <c r="B138">
        <v>39.909999999999997</v>
      </c>
      <c r="C138">
        <v>3</v>
      </c>
      <c r="D138">
        <v>5.9865000000000004</v>
      </c>
      <c r="E138">
        <v>125.7165</v>
      </c>
      <c r="F138" s="3">
        <v>43517</v>
      </c>
      <c r="G138" s="13">
        <v>0.52777777777777801</v>
      </c>
      <c r="H138" t="s">
        <v>13</v>
      </c>
      <c r="I138">
        <v>5.9865000000000004</v>
      </c>
      <c r="J138">
        <v>9.3000000000000007</v>
      </c>
      <c r="K138" t="s">
        <v>1050</v>
      </c>
      <c r="L138" t="s">
        <v>1052</v>
      </c>
      <c r="M138" t="s">
        <v>1044</v>
      </c>
      <c r="N138" t="s">
        <v>1017</v>
      </c>
      <c r="O138" t="s">
        <v>1018</v>
      </c>
      <c r="P138" t="s">
        <v>1024</v>
      </c>
      <c r="Q138" t="s">
        <v>1033</v>
      </c>
      <c r="R138" t="s">
        <v>1032</v>
      </c>
      <c r="S138" t="s">
        <v>1058</v>
      </c>
    </row>
    <row r="139" spans="1:19">
      <c r="A139" t="s">
        <v>676</v>
      </c>
      <c r="B139">
        <v>17.14</v>
      </c>
      <c r="C139">
        <v>7</v>
      </c>
      <c r="D139">
        <v>5.9989999999999997</v>
      </c>
      <c r="E139">
        <v>125.979</v>
      </c>
      <c r="F139" s="3">
        <v>43481</v>
      </c>
      <c r="G139" s="13">
        <v>0.50486111111111098</v>
      </c>
      <c r="H139" t="s">
        <v>17</v>
      </c>
      <c r="I139">
        <v>5.9989999999999997</v>
      </c>
      <c r="J139">
        <v>7.9</v>
      </c>
      <c r="K139" t="s">
        <v>1042</v>
      </c>
      <c r="L139" t="s">
        <v>1053</v>
      </c>
      <c r="M139" t="s">
        <v>1044</v>
      </c>
      <c r="N139" t="s">
        <v>1017</v>
      </c>
      <c r="O139" t="s">
        <v>1018</v>
      </c>
      <c r="P139" t="s">
        <v>1023</v>
      </c>
      <c r="Q139" t="s">
        <v>1035</v>
      </c>
      <c r="R139" t="s">
        <v>1034</v>
      </c>
      <c r="S139" t="s">
        <v>1059</v>
      </c>
    </row>
    <row r="140" spans="1:19">
      <c r="A140" t="s">
        <v>641</v>
      </c>
      <c r="B140">
        <v>60.87</v>
      </c>
      <c r="C140">
        <v>2</v>
      </c>
      <c r="D140">
        <v>6.0869999999999997</v>
      </c>
      <c r="E140">
        <v>127.827</v>
      </c>
      <c r="F140" s="3">
        <v>43533</v>
      </c>
      <c r="G140" s="13">
        <v>0.52569444444444402</v>
      </c>
      <c r="H140" t="s">
        <v>13</v>
      </c>
      <c r="I140">
        <v>6.0869999999999997</v>
      </c>
      <c r="J140">
        <v>8.6999999999999993</v>
      </c>
      <c r="K140" t="s">
        <v>1045</v>
      </c>
      <c r="L140" t="s">
        <v>1043</v>
      </c>
      <c r="M140" t="s">
        <v>1044</v>
      </c>
      <c r="N140" t="s">
        <v>1019</v>
      </c>
      <c r="O140" t="s">
        <v>1018</v>
      </c>
      <c r="P140" t="s">
        <v>1023</v>
      </c>
      <c r="Q140" t="s">
        <v>1031</v>
      </c>
      <c r="R140" t="s">
        <v>1030</v>
      </c>
      <c r="S140" t="s">
        <v>1058</v>
      </c>
    </row>
    <row r="141" spans="1:19">
      <c r="A141" t="s">
        <v>412</v>
      </c>
      <c r="B141">
        <v>13.59</v>
      </c>
      <c r="C141">
        <v>9</v>
      </c>
      <c r="D141">
        <v>6.1154999999999999</v>
      </c>
      <c r="E141">
        <v>128.4255</v>
      </c>
      <c r="F141" s="3">
        <v>43539</v>
      </c>
      <c r="G141" s="13">
        <v>0.43472222222222201</v>
      </c>
      <c r="H141" t="s">
        <v>15</v>
      </c>
      <c r="I141">
        <v>6.1154999999999999</v>
      </c>
      <c r="J141">
        <v>5.8</v>
      </c>
      <c r="K141" t="s">
        <v>1045</v>
      </c>
      <c r="L141" t="s">
        <v>1046</v>
      </c>
      <c r="M141" t="s">
        <v>1047</v>
      </c>
      <c r="N141" t="s">
        <v>1019</v>
      </c>
      <c r="O141" t="s">
        <v>1018</v>
      </c>
      <c r="P141" t="s">
        <v>1026</v>
      </c>
      <c r="Q141" t="s">
        <v>1033</v>
      </c>
      <c r="R141" t="s">
        <v>1032</v>
      </c>
      <c r="S141" t="s">
        <v>1057</v>
      </c>
    </row>
    <row r="142" spans="1:19">
      <c r="A142" t="s">
        <v>842</v>
      </c>
      <c r="B142">
        <v>41.28</v>
      </c>
      <c r="C142">
        <v>3</v>
      </c>
      <c r="D142">
        <v>6.1920000000000002</v>
      </c>
      <c r="E142">
        <v>130.03200000000001</v>
      </c>
      <c r="F142" s="3">
        <v>43550</v>
      </c>
      <c r="G142" s="13">
        <v>0.77569444444444402</v>
      </c>
      <c r="H142" t="s">
        <v>17</v>
      </c>
      <c r="I142">
        <v>6.1920000000000002</v>
      </c>
      <c r="J142">
        <v>8.5</v>
      </c>
      <c r="K142" t="s">
        <v>1045</v>
      </c>
      <c r="L142" t="s">
        <v>1054</v>
      </c>
      <c r="M142" t="s">
        <v>1049</v>
      </c>
      <c r="N142" t="s">
        <v>1017</v>
      </c>
      <c r="O142" t="s">
        <v>1018</v>
      </c>
      <c r="P142" t="s">
        <v>1027</v>
      </c>
      <c r="Q142" t="s">
        <v>1031</v>
      </c>
      <c r="R142" t="s">
        <v>1030</v>
      </c>
      <c r="S142" t="s">
        <v>1058</v>
      </c>
    </row>
    <row r="143" spans="1:19">
      <c r="A143" t="s">
        <v>723</v>
      </c>
      <c r="B143">
        <v>15.62</v>
      </c>
      <c r="C143">
        <v>8</v>
      </c>
      <c r="D143">
        <v>6.2480000000000002</v>
      </c>
      <c r="E143">
        <v>131.208</v>
      </c>
      <c r="F143" s="3">
        <v>43485</v>
      </c>
      <c r="G143" s="13">
        <v>0.85902777777777795</v>
      </c>
      <c r="H143" t="s">
        <v>13</v>
      </c>
      <c r="I143">
        <v>6.2480000000000002</v>
      </c>
      <c r="J143">
        <v>9.1</v>
      </c>
      <c r="K143" t="s">
        <v>1042</v>
      </c>
      <c r="L143" t="s">
        <v>1048</v>
      </c>
      <c r="M143" t="s">
        <v>1049</v>
      </c>
      <c r="N143" t="s">
        <v>1019</v>
      </c>
      <c r="O143" t="s">
        <v>1018</v>
      </c>
      <c r="P143" t="s">
        <v>1027</v>
      </c>
      <c r="Q143" t="s">
        <v>1035</v>
      </c>
      <c r="R143" t="s">
        <v>1034</v>
      </c>
      <c r="S143" t="s">
        <v>1058</v>
      </c>
    </row>
    <row r="144" spans="1:19">
      <c r="A144" t="s">
        <v>538</v>
      </c>
      <c r="B144">
        <v>62.87</v>
      </c>
      <c r="C144">
        <v>2</v>
      </c>
      <c r="D144">
        <v>6.2869999999999999</v>
      </c>
      <c r="E144">
        <v>132.02699999999999</v>
      </c>
      <c r="F144" s="3">
        <v>43466</v>
      </c>
      <c r="G144" s="13">
        <v>0.48819444444444399</v>
      </c>
      <c r="H144" t="s">
        <v>15</v>
      </c>
      <c r="I144">
        <v>6.2869999999999999</v>
      </c>
      <c r="J144">
        <v>5</v>
      </c>
      <c r="K144" t="s">
        <v>1042</v>
      </c>
      <c r="L144" t="s">
        <v>1054</v>
      </c>
      <c r="M144" t="s">
        <v>1047</v>
      </c>
      <c r="N144" t="s">
        <v>1019</v>
      </c>
      <c r="O144" t="s">
        <v>1018</v>
      </c>
      <c r="P144" t="s">
        <v>1024</v>
      </c>
      <c r="Q144" t="s">
        <v>1035</v>
      </c>
      <c r="R144" t="s">
        <v>1034</v>
      </c>
      <c r="S144" t="s">
        <v>1057</v>
      </c>
    </row>
    <row r="145" spans="1:19">
      <c r="A145" t="s">
        <v>793</v>
      </c>
      <c r="B145">
        <v>25.25</v>
      </c>
      <c r="C145">
        <v>5</v>
      </c>
      <c r="D145">
        <v>6.3125</v>
      </c>
      <c r="E145">
        <v>132.5625</v>
      </c>
      <c r="F145" s="3">
        <v>43544</v>
      </c>
      <c r="G145" s="13">
        <v>0.74444444444444402</v>
      </c>
      <c r="H145" t="s">
        <v>15</v>
      </c>
      <c r="I145">
        <v>6.3125</v>
      </c>
      <c r="J145">
        <v>6.1</v>
      </c>
      <c r="K145" t="s">
        <v>1045</v>
      </c>
      <c r="L145" t="s">
        <v>1053</v>
      </c>
      <c r="M145" t="s">
        <v>1049</v>
      </c>
      <c r="N145" t="s">
        <v>1017</v>
      </c>
      <c r="O145" t="s">
        <v>1018</v>
      </c>
      <c r="P145" t="s">
        <v>1023</v>
      </c>
      <c r="Q145" t="s">
        <v>1035</v>
      </c>
      <c r="R145" t="s">
        <v>1034</v>
      </c>
      <c r="S145" t="s">
        <v>1059</v>
      </c>
    </row>
    <row r="146" spans="1:19">
      <c r="A146" t="s">
        <v>620</v>
      </c>
      <c r="B146">
        <v>31.75</v>
      </c>
      <c r="C146">
        <v>4</v>
      </c>
      <c r="D146">
        <v>6.35</v>
      </c>
      <c r="E146">
        <v>133.35</v>
      </c>
      <c r="F146" s="3">
        <v>43504</v>
      </c>
      <c r="G146" s="13">
        <v>0.64305555555555605</v>
      </c>
      <c r="H146" t="s">
        <v>15</v>
      </c>
      <c r="I146">
        <v>6.35</v>
      </c>
      <c r="J146">
        <v>8.6</v>
      </c>
      <c r="K146" t="s">
        <v>1050</v>
      </c>
      <c r="L146" t="s">
        <v>1046</v>
      </c>
      <c r="M146" t="s">
        <v>1044</v>
      </c>
      <c r="N146" t="s">
        <v>1019</v>
      </c>
      <c r="O146" t="s">
        <v>1018</v>
      </c>
      <c r="P146" t="s">
        <v>1026</v>
      </c>
      <c r="Q146" t="s">
        <v>1033</v>
      </c>
      <c r="R146" t="s">
        <v>1032</v>
      </c>
      <c r="S146" t="s">
        <v>1058</v>
      </c>
    </row>
    <row r="147" spans="1:19">
      <c r="A147" t="s">
        <v>592</v>
      </c>
      <c r="B147">
        <v>31.77</v>
      </c>
      <c r="C147">
        <v>4</v>
      </c>
      <c r="D147">
        <v>6.3540000000000001</v>
      </c>
      <c r="E147">
        <v>133.434</v>
      </c>
      <c r="F147" s="3">
        <v>43479</v>
      </c>
      <c r="G147" s="13">
        <v>0.61319444444444404</v>
      </c>
      <c r="H147" t="s">
        <v>13</v>
      </c>
      <c r="I147">
        <v>6.3540000000000001</v>
      </c>
      <c r="J147">
        <v>6.2</v>
      </c>
      <c r="K147" t="s">
        <v>1042</v>
      </c>
      <c r="L147" t="s">
        <v>1051</v>
      </c>
      <c r="M147" t="s">
        <v>1044</v>
      </c>
      <c r="N147" t="s">
        <v>1019</v>
      </c>
      <c r="O147" t="s">
        <v>1018</v>
      </c>
      <c r="P147" t="s">
        <v>1022</v>
      </c>
      <c r="Q147" t="s">
        <v>1035</v>
      </c>
      <c r="R147" t="s">
        <v>1034</v>
      </c>
      <c r="S147" t="s">
        <v>1059</v>
      </c>
    </row>
    <row r="148" spans="1:19">
      <c r="A148" t="s">
        <v>404</v>
      </c>
      <c r="B148">
        <v>18.22</v>
      </c>
      <c r="C148">
        <v>7</v>
      </c>
      <c r="D148">
        <v>6.3769999999999998</v>
      </c>
      <c r="E148">
        <v>133.917</v>
      </c>
      <c r="F148" s="3">
        <v>43534</v>
      </c>
      <c r="G148" s="13">
        <v>0.58611111111111103</v>
      </c>
      <c r="H148" t="s">
        <v>17</v>
      </c>
      <c r="I148">
        <v>6.3769999999999998</v>
      </c>
      <c r="J148">
        <v>6.6</v>
      </c>
      <c r="K148" t="s">
        <v>1045</v>
      </c>
      <c r="L148" t="s">
        <v>1048</v>
      </c>
      <c r="M148" t="s">
        <v>1044</v>
      </c>
      <c r="N148" t="s">
        <v>1019</v>
      </c>
      <c r="O148" t="s">
        <v>1018</v>
      </c>
      <c r="P148" t="s">
        <v>1022</v>
      </c>
      <c r="Q148" t="s">
        <v>1033</v>
      </c>
      <c r="R148" t="s">
        <v>1032</v>
      </c>
      <c r="S148" t="s">
        <v>1059</v>
      </c>
    </row>
    <row r="149" spans="1:19">
      <c r="A149" t="s">
        <v>273</v>
      </c>
      <c r="B149">
        <v>32.25</v>
      </c>
      <c r="C149">
        <v>4</v>
      </c>
      <c r="D149">
        <v>6.45</v>
      </c>
      <c r="E149">
        <v>135.44999999999999</v>
      </c>
      <c r="F149" s="3">
        <v>43509</v>
      </c>
      <c r="G149" s="13">
        <v>0.52638888888888902</v>
      </c>
      <c r="H149" t="s">
        <v>13</v>
      </c>
      <c r="I149">
        <v>6.45</v>
      </c>
      <c r="J149">
        <v>6.5</v>
      </c>
      <c r="K149" t="s">
        <v>1050</v>
      </c>
      <c r="L149" t="s">
        <v>1053</v>
      </c>
      <c r="M149" t="s">
        <v>1044</v>
      </c>
      <c r="N149" t="s">
        <v>1017</v>
      </c>
      <c r="O149" t="s">
        <v>1018</v>
      </c>
      <c r="P149" t="s">
        <v>1025</v>
      </c>
      <c r="Q149" t="s">
        <v>1031</v>
      </c>
      <c r="R149" t="s">
        <v>1030</v>
      </c>
      <c r="S149" t="s">
        <v>1059</v>
      </c>
    </row>
    <row r="150" spans="1:19">
      <c r="A150" t="s">
        <v>339</v>
      </c>
      <c r="B150">
        <v>21.52</v>
      </c>
      <c r="C150">
        <v>6</v>
      </c>
      <c r="D150">
        <v>6.4560000000000004</v>
      </c>
      <c r="E150">
        <v>135.57599999999999</v>
      </c>
      <c r="F150" s="3">
        <v>43482</v>
      </c>
      <c r="G150" s="13">
        <v>0.53333333333333299</v>
      </c>
      <c r="H150" t="s">
        <v>17</v>
      </c>
      <c r="I150">
        <v>6.4560000000000004</v>
      </c>
      <c r="J150">
        <v>9.4</v>
      </c>
      <c r="K150" t="s">
        <v>1042</v>
      </c>
      <c r="L150" t="s">
        <v>1052</v>
      </c>
      <c r="M150" t="s">
        <v>1044</v>
      </c>
      <c r="N150" t="s">
        <v>1019</v>
      </c>
      <c r="O150" t="s">
        <v>1018</v>
      </c>
      <c r="P150" t="s">
        <v>1026</v>
      </c>
      <c r="Q150" t="s">
        <v>1031</v>
      </c>
      <c r="R150" t="s">
        <v>1030</v>
      </c>
      <c r="S150" t="s">
        <v>1058</v>
      </c>
    </row>
    <row r="151" spans="1:19">
      <c r="A151" t="s">
        <v>270</v>
      </c>
      <c r="B151">
        <v>32.619999999999997</v>
      </c>
      <c r="C151">
        <v>4</v>
      </c>
      <c r="D151">
        <v>6.524</v>
      </c>
      <c r="E151">
        <v>137.00399999999999</v>
      </c>
      <c r="F151" s="3">
        <v>43494</v>
      </c>
      <c r="G151" s="13">
        <v>0.59166666666666701</v>
      </c>
      <c r="H151" t="s">
        <v>15</v>
      </c>
      <c r="I151">
        <v>6.524</v>
      </c>
      <c r="J151">
        <v>9</v>
      </c>
      <c r="K151" t="s">
        <v>1042</v>
      </c>
      <c r="L151" t="s">
        <v>1054</v>
      </c>
      <c r="M151" t="s">
        <v>1044</v>
      </c>
      <c r="N151" t="s">
        <v>1017</v>
      </c>
      <c r="O151" t="s">
        <v>1018</v>
      </c>
      <c r="P151" t="s">
        <v>1027</v>
      </c>
      <c r="Q151" t="s">
        <v>1033</v>
      </c>
      <c r="R151" t="s">
        <v>1032</v>
      </c>
      <c r="S151" t="s">
        <v>1058</v>
      </c>
    </row>
    <row r="152" spans="1:19">
      <c r="A152" t="s">
        <v>789</v>
      </c>
      <c r="B152">
        <v>65.650000000000006</v>
      </c>
      <c r="C152">
        <v>2</v>
      </c>
      <c r="D152">
        <v>6.5650000000000004</v>
      </c>
      <c r="E152">
        <v>137.86500000000001</v>
      </c>
      <c r="F152" s="3">
        <v>43482</v>
      </c>
      <c r="G152" s="13">
        <v>0.69861111111111096</v>
      </c>
      <c r="H152" t="s">
        <v>15</v>
      </c>
      <c r="I152">
        <v>6.5650000000000004</v>
      </c>
      <c r="J152">
        <v>6</v>
      </c>
      <c r="K152" t="s">
        <v>1042</v>
      </c>
      <c r="L152" t="s">
        <v>1052</v>
      </c>
      <c r="M152" t="s">
        <v>1049</v>
      </c>
      <c r="N152" t="s">
        <v>1017</v>
      </c>
      <c r="O152" t="s">
        <v>1018</v>
      </c>
      <c r="P152" t="s">
        <v>1022</v>
      </c>
      <c r="Q152" t="s">
        <v>1035</v>
      </c>
      <c r="R152" t="s">
        <v>1034</v>
      </c>
      <c r="S152" t="s">
        <v>1059</v>
      </c>
    </row>
    <row r="153" spans="1:19">
      <c r="A153" t="s">
        <v>466</v>
      </c>
      <c r="B153">
        <v>22.01</v>
      </c>
      <c r="C153">
        <v>6</v>
      </c>
      <c r="D153">
        <v>6.6029999999999998</v>
      </c>
      <c r="E153">
        <v>138.66300000000001</v>
      </c>
      <c r="F153" s="3">
        <v>43467</v>
      </c>
      <c r="G153" s="13">
        <v>0.78472222222222199</v>
      </c>
      <c r="H153" t="s">
        <v>15</v>
      </c>
      <c r="I153">
        <v>6.6029999999999998</v>
      </c>
      <c r="J153">
        <v>7.6</v>
      </c>
      <c r="K153" t="s">
        <v>1042</v>
      </c>
      <c r="L153" t="s">
        <v>1053</v>
      </c>
      <c r="M153" t="s">
        <v>1049</v>
      </c>
      <c r="N153" t="s">
        <v>1019</v>
      </c>
      <c r="O153" t="s">
        <v>1018</v>
      </c>
      <c r="P153" t="s">
        <v>1025</v>
      </c>
      <c r="Q153" t="s">
        <v>1033</v>
      </c>
      <c r="R153" t="s">
        <v>1032</v>
      </c>
      <c r="S153" t="s">
        <v>1059</v>
      </c>
    </row>
    <row r="154" spans="1:19">
      <c r="A154" t="s">
        <v>737</v>
      </c>
      <c r="B154">
        <v>44.12</v>
      </c>
      <c r="C154">
        <v>3</v>
      </c>
      <c r="D154">
        <v>6.6180000000000003</v>
      </c>
      <c r="E154">
        <v>138.97800000000001</v>
      </c>
      <c r="F154" s="3">
        <v>43542</v>
      </c>
      <c r="G154" s="13">
        <v>0.57291666666666696</v>
      </c>
      <c r="H154" t="s">
        <v>17</v>
      </c>
      <c r="I154">
        <v>6.6180000000000003</v>
      </c>
      <c r="J154">
        <v>7.9</v>
      </c>
      <c r="K154" t="s">
        <v>1045</v>
      </c>
      <c r="L154" t="s">
        <v>1051</v>
      </c>
      <c r="M154" t="s">
        <v>1044</v>
      </c>
      <c r="N154" t="s">
        <v>1019</v>
      </c>
      <c r="O154" t="s">
        <v>1018</v>
      </c>
      <c r="P154" t="s">
        <v>1026</v>
      </c>
      <c r="Q154" t="s">
        <v>1033</v>
      </c>
      <c r="R154" t="s">
        <v>1032</v>
      </c>
      <c r="S154" t="s">
        <v>1059</v>
      </c>
    </row>
    <row r="155" spans="1:19">
      <c r="A155" t="s">
        <v>568</v>
      </c>
      <c r="B155">
        <v>22.21</v>
      </c>
      <c r="C155">
        <v>6</v>
      </c>
      <c r="D155">
        <v>6.6630000000000003</v>
      </c>
      <c r="E155">
        <v>139.923</v>
      </c>
      <c r="F155" s="3">
        <v>43531</v>
      </c>
      <c r="G155" s="13">
        <v>0.43263888888888902</v>
      </c>
      <c r="H155" t="s">
        <v>17</v>
      </c>
      <c r="I155">
        <v>6.6630000000000003</v>
      </c>
      <c r="J155">
        <v>8.6</v>
      </c>
      <c r="K155" t="s">
        <v>1045</v>
      </c>
      <c r="L155" t="s">
        <v>1052</v>
      </c>
      <c r="M155" t="s">
        <v>1047</v>
      </c>
      <c r="N155" t="s">
        <v>1019</v>
      </c>
      <c r="O155" t="s">
        <v>1018</v>
      </c>
      <c r="P155" t="s">
        <v>1025</v>
      </c>
      <c r="Q155" t="s">
        <v>1035</v>
      </c>
      <c r="R155" t="s">
        <v>1034</v>
      </c>
      <c r="S155" t="s">
        <v>1058</v>
      </c>
    </row>
    <row r="156" spans="1:19">
      <c r="A156" t="s">
        <v>359</v>
      </c>
      <c r="B156">
        <v>44.65</v>
      </c>
      <c r="C156">
        <v>3</v>
      </c>
      <c r="D156">
        <v>6.6974999999999998</v>
      </c>
      <c r="E156">
        <v>140.64750000000001</v>
      </c>
      <c r="F156" s="3">
        <v>43510</v>
      </c>
      <c r="G156" s="13">
        <v>0.62777777777777799</v>
      </c>
      <c r="H156" t="s">
        <v>15</v>
      </c>
      <c r="I156">
        <v>6.6974999999999998</v>
      </c>
      <c r="J156">
        <v>6.2</v>
      </c>
      <c r="K156" t="s">
        <v>1050</v>
      </c>
      <c r="L156" t="s">
        <v>1052</v>
      </c>
      <c r="M156" t="s">
        <v>1044</v>
      </c>
      <c r="N156" t="s">
        <v>1019</v>
      </c>
      <c r="O156" t="s">
        <v>1018</v>
      </c>
      <c r="P156" t="s">
        <v>1023</v>
      </c>
      <c r="Q156" t="s">
        <v>1031</v>
      </c>
      <c r="R156" t="s">
        <v>1030</v>
      </c>
      <c r="S156" t="s">
        <v>1059</v>
      </c>
    </row>
    <row r="157" spans="1:19">
      <c r="A157" t="s">
        <v>569</v>
      </c>
      <c r="B157">
        <v>19.32</v>
      </c>
      <c r="C157">
        <v>7</v>
      </c>
      <c r="D157">
        <v>6.7619999999999996</v>
      </c>
      <c r="E157">
        <v>142.00200000000001</v>
      </c>
      <c r="F157" s="3">
        <v>43549</v>
      </c>
      <c r="G157" s="13">
        <v>0.78541666666666698</v>
      </c>
      <c r="H157" t="s">
        <v>15</v>
      </c>
      <c r="I157">
        <v>6.7619999999999996</v>
      </c>
      <c r="J157">
        <v>6.9</v>
      </c>
      <c r="K157" t="s">
        <v>1045</v>
      </c>
      <c r="L157" t="s">
        <v>1051</v>
      </c>
      <c r="M157" t="s">
        <v>1049</v>
      </c>
      <c r="N157" t="s">
        <v>1017</v>
      </c>
      <c r="O157" t="s">
        <v>1018</v>
      </c>
      <c r="P157" t="s">
        <v>1025</v>
      </c>
      <c r="Q157" t="s">
        <v>1031</v>
      </c>
      <c r="R157" t="s">
        <v>1030</v>
      </c>
      <c r="S157" t="s">
        <v>1059</v>
      </c>
    </row>
    <row r="158" spans="1:19">
      <c r="A158" t="s">
        <v>733</v>
      </c>
      <c r="B158">
        <v>45.38</v>
      </c>
      <c r="C158">
        <v>3</v>
      </c>
      <c r="D158">
        <v>6.8070000000000004</v>
      </c>
      <c r="E158">
        <v>142.947</v>
      </c>
      <c r="F158" s="3">
        <v>43513</v>
      </c>
      <c r="G158" s="13">
        <v>0.56527777777777799</v>
      </c>
      <c r="H158" t="s">
        <v>17</v>
      </c>
      <c r="I158">
        <v>6.8070000000000004</v>
      </c>
      <c r="J158">
        <v>7.2</v>
      </c>
      <c r="K158" t="s">
        <v>1050</v>
      </c>
      <c r="L158" t="s">
        <v>1048</v>
      </c>
      <c r="M158" t="s">
        <v>1044</v>
      </c>
      <c r="N158" t="s">
        <v>1019</v>
      </c>
      <c r="O158" t="s">
        <v>1018</v>
      </c>
      <c r="P158" t="s">
        <v>1027</v>
      </c>
      <c r="Q158" t="s">
        <v>1031</v>
      </c>
      <c r="R158" t="s">
        <v>1030</v>
      </c>
      <c r="S158" t="s">
        <v>1059</v>
      </c>
    </row>
    <row r="159" spans="1:19">
      <c r="A159" t="s">
        <v>462</v>
      </c>
      <c r="B159">
        <v>45.74</v>
      </c>
      <c r="C159">
        <v>3</v>
      </c>
      <c r="D159">
        <v>6.8609999999999998</v>
      </c>
      <c r="E159">
        <v>144.08099999999999</v>
      </c>
      <c r="F159" s="3">
        <v>43534</v>
      </c>
      <c r="G159" s="13">
        <v>0.73472222222222205</v>
      </c>
      <c r="H159" t="s">
        <v>17</v>
      </c>
      <c r="I159">
        <v>6.8609999999999998</v>
      </c>
      <c r="J159">
        <v>6.5</v>
      </c>
      <c r="K159" t="s">
        <v>1045</v>
      </c>
      <c r="L159" t="s">
        <v>1048</v>
      </c>
      <c r="M159" t="s">
        <v>1049</v>
      </c>
      <c r="N159" t="s">
        <v>1019</v>
      </c>
      <c r="O159" t="s">
        <v>1018</v>
      </c>
      <c r="P159" t="s">
        <v>1027</v>
      </c>
      <c r="Q159" t="s">
        <v>1035</v>
      </c>
      <c r="R159" t="s">
        <v>1034</v>
      </c>
      <c r="S159" t="s">
        <v>1059</v>
      </c>
    </row>
    <row r="160" spans="1:19">
      <c r="A160" t="s">
        <v>815</v>
      </c>
      <c r="B160">
        <v>23.01</v>
      </c>
      <c r="C160">
        <v>6</v>
      </c>
      <c r="D160">
        <v>6.9029999999999996</v>
      </c>
      <c r="E160">
        <v>144.96299999999999</v>
      </c>
      <c r="F160" s="3">
        <v>43477</v>
      </c>
      <c r="G160" s="13">
        <v>0.69791666666666696</v>
      </c>
      <c r="H160" t="s">
        <v>13</v>
      </c>
      <c r="I160">
        <v>6.9029999999999996</v>
      </c>
      <c r="J160">
        <v>7.9</v>
      </c>
      <c r="K160" t="s">
        <v>1042</v>
      </c>
      <c r="L160" t="s">
        <v>1043</v>
      </c>
      <c r="M160" t="s">
        <v>1049</v>
      </c>
      <c r="N160" t="s">
        <v>1019</v>
      </c>
      <c r="O160" t="s">
        <v>1018</v>
      </c>
      <c r="P160" t="s">
        <v>1023</v>
      </c>
      <c r="Q160" t="s">
        <v>1033</v>
      </c>
      <c r="R160" t="s">
        <v>1032</v>
      </c>
      <c r="S160" t="s">
        <v>1059</v>
      </c>
    </row>
    <row r="161" spans="1:19">
      <c r="A161" t="s">
        <v>445</v>
      </c>
      <c r="B161">
        <v>69.08</v>
      </c>
      <c r="C161">
        <v>2</v>
      </c>
      <c r="D161">
        <v>6.9080000000000004</v>
      </c>
      <c r="E161">
        <v>145.06800000000001</v>
      </c>
      <c r="F161" s="3">
        <v>43496</v>
      </c>
      <c r="G161" s="13">
        <v>0.82499999999999996</v>
      </c>
      <c r="H161" t="s">
        <v>17</v>
      </c>
      <c r="I161">
        <v>6.9080000000000004</v>
      </c>
      <c r="J161">
        <v>6.9</v>
      </c>
      <c r="K161" t="s">
        <v>1042</v>
      </c>
      <c r="L161" t="s">
        <v>1052</v>
      </c>
      <c r="M161" t="s">
        <v>1049</v>
      </c>
      <c r="N161" t="s">
        <v>1019</v>
      </c>
      <c r="O161" t="s">
        <v>1018</v>
      </c>
      <c r="P161" t="s">
        <v>1027</v>
      </c>
      <c r="Q161" t="s">
        <v>1033</v>
      </c>
      <c r="R161" t="s">
        <v>1032</v>
      </c>
      <c r="S161" t="s">
        <v>1059</v>
      </c>
    </row>
    <row r="162" spans="1:19">
      <c r="A162" t="s">
        <v>326</v>
      </c>
      <c r="B162">
        <v>69.33</v>
      </c>
      <c r="C162">
        <v>2</v>
      </c>
      <c r="D162">
        <v>6.9329999999999998</v>
      </c>
      <c r="E162">
        <v>145.59299999999999</v>
      </c>
      <c r="F162" s="3">
        <v>43501</v>
      </c>
      <c r="G162" s="13">
        <v>0.79513888888888895</v>
      </c>
      <c r="H162" t="s">
        <v>13</v>
      </c>
      <c r="I162">
        <v>6.9329999999999998</v>
      </c>
      <c r="J162">
        <v>9.6999999999999993</v>
      </c>
      <c r="K162" t="s">
        <v>1050</v>
      </c>
      <c r="L162" t="s">
        <v>1054</v>
      </c>
      <c r="M162" t="s">
        <v>1049</v>
      </c>
      <c r="N162" t="s">
        <v>1017</v>
      </c>
      <c r="O162" t="s">
        <v>1018</v>
      </c>
      <c r="P162" t="s">
        <v>1027</v>
      </c>
      <c r="Q162" t="s">
        <v>1035</v>
      </c>
      <c r="R162" t="s">
        <v>1034</v>
      </c>
      <c r="S162" t="s">
        <v>1058</v>
      </c>
    </row>
    <row r="163" spans="1:19">
      <c r="A163" t="s">
        <v>517</v>
      </c>
      <c r="B163">
        <v>69.400000000000006</v>
      </c>
      <c r="C163">
        <v>2</v>
      </c>
      <c r="D163">
        <v>6.94</v>
      </c>
      <c r="E163">
        <v>145.74</v>
      </c>
      <c r="F163" s="3">
        <v>43492</v>
      </c>
      <c r="G163" s="13">
        <v>0.82499999999999996</v>
      </c>
      <c r="H163" t="s">
        <v>13</v>
      </c>
      <c r="I163">
        <v>6.94</v>
      </c>
      <c r="J163">
        <v>9</v>
      </c>
      <c r="K163" t="s">
        <v>1042</v>
      </c>
      <c r="L163" t="s">
        <v>1048</v>
      </c>
      <c r="M163" t="s">
        <v>1049</v>
      </c>
      <c r="N163" t="s">
        <v>1019</v>
      </c>
      <c r="O163" t="s">
        <v>1018</v>
      </c>
      <c r="P163" t="s">
        <v>1026</v>
      </c>
      <c r="Q163" t="s">
        <v>1035</v>
      </c>
      <c r="R163" t="s">
        <v>1034</v>
      </c>
      <c r="S163" t="s">
        <v>1058</v>
      </c>
    </row>
    <row r="164" spans="1:19">
      <c r="A164" t="s">
        <v>594</v>
      </c>
      <c r="B164">
        <v>69.510000000000005</v>
      </c>
      <c r="C164">
        <v>2</v>
      </c>
      <c r="D164">
        <v>6.9509999999999996</v>
      </c>
      <c r="E164">
        <v>145.971</v>
      </c>
      <c r="F164" s="3">
        <v>43525</v>
      </c>
      <c r="G164" s="13">
        <v>0.51041666666666696</v>
      </c>
      <c r="H164" t="s">
        <v>13</v>
      </c>
      <c r="I164">
        <v>6.9509999999999996</v>
      </c>
      <c r="J164">
        <v>8.1</v>
      </c>
      <c r="K164" t="s">
        <v>1045</v>
      </c>
      <c r="L164" t="s">
        <v>1046</v>
      </c>
      <c r="M164" t="s">
        <v>1044</v>
      </c>
      <c r="N164" t="s">
        <v>1019</v>
      </c>
      <c r="O164" t="s">
        <v>1018</v>
      </c>
      <c r="P164" t="s">
        <v>1024</v>
      </c>
      <c r="Q164" t="s">
        <v>1033</v>
      </c>
      <c r="R164" t="s">
        <v>1032</v>
      </c>
      <c r="S164" t="s">
        <v>1058</v>
      </c>
    </row>
    <row r="165" spans="1:19">
      <c r="A165" t="s">
        <v>228</v>
      </c>
      <c r="B165">
        <v>46.42</v>
      </c>
      <c r="C165">
        <v>3</v>
      </c>
      <c r="D165">
        <v>6.9630000000000001</v>
      </c>
      <c r="E165">
        <v>146.22300000000001</v>
      </c>
      <c r="F165" s="3">
        <v>43469</v>
      </c>
      <c r="G165" s="13">
        <v>0.55833333333333302</v>
      </c>
      <c r="H165" t="s">
        <v>17</v>
      </c>
      <c r="I165">
        <v>6.9630000000000001</v>
      </c>
      <c r="J165">
        <v>4.4000000000000004</v>
      </c>
      <c r="K165" t="s">
        <v>1042</v>
      </c>
      <c r="L165" t="s">
        <v>1046</v>
      </c>
      <c r="M165" t="s">
        <v>1044</v>
      </c>
      <c r="N165" t="s">
        <v>1019</v>
      </c>
      <c r="O165" t="s">
        <v>1018</v>
      </c>
      <c r="P165" t="s">
        <v>1023</v>
      </c>
      <c r="Q165" t="s">
        <v>1033</v>
      </c>
      <c r="R165" t="s">
        <v>1032</v>
      </c>
      <c r="S165" t="s">
        <v>1057</v>
      </c>
    </row>
    <row r="166" spans="1:19">
      <c r="A166" t="s">
        <v>281</v>
      </c>
      <c r="B166">
        <v>35.47</v>
      </c>
      <c r="C166">
        <v>4</v>
      </c>
      <c r="D166">
        <v>7.0940000000000003</v>
      </c>
      <c r="E166">
        <v>148.97399999999999</v>
      </c>
      <c r="F166" s="3">
        <v>43538</v>
      </c>
      <c r="G166" s="13">
        <v>0.72361111111111098</v>
      </c>
      <c r="H166" t="s">
        <v>17</v>
      </c>
      <c r="I166">
        <v>7.0940000000000003</v>
      </c>
      <c r="J166">
        <v>6.9</v>
      </c>
      <c r="K166" t="s">
        <v>1045</v>
      </c>
      <c r="L166" t="s">
        <v>1052</v>
      </c>
      <c r="M166" t="s">
        <v>1049</v>
      </c>
      <c r="N166" t="s">
        <v>1019</v>
      </c>
      <c r="O166" t="s">
        <v>1018</v>
      </c>
      <c r="P166" t="s">
        <v>1026</v>
      </c>
      <c r="Q166" t="s">
        <v>1035</v>
      </c>
      <c r="R166" t="s">
        <v>1034</v>
      </c>
      <c r="S166" t="s">
        <v>1059</v>
      </c>
    </row>
    <row r="167" spans="1:19">
      <c r="A167" t="s">
        <v>908</v>
      </c>
      <c r="B167">
        <v>28.38</v>
      </c>
      <c r="C167">
        <v>5</v>
      </c>
      <c r="D167">
        <v>7.0949999999999998</v>
      </c>
      <c r="E167">
        <v>148.995</v>
      </c>
      <c r="F167" s="3">
        <v>43530</v>
      </c>
      <c r="G167" s="13">
        <v>0.87291666666666701</v>
      </c>
      <c r="H167" t="s">
        <v>15</v>
      </c>
      <c r="I167">
        <v>7.0949999999999998</v>
      </c>
      <c r="J167">
        <v>9.4</v>
      </c>
      <c r="K167" t="s">
        <v>1045</v>
      </c>
      <c r="L167" t="s">
        <v>1053</v>
      </c>
      <c r="M167" t="s">
        <v>1049</v>
      </c>
      <c r="N167" t="s">
        <v>1019</v>
      </c>
      <c r="O167" t="s">
        <v>1018</v>
      </c>
      <c r="P167" t="s">
        <v>1025</v>
      </c>
      <c r="Q167" t="s">
        <v>1033</v>
      </c>
      <c r="R167" t="s">
        <v>1032</v>
      </c>
      <c r="S167" t="s">
        <v>1058</v>
      </c>
    </row>
    <row r="168" spans="1:19">
      <c r="A168" t="s">
        <v>355</v>
      </c>
      <c r="B168">
        <v>48.09</v>
      </c>
      <c r="C168">
        <v>3</v>
      </c>
      <c r="D168">
        <v>7.2134999999999998</v>
      </c>
      <c r="E168">
        <v>151.48349999999999</v>
      </c>
      <c r="F168" s="3">
        <v>43506</v>
      </c>
      <c r="G168" s="13">
        <v>0.76597222222222205</v>
      </c>
      <c r="H168" t="s">
        <v>17</v>
      </c>
      <c r="I168">
        <v>7.2134999999999998</v>
      </c>
      <c r="J168">
        <v>7.8</v>
      </c>
      <c r="K168" t="s">
        <v>1050</v>
      </c>
      <c r="L168" t="s">
        <v>1048</v>
      </c>
      <c r="M168" t="s">
        <v>1049</v>
      </c>
      <c r="N168" t="s">
        <v>1017</v>
      </c>
      <c r="O168" t="s">
        <v>1018</v>
      </c>
      <c r="P168" t="s">
        <v>1025</v>
      </c>
      <c r="Q168" t="s">
        <v>1033</v>
      </c>
      <c r="R168" t="s">
        <v>1032</v>
      </c>
      <c r="S168" t="s">
        <v>1059</v>
      </c>
    </row>
    <row r="169" spans="1:19">
      <c r="A169" t="s">
        <v>588</v>
      </c>
      <c r="B169">
        <v>72.39</v>
      </c>
      <c r="C169">
        <v>2</v>
      </c>
      <c r="D169">
        <v>7.2389999999999999</v>
      </c>
      <c r="E169">
        <v>152.01900000000001</v>
      </c>
      <c r="F169" s="3">
        <v>43478</v>
      </c>
      <c r="G169" s="13">
        <v>0.82986111111111105</v>
      </c>
      <c r="H169" t="s">
        <v>17</v>
      </c>
      <c r="I169">
        <v>7.2389999999999999</v>
      </c>
      <c r="J169">
        <v>8.1</v>
      </c>
      <c r="K169" t="s">
        <v>1042</v>
      </c>
      <c r="L169" t="s">
        <v>1048</v>
      </c>
      <c r="M169" t="s">
        <v>1049</v>
      </c>
      <c r="N169" t="s">
        <v>1019</v>
      </c>
      <c r="O169" t="s">
        <v>1018</v>
      </c>
      <c r="P169" t="s">
        <v>1022</v>
      </c>
      <c r="Q169" t="s">
        <v>1033</v>
      </c>
      <c r="R169" t="s">
        <v>1032</v>
      </c>
      <c r="S169" t="s">
        <v>1058</v>
      </c>
    </row>
    <row r="170" spans="1:19">
      <c r="A170" t="s">
        <v>344</v>
      </c>
      <c r="B170">
        <v>36.36</v>
      </c>
      <c r="C170">
        <v>4</v>
      </c>
      <c r="D170">
        <v>7.2720000000000002</v>
      </c>
      <c r="E170">
        <v>152.71199999999999</v>
      </c>
      <c r="F170" s="3">
        <v>43549</v>
      </c>
      <c r="G170" s="13">
        <v>0.54652777777777795</v>
      </c>
      <c r="H170" t="s">
        <v>15</v>
      </c>
      <c r="I170">
        <v>7.2720000000000002</v>
      </c>
      <c r="J170">
        <v>7.6</v>
      </c>
      <c r="K170" t="s">
        <v>1045</v>
      </c>
      <c r="L170" t="s">
        <v>1051</v>
      </c>
      <c r="M170" t="s">
        <v>1044</v>
      </c>
      <c r="N170" t="s">
        <v>1017</v>
      </c>
      <c r="O170" t="s">
        <v>1018</v>
      </c>
      <c r="P170" t="s">
        <v>1025</v>
      </c>
      <c r="Q170" t="s">
        <v>1031</v>
      </c>
      <c r="R170" t="s">
        <v>1030</v>
      </c>
      <c r="S170" t="s">
        <v>1059</v>
      </c>
    </row>
    <row r="171" spans="1:19">
      <c r="A171" t="s">
        <v>703</v>
      </c>
      <c r="B171">
        <v>72.88</v>
      </c>
      <c r="C171">
        <v>2</v>
      </c>
      <c r="D171">
        <v>7.2880000000000003</v>
      </c>
      <c r="E171">
        <v>153.048</v>
      </c>
      <c r="F171" s="3">
        <v>43537</v>
      </c>
      <c r="G171" s="13">
        <v>0.53541666666666698</v>
      </c>
      <c r="H171" t="s">
        <v>15</v>
      </c>
      <c r="I171">
        <v>7.2880000000000003</v>
      </c>
      <c r="J171">
        <v>6.1</v>
      </c>
      <c r="K171" t="s">
        <v>1045</v>
      </c>
      <c r="L171" t="s">
        <v>1053</v>
      </c>
      <c r="M171" t="s">
        <v>1044</v>
      </c>
      <c r="N171" t="s">
        <v>1017</v>
      </c>
      <c r="O171" t="s">
        <v>1018</v>
      </c>
      <c r="P171" t="s">
        <v>1023</v>
      </c>
      <c r="Q171" t="s">
        <v>1035</v>
      </c>
      <c r="R171" t="s">
        <v>1034</v>
      </c>
      <c r="S171" t="s">
        <v>1059</v>
      </c>
    </row>
    <row r="172" spans="1:19">
      <c r="A172" t="s">
        <v>242</v>
      </c>
      <c r="B172">
        <v>37.06</v>
      </c>
      <c r="C172">
        <v>4</v>
      </c>
      <c r="D172">
        <v>7.4119999999999999</v>
      </c>
      <c r="E172">
        <v>155.65199999999999</v>
      </c>
      <c r="F172" s="3">
        <v>43496</v>
      </c>
      <c r="G172" s="13">
        <v>0.68333333333333302</v>
      </c>
      <c r="H172" t="s">
        <v>13</v>
      </c>
      <c r="I172">
        <v>7.4119999999999999</v>
      </c>
      <c r="J172">
        <v>9.6999999999999993</v>
      </c>
      <c r="K172" t="s">
        <v>1042</v>
      </c>
      <c r="L172" t="s">
        <v>1052</v>
      </c>
      <c r="M172" t="s">
        <v>1049</v>
      </c>
      <c r="N172" t="s">
        <v>1017</v>
      </c>
      <c r="O172" t="s">
        <v>1018</v>
      </c>
      <c r="P172" t="s">
        <v>1025</v>
      </c>
      <c r="Q172" t="s">
        <v>1035</v>
      </c>
      <c r="R172" t="s">
        <v>1034</v>
      </c>
      <c r="S172" t="s">
        <v>1058</v>
      </c>
    </row>
    <row r="173" spans="1:19">
      <c r="A173" t="s">
        <v>502</v>
      </c>
      <c r="B173">
        <v>37.15</v>
      </c>
      <c r="C173">
        <v>4</v>
      </c>
      <c r="D173">
        <v>7.43</v>
      </c>
      <c r="E173">
        <v>156.03</v>
      </c>
      <c r="F173" s="3">
        <v>43547</v>
      </c>
      <c r="G173" s="13">
        <v>0.79097222222222197</v>
      </c>
      <c r="H173" t="s">
        <v>13</v>
      </c>
      <c r="I173">
        <v>7.43</v>
      </c>
      <c r="J173">
        <v>8.3000000000000007</v>
      </c>
      <c r="K173" t="s">
        <v>1045</v>
      </c>
      <c r="L173" t="s">
        <v>1043</v>
      </c>
      <c r="M173" t="s">
        <v>1049</v>
      </c>
      <c r="N173" t="s">
        <v>1019</v>
      </c>
      <c r="O173" t="s">
        <v>1018</v>
      </c>
      <c r="P173" t="s">
        <v>1027</v>
      </c>
      <c r="Q173" t="s">
        <v>1031</v>
      </c>
      <c r="R173" t="s">
        <v>1030</v>
      </c>
      <c r="S173" t="s">
        <v>1058</v>
      </c>
    </row>
    <row r="174" spans="1:19">
      <c r="A174" t="s">
        <v>545</v>
      </c>
      <c r="B174">
        <v>25.43</v>
      </c>
      <c r="C174">
        <v>6</v>
      </c>
      <c r="D174">
        <v>7.6289999999999996</v>
      </c>
      <c r="E174">
        <v>160.209</v>
      </c>
      <c r="F174" s="3">
        <v>43508</v>
      </c>
      <c r="G174" s="13">
        <v>0.79236111111111096</v>
      </c>
      <c r="H174" t="s">
        <v>13</v>
      </c>
      <c r="I174">
        <v>7.6289999999999996</v>
      </c>
      <c r="J174">
        <v>7</v>
      </c>
      <c r="K174" t="s">
        <v>1050</v>
      </c>
      <c r="L174" t="s">
        <v>1054</v>
      </c>
      <c r="M174" t="s">
        <v>1049</v>
      </c>
      <c r="N174" t="s">
        <v>1019</v>
      </c>
      <c r="O174" t="s">
        <v>1018</v>
      </c>
      <c r="P174" t="s">
        <v>1024</v>
      </c>
      <c r="Q174" t="s">
        <v>1031</v>
      </c>
      <c r="R174" t="s">
        <v>1030</v>
      </c>
      <c r="S174" t="s">
        <v>1059</v>
      </c>
    </row>
    <row r="175" spans="1:19">
      <c r="A175" t="s">
        <v>178</v>
      </c>
      <c r="B175">
        <v>76.400000000000006</v>
      </c>
      <c r="C175">
        <v>2</v>
      </c>
      <c r="D175">
        <v>7.64</v>
      </c>
      <c r="E175">
        <v>160.44</v>
      </c>
      <c r="F175" s="3">
        <v>43495</v>
      </c>
      <c r="G175" s="13">
        <v>0.82083333333333297</v>
      </c>
      <c r="H175" t="s">
        <v>13</v>
      </c>
      <c r="I175">
        <v>7.64</v>
      </c>
      <c r="J175">
        <v>6.5</v>
      </c>
      <c r="K175" t="s">
        <v>1042</v>
      </c>
      <c r="L175" t="s">
        <v>1053</v>
      </c>
      <c r="M175" t="s">
        <v>1049</v>
      </c>
      <c r="N175" t="s">
        <v>1019</v>
      </c>
      <c r="O175" t="s">
        <v>1018</v>
      </c>
      <c r="P175" t="s">
        <v>1023</v>
      </c>
      <c r="Q175" t="s">
        <v>1035</v>
      </c>
      <c r="R175" t="s">
        <v>1034</v>
      </c>
      <c r="S175" t="s">
        <v>1059</v>
      </c>
    </row>
    <row r="176" spans="1:19">
      <c r="A176" t="s">
        <v>97</v>
      </c>
      <c r="B176">
        <v>19.25</v>
      </c>
      <c r="C176">
        <v>8</v>
      </c>
      <c r="D176">
        <v>7.7</v>
      </c>
      <c r="E176">
        <v>161.69999999999999</v>
      </c>
      <c r="F176" s="3">
        <v>43488</v>
      </c>
      <c r="G176" s="13">
        <v>0.77569444444444402</v>
      </c>
      <c r="H176" t="s">
        <v>13</v>
      </c>
      <c r="I176">
        <v>7.7</v>
      </c>
      <c r="J176">
        <v>6.6</v>
      </c>
      <c r="K176" t="s">
        <v>1042</v>
      </c>
      <c r="L176" t="s">
        <v>1053</v>
      </c>
      <c r="M176" t="s">
        <v>1049</v>
      </c>
      <c r="N176" t="s">
        <v>1019</v>
      </c>
      <c r="O176" t="s">
        <v>1018</v>
      </c>
      <c r="P176" t="s">
        <v>1022</v>
      </c>
      <c r="Q176" t="s">
        <v>1035</v>
      </c>
      <c r="R176" t="s">
        <v>1034</v>
      </c>
      <c r="S176" t="s">
        <v>1059</v>
      </c>
    </row>
    <row r="177" spans="1:19">
      <c r="A177" t="s">
        <v>197</v>
      </c>
      <c r="B177">
        <v>15.5</v>
      </c>
      <c r="C177">
        <v>10</v>
      </c>
      <c r="D177">
        <v>7.75</v>
      </c>
      <c r="E177">
        <v>162.75</v>
      </c>
      <c r="F177" s="3">
        <v>43547</v>
      </c>
      <c r="G177" s="13">
        <v>0.45486111111111099</v>
      </c>
      <c r="H177" t="s">
        <v>13</v>
      </c>
      <c r="I177">
        <v>7.75</v>
      </c>
      <c r="J177">
        <v>8</v>
      </c>
      <c r="K177" t="s">
        <v>1045</v>
      </c>
      <c r="L177" t="s">
        <v>1043</v>
      </c>
      <c r="M177" t="s">
        <v>1047</v>
      </c>
      <c r="N177" t="s">
        <v>1017</v>
      </c>
      <c r="O177" t="s">
        <v>1018</v>
      </c>
      <c r="P177" t="s">
        <v>1023</v>
      </c>
      <c r="Q177" t="s">
        <v>1031</v>
      </c>
      <c r="R177" t="s">
        <v>1030</v>
      </c>
      <c r="S177" t="s">
        <v>1058</v>
      </c>
    </row>
    <row r="178" spans="1:19">
      <c r="A178" t="s">
        <v>560</v>
      </c>
      <c r="B178">
        <v>38.81</v>
      </c>
      <c r="C178">
        <v>4</v>
      </c>
      <c r="D178">
        <v>7.7619999999999996</v>
      </c>
      <c r="E178">
        <v>163.00200000000001</v>
      </c>
      <c r="F178" s="3">
        <v>43543</v>
      </c>
      <c r="G178" s="13">
        <v>0.56944444444444398</v>
      </c>
      <c r="H178" t="s">
        <v>13</v>
      </c>
      <c r="I178">
        <v>7.7619999999999996</v>
      </c>
      <c r="J178">
        <v>4.9000000000000004</v>
      </c>
      <c r="K178" t="s">
        <v>1045</v>
      </c>
      <c r="L178" t="s">
        <v>1054</v>
      </c>
      <c r="M178" t="s">
        <v>1044</v>
      </c>
      <c r="N178" t="s">
        <v>1017</v>
      </c>
      <c r="O178" t="s">
        <v>1018</v>
      </c>
      <c r="P178" t="s">
        <v>1026</v>
      </c>
      <c r="Q178" t="s">
        <v>1033</v>
      </c>
      <c r="R178" t="s">
        <v>1032</v>
      </c>
      <c r="S178" t="s">
        <v>1057</v>
      </c>
    </row>
    <row r="179" spans="1:19">
      <c r="A179" t="s">
        <v>272</v>
      </c>
      <c r="B179">
        <v>25.91</v>
      </c>
      <c r="C179">
        <v>6</v>
      </c>
      <c r="D179">
        <v>7.7729999999999997</v>
      </c>
      <c r="E179">
        <v>163.233</v>
      </c>
      <c r="F179" s="3">
        <v>43501</v>
      </c>
      <c r="G179" s="13">
        <v>0.42777777777777798</v>
      </c>
      <c r="H179" t="s">
        <v>13</v>
      </c>
      <c r="I179">
        <v>7.7729999999999997</v>
      </c>
      <c r="J179">
        <v>8.6999999999999993</v>
      </c>
      <c r="K179" t="s">
        <v>1050</v>
      </c>
      <c r="L179" t="s">
        <v>1054</v>
      </c>
      <c r="M179" t="s">
        <v>1047</v>
      </c>
      <c r="N179" t="s">
        <v>1017</v>
      </c>
      <c r="O179" t="s">
        <v>1018</v>
      </c>
      <c r="P179" t="s">
        <v>1026</v>
      </c>
      <c r="Q179" t="s">
        <v>1031</v>
      </c>
      <c r="R179" t="s">
        <v>1030</v>
      </c>
      <c r="S179" t="s">
        <v>1058</v>
      </c>
    </row>
    <row r="180" spans="1:19">
      <c r="A180" t="s">
        <v>855</v>
      </c>
      <c r="B180">
        <v>51.94</v>
      </c>
      <c r="C180">
        <v>3</v>
      </c>
      <c r="D180">
        <v>7.7910000000000004</v>
      </c>
      <c r="E180">
        <v>163.61099999999999</v>
      </c>
      <c r="F180" s="3">
        <v>43511</v>
      </c>
      <c r="G180" s="13">
        <v>0.63958333333333295</v>
      </c>
      <c r="H180" t="s">
        <v>15</v>
      </c>
      <c r="I180">
        <v>7.7910000000000004</v>
      </c>
      <c r="J180">
        <v>7.9</v>
      </c>
      <c r="K180" t="s">
        <v>1050</v>
      </c>
      <c r="L180" t="s">
        <v>1046</v>
      </c>
      <c r="M180" t="s">
        <v>1044</v>
      </c>
      <c r="N180" t="s">
        <v>1019</v>
      </c>
      <c r="O180" t="s">
        <v>1018</v>
      </c>
      <c r="P180" t="s">
        <v>1027</v>
      </c>
      <c r="Q180" t="s">
        <v>1031</v>
      </c>
      <c r="R180" t="s">
        <v>1030</v>
      </c>
      <c r="S180" t="s">
        <v>1059</v>
      </c>
    </row>
    <row r="181" spans="1:19">
      <c r="A181" t="s">
        <v>611</v>
      </c>
      <c r="B181">
        <v>52.2</v>
      </c>
      <c r="C181">
        <v>3</v>
      </c>
      <c r="D181">
        <v>7.83</v>
      </c>
      <c r="E181">
        <v>164.43</v>
      </c>
      <c r="F181" s="3">
        <v>43511</v>
      </c>
      <c r="G181" s="13">
        <v>0.5625</v>
      </c>
      <c r="H181" t="s">
        <v>17</v>
      </c>
      <c r="I181">
        <v>7.83</v>
      </c>
      <c r="J181">
        <v>9.5</v>
      </c>
      <c r="K181" t="s">
        <v>1050</v>
      </c>
      <c r="L181" t="s">
        <v>1046</v>
      </c>
      <c r="M181" t="s">
        <v>1044</v>
      </c>
      <c r="N181" t="s">
        <v>1019</v>
      </c>
      <c r="O181" t="s">
        <v>1018</v>
      </c>
      <c r="P181" t="s">
        <v>1022</v>
      </c>
      <c r="Q181" t="s">
        <v>1031</v>
      </c>
      <c r="R181" t="s">
        <v>1030</v>
      </c>
      <c r="S181" t="s">
        <v>1058</v>
      </c>
    </row>
    <row r="182" spans="1:19">
      <c r="A182" t="s">
        <v>541</v>
      </c>
      <c r="B182">
        <v>39.21</v>
      </c>
      <c r="C182">
        <v>4</v>
      </c>
      <c r="D182">
        <v>7.8419999999999996</v>
      </c>
      <c r="E182">
        <v>164.68199999999999</v>
      </c>
      <c r="F182" s="3">
        <v>43481</v>
      </c>
      <c r="G182" s="13">
        <v>0.83541666666666703</v>
      </c>
      <c r="H182" t="s">
        <v>17</v>
      </c>
      <c r="I182">
        <v>7.8419999999999996</v>
      </c>
      <c r="J182">
        <v>9</v>
      </c>
      <c r="K182" t="s">
        <v>1042</v>
      </c>
      <c r="L182" t="s">
        <v>1053</v>
      </c>
      <c r="M182" t="s">
        <v>1049</v>
      </c>
      <c r="N182" t="s">
        <v>1019</v>
      </c>
      <c r="O182" t="s">
        <v>1018</v>
      </c>
      <c r="P182" t="s">
        <v>1027</v>
      </c>
      <c r="Q182" t="s">
        <v>1033</v>
      </c>
      <c r="R182" t="s">
        <v>1032</v>
      </c>
      <c r="S182" t="s">
        <v>1058</v>
      </c>
    </row>
    <row r="183" spans="1:19">
      <c r="A183" t="s">
        <v>654</v>
      </c>
      <c r="B183">
        <v>52.42</v>
      </c>
      <c r="C183">
        <v>3</v>
      </c>
      <c r="D183">
        <v>7.8630000000000004</v>
      </c>
      <c r="E183">
        <v>165.12299999999999</v>
      </c>
      <c r="F183" s="3">
        <v>43523</v>
      </c>
      <c r="G183" s="13">
        <v>0.73333333333333295</v>
      </c>
      <c r="H183" t="s">
        <v>13</v>
      </c>
      <c r="I183">
        <v>7.8630000000000004</v>
      </c>
      <c r="J183">
        <v>7.5</v>
      </c>
      <c r="K183" t="s">
        <v>1050</v>
      </c>
      <c r="L183" t="s">
        <v>1053</v>
      </c>
      <c r="M183" t="s">
        <v>1049</v>
      </c>
      <c r="N183" t="s">
        <v>1019</v>
      </c>
      <c r="O183" t="s">
        <v>1018</v>
      </c>
      <c r="P183" t="s">
        <v>1027</v>
      </c>
      <c r="Q183" t="s">
        <v>1033</v>
      </c>
      <c r="R183" t="s">
        <v>1032</v>
      </c>
      <c r="S183" t="s">
        <v>1059</v>
      </c>
    </row>
    <row r="184" spans="1:19">
      <c r="A184" t="s">
        <v>78</v>
      </c>
      <c r="B184">
        <v>15.81</v>
      </c>
      <c r="C184">
        <v>10</v>
      </c>
      <c r="D184">
        <v>7.9050000000000002</v>
      </c>
      <c r="E184">
        <v>166.005</v>
      </c>
      <c r="F184" s="3">
        <v>43530</v>
      </c>
      <c r="G184" s="13">
        <v>0.51875000000000004</v>
      </c>
      <c r="H184" t="s">
        <v>17</v>
      </c>
      <c r="I184">
        <v>7.9050000000000002</v>
      </c>
      <c r="J184">
        <v>8.6</v>
      </c>
      <c r="K184" t="s">
        <v>1045</v>
      </c>
      <c r="L184" t="s">
        <v>1053</v>
      </c>
      <c r="M184" t="s">
        <v>1044</v>
      </c>
      <c r="N184" t="s">
        <v>1017</v>
      </c>
      <c r="O184" t="s">
        <v>1018</v>
      </c>
      <c r="P184" t="s">
        <v>1023</v>
      </c>
      <c r="Q184" t="s">
        <v>1031</v>
      </c>
      <c r="R184" t="s">
        <v>1030</v>
      </c>
      <c r="S184" t="s">
        <v>1058</v>
      </c>
    </row>
    <row r="185" spans="1:19">
      <c r="A185" t="s">
        <v>113</v>
      </c>
      <c r="B185">
        <v>52.75</v>
      </c>
      <c r="C185">
        <v>3</v>
      </c>
      <c r="D185">
        <v>7.9124999999999996</v>
      </c>
      <c r="E185">
        <v>166.16249999999999</v>
      </c>
      <c r="F185" s="3">
        <v>43547</v>
      </c>
      <c r="G185" s="13">
        <v>0.42777777777777798</v>
      </c>
      <c r="H185" t="s">
        <v>13</v>
      </c>
      <c r="I185">
        <v>7.9124999999999996</v>
      </c>
      <c r="J185">
        <v>9.3000000000000007</v>
      </c>
      <c r="K185" t="s">
        <v>1045</v>
      </c>
      <c r="L185" t="s">
        <v>1043</v>
      </c>
      <c r="M185" t="s">
        <v>1047</v>
      </c>
      <c r="N185" t="s">
        <v>1019</v>
      </c>
      <c r="O185" t="s">
        <v>1018</v>
      </c>
      <c r="P185" t="s">
        <v>1022</v>
      </c>
      <c r="Q185" t="s">
        <v>1031</v>
      </c>
      <c r="R185" t="s">
        <v>1030</v>
      </c>
      <c r="S185" t="s">
        <v>1058</v>
      </c>
    </row>
    <row r="186" spans="1:19">
      <c r="A186" t="s">
        <v>189</v>
      </c>
      <c r="B186">
        <v>19.79</v>
      </c>
      <c r="C186">
        <v>8</v>
      </c>
      <c r="D186">
        <v>7.9160000000000004</v>
      </c>
      <c r="E186">
        <v>166.23599999999999</v>
      </c>
      <c r="F186" s="3">
        <v>43483</v>
      </c>
      <c r="G186" s="13">
        <v>0.50277777777777799</v>
      </c>
      <c r="H186" t="s">
        <v>13</v>
      </c>
      <c r="I186">
        <v>7.9160000000000004</v>
      </c>
      <c r="J186">
        <v>8.6999999999999993</v>
      </c>
      <c r="K186" t="s">
        <v>1042</v>
      </c>
      <c r="L186" t="s">
        <v>1046</v>
      </c>
      <c r="M186" t="s">
        <v>1044</v>
      </c>
      <c r="N186" t="s">
        <v>1019</v>
      </c>
      <c r="O186" t="s">
        <v>1018</v>
      </c>
      <c r="P186" t="s">
        <v>1022</v>
      </c>
      <c r="Q186" t="s">
        <v>1033</v>
      </c>
      <c r="R186" t="s">
        <v>1032</v>
      </c>
      <c r="S186" t="s">
        <v>1058</v>
      </c>
    </row>
    <row r="187" spans="1:19">
      <c r="A187" t="s">
        <v>80</v>
      </c>
      <c r="B187">
        <v>15.87</v>
      </c>
      <c r="C187">
        <v>10</v>
      </c>
      <c r="D187">
        <v>7.9349999999999996</v>
      </c>
      <c r="E187">
        <v>166.63499999999999</v>
      </c>
      <c r="F187" s="3">
        <v>43537</v>
      </c>
      <c r="G187" s="13">
        <v>0.69444444444444497</v>
      </c>
      <c r="H187" t="s">
        <v>15</v>
      </c>
      <c r="I187">
        <v>7.9349999999999996</v>
      </c>
      <c r="J187">
        <v>5.8</v>
      </c>
      <c r="K187" t="s">
        <v>1045</v>
      </c>
      <c r="L187" t="s">
        <v>1053</v>
      </c>
      <c r="M187" t="s">
        <v>1049</v>
      </c>
      <c r="N187" t="s">
        <v>1017</v>
      </c>
      <c r="O187" t="s">
        <v>1018</v>
      </c>
      <c r="P187" t="s">
        <v>1024</v>
      </c>
      <c r="Q187" t="s">
        <v>1031</v>
      </c>
      <c r="R187" t="s">
        <v>1030</v>
      </c>
      <c r="S187" t="s">
        <v>1057</v>
      </c>
    </row>
    <row r="188" spans="1:19">
      <c r="A188" t="s">
        <v>992</v>
      </c>
      <c r="B188">
        <v>26.6</v>
      </c>
      <c r="C188">
        <v>6</v>
      </c>
      <c r="D188">
        <v>7.98</v>
      </c>
      <c r="E188">
        <v>167.58</v>
      </c>
      <c r="F188" s="3">
        <v>43522</v>
      </c>
      <c r="G188" s="13">
        <v>0.63194444444444398</v>
      </c>
      <c r="H188" t="s">
        <v>13</v>
      </c>
      <c r="I188">
        <v>7.98</v>
      </c>
      <c r="J188">
        <v>4.9000000000000004</v>
      </c>
      <c r="K188" t="s">
        <v>1050</v>
      </c>
      <c r="L188" t="s">
        <v>1054</v>
      </c>
      <c r="M188" t="s">
        <v>1044</v>
      </c>
      <c r="N188" t="s">
        <v>1017</v>
      </c>
      <c r="O188" t="s">
        <v>1018</v>
      </c>
      <c r="P188" t="s">
        <v>1022</v>
      </c>
      <c r="Q188" t="s">
        <v>1033</v>
      </c>
      <c r="R188" t="s">
        <v>1032</v>
      </c>
      <c r="S188" t="s">
        <v>1057</v>
      </c>
    </row>
    <row r="189" spans="1:19">
      <c r="A189" t="s">
        <v>643</v>
      </c>
      <c r="B189">
        <v>53.3</v>
      </c>
      <c r="C189">
        <v>3</v>
      </c>
      <c r="D189">
        <v>7.9950000000000001</v>
      </c>
      <c r="E189">
        <v>167.89500000000001</v>
      </c>
      <c r="F189" s="3">
        <v>43490</v>
      </c>
      <c r="G189" s="13">
        <v>0.59652777777777799</v>
      </c>
      <c r="H189" t="s">
        <v>13</v>
      </c>
      <c r="I189">
        <v>7.9950000000000001</v>
      </c>
      <c r="J189">
        <v>7.5</v>
      </c>
      <c r="K189" t="s">
        <v>1042</v>
      </c>
      <c r="L189" t="s">
        <v>1046</v>
      </c>
      <c r="M189" t="s">
        <v>1044</v>
      </c>
      <c r="N189" t="s">
        <v>1017</v>
      </c>
      <c r="O189" t="s">
        <v>1018</v>
      </c>
      <c r="P189" t="s">
        <v>1026</v>
      </c>
      <c r="Q189" t="s">
        <v>1031</v>
      </c>
      <c r="R189" t="s">
        <v>1030</v>
      </c>
      <c r="S189" t="s">
        <v>1059</v>
      </c>
    </row>
    <row r="190" spans="1:19">
      <c r="A190" t="s">
        <v>209</v>
      </c>
      <c r="B190">
        <v>32.71</v>
      </c>
      <c r="C190">
        <v>5</v>
      </c>
      <c r="D190">
        <v>8.1775000000000002</v>
      </c>
      <c r="E190">
        <v>171.72749999999999</v>
      </c>
      <c r="F190" s="3">
        <v>43543</v>
      </c>
      <c r="G190" s="13">
        <v>0.47916666666666702</v>
      </c>
      <c r="H190" t="s">
        <v>17</v>
      </c>
      <c r="I190">
        <v>8.1775000000000002</v>
      </c>
      <c r="J190">
        <v>9.9</v>
      </c>
      <c r="K190" t="s">
        <v>1045</v>
      </c>
      <c r="L190" t="s">
        <v>1054</v>
      </c>
      <c r="M190" t="s">
        <v>1047</v>
      </c>
      <c r="N190" t="s">
        <v>1019</v>
      </c>
      <c r="O190" t="s">
        <v>1018</v>
      </c>
      <c r="P190" t="s">
        <v>1025</v>
      </c>
      <c r="Q190" t="s">
        <v>1031</v>
      </c>
      <c r="R190" t="s">
        <v>1030</v>
      </c>
      <c r="S190" t="s">
        <v>1058</v>
      </c>
    </row>
    <row r="191" spans="1:19">
      <c r="A191" t="s">
        <v>33</v>
      </c>
      <c r="B191">
        <v>54.67</v>
      </c>
      <c r="C191">
        <v>3</v>
      </c>
      <c r="D191">
        <v>8.2004999999999999</v>
      </c>
      <c r="E191">
        <v>172.2105</v>
      </c>
      <c r="F191" s="3">
        <v>43486</v>
      </c>
      <c r="G191" s="13">
        <v>0.75</v>
      </c>
      <c r="H191" t="s">
        <v>17</v>
      </c>
      <c r="I191">
        <v>8.2004999999999999</v>
      </c>
      <c r="J191">
        <v>8.6</v>
      </c>
      <c r="K191" t="s">
        <v>1042</v>
      </c>
      <c r="L191" t="s">
        <v>1051</v>
      </c>
      <c r="M191" t="s">
        <v>1049</v>
      </c>
      <c r="N191" t="s">
        <v>1019</v>
      </c>
      <c r="O191" t="s">
        <v>1018</v>
      </c>
      <c r="P191" t="s">
        <v>1022</v>
      </c>
      <c r="Q191" t="s">
        <v>1031</v>
      </c>
      <c r="R191" t="s">
        <v>1030</v>
      </c>
      <c r="S191" t="s">
        <v>1058</v>
      </c>
    </row>
    <row r="192" spans="1:19">
      <c r="A192" t="s">
        <v>121</v>
      </c>
      <c r="B192">
        <v>27.38</v>
      </c>
      <c r="C192">
        <v>6</v>
      </c>
      <c r="D192">
        <v>8.2140000000000004</v>
      </c>
      <c r="E192">
        <v>172.494</v>
      </c>
      <c r="F192" s="3">
        <v>43470</v>
      </c>
      <c r="G192" s="13">
        <v>0.87083333333333302</v>
      </c>
      <c r="H192" t="s">
        <v>17</v>
      </c>
      <c r="I192">
        <v>8.2140000000000004</v>
      </c>
      <c r="J192">
        <v>7.9</v>
      </c>
      <c r="K192" t="s">
        <v>1042</v>
      </c>
      <c r="L192" t="s">
        <v>1043</v>
      </c>
      <c r="M192" t="s">
        <v>1049</v>
      </c>
      <c r="N192" t="s">
        <v>1019</v>
      </c>
      <c r="O192" t="s">
        <v>1018</v>
      </c>
      <c r="P192" t="s">
        <v>1027</v>
      </c>
      <c r="Q192" t="s">
        <v>1035</v>
      </c>
      <c r="R192" t="s">
        <v>1034</v>
      </c>
      <c r="S192" t="s">
        <v>1059</v>
      </c>
    </row>
    <row r="193" spans="1:19">
      <c r="A193" t="s">
        <v>213</v>
      </c>
      <c r="B193">
        <v>41.5</v>
      </c>
      <c r="C193">
        <v>4</v>
      </c>
      <c r="D193">
        <v>8.3000000000000007</v>
      </c>
      <c r="E193">
        <v>174.3</v>
      </c>
      <c r="F193" s="3">
        <v>43536</v>
      </c>
      <c r="G193" s="13">
        <v>0.83194444444444404</v>
      </c>
      <c r="H193" t="s">
        <v>17</v>
      </c>
      <c r="I193">
        <v>8.3000000000000007</v>
      </c>
      <c r="J193">
        <v>8.1999999999999993</v>
      </c>
      <c r="K193" t="s">
        <v>1045</v>
      </c>
      <c r="L193" t="s">
        <v>1054</v>
      </c>
      <c r="M193" t="s">
        <v>1049</v>
      </c>
      <c r="N193" t="s">
        <v>1019</v>
      </c>
      <c r="O193" t="s">
        <v>1018</v>
      </c>
      <c r="P193" t="s">
        <v>1024</v>
      </c>
      <c r="Q193" t="s">
        <v>1035</v>
      </c>
      <c r="R193" t="s">
        <v>1034</v>
      </c>
      <c r="S193" t="s">
        <v>1058</v>
      </c>
    </row>
    <row r="194" spans="1:19">
      <c r="A194" t="s">
        <v>741</v>
      </c>
      <c r="B194">
        <v>55.57</v>
      </c>
      <c r="C194">
        <v>3</v>
      </c>
      <c r="D194">
        <v>8.3354999999999997</v>
      </c>
      <c r="E194">
        <v>175.0455</v>
      </c>
      <c r="F194" s="3">
        <v>43473</v>
      </c>
      <c r="G194" s="13">
        <v>0.48749999999999999</v>
      </c>
      <c r="H194" t="s">
        <v>17</v>
      </c>
      <c r="I194">
        <v>8.3354999999999997</v>
      </c>
      <c r="J194">
        <v>5.9</v>
      </c>
      <c r="K194" t="s">
        <v>1042</v>
      </c>
      <c r="L194" t="s">
        <v>1054</v>
      </c>
      <c r="M194" t="s">
        <v>1047</v>
      </c>
      <c r="N194" t="s">
        <v>1017</v>
      </c>
      <c r="O194" t="s">
        <v>1018</v>
      </c>
      <c r="P194" t="s">
        <v>1026</v>
      </c>
      <c r="Q194" t="s">
        <v>1035</v>
      </c>
      <c r="R194" t="s">
        <v>1034</v>
      </c>
      <c r="S194" t="s">
        <v>1057</v>
      </c>
    </row>
    <row r="195" spans="1:19">
      <c r="A195" t="s">
        <v>187</v>
      </c>
      <c r="B195">
        <v>20.85</v>
      </c>
      <c r="C195">
        <v>8</v>
      </c>
      <c r="D195">
        <v>8.34</v>
      </c>
      <c r="E195">
        <v>175.14</v>
      </c>
      <c r="F195" s="3">
        <v>43527</v>
      </c>
      <c r="G195" s="13">
        <v>0.80347222222222203</v>
      </c>
      <c r="H195" t="s">
        <v>15</v>
      </c>
      <c r="I195">
        <v>8.34</v>
      </c>
      <c r="J195">
        <v>6.3</v>
      </c>
      <c r="K195" t="s">
        <v>1045</v>
      </c>
      <c r="L195" t="s">
        <v>1048</v>
      </c>
      <c r="M195" t="s">
        <v>1049</v>
      </c>
      <c r="N195" t="s">
        <v>1019</v>
      </c>
      <c r="O195" t="s">
        <v>1018</v>
      </c>
      <c r="P195" t="s">
        <v>1025</v>
      </c>
      <c r="Q195" t="s">
        <v>1035</v>
      </c>
      <c r="R195" t="s">
        <v>1034</v>
      </c>
      <c r="S195" t="s">
        <v>1059</v>
      </c>
    </row>
    <row r="196" spans="1:19">
      <c r="A196" t="s">
        <v>690</v>
      </c>
      <c r="B196">
        <v>83.77</v>
      </c>
      <c r="C196">
        <v>2</v>
      </c>
      <c r="D196">
        <v>8.3770000000000007</v>
      </c>
      <c r="E196">
        <v>175.917</v>
      </c>
      <c r="F196" s="3">
        <v>43520</v>
      </c>
      <c r="G196" s="13">
        <v>0.83125000000000004</v>
      </c>
      <c r="H196" t="s">
        <v>15</v>
      </c>
      <c r="I196">
        <v>8.3770000000000007</v>
      </c>
      <c r="J196">
        <v>4.5999999999999996</v>
      </c>
      <c r="K196" t="s">
        <v>1050</v>
      </c>
      <c r="L196" t="s">
        <v>1048</v>
      </c>
      <c r="M196" t="s">
        <v>1049</v>
      </c>
      <c r="N196" t="s">
        <v>1017</v>
      </c>
      <c r="O196" t="s">
        <v>1018</v>
      </c>
      <c r="P196" t="s">
        <v>1027</v>
      </c>
      <c r="Q196" t="s">
        <v>1033</v>
      </c>
      <c r="R196" t="s">
        <v>1032</v>
      </c>
      <c r="S196" t="s">
        <v>1057</v>
      </c>
    </row>
    <row r="197" spans="1:19">
      <c r="A197" t="s">
        <v>647</v>
      </c>
      <c r="B197">
        <v>83.77</v>
      </c>
      <c r="C197">
        <v>2</v>
      </c>
      <c r="D197">
        <v>8.3770000000000007</v>
      </c>
      <c r="E197">
        <v>175.917</v>
      </c>
      <c r="F197" s="3">
        <v>43480</v>
      </c>
      <c r="G197" s="13">
        <v>0.454166666666667</v>
      </c>
      <c r="H197" t="s">
        <v>17</v>
      </c>
      <c r="I197">
        <v>8.3770000000000007</v>
      </c>
      <c r="J197">
        <v>7</v>
      </c>
      <c r="K197" t="s">
        <v>1042</v>
      </c>
      <c r="L197" t="s">
        <v>1054</v>
      </c>
      <c r="M197" t="s">
        <v>1047</v>
      </c>
      <c r="N197" t="s">
        <v>1017</v>
      </c>
      <c r="O197" t="s">
        <v>1018</v>
      </c>
      <c r="P197" t="s">
        <v>1022</v>
      </c>
      <c r="Q197" t="s">
        <v>1031</v>
      </c>
      <c r="R197" t="s">
        <v>1030</v>
      </c>
      <c r="S197" t="s">
        <v>1059</v>
      </c>
    </row>
    <row r="198" spans="1:19">
      <c r="A198" t="s">
        <v>746</v>
      </c>
      <c r="B198">
        <v>56</v>
      </c>
      <c r="C198">
        <v>3</v>
      </c>
      <c r="D198">
        <v>8.4</v>
      </c>
      <c r="E198">
        <v>176.4</v>
      </c>
      <c r="F198" s="3">
        <v>43524</v>
      </c>
      <c r="G198" s="13">
        <v>0.81458333333333299</v>
      </c>
      <c r="H198" t="s">
        <v>13</v>
      </c>
      <c r="I198">
        <v>8.4</v>
      </c>
      <c r="J198">
        <v>4.8</v>
      </c>
      <c r="K198" t="s">
        <v>1050</v>
      </c>
      <c r="L198" t="s">
        <v>1052</v>
      </c>
      <c r="M198" t="s">
        <v>1049</v>
      </c>
      <c r="N198" t="s">
        <v>1019</v>
      </c>
      <c r="O198" t="s">
        <v>1018</v>
      </c>
      <c r="P198" t="s">
        <v>1024</v>
      </c>
      <c r="Q198" t="s">
        <v>1031</v>
      </c>
      <c r="R198" t="s">
        <v>1030</v>
      </c>
      <c r="S198" t="s">
        <v>1057</v>
      </c>
    </row>
    <row r="199" spans="1:19">
      <c r="A199" t="s">
        <v>961</v>
      </c>
      <c r="B199">
        <v>84.25</v>
      </c>
      <c r="C199">
        <v>2</v>
      </c>
      <c r="D199">
        <v>8.4250000000000007</v>
      </c>
      <c r="E199">
        <v>176.92500000000001</v>
      </c>
      <c r="F199" s="3">
        <v>43550</v>
      </c>
      <c r="G199" s="13">
        <v>0.59236111111111101</v>
      </c>
      <c r="H199" t="s">
        <v>17</v>
      </c>
      <c r="I199">
        <v>8.4250000000000007</v>
      </c>
      <c r="J199">
        <v>5.3</v>
      </c>
      <c r="K199" t="s">
        <v>1045</v>
      </c>
      <c r="L199" t="s">
        <v>1054</v>
      </c>
      <c r="M199" t="s">
        <v>1044</v>
      </c>
      <c r="N199" t="s">
        <v>1017</v>
      </c>
      <c r="O199" t="s">
        <v>1018</v>
      </c>
      <c r="P199" t="s">
        <v>1025</v>
      </c>
      <c r="Q199" t="s">
        <v>1035</v>
      </c>
      <c r="R199" t="s">
        <v>1034</v>
      </c>
      <c r="S199" t="s">
        <v>1057</v>
      </c>
    </row>
    <row r="200" spans="1:19">
      <c r="A200" t="s">
        <v>871</v>
      </c>
      <c r="B200">
        <v>21.12</v>
      </c>
      <c r="C200">
        <v>8</v>
      </c>
      <c r="D200">
        <v>8.4480000000000004</v>
      </c>
      <c r="E200">
        <v>177.40799999999999</v>
      </c>
      <c r="F200" s="3">
        <v>43466</v>
      </c>
      <c r="G200" s="13">
        <v>0.813194444444444</v>
      </c>
      <c r="H200" t="s">
        <v>15</v>
      </c>
      <c r="I200">
        <v>8.4480000000000004</v>
      </c>
      <c r="J200">
        <v>6.3</v>
      </c>
      <c r="K200" t="s">
        <v>1042</v>
      </c>
      <c r="L200" t="s">
        <v>1054</v>
      </c>
      <c r="M200" t="s">
        <v>1049</v>
      </c>
      <c r="N200" t="s">
        <v>1019</v>
      </c>
      <c r="O200" t="s">
        <v>1018</v>
      </c>
      <c r="P200" t="s">
        <v>1022</v>
      </c>
      <c r="Q200" t="s">
        <v>1033</v>
      </c>
      <c r="R200" t="s">
        <v>1032</v>
      </c>
      <c r="S200" t="s">
        <v>1059</v>
      </c>
    </row>
    <row r="201" spans="1:19">
      <c r="A201" t="s">
        <v>565</v>
      </c>
      <c r="B201">
        <v>57.27</v>
      </c>
      <c r="C201">
        <v>3</v>
      </c>
      <c r="D201">
        <v>8.5905000000000005</v>
      </c>
      <c r="E201">
        <v>180.40049999999999</v>
      </c>
      <c r="F201" s="3">
        <v>43505</v>
      </c>
      <c r="G201" s="13">
        <v>0.85486111111111096</v>
      </c>
      <c r="H201" t="s">
        <v>13</v>
      </c>
      <c r="I201">
        <v>8.5905000000000005</v>
      </c>
      <c r="J201">
        <v>6.5</v>
      </c>
      <c r="K201" t="s">
        <v>1050</v>
      </c>
      <c r="L201" t="s">
        <v>1043</v>
      </c>
      <c r="M201" t="s">
        <v>1049</v>
      </c>
      <c r="N201" t="s">
        <v>1019</v>
      </c>
      <c r="O201" t="s">
        <v>1018</v>
      </c>
      <c r="P201" t="s">
        <v>1027</v>
      </c>
      <c r="Q201" t="s">
        <v>1033</v>
      </c>
      <c r="R201" t="s">
        <v>1032</v>
      </c>
      <c r="S201" t="s">
        <v>1059</v>
      </c>
    </row>
    <row r="202" spans="1:19">
      <c r="A202" t="s">
        <v>989</v>
      </c>
      <c r="B202">
        <v>86.13</v>
      </c>
      <c r="C202">
        <v>2</v>
      </c>
      <c r="D202">
        <v>8.6129999999999995</v>
      </c>
      <c r="E202">
        <v>180.87299999999999</v>
      </c>
      <c r="F202" s="3">
        <v>43503</v>
      </c>
      <c r="G202" s="13">
        <v>0.749305555555556</v>
      </c>
      <c r="H202" t="s">
        <v>15</v>
      </c>
      <c r="I202">
        <v>8.6129999999999995</v>
      </c>
      <c r="J202">
        <v>8.1999999999999993</v>
      </c>
      <c r="K202" t="s">
        <v>1050</v>
      </c>
      <c r="L202" t="s">
        <v>1052</v>
      </c>
      <c r="M202" t="s">
        <v>1049</v>
      </c>
      <c r="N202" t="s">
        <v>1019</v>
      </c>
      <c r="O202" t="s">
        <v>1018</v>
      </c>
      <c r="P202" t="s">
        <v>1027</v>
      </c>
      <c r="Q202" t="s">
        <v>1035</v>
      </c>
      <c r="R202" t="s">
        <v>1034</v>
      </c>
      <c r="S202" t="s">
        <v>1058</v>
      </c>
    </row>
    <row r="203" spans="1:19">
      <c r="A203" t="s">
        <v>38</v>
      </c>
      <c r="B203">
        <v>34.56</v>
      </c>
      <c r="C203">
        <v>5</v>
      </c>
      <c r="D203">
        <v>8.64</v>
      </c>
      <c r="E203">
        <v>181.44</v>
      </c>
      <c r="F203" s="3">
        <v>43513</v>
      </c>
      <c r="G203" s="13">
        <v>0.46875</v>
      </c>
      <c r="H203" t="s">
        <v>13</v>
      </c>
      <c r="I203">
        <v>8.64</v>
      </c>
      <c r="J203">
        <v>9.9</v>
      </c>
      <c r="K203" t="s">
        <v>1050</v>
      </c>
      <c r="L203" t="s">
        <v>1048</v>
      </c>
      <c r="M203" t="s">
        <v>1047</v>
      </c>
      <c r="N203" t="s">
        <v>1019</v>
      </c>
      <c r="O203" t="s">
        <v>1018</v>
      </c>
      <c r="P203" t="s">
        <v>1025</v>
      </c>
      <c r="Q203" t="s">
        <v>1031</v>
      </c>
      <c r="R203" t="s">
        <v>1030</v>
      </c>
      <c r="S203" t="s">
        <v>1058</v>
      </c>
    </row>
    <row r="204" spans="1:19">
      <c r="A204" t="s">
        <v>414</v>
      </c>
      <c r="B204">
        <v>19.239999999999998</v>
      </c>
      <c r="C204">
        <v>9</v>
      </c>
      <c r="D204">
        <v>8.6579999999999995</v>
      </c>
      <c r="E204">
        <v>181.81800000000001</v>
      </c>
      <c r="F204" s="3">
        <v>43528</v>
      </c>
      <c r="G204" s="13">
        <v>0.68611111111111101</v>
      </c>
      <c r="H204" t="s">
        <v>15</v>
      </c>
      <c r="I204">
        <v>8.6579999999999995</v>
      </c>
      <c r="J204">
        <v>8</v>
      </c>
      <c r="K204" t="s">
        <v>1045</v>
      </c>
      <c r="L204" t="s">
        <v>1051</v>
      </c>
      <c r="M204" t="s">
        <v>1049</v>
      </c>
      <c r="N204" t="s">
        <v>1017</v>
      </c>
      <c r="O204" t="s">
        <v>1018</v>
      </c>
      <c r="P204" t="s">
        <v>1025</v>
      </c>
      <c r="Q204" t="s">
        <v>1033</v>
      </c>
      <c r="R204" t="s">
        <v>1032</v>
      </c>
      <c r="S204" t="s">
        <v>1058</v>
      </c>
    </row>
    <row r="205" spans="1:19">
      <c r="A205" t="s">
        <v>681</v>
      </c>
      <c r="B205">
        <v>57.74</v>
      </c>
      <c r="C205">
        <v>3</v>
      </c>
      <c r="D205">
        <v>8.6609999999999996</v>
      </c>
      <c r="E205">
        <v>181.881</v>
      </c>
      <c r="F205" s="3">
        <v>43516</v>
      </c>
      <c r="G205" s="13">
        <v>0.54583333333333295</v>
      </c>
      <c r="H205" t="s">
        <v>13</v>
      </c>
      <c r="I205">
        <v>8.6609999999999996</v>
      </c>
      <c r="J205">
        <v>7.7</v>
      </c>
      <c r="K205" t="s">
        <v>1050</v>
      </c>
      <c r="L205" t="s">
        <v>1053</v>
      </c>
      <c r="M205" t="s">
        <v>1044</v>
      </c>
      <c r="N205" t="s">
        <v>1017</v>
      </c>
      <c r="O205" t="s">
        <v>1018</v>
      </c>
      <c r="P205" t="s">
        <v>1022</v>
      </c>
      <c r="Q205" t="s">
        <v>1033</v>
      </c>
      <c r="R205" t="s">
        <v>1032</v>
      </c>
      <c r="S205" t="s">
        <v>1059</v>
      </c>
    </row>
    <row r="206" spans="1:19">
      <c r="A206" t="s">
        <v>885</v>
      </c>
      <c r="B206">
        <v>24.82</v>
      </c>
      <c r="C206">
        <v>7</v>
      </c>
      <c r="D206">
        <v>8.6869999999999994</v>
      </c>
      <c r="E206">
        <v>182.42699999999999</v>
      </c>
      <c r="F206" s="3">
        <v>43512</v>
      </c>
      <c r="G206" s="13">
        <v>0.43958333333333299</v>
      </c>
      <c r="H206" t="s">
        <v>17</v>
      </c>
      <c r="I206">
        <v>8.6869999999999994</v>
      </c>
      <c r="J206">
        <v>7.1</v>
      </c>
      <c r="K206" t="s">
        <v>1050</v>
      </c>
      <c r="L206" t="s">
        <v>1043</v>
      </c>
      <c r="M206" t="s">
        <v>1047</v>
      </c>
      <c r="N206" t="s">
        <v>1017</v>
      </c>
      <c r="O206" t="s">
        <v>1018</v>
      </c>
      <c r="P206" t="s">
        <v>1022</v>
      </c>
      <c r="Q206" t="s">
        <v>1031</v>
      </c>
      <c r="R206" t="s">
        <v>1030</v>
      </c>
      <c r="S206" t="s">
        <v>1059</v>
      </c>
    </row>
    <row r="207" spans="1:19">
      <c r="A207" t="s">
        <v>660</v>
      </c>
      <c r="B207">
        <v>19.36</v>
      </c>
      <c r="C207">
        <v>9</v>
      </c>
      <c r="D207">
        <v>8.7119999999999997</v>
      </c>
      <c r="E207">
        <v>182.952</v>
      </c>
      <c r="F207" s="3">
        <v>43483</v>
      </c>
      <c r="G207" s="13">
        <v>0.77986111111111101</v>
      </c>
      <c r="H207" t="s">
        <v>13</v>
      </c>
      <c r="I207">
        <v>8.7119999999999997</v>
      </c>
      <c r="J207">
        <v>8.6999999999999993</v>
      </c>
      <c r="K207" t="s">
        <v>1042</v>
      </c>
      <c r="L207" t="s">
        <v>1046</v>
      </c>
      <c r="M207" t="s">
        <v>1049</v>
      </c>
      <c r="N207" t="s">
        <v>1017</v>
      </c>
      <c r="O207" t="s">
        <v>1018</v>
      </c>
      <c r="P207" t="s">
        <v>1026</v>
      </c>
      <c r="Q207" t="s">
        <v>1031</v>
      </c>
      <c r="R207" t="s">
        <v>1030</v>
      </c>
      <c r="S207" t="s">
        <v>1058</v>
      </c>
    </row>
    <row r="208" spans="1:19">
      <c r="A208" t="s">
        <v>795</v>
      </c>
      <c r="B208">
        <v>21.8</v>
      </c>
      <c r="C208">
        <v>8</v>
      </c>
      <c r="D208">
        <v>8.7200000000000006</v>
      </c>
      <c r="E208">
        <v>183.12</v>
      </c>
      <c r="F208" s="3">
        <v>43515</v>
      </c>
      <c r="G208" s="13">
        <v>0.80833333333333302</v>
      </c>
      <c r="H208" t="s">
        <v>15</v>
      </c>
      <c r="I208">
        <v>8.7200000000000006</v>
      </c>
      <c r="J208">
        <v>8.3000000000000007</v>
      </c>
      <c r="K208" t="s">
        <v>1050</v>
      </c>
      <c r="L208" t="s">
        <v>1054</v>
      </c>
      <c r="M208" t="s">
        <v>1049</v>
      </c>
      <c r="N208" t="s">
        <v>1019</v>
      </c>
      <c r="O208" t="s">
        <v>1018</v>
      </c>
      <c r="P208" t="s">
        <v>1024</v>
      </c>
      <c r="Q208" t="s">
        <v>1035</v>
      </c>
      <c r="R208" t="s">
        <v>1034</v>
      </c>
      <c r="S208" t="s">
        <v>1058</v>
      </c>
    </row>
    <row r="209" spans="1:19">
      <c r="A209" t="s">
        <v>1008</v>
      </c>
      <c r="B209">
        <v>17.489999999999998</v>
      </c>
      <c r="C209">
        <v>10</v>
      </c>
      <c r="D209">
        <v>8.7449999999999992</v>
      </c>
      <c r="E209">
        <v>183.64500000000001</v>
      </c>
      <c r="F209" s="3">
        <v>43518</v>
      </c>
      <c r="G209" s="13">
        <v>0.77430555555555503</v>
      </c>
      <c r="H209" t="s">
        <v>13</v>
      </c>
      <c r="I209">
        <v>8.7449999999999992</v>
      </c>
      <c r="J209">
        <v>6.6</v>
      </c>
      <c r="K209" t="s">
        <v>1050</v>
      </c>
      <c r="L209" t="s">
        <v>1046</v>
      </c>
      <c r="M209" t="s">
        <v>1049</v>
      </c>
      <c r="N209" t="s">
        <v>1019</v>
      </c>
      <c r="O209" t="s">
        <v>1018</v>
      </c>
      <c r="P209" t="s">
        <v>1027</v>
      </c>
      <c r="Q209" t="s">
        <v>1033</v>
      </c>
      <c r="R209" t="s">
        <v>1032</v>
      </c>
      <c r="S209" t="s">
        <v>1059</v>
      </c>
    </row>
    <row r="210" spans="1:19">
      <c r="A210" t="s">
        <v>334</v>
      </c>
      <c r="B210">
        <v>44.07</v>
      </c>
      <c r="C210">
        <v>4</v>
      </c>
      <c r="D210">
        <v>8.8140000000000001</v>
      </c>
      <c r="E210">
        <v>185.09399999999999</v>
      </c>
      <c r="F210" s="3">
        <v>43514</v>
      </c>
      <c r="G210" s="13">
        <v>0.68611111111111101</v>
      </c>
      <c r="H210" t="s">
        <v>13</v>
      </c>
      <c r="I210">
        <v>8.8140000000000001</v>
      </c>
      <c r="J210">
        <v>8.4</v>
      </c>
      <c r="K210" t="s">
        <v>1050</v>
      </c>
      <c r="L210" t="s">
        <v>1051</v>
      </c>
      <c r="M210" t="s">
        <v>1049</v>
      </c>
      <c r="N210" t="s">
        <v>1017</v>
      </c>
      <c r="O210" t="s">
        <v>1018</v>
      </c>
      <c r="P210" t="s">
        <v>1024</v>
      </c>
      <c r="Q210" t="s">
        <v>1035</v>
      </c>
      <c r="R210" t="s">
        <v>1034</v>
      </c>
      <c r="S210" t="s">
        <v>1058</v>
      </c>
    </row>
    <row r="211" spans="1:19">
      <c r="A211" t="s">
        <v>191</v>
      </c>
      <c r="B211">
        <v>22.17</v>
      </c>
      <c r="C211">
        <v>8</v>
      </c>
      <c r="D211">
        <v>8.8680000000000003</v>
      </c>
      <c r="E211">
        <v>186.22800000000001</v>
      </c>
      <c r="F211" s="3">
        <v>43527</v>
      </c>
      <c r="G211" s="13">
        <v>0.70902777777777803</v>
      </c>
      <c r="H211" t="s">
        <v>17</v>
      </c>
      <c r="I211">
        <v>8.8680000000000003</v>
      </c>
      <c r="J211">
        <v>9.6</v>
      </c>
      <c r="K211" t="s">
        <v>1045</v>
      </c>
      <c r="L211" t="s">
        <v>1048</v>
      </c>
      <c r="M211" t="s">
        <v>1049</v>
      </c>
      <c r="N211" t="s">
        <v>1017</v>
      </c>
      <c r="O211" t="s">
        <v>1018</v>
      </c>
      <c r="P211" t="s">
        <v>1022</v>
      </c>
      <c r="Q211" t="s">
        <v>1031</v>
      </c>
      <c r="R211" t="s">
        <v>1030</v>
      </c>
      <c r="S211" t="s">
        <v>1058</v>
      </c>
    </row>
    <row r="212" spans="1:19">
      <c r="A212" t="s">
        <v>963</v>
      </c>
      <c r="B212">
        <v>35.81</v>
      </c>
      <c r="C212">
        <v>5</v>
      </c>
      <c r="D212">
        <v>8.9525000000000006</v>
      </c>
      <c r="E212">
        <v>188.0025</v>
      </c>
      <c r="F212" s="3">
        <v>43502</v>
      </c>
      <c r="G212" s="13">
        <v>0.780555555555556</v>
      </c>
      <c r="H212" t="s">
        <v>13</v>
      </c>
      <c r="I212">
        <v>8.9525000000000006</v>
      </c>
      <c r="J212">
        <v>7.9</v>
      </c>
      <c r="K212" t="s">
        <v>1050</v>
      </c>
      <c r="L212" t="s">
        <v>1053</v>
      </c>
      <c r="M212" t="s">
        <v>1049</v>
      </c>
      <c r="N212" t="s">
        <v>1017</v>
      </c>
      <c r="O212" t="s">
        <v>1018</v>
      </c>
      <c r="P212" t="s">
        <v>1026</v>
      </c>
      <c r="Q212" t="s">
        <v>1035</v>
      </c>
      <c r="R212" t="s">
        <v>1034</v>
      </c>
      <c r="S212" t="s">
        <v>1059</v>
      </c>
    </row>
    <row r="213" spans="1:19">
      <c r="A213" t="s">
        <v>309</v>
      </c>
      <c r="B213">
        <v>18.11</v>
      </c>
      <c r="C213">
        <v>10</v>
      </c>
      <c r="D213">
        <v>9.0549999999999997</v>
      </c>
      <c r="E213">
        <v>190.155</v>
      </c>
      <c r="F213" s="3">
        <v>43537</v>
      </c>
      <c r="G213" s="13">
        <v>0.49027777777777798</v>
      </c>
      <c r="H213" t="s">
        <v>13</v>
      </c>
      <c r="I213">
        <v>9.0549999999999997</v>
      </c>
      <c r="J213">
        <v>5.9</v>
      </c>
      <c r="K213" t="s">
        <v>1045</v>
      </c>
      <c r="L213" t="s">
        <v>1053</v>
      </c>
      <c r="M213" t="s">
        <v>1047</v>
      </c>
      <c r="N213" t="s">
        <v>1019</v>
      </c>
      <c r="O213" t="s">
        <v>1018</v>
      </c>
      <c r="P213" t="s">
        <v>1024</v>
      </c>
      <c r="Q213" t="s">
        <v>1033</v>
      </c>
      <c r="R213" t="s">
        <v>1032</v>
      </c>
      <c r="S213" t="s">
        <v>1057</v>
      </c>
    </row>
    <row r="214" spans="1:19">
      <c r="A214" t="s">
        <v>803</v>
      </c>
      <c r="B214">
        <v>60.47</v>
      </c>
      <c r="C214">
        <v>3</v>
      </c>
      <c r="D214">
        <v>9.0704999999999991</v>
      </c>
      <c r="E214">
        <v>190.48050000000001</v>
      </c>
      <c r="F214" s="3">
        <v>43479</v>
      </c>
      <c r="G214" s="13">
        <v>0.45486111111111099</v>
      </c>
      <c r="H214" t="s">
        <v>17</v>
      </c>
      <c r="I214">
        <v>9.0704999999999991</v>
      </c>
      <c r="J214">
        <v>5.6</v>
      </c>
      <c r="K214" t="s">
        <v>1042</v>
      </c>
      <c r="L214" t="s">
        <v>1051</v>
      </c>
      <c r="M214" t="s">
        <v>1047</v>
      </c>
      <c r="N214" t="s">
        <v>1017</v>
      </c>
      <c r="O214" t="s">
        <v>1018</v>
      </c>
      <c r="P214" t="s">
        <v>1024</v>
      </c>
      <c r="Q214" t="s">
        <v>1035</v>
      </c>
      <c r="R214" t="s">
        <v>1034</v>
      </c>
      <c r="S214" t="s">
        <v>1057</v>
      </c>
    </row>
    <row r="215" spans="1:19">
      <c r="A215" t="s">
        <v>363</v>
      </c>
      <c r="B215">
        <v>26.02</v>
      </c>
      <c r="C215">
        <v>7</v>
      </c>
      <c r="D215">
        <v>9.1069999999999993</v>
      </c>
      <c r="E215">
        <v>191.24700000000001</v>
      </c>
      <c r="F215" s="3">
        <v>43552</v>
      </c>
      <c r="G215" s="13">
        <v>0.73472222222222205</v>
      </c>
      <c r="H215" t="s">
        <v>15</v>
      </c>
      <c r="I215">
        <v>9.1069999999999993</v>
      </c>
      <c r="J215">
        <v>5.0999999999999996</v>
      </c>
      <c r="K215" t="s">
        <v>1045</v>
      </c>
      <c r="L215" t="s">
        <v>1052</v>
      </c>
      <c r="M215" t="s">
        <v>1049</v>
      </c>
      <c r="N215" t="s">
        <v>1019</v>
      </c>
      <c r="O215" t="s">
        <v>1018</v>
      </c>
      <c r="P215" t="s">
        <v>1025</v>
      </c>
      <c r="Q215" t="s">
        <v>1031</v>
      </c>
      <c r="R215" t="s">
        <v>1030</v>
      </c>
      <c r="S215" t="s">
        <v>1057</v>
      </c>
    </row>
    <row r="216" spans="1:19">
      <c r="A216" t="s">
        <v>74</v>
      </c>
      <c r="B216">
        <v>30.61</v>
      </c>
      <c r="C216">
        <v>6</v>
      </c>
      <c r="D216">
        <v>9.1829999999999998</v>
      </c>
      <c r="E216">
        <v>192.84299999999999</v>
      </c>
      <c r="F216" s="3">
        <v>43536</v>
      </c>
      <c r="G216" s="13">
        <v>0.85833333333333295</v>
      </c>
      <c r="H216" t="s">
        <v>15</v>
      </c>
      <c r="I216">
        <v>9.1829999999999998</v>
      </c>
      <c r="J216">
        <v>9.3000000000000007</v>
      </c>
      <c r="K216" t="s">
        <v>1045</v>
      </c>
      <c r="L216" t="s">
        <v>1054</v>
      </c>
      <c r="M216" t="s">
        <v>1049</v>
      </c>
      <c r="N216" t="s">
        <v>1019</v>
      </c>
      <c r="O216" t="s">
        <v>1018</v>
      </c>
      <c r="P216" t="s">
        <v>1025</v>
      </c>
      <c r="Q216" t="s">
        <v>1035</v>
      </c>
      <c r="R216" t="s">
        <v>1034</v>
      </c>
      <c r="S216" t="s">
        <v>1058</v>
      </c>
    </row>
    <row r="217" spans="1:19">
      <c r="A217" t="s">
        <v>916</v>
      </c>
      <c r="B217">
        <v>45.97</v>
      </c>
      <c r="C217">
        <v>4</v>
      </c>
      <c r="D217">
        <v>9.1940000000000008</v>
      </c>
      <c r="E217">
        <v>193.07400000000001</v>
      </c>
      <c r="F217" s="3">
        <v>43505</v>
      </c>
      <c r="G217" s="13">
        <v>0.50138888888888899</v>
      </c>
      <c r="H217" t="s">
        <v>13</v>
      </c>
      <c r="I217">
        <v>9.1940000000000008</v>
      </c>
      <c r="J217">
        <v>5.0999999999999996</v>
      </c>
      <c r="K217" t="s">
        <v>1050</v>
      </c>
      <c r="L217" t="s">
        <v>1043</v>
      </c>
      <c r="M217" t="s">
        <v>1044</v>
      </c>
      <c r="N217" t="s">
        <v>1019</v>
      </c>
      <c r="O217" t="s">
        <v>1018</v>
      </c>
      <c r="P217" t="s">
        <v>1026</v>
      </c>
      <c r="Q217" t="s">
        <v>1033</v>
      </c>
      <c r="R217" t="s">
        <v>1032</v>
      </c>
      <c r="S217" t="s">
        <v>1057</v>
      </c>
    </row>
    <row r="218" spans="1:19">
      <c r="A218" t="s">
        <v>416</v>
      </c>
      <c r="B218">
        <v>46.22</v>
      </c>
      <c r="C218">
        <v>4</v>
      </c>
      <c r="D218">
        <v>9.2439999999999998</v>
      </c>
      <c r="E218">
        <v>194.124</v>
      </c>
      <c r="F218" s="3">
        <v>43536</v>
      </c>
      <c r="G218" s="13">
        <v>0.83611111111111103</v>
      </c>
      <c r="H218" t="s">
        <v>17</v>
      </c>
      <c r="I218">
        <v>9.2439999999999998</v>
      </c>
      <c r="J218">
        <v>6.2</v>
      </c>
      <c r="K218" t="s">
        <v>1045</v>
      </c>
      <c r="L218" t="s">
        <v>1054</v>
      </c>
      <c r="M218" t="s">
        <v>1049</v>
      </c>
      <c r="N218" t="s">
        <v>1019</v>
      </c>
      <c r="O218" t="s">
        <v>1018</v>
      </c>
      <c r="P218" t="s">
        <v>1026</v>
      </c>
      <c r="Q218" t="s">
        <v>1035</v>
      </c>
      <c r="R218" t="s">
        <v>1034</v>
      </c>
      <c r="S218" t="s">
        <v>1059</v>
      </c>
    </row>
    <row r="219" spans="1:19">
      <c r="A219" t="s">
        <v>497</v>
      </c>
      <c r="B219">
        <v>37.14</v>
      </c>
      <c r="C219">
        <v>5</v>
      </c>
      <c r="D219">
        <v>9.2850000000000001</v>
      </c>
      <c r="E219">
        <v>194.98500000000001</v>
      </c>
      <c r="F219" s="3">
        <v>43473</v>
      </c>
      <c r="G219" s="13">
        <v>0.54513888888888895</v>
      </c>
      <c r="H219" t="s">
        <v>13</v>
      </c>
      <c r="I219">
        <v>9.2850000000000001</v>
      </c>
      <c r="J219">
        <v>5</v>
      </c>
      <c r="K219" t="s">
        <v>1042</v>
      </c>
      <c r="L219" t="s">
        <v>1054</v>
      </c>
      <c r="M219" t="s">
        <v>1044</v>
      </c>
      <c r="N219" t="s">
        <v>1019</v>
      </c>
      <c r="O219" t="s">
        <v>1018</v>
      </c>
      <c r="P219" t="s">
        <v>1023</v>
      </c>
      <c r="Q219" t="s">
        <v>1031</v>
      </c>
      <c r="R219" t="s">
        <v>1030</v>
      </c>
      <c r="S219" t="s">
        <v>1057</v>
      </c>
    </row>
    <row r="220" spans="1:19">
      <c r="A220" t="s">
        <v>202</v>
      </c>
      <c r="B220">
        <v>46.47</v>
      </c>
      <c r="C220">
        <v>4</v>
      </c>
      <c r="D220">
        <v>9.2940000000000005</v>
      </c>
      <c r="E220">
        <v>195.17400000000001</v>
      </c>
      <c r="F220" s="3">
        <v>43504</v>
      </c>
      <c r="G220" s="13">
        <v>0.453472222222222</v>
      </c>
      <c r="H220" t="s">
        <v>15</v>
      </c>
      <c r="I220">
        <v>9.2940000000000005</v>
      </c>
      <c r="J220">
        <v>7</v>
      </c>
      <c r="K220" t="s">
        <v>1050</v>
      </c>
      <c r="L220" t="s">
        <v>1046</v>
      </c>
      <c r="M220" t="s">
        <v>1047</v>
      </c>
      <c r="N220" t="s">
        <v>1017</v>
      </c>
      <c r="O220" t="s">
        <v>1018</v>
      </c>
      <c r="P220" t="s">
        <v>1026</v>
      </c>
      <c r="Q220" t="s">
        <v>1033</v>
      </c>
      <c r="R220" t="s">
        <v>1032</v>
      </c>
      <c r="S220" t="s">
        <v>1059</v>
      </c>
    </row>
    <row r="221" spans="1:19">
      <c r="A221" t="s">
        <v>257</v>
      </c>
      <c r="B221">
        <v>93.2</v>
      </c>
      <c r="C221">
        <v>2</v>
      </c>
      <c r="D221">
        <v>9.32</v>
      </c>
      <c r="E221">
        <v>195.72</v>
      </c>
      <c r="F221" s="3">
        <v>43524</v>
      </c>
      <c r="G221" s="13">
        <v>0.77569444444444402</v>
      </c>
      <c r="H221" t="s">
        <v>17</v>
      </c>
      <c r="I221">
        <v>9.32</v>
      </c>
      <c r="J221">
        <v>6</v>
      </c>
      <c r="K221" t="s">
        <v>1050</v>
      </c>
      <c r="L221" t="s">
        <v>1052</v>
      </c>
      <c r="M221" t="s">
        <v>1049</v>
      </c>
      <c r="N221" t="s">
        <v>1017</v>
      </c>
      <c r="O221" t="s">
        <v>1018</v>
      </c>
      <c r="P221" t="s">
        <v>1027</v>
      </c>
      <c r="Q221" t="s">
        <v>1035</v>
      </c>
      <c r="R221" t="s">
        <v>1034</v>
      </c>
      <c r="S221" t="s">
        <v>1059</v>
      </c>
    </row>
    <row r="222" spans="1:19">
      <c r="A222" t="s">
        <v>686</v>
      </c>
      <c r="B222">
        <v>93.4</v>
      </c>
      <c r="C222">
        <v>2</v>
      </c>
      <c r="D222">
        <v>9.34</v>
      </c>
      <c r="E222">
        <v>196.14</v>
      </c>
      <c r="F222" s="3">
        <v>43554</v>
      </c>
      <c r="G222" s="13">
        <v>0.69027777777777799</v>
      </c>
      <c r="H222" t="s">
        <v>15</v>
      </c>
      <c r="I222">
        <v>9.34</v>
      </c>
      <c r="J222">
        <v>5.5</v>
      </c>
      <c r="K222" t="s">
        <v>1045</v>
      </c>
      <c r="L222" t="s">
        <v>1043</v>
      </c>
      <c r="M222" t="s">
        <v>1049</v>
      </c>
      <c r="N222" t="s">
        <v>1017</v>
      </c>
      <c r="O222" t="s">
        <v>1018</v>
      </c>
      <c r="P222" t="s">
        <v>1022</v>
      </c>
      <c r="Q222" t="s">
        <v>1033</v>
      </c>
      <c r="R222" t="s">
        <v>1032</v>
      </c>
      <c r="S222" t="s">
        <v>1057</v>
      </c>
    </row>
    <row r="223" spans="1:19">
      <c r="A223" t="s">
        <v>773</v>
      </c>
      <c r="B223">
        <v>18.850000000000001</v>
      </c>
      <c r="C223">
        <v>10</v>
      </c>
      <c r="D223">
        <v>9.4250000000000007</v>
      </c>
      <c r="E223">
        <v>197.92500000000001</v>
      </c>
      <c r="F223" s="3">
        <v>43523</v>
      </c>
      <c r="G223" s="13">
        <v>0.76666666666666705</v>
      </c>
      <c r="H223" t="s">
        <v>13</v>
      </c>
      <c r="I223">
        <v>9.4250000000000007</v>
      </c>
      <c r="J223">
        <v>5.6</v>
      </c>
      <c r="K223" t="s">
        <v>1050</v>
      </c>
      <c r="L223" t="s">
        <v>1053</v>
      </c>
      <c r="M223" t="s">
        <v>1049</v>
      </c>
      <c r="N223" t="s">
        <v>1017</v>
      </c>
      <c r="O223" t="s">
        <v>1018</v>
      </c>
      <c r="P223" t="s">
        <v>1022</v>
      </c>
      <c r="Q223" t="s">
        <v>1031</v>
      </c>
      <c r="R223" t="s">
        <v>1030</v>
      </c>
      <c r="S223" t="s">
        <v>1057</v>
      </c>
    </row>
    <row r="224" spans="1:19">
      <c r="A224" t="s">
        <v>599</v>
      </c>
      <c r="B224">
        <v>63.06</v>
      </c>
      <c r="C224">
        <v>3</v>
      </c>
      <c r="D224">
        <v>9.4589999999999996</v>
      </c>
      <c r="E224">
        <v>198.63900000000001</v>
      </c>
      <c r="F224" s="3">
        <v>43484</v>
      </c>
      <c r="G224" s="13">
        <v>0.66527777777777797</v>
      </c>
      <c r="H224" t="s">
        <v>13</v>
      </c>
      <c r="I224">
        <v>9.4589999999999996</v>
      </c>
      <c r="J224">
        <v>7</v>
      </c>
      <c r="K224" t="s">
        <v>1042</v>
      </c>
      <c r="L224" t="s">
        <v>1043</v>
      </c>
      <c r="M224" t="s">
        <v>1044</v>
      </c>
      <c r="N224" t="s">
        <v>1019</v>
      </c>
      <c r="O224" t="s">
        <v>1018</v>
      </c>
      <c r="P224" t="s">
        <v>1023</v>
      </c>
      <c r="Q224" t="s">
        <v>1033</v>
      </c>
      <c r="R224" t="s">
        <v>1032</v>
      </c>
      <c r="S224" t="s">
        <v>1059</v>
      </c>
    </row>
    <row r="225" spans="1:19">
      <c r="A225" t="s">
        <v>851</v>
      </c>
      <c r="B225">
        <v>38.54</v>
      </c>
      <c r="C225">
        <v>5</v>
      </c>
      <c r="D225">
        <v>9.6349999999999998</v>
      </c>
      <c r="E225">
        <v>202.33500000000001</v>
      </c>
      <c r="F225" s="3">
        <v>43474</v>
      </c>
      <c r="G225" s="13">
        <v>0.56527777777777799</v>
      </c>
      <c r="H225" t="s">
        <v>13</v>
      </c>
      <c r="I225">
        <v>9.6349999999999998</v>
      </c>
      <c r="J225">
        <v>5.6</v>
      </c>
      <c r="K225" t="s">
        <v>1042</v>
      </c>
      <c r="L225" t="s">
        <v>1053</v>
      </c>
      <c r="M225" t="s">
        <v>1044</v>
      </c>
      <c r="N225" t="s">
        <v>1017</v>
      </c>
      <c r="O225" t="s">
        <v>1018</v>
      </c>
      <c r="P225" t="s">
        <v>1027</v>
      </c>
      <c r="Q225" t="s">
        <v>1031</v>
      </c>
      <c r="R225" t="s">
        <v>1030</v>
      </c>
      <c r="S225" t="s">
        <v>1057</v>
      </c>
    </row>
    <row r="226" spans="1:19">
      <c r="A226" t="s">
        <v>48</v>
      </c>
      <c r="B226">
        <v>96.58</v>
      </c>
      <c r="C226">
        <v>2</v>
      </c>
      <c r="D226">
        <v>9.6579999999999995</v>
      </c>
      <c r="E226">
        <v>202.81800000000001</v>
      </c>
      <c r="F226" s="3">
        <v>43539</v>
      </c>
      <c r="G226" s="13">
        <v>0.42499999999999999</v>
      </c>
      <c r="H226" t="s">
        <v>17</v>
      </c>
      <c r="I226">
        <v>9.6579999999999995</v>
      </c>
      <c r="J226">
        <v>5.0999999999999996</v>
      </c>
      <c r="K226" t="s">
        <v>1045</v>
      </c>
      <c r="L226" t="s">
        <v>1046</v>
      </c>
      <c r="M226" t="s">
        <v>1047</v>
      </c>
      <c r="N226" t="s">
        <v>1019</v>
      </c>
      <c r="O226" t="s">
        <v>1018</v>
      </c>
      <c r="P226" t="s">
        <v>1024</v>
      </c>
      <c r="Q226" t="s">
        <v>1031</v>
      </c>
      <c r="R226" t="s">
        <v>1030</v>
      </c>
      <c r="S226" t="s">
        <v>1057</v>
      </c>
    </row>
    <row r="227" spans="1:19">
      <c r="A227" t="s">
        <v>520</v>
      </c>
      <c r="B227">
        <v>24.18</v>
      </c>
      <c r="C227">
        <v>8</v>
      </c>
      <c r="D227">
        <v>9.6720000000000006</v>
      </c>
      <c r="E227">
        <v>203.11199999999999</v>
      </c>
      <c r="F227" s="3">
        <v>43493</v>
      </c>
      <c r="G227" s="13">
        <v>0.87083333333333302</v>
      </c>
      <c r="H227" t="s">
        <v>13</v>
      </c>
      <c r="I227">
        <v>9.6720000000000006</v>
      </c>
      <c r="J227">
        <v>9.8000000000000007</v>
      </c>
      <c r="K227" t="s">
        <v>1042</v>
      </c>
      <c r="L227" t="s">
        <v>1051</v>
      </c>
      <c r="M227" t="s">
        <v>1049</v>
      </c>
      <c r="N227" t="s">
        <v>1017</v>
      </c>
      <c r="O227" t="s">
        <v>1018</v>
      </c>
      <c r="P227" t="s">
        <v>1025</v>
      </c>
      <c r="Q227" t="s">
        <v>1031</v>
      </c>
      <c r="R227" t="s">
        <v>1030</v>
      </c>
      <c r="S227" t="s">
        <v>1058</v>
      </c>
    </row>
    <row r="228" spans="1:19">
      <c r="A228" t="s">
        <v>384</v>
      </c>
      <c r="B228">
        <v>21.5</v>
      </c>
      <c r="C228">
        <v>9</v>
      </c>
      <c r="D228">
        <v>9.6750000000000007</v>
      </c>
      <c r="E228">
        <v>203.17500000000001</v>
      </c>
      <c r="F228" s="3">
        <v>43530</v>
      </c>
      <c r="G228" s="13">
        <v>0.531944444444444</v>
      </c>
      <c r="H228" t="s">
        <v>17</v>
      </c>
      <c r="I228">
        <v>9.6750000000000007</v>
      </c>
      <c r="J228">
        <v>7.8</v>
      </c>
      <c r="K228" t="s">
        <v>1045</v>
      </c>
      <c r="L228" t="s">
        <v>1053</v>
      </c>
      <c r="M228" t="s">
        <v>1044</v>
      </c>
      <c r="N228" t="s">
        <v>1017</v>
      </c>
      <c r="O228" t="s">
        <v>1018</v>
      </c>
      <c r="P228" t="s">
        <v>1025</v>
      </c>
      <c r="Q228" t="s">
        <v>1031</v>
      </c>
      <c r="R228" t="s">
        <v>1030</v>
      </c>
      <c r="S228" t="s">
        <v>1059</v>
      </c>
    </row>
    <row r="229" spans="1:19">
      <c r="A229" t="s">
        <v>575</v>
      </c>
      <c r="B229">
        <v>21.58</v>
      </c>
      <c r="C229">
        <v>9</v>
      </c>
      <c r="D229">
        <v>9.7110000000000003</v>
      </c>
      <c r="E229">
        <v>203.93100000000001</v>
      </c>
      <c r="F229" s="3">
        <v>43538</v>
      </c>
      <c r="G229" s="13">
        <v>0.52222222222222203</v>
      </c>
      <c r="H229" t="s">
        <v>15</v>
      </c>
      <c r="I229">
        <v>9.7110000000000003</v>
      </c>
      <c r="J229">
        <v>7.3</v>
      </c>
      <c r="K229" t="s">
        <v>1045</v>
      </c>
      <c r="L229" t="s">
        <v>1052</v>
      </c>
      <c r="M229" t="s">
        <v>1044</v>
      </c>
      <c r="N229" t="s">
        <v>1019</v>
      </c>
      <c r="O229" t="s">
        <v>1018</v>
      </c>
      <c r="P229" t="s">
        <v>1025</v>
      </c>
      <c r="Q229" t="s">
        <v>1033</v>
      </c>
      <c r="R229" t="s">
        <v>1032</v>
      </c>
      <c r="S229" t="s">
        <v>1059</v>
      </c>
    </row>
    <row r="230" spans="1:19">
      <c r="A230" t="s">
        <v>306</v>
      </c>
      <c r="B230">
        <v>27.85</v>
      </c>
      <c r="C230">
        <v>7</v>
      </c>
      <c r="D230">
        <v>9.7475000000000005</v>
      </c>
      <c r="E230">
        <v>204.69749999999999</v>
      </c>
      <c r="F230" s="3">
        <v>43538</v>
      </c>
      <c r="G230" s="13">
        <v>0.72222222222222199</v>
      </c>
      <c r="H230" t="s">
        <v>13</v>
      </c>
      <c r="I230">
        <v>9.7475000000000005</v>
      </c>
      <c r="J230">
        <v>6</v>
      </c>
      <c r="K230" t="s">
        <v>1045</v>
      </c>
      <c r="L230" t="s">
        <v>1052</v>
      </c>
      <c r="M230" t="s">
        <v>1049</v>
      </c>
      <c r="N230" t="s">
        <v>1019</v>
      </c>
      <c r="O230" t="s">
        <v>1018</v>
      </c>
      <c r="P230" t="s">
        <v>1025</v>
      </c>
      <c r="Q230" t="s">
        <v>1035</v>
      </c>
      <c r="R230" t="s">
        <v>1034</v>
      </c>
      <c r="S230" t="s">
        <v>1059</v>
      </c>
    </row>
    <row r="231" spans="1:19">
      <c r="A231" t="s">
        <v>490</v>
      </c>
      <c r="B231">
        <v>65.180000000000007</v>
      </c>
      <c r="C231">
        <v>3</v>
      </c>
      <c r="D231">
        <v>9.7769999999999992</v>
      </c>
      <c r="E231">
        <v>205.31700000000001</v>
      </c>
      <c r="F231" s="3">
        <v>43521</v>
      </c>
      <c r="G231" s="13">
        <v>0.85763888888888895</v>
      </c>
      <c r="H231" t="s">
        <v>17</v>
      </c>
      <c r="I231">
        <v>9.7769999999999992</v>
      </c>
      <c r="J231">
        <v>6.3</v>
      </c>
      <c r="K231" t="s">
        <v>1050</v>
      </c>
      <c r="L231" t="s">
        <v>1051</v>
      </c>
      <c r="M231" t="s">
        <v>1049</v>
      </c>
      <c r="N231" t="s">
        <v>1019</v>
      </c>
      <c r="O231" t="s">
        <v>1018</v>
      </c>
      <c r="P231" t="s">
        <v>1024</v>
      </c>
      <c r="Q231" t="s">
        <v>1031</v>
      </c>
      <c r="R231" t="s">
        <v>1030</v>
      </c>
      <c r="S231" t="s">
        <v>1059</v>
      </c>
    </row>
    <row r="232" spans="1:19">
      <c r="A232" t="s">
        <v>532</v>
      </c>
      <c r="B232">
        <v>39.39</v>
      </c>
      <c r="C232">
        <v>5</v>
      </c>
      <c r="D232">
        <v>9.8475000000000001</v>
      </c>
      <c r="E232">
        <v>206.79750000000001</v>
      </c>
      <c r="F232" s="3">
        <v>43487</v>
      </c>
      <c r="G232" s="13">
        <v>0.86527777777777803</v>
      </c>
      <c r="H232" t="s">
        <v>17</v>
      </c>
      <c r="I232">
        <v>9.8475000000000001</v>
      </c>
      <c r="J232">
        <v>8.6999999999999993</v>
      </c>
      <c r="K232" t="s">
        <v>1042</v>
      </c>
      <c r="L232" t="s">
        <v>1054</v>
      </c>
      <c r="M232" t="s">
        <v>1049</v>
      </c>
      <c r="N232" t="s">
        <v>1017</v>
      </c>
      <c r="O232" t="s">
        <v>1018</v>
      </c>
      <c r="P232" t="s">
        <v>1026</v>
      </c>
      <c r="Q232" t="s">
        <v>1035</v>
      </c>
      <c r="R232" t="s">
        <v>1034</v>
      </c>
      <c r="S232" t="s">
        <v>1058</v>
      </c>
    </row>
    <row r="233" spans="1:19">
      <c r="A233" t="s">
        <v>345</v>
      </c>
      <c r="B233">
        <v>22.02</v>
      </c>
      <c r="C233">
        <v>9</v>
      </c>
      <c r="D233">
        <v>9.9090000000000007</v>
      </c>
      <c r="E233">
        <v>208.089</v>
      </c>
      <c r="F233" s="3">
        <v>43503</v>
      </c>
      <c r="G233" s="13">
        <v>0.78333333333333299</v>
      </c>
      <c r="H233" t="s">
        <v>15</v>
      </c>
      <c r="I233">
        <v>9.9090000000000007</v>
      </c>
      <c r="J233">
        <v>6.8</v>
      </c>
      <c r="K233" t="s">
        <v>1050</v>
      </c>
      <c r="L233" t="s">
        <v>1052</v>
      </c>
      <c r="M233" t="s">
        <v>1049</v>
      </c>
      <c r="N233" t="s">
        <v>1019</v>
      </c>
      <c r="O233" t="s">
        <v>1018</v>
      </c>
      <c r="P233" t="s">
        <v>1026</v>
      </c>
      <c r="Q233" t="s">
        <v>1033</v>
      </c>
      <c r="R233" t="s">
        <v>1032</v>
      </c>
      <c r="S233" t="s">
        <v>1059</v>
      </c>
    </row>
    <row r="234" spans="1:19">
      <c r="A234" t="s">
        <v>579</v>
      </c>
      <c r="B234">
        <v>99.25</v>
      </c>
      <c r="C234">
        <v>2</v>
      </c>
      <c r="D234">
        <v>9.9250000000000007</v>
      </c>
      <c r="E234">
        <v>208.42500000000001</v>
      </c>
      <c r="F234" s="3">
        <v>43544</v>
      </c>
      <c r="G234" s="13">
        <v>0.54305555555555596</v>
      </c>
      <c r="H234" t="s">
        <v>15</v>
      </c>
      <c r="I234">
        <v>9.9250000000000007</v>
      </c>
      <c r="J234">
        <v>9</v>
      </c>
      <c r="K234" t="s">
        <v>1045</v>
      </c>
      <c r="L234" t="s">
        <v>1053</v>
      </c>
      <c r="M234" t="s">
        <v>1044</v>
      </c>
      <c r="N234" t="s">
        <v>1019</v>
      </c>
      <c r="O234" t="s">
        <v>1018</v>
      </c>
      <c r="P234" t="s">
        <v>1027</v>
      </c>
      <c r="Q234" t="s">
        <v>1033</v>
      </c>
      <c r="R234" t="s">
        <v>1032</v>
      </c>
      <c r="S234" t="s">
        <v>1058</v>
      </c>
    </row>
    <row r="235" spans="1:19">
      <c r="A235" t="s">
        <v>330</v>
      </c>
      <c r="B235">
        <v>99.37</v>
      </c>
      <c r="C235">
        <v>2</v>
      </c>
      <c r="D235">
        <v>9.9369999999999994</v>
      </c>
      <c r="E235">
        <v>208.67699999999999</v>
      </c>
      <c r="F235" s="3">
        <v>43510</v>
      </c>
      <c r="G235" s="13">
        <v>0.72847222222222197</v>
      </c>
      <c r="H235" t="s">
        <v>15</v>
      </c>
      <c r="I235">
        <v>9.9369999999999994</v>
      </c>
      <c r="J235">
        <v>5.2</v>
      </c>
      <c r="K235" t="s">
        <v>1050</v>
      </c>
      <c r="L235" t="s">
        <v>1052</v>
      </c>
      <c r="M235" t="s">
        <v>1049</v>
      </c>
      <c r="N235" t="s">
        <v>1017</v>
      </c>
      <c r="O235" t="s">
        <v>1018</v>
      </c>
      <c r="P235" t="s">
        <v>1022</v>
      </c>
      <c r="Q235" t="s">
        <v>1035</v>
      </c>
      <c r="R235" t="s">
        <v>1034</v>
      </c>
      <c r="S235" t="s">
        <v>1057</v>
      </c>
    </row>
    <row r="236" spans="1:19">
      <c r="A236" t="s">
        <v>377</v>
      </c>
      <c r="B236">
        <v>99.79</v>
      </c>
      <c r="C236">
        <v>2</v>
      </c>
      <c r="D236">
        <v>9.9789999999999992</v>
      </c>
      <c r="E236">
        <v>209.559</v>
      </c>
      <c r="F236" s="3">
        <v>43531</v>
      </c>
      <c r="G236" s="13">
        <v>0.85902777777777795</v>
      </c>
      <c r="H236" t="s">
        <v>13</v>
      </c>
      <c r="I236">
        <v>9.9789999999999992</v>
      </c>
      <c r="J236">
        <v>8</v>
      </c>
      <c r="K236" t="s">
        <v>1045</v>
      </c>
      <c r="L236" t="s">
        <v>1052</v>
      </c>
      <c r="M236" t="s">
        <v>1049</v>
      </c>
      <c r="N236" t="s">
        <v>1019</v>
      </c>
      <c r="O236" t="s">
        <v>1018</v>
      </c>
      <c r="P236" t="s">
        <v>1022</v>
      </c>
      <c r="Q236" t="s">
        <v>1035</v>
      </c>
      <c r="R236" t="s">
        <v>1034</v>
      </c>
      <c r="S236" t="s">
        <v>1058</v>
      </c>
    </row>
    <row r="237" spans="1:19">
      <c r="A237" t="s">
        <v>315</v>
      </c>
      <c r="B237">
        <v>99.82</v>
      </c>
      <c r="C237">
        <v>2</v>
      </c>
      <c r="D237">
        <v>9.9819999999999993</v>
      </c>
      <c r="E237">
        <v>209.62200000000001</v>
      </c>
      <c r="F237" s="3">
        <v>43467</v>
      </c>
      <c r="G237" s="13">
        <v>0.75624999999999998</v>
      </c>
      <c r="H237" t="s">
        <v>17</v>
      </c>
      <c r="I237">
        <v>9.9819999999999993</v>
      </c>
      <c r="J237">
        <v>6.7</v>
      </c>
      <c r="K237" t="s">
        <v>1042</v>
      </c>
      <c r="L237" t="s">
        <v>1053</v>
      </c>
      <c r="M237" t="s">
        <v>1049</v>
      </c>
      <c r="N237" t="s">
        <v>1019</v>
      </c>
      <c r="O237" t="s">
        <v>1018</v>
      </c>
      <c r="P237" t="s">
        <v>1027</v>
      </c>
      <c r="Q237" t="s">
        <v>1035</v>
      </c>
      <c r="R237" t="s">
        <v>1034</v>
      </c>
      <c r="S237" t="s">
        <v>1059</v>
      </c>
    </row>
    <row r="238" spans="1:19">
      <c r="A238" t="s">
        <v>509</v>
      </c>
      <c r="B238">
        <v>99.89</v>
      </c>
      <c r="C238">
        <v>2</v>
      </c>
      <c r="D238">
        <v>9.9890000000000008</v>
      </c>
      <c r="E238">
        <v>209.76900000000001</v>
      </c>
      <c r="F238" s="3">
        <v>43522</v>
      </c>
      <c r="G238" s="13">
        <v>0.49166666666666697</v>
      </c>
      <c r="H238" t="s">
        <v>13</v>
      </c>
      <c r="I238">
        <v>9.9890000000000008</v>
      </c>
      <c r="J238">
        <v>7.1</v>
      </c>
      <c r="K238" t="s">
        <v>1050</v>
      </c>
      <c r="L238" t="s">
        <v>1054</v>
      </c>
      <c r="M238" t="s">
        <v>1047</v>
      </c>
      <c r="N238" t="s">
        <v>1019</v>
      </c>
      <c r="O238" t="s">
        <v>1018</v>
      </c>
      <c r="P238" t="s">
        <v>1027</v>
      </c>
      <c r="Q238" t="s">
        <v>1033</v>
      </c>
      <c r="R238" t="s">
        <v>1032</v>
      </c>
      <c r="S238" t="s">
        <v>1059</v>
      </c>
    </row>
    <row r="239" spans="1:19">
      <c r="A239" t="s">
        <v>475</v>
      </c>
      <c r="B239">
        <v>40.520000000000003</v>
      </c>
      <c r="C239">
        <v>5</v>
      </c>
      <c r="D239">
        <v>10.130000000000001</v>
      </c>
      <c r="E239">
        <v>212.73</v>
      </c>
      <c r="F239" s="3">
        <v>43499</v>
      </c>
      <c r="G239" s="13">
        <v>0.63819444444444395</v>
      </c>
      <c r="H239" t="s">
        <v>15</v>
      </c>
      <c r="I239">
        <v>10.130000000000001</v>
      </c>
      <c r="J239">
        <v>4.5</v>
      </c>
      <c r="K239" t="s">
        <v>1050</v>
      </c>
      <c r="L239" t="s">
        <v>1048</v>
      </c>
      <c r="M239" t="s">
        <v>1044</v>
      </c>
      <c r="N239" t="s">
        <v>1019</v>
      </c>
      <c r="O239" t="s">
        <v>1018</v>
      </c>
      <c r="P239" t="s">
        <v>1022</v>
      </c>
      <c r="Q239" t="s">
        <v>1035</v>
      </c>
      <c r="R239" t="s">
        <v>1034</v>
      </c>
      <c r="S239" t="s">
        <v>1057</v>
      </c>
    </row>
    <row r="240" spans="1:19">
      <c r="A240" t="s">
        <v>651</v>
      </c>
      <c r="B240">
        <v>28.95</v>
      </c>
      <c r="C240">
        <v>7</v>
      </c>
      <c r="D240">
        <v>10.1325</v>
      </c>
      <c r="E240">
        <v>212.7825</v>
      </c>
      <c r="F240" s="3">
        <v>43527</v>
      </c>
      <c r="G240" s="13">
        <v>0.85486111111111096</v>
      </c>
      <c r="H240" t="s">
        <v>17</v>
      </c>
      <c r="I240">
        <v>10.1325</v>
      </c>
      <c r="J240">
        <v>6</v>
      </c>
      <c r="K240" t="s">
        <v>1045</v>
      </c>
      <c r="L240" t="s">
        <v>1048</v>
      </c>
      <c r="M240" t="s">
        <v>1049</v>
      </c>
      <c r="N240" t="s">
        <v>1019</v>
      </c>
      <c r="O240" t="s">
        <v>1018</v>
      </c>
      <c r="P240" t="s">
        <v>1024</v>
      </c>
      <c r="Q240" t="s">
        <v>1031</v>
      </c>
      <c r="R240" t="s">
        <v>1030</v>
      </c>
      <c r="S240" t="s">
        <v>1059</v>
      </c>
    </row>
    <row r="241" spans="1:19">
      <c r="A241" t="s">
        <v>438</v>
      </c>
      <c r="B241">
        <v>25.42</v>
      </c>
      <c r="C241">
        <v>8</v>
      </c>
      <c r="D241">
        <v>10.167999999999999</v>
      </c>
      <c r="E241">
        <v>213.52799999999999</v>
      </c>
      <c r="F241" s="3">
        <v>43543</v>
      </c>
      <c r="G241" s="13">
        <v>0.82083333333333297</v>
      </c>
      <c r="H241" t="s">
        <v>17</v>
      </c>
      <c r="I241">
        <v>10.167999999999999</v>
      </c>
      <c r="J241">
        <v>6.7</v>
      </c>
      <c r="K241" t="s">
        <v>1045</v>
      </c>
      <c r="L241" t="s">
        <v>1054</v>
      </c>
      <c r="M241" t="s">
        <v>1049</v>
      </c>
      <c r="N241" t="s">
        <v>1017</v>
      </c>
      <c r="O241" t="s">
        <v>1018</v>
      </c>
      <c r="P241" t="s">
        <v>1027</v>
      </c>
      <c r="Q241" t="s">
        <v>1033</v>
      </c>
      <c r="R241" t="s">
        <v>1032</v>
      </c>
      <c r="S241" t="s">
        <v>1059</v>
      </c>
    </row>
    <row r="242" spans="1:19">
      <c r="A242" t="s">
        <v>452</v>
      </c>
      <c r="B242">
        <v>33.99</v>
      </c>
      <c r="C242">
        <v>6</v>
      </c>
      <c r="D242">
        <v>10.196999999999999</v>
      </c>
      <c r="E242">
        <v>214.137</v>
      </c>
      <c r="F242" s="3">
        <v>43532</v>
      </c>
      <c r="G242" s="13">
        <v>0.65069444444444402</v>
      </c>
      <c r="H242" t="s">
        <v>17</v>
      </c>
      <c r="I242">
        <v>10.196999999999999</v>
      </c>
      <c r="J242">
        <v>7.7</v>
      </c>
      <c r="K242" t="s">
        <v>1045</v>
      </c>
      <c r="L242" t="s">
        <v>1046</v>
      </c>
      <c r="M242" t="s">
        <v>1044</v>
      </c>
      <c r="N242" t="s">
        <v>1019</v>
      </c>
      <c r="O242" t="s">
        <v>1018</v>
      </c>
      <c r="P242" t="s">
        <v>1026</v>
      </c>
      <c r="Q242" t="s">
        <v>1031</v>
      </c>
      <c r="R242" t="s">
        <v>1030</v>
      </c>
      <c r="S242" t="s">
        <v>1059</v>
      </c>
    </row>
    <row r="243" spans="1:19">
      <c r="A243" t="s">
        <v>343</v>
      </c>
      <c r="B243">
        <v>51.13</v>
      </c>
      <c r="C243">
        <v>4</v>
      </c>
      <c r="D243">
        <v>10.226000000000001</v>
      </c>
      <c r="E243">
        <v>214.74600000000001</v>
      </c>
      <c r="F243" s="3">
        <v>43490</v>
      </c>
      <c r="G243" s="13">
        <v>0.42430555555555599</v>
      </c>
      <c r="H243" t="s">
        <v>17</v>
      </c>
      <c r="I243">
        <v>10.226000000000001</v>
      </c>
      <c r="J243">
        <v>4</v>
      </c>
      <c r="K243" t="s">
        <v>1042</v>
      </c>
      <c r="L243" t="s">
        <v>1046</v>
      </c>
      <c r="M243" t="s">
        <v>1047</v>
      </c>
      <c r="N243" t="s">
        <v>1017</v>
      </c>
      <c r="O243" t="s">
        <v>1018</v>
      </c>
      <c r="P243" t="s">
        <v>1024</v>
      </c>
      <c r="Q243" t="s">
        <v>1033</v>
      </c>
      <c r="R243" t="s">
        <v>1032</v>
      </c>
      <c r="S243" t="s">
        <v>1057</v>
      </c>
    </row>
    <row r="244" spans="1:19">
      <c r="A244" t="s">
        <v>600</v>
      </c>
      <c r="B244">
        <v>51.71</v>
      </c>
      <c r="C244">
        <v>4</v>
      </c>
      <c r="D244">
        <v>10.342000000000001</v>
      </c>
      <c r="E244">
        <v>217.18199999999999</v>
      </c>
      <c r="F244" s="3">
        <v>43533</v>
      </c>
      <c r="G244" s="13">
        <v>0.57847222222222205</v>
      </c>
      <c r="H244" t="s">
        <v>17</v>
      </c>
      <c r="I244">
        <v>10.342000000000001</v>
      </c>
      <c r="J244">
        <v>9.8000000000000007</v>
      </c>
      <c r="K244" t="s">
        <v>1045</v>
      </c>
      <c r="L244" t="s">
        <v>1043</v>
      </c>
      <c r="M244" t="s">
        <v>1044</v>
      </c>
      <c r="N244" t="s">
        <v>1019</v>
      </c>
      <c r="O244" t="s">
        <v>1018</v>
      </c>
      <c r="P244" t="s">
        <v>1024</v>
      </c>
      <c r="Q244" t="s">
        <v>1031</v>
      </c>
      <c r="R244" t="s">
        <v>1030</v>
      </c>
      <c r="S244" t="s">
        <v>1058</v>
      </c>
    </row>
    <row r="245" spans="1:19">
      <c r="A245" t="s">
        <v>933</v>
      </c>
      <c r="B245">
        <v>68.97</v>
      </c>
      <c r="C245">
        <v>3</v>
      </c>
      <c r="D245">
        <v>10.345499999999999</v>
      </c>
      <c r="E245">
        <v>217.25550000000001</v>
      </c>
      <c r="F245" s="3">
        <v>43518</v>
      </c>
      <c r="G245" s="13">
        <v>0.47638888888888897</v>
      </c>
      <c r="H245" t="s">
        <v>13</v>
      </c>
      <c r="I245">
        <v>10.345499999999999</v>
      </c>
      <c r="J245">
        <v>8.6999999999999993</v>
      </c>
      <c r="K245" t="s">
        <v>1050</v>
      </c>
      <c r="L245" t="s">
        <v>1046</v>
      </c>
      <c r="M245" t="s">
        <v>1047</v>
      </c>
      <c r="N245" t="s">
        <v>1019</v>
      </c>
      <c r="O245" t="s">
        <v>1018</v>
      </c>
      <c r="P245" t="s">
        <v>1026</v>
      </c>
      <c r="Q245" t="s">
        <v>1033</v>
      </c>
      <c r="R245" t="s">
        <v>1032</v>
      </c>
      <c r="S245" t="s">
        <v>1058</v>
      </c>
    </row>
    <row r="246" spans="1:19">
      <c r="A246" t="s">
        <v>835</v>
      </c>
      <c r="B246">
        <v>52.89</v>
      </c>
      <c r="C246">
        <v>4</v>
      </c>
      <c r="D246">
        <v>10.577999999999999</v>
      </c>
      <c r="E246">
        <v>222.13800000000001</v>
      </c>
      <c r="F246" s="3">
        <v>43549</v>
      </c>
      <c r="G246" s="13">
        <v>0.68888888888888899</v>
      </c>
      <c r="H246" t="s">
        <v>13</v>
      </c>
      <c r="I246">
        <v>10.577999999999999</v>
      </c>
      <c r="J246">
        <v>6.7</v>
      </c>
      <c r="K246" t="s">
        <v>1045</v>
      </c>
      <c r="L246" t="s">
        <v>1051</v>
      </c>
      <c r="M246" t="s">
        <v>1049</v>
      </c>
      <c r="N246" t="s">
        <v>1019</v>
      </c>
      <c r="O246" t="s">
        <v>1018</v>
      </c>
      <c r="P246" t="s">
        <v>1025</v>
      </c>
      <c r="Q246" t="s">
        <v>1033</v>
      </c>
      <c r="R246" t="s">
        <v>1032</v>
      </c>
      <c r="S246" t="s">
        <v>1059</v>
      </c>
    </row>
    <row r="247" spans="1:19">
      <c r="A247" t="s">
        <v>119</v>
      </c>
      <c r="B247">
        <v>30.35</v>
      </c>
      <c r="C247">
        <v>7</v>
      </c>
      <c r="D247">
        <v>10.6225</v>
      </c>
      <c r="E247">
        <v>223.07249999999999</v>
      </c>
      <c r="F247" s="3">
        <v>43543</v>
      </c>
      <c r="G247" s="13">
        <v>0.76319444444444395</v>
      </c>
      <c r="H247" t="s">
        <v>15</v>
      </c>
      <c r="I247">
        <v>10.6225</v>
      </c>
      <c r="J247">
        <v>8</v>
      </c>
      <c r="K247" t="s">
        <v>1045</v>
      </c>
      <c r="L247" t="s">
        <v>1054</v>
      </c>
      <c r="M247" t="s">
        <v>1049</v>
      </c>
      <c r="N247" t="s">
        <v>1019</v>
      </c>
      <c r="O247" t="s">
        <v>1018</v>
      </c>
      <c r="P247" t="s">
        <v>1024</v>
      </c>
      <c r="Q247" t="s">
        <v>1033</v>
      </c>
      <c r="R247" t="s">
        <v>1032</v>
      </c>
      <c r="S247" t="s">
        <v>1058</v>
      </c>
    </row>
    <row r="248" spans="1:19">
      <c r="A248" t="s">
        <v>779</v>
      </c>
      <c r="B248">
        <v>55.5</v>
      </c>
      <c r="C248">
        <v>4</v>
      </c>
      <c r="D248">
        <v>11.1</v>
      </c>
      <c r="E248">
        <v>233.1</v>
      </c>
      <c r="F248" s="3">
        <v>43485</v>
      </c>
      <c r="G248" s="13">
        <v>0.65833333333333299</v>
      </c>
      <c r="H248" t="s">
        <v>17</v>
      </c>
      <c r="I248">
        <v>11.1</v>
      </c>
      <c r="J248">
        <v>6.6</v>
      </c>
      <c r="K248" t="s">
        <v>1042</v>
      </c>
      <c r="L248" t="s">
        <v>1048</v>
      </c>
      <c r="M248" t="s">
        <v>1044</v>
      </c>
      <c r="N248" t="s">
        <v>1017</v>
      </c>
      <c r="O248" t="s">
        <v>1018</v>
      </c>
      <c r="P248" t="s">
        <v>1024</v>
      </c>
      <c r="Q248" t="s">
        <v>1031</v>
      </c>
      <c r="R248" t="s">
        <v>1030</v>
      </c>
      <c r="S248" t="s">
        <v>1059</v>
      </c>
    </row>
    <row r="249" spans="1:19">
      <c r="A249" t="s">
        <v>482</v>
      </c>
      <c r="B249">
        <v>37.020000000000003</v>
      </c>
      <c r="C249">
        <v>6</v>
      </c>
      <c r="D249">
        <v>11.106</v>
      </c>
      <c r="E249">
        <v>233.226</v>
      </c>
      <c r="F249" s="3">
        <v>43546</v>
      </c>
      <c r="G249" s="13">
        <v>0.77291666666666703</v>
      </c>
      <c r="H249" t="s">
        <v>15</v>
      </c>
      <c r="I249">
        <v>11.106</v>
      </c>
      <c r="J249">
        <v>4.5</v>
      </c>
      <c r="K249" t="s">
        <v>1045</v>
      </c>
      <c r="L249" t="s">
        <v>1046</v>
      </c>
      <c r="M249" t="s">
        <v>1049</v>
      </c>
      <c r="N249" t="s">
        <v>1019</v>
      </c>
      <c r="O249" t="s">
        <v>1018</v>
      </c>
      <c r="P249" t="s">
        <v>1023</v>
      </c>
      <c r="Q249" t="s">
        <v>1033</v>
      </c>
      <c r="R249" t="s">
        <v>1032</v>
      </c>
      <c r="S249" t="s">
        <v>1057</v>
      </c>
    </row>
    <row r="250" spans="1:19">
      <c r="A250" t="s">
        <v>44</v>
      </c>
      <c r="B250">
        <v>24.89</v>
      </c>
      <c r="C250">
        <v>9</v>
      </c>
      <c r="D250">
        <v>11.2005</v>
      </c>
      <c r="E250">
        <v>235.2105</v>
      </c>
      <c r="F250" s="3">
        <v>43539</v>
      </c>
      <c r="G250" s="13">
        <v>0.65</v>
      </c>
      <c r="H250" t="s">
        <v>15</v>
      </c>
      <c r="I250">
        <v>11.2005</v>
      </c>
      <c r="J250">
        <v>7.4</v>
      </c>
      <c r="K250" t="s">
        <v>1045</v>
      </c>
      <c r="L250" t="s">
        <v>1046</v>
      </c>
      <c r="M250" t="s">
        <v>1044</v>
      </c>
      <c r="N250" t="s">
        <v>1019</v>
      </c>
      <c r="O250" t="s">
        <v>1018</v>
      </c>
      <c r="P250" t="s">
        <v>1024</v>
      </c>
      <c r="Q250" t="s">
        <v>1031</v>
      </c>
      <c r="R250" t="s">
        <v>1030</v>
      </c>
      <c r="S250" t="s">
        <v>1059</v>
      </c>
    </row>
    <row r="251" spans="1:19">
      <c r="A251" t="s">
        <v>255</v>
      </c>
      <c r="B251">
        <v>24.94</v>
      </c>
      <c r="C251">
        <v>9</v>
      </c>
      <c r="D251">
        <v>11.223000000000001</v>
      </c>
      <c r="E251">
        <v>235.68299999999999</v>
      </c>
      <c r="F251" s="3">
        <v>43476</v>
      </c>
      <c r="G251" s="13">
        <v>0.70069444444444395</v>
      </c>
      <c r="H251" t="s">
        <v>17</v>
      </c>
      <c r="I251">
        <v>11.223000000000001</v>
      </c>
      <c r="J251">
        <v>5.6</v>
      </c>
      <c r="K251" t="s">
        <v>1042</v>
      </c>
      <c r="L251" t="s">
        <v>1046</v>
      </c>
      <c r="M251" t="s">
        <v>1049</v>
      </c>
      <c r="N251" t="s">
        <v>1019</v>
      </c>
      <c r="O251" t="s">
        <v>1018</v>
      </c>
      <c r="P251" t="s">
        <v>1022</v>
      </c>
      <c r="Q251" t="s">
        <v>1031</v>
      </c>
      <c r="R251" t="s">
        <v>1030</v>
      </c>
      <c r="S251" t="s">
        <v>1057</v>
      </c>
    </row>
    <row r="252" spans="1:19">
      <c r="A252" t="s">
        <v>547</v>
      </c>
      <c r="B252">
        <v>22.95</v>
      </c>
      <c r="C252">
        <v>10</v>
      </c>
      <c r="D252">
        <v>11.475</v>
      </c>
      <c r="E252">
        <v>240.97499999999999</v>
      </c>
      <c r="F252" s="3">
        <v>43502</v>
      </c>
      <c r="G252" s="13">
        <v>0.80555555555555503</v>
      </c>
      <c r="H252" t="s">
        <v>13</v>
      </c>
      <c r="I252">
        <v>11.475</v>
      </c>
      <c r="J252">
        <v>8.1999999999999993</v>
      </c>
      <c r="K252" t="s">
        <v>1050</v>
      </c>
      <c r="L252" t="s">
        <v>1053</v>
      </c>
      <c r="M252" t="s">
        <v>1049</v>
      </c>
      <c r="N252" t="s">
        <v>1019</v>
      </c>
      <c r="O252" t="s">
        <v>1018</v>
      </c>
      <c r="P252" t="s">
        <v>1025</v>
      </c>
      <c r="Q252" t="s">
        <v>1033</v>
      </c>
      <c r="R252" t="s">
        <v>1032</v>
      </c>
      <c r="S252" t="s">
        <v>1058</v>
      </c>
    </row>
    <row r="253" spans="1:19">
      <c r="A253" t="s">
        <v>996</v>
      </c>
      <c r="B253">
        <v>58.15</v>
      </c>
      <c r="C253">
        <v>4</v>
      </c>
      <c r="D253">
        <v>11.63</v>
      </c>
      <c r="E253">
        <v>244.23</v>
      </c>
      <c r="F253" s="3">
        <v>43488</v>
      </c>
      <c r="G253" s="13">
        <v>0.73888888888888904</v>
      </c>
      <c r="H253" t="s">
        <v>15</v>
      </c>
      <c r="I253">
        <v>11.63</v>
      </c>
      <c r="J253">
        <v>8.4</v>
      </c>
      <c r="K253" t="s">
        <v>1042</v>
      </c>
      <c r="L253" t="s">
        <v>1053</v>
      </c>
      <c r="M253" t="s">
        <v>1049</v>
      </c>
      <c r="N253" t="s">
        <v>1019</v>
      </c>
      <c r="O253" t="s">
        <v>1018</v>
      </c>
      <c r="P253" t="s">
        <v>1024</v>
      </c>
      <c r="Q253" t="s">
        <v>1031</v>
      </c>
      <c r="R253" t="s">
        <v>1030</v>
      </c>
      <c r="S253" t="s">
        <v>1058</v>
      </c>
    </row>
    <row r="254" spans="1:19">
      <c r="A254" t="s">
        <v>646</v>
      </c>
      <c r="B254">
        <v>78.31</v>
      </c>
      <c r="C254">
        <v>3</v>
      </c>
      <c r="D254">
        <v>11.746499999999999</v>
      </c>
      <c r="E254">
        <v>246.6765</v>
      </c>
      <c r="F254" s="3">
        <v>43529</v>
      </c>
      <c r="G254" s="13">
        <v>0.69305555555555598</v>
      </c>
      <c r="H254" t="s">
        <v>13</v>
      </c>
      <c r="I254">
        <v>11.746499999999999</v>
      </c>
      <c r="J254">
        <v>5.4</v>
      </c>
      <c r="K254" t="s">
        <v>1045</v>
      </c>
      <c r="L254" t="s">
        <v>1054</v>
      </c>
      <c r="M254" t="s">
        <v>1049</v>
      </c>
      <c r="N254" t="s">
        <v>1019</v>
      </c>
      <c r="O254" t="s">
        <v>1018</v>
      </c>
      <c r="P254" t="s">
        <v>1025</v>
      </c>
      <c r="Q254" t="s">
        <v>1031</v>
      </c>
      <c r="R254" t="s">
        <v>1030</v>
      </c>
      <c r="S254" t="s">
        <v>1057</v>
      </c>
    </row>
    <row r="255" spans="1:19">
      <c r="A255" t="s">
        <v>834</v>
      </c>
      <c r="B255">
        <v>47.16</v>
      </c>
      <c r="C255">
        <v>5</v>
      </c>
      <c r="D255">
        <v>11.79</v>
      </c>
      <c r="E255">
        <v>247.59</v>
      </c>
      <c r="F255" s="3">
        <v>43499</v>
      </c>
      <c r="G255" s="13">
        <v>0.60763888888888895</v>
      </c>
      <c r="H255" t="s">
        <v>17</v>
      </c>
      <c r="I255">
        <v>11.79</v>
      </c>
      <c r="J255">
        <v>6</v>
      </c>
      <c r="K255" t="s">
        <v>1050</v>
      </c>
      <c r="L255" t="s">
        <v>1048</v>
      </c>
      <c r="M255" t="s">
        <v>1044</v>
      </c>
      <c r="N255" t="s">
        <v>1017</v>
      </c>
      <c r="O255" t="s">
        <v>1018</v>
      </c>
      <c r="P255" t="s">
        <v>1022</v>
      </c>
      <c r="Q255" t="s">
        <v>1033</v>
      </c>
      <c r="R255" t="s">
        <v>1032</v>
      </c>
      <c r="S255" t="s">
        <v>1059</v>
      </c>
    </row>
    <row r="256" spans="1:19">
      <c r="A256" t="s">
        <v>225</v>
      </c>
      <c r="B256">
        <v>26.23</v>
      </c>
      <c r="C256">
        <v>9</v>
      </c>
      <c r="D256">
        <v>11.8035</v>
      </c>
      <c r="E256">
        <v>247.87350000000001</v>
      </c>
      <c r="F256" s="3">
        <v>43490</v>
      </c>
      <c r="G256" s="13">
        <v>0.85</v>
      </c>
      <c r="H256" t="s">
        <v>13</v>
      </c>
      <c r="I256">
        <v>11.8035</v>
      </c>
      <c r="J256">
        <v>5.9</v>
      </c>
      <c r="K256" t="s">
        <v>1042</v>
      </c>
      <c r="L256" t="s">
        <v>1046</v>
      </c>
      <c r="M256" t="s">
        <v>1049</v>
      </c>
      <c r="N256" t="s">
        <v>1019</v>
      </c>
      <c r="O256" t="s">
        <v>1018</v>
      </c>
      <c r="P256" t="s">
        <v>1025</v>
      </c>
      <c r="Q256" t="s">
        <v>1031</v>
      </c>
      <c r="R256" t="s">
        <v>1030</v>
      </c>
      <c r="S256" t="s">
        <v>1057</v>
      </c>
    </row>
    <row r="257" spans="1:19">
      <c r="A257" t="s">
        <v>995</v>
      </c>
      <c r="B257">
        <v>59.59</v>
      </c>
      <c r="C257">
        <v>4</v>
      </c>
      <c r="D257">
        <v>11.917999999999999</v>
      </c>
      <c r="E257">
        <v>250.27799999999999</v>
      </c>
      <c r="F257" s="3">
        <v>43484</v>
      </c>
      <c r="G257" s="13">
        <v>0.531944444444444</v>
      </c>
      <c r="H257" t="s">
        <v>15</v>
      </c>
      <c r="I257">
        <v>11.917999999999999</v>
      </c>
      <c r="J257">
        <v>9.8000000000000007</v>
      </c>
      <c r="K257" t="s">
        <v>1042</v>
      </c>
      <c r="L257" t="s">
        <v>1043</v>
      </c>
      <c r="M257" t="s">
        <v>1044</v>
      </c>
      <c r="N257" t="s">
        <v>1017</v>
      </c>
      <c r="O257" t="s">
        <v>1018</v>
      </c>
      <c r="P257" t="s">
        <v>1022</v>
      </c>
      <c r="Q257" t="s">
        <v>1035</v>
      </c>
      <c r="R257" t="s">
        <v>1034</v>
      </c>
      <c r="S257" t="s">
        <v>1058</v>
      </c>
    </row>
    <row r="258" spans="1:19">
      <c r="A258" t="s">
        <v>649</v>
      </c>
      <c r="B258">
        <v>79.91</v>
      </c>
      <c r="C258">
        <v>3</v>
      </c>
      <c r="D258">
        <v>11.986499999999999</v>
      </c>
      <c r="E258">
        <v>251.7165</v>
      </c>
      <c r="F258" s="3">
        <v>43544</v>
      </c>
      <c r="G258" s="13">
        <v>0.81111111111111101</v>
      </c>
      <c r="H258" t="s">
        <v>17</v>
      </c>
      <c r="I258">
        <v>11.986499999999999</v>
      </c>
      <c r="J258">
        <v>5</v>
      </c>
      <c r="K258" t="s">
        <v>1045</v>
      </c>
      <c r="L258" t="s">
        <v>1053</v>
      </c>
      <c r="M258" t="s">
        <v>1049</v>
      </c>
      <c r="N258" t="s">
        <v>1017</v>
      </c>
      <c r="O258" t="s">
        <v>1018</v>
      </c>
      <c r="P258" t="s">
        <v>1022</v>
      </c>
      <c r="Q258" t="s">
        <v>1033</v>
      </c>
      <c r="R258" t="s">
        <v>1032</v>
      </c>
      <c r="S258" t="s">
        <v>1057</v>
      </c>
    </row>
    <row r="259" spans="1:19">
      <c r="A259" t="s">
        <v>313</v>
      </c>
      <c r="B259">
        <v>60.01</v>
      </c>
      <c r="C259">
        <v>4</v>
      </c>
      <c r="D259">
        <v>12.002000000000001</v>
      </c>
      <c r="E259">
        <v>252.042</v>
      </c>
      <c r="F259" s="3">
        <v>43490</v>
      </c>
      <c r="G259" s="13">
        <v>0.66249999999999998</v>
      </c>
      <c r="H259" t="s">
        <v>15</v>
      </c>
      <c r="I259">
        <v>12.002000000000001</v>
      </c>
      <c r="J259">
        <v>4.5</v>
      </c>
      <c r="K259" t="s">
        <v>1042</v>
      </c>
      <c r="L259" t="s">
        <v>1046</v>
      </c>
      <c r="M259" t="s">
        <v>1044</v>
      </c>
      <c r="N259" t="s">
        <v>1017</v>
      </c>
      <c r="O259" t="s">
        <v>1018</v>
      </c>
      <c r="P259" t="s">
        <v>1026</v>
      </c>
      <c r="Q259" t="s">
        <v>1031</v>
      </c>
      <c r="R259" t="s">
        <v>1030</v>
      </c>
      <c r="S259" t="s">
        <v>1057</v>
      </c>
    </row>
    <row r="260" spans="1:19">
      <c r="A260" t="s">
        <v>988</v>
      </c>
      <c r="B260">
        <v>80.08</v>
      </c>
      <c r="C260">
        <v>3</v>
      </c>
      <c r="D260">
        <v>12.012</v>
      </c>
      <c r="E260">
        <v>252.25200000000001</v>
      </c>
      <c r="F260" s="3">
        <v>43507</v>
      </c>
      <c r="G260" s="13">
        <v>0.64513888888888904</v>
      </c>
      <c r="H260" t="s">
        <v>15</v>
      </c>
      <c r="I260">
        <v>12.012</v>
      </c>
      <c r="J260">
        <v>5.4</v>
      </c>
      <c r="K260" t="s">
        <v>1050</v>
      </c>
      <c r="L260" t="s">
        <v>1051</v>
      </c>
      <c r="M260" t="s">
        <v>1044</v>
      </c>
      <c r="N260" t="s">
        <v>1019</v>
      </c>
      <c r="O260" t="s">
        <v>1018</v>
      </c>
      <c r="P260" t="s">
        <v>1026</v>
      </c>
      <c r="Q260" t="s">
        <v>1031</v>
      </c>
      <c r="R260" t="s">
        <v>1030</v>
      </c>
      <c r="S260" t="s">
        <v>1057</v>
      </c>
    </row>
    <row r="261" spans="1:19">
      <c r="A261" t="s">
        <v>669</v>
      </c>
      <c r="B261">
        <v>60.18</v>
      </c>
      <c r="C261">
        <v>4</v>
      </c>
      <c r="D261">
        <v>12.036</v>
      </c>
      <c r="E261">
        <v>252.756</v>
      </c>
      <c r="F261" s="3">
        <v>43512</v>
      </c>
      <c r="G261" s="13">
        <v>0.75277777777777799</v>
      </c>
      <c r="H261" t="s">
        <v>17</v>
      </c>
      <c r="I261">
        <v>12.036</v>
      </c>
      <c r="J261">
        <v>9.4</v>
      </c>
      <c r="K261" t="s">
        <v>1050</v>
      </c>
      <c r="L261" t="s">
        <v>1043</v>
      </c>
      <c r="M261" t="s">
        <v>1049</v>
      </c>
      <c r="N261" t="s">
        <v>1017</v>
      </c>
      <c r="O261" t="s">
        <v>1018</v>
      </c>
      <c r="P261" t="s">
        <v>1027</v>
      </c>
      <c r="Q261" t="s">
        <v>1033</v>
      </c>
      <c r="R261" t="s">
        <v>1032</v>
      </c>
      <c r="S261" t="s">
        <v>1058</v>
      </c>
    </row>
    <row r="262" spans="1:19">
      <c r="A262" t="s">
        <v>54</v>
      </c>
      <c r="B262">
        <v>30.12</v>
      </c>
      <c r="C262">
        <v>8</v>
      </c>
      <c r="D262">
        <v>12.048</v>
      </c>
      <c r="E262">
        <v>253.00800000000001</v>
      </c>
      <c r="F262" s="3">
        <v>43527</v>
      </c>
      <c r="G262" s="13">
        <v>0.54236111111111096</v>
      </c>
      <c r="H262" t="s">
        <v>15</v>
      </c>
      <c r="I262">
        <v>12.048</v>
      </c>
      <c r="J262">
        <v>7.7</v>
      </c>
      <c r="K262" t="s">
        <v>1045</v>
      </c>
      <c r="L262" t="s">
        <v>1048</v>
      </c>
      <c r="M262" t="s">
        <v>1044</v>
      </c>
      <c r="N262" t="s">
        <v>1017</v>
      </c>
      <c r="O262" t="s">
        <v>1018</v>
      </c>
      <c r="P262" t="s">
        <v>1026</v>
      </c>
      <c r="Q262" t="s">
        <v>1033</v>
      </c>
      <c r="R262" t="s">
        <v>1032</v>
      </c>
      <c r="S262" t="s">
        <v>1059</v>
      </c>
    </row>
    <row r="263" spans="1:19">
      <c r="A263" t="s">
        <v>591</v>
      </c>
      <c r="B263">
        <v>60.3</v>
      </c>
      <c r="C263">
        <v>4</v>
      </c>
      <c r="D263">
        <v>12.06</v>
      </c>
      <c r="E263">
        <v>253.26</v>
      </c>
      <c r="F263" s="3">
        <v>43516</v>
      </c>
      <c r="G263" s="13">
        <v>0.77986111111111101</v>
      </c>
      <c r="H263" t="s">
        <v>15</v>
      </c>
      <c r="I263">
        <v>12.06</v>
      </c>
      <c r="J263">
        <v>5.8</v>
      </c>
      <c r="K263" t="s">
        <v>1050</v>
      </c>
      <c r="L263" t="s">
        <v>1053</v>
      </c>
      <c r="M263" t="s">
        <v>1049</v>
      </c>
      <c r="N263" t="s">
        <v>1019</v>
      </c>
      <c r="O263" t="s">
        <v>1018</v>
      </c>
      <c r="P263" t="s">
        <v>1022</v>
      </c>
      <c r="Q263" t="s">
        <v>1033</v>
      </c>
      <c r="R263" t="s">
        <v>1032</v>
      </c>
      <c r="S263" t="s">
        <v>1057</v>
      </c>
    </row>
    <row r="264" spans="1:19">
      <c r="A264" t="s">
        <v>166</v>
      </c>
      <c r="B264">
        <v>34.56</v>
      </c>
      <c r="C264">
        <v>7</v>
      </c>
      <c r="D264">
        <v>12.096</v>
      </c>
      <c r="E264">
        <v>254.01599999999999</v>
      </c>
      <c r="F264" s="3">
        <v>43535</v>
      </c>
      <c r="G264" s="13">
        <v>0.67152777777777795</v>
      </c>
      <c r="H264" t="s">
        <v>17</v>
      </c>
      <c r="I264">
        <v>12.096</v>
      </c>
      <c r="J264">
        <v>7.3</v>
      </c>
      <c r="K264" t="s">
        <v>1045</v>
      </c>
      <c r="L264" t="s">
        <v>1051</v>
      </c>
      <c r="M264" t="s">
        <v>1049</v>
      </c>
      <c r="N264" t="s">
        <v>1017</v>
      </c>
      <c r="O264" t="s">
        <v>1018</v>
      </c>
      <c r="P264" t="s">
        <v>1023</v>
      </c>
      <c r="Q264" t="s">
        <v>1035</v>
      </c>
      <c r="R264" t="s">
        <v>1034</v>
      </c>
      <c r="S264" t="s">
        <v>1059</v>
      </c>
    </row>
    <row r="265" spans="1:19">
      <c r="A265" t="s">
        <v>368</v>
      </c>
      <c r="B265">
        <v>27</v>
      </c>
      <c r="C265">
        <v>9</v>
      </c>
      <c r="D265">
        <v>12.15</v>
      </c>
      <c r="E265">
        <v>255.15</v>
      </c>
      <c r="F265" s="3">
        <v>43526</v>
      </c>
      <c r="G265" s="13">
        <v>0.594444444444444</v>
      </c>
      <c r="H265" t="s">
        <v>15</v>
      </c>
      <c r="I265">
        <v>12.15</v>
      </c>
      <c r="J265">
        <v>4.8</v>
      </c>
      <c r="K265" t="s">
        <v>1045</v>
      </c>
      <c r="L265" t="s">
        <v>1043</v>
      </c>
      <c r="M265" t="s">
        <v>1044</v>
      </c>
      <c r="N265" t="s">
        <v>1017</v>
      </c>
      <c r="O265" t="s">
        <v>1018</v>
      </c>
      <c r="P265" t="s">
        <v>1026</v>
      </c>
      <c r="Q265" t="s">
        <v>1033</v>
      </c>
      <c r="R265" t="s">
        <v>1032</v>
      </c>
      <c r="S265" t="s">
        <v>1057</v>
      </c>
    </row>
    <row r="266" spans="1:19">
      <c r="A266" t="s">
        <v>982</v>
      </c>
      <c r="B266">
        <v>81.010000000000005</v>
      </c>
      <c r="C266">
        <v>3</v>
      </c>
      <c r="D266">
        <v>12.1515</v>
      </c>
      <c r="E266">
        <v>255.1815</v>
      </c>
      <c r="F266" s="3">
        <v>43478</v>
      </c>
      <c r="G266" s="13">
        <v>0.53819444444444398</v>
      </c>
      <c r="H266" t="s">
        <v>17</v>
      </c>
      <c r="I266">
        <v>12.1515</v>
      </c>
      <c r="J266">
        <v>9.3000000000000007</v>
      </c>
      <c r="K266" t="s">
        <v>1042</v>
      </c>
      <c r="L266" t="s">
        <v>1048</v>
      </c>
      <c r="M266" t="s">
        <v>1044</v>
      </c>
      <c r="N266" t="s">
        <v>1017</v>
      </c>
      <c r="O266" t="s">
        <v>1018</v>
      </c>
      <c r="P266" t="s">
        <v>1026</v>
      </c>
      <c r="Q266" t="s">
        <v>1031</v>
      </c>
      <c r="R266" t="s">
        <v>1030</v>
      </c>
      <c r="S266" t="s">
        <v>1058</v>
      </c>
    </row>
    <row r="267" spans="1:19">
      <c r="A267" t="s">
        <v>99</v>
      </c>
      <c r="B267">
        <v>48.91</v>
      </c>
      <c r="C267">
        <v>5</v>
      </c>
      <c r="D267">
        <v>12.227499999999999</v>
      </c>
      <c r="E267">
        <v>256.77749999999997</v>
      </c>
      <c r="F267" s="3">
        <v>43533</v>
      </c>
      <c r="G267" s="13">
        <v>0.42847222222222198</v>
      </c>
      <c r="H267" t="s">
        <v>15</v>
      </c>
      <c r="I267">
        <v>12.227499999999999</v>
      </c>
      <c r="J267">
        <v>6.6</v>
      </c>
      <c r="K267" t="s">
        <v>1045</v>
      </c>
      <c r="L267" t="s">
        <v>1043</v>
      </c>
      <c r="M267" t="s">
        <v>1047</v>
      </c>
      <c r="N267" t="s">
        <v>1017</v>
      </c>
      <c r="O267" t="s">
        <v>1018</v>
      </c>
      <c r="P267" t="s">
        <v>1023</v>
      </c>
      <c r="Q267" t="s">
        <v>1035</v>
      </c>
      <c r="R267" t="s">
        <v>1034</v>
      </c>
      <c r="S267" t="s">
        <v>1059</v>
      </c>
    </row>
    <row r="268" spans="1:19">
      <c r="A268" t="s">
        <v>664</v>
      </c>
      <c r="B268">
        <v>24.74</v>
      </c>
      <c r="C268">
        <v>10</v>
      </c>
      <c r="D268">
        <v>12.37</v>
      </c>
      <c r="E268">
        <v>259.77</v>
      </c>
      <c r="F268" s="3">
        <v>43520</v>
      </c>
      <c r="G268" s="13">
        <v>0.69722222222222197</v>
      </c>
      <c r="H268" t="s">
        <v>15</v>
      </c>
      <c r="I268">
        <v>12.37</v>
      </c>
      <c r="J268">
        <v>7.1</v>
      </c>
      <c r="K268" t="s">
        <v>1050</v>
      </c>
      <c r="L268" t="s">
        <v>1048</v>
      </c>
      <c r="M268" t="s">
        <v>1049</v>
      </c>
      <c r="N268" t="s">
        <v>1019</v>
      </c>
      <c r="O268" t="s">
        <v>1018</v>
      </c>
      <c r="P268" t="s">
        <v>1025</v>
      </c>
      <c r="Q268" t="s">
        <v>1035</v>
      </c>
      <c r="R268" t="s">
        <v>1034</v>
      </c>
      <c r="S268" t="s">
        <v>1059</v>
      </c>
    </row>
    <row r="269" spans="1:19">
      <c r="A269" t="s">
        <v>712</v>
      </c>
      <c r="B269">
        <v>62.19</v>
      </c>
      <c r="C269">
        <v>4</v>
      </c>
      <c r="D269">
        <v>12.438000000000001</v>
      </c>
      <c r="E269">
        <v>261.19799999999998</v>
      </c>
      <c r="F269" s="3">
        <v>43471</v>
      </c>
      <c r="G269" s="13">
        <v>0.82361111111111096</v>
      </c>
      <c r="H269" t="s">
        <v>13</v>
      </c>
      <c r="I269">
        <v>12.438000000000001</v>
      </c>
      <c r="J269">
        <v>4.3</v>
      </c>
      <c r="K269" t="s">
        <v>1042</v>
      </c>
      <c r="L269" t="s">
        <v>1048</v>
      </c>
      <c r="M269" t="s">
        <v>1049</v>
      </c>
      <c r="N269" t="s">
        <v>1019</v>
      </c>
      <c r="O269" t="s">
        <v>1018</v>
      </c>
      <c r="P269" t="s">
        <v>1026</v>
      </c>
      <c r="Q269" t="s">
        <v>1033</v>
      </c>
      <c r="R269" t="s">
        <v>1032</v>
      </c>
      <c r="S269" t="s">
        <v>1057</v>
      </c>
    </row>
    <row r="270" spans="1:19">
      <c r="A270" t="s">
        <v>573</v>
      </c>
      <c r="B270">
        <v>41.66</v>
      </c>
      <c r="C270">
        <v>6</v>
      </c>
      <c r="D270">
        <v>12.497999999999999</v>
      </c>
      <c r="E270">
        <v>262.45800000000003</v>
      </c>
      <c r="F270" s="3">
        <v>43467</v>
      </c>
      <c r="G270" s="13">
        <v>0.64166666666666705</v>
      </c>
      <c r="H270" t="s">
        <v>13</v>
      </c>
      <c r="I270">
        <v>12.497999999999999</v>
      </c>
      <c r="J270">
        <v>5.6</v>
      </c>
      <c r="K270" t="s">
        <v>1042</v>
      </c>
      <c r="L270" t="s">
        <v>1053</v>
      </c>
      <c r="M270" t="s">
        <v>1044</v>
      </c>
      <c r="N270" t="s">
        <v>1017</v>
      </c>
      <c r="O270" t="s">
        <v>1018</v>
      </c>
      <c r="P270" t="s">
        <v>1022</v>
      </c>
      <c r="Q270" t="s">
        <v>1031</v>
      </c>
      <c r="R270" t="s">
        <v>1030</v>
      </c>
      <c r="S270" t="s">
        <v>1057</v>
      </c>
    </row>
    <row r="271" spans="1:19">
      <c r="A271" t="s">
        <v>846</v>
      </c>
      <c r="B271">
        <v>62.57</v>
      </c>
      <c r="C271">
        <v>4</v>
      </c>
      <c r="D271">
        <v>12.513999999999999</v>
      </c>
      <c r="E271">
        <v>262.79399999999998</v>
      </c>
      <c r="F271" s="3">
        <v>43521</v>
      </c>
      <c r="G271" s="13">
        <v>0.77569444444444402</v>
      </c>
      <c r="H271" t="s">
        <v>15</v>
      </c>
      <c r="I271">
        <v>12.513999999999999</v>
      </c>
      <c r="J271">
        <v>9.5</v>
      </c>
      <c r="K271" t="s">
        <v>1050</v>
      </c>
      <c r="L271" t="s">
        <v>1051</v>
      </c>
      <c r="M271" t="s">
        <v>1049</v>
      </c>
      <c r="N271" t="s">
        <v>1019</v>
      </c>
      <c r="O271" t="s">
        <v>1018</v>
      </c>
      <c r="P271" t="s">
        <v>1024</v>
      </c>
      <c r="Q271" t="s">
        <v>1033</v>
      </c>
      <c r="R271" t="s">
        <v>1032</v>
      </c>
      <c r="S271" t="s">
        <v>1058</v>
      </c>
    </row>
    <row r="272" spans="1:19">
      <c r="A272" t="s">
        <v>258</v>
      </c>
      <c r="B272">
        <v>62.65</v>
      </c>
      <c r="C272">
        <v>4</v>
      </c>
      <c r="D272">
        <v>12.53</v>
      </c>
      <c r="E272">
        <v>263.13</v>
      </c>
      <c r="F272" s="3">
        <v>43470</v>
      </c>
      <c r="G272" s="13">
        <v>0.47569444444444398</v>
      </c>
      <c r="H272" t="s">
        <v>15</v>
      </c>
      <c r="I272">
        <v>12.53</v>
      </c>
      <c r="J272">
        <v>4.2</v>
      </c>
      <c r="K272" t="s">
        <v>1042</v>
      </c>
      <c r="L272" t="s">
        <v>1043</v>
      </c>
      <c r="M272" t="s">
        <v>1047</v>
      </c>
      <c r="N272" t="s">
        <v>1017</v>
      </c>
      <c r="O272" t="s">
        <v>1018</v>
      </c>
      <c r="P272" t="s">
        <v>1026</v>
      </c>
      <c r="Q272" t="s">
        <v>1031</v>
      </c>
      <c r="R272" t="s">
        <v>1030</v>
      </c>
      <c r="S272" t="s">
        <v>1057</v>
      </c>
    </row>
    <row r="273" spans="1:19">
      <c r="A273" t="s">
        <v>172</v>
      </c>
      <c r="B273">
        <v>50.28</v>
      </c>
      <c r="C273">
        <v>5</v>
      </c>
      <c r="D273">
        <v>12.57</v>
      </c>
      <c r="E273">
        <v>263.97000000000003</v>
      </c>
      <c r="F273" s="3">
        <v>43531</v>
      </c>
      <c r="G273" s="13">
        <v>0.58194444444444404</v>
      </c>
      <c r="H273" t="s">
        <v>13</v>
      </c>
      <c r="I273">
        <v>12.57</v>
      </c>
      <c r="J273">
        <v>9.6999999999999993</v>
      </c>
      <c r="K273" t="s">
        <v>1045</v>
      </c>
      <c r="L273" t="s">
        <v>1052</v>
      </c>
      <c r="M273" t="s">
        <v>1044</v>
      </c>
      <c r="N273" t="s">
        <v>1019</v>
      </c>
      <c r="O273" t="s">
        <v>1018</v>
      </c>
      <c r="P273" t="s">
        <v>1026</v>
      </c>
      <c r="Q273" t="s">
        <v>1033</v>
      </c>
      <c r="R273" t="s">
        <v>1032</v>
      </c>
      <c r="S273" t="s">
        <v>1058</v>
      </c>
    </row>
    <row r="274" spans="1:19">
      <c r="A274" t="s">
        <v>388</v>
      </c>
      <c r="B274">
        <v>42.08</v>
      </c>
      <c r="C274">
        <v>6</v>
      </c>
      <c r="D274">
        <v>12.624000000000001</v>
      </c>
      <c r="E274">
        <v>265.10399999999998</v>
      </c>
      <c r="F274" s="3">
        <v>43494</v>
      </c>
      <c r="G274" s="13">
        <v>0.51736111111111105</v>
      </c>
      <c r="H274" t="s">
        <v>15</v>
      </c>
      <c r="I274">
        <v>12.624000000000001</v>
      </c>
      <c r="J274">
        <v>8.9</v>
      </c>
      <c r="K274" t="s">
        <v>1042</v>
      </c>
      <c r="L274" t="s">
        <v>1054</v>
      </c>
      <c r="M274" t="s">
        <v>1044</v>
      </c>
      <c r="N274" t="s">
        <v>1019</v>
      </c>
      <c r="O274" t="s">
        <v>1018</v>
      </c>
      <c r="P274" t="s">
        <v>1027</v>
      </c>
      <c r="Q274" t="s">
        <v>1035</v>
      </c>
      <c r="R274" t="s">
        <v>1034</v>
      </c>
      <c r="S274" t="s">
        <v>1058</v>
      </c>
    </row>
    <row r="275" spans="1:19">
      <c r="A275" t="s">
        <v>958</v>
      </c>
      <c r="B275">
        <v>50.79</v>
      </c>
      <c r="C275">
        <v>5</v>
      </c>
      <c r="D275">
        <v>12.6975</v>
      </c>
      <c r="E275">
        <v>266.64749999999998</v>
      </c>
      <c r="F275" s="3">
        <v>43515</v>
      </c>
      <c r="G275" s="13">
        <v>0.62013888888888902</v>
      </c>
      <c r="H275" t="s">
        <v>17</v>
      </c>
      <c r="I275">
        <v>12.6975</v>
      </c>
      <c r="J275">
        <v>5.3</v>
      </c>
      <c r="K275" t="s">
        <v>1050</v>
      </c>
      <c r="L275" t="s">
        <v>1054</v>
      </c>
      <c r="M275" t="s">
        <v>1044</v>
      </c>
      <c r="N275" t="s">
        <v>1019</v>
      </c>
      <c r="O275" t="s">
        <v>1018</v>
      </c>
      <c r="P275" t="s">
        <v>1024</v>
      </c>
      <c r="Q275" t="s">
        <v>1031</v>
      </c>
      <c r="R275" t="s">
        <v>1030</v>
      </c>
      <c r="S275" t="s">
        <v>1057</v>
      </c>
    </row>
    <row r="276" spans="1:19">
      <c r="A276" t="s">
        <v>479</v>
      </c>
      <c r="B276">
        <v>51.34</v>
      </c>
      <c r="C276">
        <v>5</v>
      </c>
      <c r="D276">
        <v>12.835000000000001</v>
      </c>
      <c r="E276">
        <v>269.53500000000003</v>
      </c>
      <c r="F276" s="3">
        <v>43552</v>
      </c>
      <c r="G276" s="13">
        <v>0.64652777777777803</v>
      </c>
      <c r="H276" t="s">
        <v>17</v>
      </c>
      <c r="I276">
        <v>12.835000000000001</v>
      </c>
      <c r="J276">
        <v>9.1</v>
      </c>
      <c r="K276" t="s">
        <v>1045</v>
      </c>
      <c r="L276" t="s">
        <v>1052</v>
      </c>
      <c r="M276" t="s">
        <v>1044</v>
      </c>
      <c r="N276" t="s">
        <v>1017</v>
      </c>
      <c r="O276" t="s">
        <v>1018</v>
      </c>
      <c r="P276" t="s">
        <v>1022</v>
      </c>
      <c r="Q276" t="s">
        <v>1031</v>
      </c>
      <c r="R276" t="s">
        <v>1030</v>
      </c>
      <c r="S276" t="s">
        <v>1058</v>
      </c>
    </row>
    <row r="277" spans="1:19">
      <c r="A277" t="s">
        <v>950</v>
      </c>
      <c r="B277">
        <v>85.72</v>
      </c>
      <c r="C277">
        <v>3</v>
      </c>
      <c r="D277">
        <v>12.858000000000001</v>
      </c>
      <c r="E277">
        <v>270.01799999999997</v>
      </c>
      <c r="F277" s="3">
        <v>43489</v>
      </c>
      <c r="G277" s="13">
        <v>0.874305555555556</v>
      </c>
      <c r="H277" t="s">
        <v>13</v>
      </c>
      <c r="I277">
        <v>12.858000000000001</v>
      </c>
      <c r="J277">
        <v>5.0999999999999996</v>
      </c>
      <c r="K277" t="s">
        <v>1042</v>
      </c>
      <c r="L277" t="s">
        <v>1052</v>
      </c>
      <c r="M277" t="s">
        <v>1049</v>
      </c>
      <c r="N277" t="s">
        <v>1017</v>
      </c>
      <c r="O277" t="s">
        <v>1018</v>
      </c>
      <c r="P277" t="s">
        <v>1026</v>
      </c>
      <c r="Q277" t="s">
        <v>1035</v>
      </c>
      <c r="R277" t="s">
        <v>1034</v>
      </c>
      <c r="S277" t="s">
        <v>1057</v>
      </c>
    </row>
    <row r="278" spans="1:19">
      <c r="A278" t="s">
        <v>884</v>
      </c>
      <c r="B278">
        <v>64.59</v>
      </c>
      <c r="C278">
        <v>4</v>
      </c>
      <c r="D278">
        <v>12.917999999999999</v>
      </c>
      <c r="E278">
        <v>271.27800000000002</v>
      </c>
      <c r="F278" s="3">
        <v>43471</v>
      </c>
      <c r="G278" s="13">
        <v>0.56597222222222199</v>
      </c>
      <c r="H278" t="s">
        <v>13</v>
      </c>
      <c r="I278">
        <v>12.917999999999999</v>
      </c>
      <c r="J278">
        <v>9.3000000000000007</v>
      </c>
      <c r="K278" t="s">
        <v>1042</v>
      </c>
      <c r="L278" t="s">
        <v>1048</v>
      </c>
      <c r="M278" t="s">
        <v>1044</v>
      </c>
      <c r="N278" t="s">
        <v>1019</v>
      </c>
      <c r="O278" t="s">
        <v>1018</v>
      </c>
      <c r="P278" t="s">
        <v>1023</v>
      </c>
      <c r="Q278" t="s">
        <v>1031</v>
      </c>
      <c r="R278" t="s">
        <v>1030</v>
      </c>
      <c r="S278" t="s">
        <v>1058</v>
      </c>
    </row>
    <row r="279" spans="1:19">
      <c r="A279" t="s">
        <v>986</v>
      </c>
      <c r="B279">
        <v>36.909999999999997</v>
      </c>
      <c r="C279">
        <v>7</v>
      </c>
      <c r="D279">
        <v>12.9185</v>
      </c>
      <c r="E279">
        <v>271.2885</v>
      </c>
      <c r="F279" s="3">
        <v>43506</v>
      </c>
      <c r="G279" s="13">
        <v>0.57708333333333295</v>
      </c>
      <c r="H279" t="s">
        <v>13</v>
      </c>
      <c r="I279">
        <v>12.9185</v>
      </c>
      <c r="J279">
        <v>6.7</v>
      </c>
      <c r="K279" t="s">
        <v>1050</v>
      </c>
      <c r="L279" t="s">
        <v>1048</v>
      </c>
      <c r="M279" t="s">
        <v>1044</v>
      </c>
      <c r="N279" t="s">
        <v>1017</v>
      </c>
      <c r="O279" t="s">
        <v>1018</v>
      </c>
      <c r="P279" t="s">
        <v>1026</v>
      </c>
      <c r="Q279" t="s">
        <v>1033</v>
      </c>
      <c r="R279" t="s">
        <v>1032</v>
      </c>
      <c r="S279" t="s">
        <v>1059</v>
      </c>
    </row>
    <row r="280" spans="1:19">
      <c r="A280" t="s">
        <v>218</v>
      </c>
      <c r="B280">
        <v>25.9</v>
      </c>
      <c r="C280">
        <v>10</v>
      </c>
      <c r="D280">
        <v>12.95</v>
      </c>
      <c r="E280">
        <v>271.95</v>
      </c>
      <c r="F280" s="3">
        <v>43502</v>
      </c>
      <c r="G280" s="13">
        <v>0.61875000000000002</v>
      </c>
      <c r="H280" t="s">
        <v>13</v>
      </c>
      <c r="I280">
        <v>12.95</v>
      </c>
      <c r="J280">
        <v>8.6999999999999993</v>
      </c>
      <c r="K280" t="s">
        <v>1050</v>
      </c>
      <c r="L280" t="s">
        <v>1053</v>
      </c>
      <c r="M280" t="s">
        <v>1044</v>
      </c>
      <c r="N280" t="s">
        <v>1017</v>
      </c>
      <c r="O280" t="s">
        <v>1018</v>
      </c>
      <c r="P280" t="s">
        <v>1024</v>
      </c>
      <c r="Q280" t="s">
        <v>1033</v>
      </c>
      <c r="R280" t="s">
        <v>1032</v>
      </c>
      <c r="S280" t="s">
        <v>1058</v>
      </c>
    </row>
    <row r="281" spans="1:19">
      <c r="A281" t="s">
        <v>164</v>
      </c>
      <c r="B281">
        <v>32.46</v>
      </c>
      <c r="C281">
        <v>8</v>
      </c>
      <c r="D281">
        <v>12.984</v>
      </c>
      <c r="E281">
        <v>272.66399999999999</v>
      </c>
      <c r="F281" s="3">
        <v>43551</v>
      </c>
      <c r="G281" s="13">
        <v>0.57499999999999996</v>
      </c>
      <c r="H281" t="s">
        <v>17</v>
      </c>
      <c r="I281">
        <v>12.984</v>
      </c>
      <c r="J281">
        <v>4.9000000000000004</v>
      </c>
      <c r="K281" t="s">
        <v>1045</v>
      </c>
      <c r="L281" t="s">
        <v>1053</v>
      </c>
      <c r="M281" t="s">
        <v>1044</v>
      </c>
      <c r="N281" t="s">
        <v>1019</v>
      </c>
      <c r="O281" t="s">
        <v>1018</v>
      </c>
      <c r="P281" t="s">
        <v>1024</v>
      </c>
      <c r="Q281" t="s">
        <v>1031</v>
      </c>
      <c r="R281" t="s">
        <v>1030</v>
      </c>
      <c r="S281" t="s">
        <v>1057</v>
      </c>
    </row>
    <row r="282" spans="1:19">
      <c r="A282" t="s">
        <v>194</v>
      </c>
      <c r="B282">
        <v>86.8</v>
      </c>
      <c r="C282">
        <v>3</v>
      </c>
      <c r="D282">
        <v>13.02</v>
      </c>
      <c r="E282">
        <v>273.42</v>
      </c>
      <c r="F282" s="3">
        <v>43493</v>
      </c>
      <c r="G282" s="13">
        <v>0.69930555555555596</v>
      </c>
      <c r="H282" t="s">
        <v>13</v>
      </c>
      <c r="I282">
        <v>13.02</v>
      </c>
      <c r="J282">
        <v>9.9</v>
      </c>
      <c r="K282" t="s">
        <v>1042</v>
      </c>
      <c r="L282" t="s">
        <v>1051</v>
      </c>
      <c r="M282" t="s">
        <v>1049</v>
      </c>
      <c r="N282" t="s">
        <v>1017</v>
      </c>
      <c r="O282" t="s">
        <v>1018</v>
      </c>
      <c r="P282" t="s">
        <v>1024</v>
      </c>
      <c r="Q282" t="s">
        <v>1035</v>
      </c>
      <c r="R282" t="s">
        <v>1034</v>
      </c>
      <c r="S282" t="s">
        <v>1058</v>
      </c>
    </row>
    <row r="283" spans="1:19">
      <c r="A283" t="s">
        <v>274</v>
      </c>
      <c r="B283">
        <v>65.94</v>
      </c>
      <c r="C283">
        <v>4</v>
      </c>
      <c r="D283">
        <v>13.188000000000001</v>
      </c>
      <c r="E283">
        <v>276.94799999999998</v>
      </c>
      <c r="F283" s="3">
        <v>43503</v>
      </c>
      <c r="G283" s="13">
        <v>0.54513888888888895</v>
      </c>
      <c r="H283" t="s">
        <v>17</v>
      </c>
      <c r="I283">
        <v>13.188000000000001</v>
      </c>
      <c r="J283">
        <v>6.9</v>
      </c>
      <c r="K283" t="s">
        <v>1050</v>
      </c>
      <c r="L283" t="s">
        <v>1052</v>
      </c>
      <c r="M283" t="s">
        <v>1044</v>
      </c>
      <c r="N283" t="s">
        <v>1017</v>
      </c>
      <c r="O283" t="s">
        <v>1018</v>
      </c>
      <c r="P283" t="s">
        <v>1025</v>
      </c>
      <c r="Q283" t="s">
        <v>1035</v>
      </c>
      <c r="R283" t="s">
        <v>1034</v>
      </c>
      <c r="S283" t="s">
        <v>1059</v>
      </c>
    </row>
    <row r="284" spans="1:19">
      <c r="A284" t="s">
        <v>382</v>
      </c>
      <c r="B284">
        <v>65.94</v>
      </c>
      <c r="C284">
        <v>4</v>
      </c>
      <c r="D284">
        <v>13.188000000000001</v>
      </c>
      <c r="E284">
        <v>276.94799999999998</v>
      </c>
      <c r="F284" s="3">
        <v>43548</v>
      </c>
      <c r="G284" s="13">
        <v>0.436805555555556</v>
      </c>
      <c r="H284" t="s">
        <v>15</v>
      </c>
      <c r="I284">
        <v>13.188000000000001</v>
      </c>
      <c r="J284">
        <v>6</v>
      </c>
      <c r="K284" t="s">
        <v>1045</v>
      </c>
      <c r="L284" t="s">
        <v>1048</v>
      </c>
      <c r="M284" t="s">
        <v>1047</v>
      </c>
      <c r="N284" t="s">
        <v>1017</v>
      </c>
      <c r="O284" t="s">
        <v>1018</v>
      </c>
      <c r="P284" t="s">
        <v>1026</v>
      </c>
      <c r="Q284" t="s">
        <v>1031</v>
      </c>
      <c r="R284" t="s">
        <v>1030</v>
      </c>
      <c r="S284" t="s">
        <v>1059</v>
      </c>
    </row>
    <row r="285" spans="1:19">
      <c r="A285" t="s">
        <v>36</v>
      </c>
      <c r="B285">
        <v>87.98</v>
      </c>
      <c r="C285">
        <v>3</v>
      </c>
      <c r="D285">
        <v>13.196999999999999</v>
      </c>
      <c r="E285">
        <v>277.137</v>
      </c>
      <c r="F285" s="3">
        <v>43529</v>
      </c>
      <c r="G285" s="13">
        <v>0.44444444444444398</v>
      </c>
      <c r="H285" t="s">
        <v>13</v>
      </c>
      <c r="I285">
        <v>13.196999999999999</v>
      </c>
      <c r="J285">
        <v>5.0999999999999996</v>
      </c>
      <c r="K285" t="s">
        <v>1045</v>
      </c>
      <c r="L285" t="s">
        <v>1054</v>
      </c>
      <c r="M285" t="s">
        <v>1047</v>
      </c>
      <c r="N285" t="s">
        <v>1019</v>
      </c>
      <c r="O285" t="s">
        <v>1018</v>
      </c>
      <c r="P285" t="s">
        <v>1024</v>
      </c>
      <c r="Q285" t="s">
        <v>1033</v>
      </c>
      <c r="R285" t="s">
        <v>1032</v>
      </c>
      <c r="S285" t="s">
        <v>1057</v>
      </c>
    </row>
    <row r="286" spans="1:19">
      <c r="A286" t="s">
        <v>162</v>
      </c>
      <c r="B286">
        <v>66.14</v>
      </c>
      <c r="C286">
        <v>4</v>
      </c>
      <c r="D286">
        <v>13.228</v>
      </c>
      <c r="E286">
        <v>277.78800000000001</v>
      </c>
      <c r="F286" s="3">
        <v>43543</v>
      </c>
      <c r="G286" s="13">
        <v>0.531944444444444</v>
      </c>
      <c r="H286" t="s">
        <v>17</v>
      </c>
      <c r="I286">
        <v>13.228</v>
      </c>
      <c r="J286">
        <v>5.6</v>
      </c>
      <c r="K286" t="s">
        <v>1045</v>
      </c>
      <c r="L286" t="s">
        <v>1054</v>
      </c>
      <c r="M286" t="s">
        <v>1044</v>
      </c>
      <c r="N286" t="s">
        <v>1019</v>
      </c>
      <c r="O286" t="s">
        <v>1018</v>
      </c>
      <c r="P286" t="s">
        <v>1024</v>
      </c>
      <c r="Q286" t="s">
        <v>1035</v>
      </c>
      <c r="R286" t="s">
        <v>1034</v>
      </c>
      <c r="S286" t="s">
        <v>1057</v>
      </c>
    </row>
    <row r="287" spans="1:19">
      <c r="A287" t="s">
        <v>39</v>
      </c>
      <c r="B287">
        <v>88.63</v>
      </c>
      <c r="C287">
        <v>3</v>
      </c>
      <c r="D287">
        <v>13.294499999999999</v>
      </c>
      <c r="E287">
        <v>279.18450000000001</v>
      </c>
      <c r="F287" s="3">
        <v>43526</v>
      </c>
      <c r="G287" s="13">
        <v>0.73333333333333295</v>
      </c>
      <c r="H287" t="s">
        <v>13</v>
      </c>
      <c r="I287">
        <v>13.294499999999999</v>
      </c>
      <c r="J287">
        <v>6</v>
      </c>
      <c r="K287" t="s">
        <v>1045</v>
      </c>
      <c r="L287" t="s">
        <v>1043</v>
      </c>
      <c r="M287" t="s">
        <v>1049</v>
      </c>
      <c r="N287" t="s">
        <v>1017</v>
      </c>
      <c r="O287" t="s">
        <v>1018</v>
      </c>
      <c r="P287" t="s">
        <v>1023</v>
      </c>
      <c r="Q287" t="s">
        <v>1031</v>
      </c>
      <c r="R287" t="s">
        <v>1030</v>
      </c>
      <c r="S287" t="s">
        <v>1059</v>
      </c>
    </row>
    <row r="288" spans="1:19">
      <c r="A288" t="s">
        <v>955</v>
      </c>
      <c r="B288">
        <v>66.52</v>
      </c>
      <c r="C288">
        <v>4</v>
      </c>
      <c r="D288">
        <v>13.304</v>
      </c>
      <c r="E288">
        <v>279.38400000000001</v>
      </c>
      <c r="F288" s="3">
        <v>43526</v>
      </c>
      <c r="G288" s="13">
        <v>0.75972222222222197</v>
      </c>
      <c r="H288" t="s">
        <v>13</v>
      </c>
      <c r="I288">
        <v>13.304</v>
      </c>
      <c r="J288">
        <v>6.9</v>
      </c>
      <c r="K288" t="s">
        <v>1045</v>
      </c>
      <c r="L288" t="s">
        <v>1043</v>
      </c>
      <c r="M288" t="s">
        <v>1049</v>
      </c>
      <c r="N288" t="s">
        <v>1019</v>
      </c>
      <c r="O288" t="s">
        <v>1018</v>
      </c>
      <c r="P288" t="s">
        <v>1022</v>
      </c>
      <c r="Q288" t="s">
        <v>1031</v>
      </c>
      <c r="R288" t="s">
        <v>1030</v>
      </c>
      <c r="S288" t="s">
        <v>1059</v>
      </c>
    </row>
    <row r="289" spans="1:19">
      <c r="A289" t="s">
        <v>586</v>
      </c>
      <c r="B289">
        <v>26.67</v>
      </c>
      <c r="C289">
        <v>10</v>
      </c>
      <c r="D289">
        <v>13.335000000000001</v>
      </c>
      <c r="E289">
        <v>280.03500000000003</v>
      </c>
      <c r="F289" s="3">
        <v>43494</v>
      </c>
      <c r="G289" s="13">
        <v>0.49166666666666697</v>
      </c>
      <c r="H289" t="s">
        <v>15</v>
      </c>
      <c r="I289">
        <v>13.335000000000001</v>
      </c>
      <c r="J289">
        <v>8.6</v>
      </c>
      <c r="K289" t="s">
        <v>1042</v>
      </c>
      <c r="L289" t="s">
        <v>1054</v>
      </c>
      <c r="M289" t="s">
        <v>1047</v>
      </c>
      <c r="N289" t="s">
        <v>1017</v>
      </c>
      <c r="O289" t="s">
        <v>1018</v>
      </c>
      <c r="P289" t="s">
        <v>1023</v>
      </c>
      <c r="Q289" t="s">
        <v>1033</v>
      </c>
      <c r="R289" t="s">
        <v>1032</v>
      </c>
      <c r="S289" t="s">
        <v>1058</v>
      </c>
    </row>
    <row r="290" spans="1:19">
      <c r="A290" t="s">
        <v>852</v>
      </c>
      <c r="B290">
        <v>44.63</v>
      </c>
      <c r="C290">
        <v>6</v>
      </c>
      <c r="D290">
        <v>13.388999999999999</v>
      </c>
      <c r="E290">
        <v>281.16899999999998</v>
      </c>
      <c r="F290" s="3">
        <v>43467</v>
      </c>
      <c r="G290" s="13">
        <v>0.83888888888888902</v>
      </c>
      <c r="H290" t="s">
        <v>17</v>
      </c>
      <c r="I290">
        <v>13.388999999999999</v>
      </c>
      <c r="J290">
        <v>5.0999999999999996</v>
      </c>
      <c r="K290" t="s">
        <v>1042</v>
      </c>
      <c r="L290" t="s">
        <v>1053</v>
      </c>
      <c r="M290" t="s">
        <v>1049</v>
      </c>
      <c r="N290" t="s">
        <v>1019</v>
      </c>
      <c r="O290" t="s">
        <v>1018</v>
      </c>
      <c r="P290" t="s">
        <v>1023</v>
      </c>
      <c r="Q290" t="s">
        <v>1033</v>
      </c>
      <c r="R290" t="s">
        <v>1032</v>
      </c>
      <c r="S290" t="s">
        <v>1057</v>
      </c>
    </row>
    <row r="291" spans="1:19">
      <c r="A291" t="s">
        <v>420</v>
      </c>
      <c r="B291">
        <v>67.260000000000005</v>
      </c>
      <c r="C291">
        <v>4</v>
      </c>
      <c r="D291">
        <v>13.452</v>
      </c>
      <c r="E291">
        <v>282.49200000000002</v>
      </c>
      <c r="F291" s="3">
        <v>43484</v>
      </c>
      <c r="G291" s="13">
        <v>0.64444444444444404</v>
      </c>
      <c r="H291" t="s">
        <v>17</v>
      </c>
      <c r="I291">
        <v>13.452</v>
      </c>
      <c r="J291">
        <v>8</v>
      </c>
      <c r="K291" t="s">
        <v>1042</v>
      </c>
      <c r="L291" t="s">
        <v>1043</v>
      </c>
      <c r="M291" t="s">
        <v>1044</v>
      </c>
      <c r="N291" t="s">
        <v>1017</v>
      </c>
      <c r="O291" t="s">
        <v>1018</v>
      </c>
      <c r="P291" t="s">
        <v>1023</v>
      </c>
      <c r="Q291" t="s">
        <v>1031</v>
      </c>
      <c r="R291" t="s">
        <v>1030</v>
      </c>
      <c r="S291" t="s">
        <v>1058</v>
      </c>
    </row>
    <row r="292" spans="1:19">
      <c r="A292" t="s">
        <v>688</v>
      </c>
      <c r="B292">
        <v>33.64</v>
      </c>
      <c r="C292">
        <v>8</v>
      </c>
      <c r="D292">
        <v>13.456</v>
      </c>
      <c r="E292">
        <v>282.57600000000002</v>
      </c>
      <c r="F292" s="3">
        <v>43511</v>
      </c>
      <c r="G292" s="13">
        <v>0.71527777777777801</v>
      </c>
      <c r="H292" t="s">
        <v>17</v>
      </c>
      <c r="I292">
        <v>13.456</v>
      </c>
      <c r="J292">
        <v>9.3000000000000007</v>
      </c>
      <c r="K292" t="s">
        <v>1050</v>
      </c>
      <c r="L292" t="s">
        <v>1046</v>
      </c>
      <c r="M292" t="s">
        <v>1049</v>
      </c>
      <c r="N292" t="s">
        <v>1019</v>
      </c>
      <c r="O292" t="s">
        <v>1018</v>
      </c>
      <c r="P292" t="s">
        <v>1024</v>
      </c>
      <c r="Q292" t="s">
        <v>1035</v>
      </c>
      <c r="R292" t="s">
        <v>1034</v>
      </c>
      <c r="S292" t="s">
        <v>1058</v>
      </c>
    </row>
    <row r="293" spans="1:19">
      <c r="A293" t="s">
        <v>150</v>
      </c>
      <c r="B293">
        <v>90.22</v>
      </c>
      <c r="C293">
        <v>3</v>
      </c>
      <c r="D293">
        <v>13.532999999999999</v>
      </c>
      <c r="E293">
        <v>284.19299999999998</v>
      </c>
      <c r="F293" s="3">
        <v>43514</v>
      </c>
      <c r="G293" s="13">
        <v>0.81874999999999998</v>
      </c>
      <c r="H293" t="s">
        <v>15</v>
      </c>
      <c r="I293">
        <v>13.532999999999999</v>
      </c>
      <c r="J293">
        <v>6.2</v>
      </c>
      <c r="K293" t="s">
        <v>1050</v>
      </c>
      <c r="L293" t="s">
        <v>1051</v>
      </c>
      <c r="M293" t="s">
        <v>1049</v>
      </c>
      <c r="N293" t="s">
        <v>1019</v>
      </c>
      <c r="O293" t="s">
        <v>1018</v>
      </c>
      <c r="P293" t="s">
        <v>1027</v>
      </c>
      <c r="Q293" t="s">
        <v>1035</v>
      </c>
      <c r="R293" t="s">
        <v>1034</v>
      </c>
      <c r="S293" t="s">
        <v>1059</v>
      </c>
    </row>
    <row r="294" spans="1:19">
      <c r="A294" t="s">
        <v>832</v>
      </c>
      <c r="B294">
        <v>33.880000000000003</v>
      </c>
      <c r="C294">
        <v>8</v>
      </c>
      <c r="D294">
        <v>13.552</v>
      </c>
      <c r="E294">
        <v>284.59199999999998</v>
      </c>
      <c r="F294" s="3">
        <v>43484</v>
      </c>
      <c r="G294" s="13">
        <v>0.85347222222222197</v>
      </c>
      <c r="H294" t="s">
        <v>13</v>
      </c>
      <c r="I294">
        <v>13.552</v>
      </c>
      <c r="J294">
        <v>9.6</v>
      </c>
      <c r="K294" t="s">
        <v>1042</v>
      </c>
      <c r="L294" t="s">
        <v>1043</v>
      </c>
      <c r="M294" t="s">
        <v>1049</v>
      </c>
      <c r="N294" t="s">
        <v>1019</v>
      </c>
      <c r="O294" t="s">
        <v>1018</v>
      </c>
      <c r="P294" t="s">
        <v>1022</v>
      </c>
      <c r="Q294" t="s">
        <v>1031</v>
      </c>
      <c r="R294" t="s">
        <v>1030</v>
      </c>
      <c r="S294" t="s">
        <v>1058</v>
      </c>
    </row>
    <row r="295" spans="1:19">
      <c r="A295" t="s">
        <v>235</v>
      </c>
      <c r="B295">
        <v>45.35</v>
      </c>
      <c r="C295">
        <v>6</v>
      </c>
      <c r="D295">
        <v>13.605</v>
      </c>
      <c r="E295">
        <v>285.70499999999998</v>
      </c>
      <c r="F295" s="3">
        <v>43496</v>
      </c>
      <c r="G295" s="13">
        <v>0.57222222222222197</v>
      </c>
      <c r="H295" t="s">
        <v>13</v>
      </c>
      <c r="I295">
        <v>13.605</v>
      </c>
      <c r="J295">
        <v>6.1</v>
      </c>
      <c r="K295" t="s">
        <v>1042</v>
      </c>
      <c r="L295" t="s">
        <v>1052</v>
      </c>
      <c r="M295" t="s">
        <v>1044</v>
      </c>
      <c r="N295" t="s">
        <v>1019</v>
      </c>
      <c r="O295" t="s">
        <v>1018</v>
      </c>
      <c r="P295" t="s">
        <v>1025</v>
      </c>
      <c r="Q295" t="s">
        <v>1033</v>
      </c>
      <c r="R295" t="s">
        <v>1032</v>
      </c>
      <c r="S295" t="s">
        <v>1059</v>
      </c>
    </row>
    <row r="296" spans="1:19">
      <c r="A296" t="s">
        <v>806</v>
      </c>
      <c r="B296">
        <v>68.55</v>
      </c>
      <c r="C296">
        <v>4</v>
      </c>
      <c r="D296">
        <v>13.71</v>
      </c>
      <c r="E296">
        <v>287.91000000000003</v>
      </c>
      <c r="F296" s="3">
        <v>43511</v>
      </c>
      <c r="G296" s="13">
        <v>0.84791666666666698</v>
      </c>
      <c r="H296" t="s">
        <v>17</v>
      </c>
      <c r="I296">
        <v>13.71</v>
      </c>
      <c r="J296">
        <v>9.1999999999999993</v>
      </c>
      <c r="K296" t="s">
        <v>1050</v>
      </c>
      <c r="L296" t="s">
        <v>1046</v>
      </c>
      <c r="M296" t="s">
        <v>1049</v>
      </c>
      <c r="N296" t="s">
        <v>1017</v>
      </c>
      <c r="O296" t="s">
        <v>1018</v>
      </c>
      <c r="P296" t="s">
        <v>1024</v>
      </c>
      <c r="Q296" t="s">
        <v>1035</v>
      </c>
      <c r="R296" t="s">
        <v>1034</v>
      </c>
      <c r="S296" t="s">
        <v>1058</v>
      </c>
    </row>
    <row r="297" spans="1:19">
      <c r="A297" t="s">
        <v>531</v>
      </c>
      <c r="B297">
        <v>54.86</v>
      </c>
      <c r="C297">
        <v>5</v>
      </c>
      <c r="D297">
        <v>13.715</v>
      </c>
      <c r="E297">
        <v>288.01499999999999</v>
      </c>
      <c r="F297" s="3">
        <v>43553</v>
      </c>
      <c r="G297" s="13">
        <v>0.7</v>
      </c>
      <c r="H297" t="s">
        <v>13</v>
      </c>
      <c r="I297">
        <v>13.715</v>
      </c>
      <c r="J297">
        <v>9.8000000000000007</v>
      </c>
      <c r="K297" t="s">
        <v>1045</v>
      </c>
      <c r="L297" t="s">
        <v>1046</v>
      </c>
      <c r="M297" t="s">
        <v>1049</v>
      </c>
      <c r="N297" t="s">
        <v>1017</v>
      </c>
      <c r="O297" t="s">
        <v>1018</v>
      </c>
      <c r="P297" t="s">
        <v>1024</v>
      </c>
      <c r="Q297" t="s">
        <v>1033</v>
      </c>
      <c r="R297" t="s">
        <v>1032</v>
      </c>
      <c r="S297" t="s">
        <v>1058</v>
      </c>
    </row>
    <row r="298" spans="1:19">
      <c r="A298" t="s">
        <v>198</v>
      </c>
      <c r="B298">
        <v>34.31</v>
      </c>
      <c r="C298">
        <v>8</v>
      </c>
      <c r="D298">
        <v>13.724</v>
      </c>
      <c r="E298">
        <v>288.20400000000001</v>
      </c>
      <c r="F298" s="3">
        <v>43490</v>
      </c>
      <c r="G298" s="13">
        <v>0.625</v>
      </c>
      <c r="H298" t="s">
        <v>13</v>
      </c>
      <c r="I298">
        <v>13.724</v>
      </c>
      <c r="J298">
        <v>5.7</v>
      </c>
      <c r="K298" t="s">
        <v>1042</v>
      </c>
      <c r="L298" t="s">
        <v>1046</v>
      </c>
      <c r="M298" t="s">
        <v>1044</v>
      </c>
      <c r="N298" t="s">
        <v>1019</v>
      </c>
      <c r="O298" t="s">
        <v>1018</v>
      </c>
      <c r="P298" t="s">
        <v>1024</v>
      </c>
      <c r="Q298" t="s">
        <v>1035</v>
      </c>
      <c r="R298" t="s">
        <v>1034</v>
      </c>
      <c r="S298" t="s">
        <v>1057</v>
      </c>
    </row>
    <row r="299" spans="1:19">
      <c r="A299" t="s">
        <v>972</v>
      </c>
      <c r="B299">
        <v>46.02</v>
      </c>
      <c r="C299">
        <v>6</v>
      </c>
      <c r="D299">
        <v>13.805999999999999</v>
      </c>
      <c r="E299">
        <v>289.92599999999999</v>
      </c>
      <c r="F299" s="3">
        <v>43503</v>
      </c>
      <c r="G299" s="13">
        <v>0.66319444444444398</v>
      </c>
      <c r="H299" t="s">
        <v>15</v>
      </c>
      <c r="I299">
        <v>13.805999999999999</v>
      </c>
      <c r="J299">
        <v>7.1</v>
      </c>
      <c r="K299" t="s">
        <v>1050</v>
      </c>
      <c r="L299" t="s">
        <v>1052</v>
      </c>
      <c r="M299" t="s">
        <v>1044</v>
      </c>
      <c r="N299" t="s">
        <v>1019</v>
      </c>
      <c r="O299" t="s">
        <v>1018</v>
      </c>
      <c r="P299" t="s">
        <v>1025</v>
      </c>
      <c r="Q299" t="s">
        <v>1033</v>
      </c>
      <c r="R299" t="s">
        <v>1032</v>
      </c>
      <c r="S299" t="s">
        <v>1059</v>
      </c>
    </row>
    <row r="300" spans="1:19">
      <c r="A300" t="s">
        <v>461</v>
      </c>
      <c r="B300">
        <v>27.66</v>
      </c>
      <c r="C300">
        <v>10</v>
      </c>
      <c r="D300">
        <v>13.83</v>
      </c>
      <c r="E300">
        <v>290.43</v>
      </c>
      <c r="F300" s="3">
        <v>43510</v>
      </c>
      <c r="G300" s="13">
        <v>0.47638888888888897</v>
      </c>
      <c r="H300" t="s">
        <v>17</v>
      </c>
      <c r="I300">
        <v>13.83</v>
      </c>
      <c r="J300">
        <v>8.9</v>
      </c>
      <c r="K300" t="s">
        <v>1050</v>
      </c>
      <c r="L300" t="s">
        <v>1052</v>
      </c>
      <c r="M300" t="s">
        <v>1047</v>
      </c>
      <c r="N300" t="s">
        <v>1017</v>
      </c>
      <c r="O300" t="s">
        <v>1018</v>
      </c>
      <c r="P300" t="s">
        <v>1022</v>
      </c>
      <c r="Q300" t="s">
        <v>1035</v>
      </c>
      <c r="R300" t="s">
        <v>1034</v>
      </c>
      <c r="S300" t="s">
        <v>1058</v>
      </c>
    </row>
    <row r="301" spans="1:19">
      <c r="A301" t="s">
        <v>605</v>
      </c>
      <c r="B301">
        <v>46.53</v>
      </c>
      <c r="C301">
        <v>6</v>
      </c>
      <c r="D301">
        <v>13.959</v>
      </c>
      <c r="E301">
        <v>293.13900000000001</v>
      </c>
      <c r="F301" s="3">
        <v>43527</v>
      </c>
      <c r="G301" s="13">
        <v>0.454166666666667</v>
      </c>
      <c r="H301" t="s">
        <v>17</v>
      </c>
      <c r="I301">
        <v>13.959</v>
      </c>
      <c r="J301">
        <v>4.3</v>
      </c>
      <c r="K301" t="s">
        <v>1045</v>
      </c>
      <c r="L301" t="s">
        <v>1048</v>
      </c>
      <c r="M301" t="s">
        <v>1047</v>
      </c>
      <c r="N301" t="s">
        <v>1017</v>
      </c>
      <c r="O301" t="s">
        <v>1018</v>
      </c>
      <c r="P301" t="s">
        <v>1024</v>
      </c>
      <c r="Q301" t="s">
        <v>1035</v>
      </c>
      <c r="R301" t="s">
        <v>1034</v>
      </c>
      <c r="S301" t="s">
        <v>1057</v>
      </c>
    </row>
    <row r="302" spans="1:19">
      <c r="A302" t="s">
        <v>627</v>
      </c>
      <c r="B302">
        <v>93.22</v>
      </c>
      <c r="C302">
        <v>3</v>
      </c>
      <c r="D302">
        <v>13.983000000000001</v>
      </c>
      <c r="E302">
        <v>293.64299999999997</v>
      </c>
      <c r="F302" s="3">
        <v>43489</v>
      </c>
      <c r="G302" s="13">
        <v>0.48958333333333298</v>
      </c>
      <c r="H302" t="s">
        <v>15</v>
      </c>
      <c r="I302">
        <v>13.983000000000001</v>
      </c>
      <c r="J302">
        <v>7.2</v>
      </c>
      <c r="K302" t="s">
        <v>1042</v>
      </c>
      <c r="L302" t="s">
        <v>1052</v>
      </c>
      <c r="M302" t="s">
        <v>1047</v>
      </c>
      <c r="N302" t="s">
        <v>1017</v>
      </c>
      <c r="O302" t="s">
        <v>1018</v>
      </c>
      <c r="P302" t="s">
        <v>1027</v>
      </c>
      <c r="Q302" t="s">
        <v>1033</v>
      </c>
      <c r="R302" t="s">
        <v>1032</v>
      </c>
      <c r="S302" t="s">
        <v>1059</v>
      </c>
    </row>
    <row r="303" spans="1:19">
      <c r="A303" t="s">
        <v>401</v>
      </c>
      <c r="B303">
        <v>46.77</v>
      </c>
      <c r="C303">
        <v>6</v>
      </c>
      <c r="D303">
        <v>14.031000000000001</v>
      </c>
      <c r="E303">
        <v>294.65100000000001</v>
      </c>
      <c r="F303" s="3">
        <v>43535</v>
      </c>
      <c r="G303" s="13">
        <v>0.56736111111111098</v>
      </c>
      <c r="H303" t="s">
        <v>15</v>
      </c>
      <c r="I303">
        <v>14.031000000000001</v>
      </c>
      <c r="J303">
        <v>6</v>
      </c>
      <c r="K303" t="s">
        <v>1045</v>
      </c>
      <c r="L303" t="s">
        <v>1051</v>
      </c>
      <c r="M303" t="s">
        <v>1044</v>
      </c>
      <c r="N303" t="s">
        <v>1019</v>
      </c>
      <c r="O303" t="s">
        <v>1018</v>
      </c>
      <c r="P303" t="s">
        <v>1022</v>
      </c>
      <c r="Q303" t="s">
        <v>1035</v>
      </c>
      <c r="R303" t="s">
        <v>1034</v>
      </c>
      <c r="S303" t="s">
        <v>1059</v>
      </c>
    </row>
    <row r="304" spans="1:19">
      <c r="A304" t="s">
        <v>860</v>
      </c>
      <c r="B304">
        <v>93.78</v>
      </c>
      <c r="C304">
        <v>3</v>
      </c>
      <c r="D304">
        <v>14.067</v>
      </c>
      <c r="E304">
        <v>295.40699999999998</v>
      </c>
      <c r="F304" s="3">
        <v>43495</v>
      </c>
      <c r="G304" s="13">
        <v>0.48055555555555601</v>
      </c>
      <c r="H304" t="s">
        <v>17</v>
      </c>
      <c r="I304">
        <v>14.067</v>
      </c>
      <c r="J304">
        <v>5.9</v>
      </c>
      <c r="K304" t="s">
        <v>1042</v>
      </c>
      <c r="L304" t="s">
        <v>1053</v>
      </c>
      <c r="M304" t="s">
        <v>1047</v>
      </c>
      <c r="N304" t="s">
        <v>1017</v>
      </c>
      <c r="O304" t="s">
        <v>1018</v>
      </c>
      <c r="P304" t="s">
        <v>1025</v>
      </c>
      <c r="Q304" t="s">
        <v>1031</v>
      </c>
      <c r="R304" t="s">
        <v>1030</v>
      </c>
      <c r="S304" t="s">
        <v>1057</v>
      </c>
    </row>
    <row r="305" spans="1:19">
      <c r="A305" t="s">
        <v>283</v>
      </c>
      <c r="B305">
        <v>70.739999999999995</v>
      </c>
      <c r="C305">
        <v>4</v>
      </c>
      <c r="D305">
        <v>14.148</v>
      </c>
      <c r="E305">
        <v>297.108</v>
      </c>
      <c r="F305" s="3">
        <v>43470</v>
      </c>
      <c r="G305" s="13">
        <v>0.67013888888888895</v>
      </c>
      <c r="H305" t="s">
        <v>17</v>
      </c>
      <c r="I305">
        <v>14.148</v>
      </c>
      <c r="J305">
        <v>4.4000000000000004</v>
      </c>
      <c r="K305" t="s">
        <v>1042</v>
      </c>
      <c r="L305" t="s">
        <v>1043</v>
      </c>
      <c r="M305" t="s">
        <v>1049</v>
      </c>
      <c r="N305" t="s">
        <v>1017</v>
      </c>
      <c r="O305" t="s">
        <v>1018</v>
      </c>
      <c r="P305" t="s">
        <v>1026</v>
      </c>
      <c r="Q305" t="s">
        <v>1031</v>
      </c>
      <c r="R305" t="s">
        <v>1030</v>
      </c>
      <c r="S305" t="s">
        <v>1057</v>
      </c>
    </row>
    <row r="306" spans="1:19">
      <c r="A306" t="s">
        <v>609</v>
      </c>
      <c r="B306">
        <v>96.8</v>
      </c>
      <c r="C306">
        <v>3</v>
      </c>
      <c r="D306">
        <v>14.52</v>
      </c>
      <c r="E306">
        <v>304.92</v>
      </c>
      <c r="F306" s="3">
        <v>43539</v>
      </c>
      <c r="G306" s="13">
        <v>0.54513888888888895</v>
      </c>
      <c r="H306" t="s">
        <v>15</v>
      </c>
      <c r="I306">
        <v>14.52</v>
      </c>
      <c r="J306">
        <v>5.3</v>
      </c>
      <c r="K306" t="s">
        <v>1045</v>
      </c>
      <c r="L306" t="s">
        <v>1046</v>
      </c>
      <c r="M306" t="s">
        <v>1044</v>
      </c>
      <c r="N306" t="s">
        <v>1017</v>
      </c>
      <c r="O306" t="s">
        <v>1018</v>
      </c>
      <c r="P306" t="s">
        <v>1023</v>
      </c>
      <c r="Q306" t="s">
        <v>1033</v>
      </c>
      <c r="R306" t="s">
        <v>1032</v>
      </c>
      <c r="S306" t="s">
        <v>1057</v>
      </c>
    </row>
    <row r="307" spans="1:19">
      <c r="A307" t="s">
        <v>978</v>
      </c>
      <c r="B307">
        <v>96.82</v>
      </c>
      <c r="C307">
        <v>3</v>
      </c>
      <c r="D307">
        <v>14.523</v>
      </c>
      <c r="E307">
        <v>304.983</v>
      </c>
      <c r="F307" s="3">
        <v>43554</v>
      </c>
      <c r="G307" s="13">
        <v>0.85902777777777795</v>
      </c>
      <c r="H307" t="s">
        <v>15</v>
      </c>
      <c r="I307">
        <v>14.523</v>
      </c>
      <c r="J307">
        <v>6.7</v>
      </c>
      <c r="K307" t="s">
        <v>1045</v>
      </c>
      <c r="L307" t="s">
        <v>1043</v>
      </c>
      <c r="M307" t="s">
        <v>1049</v>
      </c>
      <c r="N307" t="s">
        <v>1017</v>
      </c>
      <c r="O307" t="s">
        <v>1018</v>
      </c>
      <c r="P307" t="s">
        <v>1025</v>
      </c>
      <c r="Q307" t="s">
        <v>1035</v>
      </c>
      <c r="R307" t="s">
        <v>1034</v>
      </c>
      <c r="S307" t="s">
        <v>1059</v>
      </c>
    </row>
    <row r="308" spans="1:19">
      <c r="A308" t="s">
        <v>694</v>
      </c>
      <c r="B308">
        <v>48.5</v>
      </c>
      <c r="C308">
        <v>6</v>
      </c>
      <c r="D308">
        <v>14.55</v>
      </c>
      <c r="E308">
        <v>305.55</v>
      </c>
      <c r="F308" s="3">
        <v>43476</v>
      </c>
      <c r="G308" s="13">
        <v>0.58125000000000004</v>
      </c>
      <c r="H308" t="s">
        <v>13</v>
      </c>
      <c r="I308">
        <v>14.55</v>
      </c>
      <c r="J308">
        <v>9.4</v>
      </c>
      <c r="K308" t="s">
        <v>1042</v>
      </c>
      <c r="L308" t="s">
        <v>1046</v>
      </c>
      <c r="M308" t="s">
        <v>1044</v>
      </c>
      <c r="N308" t="s">
        <v>1017</v>
      </c>
      <c r="O308" t="s">
        <v>1018</v>
      </c>
      <c r="P308" t="s">
        <v>1022</v>
      </c>
      <c r="Q308" t="s">
        <v>1031</v>
      </c>
      <c r="R308" t="s">
        <v>1030</v>
      </c>
      <c r="S308" t="s">
        <v>1058</v>
      </c>
    </row>
    <row r="309" spans="1:19">
      <c r="A309" t="s">
        <v>248</v>
      </c>
      <c r="B309">
        <v>73.819999999999993</v>
      </c>
      <c r="C309">
        <v>4</v>
      </c>
      <c r="D309">
        <v>14.763999999999999</v>
      </c>
      <c r="E309">
        <v>310.04399999999998</v>
      </c>
      <c r="F309" s="3">
        <v>43517</v>
      </c>
      <c r="G309" s="13">
        <v>0.77152777777777803</v>
      </c>
      <c r="H309" t="s">
        <v>15</v>
      </c>
      <c r="I309">
        <v>14.763999999999999</v>
      </c>
      <c r="J309">
        <v>6.7</v>
      </c>
      <c r="K309" t="s">
        <v>1050</v>
      </c>
      <c r="L309" t="s">
        <v>1052</v>
      </c>
      <c r="M309" t="s">
        <v>1049</v>
      </c>
      <c r="N309" t="s">
        <v>1017</v>
      </c>
      <c r="O309" t="s">
        <v>1018</v>
      </c>
      <c r="P309" t="s">
        <v>1027</v>
      </c>
      <c r="Q309" t="s">
        <v>1033</v>
      </c>
      <c r="R309" t="s">
        <v>1032</v>
      </c>
      <c r="S309" t="s">
        <v>1059</v>
      </c>
    </row>
    <row r="310" spans="1:19">
      <c r="A310" t="s">
        <v>648</v>
      </c>
      <c r="B310">
        <v>99.7</v>
      </c>
      <c r="C310">
        <v>3</v>
      </c>
      <c r="D310">
        <v>14.955</v>
      </c>
      <c r="E310">
        <v>314.05500000000001</v>
      </c>
      <c r="F310" s="3">
        <v>43542</v>
      </c>
      <c r="G310" s="13">
        <v>0.47847222222222202</v>
      </c>
      <c r="H310" t="s">
        <v>13</v>
      </c>
      <c r="I310">
        <v>14.955</v>
      </c>
      <c r="J310">
        <v>4.7</v>
      </c>
      <c r="K310" t="s">
        <v>1045</v>
      </c>
      <c r="L310" t="s">
        <v>1051</v>
      </c>
      <c r="M310" t="s">
        <v>1047</v>
      </c>
      <c r="N310" t="s">
        <v>1019</v>
      </c>
      <c r="O310" t="s">
        <v>1018</v>
      </c>
      <c r="P310" t="s">
        <v>1026</v>
      </c>
      <c r="Q310" t="s">
        <v>1033</v>
      </c>
      <c r="R310" t="s">
        <v>1032</v>
      </c>
      <c r="S310" t="s">
        <v>1057</v>
      </c>
    </row>
    <row r="311" spans="1:19">
      <c r="A311" t="s">
        <v>909</v>
      </c>
      <c r="B311">
        <v>50.45</v>
      </c>
      <c r="C311">
        <v>6</v>
      </c>
      <c r="D311">
        <v>15.135</v>
      </c>
      <c r="E311">
        <v>317.83499999999998</v>
      </c>
      <c r="F311" s="3">
        <v>43502</v>
      </c>
      <c r="G311" s="13">
        <v>0.63611111111111096</v>
      </c>
      <c r="H311" t="s">
        <v>17</v>
      </c>
      <c r="I311">
        <v>15.135</v>
      </c>
      <c r="J311">
        <v>8.9</v>
      </c>
      <c r="K311" t="s">
        <v>1050</v>
      </c>
      <c r="L311" t="s">
        <v>1053</v>
      </c>
      <c r="M311" t="s">
        <v>1044</v>
      </c>
      <c r="N311" t="s">
        <v>1017</v>
      </c>
      <c r="O311" t="s">
        <v>1018</v>
      </c>
      <c r="P311" t="s">
        <v>1025</v>
      </c>
      <c r="Q311" t="s">
        <v>1033</v>
      </c>
      <c r="R311" t="s">
        <v>1032</v>
      </c>
      <c r="S311" t="s">
        <v>1058</v>
      </c>
    </row>
    <row r="312" spans="1:19">
      <c r="A312" t="s">
        <v>79</v>
      </c>
      <c r="B312">
        <v>75.739999999999995</v>
      </c>
      <c r="C312">
        <v>4</v>
      </c>
      <c r="D312">
        <v>15.148</v>
      </c>
      <c r="E312">
        <v>318.108</v>
      </c>
      <c r="F312" s="3">
        <v>43510</v>
      </c>
      <c r="G312" s="13">
        <v>0.60763888888888895</v>
      </c>
      <c r="H312" t="s">
        <v>15</v>
      </c>
      <c r="I312">
        <v>15.148</v>
      </c>
      <c r="J312">
        <v>7.6</v>
      </c>
      <c r="K312" t="s">
        <v>1050</v>
      </c>
      <c r="L312" t="s">
        <v>1052</v>
      </c>
      <c r="M312" t="s">
        <v>1044</v>
      </c>
      <c r="N312" t="s">
        <v>1017</v>
      </c>
      <c r="O312" t="s">
        <v>1018</v>
      </c>
      <c r="P312" t="s">
        <v>1024</v>
      </c>
      <c r="Q312" t="s">
        <v>1033</v>
      </c>
      <c r="R312" t="s">
        <v>1032</v>
      </c>
      <c r="S312" t="s">
        <v>1059</v>
      </c>
    </row>
    <row r="313" spans="1:19">
      <c r="A313" t="s">
        <v>190</v>
      </c>
      <c r="B313">
        <v>33.840000000000003</v>
      </c>
      <c r="C313">
        <v>9</v>
      </c>
      <c r="D313">
        <v>15.228</v>
      </c>
      <c r="E313">
        <v>319.78800000000001</v>
      </c>
      <c r="F313" s="3">
        <v>43545</v>
      </c>
      <c r="G313" s="13">
        <v>0.68125000000000002</v>
      </c>
      <c r="H313" t="s">
        <v>13</v>
      </c>
      <c r="I313">
        <v>15.228</v>
      </c>
      <c r="J313">
        <v>8.8000000000000007</v>
      </c>
      <c r="K313" t="s">
        <v>1045</v>
      </c>
      <c r="L313" t="s">
        <v>1052</v>
      </c>
      <c r="M313" t="s">
        <v>1049</v>
      </c>
      <c r="N313" t="s">
        <v>1017</v>
      </c>
      <c r="O313" t="s">
        <v>1018</v>
      </c>
      <c r="P313" t="s">
        <v>1026</v>
      </c>
      <c r="Q313" t="s">
        <v>1031</v>
      </c>
      <c r="R313" t="s">
        <v>1030</v>
      </c>
      <c r="S313" t="s">
        <v>1058</v>
      </c>
    </row>
    <row r="314" spans="1:19">
      <c r="A314" t="s">
        <v>523</v>
      </c>
      <c r="B314">
        <v>61.29</v>
      </c>
      <c r="C314">
        <v>5</v>
      </c>
      <c r="D314">
        <v>15.3225</v>
      </c>
      <c r="E314">
        <v>321.77249999999998</v>
      </c>
      <c r="F314" s="3">
        <v>43553</v>
      </c>
      <c r="G314" s="13">
        <v>0.60277777777777797</v>
      </c>
      <c r="H314" t="s">
        <v>15</v>
      </c>
      <c r="I314">
        <v>15.3225</v>
      </c>
      <c r="J314">
        <v>7</v>
      </c>
      <c r="K314" t="s">
        <v>1045</v>
      </c>
      <c r="L314" t="s">
        <v>1046</v>
      </c>
      <c r="M314" t="s">
        <v>1044</v>
      </c>
      <c r="N314" t="s">
        <v>1017</v>
      </c>
      <c r="O314" t="s">
        <v>1018</v>
      </c>
      <c r="P314" t="s">
        <v>1024</v>
      </c>
      <c r="Q314" t="s">
        <v>1033</v>
      </c>
      <c r="R314" t="s">
        <v>1032</v>
      </c>
      <c r="S314" t="s">
        <v>1059</v>
      </c>
    </row>
    <row r="315" spans="1:19">
      <c r="A315" t="s">
        <v>183</v>
      </c>
      <c r="B315">
        <v>51.28</v>
      </c>
      <c r="C315">
        <v>6</v>
      </c>
      <c r="D315">
        <v>15.384</v>
      </c>
      <c r="E315">
        <v>323.06400000000002</v>
      </c>
      <c r="F315" s="3">
        <v>43484</v>
      </c>
      <c r="G315" s="13">
        <v>0.688194444444444</v>
      </c>
      <c r="H315" t="s">
        <v>15</v>
      </c>
      <c r="I315">
        <v>15.384</v>
      </c>
      <c r="J315">
        <v>6.5</v>
      </c>
      <c r="K315" t="s">
        <v>1042</v>
      </c>
      <c r="L315" t="s">
        <v>1043</v>
      </c>
      <c r="M315" t="s">
        <v>1049</v>
      </c>
      <c r="N315" t="s">
        <v>1019</v>
      </c>
      <c r="O315" t="s">
        <v>1018</v>
      </c>
      <c r="P315" t="s">
        <v>1022</v>
      </c>
      <c r="Q315" t="s">
        <v>1031</v>
      </c>
      <c r="R315" t="s">
        <v>1030</v>
      </c>
      <c r="S315" t="s">
        <v>1059</v>
      </c>
    </row>
    <row r="316" spans="1:19">
      <c r="A316" t="s">
        <v>196</v>
      </c>
      <c r="B316">
        <v>38.47</v>
      </c>
      <c r="C316">
        <v>8</v>
      </c>
      <c r="D316">
        <v>15.388</v>
      </c>
      <c r="E316">
        <v>323.14800000000002</v>
      </c>
      <c r="F316" s="3">
        <v>43488</v>
      </c>
      <c r="G316" s="13">
        <v>0.49375000000000002</v>
      </c>
      <c r="H316" t="s">
        <v>15</v>
      </c>
      <c r="I316">
        <v>15.388</v>
      </c>
      <c r="J316">
        <v>7.7</v>
      </c>
      <c r="K316" t="s">
        <v>1042</v>
      </c>
      <c r="L316" t="s">
        <v>1053</v>
      </c>
      <c r="M316" t="s">
        <v>1047</v>
      </c>
      <c r="N316" t="s">
        <v>1017</v>
      </c>
      <c r="O316" t="s">
        <v>1018</v>
      </c>
      <c r="P316" t="s">
        <v>1022</v>
      </c>
      <c r="Q316" t="s">
        <v>1035</v>
      </c>
      <c r="R316" t="s">
        <v>1034</v>
      </c>
      <c r="S316" t="s">
        <v>1059</v>
      </c>
    </row>
    <row r="317" spans="1:19">
      <c r="A317" t="s">
        <v>263</v>
      </c>
      <c r="B317">
        <v>77.72</v>
      </c>
      <c r="C317">
        <v>4</v>
      </c>
      <c r="D317">
        <v>15.544</v>
      </c>
      <c r="E317">
        <v>326.42399999999998</v>
      </c>
      <c r="F317" s="3">
        <v>43472</v>
      </c>
      <c r="G317" s="13">
        <v>0.67430555555555605</v>
      </c>
      <c r="H317" t="s">
        <v>17</v>
      </c>
      <c r="I317">
        <v>15.544</v>
      </c>
      <c r="J317">
        <v>8.8000000000000007</v>
      </c>
      <c r="K317" t="s">
        <v>1042</v>
      </c>
      <c r="L317" t="s">
        <v>1051</v>
      </c>
      <c r="M317" t="s">
        <v>1049</v>
      </c>
      <c r="N317" t="s">
        <v>1017</v>
      </c>
      <c r="O317" t="s">
        <v>1018</v>
      </c>
      <c r="P317" t="s">
        <v>1025</v>
      </c>
      <c r="Q317" t="s">
        <v>1031</v>
      </c>
      <c r="R317" t="s">
        <v>1030</v>
      </c>
      <c r="S317" t="s">
        <v>1058</v>
      </c>
    </row>
    <row r="318" spans="1:19">
      <c r="A318" t="s">
        <v>51</v>
      </c>
      <c r="B318">
        <v>62.62</v>
      </c>
      <c r="C318">
        <v>5</v>
      </c>
      <c r="D318">
        <v>15.654999999999999</v>
      </c>
      <c r="E318">
        <v>328.755</v>
      </c>
      <c r="F318" s="3">
        <v>43534</v>
      </c>
      <c r="G318" s="13">
        <v>0.80208333333333304</v>
      </c>
      <c r="H318" t="s">
        <v>13</v>
      </c>
      <c r="I318">
        <v>15.654999999999999</v>
      </c>
      <c r="J318">
        <v>7</v>
      </c>
      <c r="K318" t="s">
        <v>1045</v>
      </c>
      <c r="L318" t="s">
        <v>1048</v>
      </c>
      <c r="M318" t="s">
        <v>1049</v>
      </c>
      <c r="N318" t="s">
        <v>1017</v>
      </c>
      <c r="O318" t="s">
        <v>1018</v>
      </c>
      <c r="P318" t="s">
        <v>1023</v>
      </c>
      <c r="Q318" t="s">
        <v>1031</v>
      </c>
      <c r="R318" t="s">
        <v>1030</v>
      </c>
      <c r="S318" t="s">
        <v>1059</v>
      </c>
    </row>
    <row r="319" spans="1:19">
      <c r="A319" t="s">
        <v>914</v>
      </c>
      <c r="B319">
        <v>35.04</v>
      </c>
      <c r="C319">
        <v>9</v>
      </c>
      <c r="D319">
        <v>15.768000000000001</v>
      </c>
      <c r="E319">
        <v>331.12799999999999</v>
      </c>
      <c r="F319" s="3">
        <v>43505</v>
      </c>
      <c r="G319" s="13">
        <v>0.80347222222222203</v>
      </c>
      <c r="H319" t="s">
        <v>13</v>
      </c>
      <c r="I319">
        <v>15.768000000000001</v>
      </c>
      <c r="J319">
        <v>4.5999999999999996</v>
      </c>
      <c r="K319" t="s">
        <v>1050</v>
      </c>
      <c r="L319" t="s">
        <v>1043</v>
      </c>
      <c r="M319" t="s">
        <v>1049</v>
      </c>
      <c r="N319" t="s">
        <v>1017</v>
      </c>
      <c r="O319" t="s">
        <v>1018</v>
      </c>
      <c r="P319" t="s">
        <v>1022</v>
      </c>
      <c r="Q319" t="s">
        <v>1031</v>
      </c>
      <c r="R319" t="s">
        <v>1030</v>
      </c>
      <c r="S319" t="s">
        <v>1057</v>
      </c>
    </row>
    <row r="320" spans="1:19">
      <c r="A320" t="s">
        <v>188</v>
      </c>
      <c r="B320">
        <v>52.89</v>
      </c>
      <c r="C320">
        <v>6</v>
      </c>
      <c r="D320">
        <v>15.867000000000001</v>
      </c>
      <c r="E320">
        <v>333.20699999999999</v>
      </c>
      <c r="F320" s="3">
        <v>43484</v>
      </c>
      <c r="G320" s="13">
        <v>0.73194444444444395</v>
      </c>
      <c r="H320" t="s">
        <v>17</v>
      </c>
      <c r="I320">
        <v>15.867000000000001</v>
      </c>
      <c r="J320">
        <v>9.8000000000000007</v>
      </c>
      <c r="K320" t="s">
        <v>1042</v>
      </c>
      <c r="L320" t="s">
        <v>1043</v>
      </c>
      <c r="M320" t="s">
        <v>1049</v>
      </c>
      <c r="N320" t="s">
        <v>1017</v>
      </c>
      <c r="O320" t="s">
        <v>1018</v>
      </c>
      <c r="P320" t="s">
        <v>1025</v>
      </c>
      <c r="Q320" t="s">
        <v>1033</v>
      </c>
      <c r="R320" t="s">
        <v>1032</v>
      </c>
      <c r="S320" t="s">
        <v>1058</v>
      </c>
    </row>
    <row r="321" spans="1:19">
      <c r="A321" t="s">
        <v>900</v>
      </c>
      <c r="B321">
        <v>45.58</v>
      </c>
      <c r="C321">
        <v>7</v>
      </c>
      <c r="D321">
        <v>15.952999999999999</v>
      </c>
      <c r="E321">
        <v>335.01299999999998</v>
      </c>
      <c r="F321" s="3">
        <v>43478</v>
      </c>
      <c r="G321" s="13">
        <v>0.41875000000000001</v>
      </c>
      <c r="H321" t="s">
        <v>15</v>
      </c>
      <c r="I321">
        <v>15.952999999999999</v>
      </c>
      <c r="J321">
        <v>5</v>
      </c>
      <c r="K321" t="s">
        <v>1042</v>
      </c>
      <c r="L321" t="s">
        <v>1048</v>
      </c>
      <c r="M321" t="s">
        <v>1047</v>
      </c>
      <c r="N321" t="s">
        <v>1019</v>
      </c>
      <c r="O321" t="s">
        <v>1018</v>
      </c>
      <c r="P321" t="s">
        <v>1023</v>
      </c>
      <c r="Q321" t="s">
        <v>1031</v>
      </c>
      <c r="R321" t="s">
        <v>1030</v>
      </c>
      <c r="S321" t="s">
        <v>1057</v>
      </c>
    </row>
    <row r="322" spans="1:19">
      <c r="A322" t="s">
        <v>897</v>
      </c>
      <c r="B322">
        <v>31.99</v>
      </c>
      <c r="C322">
        <v>10</v>
      </c>
      <c r="D322">
        <v>15.994999999999999</v>
      </c>
      <c r="E322">
        <v>335.89499999999998</v>
      </c>
      <c r="F322" s="3">
        <v>43516</v>
      </c>
      <c r="G322" s="13">
        <v>0.63749999999999996</v>
      </c>
      <c r="H322" t="s">
        <v>17</v>
      </c>
      <c r="I322">
        <v>15.994999999999999</v>
      </c>
      <c r="J322">
        <v>9.9</v>
      </c>
      <c r="K322" t="s">
        <v>1050</v>
      </c>
      <c r="L322" t="s">
        <v>1053</v>
      </c>
      <c r="M322" t="s">
        <v>1044</v>
      </c>
      <c r="N322" t="s">
        <v>1017</v>
      </c>
      <c r="O322" t="s">
        <v>1018</v>
      </c>
      <c r="P322" t="s">
        <v>1023</v>
      </c>
      <c r="Q322" t="s">
        <v>1033</v>
      </c>
      <c r="R322" t="s">
        <v>1032</v>
      </c>
      <c r="S322" t="s">
        <v>1058</v>
      </c>
    </row>
    <row r="323" spans="1:19">
      <c r="A323" t="s">
        <v>177</v>
      </c>
      <c r="B323">
        <v>45.79</v>
      </c>
      <c r="C323">
        <v>7</v>
      </c>
      <c r="D323">
        <v>16.026499999999999</v>
      </c>
      <c r="E323">
        <v>336.55650000000003</v>
      </c>
      <c r="F323" s="3">
        <v>43537</v>
      </c>
      <c r="G323" s="13">
        <v>0.82222222222222197</v>
      </c>
      <c r="H323" t="s">
        <v>17</v>
      </c>
      <c r="I323">
        <v>16.026499999999999</v>
      </c>
      <c r="J323">
        <v>7</v>
      </c>
      <c r="K323" t="s">
        <v>1045</v>
      </c>
      <c r="L323" t="s">
        <v>1053</v>
      </c>
      <c r="M323" t="s">
        <v>1049</v>
      </c>
      <c r="N323" t="s">
        <v>1019</v>
      </c>
      <c r="O323" t="s">
        <v>1018</v>
      </c>
      <c r="P323" t="s">
        <v>1022</v>
      </c>
      <c r="Q323" t="s">
        <v>1031</v>
      </c>
      <c r="R323" t="s">
        <v>1030</v>
      </c>
      <c r="S323" t="s">
        <v>1059</v>
      </c>
    </row>
    <row r="324" spans="1:19">
      <c r="A324" t="s">
        <v>16</v>
      </c>
      <c r="B324">
        <v>46.33</v>
      </c>
      <c r="C324">
        <v>7</v>
      </c>
      <c r="D324">
        <v>16.215499999999999</v>
      </c>
      <c r="E324">
        <v>340.52550000000002</v>
      </c>
      <c r="F324" s="3">
        <v>43527</v>
      </c>
      <c r="G324" s="13">
        <v>0.55763888888888902</v>
      </c>
      <c r="H324" t="s">
        <v>17</v>
      </c>
      <c r="I324">
        <v>16.215499999999999</v>
      </c>
      <c r="J324">
        <v>7.4</v>
      </c>
      <c r="K324" t="s">
        <v>1045</v>
      </c>
      <c r="L324" t="s">
        <v>1048</v>
      </c>
      <c r="M324" t="s">
        <v>1044</v>
      </c>
      <c r="N324" t="s">
        <v>1019</v>
      </c>
      <c r="O324" t="s">
        <v>1018</v>
      </c>
      <c r="P324" t="s">
        <v>1026</v>
      </c>
      <c r="Q324" t="s">
        <v>1031</v>
      </c>
      <c r="R324" t="s">
        <v>1030</v>
      </c>
      <c r="S324" t="s">
        <v>1059</v>
      </c>
    </row>
    <row r="325" spans="1:19">
      <c r="A325" t="s">
        <v>395</v>
      </c>
      <c r="B325">
        <v>82.33</v>
      </c>
      <c r="C325">
        <v>4</v>
      </c>
      <c r="D325">
        <v>16.466000000000001</v>
      </c>
      <c r="E325">
        <v>345.786</v>
      </c>
      <c r="F325" s="3">
        <v>43476</v>
      </c>
      <c r="G325" s="13">
        <v>0.44236111111111098</v>
      </c>
      <c r="H325" t="s">
        <v>17</v>
      </c>
      <c r="I325">
        <v>16.466000000000001</v>
      </c>
      <c r="J325">
        <v>7.5</v>
      </c>
      <c r="K325" t="s">
        <v>1042</v>
      </c>
      <c r="L325" t="s">
        <v>1046</v>
      </c>
      <c r="M325" t="s">
        <v>1047</v>
      </c>
      <c r="N325" t="s">
        <v>1017</v>
      </c>
      <c r="O325" t="s">
        <v>1018</v>
      </c>
      <c r="P325" t="s">
        <v>1023</v>
      </c>
      <c r="Q325" t="s">
        <v>1031</v>
      </c>
      <c r="R325" t="s">
        <v>1030</v>
      </c>
      <c r="S325" t="s">
        <v>1059</v>
      </c>
    </row>
    <row r="326" spans="1:19">
      <c r="A326" t="s">
        <v>451</v>
      </c>
      <c r="B326">
        <v>82.93</v>
      </c>
      <c r="C326">
        <v>4</v>
      </c>
      <c r="D326">
        <v>16.585999999999999</v>
      </c>
      <c r="E326">
        <v>348.30599999999998</v>
      </c>
      <c r="F326" s="3">
        <v>43485</v>
      </c>
      <c r="G326" s="13">
        <v>0.70208333333333295</v>
      </c>
      <c r="H326" t="s">
        <v>13</v>
      </c>
      <c r="I326">
        <v>16.585999999999999</v>
      </c>
      <c r="J326">
        <v>9.6</v>
      </c>
      <c r="K326" t="s">
        <v>1042</v>
      </c>
      <c r="L326" t="s">
        <v>1048</v>
      </c>
      <c r="M326" t="s">
        <v>1049</v>
      </c>
      <c r="N326" t="s">
        <v>1017</v>
      </c>
      <c r="O326" t="s">
        <v>1018</v>
      </c>
      <c r="P326" t="s">
        <v>1023</v>
      </c>
      <c r="Q326" t="s">
        <v>1035</v>
      </c>
      <c r="R326" t="s">
        <v>1034</v>
      </c>
      <c r="S326" t="s">
        <v>1058</v>
      </c>
    </row>
    <row r="327" spans="1:19">
      <c r="A327" t="s">
        <v>300</v>
      </c>
      <c r="B327">
        <v>66.680000000000007</v>
      </c>
      <c r="C327">
        <v>5</v>
      </c>
      <c r="D327">
        <v>16.670000000000002</v>
      </c>
      <c r="E327">
        <v>350.07</v>
      </c>
      <c r="F327" s="3">
        <v>43516</v>
      </c>
      <c r="G327" s="13">
        <v>0.750694444444444</v>
      </c>
      <c r="H327" t="s">
        <v>15</v>
      </c>
      <c r="I327">
        <v>16.670000000000002</v>
      </c>
      <c r="J327">
        <v>7.6</v>
      </c>
      <c r="K327" t="s">
        <v>1050</v>
      </c>
      <c r="L327" t="s">
        <v>1053</v>
      </c>
      <c r="M327" t="s">
        <v>1049</v>
      </c>
      <c r="N327" t="s">
        <v>1019</v>
      </c>
      <c r="O327" t="s">
        <v>1018</v>
      </c>
      <c r="P327" t="s">
        <v>1024</v>
      </c>
      <c r="Q327" t="s">
        <v>1033</v>
      </c>
      <c r="R327" t="s">
        <v>1032</v>
      </c>
      <c r="S327" t="s">
        <v>1059</v>
      </c>
    </row>
    <row r="328" spans="1:19">
      <c r="A328" t="s">
        <v>76</v>
      </c>
      <c r="B328">
        <v>55.73</v>
      </c>
      <c r="C328">
        <v>6</v>
      </c>
      <c r="D328">
        <v>16.719000000000001</v>
      </c>
      <c r="E328">
        <v>351.09899999999999</v>
      </c>
      <c r="F328" s="3">
        <v>43520</v>
      </c>
      <c r="G328" s="13">
        <v>0.45486111111111099</v>
      </c>
      <c r="H328" t="s">
        <v>13</v>
      </c>
      <c r="I328">
        <v>16.719000000000001</v>
      </c>
      <c r="J328">
        <v>7</v>
      </c>
      <c r="K328" t="s">
        <v>1050</v>
      </c>
      <c r="L328" t="s">
        <v>1048</v>
      </c>
      <c r="M328" t="s">
        <v>1047</v>
      </c>
      <c r="N328" t="s">
        <v>1019</v>
      </c>
      <c r="O328" t="s">
        <v>1018</v>
      </c>
      <c r="P328" t="s">
        <v>1026</v>
      </c>
      <c r="Q328" t="s">
        <v>1035</v>
      </c>
      <c r="R328" t="s">
        <v>1034</v>
      </c>
      <c r="S328" t="s">
        <v>1059</v>
      </c>
    </row>
    <row r="329" spans="1:19">
      <c r="A329" t="s">
        <v>290</v>
      </c>
      <c r="B329">
        <v>47.97</v>
      </c>
      <c r="C329">
        <v>7</v>
      </c>
      <c r="D329">
        <v>16.7895</v>
      </c>
      <c r="E329">
        <v>352.5795</v>
      </c>
      <c r="F329" s="3">
        <v>43472</v>
      </c>
      <c r="G329" s="13">
        <v>0.86944444444444402</v>
      </c>
      <c r="H329" t="s">
        <v>15</v>
      </c>
      <c r="I329">
        <v>16.7895</v>
      </c>
      <c r="J329">
        <v>6.2</v>
      </c>
      <c r="K329" t="s">
        <v>1042</v>
      </c>
      <c r="L329" t="s">
        <v>1051</v>
      </c>
      <c r="M329" t="s">
        <v>1049</v>
      </c>
      <c r="N329" t="s">
        <v>1019</v>
      </c>
      <c r="O329" t="s">
        <v>1018</v>
      </c>
      <c r="P329" t="s">
        <v>1027</v>
      </c>
      <c r="Q329" t="s">
        <v>1033</v>
      </c>
      <c r="R329" t="s">
        <v>1032</v>
      </c>
      <c r="S329" t="s">
        <v>1059</v>
      </c>
    </row>
    <row r="330" spans="1:19">
      <c r="A330" t="s">
        <v>668</v>
      </c>
      <c r="B330">
        <v>37.32</v>
      </c>
      <c r="C330">
        <v>9</v>
      </c>
      <c r="D330">
        <v>16.794</v>
      </c>
      <c r="E330">
        <v>352.67399999999998</v>
      </c>
      <c r="F330" s="3">
        <v>43530</v>
      </c>
      <c r="G330" s="13">
        <v>0.64652777777777803</v>
      </c>
      <c r="H330" t="s">
        <v>13</v>
      </c>
      <c r="I330">
        <v>16.794</v>
      </c>
      <c r="J330">
        <v>5.0999999999999996</v>
      </c>
      <c r="K330" t="s">
        <v>1045</v>
      </c>
      <c r="L330" t="s">
        <v>1053</v>
      </c>
      <c r="M330" t="s">
        <v>1044</v>
      </c>
      <c r="N330" t="s">
        <v>1017</v>
      </c>
      <c r="O330" t="s">
        <v>1018</v>
      </c>
      <c r="P330" t="s">
        <v>1023</v>
      </c>
      <c r="Q330" t="s">
        <v>1033</v>
      </c>
      <c r="R330" t="s">
        <v>1032</v>
      </c>
      <c r="S330" t="s">
        <v>1057</v>
      </c>
    </row>
    <row r="331" spans="1:19">
      <c r="A331" t="s">
        <v>492</v>
      </c>
      <c r="B331">
        <v>84.07</v>
      </c>
      <c r="C331">
        <v>4</v>
      </c>
      <c r="D331">
        <v>16.814</v>
      </c>
      <c r="E331">
        <v>353.09399999999999</v>
      </c>
      <c r="F331" s="3">
        <v>43531</v>
      </c>
      <c r="G331" s="13">
        <v>0.70416666666666705</v>
      </c>
      <c r="H331" t="s">
        <v>13</v>
      </c>
      <c r="I331">
        <v>16.814</v>
      </c>
      <c r="J331">
        <v>4.4000000000000004</v>
      </c>
      <c r="K331" t="s">
        <v>1045</v>
      </c>
      <c r="L331" t="s">
        <v>1052</v>
      </c>
      <c r="M331" t="s">
        <v>1049</v>
      </c>
      <c r="N331" t="s">
        <v>1019</v>
      </c>
      <c r="O331" t="s">
        <v>1018</v>
      </c>
      <c r="P331" t="s">
        <v>1025</v>
      </c>
      <c r="Q331" t="s">
        <v>1035</v>
      </c>
      <c r="R331" t="s">
        <v>1034</v>
      </c>
      <c r="S331" t="s">
        <v>1057</v>
      </c>
    </row>
    <row r="332" spans="1:19">
      <c r="A332" t="s">
        <v>443</v>
      </c>
      <c r="B332">
        <v>67.27</v>
      </c>
      <c r="C332">
        <v>5</v>
      </c>
      <c r="D332">
        <v>16.817499999999999</v>
      </c>
      <c r="E332">
        <v>353.16750000000002</v>
      </c>
      <c r="F332" s="3">
        <v>43523</v>
      </c>
      <c r="G332" s="13">
        <v>0.72708333333333297</v>
      </c>
      <c r="H332" t="s">
        <v>15</v>
      </c>
      <c r="I332">
        <v>16.817499999999999</v>
      </c>
      <c r="J332">
        <v>6.9</v>
      </c>
      <c r="K332" t="s">
        <v>1050</v>
      </c>
      <c r="L332" t="s">
        <v>1053</v>
      </c>
      <c r="M332" t="s">
        <v>1049</v>
      </c>
      <c r="N332" t="s">
        <v>1019</v>
      </c>
      <c r="O332" t="s">
        <v>1018</v>
      </c>
      <c r="P332" t="s">
        <v>1023</v>
      </c>
      <c r="Q332" t="s">
        <v>1033</v>
      </c>
      <c r="R332" t="s">
        <v>1032</v>
      </c>
      <c r="S332" t="s">
        <v>1059</v>
      </c>
    </row>
    <row r="333" spans="1:19">
      <c r="A333" t="s">
        <v>180</v>
      </c>
      <c r="B333">
        <v>42.57</v>
      </c>
      <c r="C333">
        <v>8</v>
      </c>
      <c r="D333">
        <v>17.027999999999999</v>
      </c>
      <c r="E333">
        <v>357.58800000000002</v>
      </c>
      <c r="F333" s="3">
        <v>43521</v>
      </c>
      <c r="G333" s="13">
        <v>0.59166666666666701</v>
      </c>
      <c r="H333" t="s">
        <v>13</v>
      </c>
      <c r="I333">
        <v>17.027999999999999</v>
      </c>
      <c r="J333">
        <v>5.6</v>
      </c>
      <c r="K333" t="s">
        <v>1050</v>
      </c>
      <c r="L333" t="s">
        <v>1051</v>
      </c>
      <c r="M333" t="s">
        <v>1044</v>
      </c>
      <c r="N333" t="s">
        <v>1017</v>
      </c>
      <c r="O333" t="s">
        <v>1018</v>
      </c>
      <c r="P333" t="s">
        <v>1024</v>
      </c>
      <c r="Q333" t="s">
        <v>1033</v>
      </c>
      <c r="R333" t="s">
        <v>1032</v>
      </c>
      <c r="S333" t="s">
        <v>1057</v>
      </c>
    </row>
    <row r="334" spans="1:19">
      <c r="A334" t="s">
        <v>493</v>
      </c>
      <c r="B334">
        <v>34.369999999999997</v>
      </c>
      <c r="C334">
        <v>10</v>
      </c>
      <c r="D334">
        <v>17.184999999999999</v>
      </c>
      <c r="E334">
        <v>360.88499999999999</v>
      </c>
      <c r="F334" s="3">
        <v>43540</v>
      </c>
      <c r="G334" s="13">
        <v>0.42430555555555599</v>
      </c>
      <c r="H334" t="s">
        <v>13</v>
      </c>
      <c r="I334">
        <v>17.184999999999999</v>
      </c>
      <c r="J334">
        <v>6.7</v>
      </c>
      <c r="K334" t="s">
        <v>1045</v>
      </c>
      <c r="L334" t="s">
        <v>1043</v>
      </c>
      <c r="M334" t="s">
        <v>1047</v>
      </c>
      <c r="N334" t="s">
        <v>1019</v>
      </c>
      <c r="O334" t="s">
        <v>1018</v>
      </c>
      <c r="P334" t="s">
        <v>1023</v>
      </c>
      <c r="Q334" t="s">
        <v>1033</v>
      </c>
      <c r="R334" t="s">
        <v>1032</v>
      </c>
      <c r="S334" t="s">
        <v>1059</v>
      </c>
    </row>
    <row r="335" spans="1:19">
      <c r="A335" t="s">
        <v>873</v>
      </c>
      <c r="B335">
        <v>57.59</v>
      </c>
      <c r="C335">
        <v>6</v>
      </c>
      <c r="D335">
        <v>17.277000000000001</v>
      </c>
      <c r="E335">
        <v>362.81700000000001</v>
      </c>
      <c r="F335" s="3">
        <v>43511</v>
      </c>
      <c r="G335" s="13">
        <v>0.57708333333333295</v>
      </c>
      <c r="H335" t="s">
        <v>15</v>
      </c>
      <c r="I335">
        <v>17.277000000000001</v>
      </c>
      <c r="J335">
        <v>5.0999999999999996</v>
      </c>
      <c r="K335" t="s">
        <v>1050</v>
      </c>
      <c r="L335" t="s">
        <v>1046</v>
      </c>
      <c r="M335" t="s">
        <v>1044</v>
      </c>
      <c r="N335" t="s">
        <v>1019</v>
      </c>
      <c r="O335" t="s">
        <v>1018</v>
      </c>
      <c r="P335" t="s">
        <v>1024</v>
      </c>
      <c r="Q335" t="s">
        <v>1033</v>
      </c>
      <c r="R335" t="s">
        <v>1032</v>
      </c>
      <c r="S335" t="s">
        <v>1057</v>
      </c>
    </row>
    <row r="336" spans="1:19">
      <c r="A336" t="s">
        <v>102</v>
      </c>
      <c r="B336">
        <v>49.38</v>
      </c>
      <c r="C336">
        <v>7</v>
      </c>
      <c r="D336">
        <v>17.283000000000001</v>
      </c>
      <c r="E336">
        <v>362.94299999999998</v>
      </c>
      <c r="F336" s="3">
        <v>43551</v>
      </c>
      <c r="G336" s="13">
        <v>0.85763888888888895</v>
      </c>
      <c r="H336" t="s">
        <v>17</v>
      </c>
      <c r="I336">
        <v>17.283000000000001</v>
      </c>
      <c r="J336">
        <v>7.3</v>
      </c>
      <c r="K336" t="s">
        <v>1045</v>
      </c>
      <c r="L336" t="s">
        <v>1053</v>
      </c>
      <c r="M336" t="s">
        <v>1049</v>
      </c>
      <c r="N336" t="s">
        <v>1017</v>
      </c>
      <c r="O336" t="s">
        <v>1018</v>
      </c>
      <c r="P336" t="s">
        <v>1022</v>
      </c>
      <c r="Q336" t="s">
        <v>1031</v>
      </c>
      <c r="R336" t="s">
        <v>1030</v>
      </c>
      <c r="S336" t="s">
        <v>1059</v>
      </c>
    </row>
    <row r="337" spans="1:19">
      <c r="A337" t="s">
        <v>118</v>
      </c>
      <c r="B337">
        <v>58.26</v>
      </c>
      <c r="C337">
        <v>6</v>
      </c>
      <c r="D337">
        <v>17.478000000000002</v>
      </c>
      <c r="E337">
        <v>367.03800000000001</v>
      </c>
      <c r="F337" s="3">
        <v>43552</v>
      </c>
      <c r="G337" s="13">
        <v>0.69722222222222197</v>
      </c>
      <c r="H337" t="s">
        <v>15</v>
      </c>
      <c r="I337">
        <v>17.478000000000002</v>
      </c>
      <c r="J337">
        <v>9.9</v>
      </c>
      <c r="K337" t="s">
        <v>1045</v>
      </c>
      <c r="L337" t="s">
        <v>1052</v>
      </c>
      <c r="M337" t="s">
        <v>1049</v>
      </c>
      <c r="N337" t="s">
        <v>1019</v>
      </c>
      <c r="O337" t="s">
        <v>1018</v>
      </c>
      <c r="P337" t="s">
        <v>1022</v>
      </c>
      <c r="Q337" t="s">
        <v>1031</v>
      </c>
      <c r="R337" t="s">
        <v>1030</v>
      </c>
      <c r="S337" t="s">
        <v>1058</v>
      </c>
    </row>
    <row r="338" spans="1:19">
      <c r="A338" t="s">
        <v>185</v>
      </c>
      <c r="B338">
        <v>70.010000000000005</v>
      </c>
      <c r="C338">
        <v>5</v>
      </c>
      <c r="D338">
        <v>17.502500000000001</v>
      </c>
      <c r="E338">
        <v>367.55250000000001</v>
      </c>
      <c r="F338" s="3">
        <v>43468</v>
      </c>
      <c r="G338" s="13">
        <v>0.483333333333333</v>
      </c>
      <c r="H338" t="s">
        <v>13</v>
      </c>
      <c r="I338">
        <v>17.502500000000001</v>
      </c>
      <c r="J338">
        <v>5.5</v>
      </c>
      <c r="K338" t="s">
        <v>1042</v>
      </c>
      <c r="L338" t="s">
        <v>1052</v>
      </c>
      <c r="M338" t="s">
        <v>1047</v>
      </c>
      <c r="N338" t="s">
        <v>1019</v>
      </c>
      <c r="O338" t="s">
        <v>1018</v>
      </c>
      <c r="P338" t="s">
        <v>1024</v>
      </c>
      <c r="Q338" t="s">
        <v>1031</v>
      </c>
      <c r="R338" t="s">
        <v>1030</v>
      </c>
      <c r="S338" t="s">
        <v>1057</v>
      </c>
    </row>
    <row r="339" spans="1:19">
      <c r="A339" t="s">
        <v>266</v>
      </c>
      <c r="B339">
        <v>35.19</v>
      </c>
      <c r="C339">
        <v>10</v>
      </c>
      <c r="D339">
        <v>17.594999999999999</v>
      </c>
      <c r="E339">
        <v>369.495</v>
      </c>
      <c r="F339" s="3">
        <v>43541</v>
      </c>
      <c r="G339" s="13">
        <v>0.79583333333333295</v>
      </c>
      <c r="H339" t="s">
        <v>17</v>
      </c>
      <c r="I339">
        <v>17.594999999999999</v>
      </c>
      <c r="J339">
        <v>8.4</v>
      </c>
      <c r="K339" t="s">
        <v>1045</v>
      </c>
      <c r="L339" t="s">
        <v>1048</v>
      </c>
      <c r="M339" t="s">
        <v>1049</v>
      </c>
      <c r="N339" t="s">
        <v>1017</v>
      </c>
      <c r="O339" t="s">
        <v>1018</v>
      </c>
      <c r="P339" t="s">
        <v>1027</v>
      </c>
      <c r="Q339" t="s">
        <v>1035</v>
      </c>
      <c r="R339" t="s">
        <v>1034</v>
      </c>
      <c r="S339" t="s">
        <v>1058</v>
      </c>
    </row>
    <row r="340" spans="1:19">
      <c r="A340" t="s">
        <v>534</v>
      </c>
      <c r="B340">
        <v>71.92</v>
      </c>
      <c r="C340">
        <v>5</v>
      </c>
      <c r="D340">
        <v>17.98</v>
      </c>
      <c r="E340">
        <v>377.58</v>
      </c>
      <c r="F340" s="3">
        <v>43482</v>
      </c>
      <c r="G340" s="13">
        <v>0.62847222222222199</v>
      </c>
      <c r="H340" t="s">
        <v>17</v>
      </c>
      <c r="I340">
        <v>17.98</v>
      </c>
      <c r="J340">
        <v>4.3</v>
      </c>
      <c r="K340" t="s">
        <v>1042</v>
      </c>
      <c r="L340" t="s">
        <v>1052</v>
      </c>
      <c r="M340" t="s">
        <v>1044</v>
      </c>
      <c r="N340" t="s">
        <v>1017</v>
      </c>
      <c r="O340" t="s">
        <v>1018</v>
      </c>
      <c r="P340" t="s">
        <v>1023</v>
      </c>
      <c r="Q340" t="s">
        <v>1035</v>
      </c>
      <c r="R340" t="s">
        <v>1034</v>
      </c>
      <c r="S340" t="s">
        <v>1057</v>
      </c>
    </row>
    <row r="341" spans="1:19">
      <c r="A341" t="s">
        <v>366</v>
      </c>
      <c r="B341">
        <v>51.69</v>
      </c>
      <c r="C341">
        <v>7</v>
      </c>
      <c r="D341">
        <v>18.0915</v>
      </c>
      <c r="E341">
        <v>379.92149999999998</v>
      </c>
      <c r="F341" s="3">
        <v>43491</v>
      </c>
      <c r="G341" s="13">
        <v>0.76527777777777795</v>
      </c>
      <c r="H341" t="s">
        <v>15</v>
      </c>
      <c r="I341">
        <v>18.0915</v>
      </c>
      <c r="J341">
        <v>5.5</v>
      </c>
      <c r="K341" t="s">
        <v>1042</v>
      </c>
      <c r="L341" t="s">
        <v>1043</v>
      </c>
      <c r="M341" t="s">
        <v>1049</v>
      </c>
      <c r="N341" t="s">
        <v>1019</v>
      </c>
      <c r="O341" t="s">
        <v>1018</v>
      </c>
      <c r="P341" t="s">
        <v>1025</v>
      </c>
      <c r="Q341" t="s">
        <v>1031</v>
      </c>
      <c r="R341" t="s">
        <v>1030</v>
      </c>
      <c r="S341" t="s">
        <v>1057</v>
      </c>
    </row>
    <row r="342" spans="1:19">
      <c r="A342" t="s">
        <v>440</v>
      </c>
      <c r="B342">
        <v>40.61</v>
      </c>
      <c r="C342">
        <v>9</v>
      </c>
      <c r="D342">
        <v>18.2745</v>
      </c>
      <c r="E342">
        <v>383.7645</v>
      </c>
      <c r="F342" s="3">
        <v>43467</v>
      </c>
      <c r="G342" s="13">
        <v>0.56944444444444398</v>
      </c>
      <c r="H342" t="s">
        <v>15</v>
      </c>
      <c r="I342">
        <v>18.2745</v>
      </c>
      <c r="J342">
        <v>7</v>
      </c>
      <c r="K342" t="s">
        <v>1042</v>
      </c>
      <c r="L342" t="s">
        <v>1053</v>
      </c>
      <c r="M342" t="s">
        <v>1044</v>
      </c>
      <c r="N342" t="s">
        <v>1017</v>
      </c>
      <c r="O342" t="s">
        <v>1018</v>
      </c>
      <c r="P342" t="s">
        <v>1027</v>
      </c>
      <c r="Q342" t="s">
        <v>1033</v>
      </c>
      <c r="R342" t="s">
        <v>1032</v>
      </c>
      <c r="S342" t="s">
        <v>1059</v>
      </c>
    </row>
    <row r="343" spans="1:19">
      <c r="A343" t="s">
        <v>768</v>
      </c>
      <c r="B343">
        <v>73.28</v>
      </c>
      <c r="C343">
        <v>5</v>
      </c>
      <c r="D343">
        <v>18.32</v>
      </c>
      <c r="E343">
        <v>384.72</v>
      </c>
      <c r="F343" s="3">
        <v>43489</v>
      </c>
      <c r="G343" s="13">
        <v>0.62847222222222199</v>
      </c>
      <c r="H343" t="s">
        <v>13</v>
      </c>
      <c r="I343">
        <v>18.32</v>
      </c>
      <c r="J343">
        <v>8.4</v>
      </c>
      <c r="K343" t="s">
        <v>1042</v>
      </c>
      <c r="L343" t="s">
        <v>1052</v>
      </c>
      <c r="M343" t="s">
        <v>1044</v>
      </c>
      <c r="N343" t="s">
        <v>1019</v>
      </c>
      <c r="O343" t="s">
        <v>1018</v>
      </c>
      <c r="P343" t="s">
        <v>1026</v>
      </c>
      <c r="Q343" t="s">
        <v>1033</v>
      </c>
      <c r="R343" t="s">
        <v>1032</v>
      </c>
      <c r="S343" t="s">
        <v>1058</v>
      </c>
    </row>
    <row r="344" spans="1:19">
      <c r="A344" t="s">
        <v>441</v>
      </c>
      <c r="B344">
        <v>53.17</v>
      </c>
      <c r="C344">
        <v>7</v>
      </c>
      <c r="D344">
        <v>18.609500000000001</v>
      </c>
      <c r="E344">
        <v>390.79950000000002</v>
      </c>
      <c r="F344" s="3">
        <v>43486</v>
      </c>
      <c r="G344" s="13">
        <v>0.750694444444444</v>
      </c>
      <c r="H344" t="s">
        <v>15</v>
      </c>
      <c r="I344">
        <v>18.609500000000001</v>
      </c>
      <c r="J344">
        <v>8.9</v>
      </c>
      <c r="K344" t="s">
        <v>1042</v>
      </c>
      <c r="L344" t="s">
        <v>1051</v>
      </c>
      <c r="M344" t="s">
        <v>1049</v>
      </c>
      <c r="N344" t="s">
        <v>1017</v>
      </c>
      <c r="O344" t="s">
        <v>1018</v>
      </c>
      <c r="P344" t="s">
        <v>1024</v>
      </c>
      <c r="Q344" t="s">
        <v>1031</v>
      </c>
      <c r="R344" t="s">
        <v>1030</v>
      </c>
      <c r="S344" t="s">
        <v>1058</v>
      </c>
    </row>
    <row r="345" spans="1:19">
      <c r="A345" t="s">
        <v>867</v>
      </c>
      <c r="B345">
        <v>53.19</v>
      </c>
      <c r="C345">
        <v>7</v>
      </c>
      <c r="D345">
        <v>18.616499999999998</v>
      </c>
      <c r="E345">
        <v>390.94650000000001</v>
      </c>
      <c r="F345" s="3">
        <v>43479</v>
      </c>
      <c r="G345" s="13">
        <v>0.65416666666666701</v>
      </c>
      <c r="H345" t="s">
        <v>13</v>
      </c>
      <c r="I345">
        <v>18.616499999999998</v>
      </c>
      <c r="J345">
        <v>5</v>
      </c>
      <c r="K345" t="s">
        <v>1042</v>
      </c>
      <c r="L345" t="s">
        <v>1051</v>
      </c>
      <c r="M345" t="s">
        <v>1044</v>
      </c>
      <c r="N345" t="s">
        <v>1019</v>
      </c>
      <c r="O345" t="s">
        <v>1018</v>
      </c>
      <c r="P345" t="s">
        <v>1024</v>
      </c>
      <c r="Q345" t="s">
        <v>1035</v>
      </c>
      <c r="R345" t="s">
        <v>1034</v>
      </c>
      <c r="S345" t="s">
        <v>1057</v>
      </c>
    </row>
    <row r="346" spans="1:19">
      <c r="A346" t="s">
        <v>122</v>
      </c>
      <c r="B346">
        <v>62.13</v>
      </c>
      <c r="C346">
        <v>6</v>
      </c>
      <c r="D346">
        <v>18.638999999999999</v>
      </c>
      <c r="E346">
        <v>391.41899999999998</v>
      </c>
      <c r="F346" s="3">
        <v>43546</v>
      </c>
      <c r="G346" s="13">
        <v>0.84652777777777799</v>
      </c>
      <c r="H346" t="s">
        <v>15</v>
      </c>
      <c r="I346">
        <v>18.638999999999999</v>
      </c>
      <c r="J346">
        <v>7.4</v>
      </c>
      <c r="K346" t="s">
        <v>1045</v>
      </c>
      <c r="L346" t="s">
        <v>1046</v>
      </c>
      <c r="M346" t="s">
        <v>1049</v>
      </c>
      <c r="N346" t="s">
        <v>1019</v>
      </c>
      <c r="O346" t="s">
        <v>1018</v>
      </c>
      <c r="P346" t="s">
        <v>1023</v>
      </c>
      <c r="Q346" t="s">
        <v>1031</v>
      </c>
      <c r="R346" t="s">
        <v>1030</v>
      </c>
      <c r="S346" t="s">
        <v>1059</v>
      </c>
    </row>
    <row r="347" spans="1:19">
      <c r="A347" t="s">
        <v>332</v>
      </c>
      <c r="B347">
        <v>74.790000000000006</v>
      </c>
      <c r="C347">
        <v>5</v>
      </c>
      <c r="D347">
        <v>18.697500000000002</v>
      </c>
      <c r="E347">
        <v>392.64749999999998</v>
      </c>
      <c r="F347" s="3">
        <v>43475</v>
      </c>
      <c r="G347" s="13">
        <v>0.48194444444444401</v>
      </c>
      <c r="H347" t="s">
        <v>15</v>
      </c>
      <c r="I347">
        <v>18.697500000000002</v>
      </c>
      <c r="J347">
        <v>4.9000000000000004</v>
      </c>
      <c r="K347" t="s">
        <v>1042</v>
      </c>
      <c r="L347" t="s">
        <v>1052</v>
      </c>
      <c r="M347" t="s">
        <v>1047</v>
      </c>
      <c r="N347" t="s">
        <v>1017</v>
      </c>
      <c r="O347" t="s">
        <v>1018</v>
      </c>
      <c r="P347" t="s">
        <v>1025</v>
      </c>
      <c r="Q347" t="s">
        <v>1035</v>
      </c>
      <c r="R347" t="s">
        <v>1034</v>
      </c>
      <c r="S347" t="s">
        <v>1057</v>
      </c>
    </row>
    <row r="348" spans="1:19">
      <c r="A348" t="s">
        <v>342</v>
      </c>
      <c r="B348">
        <v>94.26</v>
      </c>
      <c r="C348">
        <v>4</v>
      </c>
      <c r="D348">
        <v>18.852</v>
      </c>
      <c r="E348">
        <v>395.892</v>
      </c>
      <c r="F348" s="3">
        <v>43536</v>
      </c>
      <c r="G348" s="13">
        <v>0.6875</v>
      </c>
      <c r="H348" t="s">
        <v>15</v>
      </c>
      <c r="I348">
        <v>18.852</v>
      </c>
      <c r="J348">
        <v>8.6</v>
      </c>
      <c r="K348" t="s">
        <v>1045</v>
      </c>
      <c r="L348" t="s">
        <v>1054</v>
      </c>
      <c r="M348" t="s">
        <v>1049</v>
      </c>
      <c r="N348" t="s">
        <v>1017</v>
      </c>
      <c r="O348" t="s">
        <v>1018</v>
      </c>
      <c r="P348" t="s">
        <v>1022</v>
      </c>
      <c r="Q348" t="s">
        <v>1035</v>
      </c>
      <c r="R348" t="s">
        <v>1034</v>
      </c>
      <c r="S348" t="s">
        <v>1058</v>
      </c>
    </row>
    <row r="349" spans="1:19">
      <c r="A349" t="s">
        <v>665</v>
      </c>
      <c r="B349">
        <v>75.66</v>
      </c>
      <c r="C349">
        <v>5</v>
      </c>
      <c r="D349">
        <v>18.914999999999999</v>
      </c>
      <c r="E349">
        <v>397.21499999999997</v>
      </c>
      <c r="F349" s="3">
        <v>43480</v>
      </c>
      <c r="G349" s="13">
        <v>0.76527777777777795</v>
      </c>
      <c r="H349" t="s">
        <v>13</v>
      </c>
      <c r="I349">
        <v>18.914999999999999</v>
      </c>
      <c r="J349">
        <v>7.8</v>
      </c>
      <c r="K349" t="s">
        <v>1042</v>
      </c>
      <c r="L349" t="s">
        <v>1054</v>
      </c>
      <c r="M349" t="s">
        <v>1049</v>
      </c>
      <c r="N349" t="s">
        <v>1019</v>
      </c>
      <c r="O349" t="s">
        <v>1018</v>
      </c>
      <c r="P349" t="s">
        <v>1025</v>
      </c>
      <c r="Q349" t="s">
        <v>1033</v>
      </c>
      <c r="R349" t="s">
        <v>1032</v>
      </c>
      <c r="S349" t="s">
        <v>1059</v>
      </c>
    </row>
    <row r="350" spans="1:19">
      <c r="A350" t="s">
        <v>260</v>
      </c>
      <c r="B350">
        <v>47.59</v>
      </c>
      <c r="C350">
        <v>8</v>
      </c>
      <c r="D350">
        <v>19.036000000000001</v>
      </c>
      <c r="E350">
        <v>399.75599999999997</v>
      </c>
      <c r="F350" s="3">
        <v>43466</v>
      </c>
      <c r="G350" s="13">
        <v>0.61597222222222203</v>
      </c>
      <c r="H350" t="s">
        <v>15</v>
      </c>
      <c r="I350">
        <v>19.036000000000001</v>
      </c>
      <c r="J350">
        <v>5.7</v>
      </c>
      <c r="K350" t="s">
        <v>1042</v>
      </c>
      <c r="L350" t="s">
        <v>1054</v>
      </c>
      <c r="M350" t="s">
        <v>1044</v>
      </c>
      <c r="N350" t="s">
        <v>1017</v>
      </c>
      <c r="O350" t="s">
        <v>1018</v>
      </c>
      <c r="P350" t="s">
        <v>1026</v>
      </c>
      <c r="Q350" t="s">
        <v>1031</v>
      </c>
      <c r="R350" t="s">
        <v>1030</v>
      </c>
      <c r="S350" t="s">
        <v>1057</v>
      </c>
    </row>
    <row r="351" spans="1:19">
      <c r="A351" t="s">
        <v>101</v>
      </c>
      <c r="B351">
        <v>76.52</v>
      </c>
      <c r="C351">
        <v>5</v>
      </c>
      <c r="D351">
        <v>19.13</v>
      </c>
      <c r="E351">
        <v>401.73</v>
      </c>
      <c r="F351" s="3">
        <v>43549</v>
      </c>
      <c r="G351" s="13">
        <v>0.43263888888888902</v>
      </c>
      <c r="H351" t="s">
        <v>15</v>
      </c>
      <c r="I351">
        <v>19.13</v>
      </c>
      <c r="J351">
        <v>9.9</v>
      </c>
      <c r="K351" t="s">
        <v>1045</v>
      </c>
      <c r="L351" t="s">
        <v>1051</v>
      </c>
      <c r="M351" t="s">
        <v>1047</v>
      </c>
      <c r="N351" t="s">
        <v>1019</v>
      </c>
      <c r="O351" t="s">
        <v>1018</v>
      </c>
      <c r="P351" t="s">
        <v>1027</v>
      </c>
      <c r="Q351" t="s">
        <v>1035</v>
      </c>
      <c r="R351" t="s">
        <v>1034</v>
      </c>
      <c r="S351" t="s">
        <v>1058</v>
      </c>
    </row>
    <row r="352" spans="1:19">
      <c r="A352" t="s">
        <v>833</v>
      </c>
      <c r="B352">
        <v>96.16</v>
      </c>
      <c r="C352">
        <v>4</v>
      </c>
      <c r="D352">
        <v>19.231999999999999</v>
      </c>
      <c r="E352">
        <v>403.87200000000001</v>
      </c>
      <c r="F352" s="3">
        <v>43492</v>
      </c>
      <c r="G352" s="13">
        <v>0.83541666666666703</v>
      </c>
      <c r="H352" t="s">
        <v>17</v>
      </c>
      <c r="I352">
        <v>19.231999999999999</v>
      </c>
      <c r="J352">
        <v>8.4</v>
      </c>
      <c r="K352" t="s">
        <v>1042</v>
      </c>
      <c r="L352" t="s">
        <v>1048</v>
      </c>
      <c r="M352" t="s">
        <v>1049</v>
      </c>
      <c r="N352" t="s">
        <v>1017</v>
      </c>
      <c r="O352" t="s">
        <v>1018</v>
      </c>
      <c r="P352" t="s">
        <v>1024</v>
      </c>
      <c r="Q352" t="s">
        <v>1033</v>
      </c>
      <c r="R352" t="s">
        <v>1032</v>
      </c>
      <c r="S352" t="s">
        <v>1058</v>
      </c>
    </row>
    <row r="353" spans="1:19">
      <c r="A353" t="s">
        <v>347</v>
      </c>
      <c r="B353">
        <v>77.02</v>
      </c>
      <c r="C353">
        <v>5</v>
      </c>
      <c r="D353">
        <v>19.254999999999999</v>
      </c>
      <c r="E353">
        <v>404.35500000000002</v>
      </c>
      <c r="F353" s="3">
        <v>43499</v>
      </c>
      <c r="G353" s="13">
        <v>0.66597222222222197</v>
      </c>
      <c r="H353" t="s">
        <v>15</v>
      </c>
      <c r="I353">
        <v>19.254999999999999</v>
      </c>
      <c r="J353">
        <v>5.5</v>
      </c>
      <c r="K353" t="s">
        <v>1050</v>
      </c>
      <c r="L353" t="s">
        <v>1048</v>
      </c>
      <c r="M353" t="s">
        <v>1044</v>
      </c>
      <c r="N353" t="s">
        <v>1019</v>
      </c>
      <c r="O353" t="s">
        <v>1018</v>
      </c>
      <c r="P353" t="s">
        <v>1027</v>
      </c>
      <c r="Q353" t="s">
        <v>1031</v>
      </c>
      <c r="R353" t="s">
        <v>1030</v>
      </c>
      <c r="S353" t="s">
        <v>1057</v>
      </c>
    </row>
    <row r="354" spans="1:19">
      <c r="A354" t="s">
        <v>706</v>
      </c>
      <c r="B354">
        <v>55.04</v>
      </c>
      <c r="C354">
        <v>7</v>
      </c>
      <c r="D354">
        <v>19.263999999999999</v>
      </c>
      <c r="E354">
        <v>404.54399999999998</v>
      </c>
      <c r="F354" s="3">
        <v>43536</v>
      </c>
      <c r="G354" s="13">
        <v>0.81874999999999998</v>
      </c>
      <c r="H354" t="s">
        <v>13</v>
      </c>
      <c r="I354">
        <v>19.263999999999999</v>
      </c>
      <c r="J354">
        <v>5.2</v>
      </c>
      <c r="K354" t="s">
        <v>1045</v>
      </c>
      <c r="L354" t="s">
        <v>1054</v>
      </c>
      <c r="M354" t="s">
        <v>1049</v>
      </c>
      <c r="N354" t="s">
        <v>1017</v>
      </c>
      <c r="O354" t="s">
        <v>1018</v>
      </c>
      <c r="P354" t="s">
        <v>1022</v>
      </c>
      <c r="Q354" t="s">
        <v>1035</v>
      </c>
      <c r="R354" t="s">
        <v>1034</v>
      </c>
      <c r="S354" t="s">
        <v>1057</v>
      </c>
    </row>
    <row r="355" spans="1:19">
      <c r="A355" t="s">
        <v>393</v>
      </c>
      <c r="B355">
        <v>96.98</v>
      </c>
      <c r="C355">
        <v>4</v>
      </c>
      <c r="D355">
        <v>19.396000000000001</v>
      </c>
      <c r="E355">
        <v>407.31599999999997</v>
      </c>
      <c r="F355" s="3">
        <v>43502</v>
      </c>
      <c r="G355" s="13">
        <v>0.72222222222222199</v>
      </c>
      <c r="H355" t="s">
        <v>13</v>
      </c>
      <c r="I355">
        <v>19.396000000000001</v>
      </c>
      <c r="J355">
        <v>9.4</v>
      </c>
      <c r="K355" t="s">
        <v>1050</v>
      </c>
      <c r="L355" t="s">
        <v>1053</v>
      </c>
      <c r="M355" t="s">
        <v>1049</v>
      </c>
      <c r="N355" t="s">
        <v>1017</v>
      </c>
      <c r="O355" t="s">
        <v>1018</v>
      </c>
      <c r="P355" t="s">
        <v>1027</v>
      </c>
      <c r="Q355" t="s">
        <v>1035</v>
      </c>
      <c r="R355" t="s">
        <v>1034</v>
      </c>
      <c r="S355" t="s">
        <v>1058</v>
      </c>
    </row>
    <row r="356" spans="1:19">
      <c r="A356" t="s">
        <v>743</v>
      </c>
      <c r="B356">
        <v>97.26</v>
      </c>
      <c r="C356">
        <v>4</v>
      </c>
      <c r="D356">
        <v>19.452000000000002</v>
      </c>
      <c r="E356">
        <v>408.49200000000002</v>
      </c>
      <c r="F356" s="3">
        <v>43540</v>
      </c>
      <c r="G356" s="13">
        <v>0.64791666666666703</v>
      </c>
      <c r="H356" t="s">
        <v>13</v>
      </c>
      <c r="I356">
        <v>19.452000000000002</v>
      </c>
      <c r="J356">
        <v>6.8</v>
      </c>
      <c r="K356" t="s">
        <v>1045</v>
      </c>
      <c r="L356" t="s">
        <v>1043</v>
      </c>
      <c r="M356" t="s">
        <v>1044</v>
      </c>
      <c r="N356" t="s">
        <v>1019</v>
      </c>
      <c r="O356" t="s">
        <v>1018</v>
      </c>
      <c r="P356" t="s">
        <v>1027</v>
      </c>
      <c r="Q356" t="s">
        <v>1035</v>
      </c>
      <c r="R356" t="s">
        <v>1034</v>
      </c>
      <c r="S356" t="s">
        <v>1059</v>
      </c>
    </row>
    <row r="357" spans="1:19">
      <c r="A357" t="s">
        <v>755</v>
      </c>
      <c r="B357">
        <v>55.61</v>
      </c>
      <c r="C357">
        <v>7</v>
      </c>
      <c r="D357">
        <v>19.4635</v>
      </c>
      <c r="E357">
        <v>408.73349999999999</v>
      </c>
      <c r="F357" s="3">
        <v>43547</v>
      </c>
      <c r="G357" s="13">
        <v>0.52847222222222201</v>
      </c>
      <c r="H357" t="s">
        <v>15</v>
      </c>
      <c r="I357">
        <v>19.4635</v>
      </c>
      <c r="J357">
        <v>8.5</v>
      </c>
      <c r="K357" t="s">
        <v>1045</v>
      </c>
      <c r="L357" t="s">
        <v>1043</v>
      </c>
      <c r="M357" t="s">
        <v>1044</v>
      </c>
      <c r="N357" t="s">
        <v>1019</v>
      </c>
      <c r="O357" t="s">
        <v>1018</v>
      </c>
      <c r="P357" t="s">
        <v>1026</v>
      </c>
      <c r="Q357" t="s">
        <v>1035</v>
      </c>
      <c r="R357" t="s">
        <v>1034</v>
      </c>
      <c r="S357" t="s">
        <v>1058</v>
      </c>
    </row>
    <row r="358" spans="1:19">
      <c r="A358" t="s">
        <v>340</v>
      </c>
      <c r="B358">
        <v>97.74</v>
      </c>
      <c r="C358">
        <v>4</v>
      </c>
      <c r="D358">
        <v>19.547999999999998</v>
      </c>
      <c r="E358">
        <v>410.50799999999998</v>
      </c>
      <c r="F358" s="3">
        <v>43536</v>
      </c>
      <c r="G358" s="13">
        <v>0.82847222222222205</v>
      </c>
      <c r="H358" t="s">
        <v>13</v>
      </c>
      <c r="I358">
        <v>19.547999999999998</v>
      </c>
      <c r="J358">
        <v>6.4</v>
      </c>
      <c r="K358" t="s">
        <v>1045</v>
      </c>
      <c r="L358" t="s">
        <v>1054</v>
      </c>
      <c r="M358" t="s">
        <v>1049</v>
      </c>
      <c r="N358" t="s">
        <v>1019</v>
      </c>
      <c r="O358" t="s">
        <v>1018</v>
      </c>
      <c r="P358" t="s">
        <v>1023</v>
      </c>
      <c r="Q358" t="s">
        <v>1033</v>
      </c>
      <c r="R358" t="s">
        <v>1032</v>
      </c>
      <c r="S358" t="s">
        <v>1059</v>
      </c>
    </row>
    <row r="359" spans="1:19">
      <c r="A359" t="s">
        <v>969</v>
      </c>
      <c r="B359">
        <v>65.91</v>
      </c>
      <c r="C359">
        <v>6</v>
      </c>
      <c r="D359">
        <v>19.773</v>
      </c>
      <c r="E359">
        <v>415.233</v>
      </c>
      <c r="F359" s="3">
        <v>43505</v>
      </c>
      <c r="G359" s="13">
        <v>0.48958333333333298</v>
      </c>
      <c r="H359" t="s">
        <v>15</v>
      </c>
      <c r="I359">
        <v>19.773</v>
      </c>
      <c r="J359">
        <v>5.7</v>
      </c>
      <c r="K359" t="s">
        <v>1050</v>
      </c>
      <c r="L359" t="s">
        <v>1043</v>
      </c>
      <c r="M359" t="s">
        <v>1047</v>
      </c>
      <c r="N359" t="s">
        <v>1017</v>
      </c>
      <c r="O359" t="s">
        <v>1018</v>
      </c>
      <c r="P359" t="s">
        <v>1026</v>
      </c>
      <c r="Q359" t="s">
        <v>1033</v>
      </c>
      <c r="R359" t="s">
        <v>1032</v>
      </c>
      <c r="S359" t="s">
        <v>1057</v>
      </c>
    </row>
    <row r="360" spans="1:19">
      <c r="A360" t="s">
        <v>179</v>
      </c>
      <c r="B360">
        <v>39.9</v>
      </c>
      <c r="C360">
        <v>10</v>
      </c>
      <c r="D360">
        <v>19.95</v>
      </c>
      <c r="E360">
        <v>418.95</v>
      </c>
      <c r="F360" s="3">
        <v>43516</v>
      </c>
      <c r="G360" s="13">
        <v>0.64166666666666705</v>
      </c>
      <c r="H360" t="s">
        <v>17</v>
      </c>
      <c r="I360">
        <v>19.95</v>
      </c>
      <c r="J360">
        <v>5.9</v>
      </c>
      <c r="K360" t="s">
        <v>1050</v>
      </c>
      <c r="L360" t="s">
        <v>1053</v>
      </c>
      <c r="M360" t="s">
        <v>1044</v>
      </c>
      <c r="N360" t="s">
        <v>1019</v>
      </c>
      <c r="O360" t="s">
        <v>1018</v>
      </c>
      <c r="P360" t="s">
        <v>1022</v>
      </c>
      <c r="Q360" t="s">
        <v>1033</v>
      </c>
      <c r="R360" t="s">
        <v>1032</v>
      </c>
      <c r="S360" t="s">
        <v>1057</v>
      </c>
    </row>
    <row r="361" spans="1:19">
      <c r="A361" t="s">
        <v>136</v>
      </c>
      <c r="B361">
        <v>57.12</v>
      </c>
      <c r="C361">
        <v>7</v>
      </c>
      <c r="D361">
        <v>19.992000000000001</v>
      </c>
      <c r="E361">
        <v>419.83199999999999</v>
      </c>
      <c r="F361" s="3">
        <v>43477</v>
      </c>
      <c r="G361" s="13">
        <v>0.50138888888888899</v>
      </c>
      <c r="H361" t="s">
        <v>17</v>
      </c>
      <c r="I361">
        <v>19.992000000000001</v>
      </c>
      <c r="J361">
        <v>6.5</v>
      </c>
      <c r="K361" t="s">
        <v>1042</v>
      </c>
      <c r="L361" t="s">
        <v>1043</v>
      </c>
      <c r="M361" t="s">
        <v>1044</v>
      </c>
      <c r="N361" t="s">
        <v>1017</v>
      </c>
      <c r="O361" t="s">
        <v>1018</v>
      </c>
      <c r="P361" t="s">
        <v>1023</v>
      </c>
      <c r="Q361" t="s">
        <v>1035</v>
      </c>
      <c r="R361" t="s">
        <v>1034</v>
      </c>
      <c r="S361" t="s">
        <v>1059</v>
      </c>
    </row>
    <row r="362" spans="1:19">
      <c r="A362" t="s">
        <v>186</v>
      </c>
      <c r="B362">
        <v>80.05</v>
      </c>
      <c r="C362">
        <v>5</v>
      </c>
      <c r="D362">
        <v>20.012499999999999</v>
      </c>
      <c r="E362">
        <v>420.26249999999999</v>
      </c>
      <c r="F362" s="3">
        <v>43491</v>
      </c>
      <c r="G362" s="13">
        <v>0.53125</v>
      </c>
      <c r="H362" t="s">
        <v>17</v>
      </c>
      <c r="I362">
        <v>20.012499999999999</v>
      </c>
      <c r="J362">
        <v>9.4</v>
      </c>
      <c r="K362" t="s">
        <v>1042</v>
      </c>
      <c r="L362" t="s">
        <v>1043</v>
      </c>
      <c r="M362" t="s">
        <v>1044</v>
      </c>
      <c r="N362" t="s">
        <v>1017</v>
      </c>
      <c r="O362" t="s">
        <v>1018</v>
      </c>
      <c r="P362" t="s">
        <v>1022</v>
      </c>
      <c r="Q362" t="s">
        <v>1033</v>
      </c>
      <c r="R362" t="s">
        <v>1032</v>
      </c>
      <c r="S362" t="s">
        <v>1058</v>
      </c>
    </row>
    <row r="363" spans="1:19">
      <c r="A363" t="s">
        <v>305</v>
      </c>
      <c r="B363">
        <v>40.299999999999997</v>
      </c>
      <c r="C363">
        <v>10</v>
      </c>
      <c r="D363">
        <v>20.149999999999999</v>
      </c>
      <c r="E363">
        <v>423.15</v>
      </c>
      <c r="F363" s="3">
        <v>43489</v>
      </c>
      <c r="G363" s="13">
        <v>0.73402777777777795</v>
      </c>
      <c r="H363" t="s">
        <v>17</v>
      </c>
      <c r="I363">
        <v>20.149999999999999</v>
      </c>
      <c r="J363">
        <v>7</v>
      </c>
      <c r="K363" t="s">
        <v>1042</v>
      </c>
      <c r="L363" t="s">
        <v>1052</v>
      </c>
      <c r="M363" t="s">
        <v>1049</v>
      </c>
      <c r="N363" t="s">
        <v>1017</v>
      </c>
      <c r="O363" t="s">
        <v>1018</v>
      </c>
      <c r="P363" t="s">
        <v>1025</v>
      </c>
      <c r="Q363" t="s">
        <v>1033</v>
      </c>
      <c r="R363" t="s">
        <v>1032</v>
      </c>
      <c r="S363" t="s">
        <v>1059</v>
      </c>
    </row>
    <row r="364" spans="1:19">
      <c r="A364" t="s">
        <v>429</v>
      </c>
      <c r="B364">
        <v>50.93</v>
      </c>
      <c r="C364">
        <v>8</v>
      </c>
      <c r="D364">
        <v>20.372</v>
      </c>
      <c r="E364">
        <v>427.81200000000001</v>
      </c>
      <c r="F364" s="3">
        <v>43546</v>
      </c>
      <c r="G364" s="13">
        <v>0.81666666666666698</v>
      </c>
      <c r="H364" t="s">
        <v>13</v>
      </c>
      <c r="I364">
        <v>20.372</v>
      </c>
      <c r="J364">
        <v>9.1999999999999993</v>
      </c>
      <c r="K364" t="s">
        <v>1045</v>
      </c>
      <c r="L364" t="s">
        <v>1046</v>
      </c>
      <c r="M364" t="s">
        <v>1049</v>
      </c>
      <c r="N364" t="s">
        <v>1019</v>
      </c>
      <c r="O364" t="s">
        <v>1018</v>
      </c>
      <c r="P364" t="s">
        <v>1026</v>
      </c>
      <c r="Q364" t="s">
        <v>1031</v>
      </c>
      <c r="R364" t="s">
        <v>1030</v>
      </c>
      <c r="S364" t="s">
        <v>1058</v>
      </c>
    </row>
    <row r="365" spans="1:19">
      <c r="A365" t="s">
        <v>529</v>
      </c>
      <c r="B365">
        <v>58.39</v>
      </c>
      <c r="C365">
        <v>7</v>
      </c>
      <c r="D365">
        <v>20.436499999999999</v>
      </c>
      <c r="E365">
        <v>429.16649999999998</v>
      </c>
      <c r="F365" s="3">
        <v>43519</v>
      </c>
      <c r="G365" s="13">
        <v>0.82569444444444395</v>
      </c>
      <c r="H365" t="s">
        <v>17</v>
      </c>
      <c r="I365">
        <v>20.436499999999999</v>
      </c>
      <c r="J365">
        <v>8.1999999999999993</v>
      </c>
      <c r="K365" t="s">
        <v>1050</v>
      </c>
      <c r="L365" t="s">
        <v>1043</v>
      </c>
      <c r="M365" t="s">
        <v>1049</v>
      </c>
      <c r="N365" t="s">
        <v>1017</v>
      </c>
      <c r="O365" t="s">
        <v>1018</v>
      </c>
      <c r="P365" t="s">
        <v>1023</v>
      </c>
      <c r="Q365" t="s">
        <v>1035</v>
      </c>
      <c r="R365" t="s">
        <v>1034</v>
      </c>
      <c r="S365" t="s">
        <v>1058</v>
      </c>
    </row>
    <row r="366" spans="1:19">
      <c r="A366" t="s">
        <v>928</v>
      </c>
      <c r="B366">
        <v>51.34</v>
      </c>
      <c r="C366">
        <v>8</v>
      </c>
      <c r="D366">
        <v>20.536000000000001</v>
      </c>
      <c r="E366">
        <v>431.25599999999997</v>
      </c>
      <c r="F366" s="3">
        <v>43496</v>
      </c>
      <c r="G366" s="13">
        <v>0.41666666666666702</v>
      </c>
      <c r="H366" t="s">
        <v>13</v>
      </c>
      <c r="I366">
        <v>20.536000000000001</v>
      </c>
      <c r="J366">
        <v>7.6</v>
      </c>
      <c r="K366" t="s">
        <v>1042</v>
      </c>
      <c r="L366" t="s">
        <v>1052</v>
      </c>
      <c r="M366" t="s">
        <v>1047</v>
      </c>
      <c r="N366" t="s">
        <v>1017</v>
      </c>
      <c r="O366" t="s">
        <v>1018</v>
      </c>
      <c r="P366" t="s">
        <v>1027</v>
      </c>
      <c r="Q366" t="s">
        <v>1031</v>
      </c>
      <c r="R366" t="s">
        <v>1030</v>
      </c>
      <c r="S366" t="s">
        <v>1059</v>
      </c>
    </row>
    <row r="367" spans="1:19">
      <c r="A367" t="s">
        <v>804</v>
      </c>
      <c r="B367">
        <v>58.91</v>
      </c>
      <c r="C367">
        <v>7</v>
      </c>
      <c r="D367">
        <v>20.618500000000001</v>
      </c>
      <c r="E367">
        <v>432.98849999999999</v>
      </c>
      <c r="F367" s="3">
        <v>43482</v>
      </c>
      <c r="G367" s="13">
        <v>0.63541666666666696</v>
      </c>
      <c r="H367" t="s">
        <v>13</v>
      </c>
      <c r="I367">
        <v>20.618500000000001</v>
      </c>
      <c r="J367">
        <v>9.6999999999999993</v>
      </c>
      <c r="K367" t="s">
        <v>1042</v>
      </c>
      <c r="L367" t="s">
        <v>1052</v>
      </c>
      <c r="M367" t="s">
        <v>1044</v>
      </c>
      <c r="N367" t="s">
        <v>1019</v>
      </c>
      <c r="O367" t="s">
        <v>1018</v>
      </c>
      <c r="P367" t="s">
        <v>1023</v>
      </c>
      <c r="Q367" t="s">
        <v>1031</v>
      </c>
      <c r="R367" t="s">
        <v>1030</v>
      </c>
      <c r="S367" t="s">
        <v>1058</v>
      </c>
    </row>
    <row r="368" spans="1:19">
      <c r="A368" t="s">
        <v>265</v>
      </c>
      <c r="B368">
        <v>46.55</v>
      </c>
      <c r="C368">
        <v>9</v>
      </c>
      <c r="D368">
        <v>20.947500000000002</v>
      </c>
      <c r="E368">
        <v>439.89749999999998</v>
      </c>
      <c r="F368" s="3">
        <v>43498</v>
      </c>
      <c r="G368" s="13">
        <v>0.64861111111111103</v>
      </c>
      <c r="H368" t="s">
        <v>13</v>
      </c>
      <c r="I368">
        <v>20.947500000000002</v>
      </c>
      <c r="J368">
        <v>6.4</v>
      </c>
      <c r="K368" t="s">
        <v>1050</v>
      </c>
      <c r="L368" t="s">
        <v>1043</v>
      </c>
      <c r="M368" t="s">
        <v>1044</v>
      </c>
      <c r="N368" t="s">
        <v>1017</v>
      </c>
      <c r="O368" t="s">
        <v>1018</v>
      </c>
      <c r="P368" t="s">
        <v>1022</v>
      </c>
      <c r="Q368" t="s">
        <v>1033</v>
      </c>
      <c r="R368" t="s">
        <v>1032</v>
      </c>
      <c r="S368" t="s">
        <v>1059</v>
      </c>
    </row>
    <row r="369" spans="1:19">
      <c r="A369" t="s">
        <v>661</v>
      </c>
      <c r="B369">
        <v>70.209999999999994</v>
      </c>
      <c r="C369">
        <v>6</v>
      </c>
      <c r="D369">
        <v>21.062999999999999</v>
      </c>
      <c r="E369">
        <v>442.32299999999998</v>
      </c>
      <c r="F369" s="3">
        <v>43554</v>
      </c>
      <c r="G369" s="13">
        <v>0.62361111111111101</v>
      </c>
      <c r="H369" t="s">
        <v>15</v>
      </c>
      <c r="I369">
        <v>21.062999999999999</v>
      </c>
      <c r="J369">
        <v>7.4</v>
      </c>
      <c r="K369" t="s">
        <v>1045</v>
      </c>
      <c r="L369" t="s">
        <v>1043</v>
      </c>
      <c r="M369" t="s">
        <v>1044</v>
      </c>
      <c r="N369" t="s">
        <v>1019</v>
      </c>
      <c r="O369" t="s">
        <v>1018</v>
      </c>
      <c r="P369" t="s">
        <v>1024</v>
      </c>
      <c r="Q369" t="s">
        <v>1035</v>
      </c>
      <c r="R369" t="s">
        <v>1034</v>
      </c>
      <c r="S369" t="s">
        <v>1059</v>
      </c>
    </row>
    <row r="370" spans="1:19">
      <c r="A370" t="s">
        <v>911</v>
      </c>
      <c r="B370">
        <v>60.74</v>
      </c>
      <c r="C370">
        <v>7</v>
      </c>
      <c r="D370">
        <v>21.259</v>
      </c>
      <c r="E370">
        <v>446.43900000000002</v>
      </c>
      <c r="F370" s="3">
        <v>43483</v>
      </c>
      <c r="G370" s="13">
        <v>0.68263888888888902</v>
      </c>
      <c r="H370" t="s">
        <v>13</v>
      </c>
      <c r="I370">
        <v>21.259</v>
      </c>
      <c r="J370">
        <v>5</v>
      </c>
      <c r="K370" t="s">
        <v>1042</v>
      </c>
      <c r="L370" t="s">
        <v>1046</v>
      </c>
      <c r="M370" t="s">
        <v>1049</v>
      </c>
      <c r="N370" t="s">
        <v>1019</v>
      </c>
      <c r="O370" t="s">
        <v>1018</v>
      </c>
      <c r="P370" t="s">
        <v>1027</v>
      </c>
      <c r="Q370" t="s">
        <v>1035</v>
      </c>
      <c r="R370" t="s">
        <v>1034</v>
      </c>
      <c r="S370" t="s">
        <v>1057</v>
      </c>
    </row>
    <row r="371" spans="1:19">
      <c r="A371" t="s">
        <v>589</v>
      </c>
      <c r="B371">
        <v>85.91</v>
      </c>
      <c r="C371">
        <v>5</v>
      </c>
      <c r="D371">
        <v>21.477499999999999</v>
      </c>
      <c r="E371">
        <v>451.02749999999997</v>
      </c>
      <c r="F371" s="3">
        <v>43546</v>
      </c>
      <c r="G371" s="13">
        <v>0.60624999999999996</v>
      </c>
      <c r="H371" t="s">
        <v>17</v>
      </c>
      <c r="I371">
        <v>21.477499999999999</v>
      </c>
      <c r="J371">
        <v>8.6</v>
      </c>
      <c r="K371" t="s">
        <v>1045</v>
      </c>
      <c r="L371" t="s">
        <v>1046</v>
      </c>
      <c r="M371" t="s">
        <v>1044</v>
      </c>
      <c r="N371" t="s">
        <v>1019</v>
      </c>
      <c r="O371" t="s">
        <v>1018</v>
      </c>
      <c r="P371" t="s">
        <v>1023</v>
      </c>
      <c r="Q371" t="s">
        <v>1031</v>
      </c>
      <c r="R371" t="s">
        <v>1030</v>
      </c>
      <c r="S371" t="s">
        <v>1058</v>
      </c>
    </row>
    <row r="372" spans="1:19">
      <c r="A372" t="s">
        <v>217</v>
      </c>
      <c r="B372">
        <v>61.41</v>
      </c>
      <c r="C372">
        <v>7</v>
      </c>
      <c r="D372">
        <v>21.493500000000001</v>
      </c>
      <c r="E372">
        <v>451.36349999999999</v>
      </c>
      <c r="F372" s="3">
        <v>43479</v>
      </c>
      <c r="G372" s="13">
        <v>0.41805555555555601</v>
      </c>
      <c r="H372" t="s">
        <v>15</v>
      </c>
      <c r="I372">
        <v>21.493500000000001</v>
      </c>
      <c r="J372">
        <v>9.8000000000000007</v>
      </c>
      <c r="K372" t="s">
        <v>1042</v>
      </c>
      <c r="L372" t="s">
        <v>1051</v>
      </c>
      <c r="M372" t="s">
        <v>1047</v>
      </c>
      <c r="N372" t="s">
        <v>1019</v>
      </c>
      <c r="O372" t="s">
        <v>1018</v>
      </c>
      <c r="P372" t="s">
        <v>1025</v>
      </c>
      <c r="Q372" t="s">
        <v>1035</v>
      </c>
      <c r="R372" t="s">
        <v>1034</v>
      </c>
      <c r="S372" t="s">
        <v>1058</v>
      </c>
    </row>
    <row r="373" spans="1:19">
      <c r="A373" t="s">
        <v>35</v>
      </c>
      <c r="B373">
        <v>86.04</v>
      </c>
      <c r="C373">
        <v>5</v>
      </c>
      <c r="D373">
        <v>21.51</v>
      </c>
      <c r="E373">
        <v>451.71</v>
      </c>
      <c r="F373" s="3">
        <v>43521</v>
      </c>
      <c r="G373" s="13">
        <v>0.47499999999999998</v>
      </c>
      <c r="H373" t="s">
        <v>13</v>
      </c>
      <c r="I373">
        <v>21.51</v>
      </c>
      <c r="J373">
        <v>4.8</v>
      </c>
      <c r="K373" t="s">
        <v>1050</v>
      </c>
      <c r="L373" t="s">
        <v>1051</v>
      </c>
      <c r="M373" t="s">
        <v>1047</v>
      </c>
      <c r="N373" t="s">
        <v>1017</v>
      </c>
      <c r="O373" t="s">
        <v>1018</v>
      </c>
      <c r="P373" t="s">
        <v>1025</v>
      </c>
      <c r="Q373" t="s">
        <v>1035</v>
      </c>
      <c r="R373" t="s">
        <v>1034</v>
      </c>
      <c r="S373" t="s">
        <v>1057</v>
      </c>
    </row>
    <row r="374" spans="1:19">
      <c r="A374" t="s">
        <v>487</v>
      </c>
      <c r="B374">
        <v>43.13</v>
      </c>
      <c r="C374">
        <v>10</v>
      </c>
      <c r="D374">
        <v>21.565000000000001</v>
      </c>
      <c r="E374">
        <v>452.86500000000001</v>
      </c>
      <c r="F374" s="3">
        <v>43498</v>
      </c>
      <c r="G374" s="13">
        <v>0.77152777777777803</v>
      </c>
      <c r="H374" t="s">
        <v>17</v>
      </c>
      <c r="I374">
        <v>21.565000000000001</v>
      </c>
      <c r="J374">
        <v>5.5</v>
      </c>
      <c r="K374" t="s">
        <v>1050</v>
      </c>
      <c r="L374" t="s">
        <v>1043</v>
      </c>
      <c r="M374" t="s">
        <v>1049</v>
      </c>
      <c r="N374" t="s">
        <v>1017</v>
      </c>
      <c r="O374" t="s">
        <v>1018</v>
      </c>
      <c r="P374" t="s">
        <v>1027</v>
      </c>
      <c r="Q374" t="s">
        <v>1031</v>
      </c>
      <c r="R374" t="s">
        <v>1030</v>
      </c>
      <c r="S374" t="s">
        <v>1057</v>
      </c>
    </row>
    <row r="375" spans="1:19">
      <c r="A375" t="s">
        <v>28</v>
      </c>
      <c r="B375">
        <v>43.19</v>
      </c>
      <c r="C375">
        <v>10</v>
      </c>
      <c r="D375">
        <v>21.594999999999999</v>
      </c>
      <c r="E375">
        <v>453.495</v>
      </c>
      <c r="F375" s="3">
        <v>43503</v>
      </c>
      <c r="G375" s="13">
        <v>0.7</v>
      </c>
      <c r="H375" t="s">
        <v>13</v>
      </c>
      <c r="I375">
        <v>21.594999999999999</v>
      </c>
      <c r="J375">
        <v>8.1999999999999993</v>
      </c>
      <c r="K375" t="s">
        <v>1050</v>
      </c>
      <c r="L375" t="s">
        <v>1052</v>
      </c>
      <c r="M375" t="s">
        <v>1049</v>
      </c>
      <c r="N375" t="s">
        <v>1019</v>
      </c>
      <c r="O375" t="s">
        <v>1018</v>
      </c>
      <c r="P375" t="s">
        <v>1022</v>
      </c>
      <c r="Q375" t="s">
        <v>1031</v>
      </c>
      <c r="R375" t="s">
        <v>1030</v>
      </c>
      <c r="S375" t="s">
        <v>1058</v>
      </c>
    </row>
    <row r="376" spans="1:19">
      <c r="A376" t="s">
        <v>814</v>
      </c>
      <c r="B376">
        <v>86.69</v>
      </c>
      <c r="C376">
        <v>5</v>
      </c>
      <c r="D376">
        <v>21.672499999999999</v>
      </c>
      <c r="E376">
        <v>455.1225</v>
      </c>
      <c r="F376" s="3">
        <v>43507</v>
      </c>
      <c r="G376" s="13">
        <v>0.77638888888888902</v>
      </c>
      <c r="H376" t="s">
        <v>13</v>
      </c>
      <c r="I376">
        <v>21.672499999999999</v>
      </c>
      <c r="J376">
        <v>9.4</v>
      </c>
      <c r="K376" t="s">
        <v>1050</v>
      </c>
      <c r="L376" t="s">
        <v>1051</v>
      </c>
      <c r="M376" t="s">
        <v>1049</v>
      </c>
      <c r="N376" t="s">
        <v>1017</v>
      </c>
      <c r="O376" t="s">
        <v>1018</v>
      </c>
      <c r="P376" t="s">
        <v>1026</v>
      </c>
      <c r="Q376" t="s">
        <v>1035</v>
      </c>
      <c r="R376" t="s">
        <v>1034</v>
      </c>
      <c r="S376" t="s">
        <v>1058</v>
      </c>
    </row>
    <row r="377" spans="1:19">
      <c r="A377" t="s">
        <v>236</v>
      </c>
      <c r="B377">
        <v>62.08</v>
      </c>
      <c r="C377">
        <v>7</v>
      </c>
      <c r="D377">
        <v>21.728000000000002</v>
      </c>
      <c r="E377">
        <v>456.28800000000001</v>
      </c>
      <c r="F377" s="3">
        <v>43530</v>
      </c>
      <c r="G377" s="13">
        <v>0.57361111111111096</v>
      </c>
      <c r="H377" t="s">
        <v>13</v>
      </c>
      <c r="I377">
        <v>21.728000000000002</v>
      </c>
      <c r="J377">
        <v>5.4</v>
      </c>
      <c r="K377" t="s">
        <v>1045</v>
      </c>
      <c r="L377" t="s">
        <v>1053</v>
      </c>
      <c r="M377" t="s">
        <v>1044</v>
      </c>
      <c r="N377" t="s">
        <v>1019</v>
      </c>
      <c r="O377" t="s">
        <v>1018</v>
      </c>
      <c r="P377" t="s">
        <v>1022</v>
      </c>
      <c r="Q377" t="s">
        <v>1033</v>
      </c>
      <c r="R377" t="s">
        <v>1032</v>
      </c>
      <c r="S377" t="s">
        <v>1057</v>
      </c>
    </row>
    <row r="378" spans="1:19">
      <c r="A378" t="s">
        <v>631</v>
      </c>
      <c r="B378">
        <v>72.599999999999994</v>
      </c>
      <c r="C378">
        <v>6</v>
      </c>
      <c r="D378">
        <v>21.78</v>
      </c>
      <c r="E378">
        <v>457.38</v>
      </c>
      <c r="F378" s="3">
        <v>43478</v>
      </c>
      <c r="G378" s="13">
        <v>0.82708333333333295</v>
      </c>
      <c r="H378" t="s">
        <v>15</v>
      </c>
      <c r="I378">
        <v>21.78</v>
      </c>
      <c r="J378">
        <v>6.9</v>
      </c>
      <c r="K378" t="s">
        <v>1042</v>
      </c>
      <c r="L378" t="s">
        <v>1048</v>
      </c>
      <c r="M378" t="s">
        <v>1049</v>
      </c>
      <c r="N378" t="s">
        <v>1017</v>
      </c>
      <c r="O378" t="s">
        <v>1018</v>
      </c>
      <c r="P378" t="s">
        <v>1023</v>
      </c>
      <c r="Q378" t="s">
        <v>1033</v>
      </c>
      <c r="R378" t="s">
        <v>1032</v>
      </c>
      <c r="S378" t="s">
        <v>1059</v>
      </c>
    </row>
    <row r="379" spans="1:19">
      <c r="A379" t="s">
        <v>32</v>
      </c>
      <c r="B379">
        <v>72.61</v>
      </c>
      <c r="C379">
        <v>6</v>
      </c>
      <c r="D379">
        <v>21.783000000000001</v>
      </c>
      <c r="E379">
        <v>457.44299999999998</v>
      </c>
      <c r="F379" s="3">
        <v>43466</v>
      </c>
      <c r="G379" s="13">
        <v>0.44374999999999998</v>
      </c>
      <c r="H379" t="s">
        <v>17</v>
      </c>
      <c r="I379">
        <v>21.783000000000001</v>
      </c>
      <c r="J379">
        <v>6.9</v>
      </c>
      <c r="K379" t="s">
        <v>1042</v>
      </c>
      <c r="L379" t="s">
        <v>1054</v>
      </c>
      <c r="M379" t="s">
        <v>1047</v>
      </c>
      <c r="N379" t="s">
        <v>1019</v>
      </c>
      <c r="O379" t="s">
        <v>1018</v>
      </c>
      <c r="P379" t="s">
        <v>1023</v>
      </c>
      <c r="Q379" t="s">
        <v>1031</v>
      </c>
      <c r="R379" t="s">
        <v>1030</v>
      </c>
      <c r="S379" t="s">
        <v>1059</v>
      </c>
    </row>
    <row r="380" spans="1:19">
      <c r="A380" t="s">
        <v>378</v>
      </c>
      <c r="B380">
        <v>73.22</v>
      </c>
      <c r="C380">
        <v>6</v>
      </c>
      <c r="D380">
        <v>21.966000000000001</v>
      </c>
      <c r="E380">
        <v>461.286</v>
      </c>
      <c r="F380" s="3">
        <v>43486</v>
      </c>
      <c r="G380" s="13">
        <v>0.73888888888888904</v>
      </c>
      <c r="H380" t="s">
        <v>15</v>
      </c>
      <c r="I380">
        <v>21.966000000000001</v>
      </c>
      <c r="J380">
        <v>7.2</v>
      </c>
      <c r="K380" t="s">
        <v>1042</v>
      </c>
      <c r="L380" t="s">
        <v>1051</v>
      </c>
      <c r="M380" t="s">
        <v>1049</v>
      </c>
      <c r="N380" t="s">
        <v>1019</v>
      </c>
      <c r="O380" t="s">
        <v>1018</v>
      </c>
      <c r="P380" t="s">
        <v>1026</v>
      </c>
      <c r="Q380" t="s">
        <v>1031</v>
      </c>
      <c r="R380" t="s">
        <v>1030</v>
      </c>
      <c r="S380" t="s">
        <v>1059</v>
      </c>
    </row>
    <row r="381" spans="1:19">
      <c r="A381" t="s">
        <v>632</v>
      </c>
      <c r="B381">
        <v>87.91</v>
      </c>
      <c r="C381">
        <v>5</v>
      </c>
      <c r="D381">
        <v>21.977499999999999</v>
      </c>
      <c r="E381">
        <v>461.52749999999997</v>
      </c>
      <c r="F381" s="3">
        <v>43538</v>
      </c>
      <c r="G381" s="13">
        <v>0.75694444444444497</v>
      </c>
      <c r="H381" t="s">
        <v>13</v>
      </c>
      <c r="I381">
        <v>21.977499999999999</v>
      </c>
      <c r="J381">
        <v>4.4000000000000004</v>
      </c>
      <c r="K381" t="s">
        <v>1045</v>
      </c>
      <c r="L381" t="s">
        <v>1052</v>
      </c>
      <c r="M381" t="s">
        <v>1049</v>
      </c>
      <c r="N381" t="s">
        <v>1017</v>
      </c>
      <c r="O381" t="s">
        <v>1018</v>
      </c>
      <c r="P381" t="s">
        <v>1025</v>
      </c>
      <c r="Q381" t="s">
        <v>1035</v>
      </c>
      <c r="R381" t="s">
        <v>1034</v>
      </c>
      <c r="S381" t="s">
        <v>1057</v>
      </c>
    </row>
    <row r="382" spans="1:19">
      <c r="A382" t="s">
        <v>294</v>
      </c>
      <c r="B382">
        <v>44.02</v>
      </c>
      <c r="C382">
        <v>10</v>
      </c>
      <c r="D382">
        <v>22.01</v>
      </c>
      <c r="E382">
        <v>462.21</v>
      </c>
      <c r="F382" s="3">
        <v>43544</v>
      </c>
      <c r="G382" s="13">
        <v>0.83125000000000004</v>
      </c>
      <c r="H382" t="s">
        <v>17</v>
      </c>
      <c r="I382">
        <v>22.01</v>
      </c>
      <c r="J382">
        <v>9.6</v>
      </c>
      <c r="K382" t="s">
        <v>1045</v>
      </c>
      <c r="L382" t="s">
        <v>1053</v>
      </c>
      <c r="M382" t="s">
        <v>1049</v>
      </c>
      <c r="N382" t="s">
        <v>1017</v>
      </c>
      <c r="O382" t="s">
        <v>1018</v>
      </c>
      <c r="P382" t="s">
        <v>1023</v>
      </c>
      <c r="Q382" t="s">
        <v>1031</v>
      </c>
      <c r="R382" t="s">
        <v>1030</v>
      </c>
      <c r="S382" t="s">
        <v>1058</v>
      </c>
    </row>
    <row r="383" spans="1:19">
      <c r="A383" t="s">
        <v>91</v>
      </c>
      <c r="B383">
        <v>49.04</v>
      </c>
      <c r="C383">
        <v>9</v>
      </c>
      <c r="D383">
        <v>22.068000000000001</v>
      </c>
      <c r="E383">
        <v>463.428</v>
      </c>
      <c r="F383" s="3">
        <v>43474</v>
      </c>
      <c r="G383" s="13">
        <v>0.59722222222222199</v>
      </c>
      <c r="H383" t="s">
        <v>17</v>
      </c>
      <c r="I383">
        <v>22.068000000000001</v>
      </c>
      <c r="J383">
        <v>8.6</v>
      </c>
      <c r="K383" t="s">
        <v>1042</v>
      </c>
      <c r="L383" t="s">
        <v>1053</v>
      </c>
      <c r="M383" t="s">
        <v>1044</v>
      </c>
      <c r="N383" t="s">
        <v>1017</v>
      </c>
      <c r="O383" t="s">
        <v>1018</v>
      </c>
      <c r="P383" t="s">
        <v>1027</v>
      </c>
      <c r="Q383" t="s">
        <v>1035</v>
      </c>
      <c r="R383" t="s">
        <v>1034</v>
      </c>
      <c r="S383" t="s">
        <v>1058</v>
      </c>
    </row>
    <row r="384" spans="1:19">
      <c r="A384" t="s">
        <v>193</v>
      </c>
      <c r="B384">
        <v>73.88</v>
      </c>
      <c r="C384">
        <v>6</v>
      </c>
      <c r="D384">
        <v>22.164000000000001</v>
      </c>
      <c r="E384">
        <v>465.44400000000002</v>
      </c>
      <c r="F384" s="3">
        <v>43547</v>
      </c>
      <c r="G384" s="13">
        <v>0.80277777777777803</v>
      </c>
      <c r="H384" t="s">
        <v>13</v>
      </c>
      <c r="I384">
        <v>22.164000000000001</v>
      </c>
      <c r="J384">
        <v>4.4000000000000004</v>
      </c>
      <c r="K384" t="s">
        <v>1045</v>
      </c>
      <c r="L384" t="s">
        <v>1043</v>
      </c>
      <c r="M384" t="s">
        <v>1049</v>
      </c>
      <c r="N384" t="s">
        <v>1019</v>
      </c>
      <c r="O384" t="s">
        <v>1018</v>
      </c>
      <c r="P384" t="s">
        <v>1022</v>
      </c>
      <c r="Q384" t="s">
        <v>1031</v>
      </c>
      <c r="R384" t="s">
        <v>1030</v>
      </c>
      <c r="S384" t="s">
        <v>1057</v>
      </c>
    </row>
    <row r="385" spans="1:19">
      <c r="A385" t="s">
        <v>578</v>
      </c>
      <c r="B385">
        <v>74.510000000000005</v>
      </c>
      <c r="C385">
        <v>6</v>
      </c>
      <c r="D385">
        <v>22.353000000000002</v>
      </c>
      <c r="E385">
        <v>469.41300000000001</v>
      </c>
      <c r="F385" s="3">
        <v>43544</v>
      </c>
      <c r="G385" s="13">
        <v>0.63055555555555598</v>
      </c>
      <c r="H385" t="s">
        <v>13</v>
      </c>
      <c r="I385">
        <v>22.353000000000002</v>
      </c>
      <c r="J385">
        <v>5</v>
      </c>
      <c r="K385" t="s">
        <v>1045</v>
      </c>
      <c r="L385" t="s">
        <v>1053</v>
      </c>
      <c r="M385" t="s">
        <v>1044</v>
      </c>
      <c r="N385" t="s">
        <v>1017</v>
      </c>
      <c r="O385" t="s">
        <v>1018</v>
      </c>
      <c r="P385" t="s">
        <v>1025</v>
      </c>
      <c r="Q385" t="s">
        <v>1031</v>
      </c>
      <c r="R385" t="s">
        <v>1030</v>
      </c>
      <c r="S385" t="s">
        <v>1057</v>
      </c>
    </row>
    <row r="386" spans="1:19">
      <c r="A386" t="s">
        <v>948</v>
      </c>
      <c r="B386">
        <v>64.08</v>
      </c>
      <c r="C386">
        <v>7</v>
      </c>
      <c r="D386">
        <v>22.428000000000001</v>
      </c>
      <c r="E386">
        <v>470.988</v>
      </c>
      <c r="F386" s="3">
        <v>43485</v>
      </c>
      <c r="G386" s="13">
        <v>0.51875000000000004</v>
      </c>
      <c r="H386" t="s">
        <v>13</v>
      </c>
      <c r="I386">
        <v>22.428000000000001</v>
      </c>
      <c r="J386">
        <v>7.6</v>
      </c>
      <c r="K386" t="s">
        <v>1042</v>
      </c>
      <c r="L386" t="s">
        <v>1048</v>
      </c>
      <c r="M386" t="s">
        <v>1044</v>
      </c>
      <c r="N386" t="s">
        <v>1019</v>
      </c>
      <c r="O386" t="s">
        <v>1018</v>
      </c>
      <c r="P386" t="s">
        <v>1024</v>
      </c>
      <c r="Q386" t="s">
        <v>1035</v>
      </c>
      <c r="R386" t="s">
        <v>1034</v>
      </c>
      <c r="S386" t="s">
        <v>1059</v>
      </c>
    </row>
    <row r="387" spans="1:19">
      <c r="A387" t="s">
        <v>195</v>
      </c>
      <c r="B387">
        <v>64.260000000000005</v>
      </c>
      <c r="C387">
        <v>7</v>
      </c>
      <c r="D387">
        <v>22.491</v>
      </c>
      <c r="E387">
        <v>472.31099999999998</v>
      </c>
      <c r="F387" s="3">
        <v>43505</v>
      </c>
      <c r="G387" s="13">
        <v>0.41666666666666702</v>
      </c>
      <c r="H387" t="s">
        <v>15</v>
      </c>
      <c r="I387">
        <v>22.491</v>
      </c>
      <c r="J387">
        <v>5.7</v>
      </c>
      <c r="K387" t="s">
        <v>1050</v>
      </c>
      <c r="L387" t="s">
        <v>1043</v>
      </c>
      <c r="M387" t="s">
        <v>1047</v>
      </c>
      <c r="N387" t="s">
        <v>1019</v>
      </c>
      <c r="O387" t="s">
        <v>1018</v>
      </c>
      <c r="P387" t="s">
        <v>1027</v>
      </c>
      <c r="Q387" t="s">
        <v>1035</v>
      </c>
      <c r="R387" t="s">
        <v>1034</v>
      </c>
      <c r="S387" t="s">
        <v>1057</v>
      </c>
    </row>
    <row r="388" spans="1:19">
      <c r="A388" t="s">
        <v>971</v>
      </c>
      <c r="B388">
        <v>50.49</v>
      </c>
      <c r="C388">
        <v>9</v>
      </c>
      <c r="D388">
        <v>22.720500000000001</v>
      </c>
      <c r="E388">
        <v>477.13049999999998</v>
      </c>
      <c r="F388" s="3">
        <v>43475</v>
      </c>
      <c r="G388" s="13">
        <v>0.719444444444444</v>
      </c>
      <c r="H388" t="s">
        <v>15</v>
      </c>
      <c r="I388">
        <v>22.720500000000001</v>
      </c>
      <c r="J388">
        <v>5.4</v>
      </c>
      <c r="K388" t="s">
        <v>1042</v>
      </c>
      <c r="L388" t="s">
        <v>1052</v>
      </c>
      <c r="M388" t="s">
        <v>1049</v>
      </c>
      <c r="N388" t="s">
        <v>1017</v>
      </c>
      <c r="O388" t="s">
        <v>1018</v>
      </c>
      <c r="P388" t="s">
        <v>1022</v>
      </c>
      <c r="Q388" t="s">
        <v>1035</v>
      </c>
      <c r="R388" t="s">
        <v>1034</v>
      </c>
      <c r="S388" t="s">
        <v>1057</v>
      </c>
    </row>
    <row r="389" spans="1:19">
      <c r="A389" t="s">
        <v>791</v>
      </c>
      <c r="B389">
        <v>65.31</v>
      </c>
      <c r="C389">
        <v>7</v>
      </c>
      <c r="D389">
        <v>22.858499999999999</v>
      </c>
      <c r="E389">
        <v>480.02850000000001</v>
      </c>
      <c r="F389" s="3">
        <v>43529</v>
      </c>
      <c r="G389" s="13">
        <v>0.75138888888888899</v>
      </c>
      <c r="H389" t="s">
        <v>17</v>
      </c>
      <c r="I389">
        <v>22.858499999999999</v>
      </c>
      <c r="J389">
        <v>4.2</v>
      </c>
      <c r="K389" t="s">
        <v>1045</v>
      </c>
      <c r="L389" t="s">
        <v>1054</v>
      </c>
      <c r="M389" t="s">
        <v>1049</v>
      </c>
      <c r="N389" t="s">
        <v>1017</v>
      </c>
      <c r="O389" t="s">
        <v>1018</v>
      </c>
      <c r="P389" t="s">
        <v>1024</v>
      </c>
      <c r="Q389" t="s">
        <v>1035</v>
      </c>
      <c r="R389" t="s">
        <v>1034</v>
      </c>
      <c r="S389" t="s">
        <v>1057</v>
      </c>
    </row>
    <row r="390" spans="1:19">
      <c r="A390" t="s">
        <v>170</v>
      </c>
      <c r="B390">
        <v>92.29</v>
      </c>
      <c r="C390">
        <v>5</v>
      </c>
      <c r="D390">
        <v>23.072500000000002</v>
      </c>
      <c r="E390">
        <v>484.52249999999998</v>
      </c>
      <c r="F390" s="3">
        <v>43516</v>
      </c>
      <c r="G390" s="13">
        <v>0.66319444444444398</v>
      </c>
      <c r="H390" t="s">
        <v>17</v>
      </c>
      <c r="I390">
        <v>23.072500000000002</v>
      </c>
      <c r="J390">
        <v>9</v>
      </c>
      <c r="K390" t="s">
        <v>1050</v>
      </c>
      <c r="L390" t="s">
        <v>1053</v>
      </c>
      <c r="M390" t="s">
        <v>1044</v>
      </c>
      <c r="N390" t="s">
        <v>1017</v>
      </c>
      <c r="O390" t="s">
        <v>1018</v>
      </c>
      <c r="P390" t="s">
        <v>1022</v>
      </c>
      <c r="Q390" t="s">
        <v>1031</v>
      </c>
      <c r="R390" t="s">
        <v>1030</v>
      </c>
      <c r="S390" t="s">
        <v>1058</v>
      </c>
    </row>
    <row r="391" spans="1:19">
      <c r="A391" t="s">
        <v>227</v>
      </c>
      <c r="B391">
        <v>92.36</v>
      </c>
      <c r="C391">
        <v>5</v>
      </c>
      <c r="D391">
        <v>23.09</v>
      </c>
      <c r="E391">
        <v>484.89</v>
      </c>
      <c r="F391" s="3">
        <v>43544</v>
      </c>
      <c r="G391" s="13">
        <v>0.80347222222222203</v>
      </c>
      <c r="H391" t="s">
        <v>13</v>
      </c>
      <c r="I391">
        <v>23.09</v>
      </c>
      <c r="J391">
        <v>4.9000000000000004</v>
      </c>
      <c r="K391" t="s">
        <v>1045</v>
      </c>
      <c r="L391" t="s">
        <v>1053</v>
      </c>
      <c r="M391" t="s">
        <v>1049</v>
      </c>
      <c r="N391" t="s">
        <v>1019</v>
      </c>
      <c r="O391" t="s">
        <v>1018</v>
      </c>
      <c r="P391" t="s">
        <v>1026</v>
      </c>
      <c r="Q391" t="s">
        <v>1033</v>
      </c>
      <c r="R391" t="s">
        <v>1032</v>
      </c>
      <c r="S391" t="s">
        <v>1057</v>
      </c>
    </row>
    <row r="392" spans="1:19">
      <c r="A392" t="s">
        <v>18</v>
      </c>
      <c r="B392">
        <v>58.22</v>
      </c>
      <c r="C392">
        <v>8</v>
      </c>
      <c r="D392">
        <v>23.288</v>
      </c>
      <c r="E392">
        <v>489.048</v>
      </c>
      <c r="F392" s="3">
        <v>43492</v>
      </c>
      <c r="G392" s="13">
        <v>0.85624999999999996</v>
      </c>
      <c r="H392" t="s">
        <v>13</v>
      </c>
      <c r="I392">
        <v>23.288</v>
      </c>
      <c r="J392">
        <v>8.4</v>
      </c>
      <c r="K392" t="s">
        <v>1042</v>
      </c>
      <c r="L392" t="s">
        <v>1048</v>
      </c>
      <c r="M392" t="s">
        <v>1049</v>
      </c>
      <c r="N392" t="s">
        <v>1017</v>
      </c>
      <c r="O392" t="s">
        <v>1018</v>
      </c>
      <c r="P392" t="s">
        <v>1024</v>
      </c>
      <c r="Q392" t="s">
        <v>1031</v>
      </c>
      <c r="R392" t="s">
        <v>1030</v>
      </c>
      <c r="S392" t="s">
        <v>1058</v>
      </c>
    </row>
    <row r="393" spans="1:19">
      <c r="A393" t="s">
        <v>312</v>
      </c>
      <c r="B393">
        <v>78.38</v>
      </c>
      <c r="C393">
        <v>6</v>
      </c>
      <c r="D393">
        <v>23.513999999999999</v>
      </c>
      <c r="E393">
        <v>493.79399999999998</v>
      </c>
      <c r="F393" s="3">
        <v>43475</v>
      </c>
      <c r="G393" s="13">
        <v>0.594444444444444</v>
      </c>
      <c r="H393" t="s">
        <v>13</v>
      </c>
      <c r="I393">
        <v>23.513999999999999</v>
      </c>
      <c r="J393">
        <v>5.8</v>
      </c>
      <c r="K393" t="s">
        <v>1042</v>
      </c>
      <c r="L393" t="s">
        <v>1052</v>
      </c>
      <c r="M393" t="s">
        <v>1044</v>
      </c>
      <c r="N393" t="s">
        <v>1017</v>
      </c>
      <c r="O393" t="s">
        <v>1018</v>
      </c>
      <c r="P393" t="s">
        <v>1026</v>
      </c>
      <c r="Q393" t="s">
        <v>1031</v>
      </c>
      <c r="R393" t="s">
        <v>1030</v>
      </c>
      <c r="S393" t="s">
        <v>1057</v>
      </c>
    </row>
    <row r="394" spans="1:19">
      <c r="A394" t="s">
        <v>45</v>
      </c>
      <c r="B394">
        <v>94.13</v>
      </c>
      <c r="C394">
        <v>5</v>
      </c>
      <c r="D394">
        <v>23.532499999999999</v>
      </c>
      <c r="E394">
        <v>494.1825</v>
      </c>
      <c r="F394" s="3">
        <v>43521</v>
      </c>
      <c r="G394" s="13">
        <v>0.81874999999999998</v>
      </c>
      <c r="H394" t="s">
        <v>17</v>
      </c>
      <c r="I394">
        <v>23.532499999999999</v>
      </c>
      <c r="J394">
        <v>4.8</v>
      </c>
      <c r="K394" t="s">
        <v>1050</v>
      </c>
      <c r="L394" t="s">
        <v>1051</v>
      </c>
      <c r="M394" t="s">
        <v>1049</v>
      </c>
      <c r="N394" t="s">
        <v>1019</v>
      </c>
      <c r="O394" t="s">
        <v>1018</v>
      </c>
      <c r="P394" t="s">
        <v>1027</v>
      </c>
      <c r="Q394" t="s">
        <v>1033</v>
      </c>
      <c r="R394" t="s">
        <v>1032</v>
      </c>
      <c r="S394" t="s">
        <v>1057</v>
      </c>
    </row>
    <row r="395" spans="1:19">
      <c r="A395" t="s">
        <v>269</v>
      </c>
      <c r="B395">
        <v>58.9</v>
      </c>
      <c r="C395">
        <v>8</v>
      </c>
      <c r="D395">
        <v>23.56</v>
      </c>
      <c r="E395">
        <v>494.76</v>
      </c>
      <c r="F395" s="3">
        <v>43471</v>
      </c>
      <c r="G395" s="13">
        <v>0.47430555555555598</v>
      </c>
      <c r="H395" t="s">
        <v>15</v>
      </c>
      <c r="I395">
        <v>23.56</v>
      </c>
      <c r="J395">
        <v>8.9</v>
      </c>
      <c r="K395" t="s">
        <v>1042</v>
      </c>
      <c r="L395" t="s">
        <v>1048</v>
      </c>
      <c r="M395" t="s">
        <v>1047</v>
      </c>
      <c r="N395" t="s">
        <v>1017</v>
      </c>
      <c r="O395" t="s">
        <v>1018</v>
      </c>
      <c r="P395" t="s">
        <v>1026</v>
      </c>
      <c r="Q395" t="s">
        <v>1031</v>
      </c>
      <c r="R395" t="s">
        <v>1030</v>
      </c>
      <c r="S395" t="s">
        <v>1058</v>
      </c>
    </row>
    <row r="396" spans="1:19">
      <c r="A396" t="s">
        <v>817</v>
      </c>
      <c r="B396">
        <v>67.39</v>
      </c>
      <c r="C396">
        <v>7</v>
      </c>
      <c r="D396">
        <v>23.586500000000001</v>
      </c>
      <c r="E396">
        <v>495.31650000000002</v>
      </c>
      <c r="F396" s="3">
        <v>43547</v>
      </c>
      <c r="G396" s="13">
        <v>0.55763888888888902</v>
      </c>
      <c r="H396" t="s">
        <v>13</v>
      </c>
      <c r="I396">
        <v>23.586500000000001</v>
      </c>
      <c r="J396">
        <v>6.9</v>
      </c>
      <c r="K396" t="s">
        <v>1045</v>
      </c>
      <c r="L396" t="s">
        <v>1043</v>
      </c>
      <c r="M396" t="s">
        <v>1044</v>
      </c>
      <c r="N396" t="s">
        <v>1017</v>
      </c>
      <c r="O396" t="s">
        <v>1018</v>
      </c>
      <c r="P396" t="s">
        <v>1027</v>
      </c>
      <c r="Q396" t="s">
        <v>1035</v>
      </c>
      <c r="R396" t="s">
        <v>1034</v>
      </c>
      <c r="S396" t="s">
        <v>1059</v>
      </c>
    </row>
    <row r="397" spans="1:19">
      <c r="A397" t="s">
        <v>325</v>
      </c>
      <c r="B397">
        <v>79.930000000000007</v>
      </c>
      <c r="C397">
        <v>6</v>
      </c>
      <c r="D397">
        <v>23.978999999999999</v>
      </c>
      <c r="E397">
        <v>503.55900000000003</v>
      </c>
      <c r="F397" s="3">
        <v>43496</v>
      </c>
      <c r="G397" s="13">
        <v>0.58611111111111103</v>
      </c>
      <c r="H397" t="s">
        <v>15</v>
      </c>
      <c r="I397">
        <v>23.978999999999999</v>
      </c>
      <c r="J397">
        <v>5.5</v>
      </c>
      <c r="K397" t="s">
        <v>1042</v>
      </c>
      <c r="L397" t="s">
        <v>1052</v>
      </c>
      <c r="M397" t="s">
        <v>1044</v>
      </c>
      <c r="N397" t="s">
        <v>1017</v>
      </c>
      <c r="O397" t="s">
        <v>1018</v>
      </c>
      <c r="P397" t="s">
        <v>1023</v>
      </c>
      <c r="Q397" t="s">
        <v>1033</v>
      </c>
      <c r="R397" t="s">
        <v>1032</v>
      </c>
      <c r="S397" t="s">
        <v>1057</v>
      </c>
    </row>
    <row r="398" spans="1:19">
      <c r="A398" t="s">
        <v>725</v>
      </c>
      <c r="B398">
        <v>80.62</v>
      </c>
      <c r="C398">
        <v>6</v>
      </c>
      <c r="D398">
        <v>24.186</v>
      </c>
      <c r="E398">
        <v>507.90600000000001</v>
      </c>
      <c r="F398" s="3">
        <v>43524</v>
      </c>
      <c r="G398" s="13">
        <v>0.84583333333333299</v>
      </c>
      <c r="H398" t="s">
        <v>15</v>
      </c>
      <c r="I398">
        <v>24.186</v>
      </c>
      <c r="J398">
        <v>9.1</v>
      </c>
      <c r="K398" t="s">
        <v>1050</v>
      </c>
      <c r="L398" t="s">
        <v>1052</v>
      </c>
      <c r="M398" t="s">
        <v>1049</v>
      </c>
      <c r="N398" t="s">
        <v>1017</v>
      </c>
      <c r="O398" t="s">
        <v>1018</v>
      </c>
      <c r="P398" t="s">
        <v>1022</v>
      </c>
      <c r="Q398" t="s">
        <v>1031</v>
      </c>
      <c r="R398" t="s">
        <v>1030</v>
      </c>
      <c r="S398" t="s">
        <v>1058</v>
      </c>
    </row>
    <row r="399" spans="1:19">
      <c r="A399" t="s">
        <v>707</v>
      </c>
      <c r="B399">
        <v>48.63</v>
      </c>
      <c r="C399">
        <v>10</v>
      </c>
      <c r="D399">
        <v>24.315000000000001</v>
      </c>
      <c r="E399">
        <v>510.61500000000001</v>
      </c>
      <c r="F399" s="3">
        <v>43528</v>
      </c>
      <c r="G399" s="13">
        <v>0.530555555555556</v>
      </c>
      <c r="H399" t="s">
        <v>15</v>
      </c>
      <c r="I399">
        <v>24.315000000000001</v>
      </c>
      <c r="J399">
        <v>8.8000000000000007</v>
      </c>
      <c r="K399" t="s">
        <v>1045</v>
      </c>
      <c r="L399" t="s">
        <v>1051</v>
      </c>
      <c r="M399" t="s">
        <v>1044</v>
      </c>
      <c r="N399" t="s">
        <v>1017</v>
      </c>
      <c r="O399" t="s">
        <v>1018</v>
      </c>
      <c r="P399" t="s">
        <v>1024</v>
      </c>
      <c r="Q399" t="s">
        <v>1031</v>
      </c>
      <c r="R399" t="s">
        <v>1030</v>
      </c>
      <c r="S399" t="s">
        <v>1058</v>
      </c>
    </row>
    <row r="400" spans="1:19">
      <c r="A400" t="s">
        <v>184</v>
      </c>
      <c r="B400">
        <v>69.52</v>
      </c>
      <c r="C400">
        <v>7</v>
      </c>
      <c r="D400">
        <v>24.332000000000001</v>
      </c>
      <c r="E400">
        <v>510.97199999999998</v>
      </c>
      <c r="F400" s="3">
        <v>43497</v>
      </c>
      <c r="G400" s="13">
        <v>0.63194444444444398</v>
      </c>
      <c r="H400" t="s">
        <v>17</v>
      </c>
      <c r="I400">
        <v>24.332000000000001</v>
      </c>
      <c r="J400">
        <v>8.5</v>
      </c>
      <c r="K400" t="s">
        <v>1050</v>
      </c>
      <c r="L400" t="s">
        <v>1046</v>
      </c>
      <c r="M400" t="s">
        <v>1044</v>
      </c>
      <c r="N400" t="s">
        <v>1017</v>
      </c>
      <c r="O400" t="s">
        <v>1018</v>
      </c>
      <c r="P400" t="s">
        <v>1023</v>
      </c>
      <c r="Q400" t="s">
        <v>1031</v>
      </c>
      <c r="R400" t="s">
        <v>1030</v>
      </c>
      <c r="S400" t="s">
        <v>1058</v>
      </c>
    </row>
    <row r="401" spans="1:19">
      <c r="A401" t="s">
        <v>539</v>
      </c>
      <c r="B401">
        <v>81.709999999999994</v>
      </c>
      <c r="C401">
        <v>6</v>
      </c>
      <c r="D401">
        <v>24.513000000000002</v>
      </c>
      <c r="E401">
        <v>514.77300000000002</v>
      </c>
      <c r="F401" s="3">
        <v>43492</v>
      </c>
      <c r="G401" s="13">
        <v>0.60833333333333295</v>
      </c>
      <c r="H401" t="s">
        <v>17</v>
      </c>
      <c r="I401">
        <v>24.513000000000002</v>
      </c>
      <c r="J401">
        <v>8</v>
      </c>
      <c r="K401" t="s">
        <v>1042</v>
      </c>
      <c r="L401" t="s">
        <v>1048</v>
      </c>
      <c r="M401" t="s">
        <v>1044</v>
      </c>
      <c r="N401" t="s">
        <v>1019</v>
      </c>
      <c r="O401" t="s">
        <v>1018</v>
      </c>
      <c r="P401" t="s">
        <v>1022</v>
      </c>
      <c r="Q401" t="s">
        <v>1031</v>
      </c>
      <c r="R401" t="s">
        <v>1030</v>
      </c>
      <c r="S401" t="s">
        <v>1058</v>
      </c>
    </row>
    <row r="402" spans="1:19">
      <c r="A402" t="s">
        <v>1002</v>
      </c>
      <c r="B402">
        <v>62</v>
      </c>
      <c r="C402">
        <v>8</v>
      </c>
      <c r="D402">
        <v>24.8</v>
      </c>
      <c r="E402">
        <v>520.79999999999995</v>
      </c>
      <c r="F402" s="3">
        <v>43468</v>
      </c>
      <c r="G402" s="13">
        <v>0.79722222222222205</v>
      </c>
      <c r="H402" t="s">
        <v>17</v>
      </c>
      <c r="I402">
        <v>24.8</v>
      </c>
      <c r="J402">
        <v>6.2</v>
      </c>
      <c r="K402" t="s">
        <v>1042</v>
      </c>
      <c r="L402" t="s">
        <v>1052</v>
      </c>
      <c r="M402" t="s">
        <v>1049</v>
      </c>
      <c r="N402" t="s">
        <v>1017</v>
      </c>
      <c r="O402" t="s">
        <v>1018</v>
      </c>
      <c r="P402" t="s">
        <v>1024</v>
      </c>
      <c r="Q402" t="s">
        <v>1033</v>
      </c>
      <c r="R402" t="s">
        <v>1032</v>
      </c>
      <c r="S402" t="s">
        <v>1059</v>
      </c>
    </row>
    <row r="403" spans="1:19">
      <c r="A403" t="s">
        <v>114</v>
      </c>
      <c r="B403">
        <v>82.7</v>
      </c>
      <c r="C403">
        <v>6</v>
      </c>
      <c r="D403">
        <v>24.81</v>
      </c>
      <c r="E403">
        <v>521.01</v>
      </c>
      <c r="F403" s="3">
        <v>43529</v>
      </c>
      <c r="G403" s="13">
        <v>0.75972222222222197</v>
      </c>
      <c r="H403" t="s">
        <v>15</v>
      </c>
      <c r="I403">
        <v>24.81</v>
      </c>
      <c r="J403">
        <v>7.4</v>
      </c>
      <c r="K403" t="s">
        <v>1045</v>
      </c>
      <c r="L403" t="s">
        <v>1054</v>
      </c>
      <c r="M403" t="s">
        <v>1049</v>
      </c>
      <c r="N403" t="s">
        <v>1019</v>
      </c>
      <c r="O403" t="s">
        <v>1018</v>
      </c>
      <c r="P403" t="s">
        <v>1026</v>
      </c>
      <c r="Q403" t="s">
        <v>1033</v>
      </c>
      <c r="R403" t="s">
        <v>1032</v>
      </c>
      <c r="S403" t="s">
        <v>1059</v>
      </c>
    </row>
    <row r="404" spans="1:19">
      <c r="A404" t="s">
        <v>341</v>
      </c>
      <c r="B404">
        <v>99.78</v>
      </c>
      <c r="C404">
        <v>5</v>
      </c>
      <c r="D404">
        <v>24.945</v>
      </c>
      <c r="E404">
        <v>523.84500000000003</v>
      </c>
      <c r="F404" s="3">
        <v>43533</v>
      </c>
      <c r="G404" s="13">
        <v>0.79791666666666705</v>
      </c>
      <c r="H404" t="s">
        <v>15</v>
      </c>
      <c r="I404">
        <v>24.945</v>
      </c>
      <c r="J404">
        <v>5.4</v>
      </c>
      <c r="K404" t="s">
        <v>1045</v>
      </c>
      <c r="L404" t="s">
        <v>1043</v>
      </c>
      <c r="M404" t="s">
        <v>1049</v>
      </c>
      <c r="N404" t="s">
        <v>1017</v>
      </c>
      <c r="O404" t="s">
        <v>1018</v>
      </c>
      <c r="P404" t="s">
        <v>1022</v>
      </c>
      <c r="Q404" t="s">
        <v>1031</v>
      </c>
      <c r="R404" t="s">
        <v>1030</v>
      </c>
      <c r="S404" t="s">
        <v>1057</v>
      </c>
    </row>
    <row r="405" spans="1:19">
      <c r="A405" t="s">
        <v>720</v>
      </c>
      <c r="B405">
        <v>71.77</v>
      </c>
      <c r="C405">
        <v>7</v>
      </c>
      <c r="D405">
        <v>25.119499999999999</v>
      </c>
      <c r="E405">
        <v>527.5095</v>
      </c>
      <c r="F405" s="3">
        <v>43553</v>
      </c>
      <c r="G405" s="13">
        <v>0.58750000000000002</v>
      </c>
      <c r="H405" t="s">
        <v>15</v>
      </c>
      <c r="I405">
        <v>25.119499999999999</v>
      </c>
      <c r="J405">
        <v>8.9</v>
      </c>
      <c r="K405" t="s">
        <v>1045</v>
      </c>
      <c r="L405" t="s">
        <v>1046</v>
      </c>
      <c r="M405" t="s">
        <v>1044</v>
      </c>
      <c r="N405" t="s">
        <v>1019</v>
      </c>
      <c r="O405" t="s">
        <v>1018</v>
      </c>
      <c r="P405" t="s">
        <v>1024</v>
      </c>
      <c r="Q405" t="s">
        <v>1033</v>
      </c>
      <c r="R405" t="s">
        <v>1032</v>
      </c>
      <c r="S405" t="s">
        <v>1058</v>
      </c>
    </row>
    <row r="406" spans="1:19">
      <c r="A406" t="s">
        <v>320</v>
      </c>
      <c r="B406">
        <v>72.2</v>
      </c>
      <c r="C406">
        <v>7</v>
      </c>
      <c r="D406">
        <v>25.27</v>
      </c>
      <c r="E406">
        <v>530.66999999999996</v>
      </c>
      <c r="F406" s="3">
        <v>43550</v>
      </c>
      <c r="G406" s="13">
        <v>0.843055555555556</v>
      </c>
      <c r="H406" t="s">
        <v>13</v>
      </c>
      <c r="I406">
        <v>25.27</v>
      </c>
      <c r="J406">
        <v>4.3</v>
      </c>
      <c r="K406" t="s">
        <v>1045</v>
      </c>
      <c r="L406" t="s">
        <v>1054</v>
      </c>
      <c r="M406" t="s">
        <v>1049</v>
      </c>
      <c r="N406" t="s">
        <v>1017</v>
      </c>
      <c r="O406" t="s">
        <v>1018</v>
      </c>
      <c r="P406" t="s">
        <v>1025</v>
      </c>
      <c r="Q406" t="s">
        <v>1031</v>
      </c>
      <c r="R406" t="s">
        <v>1030</v>
      </c>
      <c r="S406" t="s">
        <v>1057</v>
      </c>
    </row>
    <row r="407" spans="1:19">
      <c r="A407" t="s">
        <v>61</v>
      </c>
      <c r="B407">
        <v>56.69</v>
      </c>
      <c r="C407">
        <v>9</v>
      </c>
      <c r="D407">
        <v>25.5105</v>
      </c>
      <c r="E407">
        <v>535.72050000000002</v>
      </c>
      <c r="F407" s="3">
        <v>43523</v>
      </c>
      <c r="G407" s="13">
        <v>0.72499999999999998</v>
      </c>
      <c r="H407" t="s">
        <v>17</v>
      </c>
      <c r="I407">
        <v>25.5105</v>
      </c>
      <c r="J407">
        <v>8.4</v>
      </c>
      <c r="K407" t="s">
        <v>1050</v>
      </c>
      <c r="L407" t="s">
        <v>1053</v>
      </c>
      <c r="M407" t="s">
        <v>1049</v>
      </c>
      <c r="N407" t="s">
        <v>1017</v>
      </c>
      <c r="O407" t="s">
        <v>1018</v>
      </c>
      <c r="P407" t="s">
        <v>1024</v>
      </c>
      <c r="Q407" t="s">
        <v>1033</v>
      </c>
      <c r="R407" t="s">
        <v>1032</v>
      </c>
      <c r="S407" t="s">
        <v>1058</v>
      </c>
    </row>
    <row r="408" spans="1:19">
      <c r="A408" t="s">
        <v>138</v>
      </c>
      <c r="B408">
        <v>63.91</v>
      </c>
      <c r="C408">
        <v>8</v>
      </c>
      <c r="D408">
        <v>25.564</v>
      </c>
      <c r="E408">
        <v>536.84400000000005</v>
      </c>
      <c r="F408" s="3">
        <v>43537</v>
      </c>
      <c r="G408" s="13">
        <v>0.82777777777777795</v>
      </c>
      <c r="H408" t="s">
        <v>17</v>
      </c>
      <c r="I408">
        <v>25.564</v>
      </c>
      <c r="J408">
        <v>4.5999999999999996</v>
      </c>
      <c r="K408" t="s">
        <v>1045</v>
      </c>
      <c r="L408" t="s">
        <v>1053</v>
      </c>
      <c r="M408" t="s">
        <v>1049</v>
      </c>
      <c r="N408" t="s">
        <v>1017</v>
      </c>
      <c r="O408" t="s">
        <v>1018</v>
      </c>
      <c r="P408" t="s">
        <v>1026</v>
      </c>
      <c r="Q408" t="s">
        <v>1035</v>
      </c>
      <c r="R408" t="s">
        <v>1034</v>
      </c>
      <c r="S408" t="s">
        <v>1057</v>
      </c>
    </row>
    <row r="409" spans="1:19">
      <c r="A409" t="s">
        <v>264</v>
      </c>
      <c r="B409">
        <v>73.06</v>
      </c>
      <c r="C409">
        <v>7</v>
      </c>
      <c r="D409">
        <v>25.571000000000002</v>
      </c>
      <c r="E409">
        <v>536.99099999999999</v>
      </c>
      <c r="F409" s="3">
        <v>43479</v>
      </c>
      <c r="G409" s="13">
        <v>0.79583333333333295</v>
      </c>
      <c r="H409" t="s">
        <v>17</v>
      </c>
      <c r="I409">
        <v>25.571000000000002</v>
      </c>
      <c r="J409">
        <v>4.2</v>
      </c>
      <c r="K409" t="s">
        <v>1042</v>
      </c>
      <c r="L409" t="s">
        <v>1051</v>
      </c>
      <c r="M409" t="s">
        <v>1049</v>
      </c>
      <c r="N409" t="s">
        <v>1019</v>
      </c>
      <c r="O409" t="s">
        <v>1018</v>
      </c>
      <c r="P409" t="s">
        <v>1022</v>
      </c>
      <c r="Q409" t="s">
        <v>1033</v>
      </c>
      <c r="R409" t="s">
        <v>1032</v>
      </c>
      <c r="S409" t="s">
        <v>1057</v>
      </c>
    </row>
    <row r="410" spans="1:19">
      <c r="A410" t="s">
        <v>153</v>
      </c>
      <c r="B410">
        <v>51.91</v>
      </c>
      <c r="C410">
        <v>10</v>
      </c>
      <c r="D410">
        <v>25.954999999999998</v>
      </c>
      <c r="E410">
        <v>545.05499999999995</v>
      </c>
      <c r="F410" s="3">
        <v>43512</v>
      </c>
      <c r="G410" s="13">
        <v>0.51458333333333295</v>
      </c>
      <c r="H410" t="s">
        <v>15</v>
      </c>
      <c r="I410">
        <v>25.954999999999998</v>
      </c>
      <c r="J410">
        <v>8.1999999999999993</v>
      </c>
      <c r="K410" t="s">
        <v>1050</v>
      </c>
      <c r="L410" t="s">
        <v>1043</v>
      </c>
      <c r="M410" t="s">
        <v>1044</v>
      </c>
      <c r="N410" t="s">
        <v>1019</v>
      </c>
      <c r="O410" t="s">
        <v>1018</v>
      </c>
      <c r="P410" t="s">
        <v>1023</v>
      </c>
      <c r="Q410" t="s">
        <v>1033</v>
      </c>
      <c r="R410" t="s">
        <v>1032</v>
      </c>
      <c r="S410" t="s">
        <v>1058</v>
      </c>
    </row>
    <row r="411" spans="1:19">
      <c r="A411" t="s">
        <v>249</v>
      </c>
      <c r="B411">
        <v>51.94</v>
      </c>
      <c r="C411">
        <v>10</v>
      </c>
      <c r="D411">
        <v>25.97</v>
      </c>
      <c r="E411">
        <v>545.37</v>
      </c>
      <c r="F411" s="3">
        <v>43533</v>
      </c>
      <c r="G411" s="13">
        <v>0.76666666666666705</v>
      </c>
      <c r="H411" t="s">
        <v>13</v>
      </c>
      <c r="I411">
        <v>25.97</v>
      </c>
      <c r="J411">
        <v>6.5</v>
      </c>
      <c r="K411" t="s">
        <v>1045</v>
      </c>
      <c r="L411" t="s">
        <v>1043</v>
      </c>
      <c r="M411" t="s">
        <v>1049</v>
      </c>
      <c r="N411" t="s">
        <v>1017</v>
      </c>
      <c r="O411" t="s">
        <v>1018</v>
      </c>
      <c r="P411" t="s">
        <v>1024</v>
      </c>
      <c r="Q411" t="s">
        <v>1031</v>
      </c>
      <c r="R411" t="s">
        <v>1030</v>
      </c>
      <c r="S411" t="s">
        <v>1059</v>
      </c>
    </row>
    <row r="412" spans="1:19">
      <c r="A412" t="s">
        <v>800</v>
      </c>
      <c r="B412">
        <v>74.58</v>
      </c>
      <c r="C412">
        <v>7</v>
      </c>
      <c r="D412">
        <v>26.103000000000002</v>
      </c>
      <c r="E412">
        <v>548.16300000000001</v>
      </c>
      <c r="F412" s="3">
        <v>43500</v>
      </c>
      <c r="G412" s="13">
        <v>0.67291666666666705</v>
      </c>
      <c r="H412" t="s">
        <v>17</v>
      </c>
      <c r="I412">
        <v>26.103000000000002</v>
      </c>
      <c r="J412">
        <v>9</v>
      </c>
      <c r="K412" t="s">
        <v>1050</v>
      </c>
      <c r="L412" t="s">
        <v>1051</v>
      </c>
      <c r="M412" t="s">
        <v>1049</v>
      </c>
      <c r="N412" t="s">
        <v>1019</v>
      </c>
      <c r="O412" t="s">
        <v>1018</v>
      </c>
      <c r="P412" t="s">
        <v>1025</v>
      </c>
      <c r="Q412" t="s">
        <v>1031</v>
      </c>
      <c r="R412" t="s">
        <v>1030</v>
      </c>
      <c r="S412" t="s">
        <v>1058</v>
      </c>
    </row>
    <row r="413" spans="1:19">
      <c r="A413" t="s">
        <v>890</v>
      </c>
      <c r="B413">
        <v>65.260000000000005</v>
      </c>
      <c r="C413">
        <v>8</v>
      </c>
      <c r="D413">
        <v>26.103999999999999</v>
      </c>
      <c r="E413">
        <v>548.18399999999997</v>
      </c>
      <c r="F413" s="3">
        <v>43539</v>
      </c>
      <c r="G413" s="13">
        <v>0.58611111111111103</v>
      </c>
      <c r="H413" t="s">
        <v>13</v>
      </c>
      <c r="I413">
        <v>26.103999999999999</v>
      </c>
      <c r="J413">
        <v>6.3</v>
      </c>
      <c r="K413" t="s">
        <v>1045</v>
      </c>
      <c r="L413" t="s">
        <v>1046</v>
      </c>
      <c r="M413" t="s">
        <v>1044</v>
      </c>
      <c r="N413" t="s">
        <v>1019</v>
      </c>
      <c r="O413" t="s">
        <v>1018</v>
      </c>
      <c r="P413" t="s">
        <v>1026</v>
      </c>
      <c r="Q413" t="s">
        <v>1035</v>
      </c>
      <c r="R413" t="s">
        <v>1034</v>
      </c>
      <c r="S413" t="s">
        <v>1059</v>
      </c>
    </row>
    <row r="414" spans="1:19">
      <c r="A414" t="s">
        <v>128</v>
      </c>
      <c r="B414">
        <v>58.07</v>
      </c>
      <c r="C414">
        <v>9</v>
      </c>
      <c r="D414">
        <v>26.131499999999999</v>
      </c>
      <c r="E414">
        <v>548.76149999999996</v>
      </c>
      <c r="F414" s="3">
        <v>43484</v>
      </c>
      <c r="G414" s="13">
        <v>0.83819444444444402</v>
      </c>
      <c r="H414" t="s">
        <v>13</v>
      </c>
      <c r="I414">
        <v>26.131499999999999</v>
      </c>
      <c r="J414">
        <v>4.3</v>
      </c>
      <c r="K414" t="s">
        <v>1042</v>
      </c>
      <c r="L414" t="s">
        <v>1043</v>
      </c>
      <c r="M414" t="s">
        <v>1049</v>
      </c>
      <c r="N414" t="s">
        <v>1017</v>
      </c>
      <c r="O414" t="s">
        <v>1018</v>
      </c>
      <c r="P414" t="s">
        <v>1026</v>
      </c>
      <c r="Q414" t="s">
        <v>1031</v>
      </c>
      <c r="R414" t="s">
        <v>1030</v>
      </c>
      <c r="S414" t="s">
        <v>1057</v>
      </c>
    </row>
    <row r="415" spans="1:19">
      <c r="A415" t="s">
        <v>148</v>
      </c>
      <c r="B415">
        <v>87.45</v>
      </c>
      <c r="C415">
        <v>6</v>
      </c>
      <c r="D415">
        <v>26.234999999999999</v>
      </c>
      <c r="E415">
        <v>550.93499999999995</v>
      </c>
      <c r="F415" s="3">
        <v>43513</v>
      </c>
      <c r="G415" s="13">
        <v>0.61111111111111105</v>
      </c>
      <c r="H415" t="s">
        <v>17</v>
      </c>
      <c r="I415">
        <v>26.234999999999999</v>
      </c>
      <c r="J415">
        <v>8.8000000000000007</v>
      </c>
      <c r="K415" t="s">
        <v>1050</v>
      </c>
      <c r="L415" t="s">
        <v>1048</v>
      </c>
      <c r="M415" t="s">
        <v>1044</v>
      </c>
      <c r="N415" t="s">
        <v>1017</v>
      </c>
      <c r="O415" t="s">
        <v>1018</v>
      </c>
      <c r="P415" t="s">
        <v>1025</v>
      </c>
      <c r="Q415" t="s">
        <v>1033</v>
      </c>
      <c r="R415" t="s">
        <v>1032</v>
      </c>
      <c r="S415" t="s">
        <v>1058</v>
      </c>
    </row>
    <row r="416" spans="1:19">
      <c r="A416" t="s">
        <v>495</v>
      </c>
      <c r="B416">
        <v>65.97</v>
      </c>
      <c r="C416">
        <v>8</v>
      </c>
      <c r="D416">
        <v>26.388000000000002</v>
      </c>
      <c r="E416">
        <v>554.14800000000002</v>
      </c>
      <c r="F416" s="3">
        <v>43498</v>
      </c>
      <c r="G416" s="13">
        <v>0.85347222222222197</v>
      </c>
      <c r="H416" t="s">
        <v>15</v>
      </c>
      <c r="I416">
        <v>26.388000000000002</v>
      </c>
      <c r="J416">
        <v>8.4</v>
      </c>
      <c r="K416" t="s">
        <v>1050</v>
      </c>
      <c r="L416" t="s">
        <v>1043</v>
      </c>
      <c r="M416" t="s">
        <v>1049</v>
      </c>
      <c r="N416" t="s">
        <v>1019</v>
      </c>
      <c r="O416" t="s">
        <v>1018</v>
      </c>
      <c r="P416" t="s">
        <v>1022</v>
      </c>
      <c r="Q416" t="s">
        <v>1035</v>
      </c>
      <c r="R416" t="s">
        <v>1034</v>
      </c>
      <c r="S416" t="s">
        <v>1058</v>
      </c>
    </row>
    <row r="417" spans="1:19">
      <c r="A417" t="s">
        <v>748</v>
      </c>
      <c r="B417">
        <v>75.88</v>
      </c>
      <c r="C417">
        <v>7</v>
      </c>
      <c r="D417">
        <v>26.558</v>
      </c>
      <c r="E417">
        <v>557.71799999999996</v>
      </c>
      <c r="F417" s="3">
        <v>43489</v>
      </c>
      <c r="G417" s="13">
        <v>0.44305555555555598</v>
      </c>
      <c r="H417" t="s">
        <v>13</v>
      </c>
      <c r="I417">
        <v>26.558</v>
      </c>
      <c r="J417">
        <v>8.9</v>
      </c>
      <c r="K417" t="s">
        <v>1042</v>
      </c>
      <c r="L417" t="s">
        <v>1052</v>
      </c>
      <c r="M417" t="s">
        <v>1047</v>
      </c>
      <c r="N417" t="s">
        <v>1019</v>
      </c>
      <c r="O417" t="s">
        <v>1018</v>
      </c>
      <c r="P417" t="s">
        <v>1025</v>
      </c>
      <c r="Q417" t="s">
        <v>1033</v>
      </c>
      <c r="R417" t="s">
        <v>1032</v>
      </c>
      <c r="S417" t="s">
        <v>1058</v>
      </c>
    </row>
    <row r="418" spans="1:19">
      <c r="A418" t="s">
        <v>888</v>
      </c>
      <c r="B418">
        <v>89.06</v>
      </c>
      <c r="C418">
        <v>6</v>
      </c>
      <c r="D418">
        <v>26.718</v>
      </c>
      <c r="E418">
        <v>561.07799999999997</v>
      </c>
      <c r="F418" s="3">
        <v>43483</v>
      </c>
      <c r="G418" s="13">
        <v>0.72638888888888897</v>
      </c>
      <c r="H418" t="s">
        <v>15</v>
      </c>
      <c r="I418">
        <v>26.718</v>
      </c>
      <c r="J418">
        <v>9.9</v>
      </c>
      <c r="K418" t="s">
        <v>1042</v>
      </c>
      <c r="L418" t="s">
        <v>1046</v>
      </c>
      <c r="M418" t="s">
        <v>1049</v>
      </c>
      <c r="N418" t="s">
        <v>1017</v>
      </c>
      <c r="O418" t="s">
        <v>1018</v>
      </c>
      <c r="P418" t="s">
        <v>1023</v>
      </c>
      <c r="Q418" t="s">
        <v>1031</v>
      </c>
      <c r="R418" t="s">
        <v>1030</v>
      </c>
      <c r="S418" t="s">
        <v>1058</v>
      </c>
    </row>
    <row r="419" spans="1:19">
      <c r="A419" t="s">
        <v>562</v>
      </c>
      <c r="B419">
        <v>60.95</v>
      </c>
      <c r="C419">
        <v>9</v>
      </c>
      <c r="D419">
        <v>27.427499999999998</v>
      </c>
      <c r="E419">
        <v>575.97749999999996</v>
      </c>
      <c r="F419" s="3">
        <v>43472</v>
      </c>
      <c r="G419" s="13">
        <v>0.50555555555555598</v>
      </c>
      <c r="H419" t="s">
        <v>17</v>
      </c>
      <c r="I419">
        <v>27.427499999999998</v>
      </c>
      <c r="J419">
        <v>6</v>
      </c>
      <c r="K419" t="s">
        <v>1042</v>
      </c>
      <c r="L419" t="s">
        <v>1051</v>
      </c>
      <c r="M419" t="s">
        <v>1044</v>
      </c>
      <c r="N419" t="s">
        <v>1019</v>
      </c>
      <c r="O419" t="s">
        <v>1018</v>
      </c>
      <c r="P419" t="s">
        <v>1023</v>
      </c>
      <c r="Q419" t="s">
        <v>1031</v>
      </c>
      <c r="R419" t="s">
        <v>1030</v>
      </c>
      <c r="S419" t="s">
        <v>1059</v>
      </c>
    </row>
    <row r="420" spans="1:19">
      <c r="A420" t="s">
        <v>853</v>
      </c>
      <c r="B420">
        <v>55.87</v>
      </c>
      <c r="C420">
        <v>10</v>
      </c>
      <c r="D420">
        <v>27.934999999999999</v>
      </c>
      <c r="E420">
        <v>586.63499999999999</v>
      </c>
      <c r="F420" s="3">
        <v>43480</v>
      </c>
      <c r="G420" s="13">
        <v>0.625694444444444</v>
      </c>
      <c r="H420" t="s">
        <v>15</v>
      </c>
      <c r="I420">
        <v>27.934999999999999</v>
      </c>
      <c r="J420">
        <v>5.8</v>
      </c>
      <c r="K420" t="s">
        <v>1042</v>
      </c>
      <c r="L420" t="s">
        <v>1054</v>
      </c>
      <c r="M420" t="s">
        <v>1044</v>
      </c>
      <c r="N420" t="s">
        <v>1019</v>
      </c>
      <c r="O420" t="s">
        <v>1018</v>
      </c>
      <c r="P420" t="s">
        <v>1025</v>
      </c>
      <c r="Q420" t="s">
        <v>1035</v>
      </c>
      <c r="R420" t="s">
        <v>1034</v>
      </c>
      <c r="S420" t="s">
        <v>1057</v>
      </c>
    </row>
    <row r="421" spans="1:19">
      <c r="A421" t="s">
        <v>174</v>
      </c>
      <c r="B421">
        <v>93.39</v>
      </c>
      <c r="C421">
        <v>6</v>
      </c>
      <c r="D421">
        <v>28.016999999999999</v>
      </c>
      <c r="E421">
        <v>588.35699999999997</v>
      </c>
      <c r="F421" s="3">
        <v>43551</v>
      </c>
      <c r="G421" s="13">
        <v>0.80416666666666703</v>
      </c>
      <c r="H421" t="s">
        <v>13</v>
      </c>
      <c r="I421">
        <v>28.016999999999999</v>
      </c>
      <c r="J421">
        <v>10</v>
      </c>
      <c r="K421" t="s">
        <v>1045</v>
      </c>
      <c r="L421" t="s">
        <v>1053</v>
      </c>
      <c r="M421" t="s">
        <v>1049</v>
      </c>
      <c r="N421" t="s">
        <v>1019</v>
      </c>
      <c r="O421" t="s">
        <v>1018</v>
      </c>
      <c r="P421" t="s">
        <v>1023</v>
      </c>
      <c r="Q421" t="s">
        <v>1033</v>
      </c>
      <c r="R421" t="s">
        <v>1032</v>
      </c>
      <c r="S421" t="s">
        <v>1058</v>
      </c>
    </row>
    <row r="422" spans="1:19">
      <c r="A422" t="s">
        <v>685</v>
      </c>
      <c r="B422">
        <v>56.04</v>
      </c>
      <c r="C422">
        <v>10</v>
      </c>
      <c r="D422">
        <v>28.02</v>
      </c>
      <c r="E422">
        <v>588.41999999999996</v>
      </c>
      <c r="F422" s="3">
        <v>43479</v>
      </c>
      <c r="G422" s="13">
        <v>0.8125</v>
      </c>
      <c r="H422" t="s">
        <v>13</v>
      </c>
      <c r="I422">
        <v>28.02</v>
      </c>
      <c r="J422">
        <v>4.4000000000000004</v>
      </c>
      <c r="K422" t="s">
        <v>1042</v>
      </c>
      <c r="L422" t="s">
        <v>1051</v>
      </c>
      <c r="M422" t="s">
        <v>1049</v>
      </c>
      <c r="N422" t="s">
        <v>1017</v>
      </c>
      <c r="O422" t="s">
        <v>1018</v>
      </c>
      <c r="P422" t="s">
        <v>1027</v>
      </c>
      <c r="Q422" t="s">
        <v>1031</v>
      </c>
      <c r="R422" t="s">
        <v>1030</v>
      </c>
      <c r="S422" t="s">
        <v>1057</v>
      </c>
    </row>
    <row r="423" spans="1:19">
      <c r="A423" t="s">
        <v>764</v>
      </c>
      <c r="B423">
        <v>81.23</v>
      </c>
      <c r="C423">
        <v>7</v>
      </c>
      <c r="D423">
        <v>28.430499999999999</v>
      </c>
      <c r="E423">
        <v>597.04049999999995</v>
      </c>
      <c r="F423" s="3">
        <v>43480</v>
      </c>
      <c r="G423" s="13">
        <v>0.86388888888888904</v>
      </c>
      <c r="H423" t="s">
        <v>15</v>
      </c>
      <c r="I423">
        <v>28.430499999999999</v>
      </c>
      <c r="J423">
        <v>9</v>
      </c>
      <c r="K423" t="s">
        <v>1042</v>
      </c>
      <c r="L423" t="s">
        <v>1054</v>
      </c>
      <c r="M423" t="s">
        <v>1049</v>
      </c>
      <c r="N423" t="s">
        <v>1017</v>
      </c>
      <c r="O423" t="s">
        <v>1018</v>
      </c>
      <c r="P423" t="s">
        <v>1024</v>
      </c>
      <c r="Q423" t="s">
        <v>1035</v>
      </c>
      <c r="R423" t="s">
        <v>1034</v>
      </c>
      <c r="S423" t="s">
        <v>1058</v>
      </c>
    </row>
    <row r="424" spans="1:19">
      <c r="A424" t="s">
        <v>590</v>
      </c>
      <c r="B424">
        <v>81.31</v>
      </c>
      <c r="C424">
        <v>7</v>
      </c>
      <c r="D424">
        <v>28.458500000000001</v>
      </c>
      <c r="E424">
        <v>597.62850000000003</v>
      </c>
      <c r="F424" s="3">
        <v>43525</v>
      </c>
      <c r="G424" s="13">
        <v>0.82569444444444395</v>
      </c>
      <c r="H424" t="s">
        <v>13</v>
      </c>
      <c r="I424">
        <v>28.458500000000001</v>
      </c>
      <c r="J424">
        <v>6.3</v>
      </c>
      <c r="K424" t="s">
        <v>1045</v>
      </c>
      <c r="L424" t="s">
        <v>1046</v>
      </c>
      <c r="M424" t="s">
        <v>1049</v>
      </c>
      <c r="N424" t="s">
        <v>1017</v>
      </c>
      <c r="O424" t="s">
        <v>1018</v>
      </c>
      <c r="P424" t="s">
        <v>1027</v>
      </c>
      <c r="Q424" t="s">
        <v>1033</v>
      </c>
      <c r="R424" t="s">
        <v>1032</v>
      </c>
      <c r="S424" t="s">
        <v>1059</v>
      </c>
    </row>
    <row r="425" spans="1:19">
      <c r="A425" t="s">
        <v>163</v>
      </c>
      <c r="B425">
        <v>71.86</v>
      </c>
      <c r="C425">
        <v>8</v>
      </c>
      <c r="D425">
        <v>28.744</v>
      </c>
      <c r="E425">
        <v>603.62400000000002</v>
      </c>
      <c r="F425" s="3">
        <v>43530</v>
      </c>
      <c r="G425" s="13">
        <v>0.62986111111111098</v>
      </c>
      <c r="H425" t="s">
        <v>17</v>
      </c>
      <c r="I425">
        <v>28.744</v>
      </c>
      <c r="J425">
        <v>6.2</v>
      </c>
      <c r="K425" t="s">
        <v>1045</v>
      </c>
      <c r="L425" t="s">
        <v>1053</v>
      </c>
      <c r="M425" t="s">
        <v>1044</v>
      </c>
      <c r="N425" t="s">
        <v>1017</v>
      </c>
      <c r="O425" t="s">
        <v>1018</v>
      </c>
      <c r="P425" t="s">
        <v>1026</v>
      </c>
      <c r="Q425" t="s">
        <v>1033</v>
      </c>
      <c r="R425" t="s">
        <v>1032</v>
      </c>
      <c r="S425" t="s">
        <v>1059</v>
      </c>
    </row>
    <row r="426" spans="1:19">
      <c r="A426" t="s">
        <v>801</v>
      </c>
      <c r="B426">
        <v>71.89</v>
      </c>
      <c r="C426">
        <v>8</v>
      </c>
      <c r="D426">
        <v>28.756</v>
      </c>
      <c r="E426">
        <v>603.87599999999998</v>
      </c>
      <c r="F426" s="3">
        <v>43515</v>
      </c>
      <c r="G426" s="13">
        <v>0.48125000000000001</v>
      </c>
      <c r="H426" t="s">
        <v>13</v>
      </c>
      <c r="I426">
        <v>28.756</v>
      </c>
      <c r="J426">
        <v>5.5</v>
      </c>
      <c r="K426" t="s">
        <v>1050</v>
      </c>
      <c r="L426" t="s">
        <v>1054</v>
      </c>
      <c r="M426" t="s">
        <v>1047</v>
      </c>
      <c r="N426" t="s">
        <v>1019</v>
      </c>
      <c r="O426" t="s">
        <v>1018</v>
      </c>
      <c r="P426" t="s">
        <v>1025</v>
      </c>
      <c r="Q426" t="s">
        <v>1035</v>
      </c>
      <c r="R426" t="s">
        <v>1034</v>
      </c>
      <c r="S426" t="s">
        <v>1057</v>
      </c>
    </row>
    <row r="427" spans="1:19">
      <c r="A427" t="s">
        <v>108</v>
      </c>
      <c r="B427">
        <v>64.36</v>
      </c>
      <c r="C427">
        <v>9</v>
      </c>
      <c r="D427">
        <v>28.962</v>
      </c>
      <c r="E427">
        <v>608.202</v>
      </c>
      <c r="F427" s="3">
        <v>43536</v>
      </c>
      <c r="G427" s="13">
        <v>0.50624999999999998</v>
      </c>
      <c r="H427" t="s">
        <v>17</v>
      </c>
      <c r="I427">
        <v>28.962</v>
      </c>
      <c r="J427">
        <v>8.6</v>
      </c>
      <c r="K427" t="s">
        <v>1045</v>
      </c>
      <c r="L427" t="s">
        <v>1054</v>
      </c>
      <c r="M427" t="s">
        <v>1044</v>
      </c>
      <c r="N427" t="s">
        <v>1017</v>
      </c>
      <c r="O427" t="s">
        <v>1018</v>
      </c>
      <c r="P427" t="s">
        <v>1024</v>
      </c>
      <c r="Q427" t="s">
        <v>1033</v>
      </c>
      <c r="R427" t="s">
        <v>1032</v>
      </c>
      <c r="S427" t="s">
        <v>1058</v>
      </c>
    </row>
    <row r="428" spans="1:19">
      <c r="A428" t="s">
        <v>154</v>
      </c>
      <c r="B428">
        <v>72.5</v>
      </c>
      <c r="C428">
        <v>8</v>
      </c>
      <c r="D428">
        <v>29</v>
      </c>
      <c r="E428">
        <v>609</v>
      </c>
      <c r="F428" s="3">
        <v>43540</v>
      </c>
      <c r="G428" s="13">
        <v>0.80902777777777801</v>
      </c>
      <c r="H428" t="s">
        <v>13</v>
      </c>
      <c r="I428">
        <v>29</v>
      </c>
      <c r="J428">
        <v>9.1999999999999993</v>
      </c>
      <c r="K428" t="s">
        <v>1045</v>
      </c>
      <c r="L428" t="s">
        <v>1043</v>
      </c>
      <c r="M428" t="s">
        <v>1049</v>
      </c>
      <c r="N428" t="s">
        <v>1019</v>
      </c>
      <c r="O428" t="s">
        <v>1018</v>
      </c>
      <c r="P428" t="s">
        <v>1023</v>
      </c>
      <c r="Q428" t="s">
        <v>1031</v>
      </c>
      <c r="R428" t="s">
        <v>1030</v>
      </c>
      <c r="S428" t="s">
        <v>1058</v>
      </c>
    </row>
    <row r="429" spans="1:19">
      <c r="A429" t="s">
        <v>488</v>
      </c>
      <c r="B429">
        <v>72.569999999999993</v>
      </c>
      <c r="C429">
        <v>8</v>
      </c>
      <c r="D429">
        <v>29.027999999999999</v>
      </c>
      <c r="E429">
        <v>609.58799999999997</v>
      </c>
      <c r="F429" s="3">
        <v>43554</v>
      </c>
      <c r="G429" s="13">
        <v>0.74861111111111101</v>
      </c>
      <c r="H429" t="s">
        <v>15</v>
      </c>
      <c r="I429">
        <v>29.027999999999999</v>
      </c>
      <c r="J429">
        <v>4.5999999999999996</v>
      </c>
      <c r="K429" t="s">
        <v>1045</v>
      </c>
      <c r="L429" t="s">
        <v>1043</v>
      </c>
      <c r="M429" t="s">
        <v>1049</v>
      </c>
      <c r="N429" t="s">
        <v>1017</v>
      </c>
      <c r="O429" t="s">
        <v>1018</v>
      </c>
      <c r="P429" t="s">
        <v>1024</v>
      </c>
      <c r="Q429" t="s">
        <v>1033</v>
      </c>
      <c r="R429" t="s">
        <v>1032</v>
      </c>
      <c r="S429" t="s">
        <v>1057</v>
      </c>
    </row>
    <row r="430" spans="1:19">
      <c r="A430" t="s">
        <v>752</v>
      </c>
      <c r="B430">
        <v>58.76</v>
      </c>
      <c r="C430">
        <v>10</v>
      </c>
      <c r="D430">
        <v>29.38</v>
      </c>
      <c r="E430">
        <v>616.98</v>
      </c>
      <c r="F430" s="3">
        <v>43494</v>
      </c>
      <c r="G430" s="13">
        <v>0.60138888888888897</v>
      </c>
      <c r="H430" t="s">
        <v>13</v>
      </c>
      <c r="I430">
        <v>29.38</v>
      </c>
      <c r="J430">
        <v>9</v>
      </c>
      <c r="K430" t="s">
        <v>1042</v>
      </c>
      <c r="L430" t="s">
        <v>1054</v>
      </c>
      <c r="M430" t="s">
        <v>1044</v>
      </c>
      <c r="N430" t="s">
        <v>1019</v>
      </c>
      <c r="O430" t="s">
        <v>1018</v>
      </c>
      <c r="P430" t="s">
        <v>1025</v>
      </c>
      <c r="Q430" t="s">
        <v>1035</v>
      </c>
      <c r="R430" t="s">
        <v>1034</v>
      </c>
      <c r="S430" t="s">
        <v>1058</v>
      </c>
    </row>
    <row r="431" spans="1:19">
      <c r="A431" t="s">
        <v>693</v>
      </c>
      <c r="B431">
        <v>58.95</v>
      </c>
      <c r="C431">
        <v>10</v>
      </c>
      <c r="D431">
        <v>29.475000000000001</v>
      </c>
      <c r="E431">
        <v>618.97500000000002</v>
      </c>
      <c r="F431" s="3">
        <v>43503</v>
      </c>
      <c r="G431" s="13">
        <v>0.60208333333333297</v>
      </c>
      <c r="H431" t="s">
        <v>13</v>
      </c>
      <c r="I431">
        <v>29.475000000000001</v>
      </c>
      <c r="J431">
        <v>8.1</v>
      </c>
      <c r="K431" t="s">
        <v>1050</v>
      </c>
      <c r="L431" t="s">
        <v>1052</v>
      </c>
      <c r="M431" t="s">
        <v>1044</v>
      </c>
      <c r="N431" t="s">
        <v>1019</v>
      </c>
      <c r="O431" t="s">
        <v>1018</v>
      </c>
      <c r="P431" t="s">
        <v>1024</v>
      </c>
      <c r="Q431" t="s">
        <v>1035</v>
      </c>
      <c r="R431" t="s">
        <v>1034</v>
      </c>
      <c r="S431" t="s">
        <v>1058</v>
      </c>
    </row>
    <row r="432" spans="1:19">
      <c r="A432" t="s">
        <v>633</v>
      </c>
      <c r="B432">
        <v>98.53</v>
      </c>
      <c r="C432">
        <v>6</v>
      </c>
      <c r="D432">
        <v>29.559000000000001</v>
      </c>
      <c r="E432">
        <v>620.73900000000003</v>
      </c>
      <c r="F432" s="3">
        <v>43488</v>
      </c>
      <c r="G432" s="13">
        <v>0.47361111111111098</v>
      </c>
      <c r="H432" t="s">
        <v>17</v>
      </c>
      <c r="I432">
        <v>29.559000000000001</v>
      </c>
      <c r="J432">
        <v>4</v>
      </c>
      <c r="K432" t="s">
        <v>1042</v>
      </c>
      <c r="L432" t="s">
        <v>1053</v>
      </c>
      <c r="M432" t="s">
        <v>1047</v>
      </c>
      <c r="N432" t="s">
        <v>1017</v>
      </c>
      <c r="O432" t="s">
        <v>1018</v>
      </c>
      <c r="P432" t="s">
        <v>1022</v>
      </c>
      <c r="Q432" t="s">
        <v>1031</v>
      </c>
      <c r="R432" t="s">
        <v>1030</v>
      </c>
      <c r="S432" t="s">
        <v>1057</v>
      </c>
    </row>
    <row r="433" spans="1:19">
      <c r="A433" t="s">
        <v>603</v>
      </c>
      <c r="B433">
        <v>59.61</v>
      </c>
      <c r="C433">
        <v>10</v>
      </c>
      <c r="D433">
        <v>29.805</v>
      </c>
      <c r="E433">
        <v>625.90499999999997</v>
      </c>
      <c r="F433" s="3">
        <v>43538</v>
      </c>
      <c r="G433" s="13">
        <v>0.46319444444444402</v>
      </c>
      <c r="H433" t="s">
        <v>15</v>
      </c>
      <c r="I433">
        <v>29.805</v>
      </c>
      <c r="J433">
        <v>5.3</v>
      </c>
      <c r="K433" t="s">
        <v>1045</v>
      </c>
      <c r="L433" t="s">
        <v>1052</v>
      </c>
      <c r="M433" t="s">
        <v>1047</v>
      </c>
      <c r="N433" t="s">
        <v>1019</v>
      </c>
      <c r="O433" t="s">
        <v>1018</v>
      </c>
      <c r="P433" t="s">
        <v>1027</v>
      </c>
      <c r="Q433" t="s">
        <v>1035</v>
      </c>
      <c r="R433" t="s">
        <v>1034</v>
      </c>
      <c r="S433" t="s">
        <v>1057</v>
      </c>
    </row>
    <row r="434" spans="1:19">
      <c r="A434" t="s">
        <v>20</v>
      </c>
      <c r="B434">
        <v>85.39</v>
      </c>
      <c r="C434">
        <v>7</v>
      </c>
      <c r="D434">
        <v>29.886500000000002</v>
      </c>
      <c r="E434">
        <v>627.61649999999997</v>
      </c>
      <c r="F434" s="3">
        <v>43549</v>
      </c>
      <c r="G434" s="13">
        <v>0.77083333333333304</v>
      </c>
      <c r="H434" t="s">
        <v>13</v>
      </c>
      <c r="I434">
        <v>29.886500000000002</v>
      </c>
      <c r="J434">
        <v>4.0999999999999996</v>
      </c>
      <c r="K434" t="s">
        <v>1045</v>
      </c>
      <c r="L434" t="s">
        <v>1051</v>
      </c>
      <c r="M434" t="s">
        <v>1049</v>
      </c>
      <c r="N434" t="s">
        <v>1019</v>
      </c>
      <c r="O434" t="s">
        <v>1018</v>
      </c>
      <c r="P434" t="s">
        <v>1025</v>
      </c>
      <c r="Q434" t="s">
        <v>1035</v>
      </c>
      <c r="R434" t="s">
        <v>1034</v>
      </c>
      <c r="S434" t="s">
        <v>1057</v>
      </c>
    </row>
    <row r="435" spans="1:19">
      <c r="A435" t="s">
        <v>298</v>
      </c>
      <c r="B435">
        <v>99.83</v>
      </c>
      <c r="C435">
        <v>6</v>
      </c>
      <c r="D435">
        <v>29.949000000000002</v>
      </c>
      <c r="E435">
        <v>628.92899999999997</v>
      </c>
      <c r="F435" s="3">
        <v>43528</v>
      </c>
      <c r="G435" s="13">
        <v>0.62638888888888899</v>
      </c>
      <c r="H435" t="s">
        <v>13</v>
      </c>
      <c r="I435">
        <v>29.949000000000002</v>
      </c>
      <c r="J435">
        <v>8.5</v>
      </c>
      <c r="K435" t="s">
        <v>1045</v>
      </c>
      <c r="L435" t="s">
        <v>1051</v>
      </c>
      <c r="M435" t="s">
        <v>1044</v>
      </c>
      <c r="N435" t="s">
        <v>1017</v>
      </c>
      <c r="O435" t="s">
        <v>1018</v>
      </c>
      <c r="P435" t="s">
        <v>1024</v>
      </c>
      <c r="Q435" t="s">
        <v>1031</v>
      </c>
      <c r="R435" t="s">
        <v>1030</v>
      </c>
      <c r="S435" t="s">
        <v>1058</v>
      </c>
    </row>
    <row r="436" spans="1:19">
      <c r="A436" t="s">
        <v>913</v>
      </c>
      <c r="B436">
        <v>85.6</v>
      </c>
      <c r="C436">
        <v>7</v>
      </c>
      <c r="D436">
        <v>29.96</v>
      </c>
      <c r="E436">
        <v>629.16</v>
      </c>
      <c r="F436" s="3">
        <v>43526</v>
      </c>
      <c r="G436" s="13">
        <v>0.57638888888888895</v>
      </c>
      <c r="H436" t="s">
        <v>15</v>
      </c>
      <c r="I436">
        <v>29.96</v>
      </c>
      <c r="J436">
        <v>5.3</v>
      </c>
      <c r="K436" t="s">
        <v>1045</v>
      </c>
      <c r="L436" t="s">
        <v>1043</v>
      </c>
      <c r="M436" t="s">
        <v>1044</v>
      </c>
      <c r="N436" t="s">
        <v>1017</v>
      </c>
      <c r="O436" t="s">
        <v>1018</v>
      </c>
      <c r="P436" t="s">
        <v>1024</v>
      </c>
      <c r="Q436" t="s">
        <v>1035</v>
      </c>
      <c r="R436" t="s">
        <v>1034</v>
      </c>
      <c r="S436" t="s">
        <v>1057</v>
      </c>
    </row>
    <row r="437" spans="1:19">
      <c r="A437" t="s">
        <v>945</v>
      </c>
      <c r="B437">
        <v>99.92</v>
      </c>
      <c r="C437">
        <v>6</v>
      </c>
      <c r="D437">
        <v>29.975999999999999</v>
      </c>
      <c r="E437">
        <v>629.49599999999998</v>
      </c>
      <c r="F437" s="3">
        <v>43548</v>
      </c>
      <c r="G437" s="13">
        <v>0.56458333333333299</v>
      </c>
      <c r="H437" t="s">
        <v>13</v>
      </c>
      <c r="I437">
        <v>29.975999999999999</v>
      </c>
      <c r="J437">
        <v>7.1</v>
      </c>
      <c r="K437" t="s">
        <v>1045</v>
      </c>
      <c r="L437" t="s">
        <v>1048</v>
      </c>
      <c r="M437" t="s">
        <v>1044</v>
      </c>
      <c r="N437" t="s">
        <v>1019</v>
      </c>
      <c r="O437" t="s">
        <v>1018</v>
      </c>
      <c r="P437" t="s">
        <v>1026</v>
      </c>
      <c r="Q437" t="s">
        <v>1033</v>
      </c>
      <c r="R437" t="s">
        <v>1032</v>
      </c>
      <c r="S437" t="s">
        <v>1059</v>
      </c>
    </row>
    <row r="438" spans="1:19">
      <c r="A438" t="s">
        <v>1004</v>
      </c>
      <c r="B438">
        <v>75.37</v>
      </c>
      <c r="C438">
        <v>8</v>
      </c>
      <c r="D438">
        <v>30.148</v>
      </c>
      <c r="E438">
        <v>633.10799999999995</v>
      </c>
      <c r="F438" s="3">
        <v>43493</v>
      </c>
      <c r="G438" s="13">
        <v>0.656944444444444</v>
      </c>
      <c r="H438" t="s">
        <v>17</v>
      </c>
      <c r="I438">
        <v>30.148</v>
      </c>
      <c r="J438">
        <v>8.4</v>
      </c>
      <c r="K438" t="s">
        <v>1042</v>
      </c>
      <c r="L438" t="s">
        <v>1051</v>
      </c>
      <c r="M438" t="s">
        <v>1044</v>
      </c>
      <c r="N438" t="s">
        <v>1017</v>
      </c>
      <c r="O438" t="s">
        <v>1018</v>
      </c>
      <c r="P438" t="s">
        <v>1024</v>
      </c>
      <c r="Q438" t="s">
        <v>1033</v>
      </c>
      <c r="R438" t="s">
        <v>1032</v>
      </c>
      <c r="S438" t="s">
        <v>1058</v>
      </c>
    </row>
    <row r="439" spans="1:19">
      <c r="A439" t="s">
        <v>498</v>
      </c>
      <c r="B439">
        <v>60.38</v>
      </c>
      <c r="C439">
        <v>10</v>
      </c>
      <c r="D439">
        <v>30.19</v>
      </c>
      <c r="E439">
        <v>633.99</v>
      </c>
      <c r="F439" s="3">
        <v>43508</v>
      </c>
      <c r="G439" s="13">
        <v>0.67986111111111103</v>
      </c>
      <c r="H439" t="s">
        <v>15</v>
      </c>
      <c r="I439">
        <v>30.19</v>
      </c>
      <c r="J439">
        <v>6</v>
      </c>
      <c r="K439" t="s">
        <v>1050</v>
      </c>
      <c r="L439" t="s">
        <v>1054</v>
      </c>
      <c r="M439" t="s">
        <v>1049</v>
      </c>
      <c r="N439" t="s">
        <v>1017</v>
      </c>
      <c r="O439" t="s">
        <v>1018</v>
      </c>
      <c r="P439" t="s">
        <v>1026</v>
      </c>
      <c r="Q439" t="s">
        <v>1033</v>
      </c>
      <c r="R439" t="s">
        <v>1032</v>
      </c>
      <c r="S439" t="s">
        <v>1059</v>
      </c>
    </row>
    <row r="440" spans="1:19">
      <c r="A440" t="s">
        <v>19</v>
      </c>
      <c r="B440">
        <v>86.31</v>
      </c>
      <c r="C440">
        <v>7</v>
      </c>
      <c r="D440">
        <v>30.208500000000001</v>
      </c>
      <c r="E440">
        <v>634.37850000000003</v>
      </c>
      <c r="F440" s="3">
        <v>43504</v>
      </c>
      <c r="G440" s="13">
        <v>0.44236111111111098</v>
      </c>
      <c r="H440" t="s">
        <v>13</v>
      </c>
      <c r="I440">
        <v>30.208500000000001</v>
      </c>
      <c r="J440">
        <v>5.3</v>
      </c>
      <c r="K440" t="s">
        <v>1050</v>
      </c>
      <c r="L440" t="s">
        <v>1046</v>
      </c>
      <c r="M440" t="s">
        <v>1047</v>
      </c>
      <c r="N440" t="s">
        <v>1019</v>
      </c>
      <c r="O440" t="s">
        <v>1018</v>
      </c>
      <c r="P440" t="s">
        <v>1023</v>
      </c>
      <c r="Q440" t="s">
        <v>1031</v>
      </c>
      <c r="R440" t="s">
        <v>1030</v>
      </c>
      <c r="S440" t="s">
        <v>1057</v>
      </c>
    </row>
    <row r="441" spans="1:19">
      <c r="A441" t="s">
        <v>510</v>
      </c>
      <c r="B441">
        <v>75.92</v>
      </c>
      <c r="C441">
        <v>8</v>
      </c>
      <c r="D441">
        <v>30.367999999999999</v>
      </c>
      <c r="E441">
        <v>637.72799999999995</v>
      </c>
      <c r="F441" s="3">
        <v>43544</v>
      </c>
      <c r="G441" s="13">
        <v>0.593055555555556</v>
      </c>
      <c r="H441" t="s">
        <v>15</v>
      </c>
      <c r="I441">
        <v>30.367999999999999</v>
      </c>
      <c r="J441">
        <v>5.5</v>
      </c>
      <c r="K441" t="s">
        <v>1045</v>
      </c>
      <c r="L441" t="s">
        <v>1053</v>
      </c>
      <c r="M441" t="s">
        <v>1044</v>
      </c>
      <c r="N441" t="s">
        <v>1019</v>
      </c>
      <c r="O441" t="s">
        <v>1018</v>
      </c>
      <c r="P441" t="s">
        <v>1023</v>
      </c>
      <c r="Q441" t="s">
        <v>1033</v>
      </c>
      <c r="R441" t="s">
        <v>1032</v>
      </c>
      <c r="S441" t="s">
        <v>1057</v>
      </c>
    </row>
    <row r="442" spans="1:19">
      <c r="A442" t="s">
        <v>987</v>
      </c>
      <c r="B442">
        <v>87.08</v>
      </c>
      <c r="C442">
        <v>7</v>
      </c>
      <c r="D442">
        <v>30.478000000000002</v>
      </c>
      <c r="E442">
        <v>640.03800000000001</v>
      </c>
      <c r="F442" s="3">
        <v>43491</v>
      </c>
      <c r="G442" s="13">
        <v>0.63680555555555596</v>
      </c>
      <c r="H442" t="s">
        <v>15</v>
      </c>
      <c r="I442">
        <v>30.478000000000002</v>
      </c>
      <c r="J442">
        <v>5.5</v>
      </c>
      <c r="K442" t="s">
        <v>1042</v>
      </c>
      <c r="L442" t="s">
        <v>1043</v>
      </c>
      <c r="M442" t="s">
        <v>1044</v>
      </c>
      <c r="N442" t="s">
        <v>1019</v>
      </c>
      <c r="O442" t="s">
        <v>1018</v>
      </c>
      <c r="P442" t="s">
        <v>1025</v>
      </c>
      <c r="Q442" t="s">
        <v>1033</v>
      </c>
      <c r="R442" t="s">
        <v>1032</v>
      </c>
      <c r="S442" t="s">
        <v>1057</v>
      </c>
    </row>
    <row r="443" spans="1:19">
      <c r="A443" t="s">
        <v>86</v>
      </c>
      <c r="B443">
        <v>62.12</v>
      </c>
      <c r="C443">
        <v>10</v>
      </c>
      <c r="D443">
        <v>31.06</v>
      </c>
      <c r="E443">
        <v>652.26</v>
      </c>
      <c r="F443" s="3">
        <v>43507</v>
      </c>
      <c r="G443" s="13">
        <v>0.67986111111111103</v>
      </c>
      <c r="H443" t="s">
        <v>15</v>
      </c>
      <c r="I443">
        <v>31.06</v>
      </c>
      <c r="J443">
        <v>5.9</v>
      </c>
      <c r="K443" t="s">
        <v>1050</v>
      </c>
      <c r="L443" t="s">
        <v>1051</v>
      </c>
      <c r="M443" t="s">
        <v>1049</v>
      </c>
      <c r="N443" t="s">
        <v>1019</v>
      </c>
      <c r="O443" t="s">
        <v>1018</v>
      </c>
      <c r="P443" t="s">
        <v>1027</v>
      </c>
      <c r="Q443" t="s">
        <v>1035</v>
      </c>
      <c r="R443" t="s">
        <v>1034</v>
      </c>
      <c r="S443" t="s">
        <v>1057</v>
      </c>
    </row>
    <row r="444" spans="1:19">
      <c r="A444" t="s">
        <v>241</v>
      </c>
      <c r="B444">
        <v>69.37</v>
      </c>
      <c r="C444">
        <v>9</v>
      </c>
      <c r="D444">
        <v>31.2165</v>
      </c>
      <c r="E444">
        <v>655.54650000000004</v>
      </c>
      <c r="F444" s="3">
        <v>43491</v>
      </c>
      <c r="G444" s="13">
        <v>0.80138888888888904</v>
      </c>
      <c r="H444" t="s">
        <v>13</v>
      </c>
      <c r="I444">
        <v>31.2165</v>
      </c>
      <c r="J444">
        <v>4</v>
      </c>
      <c r="K444" t="s">
        <v>1042</v>
      </c>
      <c r="L444" t="s">
        <v>1043</v>
      </c>
      <c r="M444" t="s">
        <v>1049</v>
      </c>
      <c r="N444" t="s">
        <v>1017</v>
      </c>
      <c r="O444" t="s">
        <v>1018</v>
      </c>
      <c r="P444" t="s">
        <v>1024</v>
      </c>
      <c r="Q444" t="s">
        <v>1033</v>
      </c>
      <c r="R444" t="s">
        <v>1032</v>
      </c>
      <c r="S444" t="s">
        <v>1057</v>
      </c>
    </row>
    <row r="445" spans="1:19">
      <c r="A445" t="s">
        <v>713</v>
      </c>
      <c r="B445">
        <v>69.58</v>
      </c>
      <c r="C445">
        <v>9</v>
      </c>
      <c r="D445">
        <v>31.311</v>
      </c>
      <c r="E445">
        <v>657.53099999999995</v>
      </c>
      <c r="F445" s="3">
        <v>43515</v>
      </c>
      <c r="G445" s="13">
        <v>0.81805555555555598</v>
      </c>
      <c r="H445" t="s">
        <v>17</v>
      </c>
      <c r="I445">
        <v>31.311</v>
      </c>
      <c r="J445">
        <v>7.8</v>
      </c>
      <c r="K445" t="s">
        <v>1050</v>
      </c>
      <c r="L445" t="s">
        <v>1054</v>
      </c>
      <c r="M445" t="s">
        <v>1049</v>
      </c>
      <c r="N445" t="s">
        <v>1017</v>
      </c>
      <c r="O445" t="s">
        <v>1018</v>
      </c>
      <c r="P445" t="s">
        <v>1025</v>
      </c>
      <c r="Q445" t="s">
        <v>1031</v>
      </c>
      <c r="R445" t="s">
        <v>1030</v>
      </c>
      <c r="S445" t="s">
        <v>1059</v>
      </c>
    </row>
    <row r="446" spans="1:19">
      <c r="A446" t="s">
        <v>702</v>
      </c>
      <c r="B446">
        <v>63.56</v>
      </c>
      <c r="C446">
        <v>10</v>
      </c>
      <c r="D446">
        <v>31.78</v>
      </c>
      <c r="E446">
        <v>667.38</v>
      </c>
      <c r="F446" s="3">
        <v>43481</v>
      </c>
      <c r="G446" s="13">
        <v>0.749305555555556</v>
      </c>
      <c r="H446" t="s">
        <v>15</v>
      </c>
      <c r="I446">
        <v>31.78</v>
      </c>
      <c r="J446">
        <v>4.3</v>
      </c>
      <c r="K446" t="s">
        <v>1042</v>
      </c>
      <c r="L446" t="s">
        <v>1053</v>
      </c>
      <c r="M446" t="s">
        <v>1049</v>
      </c>
      <c r="N446" t="s">
        <v>1017</v>
      </c>
      <c r="O446" t="s">
        <v>1018</v>
      </c>
      <c r="P446" t="s">
        <v>1026</v>
      </c>
      <c r="Q446" t="s">
        <v>1031</v>
      </c>
      <c r="R446" t="s">
        <v>1030</v>
      </c>
      <c r="S446" t="s">
        <v>1057</v>
      </c>
    </row>
    <row r="447" spans="1:19">
      <c r="A447" t="s">
        <v>65</v>
      </c>
      <c r="B447">
        <v>91.4</v>
      </c>
      <c r="C447">
        <v>7</v>
      </c>
      <c r="D447">
        <v>31.99</v>
      </c>
      <c r="E447">
        <v>671.79</v>
      </c>
      <c r="F447" s="3">
        <v>43499</v>
      </c>
      <c r="G447" s="13">
        <v>0.42986111111111103</v>
      </c>
      <c r="H447" t="s">
        <v>15</v>
      </c>
      <c r="I447">
        <v>31.99</v>
      </c>
      <c r="J447">
        <v>9.5</v>
      </c>
      <c r="K447" t="s">
        <v>1050</v>
      </c>
      <c r="L447" t="s">
        <v>1048</v>
      </c>
      <c r="M447" t="s">
        <v>1047</v>
      </c>
      <c r="N447" t="s">
        <v>1017</v>
      </c>
      <c r="O447" t="s">
        <v>1018</v>
      </c>
      <c r="P447" t="s">
        <v>1022</v>
      </c>
      <c r="Q447" t="s">
        <v>1035</v>
      </c>
      <c r="R447" t="s">
        <v>1034</v>
      </c>
      <c r="S447" t="s">
        <v>1058</v>
      </c>
    </row>
    <row r="448" spans="1:19">
      <c r="A448" t="s">
        <v>645</v>
      </c>
      <c r="B448">
        <v>64.19</v>
      </c>
      <c r="C448">
        <v>10</v>
      </c>
      <c r="D448">
        <v>32.094999999999999</v>
      </c>
      <c r="E448">
        <v>673.995</v>
      </c>
      <c r="F448" s="3">
        <v>43484</v>
      </c>
      <c r="G448" s="13">
        <v>0.58888888888888902</v>
      </c>
      <c r="H448" t="s">
        <v>17</v>
      </c>
      <c r="I448">
        <v>32.094999999999999</v>
      </c>
      <c r="J448">
        <v>6.7</v>
      </c>
      <c r="K448" t="s">
        <v>1042</v>
      </c>
      <c r="L448" t="s">
        <v>1043</v>
      </c>
      <c r="M448" t="s">
        <v>1044</v>
      </c>
      <c r="N448" t="s">
        <v>1019</v>
      </c>
      <c r="O448" t="s">
        <v>1018</v>
      </c>
      <c r="P448" t="s">
        <v>1023</v>
      </c>
      <c r="Q448" t="s">
        <v>1031</v>
      </c>
      <c r="R448" t="s">
        <v>1030</v>
      </c>
      <c r="S448" t="s">
        <v>1059</v>
      </c>
    </row>
    <row r="449" spans="1:19">
      <c r="A449" t="s">
        <v>375</v>
      </c>
      <c r="B449">
        <v>80.959999999999994</v>
      </c>
      <c r="C449">
        <v>8</v>
      </c>
      <c r="D449">
        <v>32.384</v>
      </c>
      <c r="E449">
        <v>680.06399999999996</v>
      </c>
      <c r="F449" s="3">
        <v>43513</v>
      </c>
      <c r="G449" s="13">
        <v>0.46666666666666701</v>
      </c>
      <c r="H449" t="s">
        <v>17</v>
      </c>
      <c r="I449">
        <v>32.384</v>
      </c>
      <c r="J449">
        <v>7.4</v>
      </c>
      <c r="K449" t="s">
        <v>1050</v>
      </c>
      <c r="L449" t="s">
        <v>1048</v>
      </c>
      <c r="M449" t="s">
        <v>1047</v>
      </c>
      <c r="N449" t="s">
        <v>1017</v>
      </c>
      <c r="O449" t="s">
        <v>1018</v>
      </c>
      <c r="P449" t="s">
        <v>1022</v>
      </c>
      <c r="Q449" t="s">
        <v>1031</v>
      </c>
      <c r="R449" t="s">
        <v>1030</v>
      </c>
      <c r="S449" t="s">
        <v>1059</v>
      </c>
    </row>
    <row r="450" spans="1:19">
      <c r="A450" t="s">
        <v>808</v>
      </c>
      <c r="B450">
        <v>92.6</v>
      </c>
      <c r="C450">
        <v>7</v>
      </c>
      <c r="D450">
        <v>32.409999999999997</v>
      </c>
      <c r="E450">
        <v>680.61</v>
      </c>
      <c r="F450" s="3">
        <v>43523</v>
      </c>
      <c r="G450" s="13">
        <v>0.53611111111111098</v>
      </c>
      <c r="H450" t="s">
        <v>17</v>
      </c>
      <c r="I450">
        <v>32.409999999999997</v>
      </c>
      <c r="J450">
        <v>9.3000000000000007</v>
      </c>
      <c r="K450" t="s">
        <v>1050</v>
      </c>
      <c r="L450" t="s">
        <v>1053</v>
      </c>
      <c r="M450" t="s">
        <v>1044</v>
      </c>
      <c r="N450" t="s">
        <v>1017</v>
      </c>
      <c r="O450" t="s">
        <v>1018</v>
      </c>
      <c r="P450" t="s">
        <v>1025</v>
      </c>
      <c r="Q450" t="s">
        <v>1031</v>
      </c>
      <c r="R450" t="s">
        <v>1030</v>
      </c>
      <c r="S450" t="s">
        <v>1058</v>
      </c>
    </row>
    <row r="451" spans="1:19">
      <c r="A451" t="s">
        <v>843</v>
      </c>
      <c r="B451">
        <v>64.95</v>
      </c>
      <c r="C451">
        <v>10</v>
      </c>
      <c r="D451">
        <v>32.475000000000001</v>
      </c>
      <c r="E451">
        <v>681.97500000000002</v>
      </c>
      <c r="F451" s="3">
        <v>43548</v>
      </c>
      <c r="G451" s="13">
        <v>0.76875000000000004</v>
      </c>
      <c r="H451" t="s">
        <v>15</v>
      </c>
      <c r="I451">
        <v>32.475000000000001</v>
      </c>
      <c r="J451">
        <v>5.2</v>
      </c>
      <c r="K451" t="s">
        <v>1045</v>
      </c>
      <c r="L451" t="s">
        <v>1048</v>
      </c>
      <c r="M451" t="s">
        <v>1049</v>
      </c>
      <c r="N451" t="s">
        <v>1019</v>
      </c>
      <c r="O451" t="s">
        <v>1018</v>
      </c>
      <c r="P451" t="s">
        <v>1025</v>
      </c>
      <c r="Q451" t="s">
        <v>1035</v>
      </c>
      <c r="R451" t="s">
        <v>1034</v>
      </c>
      <c r="S451" t="s">
        <v>1057</v>
      </c>
    </row>
    <row r="452" spans="1:19">
      <c r="A452" t="s">
        <v>761</v>
      </c>
      <c r="B452">
        <v>65.23</v>
      </c>
      <c r="C452">
        <v>10</v>
      </c>
      <c r="D452">
        <v>32.615000000000002</v>
      </c>
      <c r="E452">
        <v>684.91499999999996</v>
      </c>
      <c r="F452" s="3">
        <v>43473</v>
      </c>
      <c r="G452" s="13">
        <v>0.79652777777777795</v>
      </c>
      <c r="H452" t="s">
        <v>17</v>
      </c>
      <c r="I452">
        <v>32.615000000000002</v>
      </c>
      <c r="J452">
        <v>5.2</v>
      </c>
      <c r="K452" t="s">
        <v>1042</v>
      </c>
      <c r="L452" t="s">
        <v>1054</v>
      </c>
      <c r="M452" t="s">
        <v>1049</v>
      </c>
      <c r="N452" t="s">
        <v>1017</v>
      </c>
      <c r="O452" t="s">
        <v>1018</v>
      </c>
      <c r="P452" t="s">
        <v>1027</v>
      </c>
      <c r="Q452" t="s">
        <v>1033</v>
      </c>
      <c r="R452" t="s">
        <v>1032</v>
      </c>
      <c r="S452" t="s">
        <v>1057</v>
      </c>
    </row>
    <row r="453" spans="1:19">
      <c r="A453" t="s">
        <v>650</v>
      </c>
      <c r="B453">
        <v>66.47</v>
      </c>
      <c r="C453">
        <v>10</v>
      </c>
      <c r="D453">
        <v>33.234999999999999</v>
      </c>
      <c r="E453">
        <v>697.93499999999995</v>
      </c>
      <c r="F453" s="3">
        <v>43480</v>
      </c>
      <c r="G453" s="13">
        <v>0.625694444444444</v>
      </c>
      <c r="H453" t="s">
        <v>17</v>
      </c>
      <c r="I453">
        <v>33.234999999999999</v>
      </c>
      <c r="J453">
        <v>5</v>
      </c>
      <c r="K453" t="s">
        <v>1042</v>
      </c>
      <c r="L453" t="s">
        <v>1054</v>
      </c>
      <c r="M453" t="s">
        <v>1044</v>
      </c>
      <c r="N453" t="s">
        <v>1017</v>
      </c>
      <c r="O453" t="s">
        <v>1018</v>
      </c>
      <c r="P453" t="s">
        <v>1024</v>
      </c>
      <c r="Q453" t="s">
        <v>1033</v>
      </c>
      <c r="R453" t="s">
        <v>1032</v>
      </c>
      <c r="S453" t="s">
        <v>1057</v>
      </c>
    </row>
    <row r="454" spans="1:19">
      <c r="A454" t="s">
        <v>392</v>
      </c>
      <c r="B454">
        <v>95.49</v>
      </c>
      <c r="C454">
        <v>7</v>
      </c>
      <c r="D454">
        <v>33.421500000000002</v>
      </c>
      <c r="E454">
        <v>701.85149999999999</v>
      </c>
      <c r="F454" s="3">
        <v>43518</v>
      </c>
      <c r="G454" s="13">
        <v>0.76180555555555596</v>
      </c>
      <c r="H454" t="s">
        <v>13</v>
      </c>
      <c r="I454">
        <v>33.421500000000002</v>
      </c>
      <c r="J454">
        <v>8.6999999999999993</v>
      </c>
      <c r="K454" t="s">
        <v>1050</v>
      </c>
      <c r="L454" t="s">
        <v>1046</v>
      </c>
      <c r="M454" t="s">
        <v>1049</v>
      </c>
      <c r="N454" t="s">
        <v>1019</v>
      </c>
      <c r="O454" t="s">
        <v>1018</v>
      </c>
      <c r="P454" t="s">
        <v>1023</v>
      </c>
      <c r="Q454" t="s">
        <v>1035</v>
      </c>
      <c r="R454" t="s">
        <v>1034</v>
      </c>
      <c r="S454" t="s">
        <v>1058</v>
      </c>
    </row>
    <row r="455" spans="1:19">
      <c r="A455" t="s">
        <v>448</v>
      </c>
      <c r="B455">
        <v>95.54</v>
      </c>
      <c r="C455">
        <v>7</v>
      </c>
      <c r="D455">
        <v>33.439</v>
      </c>
      <c r="E455">
        <v>702.21900000000005</v>
      </c>
      <c r="F455" s="3">
        <v>43533</v>
      </c>
      <c r="G455" s="13">
        <v>0.60833333333333295</v>
      </c>
      <c r="H455" t="s">
        <v>17</v>
      </c>
      <c r="I455">
        <v>33.439</v>
      </c>
      <c r="J455">
        <v>9.6</v>
      </c>
      <c r="K455" t="s">
        <v>1045</v>
      </c>
      <c r="L455" t="s">
        <v>1043</v>
      </c>
      <c r="M455" t="s">
        <v>1044</v>
      </c>
      <c r="N455" t="s">
        <v>1019</v>
      </c>
      <c r="O455" t="s">
        <v>1018</v>
      </c>
      <c r="P455" t="s">
        <v>1027</v>
      </c>
      <c r="Q455" t="s">
        <v>1033</v>
      </c>
      <c r="R455" t="s">
        <v>1032</v>
      </c>
      <c r="S455" t="s">
        <v>1058</v>
      </c>
    </row>
    <row r="456" spans="1:19">
      <c r="A456" t="s">
        <v>47</v>
      </c>
      <c r="B456">
        <v>83.78</v>
      </c>
      <c r="C456">
        <v>8</v>
      </c>
      <c r="D456">
        <v>33.512</v>
      </c>
      <c r="E456">
        <v>703.75199999999995</v>
      </c>
      <c r="F456" s="3">
        <v>43475</v>
      </c>
      <c r="G456" s="13">
        <v>0.61736111111111103</v>
      </c>
      <c r="H456" t="s">
        <v>15</v>
      </c>
      <c r="I456">
        <v>33.512</v>
      </c>
      <c r="J456">
        <v>5.0999999999999996</v>
      </c>
      <c r="K456" t="s">
        <v>1042</v>
      </c>
      <c r="L456" t="s">
        <v>1052</v>
      </c>
      <c r="M456" t="s">
        <v>1044</v>
      </c>
      <c r="N456" t="s">
        <v>1019</v>
      </c>
      <c r="O456" t="s">
        <v>1018</v>
      </c>
      <c r="P456" t="s">
        <v>1023</v>
      </c>
      <c r="Q456" t="s">
        <v>1033</v>
      </c>
      <c r="R456" t="s">
        <v>1032</v>
      </c>
      <c r="S456" t="s">
        <v>1057</v>
      </c>
    </row>
    <row r="457" spans="1:19">
      <c r="A457" t="s">
        <v>89</v>
      </c>
      <c r="B457">
        <v>74.67</v>
      </c>
      <c r="C457">
        <v>9</v>
      </c>
      <c r="D457">
        <v>33.601500000000001</v>
      </c>
      <c r="E457">
        <v>705.63149999999996</v>
      </c>
      <c r="F457" s="3">
        <v>43487</v>
      </c>
      <c r="G457" s="13">
        <v>0.45486111111111099</v>
      </c>
      <c r="H457" t="s">
        <v>13</v>
      </c>
      <c r="I457">
        <v>33.601500000000001</v>
      </c>
      <c r="J457">
        <v>9.4</v>
      </c>
      <c r="K457" t="s">
        <v>1042</v>
      </c>
      <c r="L457" t="s">
        <v>1054</v>
      </c>
      <c r="M457" t="s">
        <v>1047</v>
      </c>
      <c r="N457" t="s">
        <v>1019</v>
      </c>
      <c r="O457" t="s">
        <v>1018</v>
      </c>
      <c r="P457" t="s">
        <v>1026</v>
      </c>
      <c r="Q457" t="s">
        <v>1031</v>
      </c>
      <c r="R457" t="s">
        <v>1030</v>
      </c>
      <c r="S457" t="s">
        <v>1058</v>
      </c>
    </row>
    <row r="458" spans="1:19">
      <c r="A458" t="s">
        <v>629</v>
      </c>
      <c r="B458">
        <v>67.45</v>
      </c>
      <c r="C458">
        <v>10</v>
      </c>
      <c r="D458">
        <v>33.725000000000001</v>
      </c>
      <c r="E458">
        <v>708.22500000000002</v>
      </c>
      <c r="F458" s="3">
        <v>43499</v>
      </c>
      <c r="G458" s="13">
        <v>0.47569444444444398</v>
      </c>
      <c r="H458" t="s">
        <v>13</v>
      </c>
      <c r="I458">
        <v>33.725000000000001</v>
      </c>
      <c r="J458">
        <v>4.2</v>
      </c>
      <c r="K458" t="s">
        <v>1050</v>
      </c>
      <c r="L458" t="s">
        <v>1048</v>
      </c>
      <c r="M458" t="s">
        <v>1047</v>
      </c>
      <c r="N458" t="s">
        <v>1017</v>
      </c>
      <c r="O458" t="s">
        <v>1018</v>
      </c>
      <c r="P458" t="s">
        <v>1022</v>
      </c>
      <c r="Q458" t="s">
        <v>1031</v>
      </c>
      <c r="R458" t="s">
        <v>1030</v>
      </c>
      <c r="S458" t="s">
        <v>1057</v>
      </c>
    </row>
    <row r="459" spans="1:19">
      <c r="A459" t="s">
        <v>999</v>
      </c>
      <c r="B459">
        <v>96.37</v>
      </c>
      <c r="C459">
        <v>7</v>
      </c>
      <c r="D459">
        <v>33.729500000000002</v>
      </c>
      <c r="E459">
        <v>708.31949999999995</v>
      </c>
      <c r="F459" s="3">
        <v>43474</v>
      </c>
      <c r="G459" s="13">
        <v>0.48611111111111099</v>
      </c>
      <c r="H459" t="s">
        <v>15</v>
      </c>
      <c r="I459">
        <v>33.729500000000002</v>
      </c>
      <c r="J459">
        <v>6</v>
      </c>
      <c r="K459" t="s">
        <v>1042</v>
      </c>
      <c r="L459" t="s">
        <v>1053</v>
      </c>
      <c r="M459" t="s">
        <v>1047</v>
      </c>
      <c r="N459" t="s">
        <v>1019</v>
      </c>
      <c r="O459" t="s">
        <v>1018</v>
      </c>
      <c r="P459" t="s">
        <v>1025</v>
      </c>
      <c r="Q459" t="s">
        <v>1035</v>
      </c>
      <c r="R459" t="s">
        <v>1034</v>
      </c>
      <c r="S459" t="s">
        <v>1059</v>
      </c>
    </row>
    <row r="460" spans="1:19">
      <c r="A460" t="s">
        <v>351</v>
      </c>
      <c r="B460">
        <v>76.400000000000006</v>
      </c>
      <c r="C460">
        <v>9</v>
      </c>
      <c r="D460">
        <v>34.380000000000003</v>
      </c>
      <c r="E460">
        <v>721.98</v>
      </c>
      <c r="F460" s="3">
        <v>43543</v>
      </c>
      <c r="G460" s="13">
        <v>0.65902777777777799</v>
      </c>
      <c r="H460" t="s">
        <v>13</v>
      </c>
      <c r="I460">
        <v>34.380000000000003</v>
      </c>
      <c r="J460">
        <v>7.5</v>
      </c>
      <c r="K460" t="s">
        <v>1045</v>
      </c>
      <c r="L460" t="s">
        <v>1054</v>
      </c>
      <c r="M460" t="s">
        <v>1044</v>
      </c>
      <c r="N460" t="s">
        <v>1019</v>
      </c>
      <c r="O460" t="s">
        <v>1018</v>
      </c>
      <c r="P460" t="s">
        <v>1027</v>
      </c>
      <c r="Q460" t="s">
        <v>1031</v>
      </c>
      <c r="R460" t="s">
        <v>1030</v>
      </c>
      <c r="S460" t="s">
        <v>1059</v>
      </c>
    </row>
    <row r="461" spans="1:19">
      <c r="A461" t="s">
        <v>546</v>
      </c>
      <c r="B461">
        <v>86.68</v>
      </c>
      <c r="C461">
        <v>8</v>
      </c>
      <c r="D461">
        <v>34.671999999999997</v>
      </c>
      <c r="E461">
        <v>728.11199999999997</v>
      </c>
      <c r="F461" s="3">
        <v>43489</v>
      </c>
      <c r="G461" s="13">
        <v>0.75277777777777799</v>
      </c>
      <c r="H461" t="s">
        <v>17</v>
      </c>
      <c r="I461">
        <v>34.671999999999997</v>
      </c>
      <c r="J461">
        <v>7.2</v>
      </c>
      <c r="K461" t="s">
        <v>1042</v>
      </c>
      <c r="L461" t="s">
        <v>1052</v>
      </c>
      <c r="M461" t="s">
        <v>1049</v>
      </c>
      <c r="N461" t="s">
        <v>1017</v>
      </c>
      <c r="O461" t="s">
        <v>1018</v>
      </c>
      <c r="P461" t="s">
        <v>1027</v>
      </c>
      <c r="Q461" t="s">
        <v>1031</v>
      </c>
      <c r="R461" t="s">
        <v>1030</v>
      </c>
      <c r="S461" t="s">
        <v>1059</v>
      </c>
    </row>
    <row r="462" spans="1:19">
      <c r="A462" t="s">
        <v>528</v>
      </c>
      <c r="B462">
        <v>99.55</v>
      </c>
      <c r="C462">
        <v>7</v>
      </c>
      <c r="D462">
        <v>34.842500000000001</v>
      </c>
      <c r="E462">
        <v>731.6925</v>
      </c>
      <c r="F462" s="3">
        <v>43538</v>
      </c>
      <c r="G462" s="13">
        <v>0.50486111111111098</v>
      </c>
      <c r="H462" t="s">
        <v>15</v>
      </c>
      <c r="I462">
        <v>34.842500000000001</v>
      </c>
      <c r="J462">
        <v>7.6</v>
      </c>
      <c r="K462" t="s">
        <v>1045</v>
      </c>
      <c r="L462" t="s">
        <v>1052</v>
      </c>
      <c r="M462" t="s">
        <v>1044</v>
      </c>
      <c r="N462" t="s">
        <v>1019</v>
      </c>
      <c r="O462" t="s">
        <v>1018</v>
      </c>
      <c r="P462" t="s">
        <v>1025</v>
      </c>
      <c r="Q462" t="s">
        <v>1031</v>
      </c>
      <c r="R462" t="s">
        <v>1030</v>
      </c>
      <c r="S462" t="s">
        <v>1059</v>
      </c>
    </row>
    <row r="463" spans="1:19">
      <c r="A463" t="s">
        <v>742</v>
      </c>
      <c r="B463">
        <v>69.739999999999995</v>
      </c>
      <c r="C463">
        <v>10</v>
      </c>
      <c r="D463">
        <v>34.869999999999997</v>
      </c>
      <c r="E463">
        <v>732.27</v>
      </c>
      <c r="F463" s="3">
        <v>43529</v>
      </c>
      <c r="G463" s="13">
        <v>0.74236111111111103</v>
      </c>
      <c r="H463" t="s">
        <v>17</v>
      </c>
      <c r="I463">
        <v>34.869999999999997</v>
      </c>
      <c r="J463">
        <v>8.9</v>
      </c>
      <c r="K463" t="s">
        <v>1045</v>
      </c>
      <c r="L463" t="s">
        <v>1054</v>
      </c>
      <c r="M463" t="s">
        <v>1049</v>
      </c>
      <c r="N463" t="s">
        <v>1019</v>
      </c>
      <c r="O463" t="s">
        <v>1018</v>
      </c>
      <c r="P463" t="s">
        <v>1023</v>
      </c>
      <c r="Q463" t="s">
        <v>1033</v>
      </c>
      <c r="R463" t="s">
        <v>1032</v>
      </c>
      <c r="S463" t="s">
        <v>1058</v>
      </c>
    </row>
    <row r="464" spans="1:19">
      <c r="A464" t="s">
        <v>998</v>
      </c>
      <c r="B464">
        <v>99.96</v>
      </c>
      <c r="C464">
        <v>7</v>
      </c>
      <c r="D464">
        <v>34.985999999999997</v>
      </c>
      <c r="E464">
        <v>734.70600000000002</v>
      </c>
      <c r="F464" s="3">
        <v>43488</v>
      </c>
      <c r="G464" s="13">
        <v>0.43958333333333299</v>
      </c>
      <c r="H464" t="s">
        <v>15</v>
      </c>
      <c r="I464">
        <v>34.985999999999997</v>
      </c>
      <c r="J464">
        <v>6.1</v>
      </c>
      <c r="K464" t="s">
        <v>1042</v>
      </c>
      <c r="L464" t="s">
        <v>1053</v>
      </c>
      <c r="M464" t="s">
        <v>1047</v>
      </c>
      <c r="N464" t="s">
        <v>1019</v>
      </c>
      <c r="O464" t="s">
        <v>1018</v>
      </c>
      <c r="P464" t="s">
        <v>1024</v>
      </c>
      <c r="Q464" t="s">
        <v>1035</v>
      </c>
      <c r="R464" t="s">
        <v>1034</v>
      </c>
      <c r="S464" t="s">
        <v>1059</v>
      </c>
    </row>
    <row r="465" spans="1:19">
      <c r="A465" t="s">
        <v>46</v>
      </c>
      <c r="B465">
        <v>78.069999999999993</v>
      </c>
      <c r="C465">
        <v>9</v>
      </c>
      <c r="D465">
        <v>35.131500000000003</v>
      </c>
      <c r="E465">
        <v>737.76149999999996</v>
      </c>
      <c r="F465" s="3">
        <v>43493</v>
      </c>
      <c r="G465" s="13">
        <v>0.52986111111111101</v>
      </c>
      <c r="H465" t="s">
        <v>15</v>
      </c>
      <c r="I465">
        <v>35.131500000000003</v>
      </c>
      <c r="J465">
        <v>4.5</v>
      </c>
      <c r="K465" t="s">
        <v>1042</v>
      </c>
      <c r="L465" t="s">
        <v>1051</v>
      </c>
      <c r="M465" t="s">
        <v>1044</v>
      </c>
      <c r="N465" t="s">
        <v>1017</v>
      </c>
      <c r="O465" t="s">
        <v>1018</v>
      </c>
      <c r="P465" t="s">
        <v>1023</v>
      </c>
      <c r="Q465" t="s">
        <v>1033</v>
      </c>
      <c r="R465" t="s">
        <v>1032</v>
      </c>
      <c r="S465" t="s">
        <v>1057</v>
      </c>
    </row>
    <row r="466" spans="1:19">
      <c r="A466" t="s">
        <v>116</v>
      </c>
      <c r="B466">
        <v>78.55</v>
      </c>
      <c r="C466">
        <v>9</v>
      </c>
      <c r="D466">
        <v>35.347499999999997</v>
      </c>
      <c r="E466">
        <v>742.29750000000001</v>
      </c>
      <c r="F466" s="3">
        <v>43525</v>
      </c>
      <c r="G466" s="13">
        <v>0.55694444444444402</v>
      </c>
      <c r="H466" t="s">
        <v>15</v>
      </c>
      <c r="I466">
        <v>35.347499999999997</v>
      </c>
      <c r="J466">
        <v>7.2</v>
      </c>
      <c r="K466" t="s">
        <v>1045</v>
      </c>
      <c r="L466" t="s">
        <v>1046</v>
      </c>
      <c r="M466" t="s">
        <v>1044</v>
      </c>
      <c r="N466" t="s">
        <v>1019</v>
      </c>
      <c r="O466" t="s">
        <v>1018</v>
      </c>
      <c r="P466" t="s">
        <v>1027</v>
      </c>
      <c r="Q466" t="s">
        <v>1035</v>
      </c>
      <c r="R466" t="s">
        <v>1034</v>
      </c>
      <c r="S466" t="s">
        <v>1059</v>
      </c>
    </row>
    <row r="467" spans="1:19">
      <c r="A467" t="s">
        <v>293</v>
      </c>
      <c r="B467">
        <v>70.989999999999995</v>
      </c>
      <c r="C467">
        <v>10</v>
      </c>
      <c r="D467">
        <v>35.494999999999997</v>
      </c>
      <c r="E467">
        <v>745.39499999999998</v>
      </c>
      <c r="F467" s="3">
        <v>43544</v>
      </c>
      <c r="G467" s="13">
        <v>0.68611111111111101</v>
      </c>
      <c r="H467" t="s">
        <v>15</v>
      </c>
      <c r="I467">
        <v>35.494999999999997</v>
      </c>
      <c r="J467">
        <v>5.7</v>
      </c>
      <c r="K467" t="s">
        <v>1045</v>
      </c>
      <c r="L467" t="s">
        <v>1053</v>
      </c>
      <c r="M467" t="s">
        <v>1049</v>
      </c>
      <c r="N467" t="s">
        <v>1017</v>
      </c>
      <c r="O467" t="s">
        <v>1018</v>
      </c>
      <c r="P467" t="s">
        <v>1027</v>
      </c>
      <c r="Q467" t="s">
        <v>1035</v>
      </c>
      <c r="R467" t="s">
        <v>1034</v>
      </c>
      <c r="S467" t="s">
        <v>1057</v>
      </c>
    </row>
    <row r="468" spans="1:19">
      <c r="A468" t="s">
        <v>72</v>
      </c>
      <c r="B468">
        <v>89.6</v>
      </c>
      <c r="C468">
        <v>8</v>
      </c>
      <c r="D468">
        <v>35.840000000000003</v>
      </c>
      <c r="E468">
        <v>752.64</v>
      </c>
      <c r="F468" s="3">
        <v>43503</v>
      </c>
      <c r="G468" s="13">
        <v>0.47777777777777802</v>
      </c>
      <c r="H468" t="s">
        <v>13</v>
      </c>
      <c r="I468">
        <v>35.840000000000003</v>
      </c>
      <c r="J468">
        <v>6.6</v>
      </c>
      <c r="K468" t="s">
        <v>1050</v>
      </c>
      <c r="L468" t="s">
        <v>1052</v>
      </c>
      <c r="M468" t="s">
        <v>1047</v>
      </c>
      <c r="N468" t="s">
        <v>1019</v>
      </c>
      <c r="O468" t="s">
        <v>1018</v>
      </c>
      <c r="P468" t="s">
        <v>1024</v>
      </c>
      <c r="Q468" t="s">
        <v>1031</v>
      </c>
      <c r="R468" t="s">
        <v>1030</v>
      </c>
      <c r="S468" t="s">
        <v>1059</v>
      </c>
    </row>
    <row r="469" spans="1:19">
      <c r="A469" t="s">
        <v>776</v>
      </c>
      <c r="B469">
        <v>72.13</v>
      </c>
      <c r="C469">
        <v>10</v>
      </c>
      <c r="D469">
        <v>36.064999999999998</v>
      </c>
      <c r="E469">
        <v>757.36500000000001</v>
      </c>
      <c r="F469" s="3">
        <v>43496</v>
      </c>
      <c r="G469" s="13">
        <v>0.63333333333333297</v>
      </c>
      <c r="H469" t="s">
        <v>17</v>
      </c>
      <c r="I469">
        <v>36.064999999999998</v>
      </c>
      <c r="J469">
        <v>4.2</v>
      </c>
      <c r="K469" t="s">
        <v>1042</v>
      </c>
      <c r="L469" t="s">
        <v>1052</v>
      </c>
      <c r="M469" t="s">
        <v>1044</v>
      </c>
      <c r="N469" t="s">
        <v>1019</v>
      </c>
      <c r="O469" t="s">
        <v>1018</v>
      </c>
      <c r="P469" t="s">
        <v>1025</v>
      </c>
      <c r="Q469" t="s">
        <v>1033</v>
      </c>
      <c r="R469" t="s">
        <v>1032</v>
      </c>
      <c r="S469" t="s">
        <v>1057</v>
      </c>
    </row>
    <row r="470" spans="1:19">
      <c r="A470" t="s">
        <v>718</v>
      </c>
      <c r="B470">
        <v>80.47</v>
      </c>
      <c r="C470">
        <v>9</v>
      </c>
      <c r="D470">
        <v>36.211500000000001</v>
      </c>
      <c r="E470">
        <v>760.44150000000002</v>
      </c>
      <c r="F470" s="3">
        <v>43471</v>
      </c>
      <c r="G470" s="13">
        <v>0.47083333333333299</v>
      </c>
      <c r="H470" t="s">
        <v>15</v>
      </c>
      <c r="I470">
        <v>36.211500000000001</v>
      </c>
      <c r="J470">
        <v>9.1999999999999993</v>
      </c>
      <c r="K470" t="s">
        <v>1042</v>
      </c>
      <c r="L470" t="s">
        <v>1048</v>
      </c>
      <c r="M470" t="s">
        <v>1047</v>
      </c>
      <c r="N470" t="s">
        <v>1017</v>
      </c>
      <c r="O470" t="s">
        <v>1018</v>
      </c>
      <c r="P470" t="s">
        <v>1024</v>
      </c>
      <c r="Q470" t="s">
        <v>1033</v>
      </c>
      <c r="R470" t="s">
        <v>1032</v>
      </c>
      <c r="S470" t="s">
        <v>1058</v>
      </c>
    </row>
    <row r="471" spans="1:19">
      <c r="A471" t="s">
        <v>881</v>
      </c>
      <c r="B471">
        <v>90.53</v>
      </c>
      <c r="C471">
        <v>8</v>
      </c>
      <c r="D471">
        <v>36.212000000000003</v>
      </c>
      <c r="E471">
        <v>760.452</v>
      </c>
      <c r="F471" s="3">
        <v>43539</v>
      </c>
      <c r="G471" s="13">
        <v>0.61666666666666703</v>
      </c>
      <c r="H471" t="s">
        <v>17</v>
      </c>
      <c r="I471">
        <v>36.212000000000003</v>
      </c>
      <c r="J471">
        <v>6.5</v>
      </c>
      <c r="K471" t="s">
        <v>1045</v>
      </c>
      <c r="L471" t="s">
        <v>1046</v>
      </c>
      <c r="M471" t="s">
        <v>1044</v>
      </c>
      <c r="N471" t="s">
        <v>1017</v>
      </c>
      <c r="O471" t="s">
        <v>1018</v>
      </c>
      <c r="P471" t="s">
        <v>1023</v>
      </c>
      <c r="Q471" t="s">
        <v>1033</v>
      </c>
      <c r="R471" t="s">
        <v>1032</v>
      </c>
      <c r="S471" t="s">
        <v>1059</v>
      </c>
    </row>
    <row r="472" spans="1:19">
      <c r="A472" t="s">
        <v>667</v>
      </c>
      <c r="B472">
        <v>72.78</v>
      </c>
      <c r="C472">
        <v>10</v>
      </c>
      <c r="D472">
        <v>36.39</v>
      </c>
      <c r="E472">
        <v>764.19</v>
      </c>
      <c r="F472" s="3">
        <v>43499</v>
      </c>
      <c r="G472" s="13">
        <v>0.72499999999999998</v>
      </c>
      <c r="H472" t="s">
        <v>15</v>
      </c>
      <c r="I472">
        <v>36.39</v>
      </c>
      <c r="J472">
        <v>7.3</v>
      </c>
      <c r="K472" t="s">
        <v>1050</v>
      </c>
      <c r="L472" t="s">
        <v>1048</v>
      </c>
      <c r="M472" t="s">
        <v>1049</v>
      </c>
      <c r="N472" t="s">
        <v>1017</v>
      </c>
      <c r="O472" t="s">
        <v>1018</v>
      </c>
      <c r="P472" t="s">
        <v>1026</v>
      </c>
      <c r="Q472" t="s">
        <v>1031</v>
      </c>
      <c r="R472" t="s">
        <v>1030</v>
      </c>
      <c r="S472" t="s">
        <v>1059</v>
      </c>
    </row>
    <row r="473" spans="1:19">
      <c r="A473" t="s">
        <v>753</v>
      </c>
      <c r="B473">
        <v>91.56</v>
      </c>
      <c r="C473">
        <v>8</v>
      </c>
      <c r="D473">
        <v>36.624000000000002</v>
      </c>
      <c r="E473">
        <v>769.10400000000004</v>
      </c>
      <c r="F473" s="3">
        <v>43477</v>
      </c>
      <c r="G473" s="13">
        <v>0.76527777777777795</v>
      </c>
      <c r="H473" t="s">
        <v>13</v>
      </c>
      <c r="I473">
        <v>36.624000000000002</v>
      </c>
      <c r="J473">
        <v>6</v>
      </c>
      <c r="K473" t="s">
        <v>1042</v>
      </c>
      <c r="L473" t="s">
        <v>1043</v>
      </c>
      <c r="M473" t="s">
        <v>1049</v>
      </c>
      <c r="N473" t="s">
        <v>1017</v>
      </c>
      <c r="O473" t="s">
        <v>1018</v>
      </c>
      <c r="P473" t="s">
        <v>1025</v>
      </c>
      <c r="Q473" t="s">
        <v>1033</v>
      </c>
      <c r="R473" t="s">
        <v>1032</v>
      </c>
      <c r="S473" t="s">
        <v>1059</v>
      </c>
    </row>
    <row r="474" spans="1:19">
      <c r="A474" t="s">
        <v>167</v>
      </c>
      <c r="B474">
        <v>83.24</v>
      </c>
      <c r="C474">
        <v>9</v>
      </c>
      <c r="D474">
        <v>37.457999999999998</v>
      </c>
      <c r="E474">
        <v>786.61800000000005</v>
      </c>
      <c r="F474" s="3">
        <v>43494</v>
      </c>
      <c r="G474" s="13">
        <v>0.49722222222222201</v>
      </c>
      <c r="H474" t="s">
        <v>17</v>
      </c>
      <c r="I474">
        <v>37.457999999999998</v>
      </c>
      <c r="J474">
        <v>7.4</v>
      </c>
      <c r="K474" t="s">
        <v>1042</v>
      </c>
      <c r="L474" t="s">
        <v>1054</v>
      </c>
      <c r="M474" t="s">
        <v>1047</v>
      </c>
      <c r="N474" t="s">
        <v>1019</v>
      </c>
      <c r="O474" t="s">
        <v>1018</v>
      </c>
      <c r="P474" t="s">
        <v>1027</v>
      </c>
      <c r="Q474" t="s">
        <v>1031</v>
      </c>
      <c r="R474" t="s">
        <v>1030</v>
      </c>
      <c r="S474" t="s">
        <v>1059</v>
      </c>
    </row>
    <row r="475" spans="1:19">
      <c r="A475" t="s">
        <v>259</v>
      </c>
      <c r="B475">
        <v>93.87</v>
      </c>
      <c r="C475">
        <v>8</v>
      </c>
      <c r="D475">
        <v>37.548000000000002</v>
      </c>
      <c r="E475">
        <v>788.50800000000004</v>
      </c>
      <c r="F475" s="3">
        <v>43498</v>
      </c>
      <c r="G475" s="13">
        <v>0.77916666666666701</v>
      </c>
      <c r="H475" t="s">
        <v>17</v>
      </c>
      <c r="I475">
        <v>37.548000000000002</v>
      </c>
      <c r="J475">
        <v>8.3000000000000007</v>
      </c>
      <c r="K475" t="s">
        <v>1050</v>
      </c>
      <c r="L475" t="s">
        <v>1043</v>
      </c>
      <c r="M475" t="s">
        <v>1049</v>
      </c>
      <c r="N475" t="s">
        <v>1019</v>
      </c>
      <c r="O475" t="s">
        <v>1018</v>
      </c>
      <c r="P475" t="s">
        <v>1026</v>
      </c>
      <c r="Q475" t="s">
        <v>1033</v>
      </c>
      <c r="R475" t="s">
        <v>1032</v>
      </c>
      <c r="S475" t="s">
        <v>1058</v>
      </c>
    </row>
    <row r="476" spans="1:19">
      <c r="A476" t="s">
        <v>233</v>
      </c>
      <c r="B476">
        <v>94.87</v>
      </c>
      <c r="C476">
        <v>8</v>
      </c>
      <c r="D476">
        <v>37.948</v>
      </c>
      <c r="E476">
        <v>796.90800000000002</v>
      </c>
      <c r="F476" s="3">
        <v>43508</v>
      </c>
      <c r="G476" s="13">
        <v>0.54027777777777797</v>
      </c>
      <c r="H476" t="s">
        <v>13</v>
      </c>
      <c r="I476">
        <v>37.948</v>
      </c>
      <c r="J476">
        <v>8.6999999999999993</v>
      </c>
      <c r="K476" t="s">
        <v>1050</v>
      </c>
      <c r="L476" t="s">
        <v>1054</v>
      </c>
      <c r="M476" t="s">
        <v>1044</v>
      </c>
      <c r="N476" t="s">
        <v>1019</v>
      </c>
      <c r="O476" t="s">
        <v>1018</v>
      </c>
      <c r="P476" t="s">
        <v>1027</v>
      </c>
      <c r="Q476" t="s">
        <v>1033</v>
      </c>
      <c r="R476" t="s">
        <v>1032</v>
      </c>
      <c r="S476" t="s">
        <v>1058</v>
      </c>
    </row>
    <row r="477" spans="1:19">
      <c r="A477" t="s">
        <v>904</v>
      </c>
      <c r="B477">
        <v>76.92</v>
      </c>
      <c r="C477">
        <v>10</v>
      </c>
      <c r="D477">
        <v>38.46</v>
      </c>
      <c r="E477">
        <v>807.66</v>
      </c>
      <c r="F477" s="3">
        <v>43541</v>
      </c>
      <c r="G477" s="13">
        <v>0.82847222222222205</v>
      </c>
      <c r="H477" t="s">
        <v>13</v>
      </c>
      <c r="I477">
        <v>38.46</v>
      </c>
      <c r="J477">
        <v>5.6</v>
      </c>
      <c r="K477" t="s">
        <v>1045</v>
      </c>
      <c r="L477" t="s">
        <v>1048</v>
      </c>
      <c r="M477" t="s">
        <v>1049</v>
      </c>
      <c r="N477" t="s">
        <v>1017</v>
      </c>
      <c r="O477" t="s">
        <v>1018</v>
      </c>
      <c r="P477" t="s">
        <v>1023</v>
      </c>
      <c r="Q477" t="s">
        <v>1031</v>
      </c>
      <c r="R477" t="s">
        <v>1030</v>
      </c>
      <c r="S477" t="s">
        <v>1057</v>
      </c>
    </row>
    <row r="478" spans="1:19">
      <c r="A478" t="s">
        <v>617</v>
      </c>
      <c r="B478">
        <v>77.56</v>
      </c>
      <c r="C478">
        <v>10</v>
      </c>
      <c r="D478">
        <v>38.78</v>
      </c>
      <c r="E478">
        <v>814.38</v>
      </c>
      <c r="F478" s="3">
        <v>43538</v>
      </c>
      <c r="G478" s="13">
        <v>0.85763888888888895</v>
      </c>
      <c r="H478" t="s">
        <v>13</v>
      </c>
      <c r="I478">
        <v>38.78</v>
      </c>
      <c r="J478">
        <v>6.9</v>
      </c>
      <c r="K478" t="s">
        <v>1045</v>
      </c>
      <c r="L478" t="s">
        <v>1052</v>
      </c>
      <c r="M478" t="s">
        <v>1049</v>
      </c>
      <c r="N478" t="s">
        <v>1019</v>
      </c>
      <c r="O478" t="s">
        <v>1018</v>
      </c>
      <c r="P478" t="s">
        <v>1022</v>
      </c>
      <c r="Q478" t="s">
        <v>1035</v>
      </c>
      <c r="R478" t="s">
        <v>1034</v>
      </c>
      <c r="S478" t="s">
        <v>1059</v>
      </c>
    </row>
    <row r="479" spans="1:19">
      <c r="A479" t="s">
        <v>83</v>
      </c>
      <c r="B479">
        <v>78.77</v>
      </c>
      <c r="C479">
        <v>10</v>
      </c>
      <c r="D479">
        <v>39.384999999999998</v>
      </c>
      <c r="E479">
        <v>827.08500000000004</v>
      </c>
      <c r="F479" s="3">
        <v>43489</v>
      </c>
      <c r="G479" s="13">
        <v>0.41944444444444401</v>
      </c>
      <c r="H479" t="s">
        <v>15</v>
      </c>
      <c r="I479">
        <v>39.384999999999998</v>
      </c>
      <c r="J479">
        <v>6.4</v>
      </c>
      <c r="K479" t="s">
        <v>1042</v>
      </c>
      <c r="L479" t="s">
        <v>1052</v>
      </c>
      <c r="M479" t="s">
        <v>1047</v>
      </c>
      <c r="N479" t="s">
        <v>1019</v>
      </c>
      <c r="O479" t="s">
        <v>1018</v>
      </c>
      <c r="P479" t="s">
        <v>1023</v>
      </c>
      <c r="Q479" t="s">
        <v>1031</v>
      </c>
      <c r="R479" t="s">
        <v>1030</v>
      </c>
      <c r="S479" t="s">
        <v>1059</v>
      </c>
    </row>
    <row r="480" spans="1:19">
      <c r="A480" t="s">
        <v>729</v>
      </c>
      <c r="B480">
        <v>98.7</v>
      </c>
      <c r="C480">
        <v>8</v>
      </c>
      <c r="D480">
        <v>39.479999999999997</v>
      </c>
      <c r="E480">
        <v>829.08</v>
      </c>
      <c r="F480" s="3">
        <v>43496</v>
      </c>
      <c r="G480" s="13">
        <v>0.44166666666666698</v>
      </c>
      <c r="H480" t="s">
        <v>13</v>
      </c>
      <c r="I480">
        <v>39.479999999999997</v>
      </c>
      <c r="J480">
        <v>8.5</v>
      </c>
      <c r="K480" t="s">
        <v>1042</v>
      </c>
      <c r="L480" t="s">
        <v>1052</v>
      </c>
      <c r="M480" t="s">
        <v>1047</v>
      </c>
      <c r="N480" t="s">
        <v>1017</v>
      </c>
      <c r="O480" t="s">
        <v>1018</v>
      </c>
      <c r="P480" t="s">
        <v>1027</v>
      </c>
      <c r="Q480" t="s">
        <v>1035</v>
      </c>
      <c r="R480" t="s">
        <v>1034</v>
      </c>
      <c r="S480" t="s">
        <v>1058</v>
      </c>
    </row>
    <row r="481" spans="1:19">
      <c r="A481" t="s">
        <v>794</v>
      </c>
      <c r="B481">
        <v>87.87</v>
      </c>
      <c r="C481">
        <v>9</v>
      </c>
      <c r="D481">
        <v>39.541499999999999</v>
      </c>
      <c r="E481">
        <v>830.37149999999997</v>
      </c>
      <c r="F481" s="3">
        <v>43496</v>
      </c>
      <c r="G481" s="13">
        <v>0.85555555555555596</v>
      </c>
      <c r="H481" t="s">
        <v>13</v>
      </c>
      <c r="I481">
        <v>39.541499999999999</v>
      </c>
      <c r="J481">
        <v>5.6</v>
      </c>
      <c r="K481" t="s">
        <v>1042</v>
      </c>
      <c r="L481" t="s">
        <v>1052</v>
      </c>
      <c r="M481" t="s">
        <v>1049</v>
      </c>
      <c r="N481" t="s">
        <v>1017</v>
      </c>
      <c r="O481" t="s">
        <v>1018</v>
      </c>
      <c r="P481" t="s">
        <v>1025</v>
      </c>
      <c r="Q481" t="s">
        <v>1033</v>
      </c>
      <c r="R481" t="s">
        <v>1032</v>
      </c>
      <c r="S481" t="s">
        <v>1057</v>
      </c>
    </row>
    <row r="482" spans="1:19">
      <c r="A482" t="s">
        <v>910</v>
      </c>
      <c r="B482">
        <v>99.16</v>
      </c>
      <c r="C482">
        <v>8</v>
      </c>
      <c r="D482">
        <v>39.664000000000001</v>
      </c>
      <c r="E482">
        <v>832.94399999999996</v>
      </c>
      <c r="F482" s="3">
        <v>43493</v>
      </c>
      <c r="G482" s="13">
        <v>0.74097222222222203</v>
      </c>
      <c r="H482" t="s">
        <v>17</v>
      </c>
      <c r="I482">
        <v>39.664000000000001</v>
      </c>
      <c r="J482">
        <v>4.2</v>
      </c>
      <c r="K482" t="s">
        <v>1042</v>
      </c>
      <c r="L482" t="s">
        <v>1051</v>
      </c>
      <c r="M482" t="s">
        <v>1049</v>
      </c>
      <c r="N482" t="s">
        <v>1019</v>
      </c>
      <c r="O482" t="s">
        <v>1018</v>
      </c>
      <c r="P482" t="s">
        <v>1024</v>
      </c>
      <c r="Q482" t="s">
        <v>1033</v>
      </c>
      <c r="R482" t="s">
        <v>1032</v>
      </c>
      <c r="S482" t="s">
        <v>1057</v>
      </c>
    </row>
    <row r="483" spans="1:19">
      <c r="A483" t="s">
        <v>472</v>
      </c>
      <c r="B483">
        <v>79.39</v>
      </c>
      <c r="C483">
        <v>10</v>
      </c>
      <c r="D483">
        <v>39.695</v>
      </c>
      <c r="E483">
        <v>833.59500000000003</v>
      </c>
      <c r="F483" s="3">
        <v>43503</v>
      </c>
      <c r="G483" s="13">
        <v>0.85</v>
      </c>
      <c r="H483" t="s">
        <v>15</v>
      </c>
      <c r="I483">
        <v>39.695</v>
      </c>
      <c r="J483">
        <v>6.2</v>
      </c>
      <c r="K483" t="s">
        <v>1050</v>
      </c>
      <c r="L483" t="s">
        <v>1052</v>
      </c>
      <c r="M483" t="s">
        <v>1049</v>
      </c>
      <c r="N483" t="s">
        <v>1019</v>
      </c>
      <c r="O483" t="s">
        <v>1018</v>
      </c>
      <c r="P483" t="s">
        <v>1025</v>
      </c>
      <c r="Q483" t="s">
        <v>1033</v>
      </c>
      <c r="R483" t="s">
        <v>1032</v>
      </c>
      <c r="S483" t="s">
        <v>1059</v>
      </c>
    </row>
    <row r="484" spans="1:19">
      <c r="A484" t="s">
        <v>750</v>
      </c>
      <c r="B484">
        <v>81.95</v>
      </c>
      <c r="C484">
        <v>10</v>
      </c>
      <c r="D484">
        <v>40.975000000000001</v>
      </c>
      <c r="E484">
        <v>860.47500000000002</v>
      </c>
      <c r="F484" s="3">
        <v>43534</v>
      </c>
      <c r="G484" s="13">
        <v>0.52708333333333302</v>
      </c>
      <c r="H484" t="s">
        <v>17</v>
      </c>
      <c r="I484">
        <v>40.975000000000001</v>
      </c>
      <c r="J484">
        <v>6</v>
      </c>
      <c r="K484" t="s">
        <v>1045</v>
      </c>
      <c r="L484" t="s">
        <v>1048</v>
      </c>
      <c r="M484" t="s">
        <v>1044</v>
      </c>
      <c r="N484" t="s">
        <v>1017</v>
      </c>
      <c r="O484" t="s">
        <v>1018</v>
      </c>
      <c r="P484" t="s">
        <v>1024</v>
      </c>
      <c r="Q484" t="s">
        <v>1035</v>
      </c>
      <c r="R484" t="s">
        <v>1034</v>
      </c>
      <c r="S484" t="s">
        <v>1059</v>
      </c>
    </row>
    <row r="485" spans="1:19">
      <c r="A485" t="s">
        <v>124</v>
      </c>
      <c r="B485">
        <v>81.97</v>
      </c>
      <c r="C485">
        <v>10</v>
      </c>
      <c r="D485">
        <v>40.984999999999999</v>
      </c>
      <c r="E485">
        <v>860.68499999999995</v>
      </c>
      <c r="F485" s="3">
        <v>43527</v>
      </c>
      <c r="G485" s="13">
        <v>0.60416666666666696</v>
      </c>
      <c r="H485" t="s">
        <v>15</v>
      </c>
      <c r="I485">
        <v>40.984999999999999</v>
      </c>
      <c r="J485">
        <v>9.1999999999999993</v>
      </c>
      <c r="K485" t="s">
        <v>1045</v>
      </c>
      <c r="L485" t="s">
        <v>1048</v>
      </c>
      <c r="M485" t="s">
        <v>1044</v>
      </c>
      <c r="N485" t="s">
        <v>1017</v>
      </c>
      <c r="O485" t="s">
        <v>1018</v>
      </c>
      <c r="P485" t="s">
        <v>1025</v>
      </c>
      <c r="Q485" t="s">
        <v>1035</v>
      </c>
      <c r="R485" t="s">
        <v>1034</v>
      </c>
      <c r="S485" t="s">
        <v>1058</v>
      </c>
    </row>
    <row r="486" spans="1:19">
      <c r="A486" t="s">
        <v>1003</v>
      </c>
      <c r="B486">
        <v>82.34</v>
      </c>
      <c r="C486">
        <v>10</v>
      </c>
      <c r="D486">
        <v>41.17</v>
      </c>
      <c r="E486">
        <v>864.57</v>
      </c>
      <c r="F486" s="3">
        <v>43553</v>
      </c>
      <c r="G486" s="13">
        <v>0.8</v>
      </c>
      <c r="H486" t="s">
        <v>13</v>
      </c>
      <c r="I486">
        <v>41.17</v>
      </c>
      <c r="J486">
        <v>4.3</v>
      </c>
      <c r="K486" t="s">
        <v>1045</v>
      </c>
      <c r="L486" t="s">
        <v>1046</v>
      </c>
      <c r="M486" t="s">
        <v>1049</v>
      </c>
      <c r="N486" t="s">
        <v>1017</v>
      </c>
      <c r="O486" t="s">
        <v>1018</v>
      </c>
      <c r="P486" t="s">
        <v>1025</v>
      </c>
      <c r="Q486" t="s">
        <v>1035</v>
      </c>
      <c r="R486" t="s">
        <v>1034</v>
      </c>
      <c r="S486" t="s">
        <v>1057</v>
      </c>
    </row>
    <row r="487" spans="1:19">
      <c r="A487" t="s">
        <v>642</v>
      </c>
      <c r="B487">
        <v>82.58</v>
      </c>
      <c r="C487">
        <v>10</v>
      </c>
      <c r="D487">
        <v>41.29</v>
      </c>
      <c r="E487">
        <v>867.09</v>
      </c>
      <c r="F487" s="3">
        <v>43538</v>
      </c>
      <c r="G487" s="13">
        <v>0.61180555555555605</v>
      </c>
      <c r="H487" t="s">
        <v>15</v>
      </c>
      <c r="I487">
        <v>41.29</v>
      </c>
      <c r="J487">
        <v>5</v>
      </c>
      <c r="K487" t="s">
        <v>1045</v>
      </c>
      <c r="L487" t="s">
        <v>1052</v>
      </c>
      <c r="M487" t="s">
        <v>1044</v>
      </c>
      <c r="N487" t="s">
        <v>1017</v>
      </c>
      <c r="O487" t="s">
        <v>1018</v>
      </c>
      <c r="P487" t="s">
        <v>1024</v>
      </c>
      <c r="Q487" t="s">
        <v>1033</v>
      </c>
      <c r="R487" t="s">
        <v>1032</v>
      </c>
      <c r="S487" t="s">
        <v>1057</v>
      </c>
    </row>
    <row r="488" spans="1:19">
      <c r="A488" t="s">
        <v>754</v>
      </c>
      <c r="B488">
        <v>93.96</v>
      </c>
      <c r="C488">
        <v>9</v>
      </c>
      <c r="D488">
        <v>42.281999999999996</v>
      </c>
      <c r="E488">
        <v>887.92200000000003</v>
      </c>
      <c r="F488" s="3">
        <v>43544</v>
      </c>
      <c r="G488" s="13">
        <v>0.48055555555555601</v>
      </c>
      <c r="H488" t="s">
        <v>15</v>
      </c>
      <c r="I488">
        <v>42.281999999999996</v>
      </c>
      <c r="J488">
        <v>9.8000000000000007</v>
      </c>
      <c r="K488" t="s">
        <v>1045</v>
      </c>
      <c r="L488" t="s">
        <v>1053</v>
      </c>
      <c r="M488" t="s">
        <v>1047</v>
      </c>
      <c r="N488" t="s">
        <v>1019</v>
      </c>
      <c r="O488" t="s">
        <v>1018</v>
      </c>
      <c r="P488" t="s">
        <v>1026</v>
      </c>
      <c r="Q488" t="s">
        <v>1031</v>
      </c>
      <c r="R488" t="s">
        <v>1030</v>
      </c>
      <c r="S488" t="s">
        <v>1058</v>
      </c>
    </row>
    <row r="489" spans="1:19">
      <c r="A489" t="s">
        <v>921</v>
      </c>
      <c r="B489">
        <v>84.61</v>
      </c>
      <c r="C489">
        <v>10</v>
      </c>
      <c r="D489">
        <v>42.305</v>
      </c>
      <c r="E489">
        <v>888.40499999999997</v>
      </c>
      <c r="F489" s="3">
        <v>43505</v>
      </c>
      <c r="G489" s="13">
        <v>0.79027777777777797</v>
      </c>
      <c r="H489" t="s">
        <v>17</v>
      </c>
      <c r="I489">
        <v>42.305</v>
      </c>
      <c r="J489">
        <v>8.8000000000000007</v>
      </c>
      <c r="K489" t="s">
        <v>1050</v>
      </c>
      <c r="L489" t="s">
        <v>1043</v>
      </c>
      <c r="M489" t="s">
        <v>1049</v>
      </c>
      <c r="N489" t="s">
        <v>1019</v>
      </c>
      <c r="O489" t="s">
        <v>1018</v>
      </c>
      <c r="P489" t="s">
        <v>1024</v>
      </c>
      <c r="Q489" t="s">
        <v>1035</v>
      </c>
      <c r="R489" t="s">
        <v>1034</v>
      </c>
      <c r="S489" t="s">
        <v>1058</v>
      </c>
    </row>
    <row r="490" spans="1:19">
      <c r="A490" t="s">
        <v>173</v>
      </c>
      <c r="B490">
        <v>97.22</v>
      </c>
      <c r="C490">
        <v>9</v>
      </c>
      <c r="D490">
        <v>43.749000000000002</v>
      </c>
      <c r="E490">
        <v>918.72900000000004</v>
      </c>
      <c r="F490" s="3">
        <v>43554</v>
      </c>
      <c r="G490" s="13">
        <v>0.61319444444444404</v>
      </c>
      <c r="H490" t="s">
        <v>13</v>
      </c>
      <c r="I490">
        <v>43.749000000000002</v>
      </c>
      <c r="J490">
        <v>6</v>
      </c>
      <c r="K490" t="s">
        <v>1045</v>
      </c>
      <c r="L490" t="s">
        <v>1043</v>
      </c>
      <c r="M490" t="s">
        <v>1044</v>
      </c>
      <c r="N490" t="s">
        <v>1017</v>
      </c>
      <c r="O490" t="s">
        <v>1018</v>
      </c>
      <c r="P490" t="s">
        <v>1024</v>
      </c>
      <c r="Q490" t="s">
        <v>1033</v>
      </c>
      <c r="R490" t="s">
        <v>1032</v>
      </c>
      <c r="S490" t="s">
        <v>1059</v>
      </c>
    </row>
    <row r="491" spans="1:19">
      <c r="A491" t="s">
        <v>111</v>
      </c>
      <c r="B491">
        <v>87.87</v>
      </c>
      <c r="C491">
        <v>10</v>
      </c>
      <c r="D491">
        <v>43.935000000000002</v>
      </c>
      <c r="E491">
        <v>922.63499999999999</v>
      </c>
      <c r="F491" s="3">
        <v>43553</v>
      </c>
      <c r="G491" s="13">
        <v>0.43402777777777801</v>
      </c>
      <c r="H491" t="s">
        <v>13</v>
      </c>
      <c r="I491">
        <v>43.935000000000002</v>
      </c>
      <c r="J491">
        <v>5.0999999999999996</v>
      </c>
      <c r="K491" t="s">
        <v>1045</v>
      </c>
      <c r="L491" t="s">
        <v>1046</v>
      </c>
      <c r="M491" t="s">
        <v>1047</v>
      </c>
      <c r="N491" t="s">
        <v>1019</v>
      </c>
      <c r="O491" t="s">
        <v>1018</v>
      </c>
      <c r="P491" t="s">
        <v>1024</v>
      </c>
      <c r="Q491" t="s">
        <v>1033</v>
      </c>
      <c r="R491" t="s">
        <v>1032</v>
      </c>
      <c r="S491" t="s">
        <v>1057</v>
      </c>
    </row>
    <row r="492" spans="1:19">
      <c r="A492" t="s">
        <v>544</v>
      </c>
      <c r="B492">
        <v>98.09</v>
      </c>
      <c r="C492">
        <v>9</v>
      </c>
      <c r="D492">
        <v>44.140500000000003</v>
      </c>
      <c r="E492">
        <v>926.95050000000003</v>
      </c>
      <c r="F492" s="3">
        <v>43513</v>
      </c>
      <c r="G492" s="13">
        <v>0.82013888888888897</v>
      </c>
      <c r="H492" t="s">
        <v>15</v>
      </c>
      <c r="I492">
        <v>44.140500000000003</v>
      </c>
      <c r="J492">
        <v>9.3000000000000007</v>
      </c>
      <c r="K492" t="s">
        <v>1050</v>
      </c>
      <c r="L492" t="s">
        <v>1048</v>
      </c>
      <c r="M492" t="s">
        <v>1049</v>
      </c>
      <c r="N492" t="s">
        <v>1019</v>
      </c>
      <c r="O492" t="s">
        <v>1018</v>
      </c>
      <c r="P492" t="s">
        <v>1023</v>
      </c>
      <c r="Q492" t="s">
        <v>1031</v>
      </c>
      <c r="R492" t="s">
        <v>1030</v>
      </c>
      <c r="S492" t="s">
        <v>1058</v>
      </c>
    </row>
    <row r="493" spans="1:19">
      <c r="A493" t="s">
        <v>120</v>
      </c>
      <c r="B493">
        <v>88.67</v>
      </c>
      <c r="C493">
        <v>10</v>
      </c>
      <c r="D493">
        <v>44.335000000000001</v>
      </c>
      <c r="E493">
        <v>931.03499999999997</v>
      </c>
      <c r="F493" s="3">
        <v>43477</v>
      </c>
      <c r="G493" s="13">
        <v>0.61805555555555602</v>
      </c>
      <c r="H493" t="s">
        <v>13</v>
      </c>
      <c r="I493">
        <v>44.335000000000001</v>
      </c>
      <c r="J493">
        <v>7.3</v>
      </c>
      <c r="K493" t="s">
        <v>1042</v>
      </c>
      <c r="L493" t="s">
        <v>1043</v>
      </c>
      <c r="M493" t="s">
        <v>1044</v>
      </c>
      <c r="N493" t="s">
        <v>1017</v>
      </c>
      <c r="O493" t="s">
        <v>1018</v>
      </c>
      <c r="P493" t="s">
        <v>1025</v>
      </c>
      <c r="Q493" t="s">
        <v>1031</v>
      </c>
      <c r="R493" t="s">
        <v>1030</v>
      </c>
      <c r="S493" t="s">
        <v>1059</v>
      </c>
    </row>
    <row r="494" spans="1:19">
      <c r="A494" t="s">
        <v>576</v>
      </c>
      <c r="B494">
        <v>89.2</v>
      </c>
      <c r="C494">
        <v>10</v>
      </c>
      <c r="D494">
        <v>44.6</v>
      </c>
      <c r="E494">
        <v>936.6</v>
      </c>
      <c r="F494" s="3">
        <v>43507</v>
      </c>
      <c r="G494" s="13">
        <v>0.65416666666666701</v>
      </c>
      <c r="H494" t="s">
        <v>17</v>
      </c>
      <c r="I494">
        <v>44.6</v>
      </c>
      <c r="J494">
        <v>4.4000000000000004</v>
      </c>
      <c r="K494" t="s">
        <v>1050</v>
      </c>
      <c r="L494" t="s">
        <v>1051</v>
      </c>
      <c r="M494" t="s">
        <v>1044</v>
      </c>
      <c r="N494" t="s">
        <v>1019</v>
      </c>
      <c r="O494" t="s">
        <v>1018</v>
      </c>
      <c r="P494" t="s">
        <v>1022</v>
      </c>
      <c r="Q494" t="s">
        <v>1035</v>
      </c>
      <c r="R494" t="s">
        <v>1034</v>
      </c>
      <c r="S494" t="s">
        <v>1057</v>
      </c>
    </row>
    <row r="495" spans="1:19">
      <c r="A495" t="s">
        <v>450</v>
      </c>
      <c r="B495">
        <v>99.24</v>
      </c>
      <c r="C495">
        <v>9</v>
      </c>
      <c r="D495">
        <v>44.658000000000001</v>
      </c>
      <c r="E495">
        <v>937.81799999999998</v>
      </c>
      <c r="F495" s="3">
        <v>43543</v>
      </c>
      <c r="G495" s="13">
        <v>0.79791666666666705</v>
      </c>
      <c r="H495" t="s">
        <v>13</v>
      </c>
      <c r="I495">
        <v>44.658000000000001</v>
      </c>
      <c r="J495">
        <v>9</v>
      </c>
      <c r="K495" t="s">
        <v>1045</v>
      </c>
      <c r="L495" t="s">
        <v>1054</v>
      </c>
      <c r="M495" t="s">
        <v>1049</v>
      </c>
      <c r="N495" t="s">
        <v>1019</v>
      </c>
      <c r="O495" t="s">
        <v>1018</v>
      </c>
      <c r="P495" t="s">
        <v>1023</v>
      </c>
      <c r="Q495" t="s">
        <v>1035</v>
      </c>
      <c r="R495" t="s">
        <v>1034</v>
      </c>
      <c r="S495" t="s">
        <v>1058</v>
      </c>
    </row>
    <row r="496" spans="1:19">
      <c r="A496" t="s">
        <v>85</v>
      </c>
      <c r="B496">
        <v>89.48</v>
      </c>
      <c r="C496">
        <v>10</v>
      </c>
      <c r="D496">
        <v>44.74</v>
      </c>
      <c r="E496">
        <v>939.54</v>
      </c>
      <c r="F496" s="3">
        <v>43471</v>
      </c>
      <c r="G496" s="13">
        <v>0.531944444444444</v>
      </c>
      <c r="H496" t="s">
        <v>17</v>
      </c>
      <c r="I496">
        <v>44.74</v>
      </c>
      <c r="J496">
        <v>9.6</v>
      </c>
      <c r="K496" t="s">
        <v>1042</v>
      </c>
      <c r="L496" t="s">
        <v>1048</v>
      </c>
      <c r="M496" t="s">
        <v>1044</v>
      </c>
      <c r="N496" t="s">
        <v>1019</v>
      </c>
      <c r="O496" t="s">
        <v>1018</v>
      </c>
      <c r="P496" t="s">
        <v>1022</v>
      </c>
      <c r="Q496" t="s">
        <v>1035</v>
      </c>
      <c r="R496" t="s">
        <v>1034</v>
      </c>
      <c r="S496" t="s">
        <v>1058</v>
      </c>
    </row>
    <row r="497" spans="1:19">
      <c r="A497" t="s">
        <v>956</v>
      </c>
      <c r="B497">
        <v>99.82</v>
      </c>
      <c r="C497">
        <v>9</v>
      </c>
      <c r="D497">
        <v>44.918999999999997</v>
      </c>
      <c r="E497">
        <v>943.29899999999998</v>
      </c>
      <c r="F497" s="3">
        <v>43551</v>
      </c>
      <c r="G497" s="13">
        <v>0.44652777777777802</v>
      </c>
      <c r="H497" t="s">
        <v>15</v>
      </c>
      <c r="I497">
        <v>44.918999999999997</v>
      </c>
      <c r="J497">
        <v>6.6</v>
      </c>
      <c r="K497" t="s">
        <v>1045</v>
      </c>
      <c r="L497" t="s">
        <v>1053</v>
      </c>
      <c r="M497" t="s">
        <v>1047</v>
      </c>
      <c r="N497" t="s">
        <v>1017</v>
      </c>
      <c r="O497" t="s">
        <v>1018</v>
      </c>
      <c r="P497" t="s">
        <v>1027</v>
      </c>
      <c r="Q497" t="s">
        <v>1035</v>
      </c>
      <c r="R497" t="s">
        <v>1034</v>
      </c>
      <c r="S497" t="s">
        <v>1059</v>
      </c>
    </row>
    <row r="498" spans="1:19">
      <c r="A498" t="s">
        <v>137</v>
      </c>
      <c r="B498">
        <v>99.96</v>
      </c>
      <c r="C498">
        <v>9</v>
      </c>
      <c r="D498">
        <v>44.981999999999999</v>
      </c>
      <c r="E498">
        <v>944.62199999999996</v>
      </c>
      <c r="F498" s="3">
        <v>43533</v>
      </c>
      <c r="G498" s="13">
        <v>0.72638888888888897</v>
      </c>
      <c r="H498" t="s">
        <v>17</v>
      </c>
      <c r="I498">
        <v>44.981999999999999</v>
      </c>
      <c r="J498">
        <v>4.2</v>
      </c>
      <c r="K498" t="s">
        <v>1045</v>
      </c>
      <c r="L498" t="s">
        <v>1043</v>
      </c>
      <c r="M498" t="s">
        <v>1049</v>
      </c>
      <c r="N498" t="s">
        <v>1017</v>
      </c>
      <c r="O498" t="s">
        <v>1018</v>
      </c>
      <c r="P498" t="s">
        <v>1023</v>
      </c>
      <c r="Q498" t="s">
        <v>1033</v>
      </c>
      <c r="R498" t="s">
        <v>1032</v>
      </c>
      <c r="S498" t="s">
        <v>1057</v>
      </c>
    </row>
    <row r="499" spans="1:19">
      <c r="A499" t="s">
        <v>156</v>
      </c>
      <c r="B499">
        <v>90.5</v>
      </c>
      <c r="C499">
        <v>10</v>
      </c>
      <c r="D499">
        <v>45.25</v>
      </c>
      <c r="E499">
        <v>950.25</v>
      </c>
      <c r="F499" s="3">
        <v>43490</v>
      </c>
      <c r="G499" s="13">
        <v>0.57499999999999996</v>
      </c>
      <c r="H499" t="s">
        <v>15</v>
      </c>
      <c r="I499">
        <v>45.25</v>
      </c>
      <c r="J499">
        <v>8.1</v>
      </c>
      <c r="K499" t="s">
        <v>1042</v>
      </c>
      <c r="L499" t="s">
        <v>1046</v>
      </c>
      <c r="M499" t="s">
        <v>1044</v>
      </c>
      <c r="N499" t="s">
        <v>1017</v>
      </c>
      <c r="O499" t="s">
        <v>1018</v>
      </c>
      <c r="P499" t="s">
        <v>1024</v>
      </c>
      <c r="Q499" t="s">
        <v>1035</v>
      </c>
      <c r="R499" t="s">
        <v>1034</v>
      </c>
      <c r="S499" t="s">
        <v>1058</v>
      </c>
    </row>
    <row r="500" spans="1:19">
      <c r="A500" t="s">
        <v>181</v>
      </c>
      <c r="B500">
        <v>95.58</v>
      </c>
      <c r="C500">
        <v>10</v>
      </c>
      <c r="D500">
        <v>47.79</v>
      </c>
      <c r="E500">
        <v>1003.59</v>
      </c>
      <c r="F500" s="3">
        <v>43481</v>
      </c>
      <c r="G500" s="13">
        <v>0.56388888888888899</v>
      </c>
      <c r="H500" t="s">
        <v>15</v>
      </c>
      <c r="I500">
        <v>47.79</v>
      </c>
      <c r="J500">
        <v>4.8</v>
      </c>
      <c r="K500" t="s">
        <v>1042</v>
      </c>
      <c r="L500" t="s">
        <v>1053</v>
      </c>
      <c r="M500" t="s">
        <v>1044</v>
      </c>
      <c r="N500" t="s">
        <v>1019</v>
      </c>
      <c r="O500" t="s">
        <v>1018</v>
      </c>
      <c r="P500" t="s">
        <v>1026</v>
      </c>
      <c r="Q500" t="s">
        <v>1035</v>
      </c>
      <c r="R500" t="s">
        <v>1034</v>
      </c>
      <c r="S500" t="s">
        <v>1057</v>
      </c>
    </row>
    <row r="501" spans="1:19">
      <c r="A501" t="s">
        <v>714</v>
      </c>
      <c r="B501">
        <v>97.5</v>
      </c>
      <c r="C501">
        <v>10</v>
      </c>
      <c r="D501">
        <v>48.75</v>
      </c>
      <c r="E501">
        <v>1023.75</v>
      </c>
      <c r="F501" s="3">
        <v>43477</v>
      </c>
      <c r="G501" s="13">
        <v>0.67916666666666703</v>
      </c>
      <c r="H501" t="s">
        <v>13</v>
      </c>
      <c r="I501">
        <v>48.75</v>
      </c>
      <c r="J501">
        <v>8</v>
      </c>
      <c r="K501" t="s">
        <v>1042</v>
      </c>
      <c r="L501" t="s">
        <v>1043</v>
      </c>
      <c r="M501" t="s">
        <v>1049</v>
      </c>
      <c r="N501" t="s">
        <v>1019</v>
      </c>
      <c r="O501" t="s">
        <v>1018</v>
      </c>
      <c r="P501" t="s">
        <v>1026</v>
      </c>
      <c r="Q501" t="s">
        <v>1035</v>
      </c>
      <c r="R501" t="s">
        <v>1034</v>
      </c>
      <c r="S501" t="s">
        <v>1058</v>
      </c>
    </row>
    <row r="502" spans="1:19">
      <c r="A502" t="s">
        <v>182</v>
      </c>
      <c r="B502">
        <v>98.98</v>
      </c>
      <c r="C502">
        <v>10</v>
      </c>
      <c r="D502">
        <v>49.49</v>
      </c>
      <c r="E502">
        <v>1039.29</v>
      </c>
      <c r="F502" s="3">
        <v>43504</v>
      </c>
      <c r="G502" s="13">
        <v>0.68055555555555503</v>
      </c>
      <c r="H502" t="s">
        <v>17</v>
      </c>
      <c r="I502">
        <v>49.49</v>
      </c>
      <c r="J502">
        <v>8.6999999999999993</v>
      </c>
      <c r="K502" t="s">
        <v>1050</v>
      </c>
      <c r="L502" t="s">
        <v>1046</v>
      </c>
      <c r="M502" t="s">
        <v>1049</v>
      </c>
      <c r="N502" t="s">
        <v>1019</v>
      </c>
      <c r="O502" t="s">
        <v>1018</v>
      </c>
      <c r="P502" t="s">
        <v>1027</v>
      </c>
      <c r="Q502" t="s">
        <v>1031</v>
      </c>
      <c r="R502" t="s">
        <v>1030</v>
      </c>
      <c r="S502" t="s">
        <v>1058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8:S16"/>
  <sheetViews>
    <sheetView showGridLines="0" showRowColHeaders="0" workbookViewId="0">
      <selection activeCell="T20" sqref="T20"/>
    </sheetView>
  </sheetViews>
  <sheetFormatPr defaultColWidth="9" defaultRowHeight="14.4"/>
  <cols>
    <col min="2" max="2" width="17" customWidth="1"/>
    <col min="3" max="3" width="10.88671875" customWidth="1"/>
    <col min="19" max="19" width="12.33203125" customWidth="1"/>
  </cols>
  <sheetData>
    <row r="8" spans="2:19" ht="23.4">
      <c r="B8" s="9"/>
      <c r="S8" s="11"/>
    </row>
    <row r="12" spans="2:19">
      <c r="M12" s="10"/>
    </row>
    <row r="13" spans="2:19">
      <c r="B13" s="8"/>
    </row>
    <row r="16" spans="2:19">
      <c r="B16"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570D1-AA1A-4DFC-BBC9-8F73AAAE95D0}">
  <dimension ref="A1"/>
  <sheetViews>
    <sheetView workbookViewId="0">
      <selection activeCell="A3" sqref="A3"/>
    </sheetView>
  </sheetViews>
  <sheetFormatPr defaultRowHeight="14.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249"/>
  <sheetViews>
    <sheetView topLeftCell="A196" workbookViewId="0">
      <selection activeCell="A218" sqref="A218"/>
    </sheetView>
  </sheetViews>
  <sheetFormatPr defaultColWidth="9" defaultRowHeight="14.4"/>
  <cols>
    <col min="1" max="3" width="13.21875" bestFit="1" customWidth="1"/>
    <col min="4" max="4" width="17.33203125" bestFit="1" customWidth="1"/>
    <col min="5" max="5" width="11.77734375" customWidth="1"/>
    <col min="6" max="6" width="7.33203125" customWidth="1"/>
    <col min="7" max="7" width="11.77734375" customWidth="1"/>
    <col min="14" max="14" width="12.5546875" bestFit="1" customWidth="1"/>
    <col min="15" max="15" width="18.6640625" bestFit="1" customWidth="1"/>
  </cols>
  <sheetData>
    <row r="1" spans="1:3">
      <c r="A1" t="s">
        <v>1039</v>
      </c>
      <c r="B1" t="s">
        <v>1060</v>
      </c>
    </row>
    <row r="2" spans="1:3">
      <c r="A2" t="s">
        <v>1033</v>
      </c>
      <c r="B2">
        <v>5057.0320000000002</v>
      </c>
    </row>
    <row r="3" spans="1:3">
      <c r="A3" t="s">
        <v>1035</v>
      </c>
      <c r="B3">
        <v>5265.1764999999996</v>
      </c>
    </row>
    <row r="4" spans="1:3">
      <c r="A4" t="s">
        <v>1031</v>
      </c>
      <c r="B4">
        <v>5057.1605</v>
      </c>
    </row>
    <row r="5" spans="1:3">
      <c r="A5" t="s">
        <v>1061</v>
      </c>
    </row>
    <row r="6" spans="1:3">
      <c r="A6" t="s">
        <v>1062</v>
      </c>
      <c r="B6">
        <v>15379.369000000001</v>
      </c>
    </row>
    <row r="13" spans="1:3">
      <c r="B13" s="21" t="s">
        <v>1028</v>
      </c>
      <c r="C13" t="s">
        <v>1060</v>
      </c>
    </row>
    <row r="14" spans="1:3">
      <c r="B14" t="s">
        <v>1030</v>
      </c>
      <c r="C14" s="2">
        <v>358.62299999999993</v>
      </c>
    </row>
    <row r="15" spans="1:3">
      <c r="B15" t="s">
        <v>1032</v>
      </c>
      <c r="C15" s="2">
        <v>272.10650000000004</v>
      </c>
    </row>
    <row r="16" spans="1:3">
      <c r="B16" t="s">
        <v>1034</v>
      </c>
      <c r="C16" s="2">
        <v>306.17400000000004</v>
      </c>
    </row>
    <row r="17" spans="1:3">
      <c r="B17" t="s">
        <v>1062</v>
      </c>
      <c r="C17">
        <v>936.90349999999989</v>
      </c>
    </row>
    <row r="31" spans="1:3">
      <c r="A31" s="21" t="s">
        <v>1040</v>
      </c>
      <c r="B31" t="s">
        <v>1063</v>
      </c>
    </row>
    <row r="32" spans="1:3">
      <c r="A32" t="s">
        <v>1058</v>
      </c>
      <c r="B32">
        <v>56</v>
      </c>
    </row>
    <row r="33" spans="1:2">
      <c r="A33" t="s">
        <v>1057</v>
      </c>
      <c r="B33">
        <v>50</v>
      </c>
    </row>
    <row r="34" spans="1:2">
      <c r="A34" t="s">
        <v>1059</v>
      </c>
      <c r="B34">
        <v>52</v>
      </c>
    </row>
    <row r="35" spans="1:2">
      <c r="A35" t="s">
        <v>1062</v>
      </c>
      <c r="B35">
        <v>158</v>
      </c>
    </row>
    <row r="40" spans="1:2">
      <c r="A40" s="21" t="s">
        <v>1064</v>
      </c>
      <c r="B40" t="s">
        <v>1065</v>
      </c>
    </row>
    <row r="41" spans="1:2" hidden="1">
      <c r="A41" t="s">
        <v>1027</v>
      </c>
      <c r="B41">
        <v>119</v>
      </c>
    </row>
    <row r="42" spans="1:2">
      <c r="A42" t="s">
        <v>1062</v>
      </c>
      <c r="B42">
        <v>119</v>
      </c>
    </row>
    <row r="52" spans="1:2">
      <c r="A52" s="21" t="s">
        <v>1066</v>
      </c>
      <c r="B52" t="s">
        <v>1065</v>
      </c>
    </row>
    <row r="53" spans="1:2">
      <c r="A53" t="s">
        <v>1048</v>
      </c>
      <c r="B53">
        <v>778</v>
      </c>
    </row>
    <row r="54" spans="1:2">
      <c r="A54" t="s">
        <v>1051</v>
      </c>
      <c r="B54">
        <v>638</v>
      </c>
    </row>
    <row r="55" spans="1:2">
      <c r="A55" t="s">
        <v>1054</v>
      </c>
      <c r="B55">
        <v>862</v>
      </c>
    </row>
    <row r="56" spans="1:2">
      <c r="A56" t="s">
        <v>1053</v>
      </c>
      <c r="B56">
        <v>800</v>
      </c>
    </row>
    <row r="57" spans="1:2">
      <c r="A57" t="s">
        <v>1052</v>
      </c>
      <c r="B57">
        <v>755</v>
      </c>
    </row>
    <row r="58" spans="1:2">
      <c r="A58" t="s">
        <v>1046</v>
      </c>
      <c r="B58">
        <v>758</v>
      </c>
    </row>
    <row r="59" spans="1:2">
      <c r="A59" t="s">
        <v>1043</v>
      </c>
      <c r="B59">
        <v>919</v>
      </c>
    </row>
    <row r="60" spans="1:2">
      <c r="A60" t="s">
        <v>1061</v>
      </c>
    </row>
    <row r="61" spans="1:2">
      <c r="A61" t="s">
        <v>1062</v>
      </c>
      <c r="B61">
        <v>5510</v>
      </c>
    </row>
    <row r="69" spans="2:7">
      <c r="B69" t="s">
        <v>1067</v>
      </c>
      <c r="C69" t="s">
        <v>1040</v>
      </c>
    </row>
    <row r="70" spans="2:7">
      <c r="B70" t="s">
        <v>1015</v>
      </c>
      <c r="C70" t="s">
        <v>1059</v>
      </c>
      <c r="D70" t="s">
        <v>1058</v>
      </c>
      <c r="E70" t="s">
        <v>1057</v>
      </c>
      <c r="F70" t="s">
        <v>1061</v>
      </c>
      <c r="G70" t="s">
        <v>1062</v>
      </c>
    </row>
    <row r="71" spans="2:7">
      <c r="B71" t="s">
        <v>1017</v>
      </c>
      <c r="C71">
        <v>165</v>
      </c>
      <c r="D71">
        <v>168</v>
      </c>
      <c r="E71">
        <v>168</v>
      </c>
      <c r="G71">
        <v>501</v>
      </c>
    </row>
    <row r="72" spans="2:7">
      <c r="B72" t="s">
        <v>1019</v>
      </c>
      <c r="C72">
        <v>191</v>
      </c>
      <c r="D72">
        <v>161</v>
      </c>
      <c r="E72">
        <v>147</v>
      </c>
      <c r="G72">
        <v>499</v>
      </c>
    </row>
    <row r="73" spans="2:7" hidden="1">
      <c r="B73" t="s">
        <v>1061</v>
      </c>
    </row>
    <row r="74" spans="2:7">
      <c r="B74" t="s">
        <v>1062</v>
      </c>
      <c r="C74">
        <v>356</v>
      </c>
      <c r="D74">
        <v>329</v>
      </c>
      <c r="E74">
        <v>315</v>
      </c>
      <c r="G74">
        <v>1000</v>
      </c>
    </row>
    <row r="81" spans="1:2">
      <c r="A81" t="s">
        <v>1068</v>
      </c>
    </row>
    <row r="82" spans="1:2">
      <c r="A82" t="s">
        <v>1069</v>
      </c>
      <c r="B82" t="s">
        <v>1065</v>
      </c>
    </row>
    <row r="83" spans="1:2">
      <c r="A83" t="s">
        <v>1044</v>
      </c>
      <c r="B83">
        <v>2111</v>
      </c>
    </row>
    <row r="84" spans="1:2">
      <c r="A84" t="s">
        <v>1049</v>
      </c>
      <c r="B84">
        <v>2361</v>
      </c>
    </row>
    <row r="85" spans="1:2">
      <c r="A85" t="s">
        <v>1047</v>
      </c>
      <c r="B85">
        <v>1038</v>
      </c>
    </row>
    <row r="86" spans="1:2" hidden="1">
      <c r="A86" t="s">
        <v>1061</v>
      </c>
      <c r="B86">
        <v>0</v>
      </c>
    </row>
    <row r="87" spans="1:2">
      <c r="A87" t="s">
        <v>1062</v>
      </c>
      <c r="B87">
        <v>5510</v>
      </c>
    </row>
    <row r="102" spans="1:15">
      <c r="A102" t="s">
        <v>1037</v>
      </c>
      <c r="B102" t="s">
        <v>1041</v>
      </c>
      <c r="C102" t="s">
        <v>1065</v>
      </c>
      <c r="O102" t="s">
        <v>1094</v>
      </c>
    </row>
    <row r="103" spans="1:15">
      <c r="A103" t="s">
        <v>1048</v>
      </c>
      <c r="B103" t="s">
        <v>1044</v>
      </c>
      <c r="C103">
        <v>305</v>
      </c>
      <c r="N103" s="21" t="s">
        <v>1081</v>
      </c>
      <c r="O103" t="s">
        <v>1060</v>
      </c>
    </row>
    <row r="104" spans="1:15">
      <c r="B104" t="s">
        <v>1049</v>
      </c>
      <c r="C104">
        <v>329</v>
      </c>
      <c r="N104" s="7" t="s">
        <v>1048</v>
      </c>
      <c r="O104">
        <v>1017.0059999999997</v>
      </c>
    </row>
    <row r="105" spans="1:15">
      <c r="B105" t="s">
        <v>1047</v>
      </c>
      <c r="C105">
        <v>144</v>
      </c>
      <c r="N105" s="7" t="s">
        <v>1051</v>
      </c>
      <c r="O105">
        <v>832.71749999999997</v>
      </c>
    </row>
    <row r="106" spans="1:15">
      <c r="A106" t="s">
        <v>1070</v>
      </c>
      <c r="C106">
        <v>778</v>
      </c>
      <c r="N106" s="7" t="s">
        <v>1054</v>
      </c>
      <c r="O106">
        <v>1002.3940000000002</v>
      </c>
    </row>
    <row r="107" spans="1:15">
      <c r="A107" t="s">
        <v>1051</v>
      </c>
      <c r="B107" t="s">
        <v>1044</v>
      </c>
      <c r="C107">
        <v>248</v>
      </c>
      <c r="N107" s="7" t="s">
        <v>1053</v>
      </c>
      <c r="O107">
        <v>1133.0714999999998</v>
      </c>
    </row>
    <row r="108" spans="1:15">
      <c r="B108" t="s">
        <v>1049</v>
      </c>
      <c r="C108">
        <v>274</v>
      </c>
      <c r="N108" s="7" t="s">
        <v>1052</v>
      </c>
      <c r="O108">
        <v>1182.1780000000001</v>
      </c>
    </row>
    <row r="109" spans="1:15">
      <c r="B109" t="s">
        <v>1047</v>
      </c>
      <c r="C109">
        <v>116</v>
      </c>
      <c r="N109" s="7" t="s">
        <v>1046</v>
      </c>
      <c r="O109">
        <v>941.83499999999981</v>
      </c>
    </row>
    <row r="110" spans="1:15">
      <c r="A110" t="s">
        <v>1071</v>
      </c>
      <c r="C110">
        <v>638</v>
      </c>
      <c r="N110" s="7" t="s">
        <v>1043</v>
      </c>
      <c r="O110">
        <v>1275.7420000000004</v>
      </c>
    </row>
    <row r="111" spans="1:15">
      <c r="A111" t="s">
        <v>1054</v>
      </c>
      <c r="B111" t="s">
        <v>1044</v>
      </c>
      <c r="C111">
        <v>303</v>
      </c>
    </row>
    <row r="112" spans="1:15">
      <c r="B112" t="s">
        <v>1049</v>
      </c>
      <c r="C112">
        <v>386</v>
      </c>
    </row>
    <row r="113" spans="1:3">
      <c r="B113" t="s">
        <v>1047</v>
      </c>
      <c r="C113">
        <v>173</v>
      </c>
    </row>
    <row r="114" spans="1:3">
      <c r="A114" t="s">
        <v>1072</v>
      </c>
      <c r="C114">
        <v>862</v>
      </c>
    </row>
    <row r="115" spans="1:3">
      <c r="A115" t="s">
        <v>1053</v>
      </c>
      <c r="B115" t="s">
        <v>1044</v>
      </c>
      <c r="C115">
        <v>359</v>
      </c>
    </row>
    <row r="116" spans="1:3">
      <c r="B116" t="s">
        <v>1049</v>
      </c>
      <c r="C116">
        <v>316</v>
      </c>
    </row>
    <row r="117" spans="1:3">
      <c r="B117" t="s">
        <v>1047</v>
      </c>
      <c r="C117">
        <v>125</v>
      </c>
    </row>
    <row r="118" spans="1:3">
      <c r="A118" t="s">
        <v>1073</v>
      </c>
      <c r="C118">
        <v>800</v>
      </c>
    </row>
    <row r="119" spans="1:3">
      <c r="A119" t="s">
        <v>1052</v>
      </c>
      <c r="B119" t="s">
        <v>1044</v>
      </c>
      <c r="C119">
        <v>257</v>
      </c>
    </row>
    <row r="120" spans="1:3">
      <c r="B120" t="s">
        <v>1049</v>
      </c>
      <c r="C120">
        <v>319</v>
      </c>
    </row>
    <row r="121" spans="1:3">
      <c r="B121" t="s">
        <v>1047</v>
      </c>
      <c r="C121">
        <v>179</v>
      </c>
    </row>
    <row r="122" spans="1:3">
      <c r="A122" t="s">
        <v>1074</v>
      </c>
      <c r="C122">
        <v>755</v>
      </c>
    </row>
    <row r="123" spans="1:3">
      <c r="A123" t="s">
        <v>1046</v>
      </c>
      <c r="B123" t="s">
        <v>1044</v>
      </c>
      <c r="C123">
        <v>319</v>
      </c>
    </row>
    <row r="124" spans="1:3">
      <c r="B124" t="s">
        <v>1049</v>
      </c>
      <c r="C124">
        <v>299</v>
      </c>
    </row>
    <row r="125" spans="1:3">
      <c r="B125" t="s">
        <v>1047</v>
      </c>
      <c r="C125">
        <v>140</v>
      </c>
    </row>
    <row r="126" spans="1:3">
      <c r="A126" t="s">
        <v>1075</v>
      </c>
      <c r="C126">
        <v>758</v>
      </c>
    </row>
    <row r="127" spans="1:3">
      <c r="A127" t="s">
        <v>1043</v>
      </c>
      <c r="B127" t="s">
        <v>1044</v>
      </c>
      <c r="C127">
        <v>320</v>
      </c>
    </row>
    <row r="128" spans="1:3">
      <c r="B128" t="s">
        <v>1049</v>
      </c>
      <c r="C128">
        <v>438</v>
      </c>
    </row>
    <row r="129" spans="1:3">
      <c r="B129" t="s">
        <v>1047</v>
      </c>
      <c r="C129">
        <v>161</v>
      </c>
    </row>
    <row r="130" spans="1:3">
      <c r="A130" t="s">
        <v>1076</v>
      </c>
      <c r="C130">
        <v>919</v>
      </c>
    </row>
    <row r="131" spans="1:3">
      <c r="A131" t="s">
        <v>1061</v>
      </c>
      <c r="B131" t="s">
        <v>1061</v>
      </c>
    </row>
    <row r="132" spans="1:3">
      <c r="A132" t="s">
        <v>1077</v>
      </c>
    </row>
    <row r="133" spans="1:3">
      <c r="A133" t="s">
        <v>1062</v>
      </c>
      <c r="C133">
        <v>5510</v>
      </c>
    </row>
    <row r="136" spans="1:3">
      <c r="A136" t="s">
        <v>1060</v>
      </c>
    </row>
    <row r="137" spans="1:3">
      <c r="A137" s="8">
        <v>15379.369000000001</v>
      </c>
      <c r="B137">
        <f>GETPIVOTDATA("gross income",$A$136)</f>
        <v>15379.369000000001</v>
      </c>
    </row>
    <row r="140" spans="1:3" hidden="1"/>
    <row r="146" spans="1:18">
      <c r="A146" t="s">
        <v>1015</v>
      </c>
      <c r="B146" s="8" t="s">
        <v>1060</v>
      </c>
    </row>
    <row r="147" spans="1:18">
      <c r="A147" t="s">
        <v>1017</v>
      </c>
      <c r="B147" s="8">
        <v>7820.1639999999998</v>
      </c>
    </row>
    <row r="148" spans="1:18">
      <c r="A148" t="s">
        <v>1019</v>
      </c>
      <c r="B148" s="8">
        <v>7559.2049999999999</v>
      </c>
    </row>
    <row r="149" spans="1:18">
      <c r="A149" t="s">
        <v>1061</v>
      </c>
      <c r="B149" s="8"/>
    </row>
    <row r="150" spans="1:18">
      <c r="A150" t="s">
        <v>1062</v>
      </c>
      <c r="B150" s="8">
        <v>15379.369000000001</v>
      </c>
    </row>
    <row r="158" spans="1:18">
      <c r="A158" t="s">
        <v>1016</v>
      </c>
      <c r="B158" s="8" t="s">
        <v>1060</v>
      </c>
    </row>
    <row r="159" spans="1:18">
      <c r="A159" t="s">
        <v>1020</v>
      </c>
      <c r="B159" s="8">
        <v>2536.627</v>
      </c>
    </row>
    <row r="160" spans="1:18">
      <c r="A160" t="s">
        <v>1018</v>
      </c>
      <c r="B160" s="8">
        <v>2520.5335</v>
      </c>
      <c r="R160" t="s">
        <v>1078</v>
      </c>
    </row>
    <row r="161" spans="1:2" hidden="1">
      <c r="A161" t="s">
        <v>1062</v>
      </c>
      <c r="B161" s="8">
        <v>5057.1605</v>
      </c>
    </row>
    <row r="189" spans="1:2">
      <c r="A189" t="s">
        <v>1016</v>
      </c>
      <c r="B189" t="s">
        <v>1079</v>
      </c>
    </row>
    <row r="190" spans="1:2">
      <c r="A190" t="s">
        <v>1020</v>
      </c>
      <c r="B190">
        <v>501</v>
      </c>
    </row>
    <row r="191" spans="1:2">
      <c r="A191" t="s">
        <v>1018</v>
      </c>
      <c r="B191">
        <v>499</v>
      </c>
    </row>
    <row r="192" spans="1:2">
      <c r="A192" t="s">
        <v>1061</v>
      </c>
    </row>
    <row r="193" spans="1:2">
      <c r="A193" t="s">
        <v>1062</v>
      </c>
      <c r="B193">
        <v>1000</v>
      </c>
    </row>
    <row r="196" spans="1:2">
      <c r="A196" t="s">
        <v>1080</v>
      </c>
    </row>
    <row r="197" spans="1:2">
      <c r="A197" s="8">
        <v>645933.49800000002</v>
      </c>
    </row>
    <row r="204" spans="1:2">
      <c r="A204" s="21" t="s">
        <v>1015</v>
      </c>
      <c r="B204" t="s">
        <v>1079</v>
      </c>
    </row>
    <row r="205" spans="1:2">
      <c r="A205" t="s">
        <v>1017</v>
      </c>
      <c r="B205">
        <v>501</v>
      </c>
    </row>
    <row r="206" spans="1:2">
      <c r="A206" t="s">
        <v>1019</v>
      </c>
      <c r="B206">
        <v>499</v>
      </c>
    </row>
    <row r="207" spans="1:2">
      <c r="A207" t="s">
        <v>1061</v>
      </c>
    </row>
    <row r="208" spans="1:2">
      <c r="A208" t="s">
        <v>1062</v>
      </c>
      <c r="B208">
        <v>1000</v>
      </c>
    </row>
    <row r="232" spans="1:3">
      <c r="A232" s="34"/>
      <c r="B232" s="35"/>
      <c r="C232" s="36"/>
    </row>
    <row r="233" spans="1:3">
      <c r="A233" s="37"/>
      <c r="B233" s="38"/>
      <c r="C233" s="39"/>
    </row>
    <row r="234" spans="1:3">
      <c r="A234" s="37"/>
      <c r="B234" s="38"/>
      <c r="C234" s="39"/>
    </row>
    <row r="235" spans="1:3">
      <c r="A235" s="37"/>
      <c r="B235" s="38"/>
      <c r="C235" s="39"/>
    </row>
    <row r="236" spans="1:3">
      <c r="A236" s="37"/>
      <c r="B236" s="38"/>
      <c r="C236" s="39"/>
    </row>
    <row r="237" spans="1:3">
      <c r="A237" s="37"/>
      <c r="B237" s="38"/>
      <c r="C237" s="39"/>
    </row>
    <row r="238" spans="1:3">
      <c r="A238" s="37"/>
      <c r="B238" s="38"/>
      <c r="C238" s="39"/>
    </row>
    <row r="239" spans="1:3">
      <c r="A239" s="37"/>
      <c r="B239" s="38"/>
      <c r="C239" s="39"/>
    </row>
    <row r="240" spans="1:3">
      <c r="A240" s="37"/>
      <c r="B240" s="38"/>
      <c r="C240" s="39"/>
    </row>
    <row r="241" spans="1:3">
      <c r="A241" s="37"/>
      <c r="B241" s="38"/>
      <c r="C241" s="39"/>
    </row>
    <row r="242" spans="1:3">
      <c r="A242" s="37"/>
      <c r="B242" s="38"/>
      <c r="C242" s="39"/>
    </row>
    <row r="243" spans="1:3">
      <c r="A243" s="37"/>
      <c r="B243" s="38"/>
      <c r="C243" s="39"/>
    </row>
    <row r="244" spans="1:3">
      <c r="A244" s="37"/>
      <c r="B244" s="38"/>
      <c r="C244" s="39"/>
    </row>
    <row r="245" spans="1:3">
      <c r="A245" s="37"/>
      <c r="B245" s="38"/>
      <c r="C245" s="39"/>
    </row>
    <row r="246" spans="1:3">
      <c r="A246" s="37"/>
      <c r="B246" s="38"/>
      <c r="C246" s="39"/>
    </row>
    <row r="247" spans="1:3">
      <c r="A247" s="37"/>
      <c r="B247" s="38"/>
      <c r="C247" s="39"/>
    </row>
    <row r="248" spans="1:3">
      <c r="A248" s="37"/>
      <c r="B248" s="38"/>
      <c r="C248" s="39"/>
    </row>
    <row r="249" spans="1:3">
      <c r="A249" s="40"/>
      <c r="B249" s="41"/>
      <c r="C249" s="42"/>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F43DF-5894-401C-84F9-6863CB5D46CD}">
  <dimension ref="A3:D84"/>
  <sheetViews>
    <sheetView workbookViewId="0">
      <selection activeCell="B14" sqref="B14"/>
    </sheetView>
  </sheetViews>
  <sheetFormatPr defaultRowHeight="14.4"/>
  <cols>
    <col min="1" max="1" width="18.6640625" bestFit="1" customWidth="1"/>
    <col min="2" max="2" width="17.33203125" bestFit="1" customWidth="1"/>
    <col min="3" max="3" width="7.6640625" bestFit="1" customWidth="1"/>
    <col min="4" max="4" width="8.109375" bestFit="1" customWidth="1"/>
    <col min="5" max="5" width="4.88671875" bestFit="1" customWidth="1"/>
    <col min="6" max="6" width="4.21875" bestFit="1" customWidth="1"/>
    <col min="7" max="7" width="3" bestFit="1" customWidth="1"/>
    <col min="8" max="8" width="3.6640625" bestFit="1" customWidth="1"/>
  </cols>
  <sheetData>
    <row r="3" spans="1:2">
      <c r="A3" t="s">
        <v>1060</v>
      </c>
    </row>
    <row r="4" spans="1:2">
      <c r="A4" s="43">
        <v>15379.369000000002</v>
      </c>
      <c r="B4" s="43">
        <f>GETPIVOTDATA("gross income",$A$3)</f>
        <v>15379.369000000002</v>
      </c>
    </row>
    <row r="5" spans="1:2">
      <c r="A5" s="43"/>
    </row>
    <row r="6" spans="1:2">
      <c r="A6" t="s">
        <v>1060</v>
      </c>
    </row>
    <row r="7" spans="1:2">
      <c r="A7" s="43">
        <v>15379.369000000002</v>
      </c>
    </row>
    <row r="8" spans="1:2">
      <c r="A8" s="43"/>
    </row>
    <row r="9" spans="1:2">
      <c r="A9" t="s">
        <v>1060</v>
      </c>
    </row>
    <row r="10" spans="1:2">
      <c r="A10" s="43">
        <v>15379.369000000002</v>
      </c>
    </row>
    <row r="13" spans="1:2">
      <c r="A13" t="s">
        <v>1099</v>
      </c>
    </row>
    <row r="14" spans="1:2">
      <c r="A14" s="44">
        <v>6.9727000000000032</v>
      </c>
      <c r="B14" s="2">
        <f>GETPIVOTDATA("rates",$A$13)</f>
        <v>6.9727000000000032</v>
      </c>
    </row>
    <row r="17" spans="1:2">
      <c r="A17" s="21" t="s">
        <v>1081</v>
      </c>
      <c r="B17" t="s">
        <v>1093</v>
      </c>
    </row>
    <row r="18" spans="1:2">
      <c r="A18" s="7" t="s">
        <v>1024</v>
      </c>
      <c r="B18" s="44">
        <v>152</v>
      </c>
    </row>
    <row r="19" spans="1:2">
      <c r="A19" s="7" t="s">
        <v>1026</v>
      </c>
      <c r="B19" s="44">
        <v>160</v>
      </c>
    </row>
    <row r="20" spans="1:2">
      <c r="A20" s="7" t="s">
        <v>1023</v>
      </c>
      <c r="B20" s="44">
        <v>166</v>
      </c>
    </row>
    <row r="21" spans="1:2">
      <c r="A21" s="7" t="s">
        <v>1025</v>
      </c>
      <c r="B21" s="44">
        <v>170</v>
      </c>
    </row>
    <row r="22" spans="1:2">
      <c r="A22" s="7" t="s">
        <v>1022</v>
      </c>
      <c r="B22" s="44">
        <v>174</v>
      </c>
    </row>
    <row r="23" spans="1:2">
      <c r="A23" s="7" t="s">
        <v>1027</v>
      </c>
      <c r="B23" s="44">
        <v>178</v>
      </c>
    </row>
    <row r="26" spans="1:2">
      <c r="A26" s="21" t="s">
        <v>1081</v>
      </c>
      <c r="B26" t="s">
        <v>1093</v>
      </c>
    </row>
    <row r="27" spans="1:2">
      <c r="A27" s="7" t="s">
        <v>1033</v>
      </c>
      <c r="B27" s="44">
        <v>332</v>
      </c>
    </row>
    <row r="28" spans="1:2">
      <c r="A28" s="7" t="s">
        <v>1035</v>
      </c>
      <c r="B28" s="44">
        <v>328</v>
      </c>
    </row>
    <row r="29" spans="1:2">
      <c r="A29" s="7" t="s">
        <v>1031</v>
      </c>
      <c r="B29" s="44">
        <v>340</v>
      </c>
    </row>
    <row r="32" spans="1:2">
      <c r="A32" s="21" t="s">
        <v>1081</v>
      </c>
      <c r="B32" t="s">
        <v>1093</v>
      </c>
    </row>
    <row r="33" spans="1:2">
      <c r="A33" s="7" t="s">
        <v>1048</v>
      </c>
      <c r="B33" s="44">
        <v>133</v>
      </c>
    </row>
    <row r="34" spans="1:2">
      <c r="A34" s="7" t="s">
        <v>1051</v>
      </c>
      <c r="B34" s="44">
        <v>125</v>
      </c>
    </row>
    <row r="35" spans="1:2">
      <c r="A35" s="7" t="s">
        <v>1054</v>
      </c>
      <c r="B35" s="44">
        <v>158</v>
      </c>
    </row>
    <row r="36" spans="1:2">
      <c r="A36" s="7" t="s">
        <v>1053</v>
      </c>
      <c r="B36" s="44">
        <v>143</v>
      </c>
    </row>
    <row r="37" spans="1:2">
      <c r="A37" s="7" t="s">
        <v>1052</v>
      </c>
      <c r="B37" s="44">
        <v>138</v>
      </c>
    </row>
    <row r="38" spans="1:2">
      <c r="A38" s="7" t="s">
        <v>1046</v>
      </c>
      <c r="B38" s="44">
        <v>139</v>
      </c>
    </row>
    <row r="39" spans="1:2">
      <c r="A39" s="7" t="s">
        <v>1043</v>
      </c>
      <c r="B39" s="44">
        <v>164</v>
      </c>
    </row>
    <row r="41" spans="1:2">
      <c r="A41" s="21" t="s">
        <v>1081</v>
      </c>
      <c r="B41" t="s">
        <v>1093</v>
      </c>
    </row>
    <row r="42" spans="1:2">
      <c r="A42" s="7" t="s">
        <v>1044</v>
      </c>
      <c r="B42" s="44">
        <v>377</v>
      </c>
    </row>
    <row r="43" spans="1:2">
      <c r="A43" s="7" t="s">
        <v>1049</v>
      </c>
      <c r="B43" s="44">
        <v>432</v>
      </c>
    </row>
    <row r="44" spans="1:2">
      <c r="A44" s="7" t="s">
        <v>1047</v>
      </c>
      <c r="B44" s="44">
        <v>191</v>
      </c>
    </row>
    <row r="47" spans="1:2">
      <c r="A47" s="21" t="s">
        <v>1081</v>
      </c>
      <c r="B47" t="s">
        <v>1093</v>
      </c>
    </row>
    <row r="48" spans="1:2">
      <c r="A48" s="7" t="s">
        <v>1017</v>
      </c>
      <c r="B48" s="44">
        <v>501</v>
      </c>
    </row>
    <row r="49" spans="1:2">
      <c r="A49" s="7" t="s">
        <v>1019</v>
      </c>
      <c r="B49" s="44">
        <v>499</v>
      </c>
    </row>
    <row r="51" spans="1:2">
      <c r="A51" s="21" t="s">
        <v>1081</v>
      </c>
      <c r="B51" t="s">
        <v>1093</v>
      </c>
    </row>
    <row r="52" spans="1:2">
      <c r="A52" s="7" t="s">
        <v>1020</v>
      </c>
      <c r="B52" s="44">
        <v>501</v>
      </c>
    </row>
    <row r="53" spans="1:2">
      <c r="A53" s="7" t="s">
        <v>1018</v>
      </c>
      <c r="B53" s="44">
        <v>499</v>
      </c>
    </row>
    <row r="56" spans="1:2">
      <c r="A56" s="21" t="s">
        <v>1081</v>
      </c>
      <c r="B56" t="s">
        <v>1093</v>
      </c>
    </row>
    <row r="57" spans="1:2">
      <c r="A57" s="7" t="s">
        <v>1082</v>
      </c>
      <c r="B57" s="44">
        <v>101</v>
      </c>
    </row>
    <row r="58" spans="1:2">
      <c r="A58" s="7" t="s">
        <v>1083</v>
      </c>
      <c r="B58" s="44">
        <v>90</v>
      </c>
    </row>
    <row r="59" spans="1:2">
      <c r="A59" s="7" t="s">
        <v>1084</v>
      </c>
      <c r="B59" s="44">
        <v>89</v>
      </c>
    </row>
    <row r="60" spans="1:2">
      <c r="A60" s="7" t="s">
        <v>1085</v>
      </c>
      <c r="B60" s="44">
        <v>103</v>
      </c>
    </row>
    <row r="61" spans="1:2">
      <c r="A61" s="7" t="s">
        <v>1086</v>
      </c>
      <c r="B61" s="44">
        <v>83</v>
      </c>
    </row>
    <row r="62" spans="1:2">
      <c r="A62" s="7" t="s">
        <v>1087</v>
      </c>
      <c r="B62" s="44">
        <v>102</v>
      </c>
    </row>
    <row r="63" spans="1:2">
      <c r="A63" s="7" t="s">
        <v>1088</v>
      </c>
      <c r="B63" s="44">
        <v>77</v>
      </c>
    </row>
    <row r="64" spans="1:2">
      <c r="A64" s="7" t="s">
        <v>1089</v>
      </c>
      <c r="B64" s="44">
        <v>74</v>
      </c>
    </row>
    <row r="65" spans="1:4">
      <c r="A65" s="7" t="s">
        <v>1090</v>
      </c>
      <c r="B65" s="44">
        <v>93</v>
      </c>
    </row>
    <row r="66" spans="1:4">
      <c r="A66" s="7" t="s">
        <v>1091</v>
      </c>
      <c r="B66" s="44">
        <v>113</v>
      </c>
    </row>
    <row r="67" spans="1:4">
      <c r="A67" s="7" t="s">
        <v>1092</v>
      </c>
      <c r="B67" s="44">
        <v>75</v>
      </c>
    </row>
    <row r="70" spans="1:4">
      <c r="A70" t="s">
        <v>1093</v>
      </c>
    </row>
    <row r="71" spans="1:4">
      <c r="A71" s="44">
        <v>1000</v>
      </c>
      <c r="B71">
        <f>GETPIVOTDATA("Invoice ID",$A$70)</f>
        <v>1000</v>
      </c>
    </row>
    <row r="76" spans="1:4">
      <c r="A76" s="21" t="s">
        <v>1093</v>
      </c>
      <c r="B76" s="21" t="s">
        <v>1100</v>
      </c>
    </row>
    <row r="77" spans="1:4">
      <c r="A77" s="21" t="s">
        <v>1081</v>
      </c>
      <c r="B77" t="s">
        <v>1044</v>
      </c>
      <c r="C77" t="s">
        <v>1049</v>
      </c>
      <c r="D77" t="s">
        <v>1047</v>
      </c>
    </row>
    <row r="78" spans="1:4">
      <c r="A78" s="7" t="s">
        <v>1048</v>
      </c>
      <c r="B78" s="44">
        <v>53</v>
      </c>
      <c r="C78" s="44">
        <v>58</v>
      </c>
      <c r="D78" s="44">
        <v>22</v>
      </c>
    </row>
    <row r="79" spans="1:4">
      <c r="A79" s="7" t="s">
        <v>1051</v>
      </c>
      <c r="B79" s="44">
        <v>48</v>
      </c>
      <c r="C79" s="44">
        <v>56</v>
      </c>
      <c r="D79" s="44">
        <v>21</v>
      </c>
    </row>
    <row r="80" spans="1:4">
      <c r="A80" s="7" t="s">
        <v>1054</v>
      </c>
      <c r="B80" s="44">
        <v>53</v>
      </c>
      <c r="C80" s="44">
        <v>69</v>
      </c>
      <c r="D80" s="44">
        <v>36</v>
      </c>
    </row>
    <row r="81" spans="1:4">
      <c r="A81" s="7" t="s">
        <v>1053</v>
      </c>
      <c r="B81" s="44">
        <v>61</v>
      </c>
      <c r="C81" s="44">
        <v>60</v>
      </c>
      <c r="D81" s="44">
        <v>22</v>
      </c>
    </row>
    <row r="82" spans="1:4">
      <c r="A82" s="7" t="s">
        <v>1052</v>
      </c>
      <c r="B82" s="44">
        <v>49</v>
      </c>
      <c r="C82" s="44">
        <v>56</v>
      </c>
      <c r="D82" s="44">
        <v>33</v>
      </c>
    </row>
    <row r="83" spans="1:4">
      <c r="A83" s="7" t="s">
        <v>1046</v>
      </c>
      <c r="B83" s="44">
        <v>58</v>
      </c>
      <c r="C83" s="44">
        <v>52</v>
      </c>
      <c r="D83" s="44">
        <v>29</v>
      </c>
    </row>
    <row r="84" spans="1:4">
      <c r="A84" s="7" t="s">
        <v>1043</v>
      </c>
      <c r="B84" s="44">
        <v>55</v>
      </c>
      <c r="C84" s="44">
        <v>81</v>
      </c>
      <c r="D84" s="44">
        <v>28</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DF86A-4D39-46FB-BCFA-70650A5786CF}">
  <dimension ref="A13"/>
  <sheetViews>
    <sheetView showGridLines="0" tabSelected="1" topLeftCell="A7" workbookViewId="0">
      <selection activeCell="U15" sqref="U15"/>
    </sheetView>
  </sheetViews>
  <sheetFormatPr defaultRowHeight="14.4"/>
  <cols>
    <col min="1" max="1" width="16.33203125" style="46" bestFit="1" customWidth="1"/>
    <col min="2" max="16384" width="8.88671875" style="46"/>
  </cols>
  <sheetData>
    <row r="13" spans="1:1" ht="28.8">
      <c r="A13" s="45">
        <f>Sheet3!B4</f>
        <v>15379.369000000002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002"/>
  <sheetViews>
    <sheetView topLeftCell="A2" workbookViewId="0">
      <selection sqref="A1:S1001"/>
    </sheetView>
  </sheetViews>
  <sheetFormatPr defaultColWidth="9" defaultRowHeight="14.4"/>
  <cols>
    <col min="1" max="1" width="11.21875" customWidth="1"/>
    <col min="2" max="2" width="11" customWidth="1"/>
    <col min="3" max="3" width="10.21875" customWidth="1"/>
    <col min="6" max="6" width="11.77734375" customWidth="1"/>
    <col min="8" max="8" width="10.44140625" customWidth="1"/>
    <col min="9" max="9" width="13.88671875" customWidth="1"/>
    <col min="14" max="14" width="15.21875" customWidth="1"/>
    <col min="16" max="16" width="13" customWidth="1"/>
    <col min="19" max="19" width="13.6640625" customWidth="1"/>
  </cols>
  <sheetData>
    <row r="1" spans="1:21">
      <c r="A1" s="12" t="s">
        <v>0</v>
      </c>
      <c r="B1" s="14" t="s">
        <v>1</v>
      </c>
      <c r="C1" s="15" t="s">
        <v>2</v>
      </c>
      <c r="D1" s="16" t="s">
        <v>3</v>
      </c>
      <c r="E1" s="14" t="s">
        <v>4</v>
      </c>
      <c r="F1" s="17" t="s">
        <v>5</v>
      </c>
      <c r="G1" s="18" t="s">
        <v>6</v>
      </c>
      <c r="H1" s="12" t="s">
        <v>7</v>
      </c>
      <c r="I1" s="14" t="s">
        <v>10</v>
      </c>
      <c r="J1" s="19" t="s">
        <v>1055</v>
      </c>
      <c r="K1" s="12" t="s">
        <v>1036</v>
      </c>
      <c r="L1" s="12" t="s">
        <v>1037</v>
      </c>
      <c r="M1" s="12" t="s">
        <v>1041</v>
      </c>
      <c r="N1" s="12" t="s">
        <v>1015</v>
      </c>
      <c r="O1" s="12" t="s">
        <v>1016</v>
      </c>
      <c r="P1" s="12" t="s">
        <v>1038</v>
      </c>
      <c r="Q1" s="12" t="s">
        <v>1039</v>
      </c>
      <c r="R1" s="12" t="s">
        <v>1028</v>
      </c>
      <c r="S1" s="12" t="s">
        <v>1040</v>
      </c>
    </row>
    <row r="2" spans="1:21">
      <c r="A2" t="s">
        <v>12</v>
      </c>
      <c r="B2">
        <v>74.69</v>
      </c>
      <c r="C2">
        <v>7</v>
      </c>
      <c r="D2" s="2">
        <v>26.141500000000001</v>
      </c>
      <c r="E2" s="1">
        <v>548.97149999999999</v>
      </c>
      <c r="F2" s="3">
        <v>43470</v>
      </c>
      <c r="G2" s="5">
        <v>0.54722222222222205</v>
      </c>
      <c r="H2" t="s">
        <v>13</v>
      </c>
      <c r="I2" s="1">
        <v>26.141500000000001</v>
      </c>
      <c r="J2">
        <v>9.1</v>
      </c>
      <c r="K2" t="str">
        <f t="shared" ref="K2:K65" si="0">TEXT(F2,"MMM")</f>
        <v>Jan</v>
      </c>
      <c r="L2" t="str">
        <f t="shared" ref="L2:L65" si="1">TEXT(F2,"ddd")</f>
        <v>Sat</v>
      </c>
      <c r="M2" t="str">
        <f>IF(G2&lt;TIME(12,0,0),"morning",IF(AND(G2&gt;=TIME(12,0,0),G2&lt;TIME(16,0,0)),"afternoon","evening"))</f>
        <v>afternoon</v>
      </c>
      <c r="N2" t="str">
        <f>VLOOKUP(A2,'Customer-details'!$A$1:$C$1001,2,0)</f>
        <v>Member</v>
      </c>
      <c r="O2" t="str">
        <f>VLOOKUP(A2,'Customer-details'!$A$1:$C$1001,3,0)</f>
        <v>Female</v>
      </c>
      <c r="P2" t="str">
        <f>VLOOKUP(A2,'Product-details'!$A$1:$C$1001,2,0)</f>
        <v>Health and beauty</v>
      </c>
      <c r="Q2" t="str">
        <f>VLOOKUP(A2,'City-details'!$A$1:$C$1001,3,0)</f>
        <v>Yangon</v>
      </c>
      <c r="R2" t="str">
        <f>VLOOKUP(A2,'City-details'!$A$1:$C$1001,2,0)</f>
        <v>A</v>
      </c>
      <c r="S2" t="str">
        <f>IF(J2&gt;=8,"Good",IF(AND(J2&lt;8,J2&gt;=6),"Average","Poor"))</f>
        <v>Good</v>
      </c>
      <c r="U2" s="1"/>
    </row>
    <row r="3" spans="1:21">
      <c r="A3" t="s">
        <v>14</v>
      </c>
      <c r="B3" s="1">
        <v>15.28</v>
      </c>
      <c r="C3" s="4">
        <v>5</v>
      </c>
      <c r="D3" s="2">
        <v>3.82</v>
      </c>
      <c r="E3" s="1">
        <v>80.22</v>
      </c>
      <c r="F3" s="3">
        <v>43532</v>
      </c>
      <c r="G3" s="5">
        <v>0.436805555555556</v>
      </c>
      <c r="H3" t="s">
        <v>15</v>
      </c>
      <c r="I3" s="1">
        <v>3.82</v>
      </c>
      <c r="J3" s="6">
        <v>9.6</v>
      </c>
      <c r="K3" t="str">
        <f t="shared" si="0"/>
        <v>Mar</v>
      </c>
      <c r="L3" t="str">
        <f t="shared" si="1"/>
        <v>Fri</v>
      </c>
      <c r="M3" t="str">
        <f t="shared" ref="M3:M66" si="2">IF(G3&lt;TIME(12,0,0),"morning",IF(AND(G3&gt;=TIME(12,0,0),G3&lt;TIME(16,0,0)),"afternoon","evening"))</f>
        <v>morning</v>
      </c>
      <c r="N3" t="str">
        <f>VLOOKUP(A3,'Customer-details'!$A$1:$C$1001,2,0)</f>
        <v>Normal</v>
      </c>
      <c r="O3" t="str">
        <f>VLOOKUP(A3,'Customer-details'!$A$1:$C$1001,3,0)</f>
        <v>Female</v>
      </c>
      <c r="P3" t="str">
        <f>VLOOKUP(A3,'Product-details'!$A$1:$C$1001,2,0)</f>
        <v>Electronic accessories</v>
      </c>
      <c r="Q3" t="str">
        <f>VLOOKUP(A3,'City-details'!$A$1:$C$1001,3,0)</f>
        <v>Naypyitaw</v>
      </c>
      <c r="R3" t="str">
        <f>VLOOKUP(A3,'City-details'!$A$1:$C$1001,2,0)</f>
        <v>C</v>
      </c>
      <c r="S3" t="str">
        <f t="shared" ref="S3:S66" si="3">IF(J3&gt;=8,"Good",IF(AND(J3&lt;8,J3&gt;=6),"Average","Poor"))</f>
        <v>Good</v>
      </c>
    </row>
    <row r="4" spans="1:21">
      <c r="A4" t="s">
        <v>16</v>
      </c>
      <c r="B4" s="1">
        <v>46.33</v>
      </c>
      <c r="C4" s="4">
        <v>7</v>
      </c>
      <c r="D4" s="2">
        <v>16.215499999999999</v>
      </c>
      <c r="E4" s="1">
        <v>340.52550000000002</v>
      </c>
      <c r="F4" s="3">
        <v>43527</v>
      </c>
      <c r="G4" s="5">
        <v>0.55763888888888902</v>
      </c>
      <c r="H4" t="s">
        <v>17</v>
      </c>
      <c r="I4" s="1">
        <v>16.215499999999999</v>
      </c>
      <c r="J4" s="6">
        <v>7.4</v>
      </c>
      <c r="K4" t="str">
        <f t="shared" si="0"/>
        <v>Mar</v>
      </c>
      <c r="L4" t="str">
        <f t="shared" si="1"/>
        <v>Sun</v>
      </c>
      <c r="M4" t="str">
        <f t="shared" si="2"/>
        <v>afternoon</v>
      </c>
      <c r="N4" t="str">
        <f>VLOOKUP(A4,'Customer-details'!$A$1:$C$1001,2,0)</f>
        <v>Normal</v>
      </c>
      <c r="O4" t="str">
        <f>VLOOKUP(A4,'Customer-details'!$A$1:$C$1001,3,0)</f>
        <v>Male</v>
      </c>
      <c r="P4" t="str">
        <f>VLOOKUP(A4,'Product-details'!$A$1:$C$1001,2,0)</f>
        <v>Home and lifestyle</v>
      </c>
      <c r="Q4" t="str">
        <f>VLOOKUP(A4,'City-details'!$A$1:$C$1001,3,0)</f>
        <v>Yangon</v>
      </c>
      <c r="R4" t="str">
        <f>VLOOKUP(A4,'City-details'!$A$1:$C$1001,2,0)</f>
        <v>A</v>
      </c>
      <c r="S4" t="str">
        <f t="shared" si="3"/>
        <v>Average</v>
      </c>
    </row>
    <row r="5" spans="1:21">
      <c r="A5" t="s">
        <v>18</v>
      </c>
      <c r="B5" s="1">
        <v>58.22</v>
      </c>
      <c r="C5" s="4">
        <v>8</v>
      </c>
      <c r="D5" s="2">
        <v>23.288</v>
      </c>
      <c r="E5" s="1">
        <v>489.048</v>
      </c>
      <c r="F5" s="3">
        <v>43492</v>
      </c>
      <c r="G5" s="5">
        <v>0.85624999999999996</v>
      </c>
      <c r="H5" t="s">
        <v>13</v>
      </c>
      <c r="I5" s="1">
        <v>23.288</v>
      </c>
      <c r="J5" s="6">
        <v>8.4</v>
      </c>
      <c r="K5" t="str">
        <f t="shared" si="0"/>
        <v>Jan</v>
      </c>
      <c r="L5" t="str">
        <f t="shared" si="1"/>
        <v>Sun</v>
      </c>
      <c r="M5" t="str">
        <f t="shared" si="2"/>
        <v>evening</v>
      </c>
      <c r="N5" t="str">
        <f>VLOOKUP(A5,'Customer-details'!$A$1:$C$1001,2,0)</f>
        <v>Member</v>
      </c>
      <c r="O5" t="str">
        <f>VLOOKUP(A5,'Customer-details'!$A$1:$C$1001,3,0)</f>
        <v>Male</v>
      </c>
      <c r="P5" t="str">
        <f>VLOOKUP(A5,'Product-details'!$A$1:$C$1001,2,0)</f>
        <v>Health and beauty</v>
      </c>
      <c r="Q5" t="str">
        <f>VLOOKUP(A5,'City-details'!$A$1:$C$1001,3,0)</f>
        <v>Yangon</v>
      </c>
      <c r="R5" t="str">
        <f>VLOOKUP(A5,'City-details'!$A$1:$C$1001,2,0)</f>
        <v>A</v>
      </c>
      <c r="S5" t="str">
        <f t="shared" si="3"/>
        <v>Good</v>
      </c>
    </row>
    <row r="6" spans="1:21">
      <c r="A6" t="s">
        <v>19</v>
      </c>
      <c r="B6" s="1">
        <v>86.31</v>
      </c>
      <c r="C6" s="4">
        <v>7</v>
      </c>
      <c r="D6" s="2">
        <v>30.208500000000001</v>
      </c>
      <c r="E6" s="1">
        <v>634.37850000000003</v>
      </c>
      <c r="F6" s="3">
        <v>43504</v>
      </c>
      <c r="G6" s="5">
        <v>0.44236111111111098</v>
      </c>
      <c r="H6" t="s">
        <v>13</v>
      </c>
      <c r="I6" s="1">
        <v>30.208500000000001</v>
      </c>
      <c r="J6" s="6">
        <v>5.3</v>
      </c>
      <c r="K6" t="str">
        <f t="shared" si="0"/>
        <v>Feb</v>
      </c>
      <c r="L6" t="str">
        <f t="shared" si="1"/>
        <v>Fri</v>
      </c>
      <c r="M6" t="str">
        <f t="shared" si="2"/>
        <v>morning</v>
      </c>
      <c r="N6" t="str">
        <f>VLOOKUP(A6,'Customer-details'!$A$1:$C$1001,2,0)</f>
        <v>Normal</v>
      </c>
      <c r="O6" t="str">
        <f>VLOOKUP(A6,'Customer-details'!$A$1:$C$1001,3,0)</f>
        <v>Male</v>
      </c>
      <c r="P6" t="str">
        <f>VLOOKUP(A6,'Product-details'!$A$1:$C$1001,2,0)</f>
        <v>Sports and travel</v>
      </c>
      <c r="Q6" t="str">
        <f>VLOOKUP(A6,'City-details'!$A$1:$C$1001,3,0)</f>
        <v>Yangon</v>
      </c>
      <c r="R6" t="str">
        <f>VLOOKUP(A6,'City-details'!$A$1:$C$1001,2,0)</f>
        <v>A</v>
      </c>
      <c r="S6" t="str">
        <f t="shared" si="3"/>
        <v>Poor</v>
      </c>
    </row>
    <row r="7" spans="1:21">
      <c r="A7" t="s">
        <v>20</v>
      </c>
      <c r="B7" s="1">
        <v>85.39</v>
      </c>
      <c r="C7" s="4">
        <v>7</v>
      </c>
      <c r="D7" s="2">
        <v>29.886500000000002</v>
      </c>
      <c r="E7" s="1">
        <v>627.61649999999997</v>
      </c>
      <c r="F7" s="3">
        <v>43549</v>
      </c>
      <c r="G7" s="5">
        <v>0.77083333333333304</v>
      </c>
      <c r="H7" t="s">
        <v>13</v>
      </c>
      <c r="I7" s="1">
        <v>29.886500000000002</v>
      </c>
      <c r="J7" s="6">
        <v>4.0999999999999996</v>
      </c>
      <c r="K7" t="str">
        <f t="shared" si="0"/>
        <v>Mar</v>
      </c>
      <c r="L7" t="str">
        <f t="shared" si="1"/>
        <v>Mon</v>
      </c>
      <c r="M7" t="str">
        <f t="shared" si="2"/>
        <v>evening</v>
      </c>
      <c r="N7" t="str">
        <f>VLOOKUP(A7,'Customer-details'!$A$1:$C$1001,2,0)</f>
        <v>Normal</v>
      </c>
      <c r="O7" t="str">
        <f>VLOOKUP(A7,'Customer-details'!$A$1:$C$1001,3,0)</f>
        <v>Male</v>
      </c>
      <c r="P7" t="str">
        <f>VLOOKUP(A7,'Product-details'!$A$1:$C$1001,2,0)</f>
        <v>Electronic accessories</v>
      </c>
      <c r="Q7" t="str">
        <f>VLOOKUP(A7,'City-details'!$A$1:$C$1001,3,0)</f>
        <v>Naypyitaw</v>
      </c>
      <c r="R7" t="str">
        <f>VLOOKUP(A7,'City-details'!$A$1:$C$1001,2,0)</f>
        <v>C</v>
      </c>
      <c r="S7" t="str">
        <f t="shared" si="3"/>
        <v>Poor</v>
      </c>
    </row>
    <row r="8" spans="1:21">
      <c r="A8" t="s">
        <v>21</v>
      </c>
      <c r="B8" s="1">
        <v>68.84</v>
      </c>
      <c r="C8" s="4">
        <v>6</v>
      </c>
      <c r="D8" s="2">
        <v>20.652000000000001</v>
      </c>
      <c r="E8" s="1">
        <v>433.69200000000001</v>
      </c>
      <c r="F8" s="3">
        <v>43521</v>
      </c>
      <c r="G8" s="5">
        <v>0.60833333333333295</v>
      </c>
      <c r="H8" t="s">
        <v>13</v>
      </c>
      <c r="I8" s="1">
        <v>20.652000000000001</v>
      </c>
      <c r="J8" s="6">
        <v>5.8</v>
      </c>
      <c r="K8" t="str">
        <f t="shared" si="0"/>
        <v>Feb</v>
      </c>
      <c r="L8" t="str">
        <f t="shared" si="1"/>
        <v>Mon</v>
      </c>
      <c r="M8" t="str">
        <f t="shared" si="2"/>
        <v>afternoon</v>
      </c>
      <c r="N8" t="str">
        <f>VLOOKUP(A8,'Customer-details'!$A$1:$C$1001,2,0)</f>
        <v>Member</v>
      </c>
      <c r="O8" t="str">
        <f>VLOOKUP(A8,'Customer-details'!$A$1:$C$1001,3,0)</f>
        <v>Female</v>
      </c>
      <c r="P8" t="str">
        <f>VLOOKUP(A8,'Product-details'!$A$1:$C$1001,2,0)</f>
        <v>Electronic accessories</v>
      </c>
      <c r="Q8" t="str">
        <f>VLOOKUP(A8,'City-details'!$A$1:$C$1001,3,0)</f>
        <v>Yangon</v>
      </c>
      <c r="R8" t="str">
        <f>VLOOKUP(A8,'City-details'!$A$1:$C$1001,2,0)</f>
        <v>A</v>
      </c>
      <c r="S8" t="str">
        <f t="shared" si="3"/>
        <v>Poor</v>
      </c>
    </row>
    <row r="9" spans="1:21">
      <c r="A9" t="s">
        <v>22</v>
      </c>
      <c r="B9" s="1">
        <v>73.56</v>
      </c>
      <c r="C9" s="4">
        <v>10</v>
      </c>
      <c r="D9" s="2">
        <v>36.78</v>
      </c>
      <c r="E9" s="1">
        <v>772.38</v>
      </c>
      <c r="F9" s="3">
        <v>43520</v>
      </c>
      <c r="G9" s="5">
        <v>0.484722222222222</v>
      </c>
      <c r="H9" t="s">
        <v>13</v>
      </c>
      <c r="I9" s="1">
        <v>36.78</v>
      </c>
      <c r="J9" s="6">
        <v>8</v>
      </c>
      <c r="K9" t="str">
        <f t="shared" si="0"/>
        <v>Feb</v>
      </c>
      <c r="L9" t="str">
        <f t="shared" si="1"/>
        <v>Sun</v>
      </c>
      <c r="M9" t="str">
        <f t="shared" si="2"/>
        <v>morning</v>
      </c>
      <c r="N9" t="str">
        <f>VLOOKUP(A9,'Customer-details'!$A$1:$C$1001,2,0)</f>
        <v>Normal</v>
      </c>
      <c r="O9" t="str">
        <f>VLOOKUP(A9,'Customer-details'!$A$1:$C$1001,3,0)</f>
        <v>Female</v>
      </c>
      <c r="P9" t="str">
        <f>VLOOKUP(A9,'Product-details'!$A$1:$C$1001,2,0)</f>
        <v>Home and lifestyle</v>
      </c>
      <c r="Q9" t="str">
        <f>VLOOKUP(A9,'City-details'!$A$1:$C$1001,3,0)</f>
        <v>Naypyitaw</v>
      </c>
      <c r="R9" t="str">
        <f>VLOOKUP(A9,'City-details'!$A$1:$C$1001,2,0)</f>
        <v>C</v>
      </c>
      <c r="S9" t="str">
        <f t="shared" si="3"/>
        <v>Good</v>
      </c>
    </row>
    <row r="10" spans="1:21">
      <c r="A10" t="s">
        <v>23</v>
      </c>
      <c r="B10" s="1">
        <v>36.26</v>
      </c>
      <c r="C10" s="4">
        <v>2</v>
      </c>
      <c r="D10" s="2">
        <v>3.6259999999999999</v>
      </c>
      <c r="E10" s="1">
        <v>76.146000000000001</v>
      </c>
      <c r="F10" s="3">
        <v>43475</v>
      </c>
      <c r="G10" s="5">
        <v>0.71875</v>
      </c>
      <c r="H10" t="s">
        <v>17</v>
      </c>
      <c r="I10" s="1">
        <v>3.6259999999999999</v>
      </c>
      <c r="J10" s="6">
        <v>7.2</v>
      </c>
      <c r="K10" t="str">
        <f t="shared" si="0"/>
        <v>Jan</v>
      </c>
      <c r="L10" t="str">
        <f t="shared" si="1"/>
        <v>Thu</v>
      </c>
      <c r="M10" t="str">
        <f t="shared" si="2"/>
        <v>evening</v>
      </c>
      <c r="N10" t="str">
        <f>VLOOKUP(A10,'Customer-details'!$A$1:$C$1001,2,0)</f>
        <v>Member</v>
      </c>
      <c r="O10" t="str">
        <f>VLOOKUP(A10,'Customer-details'!$A$1:$C$1001,3,0)</f>
        <v>Female</v>
      </c>
      <c r="P10" t="str">
        <f>VLOOKUP(A10,'Product-details'!$A$1:$C$1001,2,0)</f>
        <v>Health and beauty</v>
      </c>
      <c r="Q10" t="str">
        <f>VLOOKUP(A10,'City-details'!$A$1:$C$1001,3,0)</f>
        <v>Yangon</v>
      </c>
      <c r="R10" t="str">
        <f>VLOOKUP(A10,'City-details'!$A$1:$C$1001,2,0)</f>
        <v>A</v>
      </c>
      <c r="S10" t="str">
        <f t="shared" si="3"/>
        <v>Average</v>
      </c>
    </row>
    <row r="11" spans="1:21">
      <c r="A11" t="s">
        <v>24</v>
      </c>
      <c r="B11" s="1">
        <v>54.84</v>
      </c>
      <c r="C11" s="4">
        <v>3</v>
      </c>
      <c r="D11" s="2">
        <v>8.2260000000000009</v>
      </c>
      <c r="E11" s="1">
        <v>172.74600000000001</v>
      </c>
      <c r="F11" s="3">
        <v>43516</v>
      </c>
      <c r="G11" s="5">
        <v>0.56041666666666701</v>
      </c>
      <c r="H11" t="s">
        <v>17</v>
      </c>
      <c r="I11" s="1">
        <v>8.2260000000000009</v>
      </c>
      <c r="J11" s="6">
        <v>5.9</v>
      </c>
      <c r="K11" t="str">
        <f t="shared" si="0"/>
        <v>Feb</v>
      </c>
      <c r="L11" t="str">
        <f t="shared" si="1"/>
        <v>Wed</v>
      </c>
      <c r="M11" t="str">
        <f t="shared" si="2"/>
        <v>afternoon</v>
      </c>
      <c r="N11" t="str">
        <f>VLOOKUP(A11,'Customer-details'!$A$1:$C$1001,2,0)</f>
        <v>Member</v>
      </c>
      <c r="O11" t="str">
        <f>VLOOKUP(A11,'Customer-details'!$A$1:$C$1001,3,0)</f>
        <v>Female</v>
      </c>
      <c r="P11" t="str">
        <f>VLOOKUP(A11,'Product-details'!$A$1:$C$1001,2,0)</f>
        <v>Food and beverages</v>
      </c>
      <c r="Q11" t="str">
        <f>VLOOKUP(A11,'City-details'!$A$1:$C$1001,3,0)</f>
        <v>Mandalay</v>
      </c>
      <c r="R11" t="str">
        <f>VLOOKUP(A11,'City-details'!$A$1:$C$1001,2,0)</f>
        <v>B</v>
      </c>
      <c r="S11" t="str">
        <f t="shared" si="3"/>
        <v>Poor</v>
      </c>
    </row>
    <row r="12" spans="1:21">
      <c r="A12" t="s">
        <v>25</v>
      </c>
      <c r="B12" s="1">
        <v>14.48</v>
      </c>
      <c r="C12" s="4">
        <v>4</v>
      </c>
      <c r="D12" s="2">
        <v>2.8959999999999999</v>
      </c>
      <c r="E12" s="1">
        <v>60.816000000000003</v>
      </c>
      <c r="F12" s="3">
        <v>43502</v>
      </c>
      <c r="G12" s="5">
        <v>0.75486111111111098</v>
      </c>
      <c r="H12" t="s">
        <v>13</v>
      </c>
      <c r="I12" s="1">
        <v>2.8959999999999999</v>
      </c>
      <c r="J12" s="6">
        <v>4.5</v>
      </c>
      <c r="K12" t="str">
        <f t="shared" si="0"/>
        <v>Feb</v>
      </c>
      <c r="L12" t="str">
        <f t="shared" si="1"/>
        <v>Wed</v>
      </c>
      <c r="M12" t="str">
        <f t="shared" si="2"/>
        <v>evening</v>
      </c>
      <c r="N12" t="str">
        <f>VLOOKUP(A12,'Customer-details'!$A$1:$C$1001,2,0)</f>
        <v>Member</v>
      </c>
      <c r="O12" t="str">
        <f>VLOOKUP(A12,'Customer-details'!$A$1:$C$1001,3,0)</f>
        <v>Female</v>
      </c>
      <c r="P12" t="str">
        <f>VLOOKUP(A12,'Product-details'!$A$1:$C$1001,2,0)</f>
        <v>Fashion accessories</v>
      </c>
      <c r="Q12" t="str">
        <f>VLOOKUP(A12,'City-details'!$A$1:$C$1001,3,0)</f>
        <v>Mandalay</v>
      </c>
      <c r="R12" t="str">
        <f>VLOOKUP(A12,'City-details'!$A$1:$C$1001,2,0)</f>
        <v>B</v>
      </c>
      <c r="S12" t="str">
        <f t="shared" si="3"/>
        <v>Poor</v>
      </c>
    </row>
    <row r="13" spans="1:21">
      <c r="A13" t="s">
        <v>26</v>
      </c>
      <c r="B13" s="1">
        <v>25.51</v>
      </c>
      <c r="C13" s="4">
        <v>4</v>
      </c>
      <c r="D13" s="2">
        <v>5.1020000000000003</v>
      </c>
      <c r="E13" s="1">
        <v>107.142</v>
      </c>
      <c r="F13" s="3">
        <v>43533</v>
      </c>
      <c r="G13" s="5">
        <v>0.71041666666666703</v>
      </c>
      <c r="H13" t="s">
        <v>15</v>
      </c>
      <c r="I13" s="1">
        <v>5.1020000000000003</v>
      </c>
      <c r="J13" s="6">
        <v>6.8</v>
      </c>
      <c r="K13" t="str">
        <f t="shared" si="0"/>
        <v>Mar</v>
      </c>
      <c r="L13" t="str">
        <f t="shared" si="1"/>
        <v>Sat</v>
      </c>
      <c r="M13" t="str">
        <f t="shared" si="2"/>
        <v>evening</v>
      </c>
      <c r="N13" t="str">
        <f>VLOOKUP(A13,'Customer-details'!$A$1:$C$1001,2,0)</f>
        <v>Member</v>
      </c>
      <c r="O13" t="str">
        <f>VLOOKUP(A13,'Customer-details'!$A$1:$C$1001,3,0)</f>
        <v>Male</v>
      </c>
      <c r="P13" t="str">
        <f>VLOOKUP(A13,'Product-details'!$A$1:$C$1001,2,0)</f>
        <v>Electronic accessories</v>
      </c>
      <c r="Q13" t="str">
        <f>VLOOKUP(A13,'City-details'!$A$1:$C$1001,3,0)</f>
        <v>Mandalay</v>
      </c>
      <c r="R13" t="str">
        <f>VLOOKUP(A13,'City-details'!$A$1:$C$1001,2,0)</f>
        <v>B</v>
      </c>
      <c r="S13" t="str">
        <f t="shared" si="3"/>
        <v>Average</v>
      </c>
    </row>
    <row r="14" spans="1:21">
      <c r="A14" t="s">
        <v>27</v>
      </c>
      <c r="B14" s="1">
        <v>46.95</v>
      </c>
      <c r="C14" s="4">
        <v>5</v>
      </c>
      <c r="D14" s="2">
        <v>11.737500000000001</v>
      </c>
      <c r="E14" s="1">
        <v>246.48750000000001</v>
      </c>
      <c r="F14" s="3">
        <v>43508</v>
      </c>
      <c r="G14" s="5">
        <v>0.43402777777777801</v>
      </c>
      <c r="H14" t="s">
        <v>13</v>
      </c>
      <c r="I14" s="1">
        <v>11.737500000000001</v>
      </c>
      <c r="J14" s="6">
        <v>7.1</v>
      </c>
      <c r="K14" t="str">
        <f t="shared" si="0"/>
        <v>Feb</v>
      </c>
      <c r="L14" t="str">
        <f t="shared" si="1"/>
        <v>Tue</v>
      </c>
      <c r="M14" t="str">
        <f t="shared" si="2"/>
        <v>morning</v>
      </c>
      <c r="N14" t="str">
        <f>VLOOKUP(A14,'Customer-details'!$A$1:$C$1001,2,0)</f>
        <v>Normal</v>
      </c>
      <c r="O14" t="str">
        <f>VLOOKUP(A14,'Customer-details'!$A$1:$C$1001,3,0)</f>
        <v>Female</v>
      </c>
      <c r="P14" t="str">
        <f>VLOOKUP(A14,'Product-details'!$A$1:$C$1001,2,0)</f>
        <v>Electronic accessories</v>
      </c>
      <c r="Q14" t="str">
        <f>VLOOKUP(A14,'City-details'!$A$1:$C$1001,3,0)</f>
        <v>Yangon</v>
      </c>
      <c r="R14" t="str">
        <f>VLOOKUP(A14,'City-details'!$A$1:$C$1001,2,0)</f>
        <v>A</v>
      </c>
      <c r="S14" t="str">
        <f t="shared" si="3"/>
        <v>Average</v>
      </c>
    </row>
    <row r="15" spans="1:21">
      <c r="A15" t="s">
        <v>28</v>
      </c>
      <c r="B15" s="1">
        <v>43.19</v>
      </c>
      <c r="C15" s="4">
        <v>10</v>
      </c>
      <c r="D15" s="2">
        <v>21.594999999999999</v>
      </c>
      <c r="E15" s="1">
        <v>453.495</v>
      </c>
      <c r="F15" s="3">
        <v>43503</v>
      </c>
      <c r="G15" s="5">
        <v>0.7</v>
      </c>
      <c r="H15" t="s">
        <v>13</v>
      </c>
      <c r="I15" s="1">
        <v>21.594999999999999</v>
      </c>
      <c r="J15" s="6">
        <v>8.1999999999999993</v>
      </c>
      <c r="K15" t="str">
        <f t="shared" si="0"/>
        <v>Feb</v>
      </c>
      <c r="L15" t="str">
        <f t="shared" si="1"/>
        <v>Thu</v>
      </c>
      <c r="M15" t="str">
        <f t="shared" si="2"/>
        <v>evening</v>
      </c>
      <c r="N15" t="str">
        <f>VLOOKUP(A15,'Customer-details'!$A$1:$C$1001,2,0)</f>
        <v>Normal</v>
      </c>
      <c r="O15" t="str">
        <f>VLOOKUP(A15,'Customer-details'!$A$1:$C$1001,3,0)</f>
        <v>Male</v>
      </c>
      <c r="P15" t="str">
        <f>VLOOKUP(A15,'Product-details'!$A$1:$C$1001,2,0)</f>
        <v>Food and beverages</v>
      </c>
      <c r="Q15" t="str">
        <f>VLOOKUP(A15,'City-details'!$A$1:$C$1001,3,0)</f>
        <v>Yangon</v>
      </c>
      <c r="R15" t="str">
        <f>VLOOKUP(A15,'City-details'!$A$1:$C$1001,2,0)</f>
        <v>A</v>
      </c>
      <c r="S15" t="str">
        <f t="shared" si="3"/>
        <v>Good</v>
      </c>
    </row>
    <row r="16" spans="1:21">
      <c r="A16" t="s">
        <v>29</v>
      </c>
      <c r="B16" s="1">
        <v>71.38</v>
      </c>
      <c r="C16" s="4">
        <v>10</v>
      </c>
      <c r="D16" s="2">
        <v>35.69</v>
      </c>
      <c r="E16" s="1">
        <v>749.49</v>
      </c>
      <c r="F16" s="3">
        <v>43553</v>
      </c>
      <c r="G16" s="5">
        <v>0.80625000000000002</v>
      </c>
      <c r="H16" t="s">
        <v>15</v>
      </c>
      <c r="I16" s="1">
        <v>35.69</v>
      </c>
      <c r="J16" s="6">
        <v>5.7</v>
      </c>
      <c r="K16" t="str">
        <f t="shared" si="0"/>
        <v>Mar</v>
      </c>
      <c r="L16" t="str">
        <f t="shared" si="1"/>
        <v>Fri</v>
      </c>
      <c r="M16" t="str">
        <f t="shared" si="2"/>
        <v>evening</v>
      </c>
      <c r="N16" t="str">
        <f>VLOOKUP(A16,'Customer-details'!$A$1:$C$1001,2,0)</f>
        <v>Normal</v>
      </c>
      <c r="O16" t="str">
        <f>VLOOKUP(A16,'Customer-details'!$A$1:$C$1001,3,0)</f>
        <v>Female</v>
      </c>
      <c r="P16" t="str">
        <f>VLOOKUP(A16,'Product-details'!$A$1:$C$1001,2,0)</f>
        <v>Health and beauty</v>
      </c>
      <c r="Q16" t="str">
        <f>VLOOKUP(A16,'City-details'!$A$1:$C$1001,3,0)</f>
        <v>Yangon</v>
      </c>
      <c r="R16" t="str">
        <f>VLOOKUP(A16,'City-details'!$A$1:$C$1001,2,0)</f>
        <v>A</v>
      </c>
      <c r="S16" t="str">
        <f t="shared" si="3"/>
        <v>Poor</v>
      </c>
    </row>
    <row r="17" spans="1:19">
      <c r="A17" t="s">
        <v>30</v>
      </c>
      <c r="B17" s="1">
        <v>93.72</v>
      </c>
      <c r="C17" s="4">
        <v>6</v>
      </c>
      <c r="D17" s="2">
        <v>28.116</v>
      </c>
      <c r="E17" s="1">
        <v>590.43600000000004</v>
      </c>
      <c r="F17" s="3">
        <v>43480</v>
      </c>
      <c r="G17" s="5">
        <v>0.67986111111111103</v>
      </c>
      <c r="H17" t="s">
        <v>15</v>
      </c>
      <c r="I17" s="1">
        <v>28.116</v>
      </c>
      <c r="J17" s="6">
        <v>4.5</v>
      </c>
      <c r="K17" t="str">
        <f t="shared" si="0"/>
        <v>Jan</v>
      </c>
      <c r="L17" t="str">
        <f t="shared" si="1"/>
        <v>Tue</v>
      </c>
      <c r="M17" t="str">
        <f t="shared" si="2"/>
        <v>evening</v>
      </c>
      <c r="N17" t="str">
        <f>VLOOKUP(A17,'Customer-details'!$A$1:$C$1001,2,0)</f>
        <v>Member</v>
      </c>
      <c r="O17" t="str">
        <f>VLOOKUP(A17,'Customer-details'!$A$1:$C$1001,3,0)</f>
        <v>Female</v>
      </c>
      <c r="P17" t="str">
        <f>VLOOKUP(A17,'Product-details'!$A$1:$C$1001,2,0)</f>
        <v>Sports and travel</v>
      </c>
      <c r="Q17" t="str">
        <f>VLOOKUP(A17,'City-details'!$A$1:$C$1001,3,0)</f>
        <v>Mandalay</v>
      </c>
      <c r="R17" t="str">
        <f>VLOOKUP(A17,'City-details'!$A$1:$C$1001,2,0)</f>
        <v>B</v>
      </c>
      <c r="S17" t="str">
        <f t="shared" si="3"/>
        <v>Poor</v>
      </c>
    </row>
    <row r="18" spans="1:19">
      <c r="A18" t="s">
        <v>31</v>
      </c>
      <c r="B18" s="1">
        <v>68.930000000000007</v>
      </c>
      <c r="C18" s="4">
        <v>7</v>
      </c>
      <c r="D18" s="2">
        <v>24.125499999999999</v>
      </c>
      <c r="E18" s="1">
        <v>506.63549999999998</v>
      </c>
      <c r="F18" s="3">
        <v>43535</v>
      </c>
      <c r="G18" s="5">
        <v>0.46041666666666697</v>
      </c>
      <c r="H18" t="s">
        <v>17</v>
      </c>
      <c r="I18" s="1">
        <v>24.125499999999999</v>
      </c>
      <c r="J18" s="6">
        <v>4.5999999999999996</v>
      </c>
      <c r="K18" t="str">
        <f t="shared" si="0"/>
        <v>Mar</v>
      </c>
      <c r="L18" t="str">
        <f t="shared" si="1"/>
        <v>Mon</v>
      </c>
      <c r="M18" t="str">
        <f t="shared" si="2"/>
        <v>morning</v>
      </c>
      <c r="N18" t="str">
        <f>VLOOKUP(A18,'Customer-details'!$A$1:$C$1001,2,0)</f>
        <v>Member</v>
      </c>
      <c r="O18" t="str">
        <f>VLOOKUP(A18,'Customer-details'!$A$1:$C$1001,3,0)</f>
        <v>Female</v>
      </c>
      <c r="P18" t="str">
        <f>VLOOKUP(A18,'Product-details'!$A$1:$C$1001,2,0)</f>
        <v>Health and beauty</v>
      </c>
      <c r="Q18" t="str">
        <f>VLOOKUP(A18,'City-details'!$A$1:$C$1001,3,0)</f>
        <v>Yangon</v>
      </c>
      <c r="R18" t="str">
        <f>VLOOKUP(A18,'City-details'!$A$1:$C$1001,2,0)</f>
        <v>A</v>
      </c>
      <c r="S18" t="str">
        <f t="shared" si="3"/>
        <v>Poor</v>
      </c>
    </row>
    <row r="19" spans="1:19">
      <c r="A19" t="s">
        <v>32</v>
      </c>
      <c r="B19" s="1">
        <v>72.61</v>
      </c>
      <c r="C19" s="4">
        <v>6</v>
      </c>
      <c r="D19" s="2">
        <v>21.783000000000001</v>
      </c>
      <c r="E19" s="1">
        <v>457.44299999999998</v>
      </c>
      <c r="F19" s="3">
        <v>43466</v>
      </c>
      <c r="G19" s="5">
        <v>0.44374999999999998</v>
      </c>
      <c r="H19" t="s">
        <v>17</v>
      </c>
      <c r="I19" s="1">
        <v>21.783000000000001</v>
      </c>
      <c r="J19" s="6">
        <v>6.9</v>
      </c>
      <c r="K19" t="str">
        <f t="shared" si="0"/>
        <v>Jan</v>
      </c>
      <c r="L19" t="str">
        <f t="shared" si="1"/>
        <v>Tue</v>
      </c>
      <c r="M19" t="str">
        <f t="shared" si="2"/>
        <v>morning</v>
      </c>
      <c r="N19" t="str">
        <f>VLOOKUP(A19,'Customer-details'!$A$1:$C$1001,2,0)</f>
        <v>Normal</v>
      </c>
      <c r="O19" t="str">
        <f>VLOOKUP(A19,'Customer-details'!$A$1:$C$1001,3,0)</f>
        <v>Male</v>
      </c>
      <c r="P19" t="str">
        <f>VLOOKUP(A19,'Product-details'!$A$1:$C$1001,2,0)</f>
        <v>Sports and travel</v>
      </c>
      <c r="Q19" t="str">
        <f>VLOOKUP(A19,'City-details'!$A$1:$C$1001,3,0)</f>
        <v>Yangon</v>
      </c>
      <c r="R19" t="str">
        <f>VLOOKUP(A19,'City-details'!$A$1:$C$1001,2,0)</f>
        <v>A</v>
      </c>
      <c r="S19" t="str">
        <f t="shared" si="3"/>
        <v>Average</v>
      </c>
    </row>
    <row r="20" spans="1:19">
      <c r="A20" t="s">
        <v>33</v>
      </c>
      <c r="B20" s="1">
        <v>54.67</v>
      </c>
      <c r="C20" s="4">
        <v>3</v>
      </c>
      <c r="D20" s="2">
        <v>8.2004999999999999</v>
      </c>
      <c r="E20" s="1">
        <v>172.2105</v>
      </c>
      <c r="F20" s="3">
        <v>43486</v>
      </c>
      <c r="G20" s="5">
        <v>0.75</v>
      </c>
      <c r="H20" t="s">
        <v>17</v>
      </c>
      <c r="I20" s="1">
        <v>8.2004999999999999</v>
      </c>
      <c r="J20" s="6">
        <v>8.6</v>
      </c>
      <c r="K20" t="str">
        <f t="shared" si="0"/>
        <v>Jan</v>
      </c>
      <c r="L20" t="str">
        <f t="shared" si="1"/>
        <v>Mon</v>
      </c>
      <c r="M20" t="str">
        <f t="shared" si="2"/>
        <v>evening</v>
      </c>
      <c r="N20" t="str">
        <f>VLOOKUP(A20,'Customer-details'!$A$1:$C$1001,2,0)</f>
        <v>Normal</v>
      </c>
      <c r="O20" t="str">
        <f>VLOOKUP(A20,'Customer-details'!$A$1:$C$1001,3,0)</f>
        <v>Male</v>
      </c>
      <c r="P20" t="str">
        <f>VLOOKUP(A20,'Product-details'!$A$1:$C$1001,2,0)</f>
        <v>Food and beverages</v>
      </c>
      <c r="Q20" t="str">
        <f>VLOOKUP(A20,'City-details'!$A$1:$C$1001,3,0)</f>
        <v>Yangon</v>
      </c>
      <c r="R20" t="str">
        <f>VLOOKUP(A20,'City-details'!$A$1:$C$1001,2,0)</f>
        <v>A</v>
      </c>
      <c r="S20" t="str">
        <f t="shared" si="3"/>
        <v>Good</v>
      </c>
    </row>
    <row r="21" spans="1:19">
      <c r="A21" t="s">
        <v>34</v>
      </c>
      <c r="B21" s="1">
        <v>40.299999999999997</v>
      </c>
      <c r="C21" s="4">
        <v>2</v>
      </c>
      <c r="D21" s="2">
        <v>4.03</v>
      </c>
      <c r="E21" s="1">
        <v>84.63</v>
      </c>
      <c r="F21" s="3">
        <v>43535</v>
      </c>
      <c r="G21" s="5">
        <v>0.64583333333333304</v>
      </c>
      <c r="H21" t="s">
        <v>13</v>
      </c>
      <c r="I21" s="1">
        <v>4.03</v>
      </c>
      <c r="J21" s="6">
        <v>4.4000000000000004</v>
      </c>
      <c r="K21" t="str">
        <f t="shared" si="0"/>
        <v>Mar</v>
      </c>
      <c r="L21" t="str">
        <f t="shared" si="1"/>
        <v>Mon</v>
      </c>
      <c r="M21" t="str">
        <f t="shared" si="2"/>
        <v>afternoon</v>
      </c>
      <c r="N21" t="str">
        <f>VLOOKUP(A21,'Customer-details'!$A$1:$C$1001,2,0)</f>
        <v>Normal</v>
      </c>
      <c r="O21" t="str">
        <f>VLOOKUP(A21,'Customer-details'!$A$1:$C$1001,3,0)</f>
        <v>Female</v>
      </c>
      <c r="P21" t="str">
        <f>VLOOKUP(A21,'Product-details'!$A$1:$C$1001,2,0)</f>
        <v>Home and lifestyle</v>
      </c>
      <c r="Q21" t="str">
        <f>VLOOKUP(A21,'City-details'!$A$1:$C$1001,3,0)</f>
        <v>Mandalay</v>
      </c>
      <c r="R21" t="str">
        <f>VLOOKUP(A21,'City-details'!$A$1:$C$1001,2,0)</f>
        <v>B</v>
      </c>
      <c r="S21" t="str">
        <f t="shared" si="3"/>
        <v>Poor</v>
      </c>
    </row>
    <row r="22" spans="1:19">
      <c r="A22" t="s">
        <v>35</v>
      </c>
      <c r="B22" s="1">
        <v>86.04</v>
      </c>
      <c r="C22" s="4">
        <v>5</v>
      </c>
      <c r="D22" s="2">
        <v>21.51</v>
      </c>
      <c r="E22" s="1">
        <v>451.71</v>
      </c>
      <c r="F22" s="3">
        <v>43521</v>
      </c>
      <c r="G22" s="5">
        <v>0.47499999999999998</v>
      </c>
      <c r="H22" t="s">
        <v>13</v>
      </c>
      <c r="I22" s="1">
        <v>21.51</v>
      </c>
      <c r="J22" s="6">
        <v>4.8</v>
      </c>
      <c r="K22" t="str">
        <f t="shared" si="0"/>
        <v>Feb</v>
      </c>
      <c r="L22" t="str">
        <f t="shared" si="1"/>
        <v>Mon</v>
      </c>
      <c r="M22" t="str">
        <f t="shared" si="2"/>
        <v>morning</v>
      </c>
      <c r="N22" t="str">
        <f>VLOOKUP(A22,'Customer-details'!$A$1:$C$1001,2,0)</f>
        <v>Member</v>
      </c>
      <c r="O22" t="str">
        <f>VLOOKUP(A22,'Customer-details'!$A$1:$C$1001,3,0)</f>
        <v>Male</v>
      </c>
      <c r="P22" t="str">
        <f>VLOOKUP(A22,'Product-details'!$A$1:$C$1001,2,0)</f>
        <v>Electronic accessories</v>
      </c>
      <c r="Q22" t="str">
        <f>VLOOKUP(A22,'City-details'!$A$1:$C$1001,3,0)</f>
        <v>Naypyitaw</v>
      </c>
      <c r="R22" t="str">
        <f>VLOOKUP(A22,'City-details'!$A$1:$C$1001,2,0)</f>
        <v>C</v>
      </c>
      <c r="S22" t="str">
        <f t="shared" si="3"/>
        <v>Poor</v>
      </c>
    </row>
    <row r="23" spans="1:19">
      <c r="A23" t="s">
        <v>36</v>
      </c>
      <c r="B23" s="1">
        <v>87.98</v>
      </c>
      <c r="C23" s="4">
        <v>3</v>
      </c>
      <c r="D23" s="2">
        <v>13.196999999999999</v>
      </c>
      <c r="E23" s="1">
        <v>277.137</v>
      </c>
      <c r="F23" s="3">
        <v>43529</v>
      </c>
      <c r="G23" s="5">
        <v>0.44444444444444398</v>
      </c>
      <c r="H23" t="s">
        <v>13</v>
      </c>
      <c r="I23" s="1">
        <v>13.196999999999999</v>
      </c>
      <c r="J23" s="6">
        <v>5.0999999999999996</v>
      </c>
      <c r="K23" t="str">
        <f t="shared" si="0"/>
        <v>Mar</v>
      </c>
      <c r="L23" t="str">
        <f t="shared" si="1"/>
        <v>Tue</v>
      </c>
      <c r="M23" t="str">
        <f t="shared" si="2"/>
        <v>morning</v>
      </c>
      <c r="N23" t="str">
        <f>VLOOKUP(A23,'Customer-details'!$A$1:$C$1001,2,0)</f>
        <v>Normal</v>
      </c>
      <c r="O23" t="str">
        <f>VLOOKUP(A23,'Customer-details'!$A$1:$C$1001,3,0)</f>
        <v>Male</v>
      </c>
      <c r="P23" t="str">
        <f>VLOOKUP(A23,'Product-details'!$A$1:$C$1001,2,0)</f>
        <v>Health and beauty</v>
      </c>
      <c r="Q23" t="str">
        <f>VLOOKUP(A23,'City-details'!$A$1:$C$1001,3,0)</f>
        <v>Mandalay</v>
      </c>
      <c r="R23" t="str">
        <f>VLOOKUP(A23,'City-details'!$A$1:$C$1001,2,0)</f>
        <v>B</v>
      </c>
      <c r="S23" t="str">
        <f t="shared" si="3"/>
        <v>Poor</v>
      </c>
    </row>
    <row r="24" spans="1:19">
      <c r="A24" t="s">
        <v>37</v>
      </c>
      <c r="B24" s="1">
        <v>33.200000000000003</v>
      </c>
      <c r="C24" s="4">
        <v>2</v>
      </c>
      <c r="D24" s="2">
        <v>3.32</v>
      </c>
      <c r="E24" s="1">
        <v>69.72</v>
      </c>
      <c r="F24" s="3">
        <v>43539</v>
      </c>
      <c r="G24" s="5">
        <v>0.51388888888888895</v>
      </c>
      <c r="H24" t="s">
        <v>17</v>
      </c>
      <c r="I24" s="1">
        <v>3.32</v>
      </c>
      <c r="J24" s="6">
        <v>4.4000000000000004</v>
      </c>
      <c r="K24" t="str">
        <f t="shared" si="0"/>
        <v>Mar</v>
      </c>
      <c r="L24" t="str">
        <f t="shared" si="1"/>
        <v>Fri</v>
      </c>
      <c r="M24" t="str">
        <f t="shared" si="2"/>
        <v>afternoon</v>
      </c>
      <c r="N24" t="str">
        <f>VLOOKUP(A24,'Customer-details'!$A$1:$C$1001,2,0)</f>
        <v>Normal</v>
      </c>
      <c r="O24" t="str">
        <f>VLOOKUP(A24,'Customer-details'!$A$1:$C$1001,3,0)</f>
        <v>Male</v>
      </c>
      <c r="P24" t="str">
        <f>VLOOKUP(A24,'Product-details'!$A$1:$C$1001,2,0)</f>
        <v>Home and lifestyle</v>
      </c>
      <c r="Q24" t="str">
        <f>VLOOKUP(A24,'City-details'!$A$1:$C$1001,3,0)</f>
        <v>Mandalay</v>
      </c>
      <c r="R24" t="str">
        <f>VLOOKUP(A24,'City-details'!$A$1:$C$1001,2,0)</f>
        <v>B</v>
      </c>
      <c r="S24" t="str">
        <f t="shared" si="3"/>
        <v>Poor</v>
      </c>
    </row>
    <row r="25" spans="1:19">
      <c r="A25" t="s">
        <v>38</v>
      </c>
      <c r="B25" s="1">
        <v>34.56</v>
      </c>
      <c r="C25" s="4">
        <v>5</v>
      </c>
      <c r="D25" s="2">
        <v>8.64</v>
      </c>
      <c r="E25" s="1">
        <v>181.44</v>
      </c>
      <c r="F25" s="3">
        <v>43513</v>
      </c>
      <c r="G25" s="5">
        <v>0.46875</v>
      </c>
      <c r="H25" t="s">
        <v>13</v>
      </c>
      <c r="I25" s="1">
        <v>8.64</v>
      </c>
      <c r="J25" s="6">
        <v>9.9</v>
      </c>
      <c r="K25" t="str">
        <f t="shared" si="0"/>
        <v>Feb</v>
      </c>
      <c r="L25" t="str">
        <f t="shared" si="1"/>
        <v>Sun</v>
      </c>
      <c r="M25" t="str">
        <f t="shared" si="2"/>
        <v>morning</v>
      </c>
      <c r="N25" t="str">
        <f>VLOOKUP(A25,'Customer-details'!$A$1:$C$1001,2,0)</f>
        <v>Normal</v>
      </c>
      <c r="O25" t="str">
        <f>VLOOKUP(A25,'Customer-details'!$A$1:$C$1001,3,0)</f>
        <v>Male</v>
      </c>
      <c r="P25" t="str">
        <f>VLOOKUP(A25,'Product-details'!$A$1:$C$1001,2,0)</f>
        <v>Electronic accessories</v>
      </c>
      <c r="Q25" t="str">
        <f>VLOOKUP(A25,'City-details'!$A$1:$C$1001,3,0)</f>
        <v>Yangon</v>
      </c>
      <c r="R25" t="str">
        <f>VLOOKUP(A25,'City-details'!$A$1:$C$1001,2,0)</f>
        <v>A</v>
      </c>
      <c r="S25" t="str">
        <f t="shared" si="3"/>
        <v>Good</v>
      </c>
    </row>
    <row r="26" spans="1:19">
      <c r="A26" t="s">
        <v>39</v>
      </c>
      <c r="B26" s="1">
        <v>88.63</v>
      </c>
      <c r="C26" s="4">
        <v>3</v>
      </c>
      <c r="D26" s="2">
        <v>13.294499999999999</v>
      </c>
      <c r="E26" s="1">
        <v>279.18450000000001</v>
      </c>
      <c r="F26" s="3">
        <v>43526</v>
      </c>
      <c r="G26" s="5">
        <v>0.73333333333333295</v>
      </c>
      <c r="H26" t="s">
        <v>13</v>
      </c>
      <c r="I26" s="1">
        <v>13.294499999999999</v>
      </c>
      <c r="J26" s="6">
        <v>6</v>
      </c>
      <c r="K26" t="str">
        <f t="shared" si="0"/>
        <v>Mar</v>
      </c>
      <c r="L26" t="str">
        <f t="shared" si="1"/>
        <v>Sat</v>
      </c>
      <c r="M26" t="str">
        <f t="shared" si="2"/>
        <v>evening</v>
      </c>
      <c r="N26" t="str">
        <f>VLOOKUP(A26,'Customer-details'!$A$1:$C$1001,2,0)</f>
        <v>Member</v>
      </c>
      <c r="O26" t="str">
        <f>VLOOKUP(A26,'Customer-details'!$A$1:$C$1001,3,0)</f>
        <v>Male</v>
      </c>
      <c r="P26" t="str">
        <f>VLOOKUP(A26,'Product-details'!$A$1:$C$1001,2,0)</f>
        <v>Sports and travel</v>
      </c>
      <c r="Q26" t="str">
        <f>VLOOKUP(A26,'City-details'!$A$1:$C$1001,3,0)</f>
        <v>Yangon</v>
      </c>
      <c r="R26" t="str">
        <f>VLOOKUP(A26,'City-details'!$A$1:$C$1001,2,0)</f>
        <v>A</v>
      </c>
      <c r="S26" t="str">
        <f t="shared" si="3"/>
        <v>Average</v>
      </c>
    </row>
    <row r="27" spans="1:19">
      <c r="A27" t="s">
        <v>40</v>
      </c>
      <c r="B27" s="1">
        <v>52.59</v>
      </c>
      <c r="C27" s="4">
        <v>8</v>
      </c>
      <c r="D27" s="2">
        <v>21.036000000000001</v>
      </c>
      <c r="E27" s="1">
        <v>441.75599999999997</v>
      </c>
      <c r="F27" s="3">
        <v>43546</v>
      </c>
      <c r="G27" s="5">
        <v>0.80555555555555503</v>
      </c>
      <c r="H27" t="s">
        <v>17</v>
      </c>
      <c r="I27" s="1">
        <v>21.036000000000001</v>
      </c>
      <c r="J27" s="6">
        <v>8.5</v>
      </c>
      <c r="K27" t="str">
        <f t="shared" si="0"/>
        <v>Mar</v>
      </c>
      <c r="L27" t="str">
        <f t="shared" si="1"/>
        <v>Fri</v>
      </c>
      <c r="M27" t="str">
        <f t="shared" si="2"/>
        <v>evening</v>
      </c>
      <c r="N27" t="str">
        <f>VLOOKUP(A27,'Customer-details'!$A$1:$C$1001,2,0)</f>
        <v>Member</v>
      </c>
      <c r="O27" t="str">
        <f>VLOOKUP(A27,'Customer-details'!$A$1:$C$1001,3,0)</f>
        <v>Female</v>
      </c>
      <c r="P27" t="str">
        <f>VLOOKUP(A27,'Product-details'!$A$1:$C$1001,2,0)</f>
        <v>Home and lifestyle</v>
      </c>
      <c r="Q27" t="str">
        <f>VLOOKUP(A27,'City-details'!$A$1:$C$1001,3,0)</f>
        <v>Yangon</v>
      </c>
      <c r="R27" t="str">
        <f>VLOOKUP(A27,'City-details'!$A$1:$C$1001,2,0)</f>
        <v>A</v>
      </c>
      <c r="S27" t="str">
        <f t="shared" si="3"/>
        <v>Good</v>
      </c>
    </row>
    <row r="28" spans="1:19">
      <c r="A28" t="s">
        <v>41</v>
      </c>
      <c r="B28" s="1">
        <v>33.520000000000003</v>
      </c>
      <c r="C28" s="4">
        <v>1</v>
      </c>
      <c r="D28" s="2">
        <v>1.6759999999999999</v>
      </c>
      <c r="E28" s="1">
        <v>35.195999999999998</v>
      </c>
      <c r="F28" s="3">
        <v>43504</v>
      </c>
      <c r="G28" s="5">
        <v>0.64652777777777803</v>
      </c>
      <c r="H28" t="s">
        <v>15</v>
      </c>
      <c r="I28" s="1">
        <v>1.6759999999999999</v>
      </c>
      <c r="J28" s="6">
        <v>6.7</v>
      </c>
      <c r="K28" t="str">
        <f t="shared" si="0"/>
        <v>Feb</v>
      </c>
      <c r="L28" t="str">
        <f t="shared" si="1"/>
        <v>Fri</v>
      </c>
      <c r="M28" t="str">
        <f t="shared" si="2"/>
        <v>afternoon</v>
      </c>
      <c r="N28" t="str">
        <f>VLOOKUP(A28,'Customer-details'!$A$1:$C$1001,2,0)</f>
        <v>Normal</v>
      </c>
      <c r="O28" t="str">
        <f>VLOOKUP(A28,'Customer-details'!$A$1:$C$1001,3,0)</f>
        <v>Male</v>
      </c>
      <c r="P28" t="str">
        <f>VLOOKUP(A28,'Product-details'!$A$1:$C$1001,2,0)</f>
        <v>Fashion accessories</v>
      </c>
      <c r="Q28" t="str">
        <f>VLOOKUP(A28,'City-details'!$A$1:$C$1001,3,0)</f>
        <v>Mandalay</v>
      </c>
      <c r="R28" t="str">
        <f>VLOOKUP(A28,'City-details'!$A$1:$C$1001,2,0)</f>
        <v>B</v>
      </c>
      <c r="S28" t="str">
        <f t="shared" si="3"/>
        <v>Average</v>
      </c>
    </row>
    <row r="29" spans="1:19">
      <c r="A29" t="s">
        <v>42</v>
      </c>
      <c r="B29" s="1">
        <v>87.67</v>
      </c>
      <c r="C29" s="4">
        <v>2</v>
      </c>
      <c r="D29" s="2">
        <v>8.7669999999999995</v>
      </c>
      <c r="E29" s="1">
        <v>184.107</v>
      </c>
      <c r="F29" s="3">
        <v>43534</v>
      </c>
      <c r="G29" s="5">
        <v>0.51180555555555596</v>
      </c>
      <c r="H29" t="s">
        <v>17</v>
      </c>
      <c r="I29" s="1">
        <v>8.7669999999999995</v>
      </c>
      <c r="J29" s="6">
        <v>7.7</v>
      </c>
      <c r="K29" t="str">
        <f t="shared" si="0"/>
        <v>Mar</v>
      </c>
      <c r="L29" t="str">
        <f t="shared" si="1"/>
        <v>Sun</v>
      </c>
      <c r="M29" t="str">
        <f t="shared" si="2"/>
        <v>afternoon</v>
      </c>
      <c r="N29" t="str">
        <f>VLOOKUP(A29,'Customer-details'!$A$1:$C$1001,2,0)</f>
        <v>Normal</v>
      </c>
      <c r="O29" t="str">
        <f>VLOOKUP(A29,'Customer-details'!$A$1:$C$1001,3,0)</f>
        <v>Female</v>
      </c>
      <c r="P29" t="str">
        <f>VLOOKUP(A29,'Product-details'!$A$1:$C$1001,2,0)</f>
        <v>Fashion accessories</v>
      </c>
      <c r="Q29" t="str">
        <f>VLOOKUP(A29,'City-details'!$A$1:$C$1001,3,0)</f>
        <v>Yangon</v>
      </c>
      <c r="R29" t="str">
        <f>VLOOKUP(A29,'City-details'!$A$1:$C$1001,2,0)</f>
        <v>A</v>
      </c>
      <c r="S29" t="str">
        <f t="shared" si="3"/>
        <v>Average</v>
      </c>
    </row>
    <row r="30" spans="1:19">
      <c r="A30" t="s">
        <v>43</v>
      </c>
      <c r="B30" s="1">
        <v>88.36</v>
      </c>
      <c r="C30" s="4">
        <v>5</v>
      </c>
      <c r="D30" s="2">
        <v>22.09</v>
      </c>
      <c r="E30" s="1">
        <v>463.89</v>
      </c>
      <c r="F30" s="3">
        <v>43490</v>
      </c>
      <c r="G30" s="5">
        <v>0.82499999999999996</v>
      </c>
      <c r="H30" t="s">
        <v>15</v>
      </c>
      <c r="I30" s="1">
        <v>22.09</v>
      </c>
      <c r="J30" s="6">
        <v>9.6</v>
      </c>
      <c r="K30" t="str">
        <f t="shared" si="0"/>
        <v>Jan</v>
      </c>
      <c r="L30" t="str">
        <f t="shared" si="1"/>
        <v>Fri</v>
      </c>
      <c r="M30" t="str">
        <f t="shared" si="2"/>
        <v>evening</v>
      </c>
      <c r="N30" t="str">
        <f>VLOOKUP(A30,'Customer-details'!$A$1:$C$1001,2,0)</f>
        <v>Normal</v>
      </c>
      <c r="O30" t="str">
        <f>VLOOKUP(A30,'Customer-details'!$A$1:$C$1001,3,0)</f>
        <v>Female</v>
      </c>
      <c r="P30" t="str">
        <f>VLOOKUP(A30,'Product-details'!$A$1:$C$1001,2,0)</f>
        <v>Food and beverages</v>
      </c>
      <c r="Q30" t="str">
        <f>VLOOKUP(A30,'City-details'!$A$1:$C$1001,3,0)</f>
        <v>Mandalay</v>
      </c>
      <c r="R30" t="str">
        <f>VLOOKUP(A30,'City-details'!$A$1:$C$1001,2,0)</f>
        <v>B</v>
      </c>
      <c r="S30" t="str">
        <f t="shared" si="3"/>
        <v>Good</v>
      </c>
    </row>
    <row r="31" spans="1:19">
      <c r="A31" t="s">
        <v>44</v>
      </c>
      <c r="B31" s="1">
        <v>24.89</v>
      </c>
      <c r="C31" s="4">
        <v>9</v>
      </c>
      <c r="D31" s="2">
        <v>11.2005</v>
      </c>
      <c r="E31" s="1">
        <v>235.2105</v>
      </c>
      <c r="F31" s="3">
        <v>43539</v>
      </c>
      <c r="G31" s="5">
        <v>0.65</v>
      </c>
      <c r="H31" t="s">
        <v>15</v>
      </c>
      <c r="I31" s="1">
        <v>11.2005</v>
      </c>
      <c r="J31" s="6">
        <v>7.4</v>
      </c>
      <c r="K31" t="str">
        <f t="shared" si="0"/>
        <v>Mar</v>
      </c>
      <c r="L31" t="str">
        <f t="shared" si="1"/>
        <v>Fri</v>
      </c>
      <c r="M31" t="str">
        <f t="shared" si="2"/>
        <v>afternoon</v>
      </c>
      <c r="N31" t="str">
        <f>VLOOKUP(A31,'Customer-details'!$A$1:$C$1001,2,0)</f>
        <v>Normal</v>
      </c>
      <c r="O31" t="str">
        <f>VLOOKUP(A31,'Customer-details'!$A$1:$C$1001,3,0)</f>
        <v>Male</v>
      </c>
      <c r="P31" t="str">
        <f>VLOOKUP(A31,'Product-details'!$A$1:$C$1001,2,0)</f>
        <v>Health and beauty</v>
      </c>
      <c r="Q31" t="str">
        <f>VLOOKUP(A31,'City-details'!$A$1:$C$1001,3,0)</f>
        <v>Yangon</v>
      </c>
      <c r="R31" t="str">
        <f>VLOOKUP(A31,'City-details'!$A$1:$C$1001,2,0)</f>
        <v>A</v>
      </c>
      <c r="S31" t="str">
        <f t="shared" si="3"/>
        <v>Average</v>
      </c>
    </row>
    <row r="32" spans="1:19">
      <c r="A32" t="s">
        <v>45</v>
      </c>
      <c r="B32" s="1">
        <v>94.13</v>
      </c>
      <c r="C32" s="4">
        <v>5</v>
      </c>
      <c r="D32" s="2">
        <v>23.532499999999999</v>
      </c>
      <c r="E32" s="1">
        <v>494.1825</v>
      </c>
      <c r="F32" s="3">
        <v>43521</v>
      </c>
      <c r="G32" s="5">
        <v>0.81874999999999998</v>
      </c>
      <c r="H32" t="s">
        <v>17</v>
      </c>
      <c r="I32" s="1">
        <v>23.532499999999999</v>
      </c>
      <c r="J32" s="6">
        <v>4.8</v>
      </c>
      <c r="K32" t="str">
        <f t="shared" si="0"/>
        <v>Feb</v>
      </c>
      <c r="L32" t="str">
        <f t="shared" si="1"/>
        <v>Mon</v>
      </c>
      <c r="M32" t="str">
        <f t="shared" si="2"/>
        <v>evening</v>
      </c>
      <c r="N32" t="str">
        <f>VLOOKUP(A32,'Customer-details'!$A$1:$C$1001,2,0)</f>
        <v>Normal</v>
      </c>
      <c r="O32" t="str">
        <f>VLOOKUP(A32,'Customer-details'!$A$1:$C$1001,3,0)</f>
        <v>Male</v>
      </c>
      <c r="P32" t="str">
        <f>VLOOKUP(A32,'Product-details'!$A$1:$C$1001,2,0)</f>
        <v>Fashion accessories</v>
      </c>
      <c r="Q32" t="str">
        <f>VLOOKUP(A32,'City-details'!$A$1:$C$1001,3,0)</f>
        <v>Mandalay</v>
      </c>
      <c r="R32" t="str">
        <f>VLOOKUP(A32,'City-details'!$A$1:$C$1001,2,0)</f>
        <v>B</v>
      </c>
      <c r="S32" t="str">
        <f t="shared" si="3"/>
        <v>Poor</v>
      </c>
    </row>
    <row r="33" spans="1:19">
      <c r="A33" t="s">
        <v>46</v>
      </c>
      <c r="B33" s="1">
        <v>78.069999999999993</v>
      </c>
      <c r="C33" s="4">
        <v>9</v>
      </c>
      <c r="D33" s="2">
        <v>35.131500000000003</v>
      </c>
      <c r="E33" s="1">
        <v>737.76149999999996</v>
      </c>
      <c r="F33" s="3">
        <v>43493</v>
      </c>
      <c r="G33" s="5">
        <v>0.52986111111111101</v>
      </c>
      <c r="H33" t="s">
        <v>15</v>
      </c>
      <c r="I33" s="1">
        <v>35.131500000000003</v>
      </c>
      <c r="J33" s="6">
        <v>4.5</v>
      </c>
      <c r="K33" t="str">
        <f t="shared" si="0"/>
        <v>Jan</v>
      </c>
      <c r="L33" t="str">
        <f t="shared" si="1"/>
        <v>Mon</v>
      </c>
      <c r="M33" t="str">
        <f t="shared" si="2"/>
        <v>afternoon</v>
      </c>
      <c r="N33" t="str">
        <f>VLOOKUP(A33,'Customer-details'!$A$1:$C$1001,2,0)</f>
        <v>Member</v>
      </c>
      <c r="O33" t="str">
        <f>VLOOKUP(A33,'Customer-details'!$A$1:$C$1001,3,0)</f>
        <v>Male</v>
      </c>
      <c r="P33" t="str">
        <f>VLOOKUP(A33,'Product-details'!$A$1:$C$1001,2,0)</f>
        <v>Sports and travel</v>
      </c>
      <c r="Q33" t="str">
        <f>VLOOKUP(A33,'City-details'!$A$1:$C$1001,3,0)</f>
        <v>Mandalay</v>
      </c>
      <c r="R33" t="str">
        <f>VLOOKUP(A33,'City-details'!$A$1:$C$1001,2,0)</f>
        <v>B</v>
      </c>
      <c r="S33" t="str">
        <f t="shared" si="3"/>
        <v>Poor</v>
      </c>
    </row>
    <row r="34" spans="1:19">
      <c r="A34" t="s">
        <v>47</v>
      </c>
      <c r="B34" s="1">
        <v>83.78</v>
      </c>
      <c r="C34" s="4">
        <v>8</v>
      </c>
      <c r="D34" s="2">
        <v>33.512</v>
      </c>
      <c r="E34" s="1">
        <v>703.75199999999995</v>
      </c>
      <c r="F34" s="3">
        <v>43475</v>
      </c>
      <c r="G34" s="5">
        <v>0.61736111111111103</v>
      </c>
      <c r="H34" t="s">
        <v>15</v>
      </c>
      <c r="I34" s="1">
        <v>33.512</v>
      </c>
      <c r="J34" s="6">
        <v>5.0999999999999996</v>
      </c>
      <c r="K34" t="str">
        <f t="shared" si="0"/>
        <v>Jan</v>
      </c>
      <c r="L34" t="str">
        <f t="shared" si="1"/>
        <v>Thu</v>
      </c>
      <c r="M34" t="str">
        <f t="shared" si="2"/>
        <v>afternoon</v>
      </c>
      <c r="N34" t="str">
        <f>VLOOKUP(A34,'Customer-details'!$A$1:$C$1001,2,0)</f>
        <v>Normal</v>
      </c>
      <c r="O34" t="str">
        <f>VLOOKUP(A34,'Customer-details'!$A$1:$C$1001,3,0)</f>
        <v>Male</v>
      </c>
      <c r="P34" t="str">
        <f>VLOOKUP(A34,'Product-details'!$A$1:$C$1001,2,0)</f>
        <v>Sports and travel</v>
      </c>
      <c r="Q34" t="str">
        <f>VLOOKUP(A34,'City-details'!$A$1:$C$1001,3,0)</f>
        <v>Mandalay</v>
      </c>
      <c r="R34" t="str">
        <f>VLOOKUP(A34,'City-details'!$A$1:$C$1001,2,0)</f>
        <v>B</v>
      </c>
      <c r="S34" t="str">
        <f t="shared" si="3"/>
        <v>Poor</v>
      </c>
    </row>
    <row r="35" spans="1:19">
      <c r="A35" t="s">
        <v>48</v>
      </c>
      <c r="B35" s="1">
        <v>96.58</v>
      </c>
      <c r="C35" s="4">
        <v>2</v>
      </c>
      <c r="D35" s="2">
        <v>9.6579999999999995</v>
      </c>
      <c r="E35" s="1">
        <v>202.81800000000001</v>
      </c>
      <c r="F35" s="3">
        <v>43539</v>
      </c>
      <c r="G35" s="5">
        <v>0.42499999999999999</v>
      </c>
      <c r="H35" t="s">
        <v>17</v>
      </c>
      <c r="I35" s="1">
        <v>9.6579999999999995</v>
      </c>
      <c r="J35" s="6">
        <v>5.0999999999999996</v>
      </c>
      <c r="K35" t="str">
        <f t="shared" si="0"/>
        <v>Mar</v>
      </c>
      <c r="L35" t="str">
        <f t="shared" si="1"/>
        <v>Fri</v>
      </c>
      <c r="M35" t="str">
        <f t="shared" si="2"/>
        <v>morning</v>
      </c>
      <c r="N35" t="str">
        <f>VLOOKUP(A35,'Customer-details'!$A$1:$C$1001,2,0)</f>
        <v>Normal</v>
      </c>
      <c r="O35" t="str">
        <f>VLOOKUP(A35,'Customer-details'!$A$1:$C$1001,3,0)</f>
        <v>Male</v>
      </c>
      <c r="P35" t="str">
        <f>VLOOKUP(A35,'Product-details'!$A$1:$C$1001,2,0)</f>
        <v>Health and beauty</v>
      </c>
      <c r="Q35" t="str">
        <f>VLOOKUP(A35,'City-details'!$A$1:$C$1001,3,0)</f>
        <v>Yangon</v>
      </c>
      <c r="R35" t="str">
        <f>VLOOKUP(A35,'City-details'!$A$1:$C$1001,2,0)</f>
        <v>A</v>
      </c>
      <c r="S35" t="str">
        <f t="shared" si="3"/>
        <v>Poor</v>
      </c>
    </row>
    <row r="36" spans="1:19">
      <c r="A36" t="s">
        <v>49</v>
      </c>
      <c r="B36" s="1">
        <v>99.42</v>
      </c>
      <c r="C36" s="4">
        <v>4</v>
      </c>
      <c r="D36" s="2">
        <v>19.884</v>
      </c>
      <c r="E36" s="1">
        <v>417.56400000000002</v>
      </c>
      <c r="F36" s="3">
        <v>43502</v>
      </c>
      <c r="G36" s="5">
        <v>0.44583333333333303</v>
      </c>
      <c r="H36" t="s">
        <v>13</v>
      </c>
      <c r="I36" s="1">
        <v>19.884</v>
      </c>
      <c r="J36" s="6">
        <v>7.5</v>
      </c>
      <c r="K36" t="str">
        <f t="shared" si="0"/>
        <v>Feb</v>
      </c>
      <c r="L36" t="str">
        <f t="shared" si="1"/>
        <v>Wed</v>
      </c>
      <c r="M36" t="str">
        <f t="shared" si="2"/>
        <v>morning</v>
      </c>
      <c r="N36" t="str">
        <f>VLOOKUP(A36,'Customer-details'!$A$1:$C$1001,2,0)</f>
        <v>Member</v>
      </c>
      <c r="O36" t="str">
        <f>VLOOKUP(A36,'Customer-details'!$A$1:$C$1001,3,0)</f>
        <v>Female</v>
      </c>
      <c r="P36" t="str">
        <f>VLOOKUP(A36,'Product-details'!$A$1:$C$1001,2,0)</f>
        <v>Food and beverages</v>
      </c>
      <c r="Q36" t="str">
        <f>VLOOKUP(A36,'City-details'!$A$1:$C$1001,3,0)</f>
        <v>Naypyitaw</v>
      </c>
      <c r="R36" t="str">
        <f>VLOOKUP(A36,'City-details'!$A$1:$C$1001,2,0)</f>
        <v>C</v>
      </c>
      <c r="S36" t="str">
        <f t="shared" si="3"/>
        <v>Average</v>
      </c>
    </row>
    <row r="37" spans="1:19">
      <c r="A37" t="s">
        <v>50</v>
      </c>
      <c r="B37" s="1">
        <v>68.12</v>
      </c>
      <c r="C37" s="4">
        <v>1</v>
      </c>
      <c r="D37" s="2">
        <v>3.4060000000000001</v>
      </c>
      <c r="E37" s="1">
        <v>71.525999999999996</v>
      </c>
      <c r="F37" s="3">
        <v>43472</v>
      </c>
      <c r="G37" s="5">
        <v>0.51944444444444404</v>
      </c>
      <c r="H37" t="s">
        <v>13</v>
      </c>
      <c r="I37" s="1">
        <v>3.4060000000000001</v>
      </c>
      <c r="J37" s="6">
        <v>6.8</v>
      </c>
      <c r="K37" t="str">
        <f t="shared" si="0"/>
        <v>Jan</v>
      </c>
      <c r="L37" t="str">
        <f t="shared" si="1"/>
        <v>Mon</v>
      </c>
      <c r="M37" t="str">
        <f t="shared" si="2"/>
        <v>afternoon</v>
      </c>
      <c r="N37" t="str">
        <f>VLOOKUP(A37,'Customer-details'!$A$1:$C$1001,2,0)</f>
        <v>Member</v>
      </c>
      <c r="O37" t="str">
        <f>VLOOKUP(A37,'Customer-details'!$A$1:$C$1001,3,0)</f>
        <v>Female</v>
      </c>
      <c r="P37" t="str">
        <f>VLOOKUP(A37,'Product-details'!$A$1:$C$1001,2,0)</f>
        <v>Sports and travel</v>
      </c>
      <c r="Q37" t="str">
        <f>VLOOKUP(A37,'City-details'!$A$1:$C$1001,3,0)</f>
        <v>Naypyitaw</v>
      </c>
      <c r="R37" t="str">
        <f>VLOOKUP(A37,'City-details'!$A$1:$C$1001,2,0)</f>
        <v>C</v>
      </c>
      <c r="S37" t="str">
        <f t="shared" si="3"/>
        <v>Average</v>
      </c>
    </row>
    <row r="38" spans="1:19">
      <c r="A38" t="s">
        <v>51</v>
      </c>
      <c r="B38" s="1">
        <v>62.62</v>
      </c>
      <c r="C38" s="4">
        <v>5</v>
      </c>
      <c r="D38" s="2">
        <v>15.654999999999999</v>
      </c>
      <c r="E38" s="1">
        <v>328.755</v>
      </c>
      <c r="F38" s="3">
        <v>43534</v>
      </c>
      <c r="G38" s="5">
        <v>0.80208333333333304</v>
      </c>
      <c r="H38" t="s">
        <v>13</v>
      </c>
      <c r="I38" s="1">
        <v>15.654999999999999</v>
      </c>
      <c r="J38" s="6">
        <v>7</v>
      </c>
      <c r="K38" t="str">
        <f t="shared" si="0"/>
        <v>Mar</v>
      </c>
      <c r="L38" t="str">
        <f t="shared" si="1"/>
        <v>Sun</v>
      </c>
      <c r="M38" t="str">
        <f t="shared" si="2"/>
        <v>evening</v>
      </c>
      <c r="N38" t="str">
        <f>VLOOKUP(A38,'Customer-details'!$A$1:$C$1001,2,0)</f>
        <v>Member</v>
      </c>
      <c r="O38" t="str">
        <f>VLOOKUP(A38,'Customer-details'!$A$1:$C$1001,3,0)</f>
        <v>Male</v>
      </c>
      <c r="P38" t="str">
        <f>VLOOKUP(A38,'Product-details'!$A$1:$C$1001,2,0)</f>
        <v>Sports and travel</v>
      </c>
      <c r="Q38" t="str">
        <f>VLOOKUP(A38,'City-details'!$A$1:$C$1001,3,0)</f>
        <v>Yangon</v>
      </c>
      <c r="R38" t="str">
        <f>VLOOKUP(A38,'City-details'!$A$1:$C$1001,2,0)</f>
        <v>A</v>
      </c>
      <c r="S38" t="str">
        <f t="shared" si="3"/>
        <v>Average</v>
      </c>
    </row>
    <row r="39" spans="1:19">
      <c r="A39" t="s">
        <v>52</v>
      </c>
      <c r="B39" s="1">
        <v>60.88</v>
      </c>
      <c r="C39" s="4">
        <v>9</v>
      </c>
      <c r="D39" s="2">
        <v>27.396000000000001</v>
      </c>
      <c r="E39" s="1">
        <v>575.31600000000003</v>
      </c>
      <c r="F39" s="3">
        <v>43480</v>
      </c>
      <c r="G39" s="5">
        <v>0.72013888888888899</v>
      </c>
      <c r="H39" t="s">
        <v>13</v>
      </c>
      <c r="I39" s="1">
        <v>27.396000000000001</v>
      </c>
      <c r="J39" s="6">
        <v>4.7</v>
      </c>
      <c r="K39" t="str">
        <f t="shared" si="0"/>
        <v>Jan</v>
      </c>
      <c r="L39" t="str">
        <f t="shared" si="1"/>
        <v>Tue</v>
      </c>
      <c r="M39" t="str">
        <f t="shared" si="2"/>
        <v>evening</v>
      </c>
      <c r="N39" t="str">
        <f>VLOOKUP(A39,'Customer-details'!$A$1:$C$1001,2,0)</f>
        <v>Normal</v>
      </c>
      <c r="O39" t="str">
        <f>VLOOKUP(A39,'Customer-details'!$A$1:$C$1001,3,0)</f>
        <v>Female</v>
      </c>
      <c r="P39" t="str">
        <f>VLOOKUP(A39,'Product-details'!$A$1:$C$1001,2,0)</f>
        <v>Electronic accessories</v>
      </c>
      <c r="Q39" t="str">
        <f>VLOOKUP(A39,'City-details'!$A$1:$C$1001,3,0)</f>
        <v>Yangon</v>
      </c>
      <c r="R39" t="str">
        <f>VLOOKUP(A39,'City-details'!$A$1:$C$1001,2,0)</f>
        <v>A</v>
      </c>
      <c r="S39" t="str">
        <f t="shared" si="3"/>
        <v>Poor</v>
      </c>
    </row>
    <row r="40" spans="1:19">
      <c r="A40" t="s">
        <v>53</v>
      </c>
      <c r="B40" s="1">
        <v>54.92</v>
      </c>
      <c r="C40" s="4">
        <v>8</v>
      </c>
      <c r="D40" s="2">
        <v>21.968</v>
      </c>
      <c r="E40" s="1">
        <v>461.32799999999997</v>
      </c>
      <c r="F40" s="3">
        <v>43547</v>
      </c>
      <c r="G40" s="5">
        <v>0.55833333333333302</v>
      </c>
      <c r="H40" t="s">
        <v>13</v>
      </c>
      <c r="I40" s="1">
        <v>21.968</v>
      </c>
      <c r="J40" s="6">
        <v>7.6</v>
      </c>
      <c r="K40" t="str">
        <f t="shared" si="0"/>
        <v>Mar</v>
      </c>
      <c r="L40" t="str">
        <f t="shared" si="1"/>
        <v>Sat</v>
      </c>
      <c r="M40" t="str">
        <f t="shared" si="2"/>
        <v>afternoon</v>
      </c>
      <c r="N40" t="str">
        <f>VLOOKUP(A40,'Customer-details'!$A$1:$C$1001,2,0)</f>
        <v>Normal</v>
      </c>
      <c r="O40" t="str">
        <f>VLOOKUP(A40,'Customer-details'!$A$1:$C$1001,3,0)</f>
        <v>Female</v>
      </c>
      <c r="P40" t="str">
        <f>VLOOKUP(A40,'Product-details'!$A$1:$C$1001,2,0)</f>
        <v>Health and beauty</v>
      </c>
      <c r="Q40" t="str">
        <f>VLOOKUP(A40,'City-details'!$A$1:$C$1001,3,0)</f>
        <v>Naypyitaw</v>
      </c>
      <c r="R40" t="str">
        <f>VLOOKUP(A40,'City-details'!$A$1:$C$1001,2,0)</f>
        <v>C</v>
      </c>
      <c r="S40" t="str">
        <f t="shared" si="3"/>
        <v>Average</v>
      </c>
    </row>
    <row r="41" spans="1:19">
      <c r="A41" t="s">
        <v>54</v>
      </c>
      <c r="B41" s="1">
        <v>30.12</v>
      </c>
      <c r="C41" s="4">
        <v>8</v>
      </c>
      <c r="D41" s="2">
        <v>12.048</v>
      </c>
      <c r="E41" s="1">
        <v>253.00800000000001</v>
      </c>
      <c r="F41" s="3">
        <v>43527</v>
      </c>
      <c r="G41" s="5">
        <v>0.54236111111111096</v>
      </c>
      <c r="H41" t="s">
        <v>15</v>
      </c>
      <c r="I41" s="1">
        <v>12.048</v>
      </c>
      <c r="J41" s="6">
        <v>7.7</v>
      </c>
      <c r="K41" t="str">
        <f t="shared" si="0"/>
        <v>Mar</v>
      </c>
      <c r="L41" t="str">
        <f t="shared" si="1"/>
        <v>Sun</v>
      </c>
      <c r="M41" t="str">
        <f t="shared" si="2"/>
        <v>afternoon</v>
      </c>
      <c r="N41" t="str">
        <f>VLOOKUP(A41,'Customer-details'!$A$1:$C$1001,2,0)</f>
        <v>Member</v>
      </c>
      <c r="O41" t="str">
        <f>VLOOKUP(A41,'Customer-details'!$A$1:$C$1001,3,0)</f>
        <v>Male</v>
      </c>
      <c r="P41" t="str">
        <f>VLOOKUP(A41,'Product-details'!$A$1:$C$1001,2,0)</f>
        <v>Home and lifestyle</v>
      </c>
      <c r="Q41" t="str">
        <f>VLOOKUP(A41,'City-details'!$A$1:$C$1001,3,0)</f>
        <v>Mandalay</v>
      </c>
      <c r="R41" t="str">
        <f>VLOOKUP(A41,'City-details'!$A$1:$C$1001,2,0)</f>
        <v>B</v>
      </c>
      <c r="S41" t="str">
        <f t="shared" si="3"/>
        <v>Average</v>
      </c>
    </row>
    <row r="42" spans="1:19">
      <c r="A42" t="s">
        <v>55</v>
      </c>
      <c r="B42" s="1">
        <v>86.72</v>
      </c>
      <c r="C42" s="4">
        <v>1</v>
      </c>
      <c r="D42" s="2">
        <v>4.3360000000000003</v>
      </c>
      <c r="E42" s="1">
        <v>91.055999999999997</v>
      </c>
      <c r="F42" s="3">
        <v>43482</v>
      </c>
      <c r="G42" s="5">
        <v>0.78125</v>
      </c>
      <c r="H42" t="s">
        <v>13</v>
      </c>
      <c r="I42" s="1">
        <v>4.3360000000000003</v>
      </c>
      <c r="J42" s="6">
        <v>7.9</v>
      </c>
      <c r="K42" t="str">
        <f t="shared" si="0"/>
        <v>Jan</v>
      </c>
      <c r="L42" t="str">
        <f t="shared" si="1"/>
        <v>Thu</v>
      </c>
      <c r="M42" t="str">
        <f t="shared" si="2"/>
        <v>evening</v>
      </c>
      <c r="N42" t="str">
        <f>VLOOKUP(A42,'Customer-details'!$A$1:$C$1001,2,0)</f>
        <v>Member</v>
      </c>
      <c r="O42" t="str">
        <f>VLOOKUP(A42,'Customer-details'!$A$1:$C$1001,3,0)</f>
        <v>Female</v>
      </c>
      <c r="P42" t="str">
        <f>VLOOKUP(A42,'Product-details'!$A$1:$C$1001,2,0)</f>
        <v>Home and lifestyle</v>
      </c>
      <c r="Q42" t="str">
        <f>VLOOKUP(A42,'City-details'!$A$1:$C$1001,3,0)</f>
        <v>Mandalay</v>
      </c>
      <c r="R42" t="str">
        <f>VLOOKUP(A42,'City-details'!$A$1:$C$1001,2,0)</f>
        <v>B</v>
      </c>
      <c r="S42" t="str">
        <f t="shared" si="3"/>
        <v>Average</v>
      </c>
    </row>
    <row r="43" spans="1:19">
      <c r="A43" t="s">
        <v>56</v>
      </c>
      <c r="B43" s="1">
        <v>56.11</v>
      </c>
      <c r="C43" s="4">
        <v>2</v>
      </c>
      <c r="D43" s="2">
        <v>5.6109999999999998</v>
      </c>
      <c r="E43" s="1">
        <v>117.831</v>
      </c>
      <c r="F43" s="3">
        <v>43498</v>
      </c>
      <c r="G43" s="5">
        <v>0.42430555555555599</v>
      </c>
      <c r="H43" t="s">
        <v>15</v>
      </c>
      <c r="I43" s="1">
        <v>5.6109999999999998</v>
      </c>
      <c r="J43" s="6">
        <v>6.3</v>
      </c>
      <c r="K43" t="str">
        <f t="shared" si="0"/>
        <v>Feb</v>
      </c>
      <c r="L43" t="str">
        <f t="shared" si="1"/>
        <v>Sat</v>
      </c>
      <c r="M43" t="str">
        <f t="shared" si="2"/>
        <v>morning</v>
      </c>
      <c r="N43" t="str">
        <f>VLOOKUP(A43,'Customer-details'!$A$1:$C$1001,2,0)</f>
        <v>Member</v>
      </c>
      <c r="O43" t="str">
        <f>VLOOKUP(A43,'Customer-details'!$A$1:$C$1001,3,0)</f>
        <v>Male</v>
      </c>
      <c r="P43" t="str">
        <f>VLOOKUP(A43,'Product-details'!$A$1:$C$1001,2,0)</f>
        <v>Home and lifestyle</v>
      </c>
      <c r="Q43" t="str">
        <f>VLOOKUP(A43,'City-details'!$A$1:$C$1001,3,0)</f>
        <v>Naypyitaw</v>
      </c>
      <c r="R43" t="str">
        <f>VLOOKUP(A43,'City-details'!$A$1:$C$1001,2,0)</f>
        <v>C</v>
      </c>
      <c r="S43" t="str">
        <f t="shared" si="3"/>
        <v>Average</v>
      </c>
    </row>
    <row r="44" spans="1:19">
      <c r="A44" t="s">
        <v>57</v>
      </c>
      <c r="B44" s="1">
        <v>69.12</v>
      </c>
      <c r="C44" s="4">
        <v>6</v>
      </c>
      <c r="D44" s="2">
        <v>20.736000000000001</v>
      </c>
      <c r="E44" s="1">
        <v>435.45600000000002</v>
      </c>
      <c r="F44" s="3">
        <v>43504</v>
      </c>
      <c r="G44" s="5">
        <v>0.54374999999999996</v>
      </c>
      <c r="H44" t="s">
        <v>15</v>
      </c>
      <c r="I44" s="1">
        <v>20.736000000000001</v>
      </c>
      <c r="J44" s="6">
        <v>5.6</v>
      </c>
      <c r="K44" t="str">
        <f t="shared" si="0"/>
        <v>Feb</v>
      </c>
      <c r="L44" t="str">
        <f t="shared" si="1"/>
        <v>Fri</v>
      </c>
      <c r="M44" t="str">
        <f t="shared" si="2"/>
        <v>afternoon</v>
      </c>
      <c r="N44" t="str">
        <f>VLOOKUP(A44,'Customer-details'!$A$1:$C$1001,2,0)</f>
        <v>Member</v>
      </c>
      <c r="O44" t="str">
        <f>VLOOKUP(A44,'Customer-details'!$A$1:$C$1001,3,0)</f>
        <v>Female</v>
      </c>
      <c r="P44" t="str">
        <f>VLOOKUP(A44,'Product-details'!$A$1:$C$1001,2,0)</f>
        <v>Sports and travel</v>
      </c>
      <c r="Q44" t="str">
        <f>VLOOKUP(A44,'City-details'!$A$1:$C$1001,3,0)</f>
        <v>Mandalay</v>
      </c>
      <c r="R44" t="str">
        <f>VLOOKUP(A44,'City-details'!$A$1:$C$1001,2,0)</f>
        <v>B</v>
      </c>
      <c r="S44" t="str">
        <f t="shared" si="3"/>
        <v>Poor</v>
      </c>
    </row>
    <row r="45" spans="1:19">
      <c r="A45" t="s">
        <v>58</v>
      </c>
      <c r="B45" s="1">
        <v>98.7</v>
      </c>
      <c r="C45" s="4">
        <v>8</v>
      </c>
      <c r="D45" s="2">
        <v>39.479999999999997</v>
      </c>
      <c r="E45" s="1">
        <v>829.08</v>
      </c>
      <c r="F45" s="3">
        <v>43528</v>
      </c>
      <c r="G45" s="5">
        <v>0.86041666666666705</v>
      </c>
      <c r="H45" t="s">
        <v>15</v>
      </c>
      <c r="I45" s="1">
        <v>39.479999999999997</v>
      </c>
      <c r="J45" s="6">
        <v>7.6</v>
      </c>
      <c r="K45" t="str">
        <f t="shared" si="0"/>
        <v>Mar</v>
      </c>
      <c r="L45" t="str">
        <f t="shared" si="1"/>
        <v>Mon</v>
      </c>
      <c r="M45" t="str">
        <f t="shared" si="2"/>
        <v>evening</v>
      </c>
      <c r="N45" t="str">
        <f>VLOOKUP(A45,'Customer-details'!$A$1:$C$1001,2,0)</f>
        <v>Member</v>
      </c>
      <c r="O45" t="str">
        <f>VLOOKUP(A45,'Customer-details'!$A$1:$C$1001,3,0)</f>
        <v>Female</v>
      </c>
      <c r="P45" t="str">
        <f>VLOOKUP(A45,'Product-details'!$A$1:$C$1001,2,0)</f>
        <v>Food and beverages</v>
      </c>
      <c r="Q45" t="str">
        <f>VLOOKUP(A45,'City-details'!$A$1:$C$1001,3,0)</f>
        <v>Naypyitaw</v>
      </c>
      <c r="R45" t="str">
        <f>VLOOKUP(A45,'City-details'!$A$1:$C$1001,2,0)</f>
        <v>C</v>
      </c>
      <c r="S45" t="str">
        <f t="shared" si="3"/>
        <v>Average</v>
      </c>
    </row>
    <row r="46" spans="1:19">
      <c r="A46" t="s">
        <v>59</v>
      </c>
      <c r="B46" s="1">
        <v>15.37</v>
      </c>
      <c r="C46" s="4">
        <v>2</v>
      </c>
      <c r="D46" s="2">
        <v>1.5369999999999999</v>
      </c>
      <c r="E46" s="1">
        <v>32.277000000000001</v>
      </c>
      <c r="F46" s="3">
        <v>43540</v>
      </c>
      <c r="G46" s="5">
        <v>0.82430555555555596</v>
      </c>
      <c r="H46" t="s">
        <v>15</v>
      </c>
      <c r="I46" s="1">
        <v>1.5369999999999999</v>
      </c>
      <c r="J46" s="6">
        <v>7.2</v>
      </c>
      <c r="K46" t="str">
        <f t="shared" si="0"/>
        <v>Mar</v>
      </c>
      <c r="L46" t="str">
        <f t="shared" si="1"/>
        <v>Sat</v>
      </c>
      <c r="M46" t="str">
        <f t="shared" si="2"/>
        <v>evening</v>
      </c>
      <c r="N46" t="str">
        <f>VLOOKUP(A46,'Customer-details'!$A$1:$C$1001,2,0)</f>
        <v>Member</v>
      </c>
      <c r="O46" t="str">
        <f>VLOOKUP(A46,'Customer-details'!$A$1:$C$1001,3,0)</f>
        <v>Male</v>
      </c>
      <c r="P46" t="str">
        <f>VLOOKUP(A46,'Product-details'!$A$1:$C$1001,2,0)</f>
        <v>Health and beauty</v>
      </c>
      <c r="Q46" t="str">
        <f>VLOOKUP(A46,'City-details'!$A$1:$C$1001,3,0)</f>
        <v>Naypyitaw</v>
      </c>
      <c r="R46" t="str">
        <f>VLOOKUP(A46,'City-details'!$A$1:$C$1001,2,0)</f>
        <v>C</v>
      </c>
      <c r="S46" t="str">
        <f t="shared" si="3"/>
        <v>Average</v>
      </c>
    </row>
    <row r="47" spans="1:19">
      <c r="A47" t="s">
        <v>60</v>
      </c>
      <c r="B47" s="1">
        <v>93.96</v>
      </c>
      <c r="C47" s="4">
        <v>4</v>
      </c>
      <c r="D47" s="2">
        <v>18.792000000000002</v>
      </c>
      <c r="E47" s="1">
        <v>394.63200000000001</v>
      </c>
      <c r="F47" s="3">
        <v>43533</v>
      </c>
      <c r="G47" s="5">
        <v>0.75</v>
      </c>
      <c r="H47" t="s">
        <v>15</v>
      </c>
      <c r="I47" s="1">
        <v>18.792000000000002</v>
      </c>
      <c r="J47" s="6">
        <v>9.5</v>
      </c>
      <c r="K47" t="str">
        <f t="shared" si="0"/>
        <v>Mar</v>
      </c>
      <c r="L47" t="str">
        <f t="shared" si="1"/>
        <v>Sat</v>
      </c>
      <c r="M47" t="str">
        <f t="shared" si="2"/>
        <v>evening</v>
      </c>
      <c r="N47" t="str">
        <f>VLOOKUP(A47,'Customer-details'!$A$1:$C$1001,2,0)</f>
        <v>Member</v>
      </c>
      <c r="O47" t="str">
        <f>VLOOKUP(A47,'Customer-details'!$A$1:$C$1001,3,0)</f>
        <v>Female</v>
      </c>
      <c r="P47" t="str">
        <f>VLOOKUP(A47,'Product-details'!$A$1:$C$1001,2,0)</f>
        <v>Electronic accessories</v>
      </c>
      <c r="Q47" t="str">
        <f>VLOOKUP(A47,'City-details'!$A$1:$C$1001,3,0)</f>
        <v>Mandalay</v>
      </c>
      <c r="R47" t="str">
        <f>VLOOKUP(A47,'City-details'!$A$1:$C$1001,2,0)</f>
        <v>B</v>
      </c>
      <c r="S47" t="str">
        <f t="shared" si="3"/>
        <v>Good</v>
      </c>
    </row>
    <row r="48" spans="1:19">
      <c r="A48" t="s">
        <v>61</v>
      </c>
      <c r="B48" s="1">
        <v>56.69</v>
      </c>
      <c r="C48" s="4">
        <v>9</v>
      </c>
      <c r="D48" s="2">
        <v>25.5105</v>
      </c>
      <c r="E48" s="1">
        <v>535.72050000000002</v>
      </c>
      <c r="F48" s="3">
        <v>43523</v>
      </c>
      <c r="G48" s="5">
        <v>0.72499999999999998</v>
      </c>
      <c r="H48" t="s">
        <v>17</v>
      </c>
      <c r="I48" s="1">
        <v>25.5105</v>
      </c>
      <c r="J48" s="6">
        <v>8.4</v>
      </c>
      <c r="K48" t="str">
        <f t="shared" si="0"/>
        <v>Feb</v>
      </c>
      <c r="L48" t="str">
        <f t="shared" si="1"/>
        <v>Wed</v>
      </c>
      <c r="M48" t="str">
        <f t="shared" si="2"/>
        <v>evening</v>
      </c>
      <c r="N48" t="str">
        <f>VLOOKUP(A48,'Customer-details'!$A$1:$C$1001,2,0)</f>
        <v>Member</v>
      </c>
      <c r="O48" t="str">
        <f>VLOOKUP(A48,'Customer-details'!$A$1:$C$1001,3,0)</f>
        <v>Male</v>
      </c>
      <c r="P48" t="str">
        <f>VLOOKUP(A48,'Product-details'!$A$1:$C$1001,2,0)</f>
        <v>Health and beauty</v>
      </c>
      <c r="Q48" t="str">
        <f>VLOOKUP(A48,'City-details'!$A$1:$C$1001,3,0)</f>
        <v>Mandalay</v>
      </c>
      <c r="R48" t="str">
        <f>VLOOKUP(A48,'City-details'!$A$1:$C$1001,2,0)</f>
        <v>B</v>
      </c>
      <c r="S48" t="str">
        <f t="shared" si="3"/>
        <v>Good</v>
      </c>
    </row>
    <row r="49" spans="1:19">
      <c r="A49" t="s">
        <v>62</v>
      </c>
      <c r="B49" s="1">
        <v>20.010000000000002</v>
      </c>
      <c r="C49" s="4">
        <v>9</v>
      </c>
      <c r="D49" s="2">
        <v>9.0045000000000002</v>
      </c>
      <c r="E49" s="1">
        <v>189.09450000000001</v>
      </c>
      <c r="F49" s="3">
        <v>43502</v>
      </c>
      <c r="G49" s="5">
        <v>0.65763888888888899</v>
      </c>
      <c r="H49" t="s">
        <v>13</v>
      </c>
      <c r="I49" s="1">
        <v>9.0045000000000002</v>
      </c>
      <c r="J49" s="6">
        <v>4.0999999999999996</v>
      </c>
      <c r="K49" t="str">
        <f t="shared" si="0"/>
        <v>Feb</v>
      </c>
      <c r="L49" t="str">
        <f t="shared" si="1"/>
        <v>Wed</v>
      </c>
      <c r="M49" t="str">
        <f t="shared" si="2"/>
        <v>afternoon</v>
      </c>
      <c r="N49" t="str">
        <f>VLOOKUP(A49,'Customer-details'!$A$1:$C$1001,2,0)</f>
        <v>Member</v>
      </c>
      <c r="O49" t="str">
        <f>VLOOKUP(A49,'Customer-details'!$A$1:$C$1001,3,0)</f>
        <v>Female</v>
      </c>
      <c r="P49" t="str">
        <f>VLOOKUP(A49,'Product-details'!$A$1:$C$1001,2,0)</f>
        <v>Food and beverages</v>
      </c>
      <c r="Q49" t="str">
        <f>VLOOKUP(A49,'City-details'!$A$1:$C$1001,3,0)</f>
        <v>Mandalay</v>
      </c>
      <c r="R49" t="str">
        <f>VLOOKUP(A49,'City-details'!$A$1:$C$1001,2,0)</f>
        <v>B</v>
      </c>
      <c r="S49" t="str">
        <f t="shared" si="3"/>
        <v>Poor</v>
      </c>
    </row>
    <row r="50" spans="1:19">
      <c r="A50" t="s">
        <v>63</v>
      </c>
      <c r="B50" s="1">
        <v>18.93</v>
      </c>
      <c r="C50" s="4">
        <v>6</v>
      </c>
      <c r="D50" s="2">
        <v>5.6790000000000003</v>
      </c>
      <c r="E50" s="1">
        <v>119.259</v>
      </c>
      <c r="F50" s="3">
        <v>43506</v>
      </c>
      <c r="G50" s="5">
        <v>0.53125</v>
      </c>
      <c r="H50" t="s">
        <v>17</v>
      </c>
      <c r="I50" s="1">
        <v>5.6790000000000003</v>
      </c>
      <c r="J50" s="6">
        <v>8.1</v>
      </c>
      <c r="K50" t="str">
        <f t="shared" si="0"/>
        <v>Feb</v>
      </c>
      <c r="L50" t="str">
        <f t="shared" si="1"/>
        <v>Sun</v>
      </c>
      <c r="M50" t="str">
        <f t="shared" si="2"/>
        <v>afternoon</v>
      </c>
      <c r="N50" t="str">
        <f>VLOOKUP(A50,'Customer-details'!$A$1:$C$1001,2,0)</f>
        <v>Member</v>
      </c>
      <c r="O50" t="str">
        <f>VLOOKUP(A50,'Customer-details'!$A$1:$C$1001,3,0)</f>
        <v>Male</v>
      </c>
      <c r="P50" t="str">
        <f>VLOOKUP(A50,'Product-details'!$A$1:$C$1001,2,0)</f>
        <v>Electronic accessories</v>
      </c>
      <c r="Q50" t="str">
        <f>VLOOKUP(A50,'City-details'!$A$1:$C$1001,3,0)</f>
        <v>Mandalay</v>
      </c>
      <c r="R50" t="str">
        <f>VLOOKUP(A50,'City-details'!$A$1:$C$1001,2,0)</f>
        <v>B</v>
      </c>
      <c r="S50" t="str">
        <f t="shared" si="3"/>
        <v>Good</v>
      </c>
    </row>
    <row r="51" spans="1:19">
      <c r="A51" t="s">
        <v>64</v>
      </c>
      <c r="B51" s="1">
        <v>82.63</v>
      </c>
      <c r="C51" s="4">
        <v>10</v>
      </c>
      <c r="D51" s="2">
        <v>41.314999999999998</v>
      </c>
      <c r="E51" s="1">
        <v>867.61500000000001</v>
      </c>
      <c r="F51" s="3">
        <v>43543</v>
      </c>
      <c r="G51" s="5">
        <v>0.71388888888888902</v>
      </c>
      <c r="H51" t="s">
        <v>13</v>
      </c>
      <c r="I51" s="1">
        <v>41.314999999999998</v>
      </c>
      <c r="J51" s="6">
        <v>7.9</v>
      </c>
      <c r="K51" t="str">
        <f t="shared" si="0"/>
        <v>Mar</v>
      </c>
      <c r="L51" t="str">
        <f t="shared" si="1"/>
        <v>Tue</v>
      </c>
      <c r="M51" t="str">
        <f t="shared" si="2"/>
        <v>evening</v>
      </c>
      <c r="N51" t="str">
        <f>VLOOKUP(A51,'Customer-details'!$A$1:$C$1001,2,0)</f>
        <v>Member</v>
      </c>
      <c r="O51" t="str">
        <f>VLOOKUP(A51,'Customer-details'!$A$1:$C$1001,3,0)</f>
        <v>Female</v>
      </c>
      <c r="P51" t="str">
        <f>VLOOKUP(A51,'Product-details'!$A$1:$C$1001,2,0)</f>
        <v>Fashion accessories</v>
      </c>
      <c r="Q51" t="str">
        <f>VLOOKUP(A51,'City-details'!$A$1:$C$1001,3,0)</f>
        <v>Naypyitaw</v>
      </c>
      <c r="R51" t="str">
        <f>VLOOKUP(A51,'City-details'!$A$1:$C$1001,2,0)</f>
        <v>C</v>
      </c>
      <c r="S51" t="str">
        <f t="shared" si="3"/>
        <v>Average</v>
      </c>
    </row>
    <row r="52" spans="1:19">
      <c r="A52" t="s">
        <v>65</v>
      </c>
      <c r="B52" s="1">
        <v>91.4</v>
      </c>
      <c r="C52" s="4">
        <v>7</v>
      </c>
      <c r="D52" s="2">
        <v>31.99</v>
      </c>
      <c r="E52" s="1">
        <v>671.79</v>
      </c>
      <c r="F52" s="3">
        <v>43499</v>
      </c>
      <c r="G52" s="5">
        <v>0.42986111111111103</v>
      </c>
      <c r="H52" t="s">
        <v>15</v>
      </c>
      <c r="I52" s="1">
        <v>31.99</v>
      </c>
      <c r="J52" s="6">
        <v>9.5</v>
      </c>
      <c r="K52" t="str">
        <f t="shared" si="0"/>
        <v>Feb</v>
      </c>
      <c r="L52" t="str">
        <f t="shared" si="1"/>
        <v>Sun</v>
      </c>
      <c r="M52" t="str">
        <f t="shared" si="2"/>
        <v>morning</v>
      </c>
      <c r="N52" t="str">
        <f>VLOOKUP(A52,'Customer-details'!$A$1:$C$1001,2,0)</f>
        <v>Member</v>
      </c>
      <c r="O52" t="str">
        <f>VLOOKUP(A52,'Customer-details'!$A$1:$C$1001,3,0)</f>
        <v>Male</v>
      </c>
      <c r="P52" t="str">
        <f>VLOOKUP(A52,'Product-details'!$A$1:$C$1001,2,0)</f>
        <v>Food and beverages</v>
      </c>
      <c r="Q52" t="str">
        <f>VLOOKUP(A52,'City-details'!$A$1:$C$1001,3,0)</f>
        <v>Naypyitaw</v>
      </c>
      <c r="R52" t="str">
        <f>VLOOKUP(A52,'City-details'!$A$1:$C$1001,2,0)</f>
        <v>C</v>
      </c>
      <c r="S52" t="str">
        <f t="shared" si="3"/>
        <v>Good</v>
      </c>
    </row>
    <row r="53" spans="1:19">
      <c r="A53" t="s">
        <v>66</v>
      </c>
      <c r="B53" s="1">
        <v>44.59</v>
      </c>
      <c r="C53" s="4">
        <v>5</v>
      </c>
      <c r="D53" s="2">
        <v>11.147500000000001</v>
      </c>
      <c r="E53" s="1">
        <v>234.0975</v>
      </c>
      <c r="F53" s="3">
        <v>43506</v>
      </c>
      <c r="G53" s="5">
        <v>0.63194444444444398</v>
      </c>
      <c r="H53" t="s">
        <v>15</v>
      </c>
      <c r="I53" s="1">
        <v>11.147500000000001</v>
      </c>
      <c r="J53" s="6">
        <v>8.5</v>
      </c>
      <c r="K53" t="str">
        <f t="shared" si="0"/>
        <v>Feb</v>
      </c>
      <c r="L53" t="str">
        <f t="shared" si="1"/>
        <v>Sun</v>
      </c>
      <c r="M53" t="str">
        <f t="shared" si="2"/>
        <v>afternoon</v>
      </c>
      <c r="N53" t="str">
        <f>VLOOKUP(A53,'Customer-details'!$A$1:$C$1001,2,0)</f>
        <v>Member</v>
      </c>
      <c r="O53" t="str">
        <f>VLOOKUP(A53,'Customer-details'!$A$1:$C$1001,3,0)</f>
        <v>Female</v>
      </c>
      <c r="P53" t="str">
        <f>VLOOKUP(A53,'Product-details'!$A$1:$C$1001,2,0)</f>
        <v>Food and beverages</v>
      </c>
      <c r="Q53" t="str">
        <f>VLOOKUP(A53,'City-details'!$A$1:$C$1001,3,0)</f>
        <v>Yangon</v>
      </c>
      <c r="R53" t="str">
        <f>VLOOKUP(A53,'City-details'!$A$1:$C$1001,2,0)</f>
        <v>A</v>
      </c>
      <c r="S53" t="str">
        <f t="shared" si="3"/>
        <v>Good</v>
      </c>
    </row>
    <row r="54" spans="1:19">
      <c r="A54" t="s">
        <v>67</v>
      </c>
      <c r="B54" s="1">
        <v>17.87</v>
      </c>
      <c r="C54" s="4">
        <v>4</v>
      </c>
      <c r="D54" s="2">
        <v>3.5739999999999998</v>
      </c>
      <c r="E54" s="1">
        <v>75.054000000000002</v>
      </c>
      <c r="F54" s="3">
        <v>43546</v>
      </c>
      <c r="G54" s="5">
        <v>0.61250000000000004</v>
      </c>
      <c r="H54" t="s">
        <v>13</v>
      </c>
      <c r="I54" s="1">
        <v>3.5739999999999998</v>
      </c>
      <c r="J54" s="6">
        <v>6.5</v>
      </c>
      <c r="K54" t="str">
        <f t="shared" si="0"/>
        <v>Mar</v>
      </c>
      <c r="L54" t="str">
        <f t="shared" si="1"/>
        <v>Fri</v>
      </c>
      <c r="M54" t="str">
        <f t="shared" si="2"/>
        <v>afternoon</v>
      </c>
      <c r="N54" t="str">
        <f>VLOOKUP(A54,'Customer-details'!$A$1:$C$1001,2,0)</f>
        <v>Member</v>
      </c>
      <c r="O54" t="str">
        <f>VLOOKUP(A54,'Customer-details'!$A$1:$C$1001,3,0)</f>
        <v>Female</v>
      </c>
      <c r="P54" t="str">
        <f>VLOOKUP(A54,'Product-details'!$A$1:$C$1001,2,0)</f>
        <v>Fashion accessories</v>
      </c>
      <c r="Q54" t="str">
        <f>VLOOKUP(A54,'City-details'!$A$1:$C$1001,3,0)</f>
        <v>Mandalay</v>
      </c>
      <c r="R54" t="str">
        <f>VLOOKUP(A54,'City-details'!$A$1:$C$1001,2,0)</f>
        <v>B</v>
      </c>
      <c r="S54" t="str">
        <f t="shared" si="3"/>
        <v>Average</v>
      </c>
    </row>
    <row r="55" spans="1:19">
      <c r="A55" t="s">
        <v>68</v>
      </c>
      <c r="B55" s="1">
        <v>15.43</v>
      </c>
      <c r="C55" s="4">
        <v>1</v>
      </c>
      <c r="D55" s="2">
        <v>0.77149999999999996</v>
      </c>
      <c r="E55" s="1">
        <v>16.201499999999999</v>
      </c>
      <c r="F55" s="3">
        <v>43490</v>
      </c>
      <c r="G55" s="5">
        <v>0.656944444444444</v>
      </c>
      <c r="H55" t="s">
        <v>17</v>
      </c>
      <c r="I55" s="1">
        <v>0.77149999999999996</v>
      </c>
      <c r="J55" s="6">
        <v>6.1</v>
      </c>
      <c r="K55" t="str">
        <f t="shared" si="0"/>
        <v>Jan</v>
      </c>
      <c r="L55" t="str">
        <f t="shared" si="1"/>
        <v>Fri</v>
      </c>
      <c r="M55" t="str">
        <f t="shared" si="2"/>
        <v>afternoon</v>
      </c>
      <c r="N55" t="str">
        <f>VLOOKUP(A55,'Customer-details'!$A$1:$C$1001,2,0)</f>
        <v>Member</v>
      </c>
      <c r="O55" t="str">
        <f>VLOOKUP(A55,'Customer-details'!$A$1:$C$1001,3,0)</f>
        <v>Male</v>
      </c>
      <c r="P55" t="str">
        <f>VLOOKUP(A55,'Product-details'!$A$1:$C$1001,2,0)</f>
        <v>Fashion accessories</v>
      </c>
      <c r="Q55" t="str">
        <f>VLOOKUP(A55,'City-details'!$A$1:$C$1001,3,0)</f>
        <v>Naypyitaw</v>
      </c>
      <c r="R55" t="str">
        <f>VLOOKUP(A55,'City-details'!$A$1:$C$1001,2,0)</f>
        <v>C</v>
      </c>
      <c r="S55" t="str">
        <f t="shared" si="3"/>
        <v>Average</v>
      </c>
    </row>
    <row r="56" spans="1:19">
      <c r="A56" t="s">
        <v>69</v>
      </c>
      <c r="B56" s="1">
        <v>16.16</v>
      </c>
      <c r="C56" s="4">
        <v>2</v>
      </c>
      <c r="D56" s="2">
        <v>1.6160000000000001</v>
      </c>
      <c r="E56" s="1">
        <v>33.936</v>
      </c>
      <c r="F56" s="3">
        <v>43531</v>
      </c>
      <c r="G56" s="5">
        <v>0.49236111111111103</v>
      </c>
      <c r="H56" t="s">
        <v>13</v>
      </c>
      <c r="I56" s="1">
        <v>1.6160000000000001</v>
      </c>
      <c r="J56" s="6">
        <v>6.5</v>
      </c>
      <c r="K56" t="str">
        <f t="shared" si="0"/>
        <v>Mar</v>
      </c>
      <c r="L56" t="str">
        <f t="shared" si="1"/>
        <v>Thu</v>
      </c>
      <c r="M56" t="str">
        <f t="shared" si="2"/>
        <v>morning</v>
      </c>
      <c r="N56" t="str">
        <f>VLOOKUP(A56,'Customer-details'!$A$1:$C$1001,2,0)</f>
        <v>Normal</v>
      </c>
      <c r="O56" t="str">
        <f>VLOOKUP(A56,'Customer-details'!$A$1:$C$1001,3,0)</f>
        <v>Male</v>
      </c>
      <c r="P56" t="str">
        <f>VLOOKUP(A56,'Product-details'!$A$1:$C$1001,2,0)</f>
        <v>Home and lifestyle</v>
      </c>
      <c r="Q56" t="str">
        <f>VLOOKUP(A56,'City-details'!$A$1:$C$1001,3,0)</f>
        <v>Mandalay</v>
      </c>
      <c r="R56" t="str">
        <f>VLOOKUP(A56,'City-details'!$A$1:$C$1001,2,0)</f>
        <v>B</v>
      </c>
      <c r="S56" t="str">
        <f t="shared" si="3"/>
        <v>Average</v>
      </c>
    </row>
    <row r="57" spans="1:19">
      <c r="A57" t="s">
        <v>70</v>
      </c>
      <c r="B57" s="1">
        <v>85.98</v>
      </c>
      <c r="C57" s="4">
        <v>8</v>
      </c>
      <c r="D57" s="2">
        <v>34.392000000000003</v>
      </c>
      <c r="E57" s="1">
        <v>722.23199999999997</v>
      </c>
      <c r="F57" s="3">
        <v>43524</v>
      </c>
      <c r="G57" s="5">
        <v>0.79236111111111096</v>
      </c>
      <c r="H57" t="s">
        <v>15</v>
      </c>
      <c r="I57" s="1">
        <v>34.392000000000003</v>
      </c>
      <c r="J57" s="6">
        <v>8.1999999999999993</v>
      </c>
      <c r="K57" t="str">
        <f t="shared" si="0"/>
        <v>Feb</v>
      </c>
      <c r="L57" t="str">
        <f t="shared" si="1"/>
        <v>Thu</v>
      </c>
      <c r="M57" t="str">
        <f t="shared" si="2"/>
        <v>evening</v>
      </c>
      <c r="N57" t="str">
        <f>VLOOKUP(A57,'Customer-details'!$A$1:$C$1001,2,0)</f>
        <v>Normal</v>
      </c>
      <c r="O57" t="str">
        <f>VLOOKUP(A57,'Customer-details'!$A$1:$C$1001,3,0)</f>
        <v>Female</v>
      </c>
      <c r="P57" t="str">
        <f>VLOOKUP(A57,'Product-details'!$A$1:$C$1001,2,0)</f>
        <v>Electronic accessories</v>
      </c>
      <c r="Q57" t="str">
        <f>VLOOKUP(A57,'City-details'!$A$1:$C$1001,3,0)</f>
        <v>Naypyitaw</v>
      </c>
      <c r="R57" t="str">
        <f>VLOOKUP(A57,'City-details'!$A$1:$C$1001,2,0)</f>
        <v>C</v>
      </c>
      <c r="S57" t="str">
        <f t="shared" si="3"/>
        <v>Good</v>
      </c>
    </row>
    <row r="58" spans="1:19">
      <c r="A58" t="s">
        <v>71</v>
      </c>
      <c r="B58" s="1">
        <v>44.34</v>
      </c>
      <c r="C58" s="4">
        <v>2</v>
      </c>
      <c r="D58" s="2">
        <v>4.4340000000000002</v>
      </c>
      <c r="E58" s="1">
        <v>93.114000000000004</v>
      </c>
      <c r="F58" s="3">
        <v>43551</v>
      </c>
      <c r="G58" s="5">
        <v>0.47638888888888897</v>
      </c>
      <c r="H58" t="s">
        <v>15</v>
      </c>
      <c r="I58" s="1">
        <v>4.4340000000000002</v>
      </c>
      <c r="J58" s="6">
        <v>5.8</v>
      </c>
      <c r="K58" t="str">
        <f t="shared" si="0"/>
        <v>Mar</v>
      </c>
      <c r="L58" t="str">
        <f t="shared" si="1"/>
        <v>Wed</v>
      </c>
      <c r="M58" t="str">
        <f t="shared" si="2"/>
        <v>morning</v>
      </c>
      <c r="N58" t="str">
        <f>VLOOKUP(A58,'Customer-details'!$A$1:$C$1001,2,0)</f>
        <v>Member</v>
      </c>
      <c r="O58" t="str">
        <f>VLOOKUP(A58,'Customer-details'!$A$1:$C$1001,3,0)</f>
        <v>Male</v>
      </c>
      <c r="P58" t="str">
        <f>VLOOKUP(A58,'Product-details'!$A$1:$C$1001,2,0)</f>
        <v>Home and lifestyle</v>
      </c>
      <c r="Q58" t="str">
        <f>VLOOKUP(A58,'City-details'!$A$1:$C$1001,3,0)</f>
        <v>Yangon</v>
      </c>
      <c r="R58" t="str">
        <f>VLOOKUP(A58,'City-details'!$A$1:$C$1001,2,0)</f>
        <v>A</v>
      </c>
      <c r="S58" t="str">
        <f t="shared" si="3"/>
        <v>Poor</v>
      </c>
    </row>
    <row r="59" spans="1:19">
      <c r="A59" t="s">
        <v>72</v>
      </c>
      <c r="B59" s="1">
        <v>89.6</v>
      </c>
      <c r="C59" s="4">
        <v>8</v>
      </c>
      <c r="D59" s="2">
        <v>35.840000000000003</v>
      </c>
      <c r="E59" s="1">
        <v>752.64</v>
      </c>
      <c r="F59" s="3">
        <v>43503</v>
      </c>
      <c r="G59" s="5">
        <v>0.47777777777777802</v>
      </c>
      <c r="H59" t="s">
        <v>13</v>
      </c>
      <c r="I59" s="1">
        <v>35.840000000000003</v>
      </c>
      <c r="J59" s="6">
        <v>6.6</v>
      </c>
      <c r="K59" t="str">
        <f t="shared" si="0"/>
        <v>Feb</v>
      </c>
      <c r="L59" t="str">
        <f t="shared" si="1"/>
        <v>Thu</v>
      </c>
      <c r="M59" t="str">
        <f t="shared" si="2"/>
        <v>morning</v>
      </c>
      <c r="N59" t="str">
        <f>VLOOKUP(A59,'Customer-details'!$A$1:$C$1001,2,0)</f>
        <v>Normal</v>
      </c>
      <c r="O59" t="str">
        <f>VLOOKUP(A59,'Customer-details'!$A$1:$C$1001,3,0)</f>
        <v>Male</v>
      </c>
      <c r="P59" t="str">
        <f>VLOOKUP(A59,'Product-details'!$A$1:$C$1001,2,0)</f>
        <v>Health and beauty</v>
      </c>
      <c r="Q59" t="str">
        <f>VLOOKUP(A59,'City-details'!$A$1:$C$1001,3,0)</f>
        <v>Yangon</v>
      </c>
      <c r="R59" t="str">
        <f>VLOOKUP(A59,'City-details'!$A$1:$C$1001,2,0)</f>
        <v>A</v>
      </c>
      <c r="S59" t="str">
        <f t="shared" si="3"/>
        <v>Average</v>
      </c>
    </row>
    <row r="60" spans="1:19">
      <c r="A60" t="s">
        <v>73</v>
      </c>
      <c r="B60" s="1">
        <v>72.349999999999994</v>
      </c>
      <c r="C60" s="4">
        <v>10</v>
      </c>
      <c r="D60" s="2">
        <v>36.174999999999997</v>
      </c>
      <c r="E60" s="1">
        <v>759.67499999999995</v>
      </c>
      <c r="F60" s="3">
        <v>43485</v>
      </c>
      <c r="G60" s="5">
        <v>0.66319444444444398</v>
      </c>
      <c r="H60" t="s">
        <v>15</v>
      </c>
      <c r="I60" s="1">
        <v>36.174999999999997</v>
      </c>
      <c r="J60" s="6">
        <v>5.4</v>
      </c>
      <c r="K60" t="str">
        <f t="shared" si="0"/>
        <v>Jan</v>
      </c>
      <c r="L60" t="str">
        <f t="shared" si="1"/>
        <v>Sun</v>
      </c>
      <c r="M60" t="str">
        <f t="shared" si="2"/>
        <v>afternoon</v>
      </c>
      <c r="N60" t="str">
        <f>VLOOKUP(A60,'Customer-details'!$A$1:$C$1001,2,0)</f>
        <v>Member</v>
      </c>
      <c r="O60" t="str">
        <f>VLOOKUP(A60,'Customer-details'!$A$1:$C$1001,3,0)</f>
        <v>Female</v>
      </c>
      <c r="P60" t="str">
        <f>VLOOKUP(A60,'Product-details'!$A$1:$C$1001,2,0)</f>
        <v>Home and lifestyle</v>
      </c>
      <c r="Q60" t="str">
        <f>VLOOKUP(A60,'City-details'!$A$1:$C$1001,3,0)</f>
        <v>Yangon</v>
      </c>
      <c r="R60" t="str">
        <f>VLOOKUP(A60,'City-details'!$A$1:$C$1001,2,0)</f>
        <v>A</v>
      </c>
      <c r="S60" t="str">
        <f t="shared" si="3"/>
        <v>Poor</v>
      </c>
    </row>
    <row r="61" spans="1:19">
      <c r="A61" t="s">
        <v>74</v>
      </c>
      <c r="B61" s="1">
        <v>30.61</v>
      </c>
      <c r="C61" s="4">
        <v>6</v>
      </c>
      <c r="D61" s="2">
        <v>9.1829999999999998</v>
      </c>
      <c r="E61" s="1">
        <v>192.84299999999999</v>
      </c>
      <c r="F61" s="3">
        <v>43536</v>
      </c>
      <c r="G61" s="5">
        <v>0.85833333333333295</v>
      </c>
      <c r="H61" t="s">
        <v>15</v>
      </c>
      <c r="I61" s="1">
        <v>9.1829999999999998</v>
      </c>
      <c r="J61" s="6">
        <v>9.3000000000000007</v>
      </c>
      <c r="K61" t="str">
        <f t="shared" si="0"/>
        <v>Mar</v>
      </c>
      <c r="L61" t="str">
        <f t="shared" si="1"/>
        <v>Tue</v>
      </c>
      <c r="M61" t="str">
        <f t="shared" si="2"/>
        <v>evening</v>
      </c>
      <c r="N61" t="str">
        <f>VLOOKUP(A61,'Customer-details'!$A$1:$C$1001,2,0)</f>
        <v>Normal</v>
      </c>
      <c r="O61" t="str">
        <f>VLOOKUP(A61,'Customer-details'!$A$1:$C$1001,3,0)</f>
        <v>Male</v>
      </c>
      <c r="P61" t="str">
        <f>VLOOKUP(A61,'Product-details'!$A$1:$C$1001,2,0)</f>
        <v>Electronic accessories</v>
      </c>
      <c r="Q61" t="str">
        <f>VLOOKUP(A61,'City-details'!$A$1:$C$1001,3,0)</f>
        <v>Naypyitaw</v>
      </c>
      <c r="R61" t="str">
        <f>VLOOKUP(A61,'City-details'!$A$1:$C$1001,2,0)</f>
        <v>C</v>
      </c>
      <c r="S61" t="str">
        <f t="shared" si="3"/>
        <v>Good</v>
      </c>
    </row>
    <row r="62" spans="1:19">
      <c r="A62" t="s">
        <v>75</v>
      </c>
      <c r="B62" s="1">
        <v>24.74</v>
      </c>
      <c r="C62" s="4">
        <v>3</v>
      </c>
      <c r="D62" s="2">
        <v>3.7109999999999999</v>
      </c>
      <c r="E62" s="1">
        <v>77.930999999999997</v>
      </c>
      <c r="F62" s="3">
        <v>43511</v>
      </c>
      <c r="G62" s="5">
        <v>0.74097222222222203</v>
      </c>
      <c r="H62" t="s">
        <v>17</v>
      </c>
      <c r="I62" s="1">
        <v>3.7109999999999999</v>
      </c>
      <c r="J62" s="6">
        <v>10</v>
      </c>
      <c r="K62" t="str">
        <f t="shared" si="0"/>
        <v>Feb</v>
      </c>
      <c r="L62" t="str">
        <f t="shared" si="1"/>
        <v>Fri</v>
      </c>
      <c r="M62" t="str">
        <f t="shared" si="2"/>
        <v>evening</v>
      </c>
      <c r="N62" t="str">
        <f>VLOOKUP(A62,'Customer-details'!$A$1:$C$1001,2,0)</f>
        <v>Member</v>
      </c>
      <c r="O62" t="str">
        <f>VLOOKUP(A62,'Customer-details'!$A$1:$C$1001,3,0)</f>
        <v>Female</v>
      </c>
      <c r="P62" t="str">
        <f>VLOOKUP(A62,'Product-details'!$A$1:$C$1001,2,0)</f>
        <v>Sports and travel</v>
      </c>
      <c r="Q62" t="str">
        <f>VLOOKUP(A62,'City-details'!$A$1:$C$1001,3,0)</f>
        <v>Naypyitaw</v>
      </c>
      <c r="R62" t="str">
        <f>VLOOKUP(A62,'City-details'!$A$1:$C$1001,2,0)</f>
        <v>C</v>
      </c>
      <c r="S62" t="str">
        <f t="shared" si="3"/>
        <v>Good</v>
      </c>
    </row>
    <row r="63" spans="1:19">
      <c r="A63" t="s">
        <v>76</v>
      </c>
      <c r="B63" s="1">
        <v>55.73</v>
      </c>
      <c r="C63" s="4">
        <v>6</v>
      </c>
      <c r="D63" s="2">
        <v>16.719000000000001</v>
      </c>
      <c r="E63" s="1">
        <v>351.09899999999999</v>
      </c>
      <c r="F63" s="3">
        <v>43520</v>
      </c>
      <c r="G63" s="5">
        <v>0.45486111111111099</v>
      </c>
      <c r="H63" t="s">
        <v>13</v>
      </c>
      <c r="I63" s="1">
        <v>16.719000000000001</v>
      </c>
      <c r="J63" s="6">
        <v>7</v>
      </c>
      <c r="K63" t="str">
        <f t="shared" si="0"/>
        <v>Feb</v>
      </c>
      <c r="L63" t="str">
        <f t="shared" si="1"/>
        <v>Sun</v>
      </c>
      <c r="M63" t="str">
        <f t="shared" si="2"/>
        <v>morning</v>
      </c>
      <c r="N63" t="str">
        <f>VLOOKUP(A63,'Customer-details'!$A$1:$C$1001,2,0)</f>
        <v>Normal</v>
      </c>
      <c r="O63" t="str">
        <f>VLOOKUP(A63,'Customer-details'!$A$1:$C$1001,3,0)</f>
        <v>Male</v>
      </c>
      <c r="P63" t="str">
        <f>VLOOKUP(A63,'Product-details'!$A$1:$C$1001,2,0)</f>
        <v>Home and lifestyle</v>
      </c>
      <c r="Q63" t="str">
        <f>VLOOKUP(A63,'City-details'!$A$1:$C$1001,3,0)</f>
        <v>Naypyitaw</v>
      </c>
      <c r="R63" t="str">
        <f>VLOOKUP(A63,'City-details'!$A$1:$C$1001,2,0)</f>
        <v>C</v>
      </c>
      <c r="S63" t="str">
        <f t="shared" si="3"/>
        <v>Average</v>
      </c>
    </row>
    <row r="64" spans="1:19">
      <c r="A64" t="s">
        <v>77</v>
      </c>
      <c r="B64" s="1">
        <v>55.07</v>
      </c>
      <c r="C64" s="4">
        <v>9</v>
      </c>
      <c r="D64" s="2">
        <v>24.781500000000001</v>
      </c>
      <c r="E64" s="1">
        <v>520.41150000000005</v>
      </c>
      <c r="F64" s="3">
        <v>43499</v>
      </c>
      <c r="G64" s="5">
        <v>0.56944444444444398</v>
      </c>
      <c r="H64" t="s">
        <v>13</v>
      </c>
      <c r="I64" s="1">
        <v>24.781500000000001</v>
      </c>
      <c r="J64" s="6">
        <v>10</v>
      </c>
      <c r="K64" t="str">
        <f t="shared" si="0"/>
        <v>Feb</v>
      </c>
      <c r="L64" t="str">
        <f t="shared" si="1"/>
        <v>Sun</v>
      </c>
      <c r="M64" t="str">
        <f t="shared" si="2"/>
        <v>afternoon</v>
      </c>
      <c r="N64" t="str">
        <f>VLOOKUP(A64,'Customer-details'!$A$1:$C$1001,2,0)</f>
        <v>Member</v>
      </c>
      <c r="O64" t="str">
        <f>VLOOKUP(A64,'Customer-details'!$A$1:$C$1001,3,0)</f>
        <v>Female</v>
      </c>
      <c r="P64" t="str">
        <f>VLOOKUP(A64,'Product-details'!$A$1:$C$1001,2,0)</f>
        <v>Sports and travel</v>
      </c>
      <c r="Q64" t="str">
        <f>VLOOKUP(A64,'City-details'!$A$1:$C$1001,3,0)</f>
        <v>Mandalay</v>
      </c>
      <c r="R64" t="str">
        <f>VLOOKUP(A64,'City-details'!$A$1:$C$1001,2,0)</f>
        <v>B</v>
      </c>
      <c r="S64" t="str">
        <f t="shared" si="3"/>
        <v>Good</v>
      </c>
    </row>
    <row r="65" spans="1:19">
      <c r="A65" t="s">
        <v>78</v>
      </c>
      <c r="B65" s="1">
        <v>15.81</v>
      </c>
      <c r="C65" s="4">
        <v>10</v>
      </c>
      <c r="D65" s="2">
        <v>7.9050000000000002</v>
      </c>
      <c r="E65" s="1">
        <v>166.005</v>
      </c>
      <c r="F65" s="3">
        <v>43530</v>
      </c>
      <c r="G65" s="5">
        <v>0.51875000000000004</v>
      </c>
      <c r="H65" t="s">
        <v>17</v>
      </c>
      <c r="I65" s="1">
        <v>7.9050000000000002</v>
      </c>
      <c r="J65" s="6">
        <v>8.6</v>
      </c>
      <c r="K65" t="str">
        <f t="shared" si="0"/>
        <v>Mar</v>
      </c>
      <c r="L65" t="str">
        <f t="shared" si="1"/>
        <v>Wed</v>
      </c>
      <c r="M65" t="str">
        <f t="shared" si="2"/>
        <v>afternoon</v>
      </c>
      <c r="N65" t="str">
        <f>VLOOKUP(A65,'Customer-details'!$A$1:$C$1001,2,0)</f>
        <v>Member</v>
      </c>
      <c r="O65" t="str">
        <f>VLOOKUP(A65,'Customer-details'!$A$1:$C$1001,3,0)</f>
        <v>Male</v>
      </c>
      <c r="P65" t="str">
        <f>VLOOKUP(A65,'Product-details'!$A$1:$C$1001,2,0)</f>
        <v>Sports and travel</v>
      </c>
      <c r="Q65" t="str">
        <f>VLOOKUP(A65,'City-details'!$A$1:$C$1001,3,0)</f>
        <v>Yangon</v>
      </c>
      <c r="R65" t="str">
        <f>VLOOKUP(A65,'City-details'!$A$1:$C$1001,2,0)</f>
        <v>A</v>
      </c>
      <c r="S65" t="str">
        <f t="shared" si="3"/>
        <v>Good</v>
      </c>
    </row>
    <row r="66" spans="1:19">
      <c r="A66" t="s">
        <v>79</v>
      </c>
      <c r="B66" s="1">
        <v>75.739999999999995</v>
      </c>
      <c r="C66" s="4">
        <v>4</v>
      </c>
      <c r="D66" s="2">
        <v>15.148</v>
      </c>
      <c r="E66" s="1">
        <v>318.108</v>
      </c>
      <c r="F66" s="3">
        <v>43510</v>
      </c>
      <c r="G66" s="5">
        <v>0.60763888888888895</v>
      </c>
      <c r="H66" t="s">
        <v>15</v>
      </c>
      <c r="I66" s="1">
        <v>15.148</v>
      </c>
      <c r="J66" s="6">
        <v>7.6</v>
      </c>
      <c r="K66" t="str">
        <f t="shared" ref="K66:K129" si="4">TEXT(F66,"MMM")</f>
        <v>Feb</v>
      </c>
      <c r="L66" t="str">
        <f t="shared" ref="L66:L129" si="5">TEXT(F66,"ddd")</f>
        <v>Thu</v>
      </c>
      <c r="M66" t="str">
        <f t="shared" si="2"/>
        <v>afternoon</v>
      </c>
      <c r="N66" t="str">
        <f>VLOOKUP(A66,'Customer-details'!$A$1:$C$1001,2,0)</f>
        <v>Member</v>
      </c>
      <c r="O66" t="str">
        <f>VLOOKUP(A66,'Customer-details'!$A$1:$C$1001,3,0)</f>
        <v>Male</v>
      </c>
      <c r="P66" t="str">
        <f>VLOOKUP(A66,'Product-details'!$A$1:$C$1001,2,0)</f>
        <v>Health and beauty</v>
      </c>
      <c r="Q66" t="str">
        <f>VLOOKUP(A66,'City-details'!$A$1:$C$1001,3,0)</f>
        <v>Mandalay</v>
      </c>
      <c r="R66" t="str">
        <f>VLOOKUP(A66,'City-details'!$A$1:$C$1001,2,0)</f>
        <v>B</v>
      </c>
      <c r="S66" t="str">
        <f t="shared" si="3"/>
        <v>Average</v>
      </c>
    </row>
    <row r="67" spans="1:19">
      <c r="A67" t="s">
        <v>80</v>
      </c>
      <c r="B67" s="1">
        <v>15.87</v>
      </c>
      <c r="C67" s="4">
        <v>10</v>
      </c>
      <c r="D67" s="2">
        <v>7.9349999999999996</v>
      </c>
      <c r="E67" s="1">
        <v>166.63499999999999</v>
      </c>
      <c r="F67" s="3">
        <v>43537</v>
      </c>
      <c r="G67" s="5">
        <v>0.69444444444444497</v>
      </c>
      <c r="H67" t="s">
        <v>15</v>
      </c>
      <c r="I67" s="1">
        <v>7.9349999999999996</v>
      </c>
      <c r="J67" s="6">
        <v>5.8</v>
      </c>
      <c r="K67" t="str">
        <f t="shared" si="4"/>
        <v>Mar</v>
      </c>
      <c r="L67" t="str">
        <f t="shared" si="5"/>
        <v>Wed</v>
      </c>
      <c r="M67" t="str">
        <f t="shared" ref="M67:M130" si="6">IF(G67&lt;TIME(12,0,0),"morning",IF(AND(G67&gt;=TIME(12,0,0),G67&lt;TIME(16,0,0)),"afternoon","evening"))</f>
        <v>evening</v>
      </c>
      <c r="N67" t="str">
        <f>VLOOKUP(A67,'Customer-details'!$A$1:$C$1001,2,0)</f>
        <v>Member</v>
      </c>
      <c r="O67" t="str">
        <f>VLOOKUP(A67,'Customer-details'!$A$1:$C$1001,3,0)</f>
        <v>Male</v>
      </c>
      <c r="P67" t="str">
        <f>VLOOKUP(A67,'Product-details'!$A$1:$C$1001,2,0)</f>
        <v>Health and beauty</v>
      </c>
      <c r="Q67" t="str">
        <f>VLOOKUP(A67,'City-details'!$A$1:$C$1001,3,0)</f>
        <v>Yangon</v>
      </c>
      <c r="R67" t="str">
        <f>VLOOKUP(A67,'City-details'!$A$1:$C$1001,2,0)</f>
        <v>A</v>
      </c>
      <c r="S67" t="str">
        <f t="shared" ref="S67:S130" si="7">IF(J67&gt;=8,"Good",IF(AND(J67&lt;8,J67&gt;=6),"Average","Poor"))</f>
        <v>Poor</v>
      </c>
    </row>
    <row r="68" spans="1:19">
      <c r="A68" t="s">
        <v>81</v>
      </c>
      <c r="B68" s="1">
        <v>33.47</v>
      </c>
      <c r="C68" s="4">
        <v>2</v>
      </c>
      <c r="D68" s="2">
        <v>3.347</v>
      </c>
      <c r="E68" s="1">
        <v>70.287000000000006</v>
      </c>
      <c r="F68" s="3">
        <v>43506</v>
      </c>
      <c r="G68" s="5">
        <v>0.65486111111111101</v>
      </c>
      <c r="H68" t="s">
        <v>13</v>
      </c>
      <c r="I68" s="1">
        <v>3.347</v>
      </c>
      <c r="J68" s="6">
        <v>6.7</v>
      </c>
      <c r="K68" t="str">
        <f t="shared" si="4"/>
        <v>Feb</v>
      </c>
      <c r="L68" t="str">
        <f t="shared" si="5"/>
        <v>Sun</v>
      </c>
      <c r="M68" t="str">
        <f t="shared" si="6"/>
        <v>afternoon</v>
      </c>
      <c r="N68" t="str">
        <f>VLOOKUP(A68,'Customer-details'!$A$1:$C$1001,2,0)</f>
        <v>Normal</v>
      </c>
      <c r="O68" t="str">
        <f>VLOOKUP(A68,'Customer-details'!$A$1:$C$1001,3,0)</f>
        <v>Female</v>
      </c>
      <c r="P68" t="str">
        <f>VLOOKUP(A68,'Product-details'!$A$1:$C$1001,2,0)</f>
        <v>Health and beauty</v>
      </c>
      <c r="Q68" t="str">
        <f>VLOOKUP(A68,'City-details'!$A$1:$C$1001,3,0)</f>
        <v>Naypyitaw</v>
      </c>
      <c r="R68" t="str">
        <f>VLOOKUP(A68,'City-details'!$A$1:$C$1001,2,0)</f>
        <v>C</v>
      </c>
      <c r="S68" t="str">
        <f t="shared" si="7"/>
        <v>Average</v>
      </c>
    </row>
    <row r="69" spans="1:19">
      <c r="A69" t="s">
        <v>82</v>
      </c>
      <c r="B69" s="1">
        <v>97.61</v>
      </c>
      <c r="C69" s="4">
        <v>6</v>
      </c>
      <c r="D69" s="2">
        <v>29.283000000000001</v>
      </c>
      <c r="E69" s="1">
        <v>614.94299999999998</v>
      </c>
      <c r="F69" s="3">
        <v>43472</v>
      </c>
      <c r="G69" s="5">
        <v>0.625694444444444</v>
      </c>
      <c r="H69" t="s">
        <v>13</v>
      </c>
      <c r="I69" s="1">
        <v>29.283000000000001</v>
      </c>
      <c r="J69" s="6">
        <v>9.9</v>
      </c>
      <c r="K69" t="str">
        <f t="shared" si="4"/>
        <v>Jan</v>
      </c>
      <c r="L69" t="str">
        <f t="shared" si="5"/>
        <v>Mon</v>
      </c>
      <c r="M69" t="str">
        <f t="shared" si="6"/>
        <v>afternoon</v>
      </c>
      <c r="N69" t="str">
        <f>VLOOKUP(A69,'Customer-details'!$A$1:$C$1001,2,0)</f>
        <v>Member</v>
      </c>
      <c r="O69" t="str">
        <f>VLOOKUP(A69,'Customer-details'!$A$1:$C$1001,3,0)</f>
        <v>Female</v>
      </c>
      <c r="P69" t="str">
        <f>VLOOKUP(A69,'Product-details'!$A$1:$C$1001,2,0)</f>
        <v>Fashion accessories</v>
      </c>
      <c r="Q69" t="str">
        <f>VLOOKUP(A69,'City-details'!$A$1:$C$1001,3,0)</f>
        <v>Mandalay</v>
      </c>
      <c r="R69" t="str">
        <f>VLOOKUP(A69,'City-details'!$A$1:$C$1001,2,0)</f>
        <v>B</v>
      </c>
      <c r="S69" t="str">
        <f t="shared" si="7"/>
        <v>Good</v>
      </c>
    </row>
    <row r="70" spans="1:19">
      <c r="A70" t="s">
        <v>83</v>
      </c>
      <c r="B70" s="1">
        <v>78.77</v>
      </c>
      <c r="C70" s="4">
        <v>10</v>
      </c>
      <c r="D70" s="2">
        <v>39.384999999999998</v>
      </c>
      <c r="E70" s="1">
        <v>827.08500000000004</v>
      </c>
      <c r="F70" s="3">
        <v>43489</v>
      </c>
      <c r="G70" s="5">
        <v>0.41944444444444401</v>
      </c>
      <c r="H70" t="s">
        <v>15</v>
      </c>
      <c r="I70" s="1">
        <v>39.384999999999998</v>
      </c>
      <c r="J70" s="6">
        <v>6.4</v>
      </c>
      <c r="K70" t="str">
        <f t="shared" si="4"/>
        <v>Jan</v>
      </c>
      <c r="L70" t="str">
        <f t="shared" si="5"/>
        <v>Thu</v>
      </c>
      <c r="M70" t="str">
        <f t="shared" si="6"/>
        <v>morning</v>
      </c>
      <c r="N70" t="str">
        <f>VLOOKUP(A70,'Customer-details'!$A$1:$C$1001,2,0)</f>
        <v>Normal</v>
      </c>
      <c r="O70" t="str">
        <f>VLOOKUP(A70,'Customer-details'!$A$1:$C$1001,3,0)</f>
        <v>Male</v>
      </c>
      <c r="P70" t="str">
        <f>VLOOKUP(A70,'Product-details'!$A$1:$C$1001,2,0)</f>
        <v>Sports and travel</v>
      </c>
      <c r="Q70" t="str">
        <f>VLOOKUP(A70,'City-details'!$A$1:$C$1001,3,0)</f>
        <v>Yangon</v>
      </c>
      <c r="R70" t="str">
        <f>VLOOKUP(A70,'City-details'!$A$1:$C$1001,2,0)</f>
        <v>A</v>
      </c>
      <c r="S70" t="str">
        <f t="shared" si="7"/>
        <v>Average</v>
      </c>
    </row>
    <row r="71" spans="1:19">
      <c r="A71" t="s">
        <v>84</v>
      </c>
      <c r="B71" s="1">
        <v>18.329999999999998</v>
      </c>
      <c r="C71" s="4">
        <v>1</v>
      </c>
      <c r="D71" s="2">
        <v>0.91649999999999998</v>
      </c>
      <c r="E71" s="1">
        <v>19.246500000000001</v>
      </c>
      <c r="F71" s="3">
        <v>43498</v>
      </c>
      <c r="G71" s="5">
        <v>0.78472222222222199</v>
      </c>
      <c r="H71" t="s">
        <v>15</v>
      </c>
      <c r="I71" s="1">
        <v>0.91649999999999998</v>
      </c>
      <c r="J71" s="6">
        <v>4.3</v>
      </c>
      <c r="K71" t="str">
        <f t="shared" si="4"/>
        <v>Feb</v>
      </c>
      <c r="L71" t="str">
        <f t="shared" si="5"/>
        <v>Sat</v>
      </c>
      <c r="M71" t="str">
        <f t="shared" si="6"/>
        <v>evening</v>
      </c>
      <c r="N71" t="str">
        <f>VLOOKUP(A71,'Customer-details'!$A$1:$C$1001,2,0)</f>
        <v>Member</v>
      </c>
      <c r="O71" t="str">
        <f>VLOOKUP(A71,'Customer-details'!$A$1:$C$1001,3,0)</f>
        <v>Female</v>
      </c>
      <c r="P71" t="str">
        <f>VLOOKUP(A71,'Product-details'!$A$1:$C$1001,2,0)</f>
        <v>Health and beauty</v>
      </c>
      <c r="Q71" t="str">
        <f>VLOOKUP(A71,'City-details'!$A$1:$C$1001,3,0)</f>
        <v>Yangon</v>
      </c>
      <c r="R71" t="str">
        <f>VLOOKUP(A71,'City-details'!$A$1:$C$1001,2,0)</f>
        <v>A</v>
      </c>
      <c r="S71" t="str">
        <f t="shared" si="7"/>
        <v>Poor</v>
      </c>
    </row>
    <row r="72" spans="1:19">
      <c r="A72" t="s">
        <v>85</v>
      </c>
      <c r="B72" s="1">
        <v>89.48</v>
      </c>
      <c r="C72" s="4">
        <v>10</v>
      </c>
      <c r="D72" s="2">
        <v>44.74</v>
      </c>
      <c r="E72" s="1">
        <v>939.54</v>
      </c>
      <c r="F72" s="3">
        <v>43471</v>
      </c>
      <c r="G72" s="5">
        <v>0.531944444444444</v>
      </c>
      <c r="H72" t="s">
        <v>17</v>
      </c>
      <c r="I72" s="1">
        <v>44.74</v>
      </c>
      <c r="J72" s="6">
        <v>9.6</v>
      </c>
      <c r="K72" t="str">
        <f t="shared" si="4"/>
        <v>Jan</v>
      </c>
      <c r="L72" t="str">
        <f t="shared" si="5"/>
        <v>Sun</v>
      </c>
      <c r="M72" t="str">
        <f t="shared" si="6"/>
        <v>afternoon</v>
      </c>
      <c r="N72" t="str">
        <f>VLOOKUP(A72,'Customer-details'!$A$1:$C$1001,2,0)</f>
        <v>Normal</v>
      </c>
      <c r="O72" t="str">
        <f>VLOOKUP(A72,'Customer-details'!$A$1:$C$1001,3,0)</f>
        <v>Male</v>
      </c>
      <c r="P72" t="str">
        <f>VLOOKUP(A72,'Product-details'!$A$1:$C$1001,2,0)</f>
        <v>Food and beverages</v>
      </c>
      <c r="Q72" t="str">
        <f>VLOOKUP(A72,'City-details'!$A$1:$C$1001,3,0)</f>
        <v>Naypyitaw</v>
      </c>
      <c r="R72" t="str">
        <f>VLOOKUP(A72,'City-details'!$A$1:$C$1001,2,0)</f>
        <v>C</v>
      </c>
      <c r="S72" t="str">
        <f t="shared" si="7"/>
        <v>Good</v>
      </c>
    </row>
    <row r="73" spans="1:19">
      <c r="A73" t="s">
        <v>86</v>
      </c>
      <c r="B73" s="1">
        <v>62.12</v>
      </c>
      <c r="C73" s="4">
        <v>10</v>
      </c>
      <c r="D73" s="2">
        <v>31.06</v>
      </c>
      <c r="E73" s="1">
        <v>652.26</v>
      </c>
      <c r="F73" s="3">
        <v>43507</v>
      </c>
      <c r="G73" s="5">
        <v>0.67986111111111103</v>
      </c>
      <c r="H73" t="s">
        <v>15</v>
      </c>
      <c r="I73" s="1">
        <v>31.06</v>
      </c>
      <c r="J73" s="6">
        <v>5.9</v>
      </c>
      <c r="K73" t="str">
        <f t="shared" si="4"/>
        <v>Feb</v>
      </c>
      <c r="L73" t="str">
        <f t="shared" si="5"/>
        <v>Mon</v>
      </c>
      <c r="M73" t="str">
        <f t="shared" si="6"/>
        <v>evening</v>
      </c>
      <c r="N73" t="str">
        <f>VLOOKUP(A73,'Customer-details'!$A$1:$C$1001,2,0)</f>
        <v>Normal</v>
      </c>
      <c r="O73" t="str">
        <f>VLOOKUP(A73,'Customer-details'!$A$1:$C$1001,3,0)</f>
        <v>Male</v>
      </c>
      <c r="P73" t="str">
        <f>VLOOKUP(A73,'Product-details'!$A$1:$C$1001,2,0)</f>
        <v>Fashion accessories</v>
      </c>
      <c r="Q73" t="str">
        <f>VLOOKUP(A73,'City-details'!$A$1:$C$1001,3,0)</f>
        <v>Naypyitaw</v>
      </c>
      <c r="R73" t="str">
        <f>VLOOKUP(A73,'City-details'!$A$1:$C$1001,2,0)</f>
        <v>C</v>
      </c>
      <c r="S73" t="str">
        <f t="shared" si="7"/>
        <v>Poor</v>
      </c>
    </row>
    <row r="74" spans="1:19">
      <c r="A74" t="s">
        <v>87</v>
      </c>
      <c r="B74" s="1">
        <v>48.52</v>
      </c>
      <c r="C74" s="4">
        <v>3</v>
      </c>
      <c r="D74" s="2">
        <v>7.2779999999999996</v>
      </c>
      <c r="E74" s="1">
        <v>152.83799999999999</v>
      </c>
      <c r="F74" s="3">
        <v>43529</v>
      </c>
      <c r="G74" s="5">
        <v>0.76180555555555596</v>
      </c>
      <c r="H74" t="s">
        <v>13</v>
      </c>
      <c r="I74" s="1">
        <v>7.2779999999999996</v>
      </c>
      <c r="J74" s="6">
        <v>4</v>
      </c>
      <c r="K74" t="str">
        <f t="shared" si="4"/>
        <v>Mar</v>
      </c>
      <c r="L74" t="str">
        <f t="shared" si="5"/>
        <v>Tue</v>
      </c>
      <c r="M74" t="str">
        <f t="shared" si="6"/>
        <v>evening</v>
      </c>
      <c r="N74" t="str">
        <f>VLOOKUP(A74,'Customer-details'!$A$1:$C$1001,2,0)</f>
        <v>Member</v>
      </c>
      <c r="O74" t="str">
        <f>VLOOKUP(A74,'Customer-details'!$A$1:$C$1001,3,0)</f>
        <v>Female</v>
      </c>
      <c r="P74" t="str">
        <f>VLOOKUP(A74,'Product-details'!$A$1:$C$1001,2,0)</f>
        <v>Food and beverages</v>
      </c>
      <c r="Q74" t="str">
        <f>VLOOKUP(A74,'City-details'!$A$1:$C$1001,3,0)</f>
        <v>Mandalay</v>
      </c>
      <c r="R74" t="str">
        <f>VLOOKUP(A74,'City-details'!$A$1:$C$1001,2,0)</f>
        <v>B</v>
      </c>
      <c r="S74" t="str">
        <f t="shared" si="7"/>
        <v>Poor</v>
      </c>
    </row>
    <row r="75" spans="1:19">
      <c r="A75" t="s">
        <v>88</v>
      </c>
      <c r="B75" s="1">
        <v>75.91</v>
      </c>
      <c r="C75" s="4">
        <v>6</v>
      </c>
      <c r="D75" s="2">
        <v>22.773</v>
      </c>
      <c r="E75" s="1">
        <v>478.233</v>
      </c>
      <c r="F75" s="3">
        <v>43533</v>
      </c>
      <c r="G75" s="5">
        <v>0.76458333333333295</v>
      </c>
      <c r="H75" t="s">
        <v>15</v>
      </c>
      <c r="I75" s="1">
        <v>22.773</v>
      </c>
      <c r="J75" s="6">
        <v>8.6999999999999993</v>
      </c>
      <c r="K75" t="str">
        <f t="shared" si="4"/>
        <v>Mar</v>
      </c>
      <c r="L75" t="str">
        <f t="shared" si="5"/>
        <v>Sat</v>
      </c>
      <c r="M75" t="str">
        <f t="shared" si="6"/>
        <v>evening</v>
      </c>
      <c r="N75" t="str">
        <f>VLOOKUP(A75,'Customer-details'!$A$1:$C$1001,2,0)</f>
        <v>Normal</v>
      </c>
      <c r="O75" t="str">
        <f>VLOOKUP(A75,'Customer-details'!$A$1:$C$1001,3,0)</f>
        <v>Female</v>
      </c>
      <c r="P75" t="str">
        <f>VLOOKUP(A75,'Product-details'!$A$1:$C$1001,2,0)</f>
        <v>Electronic accessories</v>
      </c>
      <c r="Q75" t="str">
        <f>VLOOKUP(A75,'City-details'!$A$1:$C$1001,3,0)</f>
        <v>Naypyitaw</v>
      </c>
      <c r="R75" t="str">
        <f>VLOOKUP(A75,'City-details'!$A$1:$C$1001,2,0)</f>
        <v>C</v>
      </c>
      <c r="S75" t="str">
        <f t="shared" si="7"/>
        <v>Good</v>
      </c>
    </row>
    <row r="76" spans="1:19">
      <c r="A76" t="s">
        <v>89</v>
      </c>
      <c r="B76" s="1">
        <v>74.67</v>
      </c>
      <c r="C76" s="4">
        <v>9</v>
      </c>
      <c r="D76" s="2">
        <v>33.601500000000001</v>
      </c>
      <c r="E76" s="1">
        <v>705.63149999999996</v>
      </c>
      <c r="F76" s="3">
        <v>43487</v>
      </c>
      <c r="G76" s="5">
        <v>0.45486111111111099</v>
      </c>
      <c r="H76" t="s">
        <v>13</v>
      </c>
      <c r="I76" s="1">
        <v>33.601500000000001</v>
      </c>
      <c r="J76" s="6">
        <v>9.4</v>
      </c>
      <c r="K76" t="str">
        <f t="shared" si="4"/>
        <v>Jan</v>
      </c>
      <c r="L76" t="str">
        <f t="shared" si="5"/>
        <v>Tue</v>
      </c>
      <c r="M76" t="str">
        <f t="shared" si="6"/>
        <v>morning</v>
      </c>
      <c r="N76" t="str">
        <f>VLOOKUP(A76,'Customer-details'!$A$1:$C$1001,2,0)</f>
        <v>Normal</v>
      </c>
      <c r="O76" t="str">
        <f>VLOOKUP(A76,'Customer-details'!$A$1:$C$1001,3,0)</f>
        <v>Male</v>
      </c>
      <c r="P76" t="str">
        <f>VLOOKUP(A76,'Product-details'!$A$1:$C$1001,2,0)</f>
        <v>Home and lifestyle</v>
      </c>
      <c r="Q76" t="str">
        <f>VLOOKUP(A76,'City-details'!$A$1:$C$1001,3,0)</f>
        <v>Yangon</v>
      </c>
      <c r="R76" t="str">
        <f>VLOOKUP(A76,'City-details'!$A$1:$C$1001,2,0)</f>
        <v>A</v>
      </c>
      <c r="S76" t="str">
        <f t="shared" si="7"/>
        <v>Good</v>
      </c>
    </row>
    <row r="77" spans="1:19">
      <c r="A77" t="s">
        <v>90</v>
      </c>
      <c r="B77" s="1">
        <v>41.65</v>
      </c>
      <c r="C77" s="4">
        <v>10</v>
      </c>
      <c r="D77" s="2">
        <v>20.824999999999999</v>
      </c>
      <c r="E77" s="1">
        <v>437.32499999999999</v>
      </c>
      <c r="F77" s="3">
        <v>43478</v>
      </c>
      <c r="G77" s="5">
        <v>0.71111111111111103</v>
      </c>
      <c r="H77" t="s">
        <v>17</v>
      </c>
      <c r="I77" s="1">
        <v>20.824999999999999</v>
      </c>
      <c r="J77" s="6">
        <v>5.4</v>
      </c>
      <c r="K77" t="str">
        <f t="shared" si="4"/>
        <v>Jan</v>
      </c>
      <c r="L77" t="str">
        <f t="shared" si="5"/>
        <v>Sun</v>
      </c>
      <c r="M77" t="str">
        <f t="shared" si="6"/>
        <v>evening</v>
      </c>
      <c r="N77" t="str">
        <f>VLOOKUP(A77,'Customer-details'!$A$1:$C$1001,2,0)</f>
        <v>Normal</v>
      </c>
      <c r="O77" t="str">
        <f>VLOOKUP(A77,'Customer-details'!$A$1:$C$1001,3,0)</f>
        <v>Female</v>
      </c>
      <c r="P77" t="str">
        <f>VLOOKUP(A77,'Product-details'!$A$1:$C$1001,2,0)</f>
        <v>Electronic accessories</v>
      </c>
      <c r="Q77" t="str">
        <f>VLOOKUP(A77,'City-details'!$A$1:$C$1001,3,0)</f>
        <v>Naypyitaw</v>
      </c>
      <c r="R77" t="str">
        <f>VLOOKUP(A77,'City-details'!$A$1:$C$1001,2,0)</f>
        <v>C</v>
      </c>
      <c r="S77" t="str">
        <f t="shared" si="7"/>
        <v>Poor</v>
      </c>
    </row>
    <row r="78" spans="1:19">
      <c r="A78" t="s">
        <v>91</v>
      </c>
      <c r="B78" s="1">
        <v>49.04</v>
      </c>
      <c r="C78" s="4">
        <v>9</v>
      </c>
      <c r="D78" s="2">
        <v>22.068000000000001</v>
      </c>
      <c r="E78" s="1">
        <v>463.428</v>
      </c>
      <c r="F78" s="3">
        <v>43474</v>
      </c>
      <c r="G78" s="5">
        <v>0.59722222222222199</v>
      </c>
      <c r="H78" t="s">
        <v>17</v>
      </c>
      <c r="I78" s="1">
        <v>22.068000000000001</v>
      </c>
      <c r="J78" s="6">
        <v>8.6</v>
      </c>
      <c r="K78" t="str">
        <f t="shared" si="4"/>
        <v>Jan</v>
      </c>
      <c r="L78" t="str">
        <f t="shared" si="5"/>
        <v>Wed</v>
      </c>
      <c r="M78" t="str">
        <f t="shared" si="6"/>
        <v>afternoon</v>
      </c>
      <c r="N78" t="str">
        <f>VLOOKUP(A78,'Customer-details'!$A$1:$C$1001,2,0)</f>
        <v>Member</v>
      </c>
      <c r="O78" t="str">
        <f>VLOOKUP(A78,'Customer-details'!$A$1:$C$1001,3,0)</f>
        <v>Male</v>
      </c>
      <c r="P78" t="str">
        <f>VLOOKUP(A78,'Product-details'!$A$1:$C$1001,2,0)</f>
        <v>Fashion accessories</v>
      </c>
      <c r="Q78" t="str">
        <f>VLOOKUP(A78,'City-details'!$A$1:$C$1001,3,0)</f>
        <v>Naypyitaw</v>
      </c>
      <c r="R78" t="str">
        <f>VLOOKUP(A78,'City-details'!$A$1:$C$1001,2,0)</f>
        <v>C</v>
      </c>
      <c r="S78" t="str">
        <f t="shared" si="7"/>
        <v>Good</v>
      </c>
    </row>
    <row r="79" spans="1:19">
      <c r="A79" t="s">
        <v>92</v>
      </c>
      <c r="B79" s="1">
        <v>20.010000000000002</v>
      </c>
      <c r="C79" s="4">
        <v>9</v>
      </c>
      <c r="D79" s="2">
        <v>9.0045000000000002</v>
      </c>
      <c r="E79" s="1">
        <v>189.09450000000001</v>
      </c>
      <c r="F79" s="3">
        <v>43477</v>
      </c>
      <c r="G79" s="5">
        <v>0.65833333333333299</v>
      </c>
      <c r="H79" t="s">
        <v>17</v>
      </c>
      <c r="I79" s="1">
        <v>9.0045000000000002</v>
      </c>
      <c r="J79" s="6">
        <v>5.7</v>
      </c>
      <c r="K79" t="str">
        <f t="shared" si="4"/>
        <v>Jan</v>
      </c>
      <c r="L79" t="str">
        <f t="shared" si="5"/>
        <v>Sat</v>
      </c>
      <c r="M79" t="str">
        <f t="shared" si="6"/>
        <v>afternoon</v>
      </c>
      <c r="N79" t="str">
        <f>VLOOKUP(A79,'Customer-details'!$A$1:$C$1001,2,0)</f>
        <v>Member</v>
      </c>
      <c r="O79" t="str">
        <f>VLOOKUP(A79,'Customer-details'!$A$1:$C$1001,3,0)</f>
        <v>Female</v>
      </c>
      <c r="P79" t="str">
        <f>VLOOKUP(A79,'Product-details'!$A$1:$C$1001,2,0)</f>
        <v>Fashion accessories</v>
      </c>
      <c r="Q79" t="str">
        <f>VLOOKUP(A79,'City-details'!$A$1:$C$1001,3,0)</f>
        <v>Yangon</v>
      </c>
      <c r="R79" t="str">
        <f>VLOOKUP(A79,'City-details'!$A$1:$C$1001,2,0)</f>
        <v>A</v>
      </c>
      <c r="S79" t="str">
        <f t="shared" si="7"/>
        <v>Poor</v>
      </c>
    </row>
    <row r="80" spans="1:19">
      <c r="A80" t="s">
        <v>93</v>
      </c>
      <c r="B80" s="1">
        <v>78.31</v>
      </c>
      <c r="C80" s="4">
        <v>10</v>
      </c>
      <c r="D80" s="2">
        <v>39.155000000000001</v>
      </c>
      <c r="E80" s="1">
        <v>822.255</v>
      </c>
      <c r="F80" s="3">
        <v>43529</v>
      </c>
      <c r="G80" s="5">
        <v>0.68333333333333302</v>
      </c>
      <c r="H80" t="s">
        <v>13</v>
      </c>
      <c r="I80" s="1">
        <v>39.155000000000001</v>
      </c>
      <c r="J80" s="6">
        <v>6.6</v>
      </c>
      <c r="K80" t="str">
        <f t="shared" si="4"/>
        <v>Mar</v>
      </c>
      <c r="L80" t="str">
        <f t="shared" si="5"/>
        <v>Tue</v>
      </c>
      <c r="M80" t="str">
        <f t="shared" si="6"/>
        <v>evening</v>
      </c>
      <c r="N80" t="str">
        <f>VLOOKUP(A80,'Customer-details'!$A$1:$C$1001,2,0)</f>
        <v>Member</v>
      </c>
      <c r="O80" t="str">
        <f>VLOOKUP(A80,'Customer-details'!$A$1:$C$1001,3,0)</f>
        <v>Female</v>
      </c>
      <c r="P80" t="str">
        <f>VLOOKUP(A80,'Product-details'!$A$1:$C$1001,2,0)</f>
        <v>Food and beverages</v>
      </c>
      <c r="Q80" t="str">
        <f>VLOOKUP(A80,'City-details'!$A$1:$C$1001,3,0)</f>
        <v>Naypyitaw</v>
      </c>
      <c r="R80" t="str">
        <f>VLOOKUP(A80,'City-details'!$A$1:$C$1001,2,0)</f>
        <v>C</v>
      </c>
      <c r="S80" t="str">
        <f t="shared" si="7"/>
        <v>Average</v>
      </c>
    </row>
    <row r="81" spans="1:19">
      <c r="A81" t="s">
        <v>94</v>
      </c>
      <c r="B81" s="1">
        <v>20.38</v>
      </c>
      <c r="C81" s="4">
        <v>5</v>
      </c>
      <c r="D81" s="2">
        <v>5.0949999999999998</v>
      </c>
      <c r="E81" s="1">
        <v>106.995</v>
      </c>
      <c r="F81" s="3">
        <v>43487</v>
      </c>
      <c r="G81" s="5">
        <v>0.78888888888888897</v>
      </c>
      <c r="H81" t="s">
        <v>15</v>
      </c>
      <c r="I81" s="1">
        <v>5.0949999999999998</v>
      </c>
      <c r="J81" s="6">
        <v>6</v>
      </c>
      <c r="K81" t="str">
        <f t="shared" si="4"/>
        <v>Jan</v>
      </c>
      <c r="L81" t="str">
        <f t="shared" si="5"/>
        <v>Tue</v>
      </c>
      <c r="M81" t="str">
        <f t="shared" si="6"/>
        <v>evening</v>
      </c>
      <c r="N81" t="str">
        <f>VLOOKUP(A81,'Customer-details'!$A$1:$C$1001,2,0)</f>
        <v>Normal</v>
      </c>
      <c r="O81" t="str">
        <f>VLOOKUP(A81,'Customer-details'!$A$1:$C$1001,3,0)</f>
        <v>Female</v>
      </c>
      <c r="P81" t="str">
        <f>VLOOKUP(A81,'Product-details'!$A$1:$C$1001,2,0)</f>
        <v>Health and beauty</v>
      </c>
      <c r="Q81" t="str">
        <f>VLOOKUP(A81,'City-details'!$A$1:$C$1001,3,0)</f>
        <v>Naypyitaw</v>
      </c>
      <c r="R81" t="str">
        <f>VLOOKUP(A81,'City-details'!$A$1:$C$1001,2,0)</f>
        <v>C</v>
      </c>
      <c r="S81" t="str">
        <f t="shared" si="7"/>
        <v>Average</v>
      </c>
    </row>
    <row r="82" spans="1:19">
      <c r="A82" t="s">
        <v>95</v>
      </c>
      <c r="B82" s="1">
        <v>99.19</v>
      </c>
      <c r="C82" s="4">
        <v>6</v>
      </c>
      <c r="D82" s="2">
        <v>29.757000000000001</v>
      </c>
      <c r="E82" s="1">
        <v>624.89700000000005</v>
      </c>
      <c r="F82" s="3">
        <v>43486</v>
      </c>
      <c r="G82" s="5">
        <v>0.61250000000000004</v>
      </c>
      <c r="H82" t="s">
        <v>17</v>
      </c>
      <c r="I82" s="1">
        <v>29.757000000000001</v>
      </c>
      <c r="J82" s="6">
        <v>5.5</v>
      </c>
      <c r="K82" t="str">
        <f t="shared" si="4"/>
        <v>Jan</v>
      </c>
      <c r="L82" t="str">
        <f t="shared" si="5"/>
        <v>Mon</v>
      </c>
      <c r="M82" t="str">
        <f t="shared" si="6"/>
        <v>afternoon</v>
      </c>
      <c r="N82" t="str">
        <f>VLOOKUP(A82,'Customer-details'!$A$1:$C$1001,2,0)</f>
        <v>Normal</v>
      </c>
      <c r="O82" t="str">
        <f>VLOOKUP(A82,'Customer-details'!$A$1:$C$1001,3,0)</f>
        <v>Female</v>
      </c>
      <c r="P82" t="str">
        <f>VLOOKUP(A82,'Product-details'!$A$1:$C$1001,2,0)</f>
        <v>Health and beauty</v>
      </c>
      <c r="Q82" t="str">
        <f>VLOOKUP(A82,'City-details'!$A$1:$C$1001,3,0)</f>
        <v>Naypyitaw</v>
      </c>
      <c r="R82" t="str">
        <f>VLOOKUP(A82,'City-details'!$A$1:$C$1001,2,0)</f>
        <v>C</v>
      </c>
      <c r="S82" t="str">
        <f t="shared" si="7"/>
        <v>Poor</v>
      </c>
    </row>
    <row r="83" spans="1:19">
      <c r="A83" t="s">
        <v>96</v>
      </c>
      <c r="B83" s="1">
        <v>96.68</v>
      </c>
      <c r="C83" s="4">
        <v>3</v>
      </c>
      <c r="D83" s="2">
        <v>14.502000000000001</v>
      </c>
      <c r="E83" s="1">
        <v>304.54199999999997</v>
      </c>
      <c r="F83" s="3">
        <v>43491</v>
      </c>
      <c r="G83" s="5">
        <v>0.83055555555555605</v>
      </c>
      <c r="H83" t="s">
        <v>13</v>
      </c>
      <c r="I83" s="1">
        <v>14.502000000000001</v>
      </c>
      <c r="J83" s="6">
        <v>6.4</v>
      </c>
      <c r="K83" t="str">
        <f t="shared" si="4"/>
        <v>Jan</v>
      </c>
      <c r="L83" t="str">
        <f t="shared" si="5"/>
        <v>Sat</v>
      </c>
      <c r="M83" t="str">
        <f t="shared" si="6"/>
        <v>evening</v>
      </c>
      <c r="N83" t="str">
        <f>VLOOKUP(A83,'Customer-details'!$A$1:$C$1001,2,0)</f>
        <v>Normal</v>
      </c>
      <c r="O83" t="str">
        <f>VLOOKUP(A83,'Customer-details'!$A$1:$C$1001,3,0)</f>
        <v>Female</v>
      </c>
      <c r="P83" t="str">
        <f>VLOOKUP(A83,'Product-details'!$A$1:$C$1001,2,0)</f>
        <v>Food and beverages</v>
      </c>
      <c r="Q83" t="str">
        <f>VLOOKUP(A83,'City-details'!$A$1:$C$1001,3,0)</f>
        <v>Mandalay</v>
      </c>
      <c r="R83" t="str">
        <f>VLOOKUP(A83,'City-details'!$A$1:$C$1001,2,0)</f>
        <v>B</v>
      </c>
      <c r="S83" t="str">
        <f t="shared" si="7"/>
        <v>Average</v>
      </c>
    </row>
    <row r="84" spans="1:19">
      <c r="A84" t="s">
        <v>97</v>
      </c>
      <c r="B84" s="1">
        <v>19.25</v>
      </c>
      <c r="C84" s="4">
        <v>8</v>
      </c>
      <c r="D84" s="2">
        <v>7.7</v>
      </c>
      <c r="E84" s="1">
        <v>161.69999999999999</v>
      </c>
      <c r="F84" s="3">
        <v>43488</v>
      </c>
      <c r="G84" s="5">
        <v>0.77569444444444402</v>
      </c>
      <c r="H84" t="s">
        <v>13</v>
      </c>
      <c r="I84" s="1">
        <v>7.7</v>
      </c>
      <c r="J84" s="6">
        <v>6.6</v>
      </c>
      <c r="K84" t="str">
        <f t="shared" si="4"/>
        <v>Jan</v>
      </c>
      <c r="L84" t="str">
        <f t="shared" si="5"/>
        <v>Wed</v>
      </c>
      <c r="M84" t="str">
        <f t="shared" si="6"/>
        <v>evening</v>
      </c>
      <c r="N84" t="str">
        <f>VLOOKUP(A84,'Customer-details'!$A$1:$C$1001,2,0)</f>
        <v>Normal</v>
      </c>
      <c r="O84" t="str">
        <f>VLOOKUP(A84,'Customer-details'!$A$1:$C$1001,3,0)</f>
        <v>Male</v>
      </c>
      <c r="P84" t="str">
        <f>VLOOKUP(A84,'Product-details'!$A$1:$C$1001,2,0)</f>
        <v>Food and beverages</v>
      </c>
      <c r="Q84" t="str">
        <f>VLOOKUP(A84,'City-details'!$A$1:$C$1001,3,0)</f>
        <v>Naypyitaw</v>
      </c>
      <c r="R84" t="str">
        <f>VLOOKUP(A84,'City-details'!$A$1:$C$1001,2,0)</f>
        <v>C</v>
      </c>
      <c r="S84" t="str">
        <f t="shared" si="7"/>
        <v>Average</v>
      </c>
    </row>
    <row r="85" spans="1:19">
      <c r="A85" t="s">
        <v>98</v>
      </c>
      <c r="B85" s="1">
        <v>80.36</v>
      </c>
      <c r="C85" s="4">
        <v>4</v>
      </c>
      <c r="D85" s="2">
        <v>16.071999999999999</v>
      </c>
      <c r="E85" s="1">
        <v>337.512</v>
      </c>
      <c r="F85" s="3">
        <v>43519</v>
      </c>
      <c r="G85" s="5">
        <v>0.78125</v>
      </c>
      <c r="H85" t="s">
        <v>17</v>
      </c>
      <c r="I85" s="1">
        <v>16.071999999999999</v>
      </c>
      <c r="J85" s="6">
        <v>8.3000000000000007</v>
      </c>
      <c r="K85" t="str">
        <f t="shared" si="4"/>
        <v>Feb</v>
      </c>
      <c r="L85" t="str">
        <f t="shared" si="5"/>
        <v>Sat</v>
      </c>
      <c r="M85" t="str">
        <f t="shared" si="6"/>
        <v>evening</v>
      </c>
      <c r="N85" t="str">
        <f>VLOOKUP(A85,'Customer-details'!$A$1:$C$1001,2,0)</f>
        <v>Member</v>
      </c>
      <c r="O85" t="str">
        <f>VLOOKUP(A85,'Customer-details'!$A$1:$C$1001,3,0)</f>
        <v>Female</v>
      </c>
      <c r="P85" t="str">
        <f>VLOOKUP(A85,'Product-details'!$A$1:$C$1001,2,0)</f>
        <v>Food and beverages</v>
      </c>
      <c r="Q85" t="str">
        <f>VLOOKUP(A85,'City-details'!$A$1:$C$1001,3,0)</f>
        <v>Naypyitaw</v>
      </c>
      <c r="R85" t="str">
        <f>VLOOKUP(A85,'City-details'!$A$1:$C$1001,2,0)</f>
        <v>C</v>
      </c>
      <c r="S85" t="str">
        <f t="shared" si="7"/>
        <v>Good</v>
      </c>
    </row>
    <row r="86" spans="1:19">
      <c r="A86" t="s">
        <v>99</v>
      </c>
      <c r="B86" s="1">
        <v>48.91</v>
      </c>
      <c r="C86" s="4">
        <v>5</v>
      </c>
      <c r="D86" s="2">
        <v>12.227499999999999</v>
      </c>
      <c r="E86" s="1">
        <v>256.77749999999997</v>
      </c>
      <c r="F86" s="3">
        <v>43533</v>
      </c>
      <c r="G86" s="5">
        <v>0.42847222222222198</v>
      </c>
      <c r="H86" t="s">
        <v>15</v>
      </c>
      <c r="I86" s="1">
        <v>12.227499999999999</v>
      </c>
      <c r="J86" s="6">
        <v>6.6</v>
      </c>
      <c r="K86" t="str">
        <f t="shared" si="4"/>
        <v>Mar</v>
      </c>
      <c r="L86" t="str">
        <f t="shared" si="5"/>
        <v>Sat</v>
      </c>
      <c r="M86" t="str">
        <f t="shared" si="6"/>
        <v>morning</v>
      </c>
      <c r="N86" t="str">
        <f>VLOOKUP(A86,'Customer-details'!$A$1:$C$1001,2,0)</f>
        <v>Member</v>
      </c>
      <c r="O86" t="str">
        <f>VLOOKUP(A86,'Customer-details'!$A$1:$C$1001,3,0)</f>
        <v>Male</v>
      </c>
      <c r="P86" t="str">
        <f>VLOOKUP(A86,'Product-details'!$A$1:$C$1001,2,0)</f>
        <v>Sports and travel</v>
      </c>
      <c r="Q86" t="str">
        <f>VLOOKUP(A86,'City-details'!$A$1:$C$1001,3,0)</f>
        <v>Naypyitaw</v>
      </c>
      <c r="R86" t="str">
        <f>VLOOKUP(A86,'City-details'!$A$1:$C$1001,2,0)</f>
        <v>C</v>
      </c>
      <c r="S86" t="str">
        <f t="shared" si="7"/>
        <v>Average</v>
      </c>
    </row>
    <row r="87" spans="1:19">
      <c r="A87" t="s">
        <v>100</v>
      </c>
      <c r="B87" s="1">
        <v>83.06</v>
      </c>
      <c r="C87" s="4">
        <v>7</v>
      </c>
      <c r="D87" s="2">
        <v>29.071000000000002</v>
      </c>
      <c r="E87" s="1">
        <v>610.49099999999999</v>
      </c>
      <c r="F87" s="3">
        <v>43529</v>
      </c>
      <c r="G87" s="5">
        <v>0.60486111111111096</v>
      </c>
      <c r="H87" t="s">
        <v>13</v>
      </c>
      <c r="I87" s="1">
        <v>29.071000000000002</v>
      </c>
      <c r="J87" s="6">
        <v>4</v>
      </c>
      <c r="K87" t="str">
        <f t="shared" si="4"/>
        <v>Mar</v>
      </c>
      <c r="L87" t="str">
        <f t="shared" si="5"/>
        <v>Tue</v>
      </c>
      <c r="M87" t="str">
        <f t="shared" si="6"/>
        <v>afternoon</v>
      </c>
      <c r="N87" t="str">
        <f>VLOOKUP(A87,'Customer-details'!$A$1:$C$1001,2,0)</f>
        <v>Normal</v>
      </c>
      <c r="O87" t="str">
        <f>VLOOKUP(A87,'Customer-details'!$A$1:$C$1001,3,0)</f>
        <v>Female</v>
      </c>
      <c r="P87" t="str">
        <f>VLOOKUP(A87,'Product-details'!$A$1:$C$1001,2,0)</f>
        <v>Sports and travel</v>
      </c>
      <c r="Q87" t="str">
        <f>VLOOKUP(A87,'City-details'!$A$1:$C$1001,3,0)</f>
        <v>Naypyitaw</v>
      </c>
      <c r="R87" t="str">
        <f>VLOOKUP(A87,'City-details'!$A$1:$C$1001,2,0)</f>
        <v>C</v>
      </c>
      <c r="S87" t="str">
        <f t="shared" si="7"/>
        <v>Poor</v>
      </c>
    </row>
    <row r="88" spans="1:19">
      <c r="A88" t="s">
        <v>101</v>
      </c>
      <c r="B88" s="1">
        <v>76.52</v>
      </c>
      <c r="C88" s="4">
        <v>5</v>
      </c>
      <c r="D88" s="2">
        <v>19.13</v>
      </c>
      <c r="E88" s="1">
        <v>401.73</v>
      </c>
      <c r="F88" s="3">
        <v>43549</v>
      </c>
      <c r="G88" s="5">
        <v>0.43263888888888902</v>
      </c>
      <c r="H88" t="s">
        <v>15</v>
      </c>
      <c r="I88" s="1">
        <v>19.13</v>
      </c>
      <c r="J88" s="6">
        <v>9.9</v>
      </c>
      <c r="K88" t="str">
        <f t="shared" si="4"/>
        <v>Mar</v>
      </c>
      <c r="L88" t="str">
        <f t="shared" si="5"/>
        <v>Mon</v>
      </c>
      <c r="M88" t="str">
        <f t="shared" si="6"/>
        <v>morning</v>
      </c>
      <c r="N88" t="str">
        <f>VLOOKUP(A88,'Customer-details'!$A$1:$C$1001,2,0)</f>
        <v>Normal</v>
      </c>
      <c r="O88" t="str">
        <f>VLOOKUP(A88,'Customer-details'!$A$1:$C$1001,3,0)</f>
        <v>Male</v>
      </c>
      <c r="P88" t="str">
        <f>VLOOKUP(A88,'Product-details'!$A$1:$C$1001,2,0)</f>
        <v>Fashion accessories</v>
      </c>
      <c r="Q88" t="str">
        <f>VLOOKUP(A88,'City-details'!$A$1:$C$1001,3,0)</f>
        <v>Naypyitaw</v>
      </c>
      <c r="R88" t="str">
        <f>VLOOKUP(A88,'City-details'!$A$1:$C$1001,2,0)</f>
        <v>C</v>
      </c>
      <c r="S88" t="str">
        <f t="shared" si="7"/>
        <v>Good</v>
      </c>
    </row>
    <row r="89" spans="1:19">
      <c r="A89" t="s">
        <v>102</v>
      </c>
      <c r="B89" s="1">
        <v>49.38</v>
      </c>
      <c r="C89" s="4">
        <v>7</v>
      </c>
      <c r="D89" s="2">
        <v>17.283000000000001</v>
      </c>
      <c r="E89" s="1">
        <v>362.94299999999998</v>
      </c>
      <c r="F89" s="3">
        <v>43551</v>
      </c>
      <c r="G89" s="5">
        <v>0.85763888888888895</v>
      </c>
      <c r="H89" t="s">
        <v>17</v>
      </c>
      <c r="I89" s="1">
        <v>17.283000000000001</v>
      </c>
      <c r="J89" s="6">
        <v>7.3</v>
      </c>
      <c r="K89" t="str">
        <f t="shared" si="4"/>
        <v>Mar</v>
      </c>
      <c r="L89" t="str">
        <f t="shared" si="5"/>
        <v>Wed</v>
      </c>
      <c r="M89" t="str">
        <f t="shared" si="6"/>
        <v>evening</v>
      </c>
      <c r="N89" t="str">
        <f>VLOOKUP(A89,'Customer-details'!$A$1:$C$1001,2,0)</f>
        <v>Member</v>
      </c>
      <c r="O89" t="str">
        <f>VLOOKUP(A89,'Customer-details'!$A$1:$C$1001,3,0)</f>
        <v>Male</v>
      </c>
      <c r="P89" t="str">
        <f>VLOOKUP(A89,'Product-details'!$A$1:$C$1001,2,0)</f>
        <v>Food and beverages</v>
      </c>
      <c r="Q89" t="str">
        <f>VLOOKUP(A89,'City-details'!$A$1:$C$1001,3,0)</f>
        <v>Yangon</v>
      </c>
      <c r="R89" t="str">
        <f>VLOOKUP(A89,'City-details'!$A$1:$C$1001,2,0)</f>
        <v>A</v>
      </c>
      <c r="S89" t="str">
        <f t="shared" si="7"/>
        <v>Average</v>
      </c>
    </row>
    <row r="90" spans="1:19">
      <c r="A90" t="s">
        <v>103</v>
      </c>
      <c r="B90" s="1">
        <v>42.47</v>
      </c>
      <c r="C90" s="4">
        <v>1</v>
      </c>
      <c r="D90" s="2">
        <v>2.1234999999999999</v>
      </c>
      <c r="E90" s="1">
        <v>44.593499999999999</v>
      </c>
      <c r="F90" s="3">
        <v>43467</v>
      </c>
      <c r="G90" s="5">
        <v>0.70625000000000004</v>
      </c>
      <c r="H90" t="s">
        <v>15</v>
      </c>
      <c r="I90" s="1">
        <v>2.1234999999999999</v>
      </c>
      <c r="J90" s="6">
        <v>5.7</v>
      </c>
      <c r="K90" t="str">
        <f t="shared" si="4"/>
        <v>Jan</v>
      </c>
      <c r="L90" t="str">
        <f t="shared" si="5"/>
        <v>Wed</v>
      </c>
      <c r="M90" t="str">
        <f t="shared" si="6"/>
        <v>evening</v>
      </c>
      <c r="N90" t="str">
        <f>VLOOKUP(A90,'Customer-details'!$A$1:$C$1001,2,0)</f>
        <v>Normal</v>
      </c>
      <c r="O90" t="str">
        <f>VLOOKUP(A90,'Customer-details'!$A$1:$C$1001,3,0)</f>
        <v>Male</v>
      </c>
      <c r="P90" t="str">
        <f>VLOOKUP(A90,'Product-details'!$A$1:$C$1001,2,0)</f>
        <v>Sports and travel</v>
      </c>
      <c r="Q90" t="str">
        <f>VLOOKUP(A90,'City-details'!$A$1:$C$1001,3,0)</f>
        <v>Yangon</v>
      </c>
      <c r="R90" t="str">
        <f>VLOOKUP(A90,'City-details'!$A$1:$C$1001,2,0)</f>
        <v>A</v>
      </c>
      <c r="S90" t="str">
        <f t="shared" si="7"/>
        <v>Poor</v>
      </c>
    </row>
    <row r="91" spans="1:19">
      <c r="A91" t="s">
        <v>104</v>
      </c>
      <c r="B91" s="1">
        <v>76.989999999999995</v>
      </c>
      <c r="C91" s="4">
        <v>6</v>
      </c>
      <c r="D91" s="2">
        <v>23.097000000000001</v>
      </c>
      <c r="E91" s="1">
        <v>485.03699999999998</v>
      </c>
      <c r="F91" s="3">
        <v>43523</v>
      </c>
      <c r="G91" s="5">
        <v>0.74652777777777801</v>
      </c>
      <c r="H91" t="s">
        <v>15</v>
      </c>
      <c r="I91" s="1">
        <v>23.097000000000001</v>
      </c>
      <c r="J91" s="6">
        <v>6.1</v>
      </c>
      <c r="K91" t="str">
        <f t="shared" si="4"/>
        <v>Feb</v>
      </c>
      <c r="L91" t="str">
        <f t="shared" si="5"/>
        <v>Wed</v>
      </c>
      <c r="M91" t="str">
        <f t="shared" si="6"/>
        <v>evening</v>
      </c>
      <c r="N91" t="str">
        <f>VLOOKUP(A91,'Customer-details'!$A$1:$C$1001,2,0)</f>
        <v>Normal</v>
      </c>
      <c r="O91" t="str">
        <f>VLOOKUP(A91,'Customer-details'!$A$1:$C$1001,3,0)</f>
        <v>Female</v>
      </c>
      <c r="P91" t="str">
        <f>VLOOKUP(A91,'Product-details'!$A$1:$C$1001,2,0)</f>
        <v>Health and beauty</v>
      </c>
      <c r="Q91" t="str">
        <f>VLOOKUP(A91,'City-details'!$A$1:$C$1001,3,0)</f>
        <v>Mandalay</v>
      </c>
      <c r="R91" t="str">
        <f>VLOOKUP(A91,'City-details'!$A$1:$C$1001,2,0)</f>
        <v>B</v>
      </c>
      <c r="S91" t="str">
        <f t="shared" si="7"/>
        <v>Average</v>
      </c>
    </row>
    <row r="92" spans="1:19">
      <c r="A92" t="s">
        <v>105</v>
      </c>
      <c r="B92" s="1">
        <v>47.38</v>
      </c>
      <c r="C92" s="4">
        <v>4</v>
      </c>
      <c r="D92" s="2">
        <v>9.4760000000000009</v>
      </c>
      <c r="E92" s="1">
        <v>198.99600000000001</v>
      </c>
      <c r="F92" s="3">
        <v>43488</v>
      </c>
      <c r="G92" s="5">
        <v>0.43402777777777801</v>
      </c>
      <c r="H92" t="s">
        <v>15</v>
      </c>
      <c r="I92" s="1">
        <v>9.4760000000000009</v>
      </c>
      <c r="J92" s="6">
        <v>7.1</v>
      </c>
      <c r="K92" t="str">
        <f t="shared" si="4"/>
        <v>Jan</v>
      </c>
      <c r="L92" t="str">
        <f t="shared" si="5"/>
        <v>Wed</v>
      </c>
      <c r="M92" t="str">
        <f t="shared" si="6"/>
        <v>morning</v>
      </c>
      <c r="N92" t="str">
        <f>VLOOKUP(A92,'Customer-details'!$A$1:$C$1001,2,0)</f>
        <v>Member</v>
      </c>
      <c r="O92" t="str">
        <f>VLOOKUP(A92,'Customer-details'!$A$1:$C$1001,3,0)</f>
        <v>Female</v>
      </c>
      <c r="P92" t="str">
        <f>VLOOKUP(A92,'Product-details'!$A$1:$C$1001,2,0)</f>
        <v>Home and lifestyle</v>
      </c>
      <c r="Q92" t="str">
        <f>VLOOKUP(A92,'City-details'!$A$1:$C$1001,3,0)</f>
        <v>Naypyitaw</v>
      </c>
      <c r="R92" t="str">
        <f>VLOOKUP(A92,'City-details'!$A$1:$C$1001,2,0)</f>
        <v>C</v>
      </c>
      <c r="S92" t="str">
        <f t="shared" si="7"/>
        <v>Average</v>
      </c>
    </row>
    <row r="93" spans="1:19">
      <c r="A93" t="s">
        <v>106</v>
      </c>
      <c r="B93" s="1">
        <v>44.86</v>
      </c>
      <c r="C93" s="4">
        <v>10</v>
      </c>
      <c r="D93" s="2">
        <v>22.43</v>
      </c>
      <c r="E93" s="1">
        <v>471.03</v>
      </c>
      <c r="F93" s="3">
        <v>43491</v>
      </c>
      <c r="G93" s="5">
        <v>0.82916666666666705</v>
      </c>
      <c r="H93" t="s">
        <v>13</v>
      </c>
      <c r="I93" s="1">
        <v>22.43</v>
      </c>
      <c r="J93" s="6">
        <v>8.1999999999999993</v>
      </c>
      <c r="K93" t="str">
        <f t="shared" si="4"/>
        <v>Jan</v>
      </c>
      <c r="L93" t="str">
        <f t="shared" si="5"/>
        <v>Sat</v>
      </c>
      <c r="M93" t="str">
        <f t="shared" si="6"/>
        <v>evening</v>
      </c>
      <c r="N93" t="str">
        <f>VLOOKUP(A93,'Customer-details'!$A$1:$C$1001,2,0)</f>
        <v>Normal</v>
      </c>
      <c r="O93" t="str">
        <f>VLOOKUP(A93,'Customer-details'!$A$1:$C$1001,3,0)</f>
        <v>Female</v>
      </c>
      <c r="P93" t="str">
        <f>VLOOKUP(A93,'Product-details'!$A$1:$C$1001,2,0)</f>
        <v>Sports and travel</v>
      </c>
      <c r="Q93" t="str">
        <f>VLOOKUP(A93,'City-details'!$A$1:$C$1001,3,0)</f>
        <v>Naypyitaw</v>
      </c>
      <c r="R93" t="str">
        <f>VLOOKUP(A93,'City-details'!$A$1:$C$1001,2,0)</f>
        <v>C</v>
      </c>
      <c r="S93" t="str">
        <f t="shared" si="7"/>
        <v>Good</v>
      </c>
    </row>
    <row r="94" spans="1:19">
      <c r="A94" t="s">
        <v>107</v>
      </c>
      <c r="B94" s="1">
        <v>21.98</v>
      </c>
      <c r="C94" s="4">
        <v>7</v>
      </c>
      <c r="D94" s="2">
        <v>7.6929999999999996</v>
      </c>
      <c r="E94" s="1">
        <v>161.553</v>
      </c>
      <c r="F94" s="3">
        <v>43475</v>
      </c>
      <c r="G94" s="5">
        <v>0.69583333333333297</v>
      </c>
      <c r="H94" t="s">
        <v>13</v>
      </c>
      <c r="I94" s="1">
        <v>7.6929999999999996</v>
      </c>
      <c r="J94" s="6">
        <v>5.0999999999999996</v>
      </c>
      <c r="K94" t="str">
        <f t="shared" si="4"/>
        <v>Jan</v>
      </c>
      <c r="L94" t="str">
        <f t="shared" si="5"/>
        <v>Thu</v>
      </c>
      <c r="M94" t="str">
        <f t="shared" si="6"/>
        <v>evening</v>
      </c>
      <c r="N94" t="str">
        <f>VLOOKUP(A94,'Customer-details'!$A$1:$C$1001,2,0)</f>
        <v>Member</v>
      </c>
      <c r="O94" t="str">
        <f>VLOOKUP(A94,'Customer-details'!$A$1:$C$1001,3,0)</f>
        <v>Female</v>
      </c>
      <c r="P94" t="str">
        <f>VLOOKUP(A94,'Product-details'!$A$1:$C$1001,2,0)</f>
        <v>Sports and travel</v>
      </c>
      <c r="Q94" t="str">
        <f>VLOOKUP(A94,'City-details'!$A$1:$C$1001,3,0)</f>
        <v>Yangon</v>
      </c>
      <c r="R94" t="str">
        <f>VLOOKUP(A94,'City-details'!$A$1:$C$1001,2,0)</f>
        <v>A</v>
      </c>
      <c r="S94" t="str">
        <f t="shared" si="7"/>
        <v>Poor</v>
      </c>
    </row>
    <row r="95" spans="1:19">
      <c r="A95" t="s">
        <v>108</v>
      </c>
      <c r="B95" s="1">
        <v>64.36</v>
      </c>
      <c r="C95" s="4">
        <v>9</v>
      </c>
      <c r="D95" s="2">
        <v>28.962</v>
      </c>
      <c r="E95" s="1">
        <v>608.202</v>
      </c>
      <c r="F95" s="3">
        <v>43536</v>
      </c>
      <c r="G95" s="5">
        <v>0.50624999999999998</v>
      </c>
      <c r="H95" t="s">
        <v>17</v>
      </c>
      <c r="I95" s="1">
        <v>28.962</v>
      </c>
      <c r="J95" s="6">
        <v>8.6</v>
      </c>
      <c r="K95" t="str">
        <f t="shared" si="4"/>
        <v>Mar</v>
      </c>
      <c r="L95" t="str">
        <f t="shared" si="5"/>
        <v>Tue</v>
      </c>
      <c r="M95" t="str">
        <f t="shared" si="6"/>
        <v>afternoon</v>
      </c>
      <c r="N95" t="str">
        <f>VLOOKUP(A95,'Customer-details'!$A$1:$C$1001,2,0)</f>
        <v>Member</v>
      </c>
      <c r="O95" t="str">
        <f>VLOOKUP(A95,'Customer-details'!$A$1:$C$1001,3,0)</f>
        <v>Male</v>
      </c>
      <c r="P95" t="str">
        <f>VLOOKUP(A95,'Product-details'!$A$1:$C$1001,2,0)</f>
        <v>Health and beauty</v>
      </c>
      <c r="Q95" t="str">
        <f>VLOOKUP(A95,'City-details'!$A$1:$C$1001,3,0)</f>
        <v>Mandalay</v>
      </c>
      <c r="R95" t="str">
        <f>VLOOKUP(A95,'City-details'!$A$1:$C$1001,2,0)</f>
        <v>B</v>
      </c>
      <c r="S95" t="str">
        <f t="shared" si="7"/>
        <v>Good</v>
      </c>
    </row>
    <row r="96" spans="1:19">
      <c r="A96" t="s">
        <v>109</v>
      </c>
      <c r="B96" s="1">
        <v>89.75</v>
      </c>
      <c r="C96" s="4">
        <v>1</v>
      </c>
      <c r="D96" s="2">
        <v>4.4874999999999998</v>
      </c>
      <c r="E96" s="1">
        <v>94.237499999999997</v>
      </c>
      <c r="F96" s="3">
        <v>43502</v>
      </c>
      <c r="G96" s="5">
        <v>0.83680555555555503</v>
      </c>
      <c r="H96" t="s">
        <v>17</v>
      </c>
      <c r="I96" s="1">
        <v>4.4874999999999998</v>
      </c>
      <c r="J96" s="6">
        <v>6.6</v>
      </c>
      <c r="K96" t="str">
        <f t="shared" si="4"/>
        <v>Feb</v>
      </c>
      <c r="L96" t="str">
        <f t="shared" si="5"/>
        <v>Wed</v>
      </c>
      <c r="M96" t="str">
        <f t="shared" si="6"/>
        <v>evening</v>
      </c>
      <c r="N96" t="str">
        <f>VLOOKUP(A96,'Customer-details'!$A$1:$C$1001,2,0)</f>
        <v>Normal</v>
      </c>
      <c r="O96" t="str">
        <f>VLOOKUP(A96,'Customer-details'!$A$1:$C$1001,3,0)</f>
        <v>Male</v>
      </c>
      <c r="P96" t="str">
        <f>VLOOKUP(A96,'Product-details'!$A$1:$C$1001,2,0)</f>
        <v>Health and beauty</v>
      </c>
      <c r="Q96" t="str">
        <f>VLOOKUP(A96,'City-details'!$A$1:$C$1001,3,0)</f>
        <v>Naypyitaw</v>
      </c>
      <c r="R96" t="str">
        <f>VLOOKUP(A96,'City-details'!$A$1:$C$1001,2,0)</f>
        <v>C</v>
      </c>
      <c r="S96" t="str">
        <f t="shared" si="7"/>
        <v>Average</v>
      </c>
    </row>
    <row r="97" spans="1:19">
      <c r="A97" t="s">
        <v>110</v>
      </c>
      <c r="B97" s="1">
        <v>97.16</v>
      </c>
      <c r="C97" s="4">
        <v>1</v>
      </c>
      <c r="D97" s="2">
        <v>4.8579999999999997</v>
      </c>
      <c r="E97" s="1">
        <v>102.018</v>
      </c>
      <c r="F97" s="3">
        <v>43532</v>
      </c>
      <c r="G97" s="5">
        <v>0.85972222222222205</v>
      </c>
      <c r="H97" t="s">
        <v>13</v>
      </c>
      <c r="I97" s="1">
        <v>4.8579999999999997</v>
      </c>
      <c r="J97" s="6">
        <v>7.2</v>
      </c>
      <c r="K97" t="str">
        <f t="shared" si="4"/>
        <v>Mar</v>
      </c>
      <c r="L97" t="str">
        <f t="shared" si="5"/>
        <v>Fri</v>
      </c>
      <c r="M97" t="str">
        <f t="shared" si="6"/>
        <v>evening</v>
      </c>
      <c r="N97" t="str">
        <f>VLOOKUP(A97,'Customer-details'!$A$1:$C$1001,2,0)</f>
        <v>Normal</v>
      </c>
      <c r="O97" t="str">
        <f>VLOOKUP(A97,'Customer-details'!$A$1:$C$1001,3,0)</f>
        <v>Male</v>
      </c>
      <c r="P97" t="str">
        <f>VLOOKUP(A97,'Product-details'!$A$1:$C$1001,2,0)</f>
        <v>Electronic accessories</v>
      </c>
      <c r="Q97" t="str">
        <f>VLOOKUP(A97,'City-details'!$A$1:$C$1001,3,0)</f>
        <v>Yangon</v>
      </c>
      <c r="R97" t="str">
        <f>VLOOKUP(A97,'City-details'!$A$1:$C$1001,2,0)</f>
        <v>A</v>
      </c>
      <c r="S97" t="str">
        <f t="shared" si="7"/>
        <v>Average</v>
      </c>
    </row>
    <row r="98" spans="1:19">
      <c r="A98" t="s">
        <v>111</v>
      </c>
      <c r="B98" s="1">
        <v>87.87</v>
      </c>
      <c r="C98" s="4">
        <v>10</v>
      </c>
      <c r="D98" s="2">
        <v>43.935000000000002</v>
      </c>
      <c r="E98" s="1">
        <v>922.63499999999999</v>
      </c>
      <c r="F98" s="3">
        <v>43553</v>
      </c>
      <c r="G98" s="5">
        <v>0.43402777777777801</v>
      </c>
      <c r="H98" t="s">
        <v>13</v>
      </c>
      <c r="I98" s="1">
        <v>43.935000000000002</v>
      </c>
      <c r="J98" s="6">
        <v>5.0999999999999996</v>
      </c>
      <c r="K98" t="str">
        <f t="shared" si="4"/>
        <v>Mar</v>
      </c>
      <c r="L98" t="str">
        <f t="shared" si="5"/>
        <v>Fri</v>
      </c>
      <c r="M98" t="str">
        <f t="shared" si="6"/>
        <v>morning</v>
      </c>
      <c r="N98" t="str">
        <f>VLOOKUP(A98,'Customer-details'!$A$1:$C$1001,2,0)</f>
        <v>Normal</v>
      </c>
      <c r="O98" t="str">
        <f>VLOOKUP(A98,'Customer-details'!$A$1:$C$1001,3,0)</f>
        <v>Male</v>
      </c>
      <c r="P98" t="str">
        <f>VLOOKUP(A98,'Product-details'!$A$1:$C$1001,2,0)</f>
        <v>Health and beauty</v>
      </c>
      <c r="Q98" t="str">
        <f>VLOOKUP(A98,'City-details'!$A$1:$C$1001,3,0)</f>
        <v>Mandalay</v>
      </c>
      <c r="R98" t="str">
        <f>VLOOKUP(A98,'City-details'!$A$1:$C$1001,2,0)</f>
        <v>B</v>
      </c>
      <c r="S98" t="str">
        <f t="shared" si="7"/>
        <v>Poor</v>
      </c>
    </row>
    <row r="99" spans="1:19">
      <c r="A99" t="s">
        <v>112</v>
      </c>
      <c r="B99" s="1">
        <v>12.45</v>
      </c>
      <c r="C99" s="4">
        <v>6</v>
      </c>
      <c r="D99" s="2">
        <v>3.7349999999999999</v>
      </c>
      <c r="E99" s="1">
        <v>78.435000000000002</v>
      </c>
      <c r="F99" s="3">
        <v>43505</v>
      </c>
      <c r="G99" s="5">
        <v>0.54930555555555605</v>
      </c>
      <c r="H99" t="s">
        <v>15</v>
      </c>
      <c r="I99" s="1">
        <v>3.7349999999999999</v>
      </c>
      <c r="J99" s="6">
        <v>4.0999999999999996</v>
      </c>
      <c r="K99" t="str">
        <f t="shared" si="4"/>
        <v>Feb</v>
      </c>
      <c r="L99" t="str">
        <f t="shared" si="5"/>
        <v>Sat</v>
      </c>
      <c r="M99" t="str">
        <f t="shared" si="6"/>
        <v>afternoon</v>
      </c>
      <c r="N99" t="str">
        <f>VLOOKUP(A99,'Customer-details'!$A$1:$C$1001,2,0)</f>
        <v>Normal</v>
      </c>
      <c r="O99" t="str">
        <f>VLOOKUP(A99,'Customer-details'!$A$1:$C$1001,3,0)</f>
        <v>Female</v>
      </c>
      <c r="P99" t="str">
        <f>VLOOKUP(A99,'Product-details'!$A$1:$C$1001,2,0)</f>
        <v>Electronic accessories</v>
      </c>
      <c r="Q99" t="str">
        <f>VLOOKUP(A99,'City-details'!$A$1:$C$1001,3,0)</f>
        <v>Naypyitaw</v>
      </c>
      <c r="R99" t="str">
        <f>VLOOKUP(A99,'City-details'!$A$1:$C$1001,2,0)</f>
        <v>C</v>
      </c>
      <c r="S99" t="str">
        <f t="shared" si="7"/>
        <v>Poor</v>
      </c>
    </row>
    <row r="100" spans="1:19">
      <c r="A100" t="s">
        <v>113</v>
      </c>
      <c r="B100" s="1">
        <v>52.75</v>
      </c>
      <c r="C100" s="4">
        <v>3</v>
      </c>
      <c r="D100" s="2">
        <v>7.9124999999999996</v>
      </c>
      <c r="E100" s="1">
        <v>166.16249999999999</v>
      </c>
      <c r="F100" s="3">
        <v>43547</v>
      </c>
      <c r="G100" s="5">
        <v>0.42777777777777798</v>
      </c>
      <c r="H100" t="s">
        <v>13</v>
      </c>
      <c r="I100" s="1">
        <v>7.9124999999999996</v>
      </c>
      <c r="J100" s="6">
        <v>9.3000000000000007</v>
      </c>
      <c r="K100" t="str">
        <f t="shared" si="4"/>
        <v>Mar</v>
      </c>
      <c r="L100" t="str">
        <f t="shared" si="5"/>
        <v>Sat</v>
      </c>
      <c r="M100" t="str">
        <f t="shared" si="6"/>
        <v>morning</v>
      </c>
      <c r="N100" t="str">
        <f>VLOOKUP(A100,'Customer-details'!$A$1:$C$1001,2,0)</f>
        <v>Normal</v>
      </c>
      <c r="O100" t="str">
        <f>VLOOKUP(A100,'Customer-details'!$A$1:$C$1001,3,0)</f>
        <v>Male</v>
      </c>
      <c r="P100" t="str">
        <f>VLOOKUP(A100,'Product-details'!$A$1:$C$1001,2,0)</f>
        <v>Food and beverages</v>
      </c>
      <c r="Q100" t="str">
        <f>VLOOKUP(A100,'City-details'!$A$1:$C$1001,3,0)</f>
        <v>Yangon</v>
      </c>
      <c r="R100" t="str">
        <f>VLOOKUP(A100,'City-details'!$A$1:$C$1001,2,0)</f>
        <v>A</v>
      </c>
      <c r="S100" t="str">
        <f t="shared" si="7"/>
        <v>Good</v>
      </c>
    </row>
    <row r="101" spans="1:19">
      <c r="A101" t="s">
        <v>114</v>
      </c>
      <c r="B101" s="1">
        <v>82.7</v>
      </c>
      <c r="C101" s="4">
        <v>6</v>
      </c>
      <c r="D101" s="2">
        <v>24.81</v>
      </c>
      <c r="E101" s="1">
        <v>521.01</v>
      </c>
      <c r="F101" s="3">
        <v>43529</v>
      </c>
      <c r="G101" s="5">
        <v>0.75972222222222197</v>
      </c>
      <c r="H101" t="s">
        <v>15</v>
      </c>
      <c r="I101" s="1">
        <v>24.81</v>
      </c>
      <c r="J101" s="6">
        <v>7.4</v>
      </c>
      <c r="K101" t="str">
        <f t="shared" si="4"/>
        <v>Mar</v>
      </c>
      <c r="L101" t="str">
        <f t="shared" si="5"/>
        <v>Tue</v>
      </c>
      <c r="M101" t="str">
        <f t="shared" si="6"/>
        <v>evening</v>
      </c>
      <c r="N101" t="str">
        <f>VLOOKUP(A101,'Customer-details'!$A$1:$C$1001,2,0)</f>
        <v>Normal</v>
      </c>
      <c r="O101" t="str">
        <f>VLOOKUP(A101,'Customer-details'!$A$1:$C$1001,3,0)</f>
        <v>Male</v>
      </c>
      <c r="P101" t="str">
        <f>VLOOKUP(A101,'Product-details'!$A$1:$C$1001,2,0)</f>
        <v>Home and lifestyle</v>
      </c>
      <c r="Q101" t="str">
        <f>VLOOKUP(A101,'City-details'!$A$1:$C$1001,3,0)</f>
        <v>Mandalay</v>
      </c>
      <c r="R101" t="str">
        <f>VLOOKUP(A101,'City-details'!$A$1:$C$1001,2,0)</f>
        <v>B</v>
      </c>
      <c r="S101" t="str">
        <f t="shared" si="7"/>
        <v>Average</v>
      </c>
    </row>
    <row r="102" spans="1:19">
      <c r="A102" t="s">
        <v>115</v>
      </c>
      <c r="B102" s="1">
        <v>48.71</v>
      </c>
      <c r="C102" s="4">
        <v>1</v>
      </c>
      <c r="D102" s="2">
        <v>2.4355000000000002</v>
      </c>
      <c r="E102" s="1">
        <v>51.145499999999998</v>
      </c>
      <c r="F102" s="3">
        <v>43550</v>
      </c>
      <c r="G102" s="5">
        <v>0.80555555555555503</v>
      </c>
      <c r="H102" t="s">
        <v>15</v>
      </c>
      <c r="I102" s="1">
        <v>2.4355000000000002</v>
      </c>
      <c r="J102" s="6">
        <v>4.0999999999999996</v>
      </c>
      <c r="K102" t="str">
        <f t="shared" si="4"/>
        <v>Mar</v>
      </c>
      <c r="L102" t="str">
        <f t="shared" si="5"/>
        <v>Tue</v>
      </c>
      <c r="M102" t="str">
        <f t="shared" si="6"/>
        <v>evening</v>
      </c>
      <c r="N102" t="str">
        <f>VLOOKUP(A102,'Customer-details'!$A$1:$C$1001,2,0)</f>
        <v>Member</v>
      </c>
      <c r="O102" t="str">
        <f>VLOOKUP(A102,'Customer-details'!$A$1:$C$1001,3,0)</f>
        <v>Male</v>
      </c>
      <c r="P102" t="str">
        <f>VLOOKUP(A102,'Product-details'!$A$1:$C$1001,2,0)</f>
        <v>Fashion accessories</v>
      </c>
      <c r="Q102" t="str">
        <f>VLOOKUP(A102,'City-details'!$A$1:$C$1001,3,0)</f>
        <v>Naypyitaw</v>
      </c>
      <c r="R102" t="str">
        <f>VLOOKUP(A102,'City-details'!$A$1:$C$1001,2,0)</f>
        <v>C</v>
      </c>
      <c r="S102" t="str">
        <f t="shared" si="7"/>
        <v>Poor</v>
      </c>
    </row>
    <row r="103" spans="1:19">
      <c r="A103" t="s">
        <v>116</v>
      </c>
      <c r="B103" s="1">
        <v>78.55</v>
      </c>
      <c r="C103" s="4">
        <v>9</v>
      </c>
      <c r="D103" s="2">
        <v>35.347499999999997</v>
      </c>
      <c r="E103" s="1">
        <v>742.29750000000001</v>
      </c>
      <c r="F103" s="3">
        <v>43525</v>
      </c>
      <c r="G103" s="5">
        <v>0.55694444444444402</v>
      </c>
      <c r="H103" t="s">
        <v>15</v>
      </c>
      <c r="I103" s="1">
        <v>35.347499999999997</v>
      </c>
      <c r="J103" s="6">
        <v>7.2</v>
      </c>
      <c r="K103" t="str">
        <f t="shared" si="4"/>
        <v>Mar</v>
      </c>
      <c r="L103" t="str">
        <f t="shared" si="5"/>
        <v>Fri</v>
      </c>
      <c r="M103" t="str">
        <f t="shared" si="6"/>
        <v>afternoon</v>
      </c>
      <c r="N103" t="str">
        <f>VLOOKUP(A103,'Customer-details'!$A$1:$C$1001,2,0)</f>
        <v>Normal</v>
      </c>
      <c r="O103" t="str">
        <f>VLOOKUP(A103,'Customer-details'!$A$1:$C$1001,3,0)</f>
        <v>Male</v>
      </c>
      <c r="P103" t="str">
        <f>VLOOKUP(A103,'Product-details'!$A$1:$C$1001,2,0)</f>
        <v>Fashion accessories</v>
      </c>
      <c r="Q103" t="str">
        <f>VLOOKUP(A103,'City-details'!$A$1:$C$1001,3,0)</f>
        <v>Naypyitaw</v>
      </c>
      <c r="R103" t="str">
        <f>VLOOKUP(A103,'City-details'!$A$1:$C$1001,2,0)</f>
        <v>C</v>
      </c>
      <c r="S103" t="str">
        <f t="shared" si="7"/>
        <v>Average</v>
      </c>
    </row>
    <row r="104" spans="1:19">
      <c r="A104" t="s">
        <v>117</v>
      </c>
      <c r="B104" s="1">
        <v>23.07</v>
      </c>
      <c r="C104" s="4">
        <v>9</v>
      </c>
      <c r="D104" s="2">
        <v>10.381500000000001</v>
      </c>
      <c r="E104" s="1">
        <v>218.01150000000001</v>
      </c>
      <c r="F104" s="3">
        <v>43497</v>
      </c>
      <c r="G104" s="5">
        <v>0.47708333333333303</v>
      </c>
      <c r="H104" t="s">
        <v>15</v>
      </c>
      <c r="I104" s="1">
        <v>10.381500000000001</v>
      </c>
      <c r="J104" s="6">
        <v>4.9000000000000004</v>
      </c>
      <c r="K104" t="str">
        <f t="shared" si="4"/>
        <v>Feb</v>
      </c>
      <c r="L104" t="str">
        <f t="shared" si="5"/>
        <v>Fri</v>
      </c>
      <c r="M104" t="str">
        <f t="shared" si="6"/>
        <v>morning</v>
      </c>
      <c r="N104" t="str">
        <f>VLOOKUP(A104,'Customer-details'!$A$1:$C$1001,2,0)</f>
        <v>Normal</v>
      </c>
      <c r="O104" t="str">
        <f>VLOOKUP(A104,'Customer-details'!$A$1:$C$1001,3,0)</f>
        <v>Female</v>
      </c>
      <c r="P104" t="str">
        <f>VLOOKUP(A104,'Product-details'!$A$1:$C$1001,2,0)</f>
        <v>Electronic accessories</v>
      </c>
      <c r="Q104" t="str">
        <f>VLOOKUP(A104,'City-details'!$A$1:$C$1001,3,0)</f>
        <v>Naypyitaw</v>
      </c>
      <c r="R104" t="str">
        <f>VLOOKUP(A104,'City-details'!$A$1:$C$1001,2,0)</f>
        <v>C</v>
      </c>
      <c r="S104" t="str">
        <f t="shared" si="7"/>
        <v>Poor</v>
      </c>
    </row>
    <row r="105" spans="1:19">
      <c r="A105" t="s">
        <v>118</v>
      </c>
      <c r="B105" s="1">
        <v>58.26</v>
      </c>
      <c r="C105" s="4">
        <v>6</v>
      </c>
      <c r="D105" s="2">
        <v>17.478000000000002</v>
      </c>
      <c r="E105" s="1">
        <v>367.03800000000001</v>
      </c>
      <c r="F105" s="3">
        <v>43552</v>
      </c>
      <c r="G105" s="5">
        <v>0.69722222222222197</v>
      </c>
      <c r="H105" t="s">
        <v>15</v>
      </c>
      <c r="I105" s="1">
        <v>17.478000000000002</v>
      </c>
      <c r="J105" s="6">
        <v>9.9</v>
      </c>
      <c r="K105" t="str">
        <f t="shared" si="4"/>
        <v>Mar</v>
      </c>
      <c r="L105" t="str">
        <f t="shared" si="5"/>
        <v>Thu</v>
      </c>
      <c r="M105" t="str">
        <f t="shared" si="6"/>
        <v>evening</v>
      </c>
      <c r="N105" t="str">
        <f>VLOOKUP(A105,'Customer-details'!$A$1:$C$1001,2,0)</f>
        <v>Normal</v>
      </c>
      <c r="O105" t="str">
        <f>VLOOKUP(A105,'Customer-details'!$A$1:$C$1001,3,0)</f>
        <v>Male</v>
      </c>
      <c r="P105" t="str">
        <f>VLOOKUP(A105,'Product-details'!$A$1:$C$1001,2,0)</f>
        <v>Food and beverages</v>
      </c>
      <c r="Q105" t="str">
        <f>VLOOKUP(A105,'City-details'!$A$1:$C$1001,3,0)</f>
        <v>Yangon</v>
      </c>
      <c r="R105" t="str">
        <f>VLOOKUP(A105,'City-details'!$A$1:$C$1001,2,0)</f>
        <v>A</v>
      </c>
      <c r="S105" t="str">
        <f t="shared" si="7"/>
        <v>Good</v>
      </c>
    </row>
    <row r="106" spans="1:19">
      <c r="A106" t="s">
        <v>119</v>
      </c>
      <c r="B106" s="1">
        <v>30.35</v>
      </c>
      <c r="C106" s="4">
        <v>7</v>
      </c>
      <c r="D106" s="2">
        <v>10.6225</v>
      </c>
      <c r="E106" s="1">
        <v>223.07249999999999</v>
      </c>
      <c r="F106" s="3">
        <v>43543</v>
      </c>
      <c r="G106" s="5">
        <v>0.76319444444444395</v>
      </c>
      <c r="H106" t="s">
        <v>15</v>
      </c>
      <c r="I106" s="1">
        <v>10.6225</v>
      </c>
      <c r="J106" s="6">
        <v>8</v>
      </c>
      <c r="K106" t="str">
        <f t="shared" si="4"/>
        <v>Mar</v>
      </c>
      <c r="L106" t="str">
        <f t="shared" si="5"/>
        <v>Tue</v>
      </c>
      <c r="M106" t="str">
        <f t="shared" si="6"/>
        <v>evening</v>
      </c>
      <c r="N106" t="str">
        <f>VLOOKUP(A106,'Customer-details'!$A$1:$C$1001,2,0)</f>
        <v>Normal</v>
      </c>
      <c r="O106" t="str">
        <f>VLOOKUP(A106,'Customer-details'!$A$1:$C$1001,3,0)</f>
        <v>Male</v>
      </c>
      <c r="P106" t="str">
        <f>VLOOKUP(A106,'Product-details'!$A$1:$C$1001,2,0)</f>
        <v>Health and beauty</v>
      </c>
      <c r="Q106" t="str">
        <f>VLOOKUP(A106,'City-details'!$A$1:$C$1001,3,0)</f>
        <v>Mandalay</v>
      </c>
      <c r="R106" t="str">
        <f>VLOOKUP(A106,'City-details'!$A$1:$C$1001,2,0)</f>
        <v>B</v>
      </c>
      <c r="S106" t="str">
        <f t="shared" si="7"/>
        <v>Good</v>
      </c>
    </row>
    <row r="107" spans="1:19">
      <c r="A107" t="s">
        <v>120</v>
      </c>
      <c r="B107" s="1">
        <v>88.67</v>
      </c>
      <c r="C107" s="4">
        <v>10</v>
      </c>
      <c r="D107" s="2">
        <v>44.335000000000001</v>
      </c>
      <c r="E107" s="1">
        <v>931.03499999999997</v>
      </c>
      <c r="F107" s="3">
        <v>43477</v>
      </c>
      <c r="G107" s="5">
        <v>0.61805555555555602</v>
      </c>
      <c r="H107" t="s">
        <v>13</v>
      </c>
      <c r="I107" s="1">
        <v>44.335000000000001</v>
      </c>
      <c r="J107" s="6">
        <v>7.3</v>
      </c>
      <c r="K107" t="str">
        <f t="shared" si="4"/>
        <v>Jan</v>
      </c>
      <c r="L107" t="str">
        <f t="shared" si="5"/>
        <v>Sat</v>
      </c>
      <c r="M107" t="str">
        <f t="shared" si="6"/>
        <v>afternoon</v>
      </c>
      <c r="N107" t="str">
        <f>VLOOKUP(A107,'Customer-details'!$A$1:$C$1001,2,0)</f>
        <v>Member</v>
      </c>
      <c r="O107" t="str">
        <f>VLOOKUP(A107,'Customer-details'!$A$1:$C$1001,3,0)</f>
        <v>Male</v>
      </c>
      <c r="P107" t="str">
        <f>VLOOKUP(A107,'Product-details'!$A$1:$C$1001,2,0)</f>
        <v>Electronic accessories</v>
      </c>
      <c r="Q107" t="str">
        <f>VLOOKUP(A107,'City-details'!$A$1:$C$1001,3,0)</f>
        <v>Yangon</v>
      </c>
      <c r="R107" t="str">
        <f>VLOOKUP(A107,'City-details'!$A$1:$C$1001,2,0)</f>
        <v>A</v>
      </c>
      <c r="S107" t="str">
        <f t="shared" si="7"/>
        <v>Average</v>
      </c>
    </row>
    <row r="108" spans="1:19">
      <c r="A108" t="s">
        <v>121</v>
      </c>
      <c r="B108" s="1">
        <v>27.38</v>
      </c>
      <c r="C108" s="4">
        <v>6</v>
      </c>
      <c r="D108" s="2">
        <v>8.2140000000000004</v>
      </c>
      <c r="E108" s="1">
        <v>172.494</v>
      </c>
      <c r="F108" s="3">
        <v>43470</v>
      </c>
      <c r="G108" s="5">
        <v>0.87083333333333302</v>
      </c>
      <c r="H108" t="s">
        <v>17</v>
      </c>
      <c r="I108" s="1">
        <v>8.2140000000000004</v>
      </c>
      <c r="J108" s="6">
        <v>7.9</v>
      </c>
      <c r="K108" t="str">
        <f t="shared" si="4"/>
        <v>Jan</v>
      </c>
      <c r="L108" t="str">
        <f t="shared" si="5"/>
        <v>Sat</v>
      </c>
      <c r="M108" t="str">
        <f t="shared" si="6"/>
        <v>evening</v>
      </c>
      <c r="N108" t="str">
        <f>VLOOKUP(A108,'Customer-details'!$A$1:$C$1001,2,0)</f>
        <v>Normal</v>
      </c>
      <c r="O108" t="str">
        <f>VLOOKUP(A108,'Customer-details'!$A$1:$C$1001,3,0)</f>
        <v>Male</v>
      </c>
      <c r="P108" t="str">
        <f>VLOOKUP(A108,'Product-details'!$A$1:$C$1001,2,0)</f>
        <v>Fashion accessories</v>
      </c>
      <c r="Q108" t="str">
        <f>VLOOKUP(A108,'City-details'!$A$1:$C$1001,3,0)</f>
        <v>Naypyitaw</v>
      </c>
      <c r="R108" t="str">
        <f>VLOOKUP(A108,'City-details'!$A$1:$C$1001,2,0)</f>
        <v>C</v>
      </c>
      <c r="S108" t="str">
        <f t="shared" si="7"/>
        <v>Average</v>
      </c>
    </row>
    <row r="109" spans="1:19">
      <c r="A109" t="s">
        <v>122</v>
      </c>
      <c r="B109" s="1">
        <v>62.13</v>
      </c>
      <c r="C109" s="4">
        <v>6</v>
      </c>
      <c r="D109" s="2">
        <v>18.638999999999999</v>
      </c>
      <c r="E109" s="1">
        <v>391.41899999999998</v>
      </c>
      <c r="F109" s="3">
        <v>43546</v>
      </c>
      <c r="G109" s="5">
        <v>0.84652777777777799</v>
      </c>
      <c r="H109" t="s">
        <v>15</v>
      </c>
      <c r="I109" s="1">
        <v>18.638999999999999</v>
      </c>
      <c r="J109" s="6">
        <v>7.4</v>
      </c>
      <c r="K109" t="str">
        <f t="shared" si="4"/>
        <v>Mar</v>
      </c>
      <c r="L109" t="str">
        <f t="shared" si="5"/>
        <v>Fri</v>
      </c>
      <c r="M109" t="str">
        <f t="shared" si="6"/>
        <v>evening</v>
      </c>
      <c r="N109" t="str">
        <f>VLOOKUP(A109,'Customer-details'!$A$1:$C$1001,2,0)</f>
        <v>Normal</v>
      </c>
      <c r="O109" t="str">
        <f>VLOOKUP(A109,'Customer-details'!$A$1:$C$1001,3,0)</f>
        <v>Male</v>
      </c>
      <c r="P109" t="str">
        <f>VLOOKUP(A109,'Product-details'!$A$1:$C$1001,2,0)</f>
        <v>Sports and travel</v>
      </c>
      <c r="Q109" t="str">
        <f>VLOOKUP(A109,'City-details'!$A$1:$C$1001,3,0)</f>
        <v>Yangon</v>
      </c>
      <c r="R109" t="str">
        <f>VLOOKUP(A109,'City-details'!$A$1:$C$1001,2,0)</f>
        <v>A</v>
      </c>
      <c r="S109" t="str">
        <f t="shared" si="7"/>
        <v>Average</v>
      </c>
    </row>
    <row r="110" spans="1:19">
      <c r="A110" t="s">
        <v>123</v>
      </c>
      <c r="B110" s="1">
        <v>33.979999999999997</v>
      </c>
      <c r="C110" s="4">
        <v>9</v>
      </c>
      <c r="D110" s="2">
        <v>15.291</v>
      </c>
      <c r="E110" s="1">
        <v>321.11099999999999</v>
      </c>
      <c r="F110" s="3">
        <v>43548</v>
      </c>
      <c r="G110" s="5">
        <v>0.44652777777777802</v>
      </c>
      <c r="H110" t="s">
        <v>15</v>
      </c>
      <c r="I110" s="1">
        <v>15.291</v>
      </c>
      <c r="J110" s="6">
        <v>4.2</v>
      </c>
      <c r="K110" t="str">
        <f t="shared" si="4"/>
        <v>Mar</v>
      </c>
      <c r="L110" t="str">
        <f t="shared" si="5"/>
        <v>Sun</v>
      </c>
      <c r="M110" t="str">
        <f t="shared" si="6"/>
        <v>morning</v>
      </c>
      <c r="N110" t="str">
        <f>VLOOKUP(A110,'Customer-details'!$A$1:$C$1001,2,0)</f>
        <v>Normal</v>
      </c>
      <c r="O110" t="str">
        <f>VLOOKUP(A110,'Customer-details'!$A$1:$C$1001,3,0)</f>
        <v>Female</v>
      </c>
      <c r="P110" t="str">
        <f>VLOOKUP(A110,'Product-details'!$A$1:$C$1001,2,0)</f>
        <v>Food and beverages</v>
      </c>
      <c r="Q110" t="str">
        <f>VLOOKUP(A110,'City-details'!$A$1:$C$1001,3,0)</f>
        <v>Naypyitaw</v>
      </c>
      <c r="R110" t="str">
        <f>VLOOKUP(A110,'City-details'!$A$1:$C$1001,2,0)</f>
        <v>C</v>
      </c>
      <c r="S110" t="str">
        <f t="shared" si="7"/>
        <v>Poor</v>
      </c>
    </row>
    <row r="111" spans="1:19">
      <c r="A111" t="s">
        <v>124</v>
      </c>
      <c r="B111" s="1">
        <v>81.97</v>
      </c>
      <c r="C111" s="4">
        <v>10</v>
      </c>
      <c r="D111" s="2">
        <v>40.984999999999999</v>
      </c>
      <c r="E111" s="1">
        <v>860.68499999999995</v>
      </c>
      <c r="F111" s="3">
        <v>43527</v>
      </c>
      <c r="G111" s="5">
        <v>0.60416666666666696</v>
      </c>
      <c r="H111" t="s">
        <v>15</v>
      </c>
      <c r="I111" s="1">
        <v>40.984999999999999</v>
      </c>
      <c r="J111" s="6">
        <v>9.1999999999999993</v>
      </c>
      <c r="K111" t="str">
        <f t="shared" si="4"/>
        <v>Mar</v>
      </c>
      <c r="L111" t="str">
        <f t="shared" si="5"/>
        <v>Sun</v>
      </c>
      <c r="M111" t="str">
        <f t="shared" si="6"/>
        <v>afternoon</v>
      </c>
      <c r="N111" t="str">
        <f>VLOOKUP(A111,'Customer-details'!$A$1:$C$1001,2,0)</f>
        <v>Member</v>
      </c>
      <c r="O111" t="str">
        <f>VLOOKUP(A111,'Customer-details'!$A$1:$C$1001,3,0)</f>
        <v>Male</v>
      </c>
      <c r="P111" t="str">
        <f>VLOOKUP(A111,'Product-details'!$A$1:$C$1001,2,0)</f>
        <v>Electronic accessories</v>
      </c>
      <c r="Q111" t="str">
        <f>VLOOKUP(A111,'City-details'!$A$1:$C$1001,3,0)</f>
        <v>Naypyitaw</v>
      </c>
      <c r="R111" t="str">
        <f>VLOOKUP(A111,'City-details'!$A$1:$C$1001,2,0)</f>
        <v>C</v>
      </c>
      <c r="S111" t="str">
        <f t="shared" si="7"/>
        <v>Good</v>
      </c>
    </row>
    <row r="112" spans="1:19">
      <c r="A112" t="s">
        <v>125</v>
      </c>
      <c r="B112" s="1">
        <v>16.489999999999998</v>
      </c>
      <c r="C112" s="4">
        <v>2</v>
      </c>
      <c r="D112" s="2">
        <v>1.649</v>
      </c>
      <c r="E112" s="1">
        <v>34.628999999999998</v>
      </c>
      <c r="F112" s="3">
        <v>43501</v>
      </c>
      <c r="G112" s="5">
        <v>0.48055555555555601</v>
      </c>
      <c r="H112" t="s">
        <v>13</v>
      </c>
      <c r="I112" s="1">
        <v>1.649</v>
      </c>
      <c r="J112" s="6">
        <v>4.5999999999999996</v>
      </c>
      <c r="K112" t="str">
        <f t="shared" si="4"/>
        <v>Feb</v>
      </c>
      <c r="L112" t="str">
        <f t="shared" si="5"/>
        <v>Tue</v>
      </c>
      <c r="M112" t="str">
        <f t="shared" si="6"/>
        <v>morning</v>
      </c>
      <c r="N112" t="str">
        <f>VLOOKUP(A112,'Customer-details'!$A$1:$C$1001,2,0)</f>
        <v>Member</v>
      </c>
      <c r="O112" t="str">
        <f>VLOOKUP(A112,'Customer-details'!$A$1:$C$1001,3,0)</f>
        <v>Female</v>
      </c>
      <c r="P112" t="str">
        <f>VLOOKUP(A112,'Product-details'!$A$1:$C$1001,2,0)</f>
        <v>Sports and travel</v>
      </c>
      <c r="Q112" t="str">
        <f>VLOOKUP(A112,'City-details'!$A$1:$C$1001,3,0)</f>
        <v>Mandalay</v>
      </c>
      <c r="R112" t="str">
        <f>VLOOKUP(A112,'City-details'!$A$1:$C$1001,2,0)</f>
        <v>B</v>
      </c>
      <c r="S112" t="str">
        <f t="shared" si="7"/>
        <v>Poor</v>
      </c>
    </row>
    <row r="113" spans="1:19">
      <c r="A113" t="s">
        <v>126</v>
      </c>
      <c r="B113" s="1">
        <v>98.21</v>
      </c>
      <c r="C113" s="4">
        <v>3</v>
      </c>
      <c r="D113" s="2">
        <v>14.7315</v>
      </c>
      <c r="E113" s="1">
        <v>309.36149999999998</v>
      </c>
      <c r="F113" s="3">
        <v>43501</v>
      </c>
      <c r="G113" s="5">
        <v>0.44513888888888897</v>
      </c>
      <c r="H113" t="s">
        <v>17</v>
      </c>
      <c r="I113" s="1">
        <v>14.7315</v>
      </c>
      <c r="J113" s="6">
        <v>7.8</v>
      </c>
      <c r="K113" t="str">
        <f t="shared" si="4"/>
        <v>Feb</v>
      </c>
      <c r="L113" t="str">
        <f t="shared" si="5"/>
        <v>Tue</v>
      </c>
      <c r="M113" t="str">
        <f t="shared" si="6"/>
        <v>morning</v>
      </c>
      <c r="N113" t="str">
        <f>VLOOKUP(A113,'Customer-details'!$A$1:$C$1001,2,0)</f>
        <v>Member</v>
      </c>
      <c r="O113" t="str">
        <f>VLOOKUP(A113,'Customer-details'!$A$1:$C$1001,3,0)</f>
        <v>Female</v>
      </c>
      <c r="P113" t="str">
        <f>VLOOKUP(A113,'Product-details'!$A$1:$C$1001,2,0)</f>
        <v>Health and beauty</v>
      </c>
      <c r="Q113" t="str">
        <f>VLOOKUP(A113,'City-details'!$A$1:$C$1001,3,0)</f>
        <v>Naypyitaw</v>
      </c>
      <c r="R113" t="str">
        <f>VLOOKUP(A113,'City-details'!$A$1:$C$1001,2,0)</f>
        <v>C</v>
      </c>
      <c r="S113" t="str">
        <f t="shared" si="7"/>
        <v>Average</v>
      </c>
    </row>
    <row r="114" spans="1:19">
      <c r="A114" t="s">
        <v>127</v>
      </c>
      <c r="B114" s="1">
        <v>72.84</v>
      </c>
      <c r="C114" s="4">
        <v>7</v>
      </c>
      <c r="D114" s="2">
        <v>25.494</v>
      </c>
      <c r="E114" s="1">
        <v>535.37400000000002</v>
      </c>
      <c r="F114" s="3">
        <v>43511</v>
      </c>
      <c r="G114" s="5">
        <v>0.530555555555556</v>
      </c>
      <c r="H114" t="s">
        <v>15</v>
      </c>
      <c r="I114" s="1">
        <v>25.494</v>
      </c>
      <c r="J114" s="6">
        <v>8.4</v>
      </c>
      <c r="K114" t="str">
        <f t="shared" si="4"/>
        <v>Feb</v>
      </c>
      <c r="L114" t="str">
        <f t="shared" si="5"/>
        <v>Fri</v>
      </c>
      <c r="M114" t="str">
        <f t="shared" si="6"/>
        <v>afternoon</v>
      </c>
      <c r="N114" t="str">
        <f>VLOOKUP(A114,'Customer-details'!$A$1:$C$1001,2,0)</f>
        <v>Normal</v>
      </c>
      <c r="O114" t="str">
        <f>VLOOKUP(A114,'Customer-details'!$A$1:$C$1001,3,0)</f>
        <v>Female</v>
      </c>
      <c r="P114" t="str">
        <f>VLOOKUP(A114,'Product-details'!$A$1:$C$1001,2,0)</f>
        <v>Fashion accessories</v>
      </c>
      <c r="Q114" t="str">
        <f>VLOOKUP(A114,'City-details'!$A$1:$C$1001,3,0)</f>
        <v>Mandalay</v>
      </c>
      <c r="R114" t="str">
        <f>VLOOKUP(A114,'City-details'!$A$1:$C$1001,2,0)</f>
        <v>B</v>
      </c>
      <c r="S114" t="str">
        <f t="shared" si="7"/>
        <v>Good</v>
      </c>
    </row>
    <row r="115" spans="1:19">
      <c r="A115" t="s">
        <v>128</v>
      </c>
      <c r="B115" s="1">
        <v>58.07</v>
      </c>
      <c r="C115" s="4">
        <v>9</v>
      </c>
      <c r="D115" s="2">
        <v>26.131499999999999</v>
      </c>
      <c r="E115" s="1">
        <v>548.76149999999996</v>
      </c>
      <c r="F115" s="3">
        <v>43484</v>
      </c>
      <c r="G115" s="5">
        <v>0.83819444444444402</v>
      </c>
      <c r="H115" t="s">
        <v>13</v>
      </c>
      <c r="I115" s="1">
        <v>26.131499999999999</v>
      </c>
      <c r="J115" s="6">
        <v>4.3</v>
      </c>
      <c r="K115" t="str">
        <f t="shared" si="4"/>
        <v>Jan</v>
      </c>
      <c r="L115" t="str">
        <f t="shared" si="5"/>
        <v>Sat</v>
      </c>
      <c r="M115" t="str">
        <f t="shared" si="6"/>
        <v>evening</v>
      </c>
      <c r="N115" t="str">
        <f>VLOOKUP(A115,'Customer-details'!$A$1:$C$1001,2,0)</f>
        <v>Member</v>
      </c>
      <c r="O115" t="str">
        <f>VLOOKUP(A115,'Customer-details'!$A$1:$C$1001,3,0)</f>
        <v>Male</v>
      </c>
      <c r="P115" t="str">
        <f>VLOOKUP(A115,'Product-details'!$A$1:$C$1001,2,0)</f>
        <v>Home and lifestyle</v>
      </c>
      <c r="Q115" t="str">
        <f>VLOOKUP(A115,'City-details'!$A$1:$C$1001,3,0)</f>
        <v>Yangon</v>
      </c>
      <c r="R115" t="str">
        <f>VLOOKUP(A115,'City-details'!$A$1:$C$1001,2,0)</f>
        <v>A</v>
      </c>
      <c r="S115" t="str">
        <f t="shared" si="7"/>
        <v>Poor</v>
      </c>
    </row>
    <row r="116" spans="1:19">
      <c r="A116" t="s">
        <v>129</v>
      </c>
      <c r="B116" s="1">
        <v>80.790000000000006</v>
      </c>
      <c r="C116" s="4">
        <v>9</v>
      </c>
      <c r="D116" s="2">
        <v>36.355499999999999</v>
      </c>
      <c r="E116" s="1">
        <v>763.46550000000002</v>
      </c>
      <c r="F116" s="3">
        <v>43497</v>
      </c>
      <c r="G116" s="5">
        <v>0.85486111111111096</v>
      </c>
      <c r="H116" t="s">
        <v>17</v>
      </c>
      <c r="I116" s="1">
        <v>36.355499999999999</v>
      </c>
      <c r="J116" s="6">
        <v>9.5</v>
      </c>
      <c r="K116" t="str">
        <f t="shared" si="4"/>
        <v>Feb</v>
      </c>
      <c r="L116" t="str">
        <f t="shared" si="5"/>
        <v>Fri</v>
      </c>
      <c r="M116" t="str">
        <f t="shared" si="6"/>
        <v>evening</v>
      </c>
      <c r="N116" t="str">
        <f>VLOOKUP(A116,'Customer-details'!$A$1:$C$1001,2,0)</f>
        <v>Member</v>
      </c>
      <c r="O116" t="str">
        <f>VLOOKUP(A116,'Customer-details'!$A$1:$C$1001,3,0)</f>
        <v>Female</v>
      </c>
      <c r="P116" t="str">
        <f>VLOOKUP(A116,'Product-details'!$A$1:$C$1001,2,0)</f>
        <v>Home and lifestyle</v>
      </c>
      <c r="Q116" t="str">
        <f>VLOOKUP(A116,'City-details'!$A$1:$C$1001,3,0)</f>
        <v>Naypyitaw</v>
      </c>
      <c r="R116" t="str">
        <f>VLOOKUP(A116,'City-details'!$A$1:$C$1001,2,0)</f>
        <v>C</v>
      </c>
      <c r="S116" t="str">
        <f t="shared" si="7"/>
        <v>Good</v>
      </c>
    </row>
    <row r="117" spans="1:19">
      <c r="A117" t="s">
        <v>130</v>
      </c>
      <c r="B117" s="1">
        <v>27.02</v>
      </c>
      <c r="C117" s="4">
        <v>3</v>
      </c>
      <c r="D117" s="2">
        <v>4.0529999999999999</v>
      </c>
      <c r="E117" s="1">
        <v>85.113</v>
      </c>
      <c r="F117" s="3">
        <v>43526</v>
      </c>
      <c r="G117" s="5">
        <v>0.54236111111111096</v>
      </c>
      <c r="H117" t="s">
        <v>17</v>
      </c>
      <c r="I117" s="1">
        <v>4.0529999999999999</v>
      </c>
      <c r="J117" s="6">
        <v>7.1</v>
      </c>
      <c r="K117" t="str">
        <f t="shared" si="4"/>
        <v>Mar</v>
      </c>
      <c r="L117" t="str">
        <f t="shared" si="5"/>
        <v>Sat</v>
      </c>
      <c r="M117" t="str">
        <f t="shared" si="6"/>
        <v>afternoon</v>
      </c>
      <c r="N117" t="str">
        <f>VLOOKUP(A117,'Customer-details'!$A$1:$C$1001,2,0)</f>
        <v>Normal</v>
      </c>
      <c r="O117" t="str">
        <f>VLOOKUP(A117,'Customer-details'!$A$1:$C$1001,3,0)</f>
        <v>Female</v>
      </c>
      <c r="P117" t="str">
        <f>VLOOKUP(A117,'Product-details'!$A$1:$C$1001,2,0)</f>
        <v>Fashion accessories</v>
      </c>
      <c r="Q117" t="str">
        <f>VLOOKUP(A117,'City-details'!$A$1:$C$1001,3,0)</f>
        <v>Naypyitaw</v>
      </c>
      <c r="R117" t="str">
        <f>VLOOKUP(A117,'City-details'!$A$1:$C$1001,2,0)</f>
        <v>C</v>
      </c>
      <c r="S117" t="str">
        <f t="shared" si="7"/>
        <v>Average</v>
      </c>
    </row>
    <row r="118" spans="1:19">
      <c r="A118" t="s">
        <v>131</v>
      </c>
      <c r="B118" s="1">
        <v>21.94</v>
      </c>
      <c r="C118" s="4">
        <v>5</v>
      </c>
      <c r="D118" s="2">
        <v>5.4850000000000003</v>
      </c>
      <c r="E118" s="1">
        <v>115.185</v>
      </c>
      <c r="F118" s="3">
        <v>43529</v>
      </c>
      <c r="G118" s="5">
        <v>0.52013888888888904</v>
      </c>
      <c r="H118" t="s">
        <v>13</v>
      </c>
      <c r="I118" s="1">
        <v>5.4850000000000003</v>
      </c>
      <c r="J118" s="6">
        <v>5.3</v>
      </c>
      <c r="K118" t="str">
        <f t="shared" si="4"/>
        <v>Mar</v>
      </c>
      <c r="L118" t="str">
        <f t="shared" si="5"/>
        <v>Tue</v>
      </c>
      <c r="M118" t="str">
        <f t="shared" si="6"/>
        <v>afternoon</v>
      </c>
      <c r="N118" t="str">
        <f>VLOOKUP(A118,'Customer-details'!$A$1:$C$1001,2,0)</f>
        <v>Member</v>
      </c>
      <c r="O118" t="str">
        <f>VLOOKUP(A118,'Customer-details'!$A$1:$C$1001,3,0)</f>
        <v>Male</v>
      </c>
      <c r="P118" t="str">
        <f>VLOOKUP(A118,'Product-details'!$A$1:$C$1001,2,0)</f>
        <v>Fashion accessories</v>
      </c>
      <c r="Q118" t="str">
        <f>VLOOKUP(A118,'City-details'!$A$1:$C$1001,3,0)</f>
        <v>Mandalay</v>
      </c>
      <c r="R118" t="str">
        <f>VLOOKUP(A118,'City-details'!$A$1:$C$1001,2,0)</f>
        <v>B</v>
      </c>
      <c r="S118" t="str">
        <f t="shared" si="7"/>
        <v>Poor</v>
      </c>
    </row>
    <row r="119" spans="1:19">
      <c r="A119" t="s">
        <v>132</v>
      </c>
      <c r="B119" s="1">
        <v>51.36</v>
      </c>
      <c r="C119" s="4">
        <v>1</v>
      </c>
      <c r="D119" s="2">
        <v>2.5680000000000001</v>
      </c>
      <c r="E119" s="1">
        <v>53.927999999999997</v>
      </c>
      <c r="F119" s="3">
        <v>43481</v>
      </c>
      <c r="G119" s="5">
        <v>0.64305555555555605</v>
      </c>
      <c r="H119" t="s">
        <v>13</v>
      </c>
      <c r="I119" s="1">
        <v>2.5680000000000001</v>
      </c>
      <c r="J119" s="6">
        <v>5.2</v>
      </c>
      <c r="K119" t="str">
        <f t="shared" si="4"/>
        <v>Jan</v>
      </c>
      <c r="L119" t="str">
        <f t="shared" si="5"/>
        <v>Wed</v>
      </c>
      <c r="M119" t="str">
        <f t="shared" si="6"/>
        <v>afternoon</v>
      </c>
      <c r="N119" t="str">
        <f>VLOOKUP(A119,'Customer-details'!$A$1:$C$1001,2,0)</f>
        <v>Member</v>
      </c>
      <c r="O119" t="str">
        <f>VLOOKUP(A119,'Customer-details'!$A$1:$C$1001,3,0)</f>
        <v>Male</v>
      </c>
      <c r="P119" t="str">
        <f>VLOOKUP(A119,'Product-details'!$A$1:$C$1001,2,0)</f>
        <v>Fashion accessories</v>
      </c>
      <c r="Q119" t="str">
        <f>VLOOKUP(A119,'City-details'!$A$1:$C$1001,3,0)</f>
        <v>Mandalay</v>
      </c>
      <c r="R119" t="str">
        <f>VLOOKUP(A119,'City-details'!$A$1:$C$1001,2,0)</f>
        <v>B</v>
      </c>
      <c r="S119" t="str">
        <f t="shared" si="7"/>
        <v>Poor</v>
      </c>
    </row>
    <row r="120" spans="1:19">
      <c r="A120" t="s">
        <v>133</v>
      </c>
      <c r="B120" s="1">
        <v>10.96</v>
      </c>
      <c r="C120" s="4">
        <v>10</v>
      </c>
      <c r="D120" s="2">
        <v>5.48</v>
      </c>
      <c r="E120" s="1">
        <v>115.08</v>
      </c>
      <c r="F120" s="3">
        <v>43498</v>
      </c>
      <c r="G120" s="5">
        <v>0.86666666666666703</v>
      </c>
      <c r="H120" t="s">
        <v>13</v>
      </c>
      <c r="I120" s="1">
        <v>5.48</v>
      </c>
      <c r="J120" s="6">
        <v>6</v>
      </c>
      <c r="K120" t="str">
        <f t="shared" si="4"/>
        <v>Feb</v>
      </c>
      <c r="L120" t="str">
        <f t="shared" si="5"/>
        <v>Sat</v>
      </c>
      <c r="M120" t="str">
        <f t="shared" si="6"/>
        <v>evening</v>
      </c>
      <c r="N120" t="str">
        <f>VLOOKUP(A120,'Customer-details'!$A$1:$C$1001,2,0)</f>
        <v>Normal</v>
      </c>
      <c r="O120" t="str">
        <f>VLOOKUP(A120,'Customer-details'!$A$1:$C$1001,3,0)</f>
        <v>Female</v>
      </c>
      <c r="P120" t="str">
        <f>VLOOKUP(A120,'Product-details'!$A$1:$C$1001,2,0)</f>
        <v>Food and beverages</v>
      </c>
      <c r="Q120" t="str">
        <f>VLOOKUP(A120,'City-details'!$A$1:$C$1001,3,0)</f>
        <v>Yangon</v>
      </c>
      <c r="R120" t="str">
        <f>VLOOKUP(A120,'City-details'!$A$1:$C$1001,2,0)</f>
        <v>A</v>
      </c>
      <c r="S120" t="str">
        <f t="shared" si="7"/>
        <v>Average</v>
      </c>
    </row>
    <row r="121" spans="1:19">
      <c r="A121" t="s">
        <v>134</v>
      </c>
      <c r="B121" s="1">
        <v>53.44</v>
      </c>
      <c r="C121" s="4">
        <v>2</v>
      </c>
      <c r="D121" s="2">
        <v>5.3440000000000003</v>
      </c>
      <c r="E121" s="1">
        <v>112.224</v>
      </c>
      <c r="F121" s="3">
        <v>43485</v>
      </c>
      <c r="G121" s="5">
        <v>0.85972222222222205</v>
      </c>
      <c r="H121" t="s">
        <v>13</v>
      </c>
      <c r="I121" s="1">
        <v>5.3440000000000003</v>
      </c>
      <c r="J121" s="6">
        <v>4.0999999999999996</v>
      </c>
      <c r="K121" t="str">
        <f t="shared" si="4"/>
        <v>Jan</v>
      </c>
      <c r="L121" t="str">
        <f t="shared" si="5"/>
        <v>Sun</v>
      </c>
      <c r="M121" t="str">
        <f t="shared" si="6"/>
        <v>evening</v>
      </c>
      <c r="N121" t="str">
        <f>VLOOKUP(A121,'Customer-details'!$A$1:$C$1001,2,0)</f>
        <v>Normal</v>
      </c>
      <c r="O121" t="str">
        <f>VLOOKUP(A121,'Customer-details'!$A$1:$C$1001,3,0)</f>
        <v>Male</v>
      </c>
      <c r="P121" t="str">
        <f>VLOOKUP(A121,'Product-details'!$A$1:$C$1001,2,0)</f>
        <v>Home and lifestyle</v>
      </c>
      <c r="Q121" t="str">
        <f>VLOOKUP(A121,'City-details'!$A$1:$C$1001,3,0)</f>
        <v>Mandalay</v>
      </c>
      <c r="R121" t="str">
        <f>VLOOKUP(A121,'City-details'!$A$1:$C$1001,2,0)</f>
        <v>B</v>
      </c>
      <c r="S121" t="str">
        <f t="shared" si="7"/>
        <v>Poor</v>
      </c>
    </row>
    <row r="122" spans="1:19">
      <c r="A122" t="s">
        <v>135</v>
      </c>
      <c r="B122" s="1">
        <v>99.56</v>
      </c>
      <c r="C122" s="4">
        <v>8</v>
      </c>
      <c r="D122" s="2">
        <v>39.823999999999998</v>
      </c>
      <c r="E122" s="1">
        <v>836.30399999999997</v>
      </c>
      <c r="F122" s="3">
        <v>43510</v>
      </c>
      <c r="G122" s="5">
        <v>0.71041666666666703</v>
      </c>
      <c r="H122" t="s">
        <v>17</v>
      </c>
      <c r="I122" s="1">
        <v>39.823999999999998</v>
      </c>
      <c r="J122" s="6">
        <v>5.2</v>
      </c>
      <c r="K122" t="str">
        <f t="shared" si="4"/>
        <v>Feb</v>
      </c>
      <c r="L122" t="str">
        <f t="shared" si="5"/>
        <v>Thu</v>
      </c>
      <c r="M122" t="str">
        <f t="shared" si="6"/>
        <v>evening</v>
      </c>
      <c r="N122" t="str">
        <f>VLOOKUP(A122,'Customer-details'!$A$1:$C$1001,2,0)</f>
        <v>Normal</v>
      </c>
      <c r="O122" t="str">
        <f>VLOOKUP(A122,'Customer-details'!$A$1:$C$1001,3,0)</f>
        <v>Female</v>
      </c>
      <c r="P122" t="str">
        <f>VLOOKUP(A122,'Product-details'!$A$1:$C$1001,2,0)</f>
        <v>Electronic accessories</v>
      </c>
      <c r="Q122" t="str">
        <f>VLOOKUP(A122,'City-details'!$A$1:$C$1001,3,0)</f>
        <v>Yangon</v>
      </c>
      <c r="R122" t="str">
        <f>VLOOKUP(A122,'City-details'!$A$1:$C$1001,2,0)</f>
        <v>A</v>
      </c>
      <c r="S122" t="str">
        <f t="shared" si="7"/>
        <v>Poor</v>
      </c>
    </row>
    <row r="123" spans="1:19">
      <c r="A123" t="s">
        <v>136</v>
      </c>
      <c r="B123" s="1">
        <v>57.12</v>
      </c>
      <c r="C123" s="4">
        <v>7</v>
      </c>
      <c r="D123" s="2">
        <v>19.992000000000001</v>
      </c>
      <c r="E123" s="1">
        <v>419.83199999999999</v>
      </c>
      <c r="F123" s="3">
        <v>43477</v>
      </c>
      <c r="G123" s="5">
        <v>0.50138888888888899</v>
      </c>
      <c r="H123" t="s">
        <v>17</v>
      </c>
      <c r="I123" s="1">
        <v>19.992000000000001</v>
      </c>
      <c r="J123" s="6">
        <v>6.5</v>
      </c>
      <c r="K123" t="str">
        <f t="shared" si="4"/>
        <v>Jan</v>
      </c>
      <c r="L123" t="str">
        <f t="shared" si="5"/>
        <v>Sat</v>
      </c>
      <c r="M123" t="str">
        <f t="shared" si="6"/>
        <v>afternoon</v>
      </c>
      <c r="N123" t="str">
        <f>VLOOKUP(A123,'Customer-details'!$A$1:$C$1001,2,0)</f>
        <v>Member</v>
      </c>
      <c r="O123" t="str">
        <f>VLOOKUP(A123,'Customer-details'!$A$1:$C$1001,3,0)</f>
        <v>Male</v>
      </c>
      <c r="P123" t="str">
        <f>VLOOKUP(A123,'Product-details'!$A$1:$C$1001,2,0)</f>
        <v>Sports and travel</v>
      </c>
      <c r="Q123" t="str">
        <f>VLOOKUP(A123,'City-details'!$A$1:$C$1001,3,0)</f>
        <v>Naypyitaw</v>
      </c>
      <c r="R123" t="str">
        <f>VLOOKUP(A123,'City-details'!$A$1:$C$1001,2,0)</f>
        <v>C</v>
      </c>
      <c r="S123" t="str">
        <f t="shared" si="7"/>
        <v>Average</v>
      </c>
    </row>
    <row r="124" spans="1:19">
      <c r="A124" t="s">
        <v>137</v>
      </c>
      <c r="B124" s="1">
        <v>99.96</v>
      </c>
      <c r="C124" s="4">
        <v>9</v>
      </c>
      <c r="D124" s="2">
        <v>44.981999999999999</v>
      </c>
      <c r="E124" s="1">
        <v>944.62199999999996</v>
      </c>
      <c r="F124" s="3">
        <v>43533</v>
      </c>
      <c r="G124" s="5">
        <v>0.72638888888888897</v>
      </c>
      <c r="H124" t="s">
        <v>17</v>
      </c>
      <c r="I124" s="1">
        <v>44.981999999999999</v>
      </c>
      <c r="J124" s="6">
        <v>4.2</v>
      </c>
      <c r="K124" t="str">
        <f t="shared" si="4"/>
        <v>Mar</v>
      </c>
      <c r="L124" t="str">
        <f t="shared" si="5"/>
        <v>Sat</v>
      </c>
      <c r="M124" t="str">
        <f t="shared" si="6"/>
        <v>evening</v>
      </c>
      <c r="N124" t="str">
        <f>VLOOKUP(A124,'Customer-details'!$A$1:$C$1001,2,0)</f>
        <v>Member</v>
      </c>
      <c r="O124" t="str">
        <f>VLOOKUP(A124,'Customer-details'!$A$1:$C$1001,3,0)</f>
        <v>Male</v>
      </c>
      <c r="P124" t="str">
        <f>VLOOKUP(A124,'Product-details'!$A$1:$C$1001,2,0)</f>
        <v>Sports and travel</v>
      </c>
      <c r="Q124" t="str">
        <f>VLOOKUP(A124,'City-details'!$A$1:$C$1001,3,0)</f>
        <v>Mandalay</v>
      </c>
      <c r="R124" t="str">
        <f>VLOOKUP(A124,'City-details'!$A$1:$C$1001,2,0)</f>
        <v>B</v>
      </c>
      <c r="S124" t="str">
        <f t="shared" si="7"/>
        <v>Poor</v>
      </c>
    </row>
    <row r="125" spans="1:19">
      <c r="A125" t="s">
        <v>138</v>
      </c>
      <c r="B125" s="1">
        <v>63.91</v>
      </c>
      <c r="C125" s="4">
        <v>8</v>
      </c>
      <c r="D125" s="2">
        <v>25.564</v>
      </c>
      <c r="E125" s="1">
        <v>536.84400000000005</v>
      </c>
      <c r="F125" s="3">
        <v>43537</v>
      </c>
      <c r="G125" s="5">
        <v>0.82777777777777795</v>
      </c>
      <c r="H125" t="s">
        <v>17</v>
      </c>
      <c r="I125" s="1">
        <v>25.564</v>
      </c>
      <c r="J125" s="6">
        <v>4.5999999999999996</v>
      </c>
      <c r="K125" t="str">
        <f t="shared" si="4"/>
        <v>Mar</v>
      </c>
      <c r="L125" t="str">
        <f t="shared" si="5"/>
        <v>Wed</v>
      </c>
      <c r="M125" t="str">
        <f t="shared" si="6"/>
        <v>evening</v>
      </c>
      <c r="N125" t="str">
        <f>VLOOKUP(A125,'Customer-details'!$A$1:$C$1001,2,0)</f>
        <v>Member</v>
      </c>
      <c r="O125" t="str">
        <f>VLOOKUP(A125,'Customer-details'!$A$1:$C$1001,3,0)</f>
        <v>Male</v>
      </c>
      <c r="P125" t="str">
        <f>VLOOKUP(A125,'Product-details'!$A$1:$C$1001,2,0)</f>
        <v>Home and lifestyle</v>
      </c>
      <c r="Q125" t="str">
        <f>VLOOKUP(A125,'City-details'!$A$1:$C$1001,3,0)</f>
        <v>Naypyitaw</v>
      </c>
      <c r="R125" t="str">
        <f>VLOOKUP(A125,'City-details'!$A$1:$C$1001,2,0)</f>
        <v>C</v>
      </c>
      <c r="S125" t="str">
        <f t="shared" si="7"/>
        <v>Poor</v>
      </c>
    </row>
    <row r="126" spans="1:19">
      <c r="A126" t="s">
        <v>139</v>
      </c>
      <c r="B126" s="1">
        <v>56.47</v>
      </c>
      <c r="C126" s="4">
        <v>8</v>
      </c>
      <c r="D126" s="2">
        <v>22.588000000000001</v>
      </c>
      <c r="E126" s="1">
        <v>474.34800000000001</v>
      </c>
      <c r="F126" s="3">
        <v>43533</v>
      </c>
      <c r="G126" s="5">
        <v>0.62291666666666701</v>
      </c>
      <c r="H126" t="s">
        <v>13</v>
      </c>
      <c r="I126" s="1">
        <v>22.588000000000001</v>
      </c>
      <c r="J126" s="6">
        <v>7.3</v>
      </c>
      <c r="K126" t="str">
        <f t="shared" si="4"/>
        <v>Mar</v>
      </c>
      <c r="L126" t="str">
        <f t="shared" si="5"/>
        <v>Sat</v>
      </c>
      <c r="M126" t="str">
        <f t="shared" si="6"/>
        <v>afternoon</v>
      </c>
      <c r="N126" t="str">
        <f>VLOOKUP(A126,'Customer-details'!$A$1:$C$1001,2,0)</f>
        <v>Member</v>
      </c>
      <c r="O126" t="str">
        <f>VLOOKUP(A126,'Customer-details'!$A$1:$C$1001,3,0)</f>
        <v>Female</v>
      </c>
      <c r="P126" t="str">
        <f>VLOOKUP(A126,'Product-details'!$A$1:$C$1001,2,0)</f>
        <v>Fashion accessories</v>
      </c>
      <c r="Q126" t="str">
        <f>VLOOKUP(A126,'City-details'!$A$1:$C$1001,3,0)</f>
        <v>Mandalay</v>
      </c>
      <c r="R126" t="str">
        <f>VLOOKUP(A126,'City-details'!$A$1:$C$1001,2,0)</f>
        <v>B</v>
      </c>
      <c r="S126" t="str">
        <f t="shared" si="7"/>
        <v>Average</v>
      </c>
    </row>
    <row r="127" spans="1:19">
      <c r="A127" t="s">
        <v>140</v>
      </c>
      <c r="B127" s="1">
        <v>93.69</v>
      </c>
      <c r="C127" s="4">
        <v>7</v>
      </c>
      <c r="D127" s="2">
        <v>32.791499999999999</v>
      </c>
      <c r="E127" s="1">
        <v>688.62149999999997</v>
      </c>
      <c r="F127" s="3">
        <v>43534</v>
      </c>
      <c r="G127" s="5">
        <v>0.780555555555556</v>
      </c>
      <c r="H127" t="s">
        <v>17</v>
      </c>
      <c r="I127" s="1">
        <v>32.791499999999999</v>
      </c>
      <c r="J127" s="6">
        <v>4.5</v>
      </c>
      <c r="K127" t="str">
        <f t="shared" si="4"/>
        <v>Mar</v>
      </c>
      <c r="L127" t="str">
        <f t="shared" si="5"/>
        <v>Sun</v>
      </c>
      <c r="M127" t="str">
        <f t="shared" si="6"/>
        <v>evening</v>
      </c>
      <c r="N127" t="str">
        <f>VLOOKUP(A127,'Customer-details'!$A$1:$C$1001,2,0)</f>
        <v>Normal</v>
      </c>
      <c r="O127" t="str">
        <f>VLOOKUP(A127,'Customer-details'!$A$1:$C$1001,3,0)</f>
        <v>Female</v>
      </c>
      <c r="P127" t="str">
        <f>VLOOKUP(A127,'Product-details'!$A$1:$C$1001,2,0)</f>
        <v>Home and lifestyle</v>
      </c>
      <c r="Q127" t="str">
        <f>VLOOKUP(A127,'City-details'!$A$1:$C$1001,3,0)</f>
        <v>Yangon</v>
      </c>
      <c r="R127" t="str">
        <f>VLOOKUP(A127,'City-details'!$A$1:$C$1001,2,0)</f>
        <v>A</v>
      </c>
      <c r="S127" t="str">
        <f t="shared" si="7"/>
        <v>Poor</v>
      </c>
    </row>
    <row r="128" spans="1:19">
      <c r="A128" t="s">
        <v>141</v>
      </c>
      <c r="B128" s="1">
        <v>32.25</v>
      </c>
      <c r="C128" s="4">
        <v>5</v>
      </c>
      <c r="D128" s="2">
        <v>8.0625</v>
      </c>
      <c r="E128" s="1">
        <v>169.3125</v>
      </c>
      <c r="F128" s="3">
        <v>43492</v>
      </c>
      <c r="G128" s="5">
        <v>0.55972222222222201</v>
      </c>
      <c r="H128" t="s">
        <v>15</v>
      </c>
      <c r="I128" s="1">
        <v>8.0625</v>
      </c>
      <c r="J128" s="6">
        <v>9</v>
      </c>
      <c r="K128" t="str">
        <f t="shared" si="4"/>
        <v>Jan</v>
      </c>
      <c r="L128" t="str">
        <f t="shared" si="5"/>
        <v>Sun</v>
      </c>
      <c r="M128" t="str">
        <f t="shared" si="6"/>
        <v>afternoon</v>
      </c>
      <c r="N128" t="str">
        <f>VLOOKUP(A128,'Customer-details'!$A$1:$C$1001,2,0)</f>
        <v>Normal</v>
      </c>
      <c r="O128" t="str">
        <f>VLOOKUP(A128,'Customer-details'!$A$1:$C$1001,3,0)</f>
        <v>Female</v>
      </c>
      <c r="P128" t="str">
        <f>VLOOKUP(A128,'Product-details'!$A$1:$C$1001,2,0)</f>
        <v>Sports and travel</v>
      </c>
      <c r="Q128" t="str">
        <f>VLOOKUP(A128,'City-details'!$A$1:$C$1001,3,0)</f>
        <v>Yangon</v>
      </c>
      <c r="R128" t="str">
        <f>VLOOKUP(A128,'City-details'!$A$1:$C$1001,2,0)</f>
        <v>A</v>
      </c>
      <c r="S128" t="str">
        <f t="shared" si="7"/>
        <v>Good</v>
      </c>
    </row>
    <row r="129" spans="1:19">
      <c r="A129" t="s">
        <v>142</v>
      </c>
      <c r="B129" s="1">
        <v>31.73</v>
      </c>
      <c r="C129" s="4">
        <v>9</v>
      </c>
      <c r="D129" s="2">
        <v>14.278499999999999</v>
      </c>
      <c r="E129" s="1">
        <v>299.8485</v>
      </c>
      <c r="F129" s="3">
        <v>43473</v>
      </c>
      <c r="G129" s="5">
        <v>0.67847222222222203</v>
      </c>
      <c r="H129" t="s">
        <v>17</v>
      </c>
      <c r="I129" s="1">
        <v>14.278499999999999</v>
      </c>
      <c r="J129" s="6">
        <v>5.9</v>
      </c>
      <c r="K129" t="str">
        <f t="shared" si="4"/>
        <v>Jan</v>
      </c>
      <c r="L129" t="str">
        <f t="shared" si="5"/>
        <v>Tue</v>
      </c>
      <c r="M129" t="str">
        <f t="shared" si="6"/>
        <v>evening</v>
      </c>
      <c r="N129" t="str">
        <f>VLOOKUP(A129,'Customer-details'!$A$1:$C$1001,2,0)</f>
        <v>Normal</v>
      </c>
      <c r="O129" t="str">
        <f>VLOOKUP(A129,'Customer-details'!$A$1:$C$1001,3,0)</f>
        <v>Female</v>
      </c>
      <c r="P129" t="str">
        <f>VLOOKUP(A129,'Product-details'!$A$1:$C$1001,2,0)</f>
        <v>Fashion accessories</v>
      </c>
      <c r="Q129" t="str">
        <f>VLOOKUP(A129,'City-details'!$A$1:$C$1001,3,0)</f>
        <v>Naypyitaw</v>
      </c>
      <c r="R129" t="str">
        <f>VLOOKUP(A129,'City-details'!$A$1:$C$1001,2,0)</f>
        <v>C</v>
      </c>
      <c r="S129" t="str">
        <f t="shared" si="7"/>
        <v>Poor</v>
      </c>
    </row>
    <row r="130" spans="1:19">
      <c r="A130" t="s">
        <v>143</v>
      </c>
      <c r="B130" s="1">
        <v>68.540000000000006</v>
      </c>
      <c r="C130" s="4">
        <v>8</v>
      </c>
      <c r="D130" s="2">
        <v>27.416</v>
      </c>
      <c r="E130" s="1">
        <v>575.73599999999999</v>
      </c>
      <c r="F130" s="3">
        <v>43473</v>
      </c>
      <c r="G130" s="5">
        <v>0.66458333333333297</v>
      </c>
      <c r="H130" t="s">
        <v>13</v>
      </c>
      <c r="I130" s="1">
        <v>27.416</v>
      </c>
      <c r="J130" s="6">
        <v>8.5</v>
      </c>
      <c r="K130" t="str">
        <f t="shared" ref="K130:K193" si="8">TEXT(F130,"MMM")</f>
        <v>Jan</v>
      </c>
      <c r="L130" t="str">
        <f t="shared" ref="L130:L193" si="9">TEXT(F130,"ddd")</f>
        <v>Tue</v>
      </c>
      <c r="M130" t="str">
        <f t="shared" si="6"/>
        <v>afternoon</v>
      </c>
      <c r="N130" t="str">
        <f>VLOOKUP(A130,'Customer-details'!$A$1:$C$1001,2,0)</f>
        <v>Member</v>
      </c>
      <c r="O130" t="str">
        <f>VLOOKUP(A130,'Customer-details'!$A$1:$C$1001,3,0)</f>
        <v>Female</v>
      </c>
      <c r="P130" t="str">
        <f>VLOOKUP(A130,'Product-details'!$A$1:$C$1001,2,0)</f>
        <v>Food and beverages</v>
      </c>
      <c r="Q130" t="str">
        <f>VLOOKUP(A130,'City-details'!$A$1:$C$1001,3,0)</f>
        <v>Naypyitaw</v>
      </c>
      <c r="R130" t="str">
        <f>VLOOKUP(A130,'City-details'!$A$1:$C$1001,2,0)</f>
        <v>C</v>
      </c>
      <c r="S130" t="str">
        <f t="shared" si="7"/>
        <v>Good</v>
      </c>
    </row>
    <row r="131" spans="1:19">
      <c r="A131" t="s">
        <v>144</v>
      </c>
      <c r="B131" s="1">
        <v>90.28</v>
      </c>
      <c r="C131" s="4">
        <v>9</v>
      </c>
      <c r="D131" s="2">
        <v>40.625999999999998</v>
      </c>
      <c r="E131" s="1">
        <v>853.14599999999996</v>
      </c>
      <c r="F131" s="3">
        <v>43504</v>
      </c>
      <c r="G131" s="5">
        <v>0.46875</v>
      </c>
      <c r="H131" t="s">
        <v>13</v>
      </c>
      <c r="I131" s="1">
        <v>40.625999999999998</v>
      </c>
      <c r="J131" s="6">
        <v>7.2</v>
      </c>
      <c r="K131" t="str">
        <f t="shared" si="8"/>
        <v>Feb</v>
      </c>
      <c r="L131" t="str">
        <f t="shared" si="9"/>
        <v>Fri</v>
      </c>
      <c r="M131" t="str">
        <f t="shared" ref="M131:M194" si="10">IF(G131&lt;TIME(12,0,0),"morning",IF(AND(G131&gt;=TIME(12,0,0),G131&lt;TIME(16,0,0)),"afternoon","evening"))</f>
        <v>morning</v>
      </c>
      <c r="N131" t="str">
        <f>VLOOKUP(A131,'Customer-details'!$A$1:$C$1001,2,0)</f>
        <v>Normal</v>
      </c>
      <c r="O131" t="str">
        <f>VLOOKUP(A131,'Customer-details'!$A$1:$C$1001,3,0)</f>
        <v>Female</v>
      </c>
      <c r="P131" t="str">
        <f>VLOOKUP(A131,'Product-details'!$A$1:$C$1001,2,0)</f>
        <v>Sports and travel</v>
      </c>
      <c r="Q131" t="str">
        <f>VLOOKUP(A131,'City-details'!$A$1:$C$1001,3,0)</f>
        <v>Mandalay</v>
      </c>
      <c r="R131" t="str">
        <f>VLOOKUP(A131,'City-details'!$A$1:$C$1001,2,0)</f>
        <v>B</v>
      </c>
      <c r="S131" t="str">
        <f t="shared" ref="S131:S194" si="11">IF(J131&gt;=8,"Good",IF(AND(J131&lt;8,J131&gt;=6),"Average","Poor"))</f>
        <v>Average</v>
      </c>
    </row>
    <row r="132" spans="1:19">
      <c r="A132" t="s">
        <v>145</v>
      </c>
      <c r="B132" s="1">
        <v>39.619999999999997</v>
      </c>
      <c r="C132" s="4">
        <v>7</v>
      </c>
      <c r="D132" s="2">
        <v>13.867000000000001</v>
      </c>
      <c r="E132" s="1">
        <v>291.20699999999999</v>
      </c>
      <c r="F132" s="3">
        <v>43490</v>
      </c>
      <c r="G132" s="5">
        <v>0.55416666666666703</v>
      </c>
      <c r="H132" t="s">
        <v>15</v>
      </c>
      <c r="I132" s="1">
        <v>13.867000000000001</v>
      </c>
      <c r="J132" s="6">
        <v>7.5</v>
      </c>
      <c r="K132" t="str">
        <f t="shared" si="8"/>
        <v>Jan</v>
      </c>
      <c r="L132" t="str">
        <f t="shared" si="9"/>
        <v>Fri</v>
      </c>
      <c r="M132" t="str">
        <f t="shared" si="10"/>
        <v>afternoon</v>
      </c>
      <c r="N132" t="str">
        <f>VLOOKUP(A132,'Customer-details'!$A$1:$C$1001,2,0)</f>
        <v>Normal</v>
      </c>
      <c r="O132" t="str">
        <f>VLOOKUP(A132,'Customer-details'!$A$1:$C$1001,3,0)</f>
        <v>Female</v>
      </c>
      <c r="P132" t="str">
        <f>VLOOKUP(A132,'Product-details'!$A$1:$C$1001,2,0)</f>
        <v>Fashion accessories</v>
      </c>
      <c r="Q132" t="str">
        <f>VLOOKUP(A132,'City-details'!$A$1:$C$1001,3,0)</f>
        <v>Mandalay</v>
      </c>
      <c r="R132" t="str">
        <f>VLOOKUP(A132,'City-details'!$A$1:$C$1001,2,0)</f>
        <v>B</v>
      </c>
      <c r="S132" t="str">
        <f t="shared" si="11"/>
        <v>Average</v>
      </c>
    </row>
    <row r="133" spans="1:19">
      <c r="A133" t="s">
        <v>146</v>
      </c>
      <c r="B133" s="1">
        <v>92.13</v>
      </c>
      <c r="C133" s="4">
        <v>6</v>
      </c>
      <c r="D133" s="2">
        <v>27.638999999999999</v>
      </c>
      <c r="E133" s="1">
        <v>580.41899999999998</v>
      </c>
      <c r="F133" s="3">
        <v>43530</v>
      </c>
      <c r="G133" s="5">
        <v>0.85694444444444395</v>
      </c>
      <c r="H133" t="s">
        <v>15</v>
      </c>
      <c r="I133" s="1">
        <v>27.638999999999999</v>
      </c>
      <c r="J133" s="6">
        <v>8.3000000000000007</v>
      </c>
      <c r="K133" t="str">
        <f t="shared" si="8"/>
        <v>Mar</v>
      </c>
      <c r="L133" t="str">
        <f t="shared" si="9"/>
        <v>Wed</v>
      </c>
      <c r="M133" t="str">
        <f t="shared" si="10"/>
        <v>evening</v>
      </c>
      <c r="N133" t="str">
        <f>VLOOKUP(A133,'Customer-details'!$A$1:$C$1001,2,0)</f>
        <v>Member</v>
      </c>
      <c r="O133" t="str">
        <f>VLOOKUP(A133,'Customer-details'!$A$1:$C$1001,3,0)</f>
        <v>Female</v>
      </c>
      <c r="P133" t="str">
        <f>VLOOKUP(A133,'Product-details'!$A$1:$C$1001,2,0)</f>
        <v>Sports and travel</v>
      </c>
      <c r="Q133" t="str">
        <f>VLOOKUP(A133,'City-details'!$A$1:$C$1001,3,0)</f>
        <v>Yangon</v>
      </c>
      <c r="R133" t="str">
        <f>VLOOKUP(A133,'City-details'!$A$1:$C$1001,2,0)</f>
        <v>A</v>
      </c>
      <c r="S133" t="str">
        <f t="shared" si="11"/>
        <v>Good</v>
      </c>
    </row>
    <row r="134" spans="1:19">
      <c r="A134" t="s">
        <v>147</v>
      </c>
      <c r="B134" s="1">
        <v>34.840000000000003</v>
      </c>
      <c r="C134" s="4">
        <v>4</v>
      </c>
      <c r="D134" s="2">
        <v>6.968</v>
      </c>
      <c r="E134" s="1">
        <v>146.328</v>
      </c>
      <c r="F134" s="3">
        <v>43506</v>
      </c>
      <c r="G134" s="5">
        <v>0.77500000000000002</v>
      </c>
      <c r="H134" t="s">
        <v>15</v>
      </c>
      <c r="I134" s="1">
        <v>6.968</v>
      </c>
      <c r="J134" s="6">
        <v>7.4</v>
      </c>
      <c r="K134" t="str">
        <f t="shared" si="8"/>
        <v>Feb</v>
      </c>
      <c r="L134" t="str">
        <f t="shared" si="9"/>
        <v>Sun</v>
      </c>
      <c r="M134" t="str">
        <f t="shared" si="10"/>
        <v>evening</v>
      </c>
      <c r="N134" t="str">
        <f>VLOOKUP(A134,'Customer-details'!$A$1:$C$1001,2,0)</f>
        <v>Normal</v>
      </c>
      <c r="O134" t="str">
        <f>VLOOKUP(A134,'Customer-details'!$A$1:$C$1001,3,0)</f>
        <v>Female</v>
      </c>
      <c r="P134" t="str">
        <f>VLOOKUP(A134,'Product-details'!$A$1:$C$1001,2,0)</f>
        <v>Sports and travel</v>
      </c>
      <c r="Q134" t="str">
        <f>VLOOKUP(A134,'City-details'!$A$1:$C$1001,3,0)</f>
        <v>Mandalay</v>
      </c>
      <c r="R134" t="str">
        <f>VLOOKUP(A134,'City-details'!$A$1:$C$1001,2,0)</f>
        <v>B</v>
      </c>
      <c r="S134" t="str">
        <f t="shared" si="11"/>
        <v>Average</v>
      </c>
    </row>
    <row r="135" spans="1:19">
      <c r="A135" t="s">
        <v>148</v>
      </c>
      <c r="B135" s="1">
        <v>87.45</v>
      </c>
      <c r="C135" s="4">
        <v>6</v>
      </c>
      <c r="D135" s="2">
        <v>26.234999999999999</v>
      </c>
      <c r="E135" s="1">
        <v>550.93499999999995</v>
      </c>
      <c r="F135" s="3">
        <v>43513</v>
      </c>
      <c r="G135" s="5">
        <v>0.61111111111111105</v>
      </c>
      <c r="H135" t="s">
        <v>17</v>
      </c>
      <c r="I135" s="1">
        <v>26.234999999999999</v>
      </c>
      <c r="J135" s="6">
        <v>8.8000000000000007</v>
      </c>
      <c r="K135" t="str">
        <f t="shared" si="8"/>
        <v>Feb</v>
      </c>
      <c r="L135" t="str">
        <f t="shared" si="9"/>
        <v>Sun</v>
      </c>
      <c r="M135" t="str">
        <f t="shared" si="10"/>
        <v>afternoon</v>
      </c>
      <c r="N135" t="str">
        <f>VLOOKUP(A135,'Customer-details'!$A$1:$C$1001,2,0)</f>
        <v>Member</v>
      </c>
      <c r="O135" t="str">
        <f>VLOOKUP(A135,'Customer-details'!$A$1:$C$1001,3,0)</f>
        <v>Male</v>
      </c>
      <c r="P135" t="str">
        <f>VLOOKUP(A135,'Product-details'!$A$1:$C$1001,2,0)</f>
        <v>Electronic accessories</v>
      </c>
      <c r="Q135" t="str">
        <f>VLOOKUP(A135,'City-details'!$A$1:$C$1001,3,0)</f>
        <v>Mandalay</v>
      </c>
      <c r="R135" t="str">
        <f>VLOOKUP(A135,'City-details'!$A$1:$C$1001,2,0)</f>
        <v>B</v>
      </c>
      <c r="S135" t="str">
        <f t="shared" si="11"/>
        <v>Good</v>
      </c>
    </row>
    <row r="136" spans="1:19">
      <c r="A136" t="s">
        <v>149</v>
      </c>
      <c r="B136" s="1">
        <v>81.3</v>
      </c>
      <c r="C136" s="4">
        <v>6</v>
      </c>
      <c r="D136" s="2">
        <v>24.39</v>
      </c>
      <c r="E136" s="1">
        <v>512.19000000000005</v>
      </c>
      <c r="F136" s="3">
        <v>43532</v>
      </c>
      <c r="G136" s="5">
        <v>0.69652777777777797</v>
      </c>
      <c r="H136" t="s">
        <v>13</v>
      </c>
      <c r="I136" s="1">
        <v>24.39</v>
      </c>
      <c r="J136" s="6">
        <v>5.3</v>
      </c>
      <c r="K136" t="str">
        <f t="shared" si="8"/>
        <v>Mar</v>
      </c>
      <c r="L136" t="str">
        <f t="shared" si="9"/>
        <v>Fri</v>
      </c>
      <c r="M136" t="str">
        <f t="shared" si="10"/>
        <v>evening</v>
      </c>
      <c r="N136" t="str">
        <f>VLOOKUP(A136,'Customer-details'!$A$1:$C$1001,2,0)</f>
        <v>Normal</v>
      </c>
      <c r="O136" t="str">
        <f>VLOOKUP(A136,'Customer-details'!$A$1:$C$1001,3,0)</f>
        <v>Female</v>
      </c>
      <c r="P136" t="str">
        <f>VLOOKUP(A136,'Product-details'!$A$1:$C$1001,2,0)</f>
        <v>Health and beauty</v>
      </c>
      <c r="Q136" t="str">
        <f>VLOOKUP(A136,'City-details'!$A$1:$C$1001,3,0)</f>
        <v>Naypyitaw</v>
      </c>
      <c r="R136" t="str">
        <f>VLOOKUP(A136,'City-details'!$A$1:$C$1001,2,0)</f>
        <v>C</v>
      </c>
      <c r="S136" t="str">
        <f t="shared" si="11"/>
        <v>Poor</v>
      </c>
    </row>
    <row r="137" spans="1:19">
      <c r="A137" t="s">
        <v>150</v>
      </c>
      <c r="B137" s="1">
        <v>90.22</v>
      </c>
      <c r="C137" s="4">
        <v>3</v>
      </c>
      <c r="D137" s="2">
        <v>13.532999999999999</v>
      </c>
      <c r="E137" s="1">
        <v>284.19299999999998</v>
      </c>
      <c r="F137" s="3">
        <v>43514</v>
      </c>
      <c r="G137" s="5">
        <v>0.81874999999999998</v>
      </c>
      <c r="H137" t="s">
        <v>15</v>
      </c>
      <c r="I137" s="1">
        <v>13.532999999999999</v>
      </c>
      <c r="J137" s="6">
        <v>6.2</v>
      </c>
      <c r="K137" t="str">
        <f t="shared" si="8"/>
        <v>Feb</v>
      </c>
      <c r="L137" t="str">
        <f t="shared" si="9"/>
        <v>Mon</v>
      </c>
      <c r="M137" t="str">
        <f t="shared" si="10"/>
        <v>evening</v>
      </c>
      <c r="N137" t="str">
        <f>VLOOKUP(A137,'Customer-details'!$A$1:$C$1001,2,0)</f>
        <v>Normal</v>
      </c>
      <c r="O137" t="str">
        <f>VLOOKUP(A137,'Customer-details'!$A$1:$C$1001,3,0)</f>
        <v>Male</v>
      </c>
      <c r="P137" t="str">
        <f>VLOOKUP(A137,'Product-details'!$A$1:$C$1001,2,0)</f>
        <v>Fashion accessories</v>
      </c>
      <c r="Q137" t="str">
        <f>VLOOKUP(A137,'City-details'!$A$1:$C$1001,3,0)</f>
        <v>Naypyitaw</v>
      </c>
      <c r="R137" t="str">
        <f>VLOOKUP(A137,'City-details'!$A$1:$C$1001,2,0)</f>
        <v>C</v>
      </c>
      <c r="S137" t="str">
        <f t="shared" si="11"/>
        <v>Average</v>
      </c>
    </row>
    <row r="138" spans="1:19">
      <c r="A138" t="s">
        <v>151</v>
      </c>
      <c r="B138" s="1">
        <v>26.31</v>
      </c>
      <c r="C138" s="4">
        <v>5</v>
      </c>
      <c r="D138" s="2">
        <v>6.5774999999999997</v>
      </c>
      <c r="E138" s="1">
        <v>138.1275</v>
      </c>
      <c r="F138" s="3">
        <v>43483</v>
      </c>
      <c r="G138" s="5">
        <v>0.874305555555556</v>
      </c>
      <c r="H138" t="s">
        <v>17</v>
      </c>
      <c r="I138" s="1">
        <v>6.5774999999999997</v>
      </c>
      <c r="J138" s="6">
        <v>8.8000000000000007</v>
      </c>
      <c r="K138" t="str">
        <f t="shared" si="8"/>
        <v>Jan</v>
      </c>
      <c r="L138" t="str">
        <f t="shared" si="9"/>
        <v>Fri</v>
      </c>
      <c r="M138" t="str">
        <f t="shared" si="10"/>
        <v>evening</v>
      </c>
      <c r="N138" t="str">
        <f>VLOOKUP(A138,'Customer-details'!$A$1:$C$1001,2,0)</f>
        <v>Normal</v>
      </c>
      <c r="O138" t="str">
        <f>VLOOKUP(A138,'Customer-details'!$A$1:$C$1001,3,0)</f>
        <v>Female</v>
      </c>
      <c r="P138" t="str">
        <f>VLOOKUP(A138,'Product-details'!$A$1:$C$1001,2,0)</f>
        <v>Electronic accessories</v>
      </c>
      <c r="Q138" t="str">
        <f>VLOOKUP(A138,'City-details'!$A$1:$C$1001,3,0)</f>
        <v>Yangon</v>
      </c>
      <c r="R138" t="str">
        <f>VLOOKUP(A138,'City-details'!$A$1:$C$1001,2,0)</f>
        <v>A</v>
      </c>
      <c r="S138" t="str">
        <f t="shared" si="11"/>
        <v>Good</v>
      </c>
    </row>
    <row r="139" spans="1:19">
      <c r="A139" t="s">
        <v>152</v>
      </c>
      <c r="B139" s="1">
        <v>34.42</v>
      </c>
      <c r="C139" s="4">
        <v>6</v>
      </c>
      <c r="D139" s="2">
        <v>10.326000000000001</v>
      </c>
      <c r="E139" s="1">
        <v>216.846</v>
      </c>
      <c r="F139" s="3">
        <v>43514</v>
      </c>
      <c r="G139" s="5">
        <v>0.65208333333333302</v>
      </c>
      <c r="H139" t="s">
        <v>15</v>
      </c>
      <c r="I139" s="1">
        <v>10.326000000000001</v>
      </c>
      <c r="J139" s="6">
        <v>9.8000000000000007</v>
      </c>
      <c r="K139" t="str">
        <f t="shared" si="8"/>
        <v>Feb</v>
      </c>
      <c r="L139" t="str">
        <f t="shared" si="9"/>
        <v>Mon</v>
      </c>
      <c r="M139" t="str">
        <f t="shared" si="10"/>
        <v>afternoon</v>
      </c>
      <c r="N139" t="str">
        <f>VLOOKUP(A139,'Customer-details'!$A$1:$C$1001,2,0)</f>
        <v>Member</v>
      </c>
      <c r="O139" t="str">
        <f>VLOOKUP(A139,'Customer-details'!$A$1:$C$1001,3,0)</f>
        <v>Female</v>
      </c>
      <c r="P139" t="str">
        <f>VLOOKUP(A139,'Product-details'!$A$1:$C$1001,2,0)</f>
        <v>Home and lifestyle</v>
      </c>
      <c r="Q139" t="str">
        <f>VLOOKUP(A139,'City-details'!$A$1:$C$1001,3,0)</f>
        <v>Yangon</v>
      </c>
      <c r="R139" t="str">
        <f>VLOOKUP(A139,'City-details'!$A$1:$C$1001,2,0)</f>
        <v>A</v>
      </c>
      <c r="S139" t="str">
        <f t="shared" si="11"/>
        <v>Good</v>
      </c>
    </row>
    <row r="140" spans="1:19">
      <c r="A140" t="s">
        <v>153</v>
      </c>
      <c r="B140" s="1">
        <v>51.91</v>
      </c>
      <c r="C140" s="4">
        <v>10</v>
      </c>
      <c r="D140" s="2">
        <v>25.954999999999998</v>
      </c>
      <c r="E140" s="1">
        <v>545.05499999999995</v>
      </c>
      <c r="F140" s="3">
        <v>43512</v>
      </c>
      <c r="G140" s="5">
        <v>0.51458333333333295</v>
      </c>
      <c r="H140" t="s">
        <v>15</v>
      </c>
      <c r="I140" s="1">
        <v>25.954999999999998</v>
      </c>
      <c r="J140" s="6">
        <v>8.1999999999999993</v>
      </c>
      <c r="K140" t="str">
        <f t="shared" si="8"/>
        <v>Feb</v>
      </c>
      <c r="L140" t="str">
        <f t="shared" si="9"/>
        <v>Sat</v>
      </c>
      <c r="M140" t="str">
        <f t="shared" si="10"/>
        <v>afternoon</v>
      </c>
      <c r="N140" t="str">
        <f>VLOOKUP(A140,'Customer-details'!$A$1:$C$1001,2,0)</f>
        <v>Normal</v>
      </c>
      <c r="O140" t="str">
        <f>VLOOKUP(A140,'Customer-details'!$A$1:$C$1001,3,0)</f>
        <v>Male</v>
      </c>
      <c r="P140" t="str">
        <f>VLOOKUP(A140,'Product-details'!$A$1:$C$1001,2,0)</f>
        <v>Sports and travel</v>
      </c>
      <c r="Q140" t="str">
        <f>VLOOKUP(A140,'City-details'!$A$1:$C$1001,3,0)</f>
        <v>Mandalay</v>
      </c>
      <c r="R140" t="str">
        <f>VLOOKUP(A140,'City-details'!$A$1:$C$1001,2,0)</f>
        <v>B</v>
      </c>
      <c r="S140" t="str">
        <f t="shared" si="11"/>
        <v>Good</v>
      </c>
    </row>
    <row r="141" spans="1:19">
      <c r="A141" t="s">
        <v>154</v>
      </c>
      <c r="B141" s="1">
        <v>72.5</v>
      </c>
      <c r="C141" s="4">
        <v>8</v>
      </c>
      <c r="D141" s="2">
        <v>29</v>
      </c>
      <c r="E141" s="1">
        <v>609</v>
      </c>
      <c r="F141" s="3">
        <v>43540</v>
      </c>
      <c r="G141" s="5">
        <v>0.80902777777777801</v>
      </c>
      <c r="H141" t="s">
        <v>13</v>
      </c>
      <c r="I141" s="1">
        <v>29</v>
      </c>
      <c r="J141" s="6">
        <v>9.1999999999999993</v>
      </c>
      <c r="K141" t="str">
        <f t="shared" si="8"/>
        <v>Mar</v>
      </c>
      <c r="L141" t="str">
        <f t="shared" si="9"/>
        <v>Sat</v>
      </c>
      <c r="M141" t="str">
        <f t="shared" si="10"/>
        <v>evening</v>
      </c>
      <c r="N141" t="str">
        <f>VLOOKUP(A141,'Customer-details'!$A$1:$C$1001,2,0)</f>
        <v>Normal</v>
      </c>
      <c r="O141" t="str">
        <f>VLOOKUP(A141,'Customer-details'!$A$1:$C$1001,3,0)</f>
        <v>Male</v>
      </c>
      <c r="P141" t="str">
        <f>VLOOKUP(A141,'Product-details'!$A$1:$C$1001,2,0)</f>
        <v>Sports and travel</v>
      </c>
      <c r="Q141" t="str">
        <f>VLOOKUP(A141,'City-details'!$A$1:$C$1001,3,0)</f>
        <v>Yangon</v>
      </c>
      <c r="R141" t="str">
        <f>VLOOKUP(A141,'City-details'!$A$1:$C$1001,2,0)</f>
        <v>A</v>
      </c>
      <c r="S141" t="str">
        <f t="shared" si="11"/>
        <v>Good</v>
      </c>
    </row>
    <row r="142" spans="1:19">
      <c r="A142" t="s">
        <v>155</v>
      </c>
      <c r="B142" s="1">
        <v>89.8</v>
      </c>
      <c r="C142" s="4">
        <v>10</v>
      </c>
      <c r="D142" s="2">
        <v>44.9</v>
      </c>
      <c r="E142" s="1">
        <v>942.9</v>
      </c>
      <c r="F142" s="3">
        <v>43488</v>
      </c>
      <c r="G142" s="5">
        <v>0.54166666666666696</v>
      </c>
      <c r="H142" t="s">
        <v>17</v>
      </c>
      <c r="I142" s="1">
        <v>44.9</v>
      </c>
      <c r="J142" s="6">
        <v>5.4</v>
      </c>
      <c r="K142" t="str">
        <f t="shared" si="8"/>
        <v>Jan</v>
      </c>
      <c r="L142" t="str">
        <f t="shared" si="9"/>
        <v>Wed</v>
      </c>
      <c r="M142" t="str">
        <f t="shared" si="10"/>
        <v>afternoon</v>
      </c>
      <c r="N142" t="str">
        <f>VLOOKUP(A142,'Customer-details'!$A$1:$C$1001,2,0)</f>
        <v>Member</v>
      </c>
      <c r="O142" t="str">
        <f>VLOOKUP(A142,'Customer-details'!$A$1:$C$1001,3,0)</f>
        <v>Female</v>
      </c>
      <c r="P142" t="str">
        <f>VLOOKUP(A142,'Product-details'!$A$1:$C$1001,2,0)</f>
        <v>Sports and travel</v>
      </c>
      <c r="Q142" t="str">
        <f>VLOOKUP(A142,'City-details'!$A$1:$C$1001,3,0)</f>
        <v>Naypyitaw</v>
      </c>
      <c r="R142" t="str">
        <f>VLOOKUP(A142,'City-details'!$A$1:$C$1001,2,0)</f>
        <v>C</v>
      </c>
      <c r="S142" t="str">
        <f t="shared" si="11"/>
        <v>Poor</v>
      </c>
    </row>
    <row r="143" spans="1:19">
      <c r="A143" t="s">
        <v>156</v>
      </c>
      <c r="B143" s="1">
        <v>90.5</v>
      </c>
      <c r="C143" s="4">
        <v>10</v>
      </c>
      <c r="D143" s="2">
        <v>45.25</v>
      </c>
      <c r="E143" s="1">
        <v>950.25</v>
      </c>
      <c r="F143" s="3">
        <v>43490</v>
      </c>
      <c r="G143" s="5">
        <v>0.57499999999999996</v>
      </c>
      <c r="H143" t="s">
        <v>15</v>
      </c>
      <c r="I143" s="1">
        <v>45.25</v>
      </c>
      <c r="J143" s="6">
        <v>8.1</v>
      </c>
      <c r="K143" t="str">
        <f t="shared" si="8"/>
        <v>Jan</v>
      </c>
      <c r="L143" t="str">
        <f t="shared" si="9"/>
        <v>Fri</v>
      </c>
      <c r="M143" t="str">
        <f t="shared" si="10"/>
        <v>afternoon</v>
      </c>
      <c r="N143" t="str">
        <f>VLOOKUP(A143,'Customer-details'!$A$1:$C$1001,2,0)</f>
        <v>Member</v>
      </c>
      <c r="O143" t="str">
        <f>VLOOKUP(A143,'Customer-details'!$A$1:$C$1001,3,0)</f>
        <v>Male</v>
      </c>
      <c r="P143" t="str">
        <f>VLOOKUP(A143,'Product-details'!$A$1:$C$1001,2,0)</f>
        <v>Health and beauty</v>
      </c>
      <c r="Q143" t="str">
        <f>VLOOKUP(A143,'City-details'!$A$1:$C$1001,3,0)</f>
        <v>Naypyitaw</v>
      </c>
      <c r="R143" t="str">
        <f>VLOOKUP(A143,'City-details'!$A$1:$C$1001,2,0)</f>
        <v>C</v>
      </c>
      <c r="S143" t="str">
        <f t="shared" si="11"/>
        <v>Good</v>
      </c>
    </row>
    <row r="144" spans="1:19">
      <c r="A144" t="s">
        <v>157</v>
      </c>
      <c r="B144" s="1">
        <v>68.599999999999994</v>
      </c>
      <c r="C144" s="4">
        <v>10</v>
      </c>
      <c r="D144" s="2">
        <v>34.299999999999997</v>
      </c>
      <c r="E144" s="1">
        <v>720.3</v>
      </c>
      <c r="F144" s="3">
        <v>43501</v>
      </c>
      <c r="G144" s="5">
        <v>0.83125000000000004</v>
      </c>
      <c r="H144" t="s">
        <v>15</v>
      </c>
      <c r="I144" s="1">
        <v>34.299999999999997</v>
      </c>
      <c r="J144" s="6">
        <v>9.1</v>
      </c>
      <c r="K144" t="str">
        <f t="shared" si="8"/>
        <v>Feb</v>
      </c>
      <c r="L144" t="str">
        <f t="shared" si="9"/>
        <v>Tue</v>
      </c>
      <c r="M144" t="str">
        <f t="shared" si="10"/>
        <v>evening</v>
      </c>
      <c r="N144" t="str">
        <f>VLOOKUP(A144,'Customer-details'!$A$1:$C$1001,2,0)</f>
        <v>Member</v>
      </c>
      <c r="O144" t="str">
        <f>VLOOKUP(A144,'Customer-details'!$A$1:$C$1001,3,0)</f>
        <v>Female</v>
      </c>
      <c r="P144" t="str">
        <f>VLOOKUP(A144,'Product-details'!$A$1:$C$1001,2,0)</f>
        <v>Health and beauty</v>
      </c>
      <c r="Q144" t="str">
        <f>VLOOKUP(A144,'City-details'!$A$1:$C$1001,3,0)</f>
        <v>Naypyitaw</v>
      </c>
      <c r="R144" t="str">
        <f>VLOOKUP(A144,'City-details'!$A$1:$C$1001,2,0)</f>
        <v>C</v>
      </c>
      <c r="S144" t="str">
        <f t="shared" si="11"/>
        <v>Good</v>
      </c>
    </row>
    <row r="145" spans="1:19">
      <c r="A145" t="s">
        <v>158</v>
      </c>
      <c r="B145" s="1">
        <v>30.41</v>
      </c>
      <c r="C145" s="4">
        <v>1</v>
      </c>
      <c r="D145" s="2">
        <v>1.5205</v>
      </c>
      <c r="E145" s="1">
        <v>31.930499999999999</v>
      </c>
      <c r="F145" s="3">
        <v>43518</v>
      </c>
      <c r="G145" s="5">
        <v>0.44166666666666698</v>
      </c>
      <c r="H145" t="s">
        <v>17</v>
      </c>
      <c r="I145" s="1">
        <v>1.5205</v>
      </c>
      <c r="J145" s="6">
        <v>8.4</v>
      </c>
      <c r="K145" t="str">
        <f t="shared" si="8"/>
        <v>Feb</v>
      </c>
      <c r="L145" t="str">
        <f t="shared" si="9"/>
        <v>Fri</v>
      </c>
      <c r="M145" t="str">
        <f t="shared" si="10"/>
        <v>morning</v>
      </c>
      <c r="N145" t="str">
        <f>VLOOKUP(A145,'Customer-details'!$A$1:$C$1001,2,0)</f>
        <v>Member</v>
      </c>
      <c r="O145" t="str">
        <f>VLOOKUP(A145,'Customer-details'!$A$1:$C$1001,3,0)</f>
        <v>Female</v>
      </c>
      <c r="P145" t="str">
        <f>VLOOKUP(A145,'Product-details'!$A$1:$C$1001,2,0)</f>
        <v>Food and beverages</v>
      </c>
      <c r="Q145" t="str">
        <f>VLOOKUP(A145,'City-details'!$A$1:$C$1001,3,0)</f>
        <v>Naypyitaw</v>
      </c>
      <c r="R145" t="str">
        <f>VLOOKUP(A145,'City-details'!$A$1:$C$1001,2,0)</f>
        <v>C</v>
      </c>
      <c r="S145" t="str">
        <f t="shared" si="11"/>
        <v>Good</v>
      </c>
    </row>
    <row r="146" spans="1:19">
      <c r="A146" t="s">
        <v>159</v>
      </c>
      <c r="B146" s="1">
        <v>77.95</v>
      </c>
      <c r="C146" s="4">
        <v>6</v>
      </c>
      <c r="D146" s="2">
        <v>23.385000000000002</v>
      </c>
      <c r="E146" s="1">
        <v>491.08499999999998</v>
      </c>
      <c r="F146" s="3">
        <v>43486</v>
      </c>
      <c r="G146" s="5">
        <v>0.69236111111111098</v>
      </c>
      <c r="H146" t="s">
        <v>13</v>
      </c>
      <c r="I146" s="1">
        <v>23.385000000000002</v>
      </c>
      <c r="J146" s="6">
        <v>8</v>
      </c>
      <c r="K146" t="str">
        <f t="shared" si="8"/>
        <v>Jan</v>
      </c>
      <c r="L146" t="str">
        <f t="shared" si="9"/>
        <v>Mon</v>
      </c>
      <c r="M146" t="str">
        <f t="shared" si="10"/>
        <v>evening</v>
      </c>
      <c r="N146" t="str">
        <f>VLOOKUP(A146,'Customer-details'!$A$1:$C$1001,2,0)</f>
        <v>Normal</v>
      </c>
      <c r="O146" t="str">
        <f>VLOOKUP(A146,'Customer-details'!$A$1:$C$1001,3,0)</f>
        <v>Female</v>
      </c>
      <c r="P146" t="str">
        <f>VLOOKUP(A146,'Product-details'!$A$1:$C$1001,2,0)</f>
        <v>Home and lifestyle</v>
      </c>
      <c r="Q146" t="str">
        <f>VLOOKUP(A146,'City-details'!$A$1:$C$1001,3,0)</f>
        <v>Yangon</v>
      </c>
      <c r="R146" t="str">
        <f>VLOOKUP(A146,'City-details'!$A$1:$C$1001,2,0)</f>
        <v>A</v>
      </c>
      <c r="S146" t="str">
        <f t="shared" si="11"/>
        <v>Good</v>
      </c>
    </row>
    <row r="147" spans="1:19">
      <c r="A147" t="s">
        <v>160</v>
      </c>
      <c r="B147" s="1">
        <v>46.26</v>
      </c>
      <c r="C147" s="4">
        <v>6</v>
      </c>
      <c r="D147" s="2">
        <v>13.878</v>
      </c>
      <c r="E147" s="1">
        <v>291.43799999999999</v>
      </c>
      <c r="F147" s="3">
        <v>43532</v>
      </c>
      <c r="G147" s="5">
        <v>0.71597222222222201</v>
      </c>
      <c r="H147" t="s">
        <v>17</v>
      </c>
      <c r="I147" s="1">
        <v>13.878</v>
      </c>
      <c r="J147" s="6">
        <v>9.5</v>
      </c>
      <c r="K147" t="str">
        <f t="shared" si="8"/>
        <v>Mar</v>
      </c>
      <c r="L147" t="str">
        <f t="shared" si="9"/>
        <v>Fri</v>
      </c>
      <c r="M147" t="str">
        <f t="shared" si="10"/>
        <v>evening</v>
      </c>
      <c r="N147" t="str">
        <f>VLOOKUP(A147,'Customer-details'!$A$1:$C$1001,2,0)</f>
        <v>Normal</v>
      </c>
      <c r="O147" t="str">
        <f>VLOOKUP(A147,'Customer-details'!$A$1:$C$1001,3,0)</f>
        <v>Female</v>
      </c>
      <c r="P147" t="str">
        <f>VLOOKUP(A147,'Product-details'!$A$1:$C$1001,2,0)</f>
        <v>Health and beauty</v>
      </c>
      <c r="Q147" t="str">
        <f>VLOOKUP(A147,'City-details'!$A$1:$C$1001,3,0)</f>
        <v>Naypyitaw</v>
      </c>
      <c r="R147" t="str">
        <f>VLOOKUP(A147,'City-details'!$A$1:$C$1001,2,0)</f>
        <v>C</v>
      </c>
      <c r="S147" t="str">
        <f t="shared" si="11"/>
        <v>Good</v>
      </c>
    </row>
    <row r="148" spans="1:19">
      <c r="A148" t="s">
        <v>161</v>
      </c>
      <c r="B148" s="1">
        <v>30.14</v>
      </c>
      <c r="C148" s="4">
        <v>10</v>
      </c>
      <c r="D148" s="2">
        <v>15.07</v>
      </c>
      <c r="E148" s="1">
        <v>316.47000000000003</v>
      </c>
      <c r="F148" s="3">
        <v>43506</v>
      </c>
      <c r="G148" s="5">
        <v>0.51944444444444404</v>
      </c>
      <c r="H148" t="s">
        <v>13</v>
      </c>
      <c r="I148" s="1">
        <v>15.07</v>
      </c>
      <c r="J148" s="6">
        <v>9.1999999999999993</v>
      </c>
      <c r="K148" t="str">
        <f t="shared" si="8"/>
        <v>Feb</v>
      </c>
      <c r="L148" t="str">
        <f t="shared" si="9"/>
        <v>Sun</v>
      </c>
      <c r="M148" t="str">
        <f t="shared" si="10"/>
        <v>afternoon</v>
      </c>
      <c r="N148" t="str">
        <f>VLOOKUP(A148,'Customer-details'!$A$1:$C$1001,2,0)</f>
        <v>Member</v>
      </c>
      <c r="O148" t="str">
        <f>VLOOKUP(A148,'Customer-details'!$A$1:$C$1001,3,0)</f>
        <v>Female</v>
      </c>
      <c r="P148" t="str">
        <f>VLOOKUP(A148,'Product-details'!$A$1:$C$1001,2,0)</f>
        <v>Fashion accessories</v>
      </c>
      <c r="Q148" t="str">
        <f>VLOOKUP(A148,'City-details'!$A$1:$C$1001,3,0)</f>
        <v>Yangon</v>
      </c>
      <c r="R148" t="str">
        <f>VLOOKUP(A148,'City-details'!$A$1:$C$1001,2,0)</f>
        <v>A</v>
      </c>
      <c r="S148" t="str">
        <f t="shared" si="11"/>
        <v>Good</v>
      </c>
    </row>
    <row r="149" spans="1:19">
      <c r="A149" t="s">
        <v>162</v>
      </c>
      <c r="B149" s="1">
        <v>66.14</v>
      </c>
      <c r="C149" s="4">
        <v>4</v>
      </c>
      <c r="D149" s="2">
        <v>13.228</v>
      </c>
      <c r="E149" s="1">
        <v>277.78800000000001</v>
      </c>
      <c r="F149" s="3">
        <v>43543</v>
      </c>
      <c r="G149" s="5">
        <v>0.531944444444444</v>
      </c>
      <c r="H149" t="s">
        <v>17</v>
      </c>
      <c r="I149" s="1">
        <v>13.228</v>
      </c>
      <c r="J149" s="6">
        <v>5.6</v>
      </c>
      <c r="K149" t="str">
        <f t="shared" si="8"/>
        <v>Mar</v>
      </c>
      <c r="L149" t="str">
        <f t="shared" si="9"/>
        <v>Tue</v>
      </c>
      <c r="M149" t="str">
        <f t="shared" si="10"/>
        <v>afternoon</v>
      </c>
      <c r="N149" t="str">
        <f>VLOOKUP(A149,'Customer-details'!$A$1:$C$1001,2,0)</f>
        <v>Normal</v>
      </c>
      <c r="O149" t="str">
        <f>VLOOKUP(A149,'Customer-details'!$A$1:$C$1001,3,0)</f>
        <v>Male</v>
      </c>
      <c r="P149" t="str">
        <f>VLOOKUP(A149,'Product-details'!$A$1:$C$1001,2,0)</f>
        <v>Health and beauty</v>
      </c>
      <c r="Q149" t="str">
        <f>VLOOKUP(A149,'City-details'!$A$1:$C$1001,3,0)</f>
        <v>Naypyitaw</v>
      </c>
      <c r="R149" t="str">
        <f>VLOOKUP(A149,'City-details'!$A$1:$C$1001,2,0)</f>
        <v>C</v>
      </c>
      <c r="S149" t="str">
        <f t="shared" si="11"/>
        <v>Poor</v>
      </c>
    </row>
    <row r="150" spans="1:19">
      <c r="A150" t="s">
        <v>163</v>
      </c>
      <c r="B150" s="1">
        <v>71.86</v>
      </c>
      <c r="C150" s="4">
        <v>8</v>
      </c>
      <c r="D150" s="2">
        <v>28.744</v>
      </c>
      <c r="E150" s="1">
        <v>603.62400000000002</v>
      </c>
      <c r="F150" s="3">
        <v>43530</v>
      </c>
      <c r="G150" s="5">
        <v>0.62986111111111098</v>
      </c>
      <c r="H150" t="s">
        <v>17</v>
      </c>
      <c r="I150" s="1">
        <v>28.744</v>
      </c>
      <c r="J150" s="6">
        <v>6.2</v>
      </c>
      <c r="K150" t="str">
        <f t="shared" si="8"/>
        <v>Mar</v>
      </c>
      <c r="L150" t="str">
        <f t="shared" si="9"/>
        <v>Wed</v>
      </c>
      <c r="M150" t="str">
        <f t="shared" si="10"/>
        <v>afternoon</v>
      </c>
      <c r="N150" t="str">
        <f>VLOOKUP(A150,'Customer-details'!$A$1:$C$1001,2,0)</f>
        <v>Member</v>
      </c>
      <c r="O150" t="str">
        <f>VLOOKUP(A150,'Customer-details'!$A$1:$C$1001,3,0)</f>
        <v>Male</v>
      </c>
      <c r="P150" t="str">
        <f>VLOOKUP(A150,'Product-details'!$A$1:$C$1001,2,0)</f>
        <v>Home and lifestyle</v>
      </c>
      <c r="Q150" t="str">
        <f>VLOOKUP(A150,'City-details'!$A$1:$C$1001,3,0)</f>
        <v>Mandalay</v>
      </c>
      <c r="R150" t="str">
        <f>VLOOKUP(A150,'City-details'!$A$1:$C$1001,2,0)</f>
        <v>B</v>
      </c>
      <c r="S150" t="str">
        <f t="shared" si="11"/>
        <v>Average</v>
      </c>
    </row>
    <row r="151" spans="1:19">
      <c r="A151" t="s">
        <v>164</v>
      </c>
      <c r="B151" s="1">
        <v>32.46</v>
      </c>
      <c r="C151" s="4">
        <v>8</v>
      </c>
      <c r="D151" s="2">
        <v>12.984</v>
      </c>
      <c r="E151" s="1">
        <v>272.66399999999999</v>
      </c>
      <c r="F151" s="3">
        <v>43551</v>
      </c>
      <c r="G151" s="5">
        <v>0.57499999999999996</v>
      </c>
      <c r="H151" t="s">
        <v>17</v>
      </c>
      <c r="I151" s="1">
        <v>12.984</v>
      </c>
      <c r="J151" s="6">
        <v>4.9000000000000004</v>
      </c>
      <c r="K151" t="str">
        <f t="shared" si="8"/>
        <v>Mar</v>
      </c>
      <c r="L151" t="str">
        <f t="shared" si="9"/>
        <v>Wed</v>
      </c>
      <c r="M151" t="str">
        <f t="shared" si="10"/>
        <v>afternoon</v>
      </c>
      <c r="N151" t="str">
        <f>VLOOKUP(A151,'Customer-details'!$A$1:$C$1001,2,0)</f>
        <v>Normal</v>
      </c>
      <c r="O151" t="str">
        <f>VLOOKUP(A151,'Customer-details'!$A$1:$C$1001,3,0)</f>
        <v>Male</v>
      </c>
      <c r="P151" t="str">
        <f>VLOOKUP(A151,'Product-details'!$A$1:$C$1001,2,0)</f>
        <v>Health and beauty</v>
      </c>
      <c r="Q151" t="str">
        <f>VLOOKUP(A151,'City-details'!$A$1:$C$1001,3,0)</f>
        <v>Yangon</v>
      </c>
      <c r="R151" t="str">
        <f>VLOOKUP(A151,'City-details'!$A$1:$C$1001,2,0)</f>
        <v>A</v>
      </c>
      <c r="S151" t="str">
        <f t="shared" si="11"/>
        <v>Poor</v>
      </c>
    </row>
    <row r="152" spans="1:19">
      <c r="A152" t="s">
        <v>165</v>
      </c>
      <c r="B152" s="1">
        <v>91.54</v>
      </c>
      <c r="C152" s="4">
        <v>4</v>
      </c>
      <c r="D152" s="2">
        <v>18.308</v>
      </c>
      <c r="E152" s="1">
        <v>384.46800000000002</v>
      </c>
      <c r="F152" s="3">
        <v>43547</v>
      </c>
      <c r="G152" s="5">
        <v>0.80555555555555503</v>
      </c>
      <c r="H152" t="s">
        <v>17</v>
      </c>
      <c r="I152" s="1">
        <v>18.308</v>
      </c>
      <c r="J152" s="6">
        <v>4.8</v>
      </c>
      <c r="K152" t="str">
        <f t="shared" si="8"/>
        <v>Mar</v>
      </c>
      <c r="L152" t="str">
        <f t="shared" si="9"/>
        <v>Sat</v>
      </c>
      <c r="M152" t="str">
        <f t="shared" si="10"/>
        <v>evening</v>
      </c>
      <c r="N152" t="str">
        <f>VLOOKUP(A152,'Customer-details'!$A$1:$C$1001,2,0)</f>
        <v>Member</v>
      </c>
      <c r="O152" t="str">
        <f>VLOOKUP(A152,'Customer-details'!$A$1:$C$1001,3,0)</f>
        <v>Female</v>
      </c>
      <c r="P152" t="str">
        <f>VLOOKUP(A152,'Product-details'!$A$1:$C$1001,2,0)</f>
        <v>Fashion accessories</v>
      </c>
      <c r="Q152" t="str">
        <f>VLOOKUP(A152,'City-details'!$A$1:$C$1001,3,0)</f>
        <v>Mandalay</v>
      </c>
      <c r="R152" t="str">
        <f>VLOOKUP(A152,'City-details'!$A$1:$C$1001,2,0)</f>
        <v>B</v>
      </c>
      <c r="S152" t="str">
        <f t="shared" si="11"/>
        <v>Poor</v>
      </c>
    </row>
    <row r="153" spans="1:19">
      <c r="A153" t="s">
        <v>166</v>
      </c>
      <c r="B153" s="1">
        <v>34.56</v>
      </c>
      <c r="C153" s="4">
        <v>7</v>
      </c>
      <c r="D153" s="2">
        <v>12.096</v>
      </c>
      <c r="E153" s="1">
        <v>254.01599999999999</v>
      </c>
      <c r="F153" s="3">
        <v>43535</v>
      </c>
      <c r="G153" s="5">
        <v>0.67152777777777795</v>
      </c>
      <c r="H153" t="s">
        <v>17</v>
      </c>
      <c r="I153" s="1">
        <v>12.096</v>
      </c>
      <c r="J153" s="6">
        <v>7.3</v>
      </c>
      <c r="K153" t="str">
        <f t="shared" si="8"/>
        <v>Mar</v>
      </c>
      <c r="L153" t="str">
        <f t="shared" si="9"/>
        <v>Mon</v>
      </c>
      <c r="M153" t="str">
        <f t="shared" si="10"/>
        <v>evening</v>
      </c>
      <c r="N153" t="str">
        <f>VLOOKUP(A153,'Customer-details'!$A$1:$C$1001,2,0)</f>
        <v>Member</v>
      </c>
      <c r="O153" t="str">
        <f>VLOOKUP(A153,'Customer-details'!$A$1:$C$1001,3,0)</f>
        <v>Male</v>
      </c>
      <c r="P153" t="str">
        <f>VLOOKUP(A153,'Product-details'!$A$1:$C$1001,2,0)</f>
        <v>Sports and travel</v>
      </c>
      <c r="Q153" t="str">
        <f>VLOOKUP(A153,'City-details'!$A$1:$C$1001,3,0)</f>
        <v>Naypyitaw</v>
      </c>
      <c r="R153" t="str">
        <f>VLOOKUP(A153,'City-details'!$A$1:$C$1001,2,0)</f>
        <v>C</v>
      </c>
      <c r="S153" t="str">
        <f t="shared" si="11"/>
        <v>Average</v>
      </c>
    </row>
    <row r="154" spans="1:19">
      <c r="A154" t="s">
        <v>167</v>
      </c>
      <c r="B154" s="1">
        <v>83.24</v>
      </c>
      <c r="C154" s="4">
        <v>9</v>
      </c>
      <c r="D154" s="2">
        <v>37.457999999999998</v>
      </c>
      <c r="E154" s="1">
        <v>786.61800000000005</v>
      </c>
      <c r="F154" s="3">
        <v>43494</v>
      </c>
      <c r="G154" s="5">
        <v>0.49722222222222201</v>
      </c>
      <c r="H154" t="s">
        <v>17</v>
      </c>
      <c r="I154" s="1">
        <v>37.457999999999998</v>
      </c>
      <c r="J154" s="6">
        <v>7.4</v>
      </c>
      <c r="K154" t="str">
        <f t="shared" si="8"/>
        <v>Jan</v>
      </c>
      <c r="L154" t="str">
        <f t="shared" si="9"/>
        <v>Tue</v>
      </c>
      <c r="M154" t="str">
        <f t="shared" si="10"/>
        <v>morning</v>
      </c>
      <c r="N154" t="str">
        <f>VLOOKUP(A154,'Customer-details'!$A$1:$C$1001,2,0)</f>
        <v>Normal</v>
      </c>
      <c r="O154" t="str">
        <f>VLOOKUP(A154,'Customer-details'!$A$1:$C$1001,3,0)</f>
        <v>Male</v>
      </c>
      <c r="P154" t="str">
        <f>VLOOKUP(A154,'Product-details'!$A$1:$C$1001,2,0)</f>
        <v>Fashion accessories</v>
      </c>
      <c r="Q154" t="str">
        <f>VLOOKUP(A154,'City-details'!$A$1:$C$1001,3,0)</f>
        <v>Yangon</v>
      </c>
      <c r="R154" t="str">
        <f>VLOOKUP(A154,'City-details'!$A$1:$C$1001,2,0)</f>
        <v>A</v>
      </c>
      <c r="S154" t="str">
        <f t="shared" si="11"/>
        <v>Average</v>
      </c>
    </row>
    <row r="155" spans="1:19">
      <c r="A155" t="s">
        <v>168</v>
      </c>
      <c r="B155" s="1">
        <v>16.48</v>
      </c>
      <c r="C155" s="4">
        <v>6</v>
      </c>
      <c r="D155" s="2">
        <v>4.944</v>
      </c>
      <c r="E155" s="1">
        <v>103.824</v>
      </c>
      <c r="F155" s="3">
        <v>43503</v>
      </c>
      <c r="G155" s="5">
        <v>0.76597222222222205</v>
      </c>
      <c r="H155" t="s">
        <v>13</v>
      </c>
      <c r="I155" s="1">
        <v>4.944</v>
      </c>
      <c r="J155" s="6">
        <v>9.9</v>
      </c>
      <c r="K155" t="str">
        <f t="shared" si="8"/>
        <v>Feb</v>
      </c>
      <c r="L155" t="str">
        <f t="shared" si="9"/>
        <v>Thu</v>
      </c>
      <c r="M155" t="str">
        <f t="shared" si="10"/>
        <v>evening</v>
      </c>
      <c r="N155" t="str">
        <f>VLOOKUP(A155,'Customer-details'!$A$1:$C$1001,2,0)</f>
        <v>Normal</v>
      </c>
      <c r="O155" t="str">
        <f>VLOOKUP(A155,'Customer-details'!$A$1:$C$1001,3,0)</f>
        <v>Female</v>
      </c>
      <c r="P155" t="str">
        <f>VLOOKUP(A155,'Product-details'!$A$1:$C$1001,2,0)</f>
        <v>Food and beverages</v>
      </c>
      <c r="Q155" t="str">
        <f>VLOOKUP(A155,'City-details'!$A$1:$C$1001,3,0)</f>
        <v>Naypyitaw</v>
      </c>
      <c r="R155" t="str">
        <f>VLOOKUP(A155,'City-details'!$A$1:$C$1001,2,0)</f>
        <v>C</v>
      </c>
      <c r="S155" t="str">
        <f t="shared" si="11"/>
        <v>Good</v>
      </c>
    </row>
    <row r="156" spans="1:19">
      <c r="A156" t="s">
        <v>169</v>
      </c>
      <c r="B156" s="1">
        <v>80.97</v>
      </c>
      <c r="C156" s="4">
        <v>8</v>
      </c>
      <c r="D156" s="2">
        <v>32.387999999999998</v>
      </c>
      <c r="E156" s="1">
        <v>680.14800000000002</v>
      </c>
      <c r="F156" s="3">
        <v>43493</v>
      </c>
      <c r="G156" s="5">
        <v>0.54513888888888895</v>
      </c>
      <c r="H156" t="s">
        <v>15</v>
      </c>
      <c r="I156" s="1">
        <v>32.387999999999998</v>
      </c>
      <c r="J156" s="6">
        <v>9.3000000000000007</v>
      </c>
      <c r="K156" t="str">
        <f t="shared" si="8"/>
        <v>Jan</v>
      </c>
      <c r="L156" t="str">
        <f t="shared" si="9"/>
        <v>Mon</v>
      </c>
      <c r="M156" t="str">
        <f t="shared" si="10"/>
        <v>afternoon</v>
      </c>
      <c r="N156" t="str">
        <f>VLOOKUP(A156,'Customer-details'!$A$1:$C$1001,2,0)</f>
        <v>Normal</v>
      </c>
      <c r="O156" t="str">
        <f>VLOOKUP(A156,'Customer-details'!$A$1:$C$1001,3,0)</f>
        <v>Female</v>
      </c>
      <c r="P156" t="str">
        <f>VLOOKUP(A156,'Product-details'!$A$1:$C$1001,2,0)</f>
        <v>Sports and travel</v>
      </c>
      <c r="Q156" t="str">
        <f>VLOOKUP(A156,'City-details'!$A$1:$C$1001,3,0)</f>
        <v>Naypyitaw</v>
      </c>
      <c r="R156" t="str">
        <f>VLOOKUP(A156,'City-details'!$A$1:$C$1001,2,0)</f>
        <v>C</v>
      </c>
      <c r="S156" t="str">
        <f t="shared" si="11"/>
        <v>Good</v>
      </c>
    </row>
    <row r="157" spans="1:19">
      <c r="A157" t="s">
        <v>170</v>
      </c>
      <c r="B157" s="1">
        <v>92.29</v>
      </c>
      <c r="C157" s="4">
        <v>5</v>
      </c>
      <c r="D157" s="2">
        <v>23.072500000000002</v>
      </c>
      <c r="E157" s="1">
        <v>484.52249999999998</v>
      </c>
      <c r="F157" s="3">
        <v>43516</v>
      </c>
      <c r="G157" s="5">
        <v>0.66319444444444398</v>
      </c>
      <c r="H157" t="s">
        <v>17</v>
      </c>
      <c r="I157" s="1">
        <v>23.072500000000002</v>
      </c>
      <c r="J157" s="6">
        <v>9</v>
      </c>
      <c r="K157" t="str">
        <f t="shared" si="8"/>
        <v>Feb</v>
      </c>
      <c r="L157" t="str">
        <f t="shared" si="9"/>
        <v>Wed</v>
      </c>
      <c r="M157" t="str">
        <f t="shared" si="10"/>
        <v>afternoon</v>
      </c>
      <c r="N157" t="str">
        <f>VLOOKUP(A157,'Customer-details'!$A$1:$C$1001,2,0)</f>
        <v>Member</v>
      </c>
      <c r="O157" t="str">
        <f>VLOOKUP(A157,'Customer-details'!$A$1:$C$1001,3,0)</f>
        <v>Male</v>
      </c>
      <c r="P157" t="str">
        <f>VLOOKUP(A157,'Product-details'!$A$1:$C$1001,2,0)</f>
        <v>Food and beverages</v>
      </c>
      <c r="Q157" t="str">
        <f>VLOOKUP(A157,'City-details'!$A$1:$C$1001,3,0)</f>
        <v>Yangon</v>
      </c>
      <c r="R157" t="str">
        <f>VLOOKUP(A157,'City-details'!$A$1:$C$1001,2,0)</f>
        <v>A</v>
      </c>
      <c r="S157" t="str">
        <f t="shared" si="11"/>
        <v>Good</v>
      </c>
    </row>
    <row r="158" spans="1:19">
      <c r="A158" t="s">
        <v>171</v>
      </c>
      <c r="B158" s="1">
        <v>72.17</v>
      </c>
      <c r="C158" s="4">
        <v>1</v>
      </c>
      <c r="D158" s="2">
        <v>3.6084999999999998</v>
      </c>
      <c r="E158" s="1">
        <v>75.778499999999994</v>
      </c>
      <c r="F158" s="3">
        <v>43469</v>
      </c>
      <c r="G158" s="5">
        <v>0.81944444444444497</v>
      </c>
      <c r="H158" t="s">
        <v>15</v>
      </c>
      <c r="I158" s="1">
        <v>3.6084999999999998</v>
      </c>
      <c r="J158" s="6">
        <v>6.1</v>
      </c>
      <c r="K158" t="str">
        <f t="shared" si="8"/>
        <v>Jan</v>
      </c>
      <c r="L158" t="str">
        <f t="shared" si="9"/>
        <v>Fri</v>
      </c>
      <c r="M158" t="str">
        <f t="shared" si="10"/>
        <v>evening</v>
      </c>
      <c r="N158" t="str">
        <f>VLOOKUP(A158,'Customer-details'!$A$1:$C$1001,2,0)</f>
        <v>Member</v>
      </c>
      <c r="O158" t="str">
        <f>VLOOKUP(A158,'Customer-details'!$A$1:$C$1001,3,0)</f>
        <v>Male</v>
      </c>
      <c r="P158" t="str">
        <f>VLOOKUP(A158,'Product-details'!$A$1:$C$1001,2,0)</f>
        <v>Electronic accessories</v>
      </c>
      <c r="Q158" t="str">
        <f>VLOOKUP(A158,'City-details'!$A$1:$C$1001,3,0)</f>
        <v>Mandalay</v>
      </c>
      <c r="R158" t="str">
        <f>VLOOKUP(A158,'City-details'!$A$1:$C$1001,2,0)</f>
        <v>B</v>
      </c>
      <c r="S158" t="str">
        <f t="shared" si="11"/>
        <v>Average</v>
      </c>
    </row>
    <row r="159" spans="1:19">
      <c r="A159" t="s">
        <v>172</v>
      </c>
      <c r="B159" s="1">
        <v>50.28</v>
      </c>
      <c r="C159" s="4">
        <v>5</v>
      </c>
      <c r="D159" s="2">
        <v>12.57</v>
      </c>
      <c r="E159" s="1">
        <v>263.97000000000003</v>
      </c>
      <c r="F159" s="3">
        <v>43531</v>
      </c>
      <c r="G159" s="5">
        <v>0.58194444444444404</v>
      </c>
      <c r="H159" t="s">
        <v>13</v>
      </c>
      <c r="I159" s="1">
        <v>12.57</v>
      </c>
      <c r="J159" s="6">
        <v>9.6999999999999993</v>
      </c>
      <c r="K159" t="str">
        <f t="shared" si="8"/>
        <v>Mar</v>
      </c>
      <c r="L159" t="str">
        <f t="shared" si="9"/>
        <v>Thu</v>
      </c>
      <c r="M159" t="str">
        <f t="shared" si="10"/>
        <v>afternoon</v>
      </c>
      <c r="N159" t="str">
        <f>VLOOKUP(A159,'Customer-details'!$A$1:$C$1001,2,0)</f>
        <v>Normal</v>
      </c>
      <c r="O159" t="str">
        <f>VLOOKUP(A159,'Customer-details'!$A$1:$C$1001,3,0)</f>
        <v>Male</v>
      </c>
      <c r="P159" t="str">
        <f>VLOOKUP(A159,'Product-details'!$A$1:$C$1001,2,0)</f>
        <v>Home and lifestyle</v>
      </c>
      <c r="Q159" t="str">
        <f>VLOOKUP(A159,'City-details'!$A$1:$C$1001,3,0)</f>
        <v>Mandalay</v>
      </c>
      <c r="R159" t="str">
        <f>VLOOKUP(A159,'City-details'!$A$1:$C$1001,2,0)</f>
        <v>B</v>
      </c>
      <c r="S159" t="str">
        <f t="shared" si="11"/>
        <v>Good</v>
      </c>
    </row>
    <row r="160" spans="1:19">
      <c r="A160" t="s">
        <v>173</v>
      </c>
      <c r="B160" s="1">
        <v>97.22</v>
      </c>
      <c r="C160" s="4">
        <v>9</v>
      </c>
      <c r="D160" s="2">
        <v>43.749000000000002</v>
      </c>
      <c r="E160" s="1">
        <v>918.72900000000004</v>
      </c>
      <c r="F160" s="3">
        <v>43554</v>
      </c>
      <c r="G160" s="5">
        <v>0.61319444444444404</v>
      </c>
      <c r="H160" t="s">
        <v>13</v>
      </c>
      <c r="I160" s="1">
        <v>43.749000000000002</v>
      </c>
      <c r="J160" s="6">
        <v>6</v>
      </c>
      <c r="K160" t="str">
        <f t="shared" si="8"/>
        <v>Mar</v>
      </c>
      <c r="L160" t="str">
        <f t="shared" si="9"/>
        <v>Sat</v>
      </c>
      <c r="M160" t="str">
        <f t="shared" si="10"/>
        <v>afternoon</v>
      </c>
      <c r="N160" t="str">
        <f>VLOOKUP(A160,'Customer-details'!$A$1:$C$1001,2,0)</f>
        <v>Member</v>
      </c>
      <c r="O160" t="str">
        <f>VLOOKUP(A160,'Customer-details'!$A$1:$C$1001,3,0)</f>
        <v>Male</v>
      </c>
      <c r="P160" t="str">
        <f>VLOOKUP(A160,'Product-details'!$A$1:$C$1001,2,0)</f>
        <v>Health and beauty</v>
      </c>
      <c r="Q160" t="str">
        <f>VLOOKUP(A160,'City-details'!$A$1:$C$1001,3,0)</f>
        <v>Mandalay</v>
      </c>
      <c r="R160" t="str">
        <f>VLOOKUP(A160,'City-details'!$A$1:$C$1001,2,0)</f>
        <v>B</v>
      </c>
      <c r="S160" t="str">
        <f t="shared" si="11"/>
        <v>Average</v>
      </c>
    </row>
    <row r="161" spans="1:19">
      <c r="A161" t="s">
        <v>174</v>
      </c>
      <c r="B161" s="1">
        <v>93.39</v>
      </c>
      <c r="C161" s="4">
        <v>6</v>
      </c>
      <c r="D161" s="2">
        <v>28.016999999999999</v>
      </c>
      <c r="E161" s="1">
        <v>588.35699999999997</v>
      </c>
      <c r="F161" s="3">
        <v>43551</v>
      </c>
      <c r="G161" s="5">
        <v>0.80416666666666703</v>
      </c>
      <c r="H161" t="s">
        <v>13</v>
      </c>
      <c r="I161" s="1">
        <v>28.016999999999999</v>
      </c>
      <c r="J161" s="6">
        <v>10</v>
      </c>
      <c r="K161" t="str">
        <f t="shared" si="8"/>
        <v>Mar</v>
      </c>
      <c r="L161" t="str">
        <f t="shared" si="9"/>
        <v>Wed</v>
      </c>
      <c r="M161" t="str">
        <f t="shared" si="10"/>
        <v>evening</v>
      </c>
      <c r="N161" t="str">
        <f>VLOOKUP(A161,'Customer-details'!$A$1:$C$1001,2,0)</f>
        <v>Normal</v>
      </c>
      <c r="O161" t="str">
        <f>VLOOKUP(A161,'Customer-details'!$A$1:$C$1001,3,0)</f>
        <v>Male</v>
      </c>
      <c r="P161" t="str">
        <f>VLOOKUP(A161,'Product-details'!$A$1:$C$1001,2,0)</f>
        <v>Sports and travel</v>
      </c>
      <c r="Q161" t="str">
        <f>VLOOKUP(A161,'City-details'!$A$1:$C$1001,3,0)</f>
        <v>Mandalay</v>
      </c>
      <c r="R161" t="str">
        <f>VLOOKUP(A161,'City-details'!$A$1:$C$1001,2,0)</f>
        <v>B</v>
      </c>
      <c r="S161" t="str">
        <f t="shared" si="11"/>
        <v>Good</v>
      </c>
    </row>
    <row r="162" spans="1:19">
      <c r="A162" t="s">
        <v>175</v>
      </c>
      <c r="B162" s="1">
        <v>43.18</v>
      </c>
      <c r="C162" s="4">
        <v>8</v>
      </c>
      <c r="D162" s="2">
        <v>17.271999999999998</v>
      </c>
      <c r="E162" s="1">
        <v>362.71199999999999</v>
      </c>
      <c r="F162" s="3">
        <v>43484</v>
      </c>
      <c r="G162" s="5">
        <v>0.81874999999999998</v>
      </c>
      <c r="H162" t="s">
        <v>17</v>
      </c>
      <c r="I162" s="1">
        <v>17.271999999999998</v>
      </c>
      <c r="J162" s="6">
        <v>8.3000000000000007</v>
      </c>
      <c r="K162" t="str">
        <f t="shared" si="8"/>
        <v>Jan</v>
      </c>
      <c r="L162" t="str">
        <f t="shared" si="9"/>
        <v>Sat</v>
      </c>
      <c r="M162" t="str">
        <f t="shared" si="10"/>
        <v>evening</v>
      </c>
      <c r="N162" t="str">
        <f>VLOOKUP(A162,'Customer-details'!$A$1:$C$1001,2,0)</f>
        <v>Normal</v>
      </c>
      <c r="O162" t="str">
        <f>VLOOKUP(A162,'Customer-details'!$A$1:$C$1001,3,0)</f>
        <v>Female</v>
      </c>
      <c r="P162" t="str">
        <f>VLOOKUP(A162,'Product-details'!$A$1:$C$1001,2,0)</f>
        <v>Food and beverages</v>
      </c>
      <c r="Q162" t="str">
        <f>VLOOKUP(A162,'City-details'!$A$1:$C$1001,3,0)</f>
        <v>Naypyitaw</v>
      </c>
      <c r="R162" t="str">
        <f>VLOOKUP(A162,'City-details'!$A$1:$C$1001,2,0)</f>
        <v>C</v>
      </c>
      <c r="S162" t="str">
        <f t="shared" si="11"/>
        <v>Good</v>
      </c>
    </row>
    <row r="163" spans="1:19">
      <c r="A163" t="s">
        <v>176</v>
      </c>
      <c r="B163" s="1">
        <v>63.69</v>
      </c>
      <c r="C163" s="4">
        <v>1</v>
      </c>
      <c r="D163" s="2">
        <v>3.1844999999999999</v>
      </c>
      <c r="E163" s="1">
        <v>66.874499999999998</v>
      </c>
      <c r="F163" s="3">
        <v>43521</v>
      </c>
      <c r="G163" s="5">
        <v>0.68125000000000002</v>
      </c>
      <c r="H163" t="s">
        <v>15</v>
      </c>
      <c r="I163" s="1">
        <v>3.1844999999999999</v>
      </c>
      <c r="J163" s="6">
        <v>6</v>
      </c>
      <c r="K163" t="str">
        <f t="shared" si="8"/>
        <v>Feb</v>
      </c>
      <c r="L163" t="str">
        <f t="shared" si="9"/>
        <v>Mon</v>
      </c>
      <c r="M163" t="str">
        <f t="shared" si="10"/>
        <v>evening</v>
      </c>
      <c r="N163" t="str">
        <f>VLOOKUP(A163,'Customer-details'!$A$1:$C$1001,2,0)</f>
        <v>Normal</v>
      </c>
      <c r="O163" t="str">
        <f>VLOOKUP(A163,'Customer-details'!$A$1:$C$1001,3,0)</f>
        <v>Male</v>
      </c>
      <c r="P163" t="str">
        <f>VLOOKUP(A163,'Product-details'!$A$1:$C$1001,2,0)</f>
        <v>Sports and travel</v>
      </c>
      <c r="Q163" t="str">
        <f>VLOOKUP(A163,'City-details'!$A$1:$C$1001,3,0)</f>
        <v>Yangon</v>
      </c>
      <c r="R163" t="str">
        <f>VLOOKUP(A163,'City-details'!$A$1:$C$1001,2,0)</f>
        <v>A</v>
      </c>
      <c r="S163" t="str">
        <f t="shared" si="11"/>
        <v>Average</v>
      </c>
    </row>
    <row r="164" spans="1:19">
      <c r="A164" t="s">
        <v>177</v>
      </c>
      <c r="B164" s="1">
        <v>45.79</v>
      </c>
      <c r="C164" s="4">
        <v>7</v>
      </c>
      <c r="D164" s="2">
        <v>16.026499999999999</v>
      </c>
      <c r="E164" s="1">
        <v>336.55650000000003</v>
      </c>
      <c r="F164" s="3">
        <v>43537</v>
      </c>
      <c r="G164" s="5">
        <v>0.82222222222222197</v>
      </c>
      <c r="H164" t="s">
        <v>17</v>
      </c>
      <c r="I164" s="1">
        <v>16.026499999999999</v>
      </c>
      <c r="J164" s="6">
        <v>7</v>
      </c>
      <c r="K164" t="str">
        <f t="shared" si="8"/>
        <v>Mar</v>
      </c>
      <c r="L164" t="str">
        <f t="shared" si="9"/>
        <v>Wed</v>
      </c>
      <c r="M164" t="str">
        <f t="shared" si="10"/>
        <v>evening</v>
      </c>
      <c r="N164" t="str">
        <f>VLOOKUP(A164,'Customer-details'!$A$1:$C$1001,2,0)</f>
        <v>Normal</v>
      </c>
      <c r="O164" t="str">
        <f>VLOOKUP(A164,'Customer-details'!$A$1:$C$1001,3,0)</f>
        <v>Male</v>
      </c>
      <c r="P164" t="str">
        <f>VLOOKUP(A164,'Product-details'!$A$1:$C$1001,2,0)</f>
        <v>Food and beverages</v>
      </c>
      <c r="Q164" t="str">
        <f>VLOOKUP(A164,'City-details'!$A$1:$C$1001,3,0)</f>
        <v>Yangon</v>
      </c>
      <c r="R164" t="str">
        <f>VLOOKUP(A164,'City-details'!$A$1:$C$1001,2,0)</f>
        <v>A</v>
      </c>
      <c r="S164" t="str">
        <f t="shared" si="11"/>
        <v>Average</v>
      </c>
    </row>
    <row r="165" spans="1:19">
      <c r="A165" t="s">
        <v>178</v>
      </c>
      <c r="B165" s="1">
        <v>76.400000000000006</v>
      </c>
      <c r="C165" s="4">
        <v>2</v>
      </c>
      <c r="D165" s="2">
        <v>7.64</v>
      </c>
      <c r="E165" s="1">
        <v>160.44</v>
      </c>
      <c r="F165" s="3">
        <v>43495</v>
      </c>
      <c r="G165" s="5">
        <v>0.82083333333333297</v>
      </c>
      <c r="H165" t="s">
        <v>13</v>
      </c>
      <c r="I165" s="1">
        <v>7.64</v>
      </c>
      <c r="J165" s="6">
        <v>6.5</v>
      </c>
      <c r="K165" t="str">
        <f t="shared" si="8"/>
        <v>Jan</v>
      </c>
      <c r="L165" t="str">
        <f t="shared" si="9"/>
        <v>Wed</v>
      </c>
      <c r="M165" t="str">
        <f t="shared" si="10"/>
        <v>evening</v>
      </c>
      <c r="N165" t="str">
        <f>VLOOKUP(A165,'Customer-details'!$A$1:$C$1001,2,0)</f>
        <v>Normal</v>
      </c>
      <c r="O165" t="str">
        <f>VLOOKUP(A165,'Customer-details'!$A$1:$C$1001,3,0)</f>
        <v>Male</v>
      </c>
      <c r="P165" t="str">
        <f>VLOOKUP(A165,'Product-details'!$A$1:$C$1001,2,0)</f>
        <v>Sports and travel</v>
      </c>
      <c r="Q165" t="str">
        <f>VLOOKUP(A165,'City-details'!$A$1:$C$1001,3,0)</f>
        <v>Naypyitaw</v>
      </c>
      <c r="R165" t="str">
        <f>VLOOKUP(A165,'City-details'!$A$1:$C$1001,2,0)</f>
        <v>C</v>
      </c>
      <c r="S165" t="str">
        <f t="shared" si="11"/>
        <v>Average</v>
      </c>
    </row>
    <row r="166" spans="1:19">
      <c r="A166" t="s">
        <v>179</v>
      </c>
      <c r="B166" s="1">
        <v>39.9</v>
      </c>
      <c r="C166" s="4">
        <v>10</v>
      </c>
      <c r="D166" s="2">
        <v>19.95</v>
      </c>
      <c r="E166" s="1">
        <v>418.95</v>
      </c>
      <c r="F166" s="3">
        <v>43516</v>
      </c>
      <c r="G166" s="5">
        <v>0.64166666666666705</v>
      </c>
      <c r="H166" t="s">
        <v>17</v>
      </c>
      <c r="I166" s="1">
        <v>19.95</v>
      </c>
      <c r="J166" s="6">
        <v>5.9</v>
      </c>
      <c r="K166" t="str">
        <f t="shared" si="8"/>
        <v>Feb</v>
      </c>
      <c r="L166" t="str">
        <f t="shared" si="9"/>
        <v>Wed</v>
      </c>
      <c r="M166" t="str">
        <f t="shared" si="10"/>
        <v>afternoon</v>
      </c>
      <c r="N166" t="str">
        <f>VLOOKUP(A166,'Customer-details'!$A$1:$C$1001,2,0)</f>
        <v>Normal</v>
      </c>
      <c r="O166" t="str">
        <f>VLOOKUP(A166,'Customer-details'!$A$1:$C$1001,3,0)</f>
        <v>Male</v>
      </c>
      <c r="P166" t="str">
        <f>VLOOKUP(A166,'Product-details'!$A$1:$C$1001,2,0)</f>
        <v>Food and beverages</v>
      </c>
      <c r="Q166" t="str">
        <f>VLOOKUP(A166,'City-details'!$A$1:$C$1001,3,0)</f>
        <v>Mandalay</v>
      </c>
      <c r="R166" t="str">
        <f>VLOOKUP(A166,'City-details'!$A$1:$C$1001,2,0)</f>
        <v>B</v>
      </c>
      <c r="S166" t="str">
        <f t="shared" si="11"/>
        <v>Poor</v>
      </c>
    </row>
    <row r="167" spans="1:19">
      <c r="A167" t="s">
        <v>180</v>
      </c>
      <c r="B167" s="1">
        <v>42.57</v>
      </c>
      <c r="C167" s="4">
        <v>8</v>
      </c>
      <c r="D167" s="2">
        <v>17.027999999999999</v>
      </c>
      <c r="E167" s="1">
        <v>357.58800000000002</v>
      </c>
      <c r="F167" s="3">
        <v>43521</v>
      </c>
      <c r="G167" s="5">
        <v>0.59166666666666701</v>
      </c>
      <c r="H167" t="s">
        <v>13</v>
      </c>
      <c r="I167" s="1">
        <v>17.027999999999999</v>
      </c>
      <c r="J167" s="6">
        <v>5.6</v>
      </c>
      <c r="K167" t="str">
        <f t="shared" si="8"/>
        <v>Feb</v>
      </c>
      <c r="L167" t="str">
        <f t="shared" si="9"/>
        <v>Mon</v>
      </c>
      <c r="M167" t="str">
        <f t="shared" si="10"/>
        <v>afternoon</v>
      </c>
      <c r="N167" t="str">
        <f>VLOOKUP(A167,'Customer-details'!$A$1:$C$1001,2,0)</f>
        <v>Member</v>
      </c>
      <c r="O167" t="str">
        <f>VLOOKUP(A167,'Customer-details'!$A$1:$C$1001,3,0)</f>
        <v>Male</v>
      </c>
      <c r="P167" t="str">
        <f>VLOOKUP(A167,'Product-details'!$A$1:$C$1001,2,0)</f>
        <v>Health and beauty</v>
      </c>
      <c r="Q167" t="str">
        <f>VLOOKUP(A167,'City-details'!$A$1:$C$1001,3,0)</f>
        <v>Mandalay</v>
      </c>
      <c r="R167" t="str">
        <f>VLOOKUP(A167,'City-details'!$A$1:$C$1001,2,0)</f>
        <v>B</v>
      </c>
      <c r="S167" t="str">
        <f t="shared" si="11"/>
        <v>Poor</v>
      </c>
    </row>
    <row r="168" spans="1:19">
      <c r="A168" t="s">
        <v>181</v>
      </c>
      <c r="B168" s="1">
        <v>95.58</v>
      </c>
      <c r="C168" s="4">
        <v>10</v>
      </c>
      <c r="D168" s="2">
        <v>47.79</v>
      </c>
      <c r="E168" s="1">
        <v>1003.59</v>
      </c>
      <c r="F168" s="3">
        <v>43481</v>
      </c>
      <c r="G168" s="5">
        <v>0.56388888888888899</v>
      </c>
      <c r="H168" t="s">
        <v>15</v>
      </c>
      <c r="I168" s="1">
        <v>47.79</v>
      </c>
      <c r="J168" s="6">
        <v>4.8</v>
      </c>
      <c r="K168" t="str">
        <f t="shared" si="8"/>
        <v>Jan</v>
      </c>
      <c r="L168" t="str">
        <f t="shared" si="9"/>
        <v>Wed</v>
      </c>
      <c r="M168" t="str">
        <f t="shared" si="10"/>
        <v>afternoon</v>
      </c>
      <c r="N168" t="str">
        <f>VLOOKUP(A168,'Customer-details'!$A$1:$C$1001,2,0)</f>
        <v>Normal</v>
      </c>
      <c r="O168" t="str">
        <f>VLOOKUP(A168,'Customer-details'!$A$1:$C$1001,3,0)</f>
        <v>Male</v>
      </c>
      <c r="P168" t="str">
        <f>VLOOKUP(A168,'Product-details'!$A$1:$C$1001,2,0)</f>
        <v>Home and lifestyle</v>
      </c>
      <c r="Q168" t="str">
        <f>VLOOKUP(A168,'City-details'!$A$1:$C$1001,3,0)</f>
        <v>Naypyitaw</v>
      </c>
      <c r="R168" t="str">
        <f>VLOOKUP(A168,'City-details'!$A$1:$C$1001,2,0)</f>
        <v>C</v>
      </c>
      <c r="S168" t="str">
        <f t="shared" si="11"/>
        <v>Poor</v>
      </c>
    </row>
    <row r="169" spans="1:19">
      <c r="A169" t="s">
        <v>182</v>
      </c>
      <c r="B169" s="1">
        <v>98.98</v>
      </c>
      <c r="C169" s="4">
        <v>10</v>
      </c>
      <c r="D169" s="2">
        <v>49.49</v>
      </c>
      <c r="E169" s="1">
        <v>1039.29</v>
      </c>
      <c r="F169" s="3">
        <v>43504</v>
      </c>
      <c r="G169" s="5">
        <v>0.68055555555555503</v>
      </c>
      <c r="H169" t="s">
        <v>17</v>
      </c>
      <c r="I169" s="1">
        <v>49.49</v>
      </c>
      <c r="J169" s="6">
        <v>8.6999999999999993</v>
      </c>
      <c r="K169" t="str">
        <f t="shared" si="8"/>
        <v>Feb</v>
      </c>
      <c r="L169" t="str">
        <f t="shared" si="9"/>
        <v>Fri</v>
      </c>
      <c r="M169" t="str">
        <f t="shared" si="10"/>
        <v>evening</v>
      </c>
      <c r="N169" t="str">
        <f>VLOOKUP(A169,'Customer-details'!$A$1:$C$1001,2,0)</f>
        <v>Normal</v>
      </c>
      <c r="O169" t="str">
        <f>VLOOKUP(A169,'Customer-details'!$A$1:$C$1001,3,0)</f>
        <v>Male</v>
      </c>
      <c r="P169" t="str">
        <f>VLOOKUP(A169,'Product-details'!$A$1:$C$1001,2,0)</f>
        <v>Fashion accessories</v>
      </c>
      <c r="Q169" t="str">
        <f>VLOOKUP(A169,'City-details'!$A$1:$C$1001,3,0)</f>
        <v>Yangon</v>
      </c>
      <c r="R169" t="str">
        <f>VLOOKUP(A169,'City-details'!$A$1:$C$1001,2,0)</f>
        <v>A</v>
      </c>
      <c r="S169" t="str">
        <f t="shared" si="11"/>
        <v>Good</v>
      </c>
    </row>
    <row r="170" spans="1:19">
      <c r="A170" t="s">
        <v>183</v>
      </c>
      <c r="B170" s="1">
        <v>51.28</v>
      </c>
      <c r="C170" s="4">
        <v>6</v>
      </c>
      <c r="D170" s="2">
        <v>15.384</v>
      </c>
      <c r="E170" s="1">
        <v>323.06400000000002</v>
      </c>
      <c r="F170" s="3">
        <v>43484</v>
      </c>
      <c r="G170" s="5">
        <v>0.688194444444444</v>
      </c>
      <c r="H170" t="s">
        <v>15</v>
      </c>
      <c r="I170" s="1">
        <v>15.384</v>
      </c>
      <c r="J170" s="6">
        <v>6.5</v>
      </c>
      <c r="K170" t="str">
        <f t="shared" si="8"/>
        <v>Jan</v>
      </c>
      <c r="L170" t="str">
        <f t="shared" si="9"/>
        <v>Sat</v>
      </c>
      <c r="M170" t="str">
        <f t="shared" si="10"/>
        <v>evening</v>
      </c>
      <c r="N170" t="str">
        <f>VLOOKUP(A170,'Customer-details'!$A$1:$C$1001,2,0)</f>
        <v>Normal</v>
      </c>
      <c r="O170" t="str">
        <f>VLOOKUP(A170,'Customer-details'!$A$1:$C$1001,3,0)</f>
        <v>Male</v>
      </c>
      <c r="P170" t="str">
        <f>VLOOKUP(A170,'Product-details'!$A$1:$C$1001,2,0)</f>
        <v>Food and beverages</v>
      </c>
      <c r="Q170" t="str">
        <f>VLOOKUP(A170,'City-details'!$A$1:$C$1001,3,0)</f>
        <v>Yangon</v>
      </c>
      <c r="R170" t="str">
        <f>VLOOKUP(A170,'City-details'!$A$1:$C$1001,2,0)</f>
        <v>A</v>
      </c>
      <c r="S170" t="str">
        <f t="shared" si="11"/>
        <v>Average</v>
      </c>
    </row>
    <row r="171" spans="1:19">
      <c r="A171" t="s">
        <v>184</v>
      </c>
      <c r="B171" s="1">
        <v>69.52</v>
      </c>
      <c r="C171" s="4">
        <v>7</v>
      </c>
      <c r="D171" s="2">
        <v>24.332000000000001</v>
      </c>
      <c r="E171" s="1">
        <v>510.97199999999998</v>
      </c>
      <c r="F171" s="3">
        <v>43497</v>
      </c>
      <c r="G171" s="5">
        <v>0.63194444444444398</v>
      </c>
      <c r="H171" t="s">
        <v>17</v>
      </c>
      <c r="I171" s="1">
        <v>24.332000000000001</v>
      </c>
      <c r="J171" s="6">
        <v>8.5</v>
      </c>
      <c r="K171" t="str">
        <f t="shared" si="8"/>
        <v>Feb</v>
      </c>
      <c r="L171" t="str">
        <f t="shared" si="9"/>
        <v>Fri</v>
      </c>
      <c r="M171" t="str">
        <f t="shared" si="10"/>
        <v>afternoon</v>
      </c>
      <c r="N171" t="str">
        <f>VLOOKUP(A171,'Customer-details'!$A$1:$C$1001,2,0)</f>
        <v>Member</v>
      </c>
      <c r="O171" t="str">
        <f>VLOOKUP(A171,'Customer-details'!$A$1:$C$1001,3,0)</f>
        <v>Male</v>
      </c>
      <c r="P171" t="str">
        <f>VLOOKUP(A171,'Product-details'!$A$1:$C$1001,2,0)</f>
        <v>Sports and travel</v>
      </c>
      <c r="Q171" t="str">
        <f>VLOOKUP(A171,'City-details'!$A$1:$C$1001,3,0)</f>
        <v>Yangon</v>
      </c>
      <c r="R171" t="str">
        <f>VLOOKUP(A171,'City-details'!$A$1:$C$1001,2,0)</f>
        <v>A</v>
      </c>
      <c r="S171" t="str">
        <f t="shared" si="11"/>
        <v>Good</v>
      </c>
    </row>
    <row r="172" spans="1:19">
      <c r="A172" t="s">
        <v>185</v>
      </c>
      <c r="B172" s="1">
        <v>70.010000000000005</v>
      </c>
      <c r="C172" s="4">
        <v>5</v>
      </c>
      <c r="D172" s="2">
        <v>17.502500000000001</v>
      </c>
      <c r="E172" s="1">
        <v>367.55250000000001</v>
      </c>
      <c r="F172" s="3">
        <v>43468</v>
      </c>
      <c r="G172" s="5">
        <v>0.483333333333333</v>
      </c>
      <c r="H172" t="s">
        <v>13</v>
      </c>
      <c r="I172" s="1">
        <v>17.502500000000001</v>
      </c>
      <c r="J172" s="6">
        <v>5.5</v>
      </c>
      <c r="K172" t="str">
        <f t="shared" si="8"/>
        <v>Jan</v>
      </c>
      <c r="L172" t="str">
        <f t="shared" si="9"/>
        <v>Thu</v>
      </c>
      <c r="M172" t="str">
        <f t="shared" si="10"/>
        <v>morning</v>
      </c>
      <c r="N172" t="str">
        <f>VLOOKUP(A172,'Customer-details'!$A$1:$C$1001,2,0)</f>
        <v>Normal</v>
      </c>
      <c r="O172" t="str">
        <f>VLOOKUP(A172,'Customer-details'!$A$1:$C$1001,3,0)</f>
        <v>Male</v>
      </c>
      <c r="P172" t="str">
        <f>VLOOKUP(A172,'Product-details'!$A$1:$C$1001,2,0)</f>
        <v>Health and beauty</v>
      </c>
      <c r="Q172" t="str">
        <f>VLOOKUP(A172,'City-details'!$A$1:$C$1001,3,0)</f>
        <v>Yangon</v>
      </c>
      <c r="R172" t="str">
        <f>VLOOKUP(A172,'City-details'!$A$1:$C$1001,2,0)</f>
        <v>A</v>
      </c>
      <c r="S172" t="str">
        <f t="shared" si="11"/>
        <v>Poor</v>
      </c>
    </row>
    <row r="173" spans="1:19">
      <c r="A173" t="s">
        <v>186</v>
      </c>
      <c r="B173" s="1">
        <v>80.05</v>
      </c>
      <c r="C173" s="4">
        <v>5</v>
      </c>
      <c r="D173" s="2">
        <v>20.012499999999999</v>
      </c>
      <c r="E173" s="1">
        <v>420.26249999999999</v>
      </c>
      <c r="F173" s="3">
        <v>43491</v>
      </c>
      <c r="G173" s="5">
        <v>0.53125</v>
      </c>
      <c r="H173" t="s">
        <v>17</v>
      </c>
      <c r="I173" s="1">
        <v>20.012499999999999</v>
      </c>
      <c r="J173" s="6">
        <v>9.4</v>
      </c>
      <c r="K173" t="str">
        <f t="shared" si="8"/>
        <v>Jan</v>
      </c>
      <c r="L173" t="str">
        <f t="shared" si="9"/>
        <v>Sat</v>
      </c>
      <c r="M173" t="str">
        <f t="shared" si="10"/>
        <v>afternoon</v>
      </c>
      <c r="N173" t="str">
        <f>VLOOKUP(A173,'Customer-details'!$A$1:$C$1001,2,0)</f>
        <v>Member</v>
      </c>
      <c r="O173" t="str">
        <f>VLOOKUP(A173,'Customer-details'!$A$1:$C$1001,3,0)</f>
        <v>Male</v>
      </c>
      <c r="P173" t="str">
        <f>VLOOKUP(A173,'Product-details'!$A$1:$C$1001,2,0)</f>
        <v>Food and beverages</v>
      </c>
      <c r="Q173" t="str">
        <f>VLOOKUP(A173,'City-details'!$A$1:$C$1001,3,0)</f>
        <v>Mandalay</v>
      </c>
      <c r="R173" t="str">
        <f>VLOOKUP(A173,'City-details'!$A$1:$C$1001,2,0)</f>
        <v>B</v>
      </c>
      <c r="S173" t="str">
        <f t="shared" si="11"/>
        <v>Good</v>
      </c>
    </row>
    <row r="174" spans="1:19">
      <c r="A174" t="s">
        <v>187</v>
      </c>
      <c r="B174" s="1">
        <v>20.85</v>
      </c>
      <c r="C174" s="4">
        <v>8</v>
      </c>
      <c r="D174" s="2">
        <v>8.34</v>
      </c>
      <c r="E174" s="1">
        <v>175.14</v>
      </c>
      <c r="F174" s="3">
        <v>43527</v>
      </c>
      <c r="G174" s="5">
        <v>0.80347222222222203</v>
      </c>
      <c r="H174" t="s">
        <v>15</v>
      </c>
      <c r="I174" s="1">
        <v>8.34</v>
      </c>
      <c r="J174" s="6">
        <v>6.3</v>
      </c>
      <c r="K174" t="str">
        <f t="shared" si="8"/>
        <v>Mar</v>
      </c>
      <c r="L174" t="str">
        <f t="shared" si="9"/>
        <v>Sun</v>
      </c>
      <c r="M174" t="str">
        <f t="shared" si="10"/>
        <v>evening</v>
      </c>
      <c r="N174" t="str">
        <f>VLOOKUP(A174,'Customer-details'!$A$1:$C$1001,2,0)</f>
        <v>Normal</v>
      </c>
      <c r="O174" t="str">
        <f>VLOOKUP(A174,'Customer-details'!$A$1:$C$1001,3,0)</f>
        <v>Male</v>
      </c>
      <c r="P174" t="str">
        <f>VLOOKUP(A174,'Product-details'!$A$1:$C$1001,2,0)</f>
        <v>Electronic accessories</v>
      </c>
      <c r="Q174" t="str">
        <f>VLOOKUP(A174,'City-details'!$A$1:$C$1001,3,0)</f>
        <v>Naypyitaw</v>
      </c>
      <c r="R174" t="str">
        <f>VLOOKUP(A174,'City-details'!$A$1:$C$1001,2,0)</f>
        <v>C</v>
      </c>
      <c r="S174" t="str">
        <f t="shared" si="11"/>
        <v>Average</v>
      </c>
    </row>
    <row r="175" spans="1:19">
      <c r="A175" t="s">
        <v>188</v>
      </c>
      <c r="B175" s="1">
        <v>52.89</v>
      </c>
      <c r="C175" s="4">
        <v>6</v>
      </c>
      <c r="D175" s="2">
        <v>15.867000000000001</v>
      </c>
      <c r="E175" s="1">
        <v>333.20699999999999</v>
      </c>
      <c r="F175" s="3">
        <v>43484</v>
      </c>
      <c r="G175" s="5">
        <v>0.73194444444444395</v>
      </c>
      <c r="H175" t="s">
        <v>17</v>
      </c>
      <c r="I175" s="1">
        <v>15.867000000000001</v>
      </c>
      <c r="J175" s="6">
        <v>9.8000000000000007</v>
      </c>
      <c r="K175" t="str">
        <f t="shared" si="8"/>
        <v>Jan</v>
      </c>
      <c r="L175" t="str">
        <f t="shared" si="9"/>
        <v>Sat</v>
      </c>
      <c r="M175" t="str">
        <f t="shared" si="10"/>
        <v>evening</v>
      </c>
      <c r="N175" t="str">
        <f>VLOOKUP(A175,'Customer-details'!$A$1:$C$1001,2,0)</f>
        <v>Member</v>
      </c>
      <c r="O175" t="str">
        <f>VLOOKUP(A175,'Customer-details'!$A$1:$C$1001,3,0)</f>
        <v>Male</v>
      </c>
      <c r="P175" t="str">
        <f>VLOOKUP(A175,'Product-details'!$A$1:$C$1001,2,0)</f>
        <v>Electronic accessories</v>
      </c>
      <c r="Q175" t="str">
        <f>VLOOKUP(A175,'City-details'!$A$1:$C$1001,3,0)</f>
        <v>Mandalay</v>
      </c>
      <c r="R175" t="str">
        <f>VLOOKUP(A175,'City-details'!$A$1:$C$1001,2,0)</f>
        <v>B</v>
      </c>
      <c r="S175" t="str">
        <f t="shared" si="11"/>
        <v>Good</v>
      </c>
    </row>
    <row r="176" spans="1:19">
      <c r="A176" t="s">
        <v>189</v>
      </c>
      <c r="B176" s="1">
        <v>19.79</v>
      </c>
      <c r="C176" s="4">
        <v>8</v>
      </c>
      <c r="D176" s="2">
        <v>7.9160000000000004</v>
      </c>
      <c r="E176" s="1">
        <v>166.23599999999999</v>
      </c>
      <c r="F176" s="3">
        <v>43483</v>
      </c>
      <c r="G176" s="5">
        <v>0.50277777777777799</v>
      </c>
      <c r="H176" t="s">
        <v>13</v>
      </c>
      <c r="I176" s="1">
        <v>7.9160000000000004</v>
      </c>
      <c r="J176" s="6">
        <v>8.6999999999999993</v>
      </c>
      <c r="K176" t="str">
        <f t="shared" si="8"/>
        <v>Jan</v>
      </c>
      <c r="L176" t="str">
        <f t="shared" si="9"/>
        <v>Fri</v>
      </c>
      <c r="M176" t="str">
        <f t="shared" si="10"/>
        <v>afternoon</v>
      </c>
      <c r="N176" t="str">
        <f>VLOOKUP(A176,'Customer-details'!$A$1:$C$1001,2,0)</f>
        <v>Normal</v>
      </c>
      <c r="O176" t="str">
        <f>VLOOKUP(A176,'Customer-details'!$A$1:$C$1001,3,0)</f>
        <v>Male</v>
      </c>
      <c r="P176" t="str">
        <f>VLOOKUP(A176,'Product-details'!$A$1:$C$1001,2,0)</f>
        <v>Food and beverages</v>
      </c>
      <c r="Q176" t="str">
        <f>VLOOKUP(A176,'City-details'!$A$1:$C$1001,3,0)</f>
        <v>Mandalay</v>
      </c>
      <c r="R176" t="str">
        <f>VLOOKUP(A176,'City-details'!$A$1:$C$1001,2,0)</f>
        <v>B</v>
      </c>
      <c r="S176" t="str">
        <f t="shared" si="11"/>
        <v>Good</v>
      </c>
    </row>
    <row r="177" spans="1:19">
      <c r="A177" t="s">
        <v>190</v>
      </c>
      <c r="B177" s="1">
        <v>33.840000000000003</v>
      </c>
      <c r="C177" s="4">
        <v>9</v>
      </c>
      <c r="D177" s="2">
        <v>15.228</v>
      </c>
      <c r="E177" s="1">
        <v>319.78800000000001</v>
      </c>
      <c r="F177" s="3">
        <v>43545</v>
      </c>
      <c r="G177" s="5">
        <v>0.68125000000000002</v>
      </c>
      <c r="H177" t="s">
        <v>13</v>
      </c>
      <c r="I177" s="1">
        <v>15.228</v>
      </c>
      <c r="J177" s="6">
        <v>8.8000000000000007</v>
      </c>
      <c r="K177" t="str">
        <f t="shared" si="8"/>
        <v>Mar</v>
      </c>
      <c r="L177" t="str">
        <f t="shared" si="9"/>
        <v>Thu</v>
      </c>
      <c r="M177" t="str">
        <f t="shared" si="10"/>
        <v>evening</v>
      </c>
      <c r="N177" t="str">
        <f>VLOOKUP(A177,'Customer-details'!$A$1:$C$1001,2,0)</f>
        <v>Member</v>
      </c>
      <c r="O177" t="str">
        <f>VLOOKUP(A177,'Customer-details'!$A$1:$C$1001,3,0)</f>
        <v>Male</v>
      </c>
      <c r="P177" t="str">
        <f>VLOOKUP(A177,'Product-details'!$A$1:$C$1001,2,0)</f>
        <v>Home and lifestyle</v>
      </c>
      <c r="Q177" t="str">
        <f>VLOOKUP(A177,'City-details'!$A$1:$C$1001,3,0)</f>
        <v>Yangon</v>
      </c>
      <c r="R177" t="str">
        <f>VLOOKUP(A177,'City-details'!$A$1:$C$1001,2,0)</f>
        <v>A</v>
      </c>
      <c r="S177" t="str">
        <f t="shared" si="11"/>
        <v>Good</v>
      </c>
    </row>
    <row r="178" spans="1:19">
      <c r="A178" t="s">
        <v>191</v>
      </c>
      <c r="B178" s="1">
        <v>22.17</v>
      </c>
      <c r="C178" s="4">
        <v>8</v>
      </c>
      <c r="D178" s="2">
        <v>8.8680000000000003</v>
      </c>
      <c r="E178" s="1">
        <v>186.22800000000001</v>
      </c>
      <c r="F178" s="3">
        <v>43527</v>
      </c>
      <c r="G178" s="5">
        <v>0.70902777777777803</v>
      </c>
      <c r="H178" t="s">
        <v>17</v>
      </c>
      <c r="I178" s="1">
        <v>8.8680000000000003</v>
      </c>
      <c r="J178" s="6">
        <v>9.6</v>
      </c>
      <c r="K178" t="str">
        <f t="shared" si="8"/>
        <v>Mar</v>
      </c>
      <c r="L178" t="str">
        <f t="shared" si="9"/>
        <v>Sun</v>
      </c>
      <c r="M178" t="str">
        <f t="shared" si="10"/>
        <v>evening</v>
      </c>
      <c r="N178" t="str">
        <f>VLOOKUP(A178,'Customer-details'!$A$1:$C$1001,2,0)</f>
        <v>Member</v>
      </c>
      <c r="O178" t="str">
        <f>VLOOKUP(A178,'Customer-details'!$A$1:$C$1001,3,0)</f>
        <v>Male</v>
      </c>
      <c r="P178" t="str">
        <f>VLOOKUP(A178,'Product-details'!$A$1:$C$1001,2,0)</f>
        <v>Food and beverages</v>
      </c>
      <c r="Q178" t="str">
        <f>VLOOKUP(A178,'City-details'!$A$1:$C$1001,3,0)</f>
        <v>Yangon</v>
      </c>
      <c r="R178" t="str">
        <f>VLOOKUP(A178,'City-details'!$A$1:$C$1001,2,0)</f>
        <v>A</v>
      </c>
      <c r="S178" t="str">
        <f t="shared" si="11"/>
        <v>Good</v>
      </c>
    </row>
    <row r="179" spans="1:19">
      <c r="A179" t="s">
        <v>192</v>
      </c>
      <c r="B179" s="1">
        <v>22.51</v>
      </c>
      <c r="C179" s="4">
        <v>7</v>
      </c>
      <c r="D179" s="2">
        <v>7.8784999999999998</v>
      </c>
      <c r="E179" s="1">
        <v>165.4485</v>
      </c>
      <c r="F179" s="3">
        <v>43509</v>
      </c>
      <c r="G179" s="5">
        <v>0.45138888888888901</v>
      </c>
      <c r="H179" t="s">
        <v>17</v>
      </c>
      <c r="I179" s="1">
        <v>7.8784999999999998</v>
      </c>
      <c r="J179" s="6">
        <v>4.8</v>
      </c>
      <c r="K179" t="str">
        <f t="shared" si="8"/>
        <v>Feb</v>
      </c>
      <c r="L179" t="str">
        <f t="shared" si="9"/>
        <v>Wed</v>
      </c>
      <c r="M179" t="str">
        <f t="shared" si="10"/>
        <v>morning</v>
      </c>
      <c r="N179" t="str">
        <f>VLOOKUP(A179,'Customer-details'!$A$1:$C$1001,2,0)</f>
        <v>Normal</v>
      </c>
      <c r="O179" t="str">
        <f>VLOOKUP(A179,'Customer-details'!$A$1:$C$1001,3,0)</f>
        <v>Female</v>
      </c>
      <c r="P179" t="str">
        <f>VLOOKUP(A179,'Product-details'!$A$1:$C$1001,2,0)</f>
        <v>Fashion accessories</v>
      </c>
      <c r="Q179" t="str">
        <f>VLOOKUP(A179,'City-details'!$A$1:$C$1001,3,0)</f>
        <v>Naypyitaw</v>
      </c>
      <c r="R179" t="str">
        <f>VLOOKUP(A179,'City-details'!$A$1:$C$1001,2,0)</f>
        <v>C</v>
      </c>
      <c r="S179" t="str">
        <f t="shared" si="11"/>
        <v>Poor</v>
      </c>
    </row>
    <row r="180" spans="1:19">
      <c r="A180" t="s">
        <v>193</v>
      </c>
      <c r="B180" s="1">
        <v>73.88</v>
      </c>
      <c r="C180" s="4">
        <v>6</v>
      </c>
      <c r="D180" s="2">
        <v>22.164000000000001</v>
      </c>
      <c r="E180" s="1">
        <v>465.44400000000002</v>
      </c>
      <c r="F180" s="3">
        <v>43547</v>
      </c>
      <c r="G180" s="5">
        <v>0.80277777777777803</v>
      </c>
      <c r="H180" t="s">
        <v>13</v>
      </c>
      <c r="I180" s="1">
        <v>22.164000000000001</v>
      </c>
      <c r="J180" s="6">
        <v>4.4000000000000004</v>
      </c>
      <c r="K180" t="str">
        <f t="shared" si="8"/>
        <v>Mar</v>
      </c>
      <c r="L180" t="str">
        <f t="shared" si="9"/>
        <v>Sat</v>
      </c>
      <c r="M180" t="str">
        <f t="shared" si="10"/>
        <v>evening</v>
      </c>
      <c r="N180" t="str">
        <f>VLOOKUP(A180,'Customer-details'!$A$1:$C$1001,2,0)</f>
        <v>Normal</v>
      </c>
      <c r="O180" t="str">
        <f>VLOOKUP(A180,'Customer-details'!$A$1:$C$1001,3,0)</f>
        <v>Male</v>
      </c>
      <c r="P180" t="str">
        <f>VLOOKUP(A180,'Product-details'!$A$1:$C$1001,2,0)</f>
        <v>Food and beverages</v>
      </c>
      <c r="Q180" t="str">
        <f>VLOOKUP(A180,'City-details'!$A$1:$C$1001,3,0)</f>
        <v>Yangon</v>
      </c>
      <c r="R180" t="str">
        <f>VLOOKUP(A180,'City-details'!$A$1:$C$1001,2,0)</f>
        <v>A</v>
      </c>
      <c r="S180" t="str">
        <f t="shared" si="11"/>
        <v>Poor</v>
      </c>
    </row>
    <row r="181" spans="1:19">
      <c r="A181" t="s">
        <v>194</v>
      </c>
      <c r="B181" s="1">
        <v>86.8</v>
      </c>
      <c r="C181" s="4">
        <v>3</v>
      </c>
      <c r="D181" s="2">
        <v>13.02</v>
      </c>
      <c r="E181" s="1">
        <v>273.42</v>
      </c>
      <c r="F181" s="3">
        <v>43493</v>
      </c>
      <c r="G181" s="5">
        <v>0.69930555555555596</v>
      </c>
      <c r="H181" t="s">
        <v>13</v>
      </c>
      <c r="I181" s="1">
        <v>13.02</v>
      </c>
      <c r="J181" s="6">
        <v>9.9</v>
      </c>
      <c r="K181" t="str">
        <f t="shared" si="8"/>
        <v>Jan</v>
      </c>
      <c r="L181" t="str">
        <f t="shared" si="9"/>
        <v>Mon</v>
      </c>
      <c r="M181" t="str">
        <f t="shared" si="10"/>
        <v>evening</v>
      </c>
      <c r="N181" t="str">
        <f>VLOOKUP(A181,'Customer-details'!$A$1:$C$1001,2,0)</f>
        <v>Member</v>
      </c>
      <c r="O181" t="str">
        <f>VLOOKUP(A181,'Customer-details'!$A$1:$C$1001,3,0)</f>
        <v>Male</v>
      </c>
      <c r="P181" t="str">
        <f>VLOOKUP(A181,'Product-details'!$A$1:$C$1001,2,0)</f>
        <v>Health and beauty</v>
      </c>
      <c r="Q181" t="str">
        <f>VLOOKUP(A181,'City-details'!$A$1:$C$1001,3,0)</f>
        <v>Naypyitaw</v>
      </c>
      <c r="R181" t="str">
        <f>VLOOKUP(A181,'City-details'!$A$1:$C$1001,2,0)</f>
        <v>C</v>
      </c>
      <c r="S181" t="str">
        <f t="shared" si="11"/>
        <v>Good</v>
      </c>
    </row>
    <row r="182" spans="1:19">
      <c r="A182" t="s">
        <v>195</v>
      </c>
      <c r="B182" s="1">
        <v>64.260000000000005</v>
      </c>
      <c r="C182" s="4">
        <v>7</v>
      </c>
      <c r="D182" s="2">
        <v>22.491</v>
      </c>
      <c r="E182" s="1">
        <v>472.31099999999998</v>
      </c>
      <c r="F182" s="3">
        <v>43505</v>
      </c>
      <c r="G182" s="5">
        <v>0.41666666666666702</v>
      </c>
      <c r="H182" t="s">
        <v>15</v>
      </c>
      <c r="I182" s="1">
        <v>22.491</v>
      </c>
      <c r="J182" s="6">
        <v>5.7</v>
      </c>
      <c r="K182" t="str">
        <f t="shared" si="8"/>
        <v>Feb</v>
      </c>
      <c r="L182" t="str">
        <f t="shared" si="9"/>
        <v>Sat</v>
      </c>
      <c r="M182" t="str">
        <f t="shared" si="10"/>
        <v>morning</v>
      </c>
      <c r="N182" t="str">
        <f>VLOOKUP(A182,'Customer-details'!$A$1:$C$1001,2,0)</f>
        <v>Normal</v>
      </c>
      <c r="O182" t="str">
        <f>VLOOKUP(A182,'Customer-details'!$A$1:$C$1001,3,0)</f>
        <v>Male</v>
      </c>
      <c r="P182" t="str">
        <f>VLOOKUP(A182,'Product-details'!$A$1:$C$1001,2,0)</f>
        <v>Fashion accessories</v>
      </c>
      <c r="Q182" t="str">
        <f>VLOOKUP(A182,'City-details'!$A$1:$C$1001,3,0)</f>
        <v>Naypyitaw</v>
      </c>
      <c r="R182" t="str">
        <f>VLOOKUP(A182,'City-details'!$A$1:$C$1001,2,0)</f>
        <v>C</v>
      </c>
      <c r="S182" t="str">
        <f t="shared" si="11"/>
        <v>Poor</v>
      </c>
    </row>
    <row r="183" spans="1:19">
      <c r="A183" t="s">
        <v>196</v>
      </c>
      <c r="B183" s="1">
        <v>38.47</v>
      </c>
      <c r="C183" s="4">
        <v>8</v>
      </c>
      <c r="D183" s="2">
        <v>15.388</v>
      </c>
      <c r="E183" s="1">
        <v>323.14800000000002</v>
      </c>
      <c r="F183" s="3">
        <v>43488</v>
      </c>
      <c r="G183" s="5">
        <v>0.49375000000000002</v>
      </c>
      <c r="H183" t="s">
        <v>15</v>
      </c>
      <c r="I183" s="1">
        <v>15.388</v>
      </c>
      <c r="J183" s="6">
        <v>7.7</v>
      </c>
      <c r="K183" t="str">
        <f t="shared" si="8"/>
        <v>Jan</v>
      </c>
      <c r="L183" t="str">
        <f t="shared" si="9"/>
        <v>Wed</v>
      </c>
      <c r="M183" t="str">
        <f t="shared" si="10"/>
        <v>morning</v>
      </c>
      <c r="N183" t="str">
        <f>VLOOKUP(A183,'Customer-details'!$A$1:$C$1001,2,0)</f>
        <v>Member</v>
      </c>
      <c r="O183" t="str">
        <f>VLOOKUP(A183,'Customer-details'!$A$1:$C$1001,3,0)</f>
        <v>Male</v>
      </c>
      <c r="P183" t="str">
        <f>VLOOKUP(A183,'Product-details'!$A$1:$C$1001,2,0)</f>
        <v>Food and beverages</v>
      </c>
      <c r="Q183" t="str">
        <f>VLOOKUP(A183,'City-details'!$A$1:$C$1001,3,0)</f>
        <v>Naypyitaw</v>
      </c>
      <c r="R183" t="str">
        <f>VLOOKUP(A183,'City-details'!$A$1:$C$1001,2,0)</f>
        <v>C</v>
      </c>
      <c r="S183" t="str">
        <f t="shared" si="11"/>
        <v>Average</v>
      </c>
    </row>
    <row r="184" spans="1:19">
      <c r="A184" t="s">
        <v>197</v>
      </c>
      <c r="B184" s="1">
        <v>15.5</v>
      </c>
      <c r="C184" s="4">
        <v>10</v>
      </c>
      <c r="D184" s="2">
        <v>7.75</v>
      </c>
      <c r="E184" s="1">
        <v>162.75</v>
      </c>
      <c r="F184" s="3">
        <v>43547</v>
      </c>
      <c r="G184" s="5">
        <v>0.45486111111111099</v>
      </c>
      <c r="H184" t="s">
        <v>13</v>
      </c>
      <c r="I184" s="1">
        <v>7.75</v>
      </c>
      <c r="J184" s="6">
        <v>8</v>
      </c>
      <c r="K184" t="str">
        <f t="shared" si="8"/>
        <v>Mar</v>
      </c>
      <c r="L184" t="str">
        <f t="shared" si="9"/>
        <v>Sat</v>
      </c>
      <c r="M184" t="str">
        <f t="shared" si="10"/>
        <v>morning</v>
      </c>
      <c r="N184" t="str">
        <f>VLOOKUP(A184,'Customer-details'!$A$1:$C$1001,2,0)</f>
        <v>Member</v>
      </c>
      <c r="O184" t="str">
        <f>VLOOKUP(A184,'Customer-details'!$A$1:$C$1001,3,0)</f>
        <v>Male</v>
      </c>
      <c r="P184" t="str">
        <f>VLOOKUP(A184,'Product-details'!$A$1:$C$1001,2,0)</f>
        <v>Sports and travel</v>
      </c>
      <c r="Q184" t="str">
        <f>VLOOKUP(A184,'City-details'!$A$1:$C$1001,3,0)</f>
        <v>Yangon</v>
      </c>
      <c r="R184" t="str">
        <f>VLOOKUP(A184,'City-details'!$A$1:$C$1001,2,0)</f>
        <v>A</v>
      </c>
      <c r="S184" t="str">
        <f t="shared" si="11"/>
        <v>Good</v>
      </c>
    </row>
    <row r="185" spans="1:19">
      <c r="A185" t="s">
        <v>198</v>
      </c>
      <c r="B185" s="1">
        <v>34.31</v>
      </c>
      <c r="C185" s="4">
        <v>8</v>
      </c>
      <c r="D185" s="2">
        <v>13.724</v>
      </c>
      <c r="E185" s="1">
        <v>288.20400000000001</v>
      </c>
      <c r="F185" s="3">
        <v>43490</v>
      </c>
      <c r="G185" s="5">
        <v>0.625</v>
      </c>
      <c r="H185" t="s">
        <v>13</v>
      </c>
      <c r="I185" s="1">
        <v>13.724</v>
      </c>
      <c r="J185" s="6">
        <v>5.7</v>
      </c>
      <c r="K185" t="str">
        <f t="shared" si="8"/>
        <v>Jan</v>
      </c>
      <c r="L185" t="str">
        <f t="shared" si="9"/>
        <v>Fri</v>
      </c>
      <c r="M185" t="str">
        <f t="shared" si="10"/>
        <v>afternoon</v>
      </c>
      <c r="N185" t="str">
        <f>VLOOKUP(A185,'Customer-details'!$A$1:$C$1001,2,0)</f>
        <v>Normal</v>
      </c>
      <c r="O185" t="str">
        <f>VLOOKUP(A185,'Customer-details'!$A$1:$C$1001,3,0)</f>
        <v>Male</v>
      </c>
      <c r="P185" t="str">
        <f>VLOOKUP(A185,'Product-details'!$A$1:$C$1001,2,0)</f>
        <v>Health and beauty</v>
      </c>
      <c r="Q185" t="str">
        <f>VLOOKUP(A185,'City-details'!$A$1:$C$1001,3,0)</f>
        <v>Naypyitaw</v>
      </c>
      <c r="R185" t="str">
        <f>VLOOKUP(A185,'City-details'!$A$1:$C$1001,2,0)</f>
        <v>C</v>
      </c>
      <c r="S185" t="str">
        <f t="shared" si="11"/>
        <v>Poor</v>
      </c>
    </row>
    <row r="186" spans="1:19">
      <c r="A186" t="s">
        <v>199</v>
      </c>
      <c r="B186" s="1">
        <v>12.34</v>
      </c>
      <c r="C186" s="4">
        <v>7</v>
      </c>
      <c r="D186" s="2">
        <v>4.319</v>
      </c>
      <c r="E186" s="1">
        <v>90.698999999999998</v>
      </c>
      <c r="F186" s="3">
        <v>43528</v>
      </c>
      <c r="G186" s="5">
        <v>0.47152777777777799</v>
      </c>
      <c r="H186" t="s">
        <v>17</v>
      </c>
      <c r="I186" s="1">
        <v>4.319</v>
      </c>
      <c r="J186" s="6">
        <v>6.7</v>
      </c>
      <c r="K186" t="str">
        <f t="shared" si="8"/>
        <v>Mar</v>
      </c>
      <c r="L186" t="str">
        <f t="shared" si="9"/>
        <v>Mon</v>
      </c>
      <c r="M186" t="str">
        <f t="shared" si="10"/>
        <v>morning</v>
      </c>
      <c r="N186" t="str">
        <f>VLOOKUP(A186,'Customer-details'!$A$1:$C$1001,2,0)</f>
        <v>Normal</v>
      </c>
      <c r="O186" t="str">
        <f>VLOOKUP(A186,'Customer-details'!$A$1:$C$1001,3,0)</f>
        <v>Female</v>
      </c>
      <c r="P186" t="str">
        <f>VLOOKUP(A186,'Product-details'!$A$1:$C$1001,2,0)</f>
        <v>Sports and travel</v>
      </c>
      <c r="Q186" t="str">
        <f>VLOOKUP(A186,'City-details'!$A$1:$C$1001,3,0)</f>
        <v>Yangon</v>
      </c>
      <c r="R186" t="str">
        <f>VLOOKUP(A186,'City-details'!$A$1:$C$1001,2,0)</f>
        <v>A</v>
      </c>
      <c r="S186" t="str">
        <f t="shared" si="11"/>
        <v>Average</v>
      </c>
    </row>
    <row r="187" spans="1:19">
      <c r="A187" t="s">
        <v>200</v>
      </c>
      <c r="B187" s="1">
        <v>18.079999999999998</v>
      </c>
      <c r="C187" s="4">
        <v>3</v>
      </c>
      <c r="D187" s="2">
        <v>2.7120000000000002</v>
      </c>
      <c r="E187" s="1">
        <v>56.951999999999998</v>
      </c>
      <c r="F187" s="3">
        <v>43529</v>
      </c>
      <c r="G187" s="5">
        <v>0.82361111111111096</v>
      </c>
      <c r="H187" t="s">
        <v>13</v>
      </c>
      <c r="I187" s="1">
        <v>2.7120000000000002</v>
      </c>
      <c r="J187" s="6">
        <v>8</v>
      </c>
      <c r="K187" t="str">
        <f t="shared" si="8"/>
        <v>Mar</v>
      </c>
      <c r="L187" t="str">
        <f t="shared" si="9"/>
        <v>Tue</v>
      </c>
      <c r="M187" t="str">
        <f t="shared" si="10"/>
        <v>evening</v>
      </c>
      <c r="N187" t="str">
        <f>VLOOKUP(A187,'Customer-details'!$A$1:$C$1001,2,0)</f>
        <v>Member</v>
      </c>
      <c r="O187" t="str">
        <f>VLOOKUP(A187,'Customer-details'!$A$1:$C$1001,3,0)</f>
        <v>Male</v>
      </c>
      <c r="P187" t="str">
        <f>VLOOKUP(A187,'Product-details'!$A$1:$C$1001,2,0)</f>
        <v>Food and beverages</v>
      </c>
      <c r="Q187" t="str">
        <f>VLOOKUP(A187,'City-details'!$A$1:$C$1001,3,0)</f>
        <v>Mandalay</v>
      </c>
      <c r="R187" t="str">
        <f>VLOOKUP(A187,'City-details'!$A$1:$C$1001,2,0)</f>
        <v>B</v>
      </c>
      <c r="S187" t="str">
        <f t="shared" si="11"/>
        <v>Good</v>
      </c>
    </row>
    <row r="188" spans="1:19">
      <c r="A188" t="s">
        <v>201</v>
      </c>
      <c r="B188" s="1">
        <v>94.49</v>
      </c>
      <c r="C188" s="4">
        <v>8</v>
      </c>
      <c r="D188" s="2">
        <v>37.795999999999999</v>
      </c>
      <c r="E188" s="1">
        <v>793.71600000000001</v>
      </c>
      <c r="F188" s="3">
        <v>43527</v>
      </c>
      <c r="G188" s="5">
        <v>0.79166666666666696</v>
      </c>
      <c r="H188" t="s">
        <v>13</v>
      </c>
      <c r="I188" s="1">
        <v>37.795999999999999</v>
      </c>
      <c r="J188" s="6">
        <v>7.5</v>
      </c>
      <c r="K188" t="str">
        <f t="shared" si="8"/>
        <v>Mar</v>
      </c>
      <c r="L188" t="str">
        <f t="shared" si="9"/>
        <v>Sun</v>
      </c>
      <c r="M188" t="str">
        <f t="shared" si="10"/>
        <v>evening</v>
      </c>
      <c r="N188" t="str">
        <f>VLOOKUP(A188,'Customer-details'!$A$1:$C$1001,2,0)</f>
        <v>Member</v>
      </c>
      <c r="O188" t="str">
        <f>VLOOKUP(A188,'Customer-details'!$A$1:$C$1001,3,0)</f>
        <v>Female</v>
      </c>
      <c r="P188" t="str">
        <f>VLOOKUP(A188,'Product-details'!$A$1:$C$1001,2,0)</f>
        <v>Home and lifestyle</v>
      </c>
      <c r="Q188" t="str">
        <f>VLOOKUP(A188,'City-details'!$A$1:$C$1001,3,0)</f>
        <v>Mandalay</v>
      </c>
      <c r="R188" t="str">
        <f>VLOOKUP(A188,'City-details'!$A$1:$C$1001,2,0)</f>
        <v>B</v>
      </c>
      <c r="S188" t="str">
        <f t="shared" si="11"/>
        <v>Average</v>
      </c>
    </row>
    <row r="189" spans="1:19">
      <c r="A189" t="s">
        <v>202</v>
      </c>
      <c r="B189" s="1">
        <v>46.47</v>
      </c>
      <c r="C189" s="4">
        <v>4</v>
      </c>
      <c r="D189" s="2">
        <v>9.2940000000000005</v>
      </c>
      <c r="E189" s="1">
        <v>195.17400000000001</v>
      </c>
      <c r="F189" s="3">
        <v>43504</v>
      </c>
      <c r="G189" s="5">
        <v>0.453472222222222</v>
      </c>
      <c r="H189" t="s">
        <v>15</v>
      </c>
      <c r="I189" s="1">
        <v>9.2940000000000005</v>
      </c>
      <c r="J189" s="6">
        <v>7</v>
      </c>
      <c r="K189" t="str">
        <f t="shared" si="8"/>
        <v>Feb</v>
      </c>
      <c r="L189" t="str">
        <f t="shared" si="9"/>
        <v>Fri</v>
      </c>
      <c r="M189" t="str">
        <f t="shared" si="10"/>
        <v>morning</v>
      </c>
      <c r="N189" t="str">
        <f>VLOOKUP(A189,'Customer-details'!$A$1:$C$1001,2,0)</f>
        <v>Member</v>
      </c>
      <c r="O189" t="str">
        <f>VLOOKUP(A189,'Customer-details'!$A$1:$C$1001,3,0)</f>
        <v>Male</v>
      </c>
      <c r="P189" t="str">
        <f>VLOOKUP(A189,'Product-details'!$A$1:$C$1001,2,0)</f>
        <v>Home and lifestyle</v>
      </c>
      <c r="Q189" t="str">
        <f>VLOOKUP(A189,'City-details'!$A$1:$C$1001,3,0)</f>
        <v>Mandalay</v>
      </c>
      <c r="R189" t="str">
        <f>VLOOKUP(A189,'City-details'!$A$1:$C$1001,2,0)</f>
        <v>B</v>
      </c>
      <c r="S189" t="str">
        <f t="shared" si="11"/>
        <v>Average</v>
      </c>
    </row>
    <row r="190" spans="1:19">
      <c r="A190" t="s">
        <v>203</v>
      </c>
      <c r="B190" s="1">
        <v>74.069999999999993</v>
      </c>
      <c r="C190" s="4">
        <v>1</v>
      </c>
      <c r="D190" s="2">
        <v>3.7035</v>
      </c>
      <c r="E190" s="1">
        <v>77.773499999999999</v>
      </c>
      <c r="F190" s="3">
        <v>43506</v>
      </c>
      <c r="G190" s="5">
        <v>0.53472222222222199</v>
      </c>
      <c r="H190" t="s">
        <v>13</v>
      </c>
      <c r="I190" s="1">
        <v>3.7035</v>
      </c>
      <c r="J190" s="6">
        <v>9.9</v>
      </c>
      <c r="K190" t="str">
        <f t="shared" si="8"/>
        <v>Feb</v>
      </c>
      <c r="L190" t="str">
        <f t="shared" si="9"/>
        <v>Sun</v>
      </c>
      <c r="M190" t="str">
        <f t="shared" si="10"/>
        <v>afternoon</v>
      </c>
      <c r="N190" t="str">
        <f>VLOOKUP(A190,'Customer-details'!$A$1:$C$1001,2,0)</f>
        <v>Normal</v>
      </c>
      <c r="O190" t="str">
        <f>VLOOKUP(A190,'Customer-details'!$A$1:$C$1001,3,0)</f>
        <v>Male</v>
      </c>
      <c r="P190" t="str">
        <f>VLOOKUP(A190,'Product-details'!$A$1:$C$1001,2,0)</f>
        <v>Home and lifestyle</v>
      </c>
      <c r="Q190" t="str">
        <f>VLOOKUP(A190,'City-details'!$A$1:$C$1001,3,0)</f>
        <v>Yangon</v>
      </c>
      <c r="R190" t="str">
        <f>VLOOKUP(A190,'City-details'!$A$1:$C$1001,2,0)</f>
        <v>A</v>
      </c>
      <c r="S190" t="str">
        <f t="shared" si="11"/>
        <v>Good</v>
      </c>
    </row>
    <row r="191" spans="1:19">
      <c r="A191" t="s">
        <v>204</v>
      </c>
      <c r="B191" s="1">
        <v>69.81</v>
      </c>
      <c r="C191" s="4">
        <v>4</v>
      </c>
      <c r="D191" s="2">
        <v>13.962</v>
      </c>
      <c r="E191" s="1">
        <v>293.202</v>
      </c>
      <c r="F191" s="3">
        <v>43493</v>
      </c>
      <c r="G191" s="5">
        <v>0.86805555555555503</v>
      </c>
      <c r="H191" t="s">
        <v>17</v>
      </c>
      <c r="I191" s="1">
        <v>13.962</v>
      </c>
      <c r="J191" s="6">
        <v>5.9</v>
      </c>
      <c r="K191" t="str">
        <f t="shared" si="8"/>
        <v>Jan</v>
      </c>
      <c r="L191" t="str">
        <f t="shared" si="9"/>
        <v>Mon</v>
      </c>
      <c r="M191" t="str">
        <f t="shared" si="10"/>
        <v>evening</v>
      </c>
      <c r="N191" t="str">
        <f>VLOOKUP(A191,'Customer-details'!$A$1:$C$1001,2,0)</f>
        <v>Normal</v>
      </c>
      <c r="O191" t="str">
        <f>VLOOKUP(A191,'Customer-details'!$A$1:$C$1001,3,0)</f>
        <v>Female</v>
      </c>
      <c r="P191" t="str">
        <f>VLOOKUP(A191,'Product-details'!$A$1:$C$1001,2,0)</f>
        <v>Home and lifestyle</v>
      </c>
      <c r="Q191" t="str">
        <f>VLOOKUP(A191,'City-details'!$A$1:$C$1001,3,0)</f>
        <v>Naypyitaw</v>
      </c>
      <c r="R191" t="str">
        <f>VLOOKUP(A191,'City-details'!$A$1:$C$1001,2,0)</f>
        <v>C</v>
      </c>
      <c r="S191" t="str">
        <f t="shared" si="11"/>
        <v>Poor</v>
      </c>
    </row>
    <row r="192" spans="1:19">
      <c r="A192" t="s">
        <v>205</v>
      </c>
      <c r="B192" s="1">
        <v>77.040000000000006</v>
      </c>
      <c r="C192" s="4">
        <v>3</v>
      </c>
      <c r="D192" s="2">
        <v>11.555999999999999</v>
      </c>
      <c r="E192" s="1">
        <v>242.67599999999999</v>
      </c>
      <c r="F192" s="3">
        <v>43507</v>
      </c>
      <c r="G192" s="5">
        <v>0.44374999999999998</v>
      </c>
      <c r="H192" t="s">
        <v>17</v>
      </c>
      <c r="I192" s="1">
        <v>11.555999999999999</v>
      </c>
      <c r="J192" s="6">
        <v>7.2</v>
      </c>
      <c r="K192" t="str">
        <f t="shared" si="8"/>
        <v>Feb</v>
      </c>
      <c r="L192" t="str">
        <f t="shared" si="9"/>
        <v>Mon</v>
      </c>
      <c r="M192" t="str">
        <f t="shared" si="10"/>
        <v>morning</v>
      </c>
      <c r="N192" t="str">
        <f>VLOOKUP(A192,'Customer-details'!$A$1:$C$1001,2,0)</f>
        <v>Normal</v>
      </c>
      <c r="O192" t="str">
        <f>VLOOKUP(A192,'Customer-details'!$A$1:$C$1001,3,0)</f>
        <v>Female</v>
      </c>
      <c r="P192" t="str">
        <f>VLOOKUP(A192,'Product-details'!$A$1:$C$1001,2,0)</f>
        <v>Home and lifestyle</v>
      </c>
      <c r="Q192" t="str">
        <f>VLOOKUP(A192,'City-details'!$A$1:$C$1001,3,0)</f>
        <v>Mandalay</v>
      </c>
      <c r="R192" t="str">
        <f>VLOOKUP(A192,'City-details'!$A$1:$C$1001,2,0)</f>
        <v>B</v>
      </c>
      <c r="S192" t="str">
        <f t="shared" si="11"/>
        <v>Average</v>
      </c>
    </row>
    <row r="193" spans="1:19">
      <c r="A193" t="s">
        <v>206</v>
      </c>
      <c r="B193" s="1">
        <v>73.52</v>
      </c>
      <c r="C193" s="4">
        <v>2</v>
      </c>
      <c r="D193" s="2">
        <v>7.3520000000000003</v>
      </c>
      <c r="E193" s="1">
        <v>154.392</v>
      </c>
      <c r="F193" s="3">
        <v>43480</v>
      </c>
      <c r="G193" s="5">
        <v>0.57013888888888897</v>
      </c>
      <c r="H193" t="s">
        <v>13</v>
      </c>
      <c r="I193" s="1">
        <v>7.3520000000000003</v>
      </c>
      <c r="J193" s="6">
        <v>4.5999999999999996</v>
      </c>
      <c r="K193" t="str">
        <f t="shared" si="8"/>
        <v>Jan</v>
      </c>
      <c r="L193" t="str">
        <f t="shared" si="9"/>
        <v>Tue</v>
      </c>
      <c r="M193" t="str">
        <f t="shared" si="10"/>
        <v>afternoon</v>
      </c>
      <c r="N193" t="str">
        <f>VLOOKUP(A193,'Customer-details'!$A$1:$C$1001,2,0)</f>
        <v>Normal</v>
      </c>
      <c r="O193" t="str">
        <f>VLOOKUP(A193,'Customer-details'!$A$1:$C$1001,3,0)</f>
        <v>Female</v>
      </c>
      <c r="P193" t="str">
        <f>VLOOKUP(A193,'Product-details'!$A$1:$C$1001,2,0)</f>
        <v>Fashion accessories</v>
      </c>
      <c r="Q193" t="str">
        <f>VLOOKUP(A193,'City-details'!$A$1:$C$1001,3,0)</f>
        <v>Mandalay</v>
      </c>
      <c r="R193" t="str">
        <f>VLOOKUP(A193,'City-details'!$A$1:$C$1001,2,0)</f>
        <v>B</v>
      </c>
      <c r="S193" t="str">
        <f t="shared" si="11"/>
        <v>Poor</v>
      </c>
    </row>
    <row r="194" spans="1:19">
      <c r="A194" t="s">
        <v>207</v>
      </c>
      <c r="B194" s="1">
        <v>87.8</v>
      </c>
      <c r="C194" s="4">
        <v>9</v>
      </c>
      <c r="D194" s="2">
        <v>39.51</v>
      </c>
      <c r="E194" s="1">
        <v>829.71</v>
      </c>
      <c r="F194" s="3">
        <v>43540</v>
      </c>
      <c r="G194" s="5">
        <v>0.79722222222222205</v>
      </c>
      <c r="H194" t="s">
        <v>15</v>
      </c>
      <c r="I194" s="1">
        <v>39.51</v>
      </c>
      <c r="J194" s="6">
        <v>9.1999999999999993</v>
      </c>
      <c r="K194" t="str">
        <f t="shared" ref="K194:K257" si="12">TEXT(F194,"MMM")</f>
        <v>Mar</v>
      </c>
      <c r="L194" t="str">
        <f t="shared" ref="L194:L257" si="13">TEXT(F194,"ddd")</f>
        <v>Sat</v>
      </c>
      <c r="M194" t="str">
        <f t="shared" si="10"/>
        <v>evening</v>
      </c>
      <c r="N194" t="str">
        <f>VLOOKUP(A194,'Customer-details'!$A$1:$C$1001,2,0)</f>
        <v>Normal</v>
      </c>
      <c r="O194" t="str">
        <f>VLOOKUP(A194,'Customer-details'!$A$1:$C$1001,3,0)</f>
        <v>Female</v>
      </c>
      <c r="P194" t="str">
        <f>VLOOKUP(A194,'Product-details'!$A$1:$C$1001,2,0)</f>
        <v>Food and beverages</v>
      </c>
      <c r="Q194" t="str">
        <f>VLOOKUP(A194,'City-details'!$A$1:$C$1001,3,0)</f>
        <v>Naypyitaw</v>
      </c>
      <c r="R194" t="str">
        <f>VLOOKUP(A194,'City-details'!$A$1:$C$1001,2,0)</f>
        <v>C</v>
      </c>
      <c r="S194" t="str">
        <f t="shared" si="11"/>
        <v>Good</v>
      </c>
    </row>
    <row r="195" spans="1:19">
      <c r="A195" t="s">
        <v>208</v>
      </c>
      <c r="B195" s="1">
        <v>25.55</v>
      </c>
      <c r="C195" s="4">
        <v>4</v>
      </c>
      <c r="D195" s="2">
        <v>5.1100000000000003</v>
      </c>
      <c r="E195" s="1">
        <v>107.31</v>
      </c>
      <c r="F195" s="3">
        <v>43491</v>
      </c>
      <c r="G195" s="5">
        <v>0.84930555555555598</v>
      </c>
      <c r="H195" t="s">
        <v>13</v>
      </c>
      <c r="I195" s="1">
        <v>5.1100000000000003</v>
      </c>
      <c r="J195" s="6">
        <v>5.7</v>
      </c>
      <c r="K195" t="str">
        <f t="shared" si="12"/>
        <v>Jan</v>
      </c>
      <c r="L195" t="str">
        <f t="shared" si="13"/>
        <v>Sat</v>
      </c>
      <c r="M195" t="str">
        <f t="shared" ref="M195:M258" si="14">IF(G195&lt;TIME(12,0,0),"morning",IF(AND(G195&gt;=TIME(12,0,0),G195&lt;TIME(16,0,0)),"afternoon","evening"))</f>
        <v>evening</v>
      </c>
      <c r="N195" t="str">
        <f>VLOOKUP(A195,'Customer-details'!$A$1:$C$1001,2,0)</f>
        <v>Normal</v>
      </c>
      <c r="O195" t="str">
        <f>VLOOKUP(A195,'Customer-details'!$A$1:$C$1001,3,0)</f>
        <v>Male</v>
      </c>
      <c r="P195" t="str">
        <f>VLOOKUP(A195,'Product-details'!$A$1:$C$1001,2,0)</f>
        <v>Home and lifestyle</v>
      </c>
      <c r="Q195" t="str">
        <f>VLOOKUP(A195,'City-details'!$A$1:$C$1001,3,0)</f>
        <v>Mandalay</v>
      </c>
      <c r="R195" t="str">
        <f>VLOOKUP(A195,'City-details'!$A$1:$C$1001,2,0)</f>
        <v>B</v>
      </c>
      <c r="S195" t="str">
        <f t="shared" ref="S195:S258" si="15">IF(J195&gt;=8,"Good",IF(AND(J195&lt;8,J195&gt;=6),"Average","Poor"))</f>
        <v>Poor</v>
      </c>
    </row>
    <row r="196" spans="1:19">
      <c r="A196" t="s">
        <v>209</v>
      </c>
      <c r="B196" s="1">
        <v>32.71</v>
      </c>
      <c r="C196" s="4">
        <v>5</v>
      </c>
      <c r="D196" s="2">
        <v>8.1775000000000002</v>
      </c>
      <c r="E196" s="1">
        <v>171.72749999999999</v>
      </c>
      <c r="F196" s="3">
        <v>43543</v>
      </c>
      <c r="G196" s="5">
        <v>0.47916666666666702</v>
      </c>
      <c r="H196" t="s">
        <v>17</v>
      </c>
      <c r="I196" s="1">
        <v>8.1775000000000002</v>
      </c>
      <c r="J196" s="6">
        <v>9.9</v>
      </c>
      <c r="K196" t="str">
        <f t="shared" si="12"/>
        <v>Mar</v>
      </c>
      <c r="L196" t="str">
        <f t="shared" si="13"/>
        <v>Tue</v>
      </c>
      <c r="M196" t="str">
        <f t="shared" si="14"/>
        <v>morning</v>
      </c>
      <c r="N196" t="str">
        <f>VLOOKUP(A196,'Customer-details'!$A$1:$C$1001,2,0)</f>
        <v>Normal</v>
      </c>
      <c r="O196" t="str">
        <f>VLOOKUP(A196,'Customer-details'!$A$1:$C$1001,3,0)</f>
        <v>Male</v>
      </c>
      <c r="P196" t="str">
        <f>VLOOKUP(A196,'Product-details'!$A$1:$C$1001,2,0)</f>
        <v>Electronic accessories</v>
      </c>
      <c r="Q196" t="str">
        <f>VLOOKUP(A196,'City-details'!$A$1:$C$1001,3,0)</f>
        <v>Yangon</v>
      </c>
      <c r="R196" t="str">
        <f>VLOOKUP(A196,'City-details'!$A$1:$C$1001,2,0)</f>
        <v>A</v>
      </c>
      <c r="S196" t="str">
        <f t="shared" si="15"/>
        <v>Good</v>
      </c>
    </row>
    <row r="197" spans="1:19">
      <c r="A197" t="s">
        <v>210</v>
      </c>
      <c r="B197" s="1">
        <v>74.290000000000006</v>
      </c>
      <c r="C197" s="4">
        <v>1</v>
      </c>
      <c r="D197" s="2">
        <v>3.7145000000000001</v>
      </c>
      <c r="E197" s="1">
        <v>78.004499999999993</v>
      </c>
      <c r="F197" s="3">
        <v>43478</v>
      </c>
      <c r="G197" s="5">
        <v>0.8125</v>
      </c>
      <c r="H197" t="s">
        <v>15</v>
      </c>
      <c r="I197" s="1">
        <v>3.7145000000000001</v>
      </c>
      <c r="J197" s="6">
        <v>5</v>
      </c>
      <c r="K197" t="str">
        <f t="shared" si="12"/>
        <v>Jan</v>
      </c>
      <c r="L197" t="str">
        <f t="shared" si="13"/>
        <v>Sun</v>
      </c>
      <c r="M197" t="str">
        <f t="shared" si="14"/>
        <v>evening</v>
      </c>
      <c r="N197" t="str">
        <f>VLOOKUP(A197,'Customer-details'!$A$1:$C$1001,2,0)</f>
        <v>Member</v>
      </c>
      <c r="O197" t="str">
        <f>VLOOKUP(A197,'Customer-details'!$A$1:$C$1001,3,0)</f>
        <v>Female</v>
      </c>
      <c r="P197" t="str">
        <f>VLOOKUP(A197,'Product-details'!$A$1:$C$1001,2,0)</f>
        <v>Fashion accessories</v>
      </c>
      <c r="Q197" t="str">
        <f>VLOOKUP(A197,'City-details'!$A$1:$C$1001,3,0)</f>
        <v>Naypyitaw</v>
      </c>
      <c r="R197" t="str">
        <f>VLOOKUP(A197,'City-details'!$A$1:$C$1001,2,0)</f>
        <v>C</v>
      </c>
      <c r="S197" t="str">
        <f t="shared" si="15"/>
        <v>Poor</v>
      </c>
    </row>
    <row r="198" spans="1:19">
      <c r="A198" t="s">
        <v>211</v>
      </c>
      <c r="B198" s="1">
        <v>43.7</v>
      </c>
      <c r="C198" s="4">
        <v>2</v>
      </c>
      <c r="D198" s="2">
        <v>4.37</v>
      </c>
      <c r="E198" s="1">
        <v>91.77</v>
      </c>
      <c r="F198" s="3">
        <v>43550</v>
      </c>
      <c r="G198" s="5">
        <v>0.75208333333333299</v>
      </c>
      <c r="H198" t="s">
        <v>15</v>
      </c>
      <c r="I198" s="1">
        <v>4.37</v>
      </c>
      <c r="J198" s="6">
        <v>4.9000000000000004</v>
      </c>
      <c r="K198" t="str">
        <f t="shared" si="12"/>
        <v>Mar</v>
      </c>
      <c r="L198" t="str">
        <f t="shared" si="13"/>
        <v>Tue</v>
      </c>
      <c r="M198" t="str">
        <f t="shared" si="14"/>
        <v>evening</v>
      </c>
      <c r="N198" t="str">
        <f>VLOOKUP(A198,'Customer-details'!$A$1:$C$1001,2,0)</f>
        <v>Member</v>
      </c>
      <c r="O198" t="str">
        <f>VLOOKUP(A198,'Customer-details'!$A$1:$C$1001,3,0)</f>
        <v>Male</v>
      </c>
      <c r="P198" t="str">
        <f>VLOOKUP(A198,'Product-details'!$A$1:$C$1001,2,0)</f>
        <v>Health and beauty</v>
      </c>
      <c r="Q198" t="str">
        <f>VLOOKUP(A198,'City-details'!$A$1:$C$1001,3,0)</f>
        <v>Naypyitaw</v>
      </c>
      <c r="R198" t="str">
        <f>VLOOKUP(A198,'City-details'!$A$1:$C$1001,2,0)</f>
        <v>C</v>
      </c>
      <c r="S198" t="str">
        <f t="shared" si="15"/>
        <v>Poor</v>
      </c>
    </row>
    <row r="199" spans="1:19">
      <c r="A199" t="s">
        <v>212</v>
      </c>
      <c r="B199" s="1">
        <v>25.29</v>
      </c>
      <c r="C199" s="4">
        <v>1</v>
      </c>
      <c r="D199" s="2">
        <v>1.2645</v>
      </c>
      <c r="E199" s="1">
        <v>26.554500000000001</v>
      </c>
      <c r="F199" s="3">
        <v>43547</v>
      </c>
      <c r="G199" s="5">
        <v>0.42569444444444399</v>
      </c>
      <c r="H199" t="s">
        <v>13</v>
      </c>
      <c r="I199" s="1">
        <v>1.2645</v>
      </c>
      <c r="J199" s="6">
        <v>6.1</v>
      </c>
      <c r="K199" t="str">
        <f t="shared" si="12"/>
        <v>Mar</v>
      </c>
      <c r="L199" t="str">
        <f t="shared" si="13"/>
        <v>Sat</v>
      </c>
      <c r="M199" t="str">
        <f t="shared" si="14"/>
        <v>morning</v>
      </c>
      <c r="N199" t="str">
        <f>VLOOKUP(A199,'Customer-details'!$A$1:$C$1001,2,0)</f>
        <v>Normal</v>
      </c>
      <c r="O199" t="str">
        <f>VLOOKUP(A199,'Customer-details'!$A$1:$C$1001,3,0)</f>
        <v>Female</v>
      </c>
      <c r="P199" t="str">
        <f>VLOOKUP(A199,'Product-details'!$A$1:$C$1001,2,0)</f>
        <v>Home and lifestyle</v>
      </c>
      <c r="Q199" t="str">
        <f>VLOOKUP(A199,'City-details'!$A$1:$C$1001,3,0)</f>
        <v>Yangon</v>
      </c>
      <c r="R199" t="str">
        <f>VLOOKUP(A199,'City-details'!$A$1:$C$1001,2,0)</f>
        <v>A</v>
      </c>
      <c r="S199" t="str">
        <f t="shared" si="15"/>
        <v>Average</v>
      </c>
    </row>
    <row r="200" spans="1:19">
      <c r="A200" t="s">
        <v>213</v>
      </c>
      <c r="B200" s="1">
        <v>41.5</v>
      </c>
      <c r="C200" s="4">
        <v>4</v>
      </c>
      <c r="D200" s="2">
        <v>8.3000000000000007</v>
      </c>
      <c r="E200" s="1">
        <v>174.3</v>
      </c>
      <c r="F200" s="3">
        <v>43536</v>
      </c>
      <c r="G200" s="5">
        <v>0.83194444444444404</v>
      </c>
      <c r="H200" t="s">
        <v>17</v>
      </c>
      <c r="I200" s="1">
        <v>8.3000000000000007</v>
      </c>
      <c r="J200" s="6">
        <v>8.1999999999999993</v>
      </c>
      <c r="K200" t="str">
        <f t="shared" si="12"/>
        <v>Mar</v>
      </c>
      <c r="L200" t="str">
        <f t="shared" si="13"/>
        <v>Tue</v>
      </c>
      <c r="M200" t="str">
        <f t="shared" si="14"/>
        <v>evening</v>
      </c>
      <c r="N200" t="str">
        <f>VLOOKUP(A200,'Customer-details'!$A$1:$C$1001,2,0)</f>
        <v>Normal</v>
      </c>
      <c r="O200" t="str">
        <f>VLOOKUP(A200,'Customer-details'!$A$1:$C$1001,3,0)</f>
        <v>Male</v>
      </c>
      <c r="P200" t="str">
        <f>VLOOKUP(A200,'Product-details'!$A$1:$C$1001,2,0)</f>
        <v>Health and beauty</v>
      </c>
      <c r="Q200" t="str">
        <f>VLOOKUP(A200,'City-details'!$A$1:$C$1001,3,0)</f>
        <v>Naypyitaw</v>
      </c>
      <c r="R200" t="str">
        <f>VLOOKUP(A200,'City-details'!$A$1:$C$1001,2,0)</f>
        <v>C</v>
      </c>
      <c r="S200" t="str">
        <f t="shared" si="15"/>
        <v>Good</v>
      </c>
    </row>
    <row r="201" spans="1:19">
      <c r="A201" t="s">
        <v>214</v>
      </c>
      <c r="B201" s="1">
        <v>71.39</v>
      </c>
      <c r="C201" s="4">
        <v>5</v>
      </c>
      <c r="D201" s="2">
        <v>17.8475</v>
      </c>
      <c r="E201" s="1">
        <v>374.79750000000001</v>
      </c>
      <c r="F201" s="3">
        <v>43513</v>
      </c>
      <c r="G201" s="5">
        <v>0.83125000000000004</v>
      </c>
      <c r="H201" t="s">
        <v>17</v>
      </c>
      <c r="I201" s="1">
        <v>17.8475</v>
      </c>
      <c r="J201" s="6">
        <v>5.5</v>
      </c>
      <c r="K201" t="str">
        <f t="shared" si="12"/>
        <v>Feb</v>
      </c>
      <c r="L201" t="str">
        <f t="shared" si="13"/>
        <v>Sun</v>
      </c>
      <c r="M201" t="str">
        <f t="shared" si="14"/>
        <v>evening</v>
      </c>
      <c r="N201" t="str">
        <f>VLOOKUP(A201,'Customer-details'!$A$1:$C$1001,2,0)</f>
        <v>Member</v>
      </c>
      <c r="O201" t="str">
        <f>VLOOKUP(A201,'Customer-details'!$A$1:$C$1001,3,0)</f>
        <v>Female</v>
      </c>
      <c r="P201" t="str">
        <f>VLOOKUP(A201,'Product-details'!$A$1:$C$1001,2,0)</f>
        <v>Food and beverages</v>
      </c>
      <c r="Q201" t="str">
        <f>VLOOKUP(A201,'City-details'!$A$1:$C$1001,3,0)</f>
        <v>Naypyitaw</v>
      </c>
      <c r="R201" t="str">
        <f>VLOOKUP(A201,'City-details'!$A$1:$C$1001,2,0)</f>
        <v>C</v>
      </c>
      <c r="S201" t="str">
        <f t="shared" si="15"/>
        <v>Poor</v>
      </c>
    </row>
    <row r="202" spans="1:19">
      <c r="A202" t="s">
        <v>215</v>
      </c>
      <c r="B202" s="1">
        <v>19.149999999999999</v>
      </c>
      <c r="C202" s="4">
        <v>6</v>
      </c>
      <c r="D202" s="2">
        <v>5.7450000000000001</v>
      </c>
      <c r="E202" s="1">
        <v>120.645</v>
      </c>
      <c r="F202" s="3">
        <v>43494</v>
      </c>
      <c r="G202" s="5">
        <v>0.41736111111111102</v>
      </c>
      <c r="H202" t="s">
        <v>17</v>
      </c>
      <c r="I202" s="1">
        <v>5.7450000000000001</v>
      </c>
      <c r="J202" s="6">
        <v>6.8</v>
      </c>
      <c r="K202" t="str">
        <f t="shared" si="12"/>
        <v>Jan</v>
      </c>
      <c r="L202" t="str">
        <f t="shared" si="13"/>
        <v>Tue</v>
      </c>
      <c r="M202" t="str">
        <f t="shared" si="14"/>
        <v>morning</v>
      </c>
      <c r="N202" t="str">
        <f>VLOOKUP(A202,'Customer-details'!$A$1:$C$1001,2,0)</f>
        <v>Member</v>
      </c>
      <c r="O202" t="str">
        <f>VLOOKUP(A202,'Customer-details'!$A$1:$C$1001,3,0)</f>
        <v>Female</v>
      </c>
      <c r="P202" t="str">
        <f>VLOOKUP(A202,'Product-details'!$A$1:$C$1001,2,0)</f>
        <v>Sports and travel</v>
      </c>
      <c r="Q202" t="str">
        <f>VLOOKUP(A202,'City-details'!$A$1:$C$1001,3,0)</f>
        <v>Naypyitaw</v>
      </c>
      <c r="R202" t="str">
        <f>VLOOKUP(A202,'City-details'!$A$1:$C$1001,2,0)</f>
        <v>C</v>
      </c>
      <c r="S202" t="str">
        <f t="shared" si="15"/>
        <v>Average</v>
      </c>
    </row>
    <row r="203" spans="1:19">
      <c r="A203" t="s">
        <v>216</v>
      </c>
      <c r="B203" s="1">
        <v>57.49</v>
      </c>
      <c r="C203" s="4">
        <v>4</v>
      </c>
      <c r="D203" s="2">
        <v>11.497999999999999</v>
      </c>
      <c r="E203" s="1">
        <v>241.458</v>
      </c>
      <c r="F203" s="3">
        <v>43539</v>
      </c>
      <c r="G203" s="5">
        <v>0.49791666666666701</v>
      </c>
      <c r="H203" t="s">
        <v>15</v>
      </c>
      <c r="I203" s="1">
        <v>11.497999999999999</v>
      </c>
      <c r="J203" s="6">
        <v>6.6</v>
      </c>
      <c r="K203" t="str">
        <f t="shared" si="12"/>
        <v>Mar</v>
      </c>
      <c r="L203" t="str">
        <f t="shared" si="13"/>
        <v>Fri</v>
      </c>
      <c r="M203" t="str">
        <f t="shared" si="14"/>
        <v>morning</v>
      </c>
      <c r="N203" t="str">
        <f>VLOOKUP(A203,'Customer-details'!$A$1:$C$1001,2,0)</f>
        <v>Member</v>
      </c>
      <c r="O203" t="str">
        <f>VLOOKUP(A203,'Customer-details'!$A$1:$C$1001,3,0)</f>
        <v>Female</v>
      </c>
      <c r="P203" t="str">
        <f>VLOOKUP(A203,'Product-details'!$A$1:$C$1001,2,0)</f>
        <v>Electronic accessories</v>
      </c>
      <c r="Q203" t="str">
        <f>VLOOKUP(A203,'City-details'!$A$1:$C$1001,3,0)</f>
        <v>Mandalay</v>
      </c>
      <c r="R203" t="str">
        <f>VLOOKUP(A203,'City-details'!$A$1:$C$1001,2,0)</f>
        <v>B</v>
      </c>
      <c r="S203" t="str">
        <f t="shared" si="15"/>
        <v>Average</v>
      </c>
    </row>
    <row r="204" spans="1:19">
      <c r="A204" t="s">
        <v>217</v>
      </c>
      <c r="B204" s="1">
        <v>61.41</v>
      </c>
      <c r="C204" s="4">
        <v>7</v>
      </c>
      <c r="D204" s="2">
        <v>21.493500000000001</v>
      </c>
      <c r="E204" s="1">
        <v>451.36349999999999</v>
      </c>
      <c r="F204" s="3">
        <v>43479</v>
      </c>
      <c r="G204" s="5">
        <v>0.41805555555555601</v>
      </c>
      <c r="H204" t="s">
        <v>15</v>
      </c>
      <c r="I204" s="1">
        <v>21.493500000000001</v>
      </c>
      <c r="J204" s="6">
        <v>9.8000000000000007</v>
      </c>
      <c r="K204" t="str">
        <f t="shared" si="12"/>
        <v>Jan</v>
      </c>
      <c r="L204" t="str">
        <f t="shared" si="13"/>
        <v>Mon</v>
      </c>
      <c r="M204" t="str">
        <f t="shared" si="14"/>
        <v>morning</v>
      </c>
      <c r="N204" t="str">
        <f>VLOOKUP(A204,'Customer-details'!$A$1:$C$1001,2,0)</f>
        <v>Normal</v>
      </c>
      <c r="O204" t="str">
        <f>VLOOKUP(A204,'Customer-details'!$A$1:$C$1001,3,0)</f>
        <v>Male</v>
      </c>
      <c r="P204" t="str">
        <f>VLOOKUP(A204,'Product-details'!$A$1:$C$1001,2,0)</f>
        <v>Electronic accessories</v>
      </c>
      <c r="Q204" t="str">
        <f>VLOOKUP(A204,'City-details'!$A$1:$C$1001,3,0)</f>
        <v>Naypyitaw</v>
      </c>
      <c r="R204" t="str">
        <f>VLOOKUP(A204,'City-details'!$A$1:$C$1001,2,0)</f>
        <v>C</v>
      </c>
      <c r="S204" t="str">
        <f t="shared" si="15"/>
        <v>Good</v>
      </c>
    </row>
    <row r="205" spans="1:19">
      <c r="A205" t="s">
        <v>218</v>
      </c>
      <c r="B205" s="1">
        <v>25.9</v>
      </c>
      <c r="C205" s="4">
        <v>10</v>
      </c>
      <c r="D205" s="2">
        <v>12.95</v>
      </c>
      <c r="E205" s="1">
        <v>271.95</v>
      </c>
      <c r="F205" s="3">
        <v>43502</v>
      </c>
      <c r="G205" s="5">
        <v>0.61875000000000002</v>
      </c>
      <c r="H205" t="s">
        <v>13</v>
      </c>
      <c r="I205" s="1">
        <v>12.95</v>
      </c>
      <c r="J205" s="6">
        <v>8.6999999999999993</v>
      </c>
      <c r="K205" t="str">
        <f t="shared" si="12"/>
        <v>Feb</v>
      </c>
      <c r="L205" t="str">
        <f t="shared" si="13"/>
        <v>Wed</v>
      </c>
      <c r="M205" t="str">
        <f t="shared" si="14"/>
        <v>afternoon</v>
      </c>
      <c r="N205" t="str">
        <f>VLOOKUP(A205,'Customer-details'!$A$1:$C$1001,2,0)</f>
        <v>Member</v>
      </c>
      <c r="O205" t="str">
        <f>VLOOKUP(A205,'Customer-details'!$A$1:$C$1001,3,0)</f>
        <v>Male</v>
      </c>
      <c r="P205" t="str">
        <f>VLOOKUP(A205,'Product-details'!$A$1:$C$1001,2,0)</f>
        <v>Health and beauty</v>
      </c>
      <c r="Q205" t="str">
        <f>VLOOKUP(A205,'City-details'!$A$1:$C$1001,3,0)</f>
        <v>Mandalay</v>
      </c>
      <c r="R205" t="str">
        <f>VLOOKUP(A205,'City-details'!$A$1:$C$1001,2,0)</f>
        <v>B</v>
      </c>
      <c r="S205" t="str">
        <f t="shared" si="15"/>
        <v>Good</v>
      </c>
    </row>
    <row r="206" spans="1:19">
      <c r="A206" t="s">
        <v>219</v>
      </c>
      <c r="B206" s="1">
        <v>17.77</v>
      </c>
      <c r="C206" s="4">
        <v>5</v>
      </c>
      <c r="D206" s="2">
        <v>4.4424999999999999</v>
      </c>
      <c r="E206" s="1">
        <v>93.292500000000004</v>
      </c>
      <c r="F206" s="3">
        <v>43511</v>
      </c>
      <c r="G206" s="5">
        <v>0.52916666666666701</v>
      </c>
      <c r="H206" t="s">
        <v>17</v>
      </c>
      <c r="I206" s="1">
        <v>4.4424999999999999</v>
      </c>
      <c r="J206" s="6">
        <v>5.4</v>
      </c>
      <c r="K206" t="str">
        <f t="shared" si="12"/>
        <v>Feb</v>
      </c>
      <c r="L206" t="str">
        <f t="shared" si="13"/>
        <v>Fri</v>
      </c>
      <c r="M206" t="str">
        <f t="shared" si="14"/>
        <v>afternoon</v>
      </c>
      <c r="N206" t="str">
        <f>VLOOKUP(A206,'Customer-details'!$A$1:$C$1001,2,0)</f>
        <v>Member</v>
      </c>
      <c r="O206" t="str">
        <f>VLOOKUP(A206,'Customer-details'!$A$1:$C$1001,3,0)</f>
        <v>Male</v>
      </c>
      <c r="P206" t="str">
        <f>VLOOKUP(A206,'Product-details'!$A$1:$C$1001,2,0)</f>
        <v>Home and lifestyle</v>
      </c>
      <c r="Q206" t="str">
        <f>VLOOKUP(A206,'City-details'!$A$1:$C$1001,3,0)</f>
        <v>Mandalay</v>
      </c>
      <c r="R206" t="str">
        <f>VLOOKUP(A206,'City-details'!$A$1:$C$1001,2,0)</f>
        <v>B</v>
      </c>
      <c r="S206" t="str">
        <f t="shared" si="15"/>
        <v>Poor</v>
      </c>
    </row>
    <row r="207" spans="1:19">
      <c r="A207" t="s">
        <v>220</v>
      </c>
      <c r="B207" s="1">
        <v>23.03</v>
      </c>
      <c r="C207" s="4">
        <v>9</v>
      </c>
      <c r="D207" s="2">
        <v>10.3635</v>
      </c>
      <c r="E207" s="1">
        <v>217.6335</v>
      </c>
      <c r="F207" s="3">
        <v>43468</v>
      </c>
      <c r="G207" s="5">
        <v>0.50138888888888899</v>
      </c>
      <c r="H207" t="s">
        <v>13</v>
      </c>
      <c r="I207" s="1">
        <v>10.3635</v>
      </c>
      <c r="J207" s="6">
        <v>7.9</v>
      </c>
      <c r="K207" t="str">
        <f t="shared" si="12"/>
        <v>Jan</v>
      </c>
      <c r="L207" t="str">
        <f t="shared" si="13"/>
        <v>Thu</v>
      </c>
      <c r="M207" t="str">
        <f t="shared" si="14"/>
        <v>afternoon</v>
      </c>
      <c r="N207" t="str">
        <f>VLOOKUP(A207,'Customer-details'!$A$1:$C$1001,2,0)</f>
        <v>Normal</v>
      </c>
      <c r="O207" t="str">
        <f>VLOOKUP(A207,'Customer-details'!$A$1:$C$1001,3,0)</f>
        <v>Female</v>
      </c>
      <c r="P207" t="str">
        <f>VLOOKUP(A207,'Product-details'!$A$1:$C$1001,2,0)</f>
        <v>Health and beauty</v>
      </c>
      <c r="Q207" t="str">
        <f>VLOOKUP(A207,'City-details'!$A$1:$C$1001,3,0)</f>
        <v>Yangon</v>
      </c>
      <c r="R207" t="str">
        <f>VLOOKUP(A207,'City-details'!$A$1:$C$1001,2,0)</f>
        <v>A</v>
      </c>
      <c r="S207" t="str">
        <f t="shared" si="15"/>
        <v>Average</v>
      </c>
    </row>
    <row r="208" spans="1:19">
      <c r="A208" t="s">
        <v>221</v>
      </c>
      <c r="B208" s="1">
        <v>66.650000000000006</v>
      </c>
      <c r="C208" s="4">
        <v>9</v>
      </c>
      <c r="D208" s="2">
        <v>29.9925</v>
      </c>
      <c r="E208" s="1">
        <v>629.84249999999997</v>
      </c>
      <c r="F208" s="3">
        <v>43469</v>
      </c>
      <c r="G208" s="5">
        <v>0.76319444444444395</v>
      </c>
      <c r="H208" t="s">
        <v>17</v>
      </c>
      <c r="I208" s="1">
        <v>29.9925</v>
      </c>
      <c r="J208" s="6">
        <v>9.6999999999999993</v>
      </c>
      <c r="K208" t="str">
        <f t="shared" si="12"/>
        <v>Jan</v>
      </c>
      <c r="L208" t="str">
        <f t="shared" si="13"/>
        <v>Fri</v>
      </c>
      <c r="M208" t="str">
        <f t="shared" si="14"/>
        <v>evening</v>
      </c>
      <c r="N208" t="str">
        <f>VLOOKUP(A208,'Customer-details'!$A$1:$C$1001,2,0)</f>
        <v>Member</v>
      </c>
      <c r="O208" t="str">
        <f>VLOOKUP(A208,'Customer-details'!$A$1:$C$1001,3,0)</f>
        <v>Female</v>
      </c>
      <c r="P208" t="str">
        <f>VLOOKUP(A208,'Product-details'!$A$1:$C$1001,2,0)</f>
        <v>Electronic accessories</v>
      </c>
      <c r="Q208" t="str">
        <f>VLOOKUP(A208,'City-details'!$A$1:$C$1001,3,0)</f>
        <v>Naypyitaw</v>
      </c>
      <c r="R208" t="str">
        <f>VLOOKUP(A208,'City-details'!$A$1:$C$1001,2,0)</f>
        <v>C</v>
      </c>
      <c r="S208" t="str">
        <f t="shared" si="15"/>
        <v>Good</v>
      </c>
    </row>
    <row r="209" spans="1:19">
      <c r="A209" t="s">
        <v>222</v>
      </c>
      <c r="B209" s="1">
        <v>28.53</v>
      </c>
      <c r="C209" s="4">
        <v>10</v>
      </c>
      <c r="D209" s="2">
        <v>14.265000000000001</v>
      </c>
      <c r="E209" s="1">
        <v>299.565</v>
      </c>
      <c r="F209" s="3">
        <v>43542</v>
      </c>
      <c r="G209" s="5">
        <v>0.73472222222222205</v>
      </c>
      <c r="H209" t="s">
        <v>13</v>
      </c>
      <c r="I209" s="1">
        <v>14.265000000000001</v>
      </c>
      <c r="J209" s="6">
        <v>7.8</v>
      </c>
      <c r="K209" t="str">
        <f t="shared" si="12"/>
        <v>Mar</v>
      </c>
      <c r="L209" t="str">
        <f t="shared" si="13"/>
        <v>Mon</v>
      </c>
      <c r="M209" t="str">
        <f t="shared" si="14"/>
        <v>evening</v>
      </c>
      <c r="N209" t="str">
        <f>VLOOKUP(A209,'Customer-details'!$A$1:$C$1001,2,0)</f>
        <v>Member</v>
      </c>
      <c r="O209" t="str">
        <f>VLOOKUP(A209,'Customer-details'!$A$1:$C$1001,3,0)</f>
        <v>Female</v>
      </c>
      <c r="P209" t="str">
        <f>VLOOKUP(A209,'Product-details'!$A$1:$C$1001,2,0)</f>
        <v>Home and lifestyle</v>
      </c>
      <c r="Q209" t="str">
        <f>VLOOKUP(A209,'City-details'!$A$1:$C$1001,3,0)</f>
        <v>Naypyitaw</v>
      </c>
      <c r="R209" t="str">
        <f>VLOOKUP(A209,'City-details'!$A$1:$C$1001,2,0)</f>
        <v>C</v>
      </c>
      <c r="S209" t="str">
        <f t="shared" si="15"/>
        <v>Average</v>
      </c>
    </row>
    <row r="210" spans="1:19">
      <c r="A210" t="s">
        <v>223</v>
      </c>
      <c r="B210" s="1">
        <v>30.37</v>
      </c>
      <c r="C210" s="4">
        <v>3</v>
      </c>
      <c r="D210" s="2">
        <v>4.5555000000000003</v>
      </c>
      <c r="E210" s="1">
        <v>95.665499999999994</v>
      </c>
      <c r="F210" s="3">
        <v>43552</v>
      </c>
      <c r="G210" s="5">
        <v>0.57013888888888897</v>
      </c>
      <c r="H210" t="s">
        <v>13</v>
      </c>
      <c r="I210" s="1">
        <v>4.5555000000000003</v>
      </c>
      <c r="J210" s="6">
        <v>5.0999999999999996</v>
      </c>
      <c r="K210" t="str">
        <f t="shared" si="12"/>
        <v>Mar</v>
      </c>
      <c r="L210" t="str">
        <f t="shared" si="13"/>
        <v>Thu</v>
      </c>
      <c r="M210" t="str">
        <f t="shared" si="14"/>
        <v>afternoon</v>
      </c>
      <c r="N210" t="str">
        <f>VLOOKUP(A210,'Customer-details'!$A$1:$C$1001,2,0)</f>
        <v>Normal</v>
      </c>
      <c r="O210" t="str">
        <f>VLOOKUP(A210,'Customer-details'!$A$1:$C$1001,3,0)</f>
        <v>Female</v>
      </c>
      <c r="P210" t="str">
        <f>VLOOKUP(A210,'Product-details'!$A$1:$C$1001,2,0)</f>
        <v>Fashion accessories</v>
      </c>
      <c r="Q210" t="str">
        <f>VLOOKUP(A210,'City-details'!$A$1:$C$1001,3,0)</f>
        <v>Mandalay</v>
      </c>
      <c r="R210" t="str">
        <f>VLOOKUP(A210,'City-details'!$A$1:$C$1001,2,0)</f>
        <v>B</v>
      </c>
      <c r="S210" t="str">
        <f t="shared" si="15"/>
        <v>Poor</v>
      </c>
    </row>
    <row r="211" spans="1:19">
      <c r="A211" t="s">
        <v>224</v>
      </c>
      <c r="B211" s="1">
        <v>99.73</v>
      </c>
      <c r="C211" s="4">
        <v>9</v>
      </c>
      <c r="D211" s="2">
        <v>44.878500000000003</v>
      </c>
      <c r="E211" s="1">
        <v>942.44849999999997</v>
      </c>
      <c r="F211" s="3">
        <v>43526</v>
      </c>
      <c r="G211" s="5">
        <v>0.82083333333333297</v>
      </c>
      <c r="H211" t="s">
        <v>17</v>
      </c>
      <c r="I211" s="1">
        <v>44.878500000000003</v>
      </c>
      <c r="J211" s="6">
        <v>6.5</v>
      </c>
      <c r="K211" t="str">
        <f t="shared" si="12"/>
        <v>Mar</v>
      </c>
      <c r="L211" t="str">
        <f t="shared" si="13"/>
        <v>Sat</v>
      </c>
      <c r="M211" t="str">
        <f t="shared" si="14"/>
        <v>evening</v>
      </c>
      <c r="N211" t="str">
        <f>VLOOKUP(A211,'Customer-details'!$A$1:$C$1001,2,0)</f>
        <v>Normal</v>
      </c>
      <c r="O211" t="str">
        <f>VLOOKUP(A211,'Customer-details'!$A$1:$C$1001,3,0)</f>
        <v>Female</v>
      </c>
      <c r="P211" t="str">
        <f>VLOOKUP(A211,'Product-details'!$A$1:$C$1001,2,0)</f>
        <v>Electronic accessories</v>
      </c>
      <c r="Q211" t="str">
        <f>VLOOKUP(A211,'City-details'!$A$1:$C$1001,3,0)</f>
        <v>Mandalay</v>
      </c>
      <c r="R211" t="str">
        <f>VLOOKUP(A211,'City-details'!$A$1:$C$1001,2,0)</f>
        <v>B</v>
      </c>
      <c r="S211" t="str">
        <f t="shared" si="15"/>
        <v>Average</v>
      </c>
    </row>
    <row r="212" spans="1:19">
      <c r="A212" t="s">
        <v>225</v>
      </c>
      <c r="B212" s="1">
        <v>26.23</v>
      </c>
      <c r="C212" s="4">
        <v>9</v>
      </c>
      <c r="D212" s="2">
        <v>11.8035</v>
      </c>
      <c r="E212" s="1">
        <v>247.87350000000001</v>
      </c>
      <c r="F212" s="3">
        <v>43490</v>
      </c>
      <c r="G212" s="5">
        <v>0.85</v>
      </c>
      <c r="H212" t="s">
        <v>13</v>
      </c>
      <c r="I212" s="1">
        <v>11.8035</v>
      </c>
      <c r="J212" s="6">
        <v>5.9</v>
      </c>
      <c r="K212" t="str">
        <f t="shared" si="12"/>
        <v>Jan</v>
      </c>
      <c r="L212" t="str">
        <f t="shared" si="13"/>
        <v>Fri</v>
      </c>
      <c r="M212" t="str">
        <f t="shared" si="14"/>
        <v>evening</v>
      </c>
      <c r="N212" t="str">
        <f>VLOOKUP(A212,'Customer-details'!$A$1:$C$1001,2,0)</f>
        <v>Normal</v>
      </c>
      <c r="O212" t="str">
        <f>VLOOKUP(A212,'Customer-details'!$A$1:$C$1001,3,0)</f>
        <v>Male</v>
      </c>
      <c r="P212" t="str">
        <f>VLOOKUP(A212,'Product-details'!$A$1:$C$1001,2,0)</f>
        <v>Electronic accessories</v>
      </c>
      <c r="Q212" t="str">
        <f>VLOOKUP(A212,'City-details'!$A$1:$C$1001,3,0)</f>
        <v>Yangon</v>
      </c>
      <c r="R212" t="str">
        <f>VLOOKUP(A212,'City-details'!$A$1:$C$1001,2,0)</f>
        <v>A</v>
      </c>
      <c r="S212" t="str">
        <f t="shared" si="15"/>
        <v>Poor</v>
      </c>
    </row>
    <row r="213" spans="1:19">
      <c r="A213" t="s">
        <v>226</v>
      </c>
      <c r="B213" s="1">
        <v>93.26</v>
      </c>
      <c r="C213" s="4">
        <v>9</v>
      </c>
      <c r="D213" s="2">
        <v>41.966999999999999</v>
      </c>
      <c r="E213" s="1">
        <v>881.30700000000002</v>
      </c>
      <c r="F213" s="3">
        <v>43481</v>
      </c>
      <c r="G213" s="5">
        <v>0.75555555555555598</v>
      </c>
      <c r="H213" t="s">
        <v>15</v>
      </c>
      <c r="I213" s="1">
        <v>41.966999999999999</v>
      </c>
      <c r="J213" s="6">
        <v>8.8000000000000007</v>
      </c>
      <c r="K213" t="str">
        <f t="shared" si="12"/>
        <v>Jan</v>
      </c>
      <c r="L213" t="str">
        <f t="shared" si="13"/>
        <v>Wed</v>
      </c>
      <c r="M213" t="str">
        <f t="shared" si="14"/>
        <v>evening</v>
      </c>
      <c r="N213" t="str">
        <f>VLOOKUP(A213,'Customer-details'!$A$1:$C$1001,2,0)</f>
        <v>Normal</v>
      </c>
      <c r="O213" t="str">
        <f>VLOOKUP(A213,'Customer-details'!$A$1:$C$1001,3,0)</f>
        <v>Female</v>
      </c>
      <c r="P213" t="str">
        <f>VLOOKUP(A213,'Product-details'!$A$1:$C$1001,2,0)</f>
        <v>Food and beverages</v>
      </c>
      <c r="Q213" t="str">
        <f>VLOOKUP(A213,'City-details'!$A$1:$C$1001,3,0)</f>
        <v>Naypyitaw</v>
      </c>
      <c r="R213" t="str">
        <f>VLOOKUP(A213,'City-details'!$A$1:$C$1001,2,0)</f>
        <v>C</v>
      </c>
      <c r="S213" t="str">
        <f t="shared" si="15"/>
        <v>Good</v>
      </c>
    </row>
    <row r="214" spans="1:19">
      <c r="A214" t="s">
        <v>227</v>
      </c>
      <c r="B214" s="1">
        <v>92.36</v>
      </c>
      <c r="C214" s="4">
        <v>5</v>
      </c>
      <c r="D214" s="2">
        <v>23.09</v>
      </c>
      <c r="E214" s="1">
        <v>484.89</v>
      </c>
      <c r="F214" s="3">
        <v>43544</v>
      </c>
      <c r="G214" s="5">
        <v>0.80347222222222203</v>
      </c>
      <c r="H214" t="s">
        <v>13</v>
      </c>
      <c r="I214" s="1">
        <v>23.09</v>
      </c>
      <c r="J214" s="6">
        <v>4.9000000000000004</v>
      </c>
      <c r="K214" t="str">
        <f t="shared" si="12"/>
        <v>Mar</v>
      </c>
      <c r="L214" t="str">
        <f t="shared" si="13"/>
        <v>Wed</v>
      </c>
      <c r="M214" t="str">
        <f t="shared" si="14"/>
        <v>evening</v>
      </c>
      <c r="N214" t="str">
        <f>VLOOKUP(A214,'Customer-details'!$A$1:$C$1001,2,0)</f>
        <v>Normal</v>
      </c>
      <c r="O214" t="str">
        <f>VLOOKUP(A214,'Customer-details'!$A$1:$C$1001,3,0)</f>
        <v>Male</v>
      </c>
      <c r="P214" t="str">
        <f>VLOOKUP(A214,'Product-details'!$A$1:$C$1001,2,0)</f>
        <v>Home and lifestyle</v>
      </c>
      <c r="Q214" t="str">
        <f>VLOOKUP(A214,'City-details'!$A$1:$C$1001,3,0)</f>
        <v>Mandalay</v>
      </c>
      <c r="R214" t="str">
        <f>VLOOKUP(A214,'City-details'!$A$1:$C$1001,2,0)</f>
        <v>B</v>
      </c>
      <c r="S214" t="str">
        <f t="shared" si="15"/>
        <v>Poor</v>
      </c>
    </row>
    <row r="215" spans="1:19">
      <c r="A215" t="s">
        <v>228</v>
      </c>
      <c r="B215" s="1">
        <v>46.42</v>
      </c>
      <c r="C215" s="4">
        <v>3</v>
      </c>
      <c r="D215" s="2">
        <v>6.9630000000000001</v>
      </c>
      <c r="E215" s="1">
        <v>146.22300000000001</v>
      </c>
      <c r="F215" s="3">
        <v>43469</v>
      </c>
      <c r="G215" s="5">
        <v>0.55833333333333302</v>
      </c>
      <c r="H215" t="s">
        <v>17</v>
      </c>
      <c r="I215" s="1">
        <v>6.9630000000000001</v>
      </c>
      <c r="J215" s="6">
        <v>4.4000000000000004</v>
      </c>
      <c r="K215" t="str">
        <f t="shared" si="12"/>
        <v>Jan</v>
      </c>
      <c r="L215" t="str">
        <f t="shared" si="13"/>
        <v>Fri</v>
      </c>
      <c r="M215" t="str">
        <f t="shared" si="14"/>
        <v>afternoon</v>
      </c>
      <c r="N215" t="str">
        <f>VLOOKUP(A215,'Customer-details'!$A$1:$C$1001,2,0)</f>
        <v>Normal</v>
      </c>
      <c r="O215" t="str">
        <f>VLOOKUP(A215,'Customer-details'!$A$1:$C$1001,3,0)</f>
        <v>Male</v>
      </c>
      <c r="P215" t="str">
        <f>VLOOKUP(A215,'Product-details'!$A$1:$C$1001,2,0)</f>
        <v>Sports and travel</v>
      </c>
      <c r="Q215" t="str">
        <f>VLOOKUP(A215,'City-details'!$A$1:$C$1001,3,0)</f>
        <v>Mandalay</v>
      </c>
      <c r="R215" t="str">
        <f>VLOOKUP(A215,'City-details'!$A$1:$C$1001,2,0)</f>
        <v>B</v>
      </c>
      <c r="S215" t="str">
        <f t="shared" si="15"/>
        <v>Poor</v>
      </c>
    </row>
    <row r="216" spans="1:19">
      <c r="A216" t="s">
        <v>229</v>
      </c>
      <c r="B216" s="1">
        <v>29.61</v>
      </c>
      <c r="C216" s="4">
        <v>7</v>
      </c>
      <c r="D216" s="2">
        <v>10.3635</v>
      </c>
      <c r="E216" s="1">
        <v>217.6335</v>
      </c>
      <c r="F216" s="3">
        <v>43535</v>
      </c>
      <c r="G216" s="5">
        <v>0.66180555555555598</v>
      </c>
      <c r="H216" t="s">
        <v>15</v>
      </c>
      <c r="I216" s="1">
        <v>10.3635</v>
      </c>
      <c r="J216" s="6">
        <v>6.5</v>
      </c>
      <c r="K216" t="str">
        <f t="shared" si="12"/>
        <v>Mar</v>
      </c>
      <c r="L216" t="str">
        <f t="shared" si="13"/>
        <v>Mon</v>
      </c>
      <c r="M216" t="str">
        <f t="shared" si="14"/>
        <v>afternoon</v>
      </c>
      <c r="N216" t="str">
        <f>VLOOKUP(A216,'Customer-details'!$A$1:$C$1001,2,0)</f>
        <v>Member</v>
      </c>
      <c r="O216" t="str">
        <f>VLOOKUP(A216,'Customer-details'!$A$1:$C$1001,3,0)</f>
        <v>Female</v>
      </c>
      <c r="P216" t="str">
        <f>VLOOKUP(A216,'Product-details'!$A$1:$C$1001,2,0)</f>
        <v>Sports and travel</v>
      </c>
      <c r="Q216" t="str">
        <f>VLOOKUP(A216,'City-details'!$A$1:$C$1001,3,0)</f>
        <v>Mandalay</v>
      </c>
      <c r="R216" t="str">
        <f>VLOOKUP(A216,'City-details'!$A$1:$C$1001,2,0)</f>
        <v>B</v>
      </c>
      <c r="S216" t="str">
        <f t="shared" si="15"/>
        <v>Average</v>
      </c>
    </row>
    <row r="217" spans="1:19">
      <c r="A217" t="s">
        <v>230</v>
      </c>
      <c r="B217" s="1">
        <v>18.28</v>
      </c>
      <c r="C217" s="4">
        <v>1</v>
      </c>
      <c r="D217" s="2">
        <v>0.91400000000000003</v>
      </c>
      <c r="E217" s="1">
        <v>19.193999999999999</v>
      </c>
      <c r="F217" s="3">
        <v>43546</v>
      </c>
      <c r="G217" s="5">
        <v>0.62847222222222199</v>
      </c>
      <c r="H217" t="s">
        <v>17</v>
      </c>
      <c r="I217" s="1">
        <v>0.91400000000000003</v>
      </c>
      <c r="J217" s="6">
        <v>8.3000000000000007</v>
      </c>
      <c r="K217" t="str">
        <f t="shared" si="12"/>
        <v>Mar</v>
      </c>
      <c r="L217" t="str">
        <f t="shared" si="13"/>
        <v>Fri</v>
      </c>
      <c r="M217" t="str">
        <f t="shared" si="14"/>
        <v>afternoon</v>
      </c>
      <c r="N217" t="str">
        <f>VLOOKUP(A217,'Customer-details'!$A$1:$C$1001,2,0)</f>
        <v>Normal</v>
      </c>
      <c r="O217" t="str">
        <f>VLOOKUP(A217,'Customer-details'!$A$1:$C$1001,3,0)</f>
        <v>Male</v>
      </c>
      <c r="P217" t="str">
        <f>VLOOKUP(A217,'Product-details'!$A$1:$C$1001,2,0)</f>
        <v>Home and lifestyle</v>
      </c>
      <c r="Q217" t="str">
        <f>VLOOKUP(A217,'City-details'!$A$1:$C$1001,3,0)</f>
        <v>Yangon</v>
      </c>
      <c r="R217" t="str">
        <f>VLOOKUP(A217,'City-details'!$A$1:$C$1001,2,0)</f>
        <v>A</v>
      </c>
      <c r="S217" t="str">
        <f t="shared" si="15"/>
        <v>Good</v>
      </c>
    </row>
    <row r="218" spans="1:19">
      <c r="A218" t="s">
        <v>231</v>
      </c>
      <c r="B218" s="1">
        <v>24.77</v>
      </c>
      <c r="C218" s="4">
        <v>5</v>
      </c>
      <c r="D218" s="2">
        <v>6.1924999999999999</v>
      </c>
      <c r="E218" s="1">
        <v>130.04249999999999</v>
      </c>
      <c r="F218" s="3">
        <v>43548</v>
      </c>
      <c r="G218" s="5">
        <v>0.76875000000000004</v>
      </c>
      <c r="H218" t="s">
        <v>15</v>
      </c>
      <c r="I218" s="1">
        <v>6.1924999999999999</v>
      </c>
      <c r="J218" s="6">
        <v>8.5</v>
      </c>
      <c r="K218" t="str">
        <f t="shared" si="12"/>
        <v>Mar</v>
      </c>
      <c r="L218" t="str">
        <f t="shared" si="13"/>
        <v>Sun</v>
      </c>
      <c r="M218" t="str">
        <f t="shared" si="14"/>
        <v>evening</v>
      </c>
      <c r="N218" t="str">
        <f>VLOOKUP(A218,'Customer-details'!$A$1:$C$1001,2,0)</f>
        <v>Normal</v>
      </c>
      <c r="O218" t="str">
        <f>VLOOKUP(A218,'Customer-details'!$A$1:$C$1001,3,0)</f>
        <v>Female</v>
      </c>
      <c r="P218" t="str">
        <f>VLOOKUP(A218,'Product-details'!$A$1:$C$1001,2,0)</f>
        <v>Sports and travel</v>
      </c>
      <c r="Q218" t="str">
        <f>VLOOKUP(A218,'City-details'!$A$1:$C$1001,3,0)</f>
        <v>Mandalay</v>
      </c>
      <c r="R218" t="str">
        <f>VLOOKUP(A218,'City-details'!$A$1:$C$1001,2,0)</f>
        <v>B</v>
      </c>
      <c r="S218" t="str">
        <f t="shared" si="15"/>
        <v>Good</v>
      </c>
    </row>
    <row r="219" spans="1:19">
      <c r="A219" t="s">
        <v>232</v>
      </c>
      <c r="B219" s="1">
        <v>94.64</v>
      </c>
      <c r="C219" s="4">
        <v>3</v>
      </c>
      <c r="D219" s="2">
        <v>14.196</v>
      </c>
      <c r="E219" s="1">
        <v>298.11599999999999</v>
      </c>
      <c r="F219" s="3">
        <v>43517</v>
      </c>
      <c r="G219" s="5">
        <v>0.70486111111111105</v>
      </c>
      <c r="H219" t="s">
        <v>15</v>
      </c>
      <c r="I219" s="1">
        <v>14.196</v>
      </c>
      <c r="J219" s="6">
        <v>5.5</v>
      </c>
      <c r="K219" t="str">
        <f t="shared" si="12"/>
        <v>Feb</v>
      </c>
      <c r="L219" t="str">
        <f t="shared" si="13"/>
        <v>Thu</v>
      </c>
      <c r="M219" t="str">
        <f t="shared" si="14"/>
        <v>evening</v>
      </c>
      <c r="N219" t="str">
        <f>VLOOKUP(A219,'Customer-details'!$A$1:$C$1001,2,0)</f>
        <v>Member</v>
      </c>
      <c r="O219" t="str">
        <f>VLOOKUP(A219,'Customer-details'!$A$1:$C$1001,3,0)</f>
        <v>Female</v>
      </c>
      <c r="P219" t="str">
        <f>VLOOKUP(A219,'Product-details'!$A$1:$C$1001,2,0)</f>
        <v>Electronic accessories</v>
      </c>
      <c r="Q219" t="str">
        <f>VLOOKUP(A219,'City-details'!$A$1:$C$1001,3,0)</f>
        <v>Yangon</v>
      </c>
      <c r="R219" t="str">
        <f>VLOOKUP(A219,'City-details'!$A$1:$C$1001,2,0)</f>
        <v>A</v>
      </c>
      <c r="S219" t="str">
        <f t="shared" si="15"/>
        <v>Poor</v>
      </c>
    </row>
    <row r="220" spans="1:19">
      <c r="A220" t="s">
        <v>233</v>
      </c>
      <c r="B220" s="1">
        <v>94.87</v>
      </c>
      <c r="C220" s="4">
        <v>8</v>
      </c>
      <c r="D220" s="2">
        <v>37.948</v>
      </c>
      <c r="E220" s="1">
        <v>796.90800000000002</v>
      </c>
      <c r="F220" s="3">
        <v>43508</v>
      </c>
      <c r="G220" s="5">
        <v>0.54027777777777797</v>
      </c>
      <c r="H220" t="s">
        <v>13</v>
      </c>
      <c r="I220" s="1">
        <v>37.948</v>
      </c>
      <c r="J220" s="6">
        <v>8.6999999999999993</v>
      </c>
      <c r="K220" t="str">
        <f t="shared" si="12"/>
        <v>Feb</v>
      </c>
      <c r="L220" t="str">
        <f t="shared" si="13"/>
        <v>Tue</v>
      </c>
      <c r="M220" t="str">
        <f t="shared" si="14"/>
        <v>afternoon</v>
      </c>
      <c r="N220" t="str">
        <f>VLOOKUP(A220,'Customer-details'!$A$1:$C$1001,2,0)</f>
        <v>Normal</v>
      </c>
      <c r="O220" t="str">
        <f>VLOOKUP(A220,'Customer-details'!$A$1:$C$1001,3,0)</f>
        <v>Male</v>
      </c>
      <c r="P220" t="str">
        <f>VLOOKUP(A220,'Product-details'!$A$1:$C$1001,2,0)</f>
        <v>Fashion accessories</v>
      </c>
      <c r="Q220" t="str">
        <f>VLOOKUP(A220,'City-details'!$A$1:$C$1001,3,0)</f>
        <v>Mandalay</v>
      </c>
      <c r="R220" t="str">
        <f>VLOOKUP(A220,'City-details'!$A$1:$C$1001,2,0)</f>
        <v>B</v>
      </c>
      <c r="S220" t="str">
        <f t="shared" si="15"/>
        <v>Good</v>
      </c>
    </row>
    <row r="221" spans="1:19">
      <c r="A221" t="s">
        <v>234</v>
      </c>
      <c r="B221" s="1">
        <v>57.34</v>
      </c>
      <c r="C221" s="4">
        <v>3</v>
      </c>
      <c r="D221" s="2">
        <v>8.6010000000000009</v>
      </c>
      <c r="E221" s="1">
        <v>180.62100000000001</v>
      </c>
      <c r="F221" s="3">
        <v>43534</v>
      </c>
      <c r="G221" s="5">
        <v>0.79097222222222197</v>
      </c>
      <c r="H221" t="s">
        <v>17</v>
      </c>
      <c r="I221" s="1">
        <v>8.6010000000000009</v>
      </c>
      <c r="J221" s="6">
        <v>7.9</v>
      </c>
      <c r="K221" t="str">
        <f t="shared" si="12"/>
        <v>Mar</v>
      </c>
      <c r="L221" t="str">
        <f t="shared" si="13"/>
        <v>Sun</v>
      </c>
      <c r="M221" t="str">
        <f t="shared" si="14"/>
        <v>evening</v>
      </c>
      <c r="N221" t="str">
        <f>VLOOKUP(A221,'Customer-details'!$A$1:$C$1001,2,0)</f>
        <v>Normal</v>
      </c>
      <c r="O221" t="str">
        <f>VLOOKUP(A221,'Customer-details'!$A$1:$C$1001,3,0)</f>
        <v>Female</v>
      </c>
      <c r="P221" t="str">
        <f>VLOOKUP(A221,'Product-details'!$A$1:$C$1001,2,0)</f>
        <v>Food and beverages</v>
      </c>
      <c r="Q221" t="str">
        <f>VLOOKUP(A221,'City-details'!$A$1:$C$1001,3,0)</f>
        <v>Mandalay</v>
      </c>
      <c r="R221" t="str">
        <f>VLOOKUP(A221,'City-details'!$A$1:$C$1001,2,0)</f>
        <v>B</v>
      </c>
      <c r="S221" t="str">
        <f t="shared" si="15"/>
        <v>Average</v>
      </c>
    </row>
    <row r="222" spans="1:19">
      <c r="A222" t="s">
        <v>235</v>
      </c>
      <c r="B222" s="1">
        <v>45.35</v>
      </c>
      <c r="C222" s="4">
        <v>6</v>
      </c>
      <c r="D222" s="2">
        <v>13.605</v>
      </c>
      <c r="E222" s="1">
        <v>285.70499999999998</v>
      </c>
      <c r="F222" s="3">
        <v>43496</v>
      </c>
      <c r="G222" s="5">
        <v>0.57222222222222197</v>
      </c>
      <c r="H222" t="s">
        <v>13</v>
      </c>
      <c r="I222" s="1">
        <v>13.605</v>
      </c>
      <c r="J222" s="6">
        <v>6.1</v>
      </c>
      <c r="K222" t="str">
        <f t="shared" si="12"/>
        <v>Jan</v>
      </c>
      <c r="L222" t="str">
        <f t="shared" si="13"/>
        <v>Thu</v>
      </c>
      <c r="M222" t="str">
        <f t="shared" si="14"/>
        <v>afternoon</v>
      </c>
      <c r="N222" t="str">
        <f>VLOOKUP(A222,'Customer-details'!$A$1:$C$1001,2,0)</f>
        <v>Normal</v>
      </c>
      <c r="O222" t="str">
        <f>VLOOKUP(A222,'Customer-details'!$A$1:$C$1001,3,0)</f>
        <v>Male</v>
      </c>
      <c r="P222" t="str">
        <f>VLOOKUP(A222,'Product-details'!$A$1:$C$1001,2,0)</f>
        <v>Electronic accessories</v>
      </c>
      <c r="Q222" t="str">
        <f>VLOOKUP(A222,'City-details'!$A$1:$C$1001,3,0)</f>
        <v>Mandalay</v>
      </c>
      <c r="R222" t="str">
        <f>VLOOKUP(A222,'City-details'!$A$1:$C$1001,2,0)</f>
        <v>B</v>
      </c>
      <c r="S222" t="str">
        <f t="shared" si="15"/>
        <v>Average</v>
      </c>
    </row>
    <row r="223" spans="1:19">
      <c r="A223" t="s">
        <v>236</v>
      </c>
      <c r="B223" s="1">
        <v>62.08</v>
      </c>
      <c r="C223" s="4">
        <v>7</v>
      </c>
      <c r="D223" s="2">
        <v>21.728000000000002</v>
      </c>
      <c r="E223" s="1">
        <v>456.28800000000001</v>
      </c>
      <c r="F223" s="3">
        <v>43530</v>
      </c>
      <c r="G223" s="5">
        <v>0.57361111111111096</v>
      </c>
      <c r="H223" t="s">
        <v>13</v>
      </c>
      <c r="I223" s="1">
        <v>21.728000000000002</v>
      </c>
      <c r="J223" s="6">
        <v>5.4</v>
      </c>
      <c r="K223" t="str">
        <f t="shared" si="12"/>
        <v>Mar</v>
      </c>
      <c r="L223" t="str">
        <f t="shared" si="13"/>
        <v>Wed</v>
      </c>
      <c r="M223" t="str">
        <f t="shared" si="14"/>
        <v>afternoon</v>
      </c>
      <c r="N223" t="str">
        <f>VLOOKUP(A223,'Customer-details'!$A$1:$C$1001,2,0)</f>
        <v>Normal</v>
      </c>
      <c r="O223" t="str">
        <f>VLOOKUP(A223,'Customer-details'!$A$1:$C$1001,3,0)</f>
        <v>Male</v>
      </c>
      <c r="P223" t="str">
        <f>VLOOKUP(A223,'Product-details'!$A$1:$C$1001,2,0)</f>
        <v>Food and beverages</v>
      </c>
      <c r="Q223" t="str">
        <f>VLOOKUP(A223,'City-details'!$A$1:$C$1001,3,0)</f>
        <v>Mandalay</v>
      </c>
      <c r="R223" t="str">
        <f>VLOOKUP(A223,'City-details'!$A$1:$C$1001,2,0)</f>
        <v>B</v>
      </c>
      <c r="S223" t="str">
        <f t="shared" si="15"/>
        <v>Poor</v>
      </c>
    </row>
    <row r="224" spans="1:19">
      <c r="A224" t="s">
        <v>237</v>
      </c>
      <c r="B224" s="1">
        <v>11.81</v>
      </c>
      <c r="C224" s="4">
        <v>5</v>
      </c>
      <c r="D224" s="2">
        <v>2.9525000000000001</v>
      </c>
      <c r="E224" s="1">
        <v>62.002499999999998</v>
      </c>
      <c r="F224" s="3">
        <v>43513</v>
      </c>
      <c r="G224" s="5">
        <v>0.75416666666666698</v>
      </c>
      <c r="H224" t="s">
        <v>15</v>
      </c>
      <c r="I224" s="1">
        <v>2.9525000000000001</v>
      </c>
      <c r="J224" s="6">
        <v>9.4</v>
      </c>
      <c r="K224" t="str">
        <f t="shared" si="12"/>
        <v>Feb</v>
      </c>
      <c r="L224" t="str">
        <f t="shared" si="13"/>
        <v>Sun</v>
      </c>
      <c r="M224" t="str">
        <f t="shared" si="14"/>
        <v>evening</v>
      </c>
      <c r="N224" t="str">
        <f>VLOOKUP(A224,'Customer-details'!$A$1:$C$1001,2,0)</f>
        <v>Normal</v>
      </c>
      <c r="O224" t="str">
        <f>VLOOKUP(A224,'Customer-details'!$A$1:$C$1001,3,0)</f>
        <v>Male</v>
      </c>
      <c r="P224" t="str">
        <f>VLOOKUP(A224,'Product-details'!$A$1:$C$1001,2,0)</f>
        <v>Electronic accessories</v>
      </c>
      <c r="Q224" t="str">
        <f>VLOOKUP(A224,'City-details'!$A$1:$C$1001,3,0)</f>
        <v>Naypyitaw</v>
      </c>
      <c r="R224" t="str">
        <f>VLOOKUP(A224,'City-details'!$A$1:$C$1001,2,0)</f>
        <v>C</v>
      </c>
      <c r="S224" t="str">
        <f t="shared" si="15"/>
        <v>Good</v>
      </c>
    </row>
    <row r="225" spans="1:19">
      <c r="A225" t="s">
        <v>238</v>
      </c>
      <c r="B225" s="1">
        <v>12.54</v>
      </c>
      <c r="C225" s="4">
        <v>1</v>
      </c>
      <c r="D225" s="2">
        <v>0.627</v>
      </c>
      <c r="E225" s="1">
        <v>13.167</v>
      </c>
      <c r="F225" s="3">
        <v>43517</v>
      </c>
      <c r="G225" s="5">
        <v>0.52638888888888902</v>
      </c>
      <c r="H225" t="s">
        <v>15</v>
      </c>
      <c r="I225" s="1">
        <v>0.627</v>
      </c>
      <c r="J225" s="6">
        <v>8.1999999999999993</v>
      </c>
      <c r="K225" t="str">
        <f t="shared" si="12"/>
        <v>Feb</v>
      </c>
      <c r="L225" t="str">
        <f t="shared" si="13"/>
        <v>Thu</v>
      </c>
      <c r="M225" t="str">
        <f t="shared" si="14"/>
        <v>afternoon</v>
      </c>
      <c r="N225" t="str">
        <f>VLOOKUP(A225,'Customer-details'!$A$1:$C$1001,2,0)</f>
        <v>Member</v>
      </c>
      <c r="O225" t="str">
        <f>VLOOKUP(A225,'Customer-details'!$A$1:$C$1001,3,0)</f>
        <v>Female</v>
      </c>
      <c r="P225" t="str">
        <f>VLOOKUP(A225,'Product-details'!$A$1:$C$1001,2,0)</f>
        <v>Fashion accessories</v>
      </c>
      <c r="Q225" t="str">
        <f>VLOOKUP(A225,'City-details'!$A$1:$C$1001,3,0)</f>
        <v>Naypyitaw</v>
      </c>
      <c r="R225" t="str">
        <f>VLOOKUP(A225,'City-details'!$A$1:$C$1001,2,0)</f>
        <v>C</v>
      </c>
      <c r="S225" t="str">
        <f t="shared" si="15"/>
        <v>Good</v>
      </c>
    </row>
    <row r="226" spans="1:19">
      <c r="A226" t="s">
        <v>239</v>
      </c>
      <c r="B226" s="1">
        <v>43.25</v>
      </c>
      <c r="C226" s="4">
        <v>2</v>
      </c>
      <c r="D226" s="2">
        <v>4.3250000000000002</v>
      </c>
      <c r="E226" s="1">
        <v>90.825000000000003</v>
      </c>
      <c r="F226" s="3">
        <v>43544</v>
      </c>
      <c r="G226" s="5">
        <v>0.66388888888888897</v>
      </c>
      <c r="H226" t="s">
        <v>15</v>
      </c>
      <c r="I226" s="1">
        <v>4.3250000000000002</v>
      </c>
      <c r="J226" s="6">
        <v>6.2</v>
      </c>
      <c r="K226" t="str">
        <f t="shared" si="12"/>
        <v>Mar</v>
      </c>
      <c r="L226" t="str">
        <f t="shared" si="13"/>
        <v>Wed</v>
      </c>
      <c r="M226" t="str">
        <f t="shared" si="14"/>
        <v>afternoon</v>
      </c>
      <c r="N226" t="str">
        <f>VLOOKUP(A226,'Customer-details'!$A$1:$C$1001,2,0)</f>
        <v>Normal</v>
      </c>
      <c r="O226" t="str">
        <f>VLOOKUP(A226,'Customer-details'!$A$1:$C$1001,3,0)</f>
        <v>Male</v>
      </c>
      <c r="P226" t="str">
        <f>VLOOKUP(A226,'Product-details'!$A$1:$C$1001,2,0)</f>
        <v>Food and beverages</v>
      </c>
      <c r="Q226" t="str">
        <f>VLOOKUP(A226,'City-details'!$A$1:$C$1001,3,0)</f>
        <v>Yangon</v>
      </c>
      <c r="R226" t="str">
        <f>VLOOKUP(A226,'City-details'!$A$1:$C$1001,2,0)</f>
        <v>A</v>
      </c>
      <c r="S226" t="str">
        <f t="shared" si="15"/>
        <v>Average</v>
      </c>
    </row>
    <row r="227" spans="1:19">
      <c r="A227" t="s">
        <v>240</v>
      </c>
      <c r="B227" s="1">
        <v>87.16</v>
      </c>
      <c r="C227" s="4">
        <v>2</v>
      </c>
      <c r="D227" s="2">
        <v>8.7159999999999993</v>
      </c>
      <c r="E227" s="1">
        <v>183.036</v>
      </c>
      <c r="F227" s="3">
        <v>43476</v>
      </c>
      <c r="G227" s="5">
        <v>0.60347222222222197</v>
      </c>
      <c r="H227" t="s">
        <v>17</v>
      </c>
      <c r="I227" s="1">
        <v>8.7159999999999993</v>
      </c>
      <c r="J227" s="6">
        <v>9.6999999999999993</v>
      </c>
      <c r="K227" t="str">
        <f t="shared" si="12"/>
        <v>Jan</v>
      </c>
      <c r="L227" t="str">
        <f t="shared" si="13"/>
        <v>Fri</v>
      </c>
      <c r="M227" t="str">
        <f t="shared" si="14"/>
        <v>afternoon</v>
      </c>
      <c r="N227" t="str">
        <f>VLOOKUP(A227,'Customer-details'!$A$1:$C$1001,2,0)</f>
        <v>Member</v>
      </c>
      <c r="O227" t="str">
        <f>VLOOKUP(A227,'Customer-details'!$A$1:$C$1001,3,0)</f>
        <v>Female</v>
      </c>
      <c r="P227" t="str">
        <f>VLOOKUP(A227,'Product-details'!$A$1:$C$1001,2,0)</f>
        <v>Sports and travel</v>
      </c>
      <c r="Q227" t="str">
        <f>VLOOKUP(A227,'City-details'!$A$1:$C$1001,3,0)</f>
        <v>Naypyitaw</v>
      </c>
      <c r="R227" t="str">
        <f>VLOOKUP(A227,'City-details'!$A$1:$C$1001,2,0)</f>
        <v>C</v>
      </c>
      <c r="S227" t="str">
        <f t="shared" si="15"/>
        <v>Good</v>
      </c>
    </row>
    <row r="228" spans="1:19">
      <c r="A228" t="s">
        <v>241</v>
      </c>
      <c r="B228" s="1">
        <v>69.37</v>
      </c>
      <c r="C228" s="4">
        <v>9</v>
      </c>
      <c r="D228" s="2">
        <v>31.2165</v>
      </c>
      <c r="E228" s="1">
        <v>655.54650000000004</v>
      </c>
      <c r="F228" s="3">
        <v>43491</v>
      </c>
      <c r="G228" s="5">
        <v>0.80138888888888904</v>
      </c>
      <c r="H228" t="s">
        <v>13</v>
      </c>
      <c r="I228" s="1">
        <v>31.2165</v>
      </c>
      <c r="J228" s="6">
        <v>4</v>
      </c>
      <c r="K228" t="str">
        <f t="shared" si="12"/>
        <v>Jan</v>
      </c>
      <c r="L228" t="str">
        <f t="shared" si="13"/>
        <v>Sat</v>
      </c>
      <c r="M228" t="str">
        <f t="shared" si="14"/>
        <v>evening</v>
      </c>
      <c r="N228" t="str">
        <f>VLOOKUP(A228,'Customer-details'!$A$1:$C$1001,2,0)</f>
        <v>Member</v>
      </c>
      <c r="O228" t="str">
        <f>VLOOKUP(A228,'Customer-details'!$A$1:$C$1001,3,0)</f>
        <v>Male</v>
      </c>
      <c r="P228" t="str">
        <f>VLOOKUP(A228,'Product-details'!$A$1:$C$1001,2,0)</f>
        <v>Health and beauty</v>
      </c>
      <c r="Q228" t="str">
        <f>VLOOKUP(A228,'City-details'!$A$1:$C$1001,3,0)</f>
        <v>Mandalay</v>
      </c>
      <c r="R228" t="str">
        <f>VLOOKUP(A228,'City-details'!$A$1:$C$1001,2,0)</f>
        <v>B</v>
      </c>
      <c r="S228" t="str">
        <f t="shared" si="15"/>
        <v>Poor</v>
      </c>
    </row>
    <row r="229" spans="1:19">
      <c r="A229" t="s">
        <v>242</v>
      </c>
      <c r="B229" s="1">
        <v>37.06</v>
      </c>
      <c r="C229" s="4">
        <v>4</v>
      </c>
      <c r="D229" s="2">
        <v>7.4119999999999999</v>
      </c>
      <c r="E229" s="1">
        <v>155.65199999999999</v>
      </c>
      <c r="F229" s="3">
        <v>43496</v>
      </c>
      <c r="G229" s="5">
        <v>0.68333333333333302</v>
      </c>
      <c r="H229" t="s">
        <v>13</v>
      </c>
      <c r="I229" s="1">
        <v>7.4119999999999999</v>
      </c>
      <c r="J229" s="6">
        <v>9.6999999999999993</v>
      </c>
      <c r="K229" t="str">
        <f t="shared" si="12"/>
        <v>Jan</v>
      </c>
      <c r="L229" t="str">
        <f t="shared" si="13"/>
        <v>Thu</v>
      </c>
      <c r="M229" t="str">
        <f t="shared" si="14"/>
        <v>evening</v>
      </c>
      <c r="N229" t="str">
        <f>VLOOKUP(A229,'Customer-details'!$A$1:$C$1001,2,0)</f>
        <v>Member</v>
      </c>
      <c r="O229" t="str">
        <f>VLOOKUP(A229,'Customer-details'!$A$1:$C$1001,3,0)</f>
        <v>Male</v>
      </c>
      <c r="P229" t="str">
        <f>VLOOKUP(A229,'Product-details'!$A$1:$C$1001,2,0)</f>
        <v>Electronic accessories</v>
      </c>
      <c r="Q229" t="str">
        <f>VLOOKUP(A229,'City-details'!$A$1:$C$1001,3,0)</f>
        <v>Naypyitaw</v>
      </c>
      <c r="R229" t="str">
        <f>VLOOKUP(A229,'City-details'!$A$1:$C$1001,2,0)</f>
        <v>C</v>
      </c>
      <c r="S229" t="str">
        <f t="shared" si="15"/>
        <v>Good</v>
      </c>
    </row>
    <row r="230" spans="1:19">
      <c r="A230" t="s">
        <v>243</v>
      </c>
      <c r="B230" s="1">
        <v>90.7</v>
      </c>
      <c r="C230" s="4">
        <v>6</v>
      </c>
      <c r="D230" s="2">
        <v>27.21</v>
      </c>
      <c r="E230" s="1">
        <v>571.41</v>
      </c>
      <c r="F230" s="3">
        <v>43522</v>
      </c>
      <c r="G230" s="5">
        <v>0.452777777777778</v>
      </c>
      <c r="H230" t="s">
        <v>15</v>
      </c>
      <c r="I230" s="1">
        <v>27.21</v>
      </c>
      <c r="J230" s="6">
        <v>5.3</v>
      </c>
      <c r="K230" t="str">
        <f t="shared" si="12"/>
        <v>Feb</v>
      </c>
      <c r="L230" t="str">
        <f t="shared" si="13"/>
        <v>Tue</v>
      </c>
      <c r="M230" t="str">
        <f t="shared" si="14"/>
        <v>morning</v>
      </c>
      <c r="N230" t="str">
        <f>VLOOKUP(A230,'Customer-details'!$A$1:$C$1001,2,0)</f>
        <v>Member</v>
      </c>
      <c r="O230" t="str">
        <f>VLOOKUP(A230,'Customer-details'!$A$1:$C$1001,3,0)</f>
        <v>Female</v>
      </c>
      <c r="P230" t="str">
        <f>VLOOKUP(A230,'Product-details'!$A$1:$C$1001,2,0)</f>
        <v>Electronic accessories</v>
      </c>
      <c r="Q230" t="str">
        <f>VLOOKUP(A230,'City-details'!$A$1:$C$1001,3,0)</f>
        <v>Mandalay</v>
      </c>
      <c r="R230" t="str">
        <f>VLOOKUP(A230,'City-details'!$A$1:$C$1001,2,0)</f>
        <v>B</v>
      </c>
      <c r="S230" t="str">
        <f t="shared" si="15"/>
        <v>Poor</v>
      </c>
    </row>
    <row r="231" spans="1:19">
      <c r="A231" t="s">
        <v>244</v>
      </c>
      <c r="B231" s="1">
        <v>63.42</v>
      </c>
      <c r="C231" s="4">
        <v>8</v>
      </c>
      <c r="D231" s="2">
        <v>25.367999999999999</v>
      </c>
      <c r="E231" s="1">
        <v>532.72799999999995</v>
      </c>
      <c r="F231" s="3">
        <v>43535</v>
      </c>
      <c r="G231" s="5">
        <v>0.53819444444444398</v>
      </c>
      <c r="H231" t="s">
        <v>13</v>
      </c>
      <c r="I231" s="1">
        <v>25.367999999999999</v>
      </c>
      <c r="J231" s="6">
        <v>7.4</v>
      </c>
      <c r="K231" t="str">
        <f t="shared" si="12"/>
        <v>Mar</v>
      </c>
      <c r="L231" t="str">
        <f t="shared" si="13"/>
        <v>Mon</v>
      </c>
      <c r="M231" t="str">
        <f t="shared" si="14"/>
        <v>afternoon</v>
      </c>
      <c r="N231" t="str">
        <f>VLOOKUP(A231,'Customer-details'!$A$1:$C$1001,2,0)</f>
        <v>Normal</v>
      </c>
      <c r="O231" t="str">
        <f>VLOOKUP(A231,'Customer-details'!$A$1:$C$1001,3,0)</f>
        <v>Female</v>
      </c>
      <c r="P231" t="str">
        <f>VLOOKUP(A231,'Product-details'!$A$1:$C$1001,2,0)</f>
        <v>Home and lifestyle</v>
      </c>
      <c r="Q231" t="str">
        <f>VLOOKUP(A231,'City-details'!$A$1:$C$1001,3,0)</f>
        <v>Yangon</v>
      </c>
      <c r="R231" t="str">
        <f>VLOOKUP(A231,'City-details'!$A$1:$C$1001,2,0)</f>
        <v>A</v>
      </c>
      <c r="S231" t="str">
        <f t="shared" si="15"/>
        <v>Average</v>
      </c>
    </row>
    <row r="232" spans="1:19">
      <c r="A232" t="s">
        <v>245</v>
      </c>
      <c r="B232" s="1">
        <v>81.37</v>
      </c>
      <c r="C232" s="4">
        <v>2</v>
      </c>
      <c r="D232" s="2">
        <v>8.1370000000000005</v>
      </c>
      <c r="E232" s="1">
        <v>170.87700000000001</v>
      </c>
      <c r="F232" s="3">
        <v>43491</v>
      </c>
      <c r="G232" s="5">
        <v>0.81111111111111101</v>
      </c>
      <c r="H232" t="s">
        <v>15</v>
      </c>
      <c r="I232" s="1">
        <v>8.1370000000000005</v>
      </c>
      <c r="J232" s="6">
        <v>6.5</v>
      </c>
      <c r="K232" t="str">
        <f t="shared" si="12"/>
        <v>Jan</v>
      </c>
      <c r="L232" t="str">
        <f t="shared" si="13"/>
        <v>Sat</v>
      </c>
      <c r="M232" t="str">
        <f t="shared" si="14"/>
        <v>evening</v>
      </c>
      <c r="N232" t="str">
        <f>VLOOKUP(A232,'Customer-details'!$A$1:$C$1001,2,0)</f>
        <v>Normal</v>
      </c>
      <c r="O232" t="str">
        <f>VLOOKUP(A232,'Customer-details'!$A$1:$C$1001,3,0)</f>
        <v>Female</v>
      </c>
      <c r="P232" t="str">
        <f>VLOOKUP(A232,'Product-details'!$A$1:$C$1001,2,0)</f>
        <v>Fashion accessories</v>
      </c>
      <c r="Q232" t="str">
        <f>VLOOKUP(A232,'City-details'!$A$1:$C$1001,3,0)</f>
        <v>Mandalay</v>
      </c>
      <c r="R232" t="str">
        <f>VLOOKUP(A232,'City-details'!$A$1:$C$1001,2,0)</f>
        <v>B</v>
      </c>
      <c r="S232" t="str">
        <f t="shared" si="15"/>
        <v>Average</v>
      </c>
    </row>
    <row r="233" spans="1:19">
      <c r="A233" t="s">
        <v>246</v>
      </c>
      <c r="B233" s="1">
        <v>10.59</v>
      </c>
      <c r="C233" s="4">
        <v>3</v>
      </c>
      <c r="D233" s="2">
        <v>1.5885</v>
      </c>
      <c r="E233" s="1">
        <v>33.358499999999999</v>
      </c>
      <c r="F233" s="3">
        <v>43536</v>
      </c>
      <c r="G233" s="5">
        <v>0.57777777777777795</v>
      </c>
      <c r="H233" t="s">
        <v>17</v>
      </c>
      <c r="I233" s="1">
        <v>1.5885</v>
      </c>
      <c r="J233" s="6">
        <v>8.6999999999999993</v>
      </c>
      <c r="K233" t="str">
        <f t="shared" si="12"/>
        <v>Mar</v>
      </c>
      <c r="L233" t="str">
        <f t="shared" si="13"/>
        <v>Tue</v>
      </c>
      <c r="M233" t="str">
        <f t="shared" si="14"/>
        <v>afternoon</v>
      </c>
      <c r="N233" t="str">
        <f>VLOOKUP(A233,'Customer-details'!$A$1:$C$1001,2,0)</f>
        <v>Member</v>
      </c>
      <c r="O233" t="str">
        <f>VLOOKUP(A233,'Customer-details'!$A$1:$C$1001,3,0)</f>
        <v>Female</v>
      </c>
      <c r="P233" t="str">
        <f>VLOOKUP(A233,'Product-details'!$A$1:$C$1001,2,0)</f>
        <v>Electronic accessories</v>
      </c>
      <c r="Q233" t="str">
        <f>VLOOKUP(A233,'City-details'!$A$1:$C$1001,3,0)</f>
        <v>Mandalay</v>
      </c>
      <c r="R233" t="str">
        <f>VLOOKUP(A233,'City-details'!$A$1:$C$1001,2,0)</f>
        <v>B</v>
      </c>
      <c r="S233" t="str">
        <f t="shared" si="15"/>
        <v>Good</v>
      </c>
    </row>
    <row r="234" spans="1:19">
      <c r="A234" t="s">
        <v>247</v>
      </c>
      <c r="B234" s="1">
        <v>84.09</v>
      </c>
      <c r="C234" s="4">
        <v>9</v>
      </c>
      <c r="D234" s="2">
        <v>37.840499999999999</v>
      </c>
      <c r="E234" s="1">
        <v>794.65049999999997</v>
      </c>
      <c r="F234" s="3">
        <v>43507</v>
      </c>
      <c r="G234" s="5">
        <v>0.454166666666667</v>
      </c>
      <c r="H234" t="s">
        <v>15</v>
      </c>
      <c r="I234" s="1">
        <v>37.840499999999999</v>
      </c>
      <c r="J234" s="6">
        <v>8</v>
      </c>
      <c r="K234" t="str">
        <f t="shared" si="12"/>
        <v>Feb</v>
      </c>
      <c r="L234" t="str">
        <f t="shared" si="13"/>
        <v>Mon</v>
      </c>
      <c r="M234" t="str">
        <f t="shared" si="14"/>
        <v>morning</v>
      </c>
      <c r="N234" t="str">
        <f>VLOOKUP(A234,'Customer-details'!$A$1:$C$1001,2,0)</f>
        <v>Normal</v>
      </c>
      <c r="O234" t="str">
        <f>VLOOKUP(A234,'Customer-details'!$A$1:$C$1001,3,0)</f>
        <v>Female</v>
      </c>
      <c r="P234" t="str">
        <f>VLOOKUP(A234,'Product-details'!$A$1:$C$1001,2,0)</f>
        <v>Health and beauty</v>
      </c>
      <c r="Q234" t="str">
        <f>VLOOKUP(A234,'City-details'!$A$1:$C$1001,3,0)</f>
        <v>Mandalay</v>
      </c>
      <c r="R234" t="str">
        <f>VLOOKUP(A234,'City-details'!$A$1:$C$1001,2,0)</f>
        <v>B</v>
      </c>
      <c r="S234" t="str">
        <f t="shared" si="15"/>
        <v>Good</v>
      </c>
    </row>
    <row r="235" spans="1:19">
      <c r="A235" t="s">
        <v>248</v>
      </c>
      <c r="B235" s="1">
        <v>73.819999999999993</v>
      </c>
      <c r="C235" s="4">
        <v>4</v>
      </c>
      <c r="D235" s="2">
        <v>14.763999999999999</v>
      </c>
      <c r="E235" s="1">
        <v>310.04399999999998</v>
      </c>
      <c r="F235" s="3">
        <v>43517</v>
      </c>
      <c r="G235" s="5">
        <v>0.77152777777777803</v>
      </c>
      <c r="H235" t="s">
        <v>15</v>
      </c>
      <c r="I235" s="1">
        <v>14.763999999999999</v>
      </c>
      <c r="J235" s="6">
        <v>6.7</v>
      </c>
      <c r="K235" t="str">
        <f t="shared" si="12"/>
        <v>Feb</v>
      </c>
      <c r="L235" t="str">
        <f t="shared" si="13"/>
        <v>Thu</v>
      </c>
      <c r="M235" t="str">
        <f t="shared" si="14"/>
        <v>evening</v>
      </c>
      <c r="N235" t="str">
        <f>VLOOKUP(A235,'Customer-details'!$A$1:$C$1001,2,0)</f>
        <v>Member</v>
      </c>
      <c r="O235" t="str">
        <f>VLOOKUP(A235,'Customer-details'!$A$1:$C$1001,3,0)</f>
        <v>Male</v>
      </c>
      <c r="P235" t="str">
        <f>VLOOKUP(A235,'Product-details'!$A$1:$C$1001,2,0)</f>
        <v>Fashion accessories</v>
      </c>
      <c r="Q235" t="str">
        <f>VLOOKUP(A235,'City-details'!$A$1:$C$1001,3,0)</f>
        <v>Mandalay</v>
      </c>
      <c r="R235" t="str">
        <f>VLOOKUP(A235,'City-details'!$A$1:$C$1001,2,0)</f>
        <v>B</v>
      </c>
      <c r="S235" t="str">
        <f t="shared" si="15"/>
        <v>Average</v>
      </c>
    </row>
    <row r="236" spans="1:19">
      <c r="A236" t="s">
        <v>249</v>
      </c>
      <c r="B236" s="1">
        <v>51.94</v>
      </c>
      <c r="C236" s="4">
        <v>10</v>
      </c>
      <c r="D236" s="2">
        <v>25.97</v>
      </c>
      <c r="E236" s="1">
        <v>545.37</v>
      </c>
      <c r="F236" s="3">
        <v>43533</v>
      </c>
      <c r="G236" s="5">
        <v>0.76666666666666705</v>
      </c>
      <c r="H236" t="s">
        <v>13</v>
      </c>
      <c r="I236" s="1">
        <v>25.97</v>
      </c>
      <c r="J236" s="6">
        <v>6.5</v>
      </c>
      <c r="K236" t="str">
        <f t="shared" si="12"/>
        <v>Mar</v>
      </c>
      <c r="L236" t="str">
        <f t="shared" si="13"/>
        <v>Sat</v>
      </c>
      <c r="M236" t="str">
        <f t="shared" si="14"/>
        <v>evening</v>
      </c>
      <c r="N236" t="str">
        <f>VLOOKUP(A236,'Customer-details'!$A$1:$C$1001,2,0)</f>
        <v>Member</v>
      </c>
      <c r="O236" t="str">
        <f>VLOOKUP(A236,'Customer-details'!$A$1:$C$1001,3,0)</f>
        <v>Male</v>
      </c>
      <c r="P236" t="str">
        <f>VLOOKUP(A236,'Product-details'!$A$1:$C$1001,2,0)</f>
        <v>Health and beauty</v>
      </c>
      <c r="Q236" t="str">
        <f>VLOOKUP(A236,'City-details'!$A$1:$C$1001,3,0)</f>
        <v>Yangon</v>
      </c>
      <c r="R236" t="str">
        <f>VLOOKUP(A236,'City-details'!$A$1:$C$1001,2,0)</f>
        <v>A</v>
      </c>
      <c r="S236" t="str">
        <f t="shared" si="15"/>
        <v>Average</v>
      </c>
    </row>
    <row r="237" spans="1:19">
      <c r="A237" t="s">
        <v>250</v>
      </c>
      <c r="B237" s="1">
        <v>93.14</v>
      </c>
      <c r="C237" s="4">
        <v>2</v>
      </c>
      <c r="D237" s="2">
        <v>9.3140000000000001</v>
      </c>
      <c r="E237" s="1">
        <v>195.59399999999999</v>
      </c>
      <c r="F237" s="3">
        <v>43485</v>
      </c>
      <c r="G237" s="5">
        <v>0.75624999999999998</v>
      </c>
      <c r="H237" t="s">
        <v>13</v>
      </c>
      <c r="I237" s="1">
        <v>9.3140000000000001</v>
      </c>
      <c r="J237" s="6">
        <v>4.0999999999999996</v>
      </c>
      <c r="K237" t="str">
        <f t="shared" si="12"/>
        <v>Jan</v>
      </c>
      <c r="L237" t="str">
        <f t="shared" si="13"/>
        <v>Sun</v>
      </c>
      <c r="M237" t="str">
        <f t="shared" si="14"/>
        <v>evening</v>
      </c>
      <c r="N237" t="str">
        <f>VLOOKUP(A237,'Customer-details'!$A$1:$C$1001,2,0)</f>
        <v>Normal</v>
      </c>
      <c r="O237" t="str">
        <f>VLOOKUP(A237,'Customer-details'!$A$1:$C$1001,3,0)</f>
        <v>Female</v>
      </c>
      <c r="P237" t="str">
        <f>VLOOKUP(A237,'Product-details'!$A$1:$C$1001,2,0)</f>
        <v>Sports and travel</v>
      </c>
      <c r="Q237" t="str">
        <f>VLOOKUP(A237,'City-details'!$A$1:$C$1001,3,0)</f>
        <v>Yangon</v>
      </c>
      <c r="R237" t="str">
        <f>VLOOKUP(A237,'City-details'!$A$1:$C$1001,2,0)</f>
        <v>A</v>
      </c>
      <c r="S237" t="str">
        <f t="shared" si="15"/>
        <v>Poor</v>
      </c>
    </row>
    <row r="238" spans="1:19">
      <c r="A238" t="s">
        <v>251</v>
      </c>
      <c r="B238" s="1">
        <v>17.41</v>
      </c>
      <c r="C238" s="4">
        <v>5</v>
      </c>
      <c r="D238" s="2">
        <v>4.3525</v>
      </c>
      <c r="E238" s="1">
        <v>91.402500000000003</v>
      </c>
      <c r="F238" s="3">
        <v>43493</v>
      </c>
      <c r="G238" s="5">
        <v>0.63611111111111096</v>
      </c>
      <c r="H238" t="s">
        <v>17</v>
      </c>
      <c r="I238" s="1">
        <v>4.3525</v>
      </c>
      <c r="J238" s="6">
        <v>4.9000000000000004</v>
      </c>
      <c r="K238" t="str">
        <f t="shared" si="12"/>
        <v>Jan</v>
      </c>
      <c r="L238" t="str">
        <f t="shared" si="13"/>
        <v>Mon</v>
      </c>
      <c r="M238" t="str">
        <f t="shared" si="14"/>
        <v>afternoon</v>
      </c>
      <c r="N238" t="str">
        <f>VLOOKUP(A238,'Customer-details'!$A$1:$C$1001,2,0)</f>
        <v>Normal</v>
      </c>
      <c r="O238" t="str">
        <f>VLOOKUP(A238,'Customer-details'!$A$1:$C$1001,3,0)</f>
        <v>Male</v>
      </c>
      <c r="P238" t="str">
        <f>VLOOKUP(A238,'Product-details'!$A$1:$C$1001,2,0)</f>
        <v>Health and beauty</v>
      </c>
      <c r="Q238" t="str">
        <f>VLOOKUP(A238,'City-details'!$A$1:$C$1001,3,0)</f>
        <v>Naypyitaw</v>
      </c>
      <c r="R238" t="str">
        <f>VLOOKUP(A238,'City-details'!$A$1:$C$1001,2,0)</f>
        <v>C</v>
      </c>
      <c r="S238" t="str">
        <f t="shared" si="15"/>
        <v>Poor</v>
      </c>
    </row>
    <row r="239" spans="1:19">
      <c r="A239" t="s">
        <v>252</v>
      </c>
      <c r="B239" s="1">
        <v>44.22</v>
      </c>
      <c r="C239" s="4">
        <v>5</v>
      </c>
      <c r="D239" s="2">
        <v>11.055</v>
      </c>
      <c r="E239" s="1">
        <v>232.155</v>
      </c>
      <c r="F239" s="3">
        <v>43529</v>
      </c>
      <c r="G239" s="5">
        <v>0.71319444444444402</v>
      </c>
      <c r="H239" t="s">
        <v>17</v>
      </c>
      <c r="I239" s="1">
        <v>11.055</v>
      </c>
      <c r="J239" s="6">
        <v>8.6</v>
      </c>
      <c r="K239" t="str">
        <f t="shared" si="12"/>
        <v>Mar</v>
      </c>
      <c r="L239" t="str">
        <f t="shared" si="13"/>
        <v>Tue</v>
      </c>
      <c r="M239" t="str">
        <f t="shared" si="14"/>
        <v>evening</v>
      </c>
      <c r="N239" t="str">
        <f>VLOOKUP(A239,'Customer-details'!$A$1:$C$1001,2,0)</f>
        <v>Member</v>
      </c>
      <c r="O239" t="str">
        <f>VLOOKUP(A239,'Customer-details'!$A$1:$C$1001,3,0)</f>
        <v>Female</v>
      </c>
      <c r="P239" t="str">
        <f>VLOOKUP(A239,'Product-details'!$A$1:$C$1001,2,0)</f>
        <v>Fashion accessories</v>
      </c>
      <c r="Q239" t="str">
        <f>VLOOKUP(A239,'City-details'!$A$1:$C$1001,3,0)</f>
        <v>Naypyitaw</v>
      </c>
      <c r="R239" t="str">
        <f>VLOOKUP(A239,'City-details'!$A$1:$C$1001,2,0)</f>
        <v>C</v>
      </c>
      <c r="S239" t="str">
        <f t="shared" si="15"/>
        <v>Good</v>
      </c>
    </row>
    <row r="240" spans="1:19">
      <c r="A240" t="s">
        <v>253</v>
      </c>
      <c r="B240" s="1">
        <v>13.22</v>
      </c>
      <c r="C240" s="4">
        <v>5</v>
      </c>
      <c r="D240" s="2">
        <v>3.3050000000000002</v>
      </c>
      <c r="E240" s="1">
        <v>69.405000000000001</v>
      </c>
      <c r="F240" s="3">
        <v>43526</v>
      </c>
      <c r="G240" s="5">
        <v>0.80972222222222201</v>
      </c>
      <c r="H240" t="s">
        <v>15</v>
      </c>
      <c r="I240" s="1">
        <v>3.3050000000000002</v>
      </c>
      <c r="J240" s="6">
        <v>4.3</v>
      </c>
      <c r="K240" t="str">
        <f t="shared" si="12"/>
        <v>Mar</v>
      </c>
      <c r="L240" t="str">
        <f t="shared" si="13"/>
        <v>Sat</v>
      </c>
      <c r="M240" t="str">
        <f t="shared" si="14"/>
        <v>evening</v>
      </c>
      <c r="N240" t="str">
        <f>VLOOKUP(A240,'Customer-details'!$A$1:$C$1001,2,0)</f>
        <v>Member</v>
      </c>
      <c r="O240" t="str">
        <f>VLOOKUP(A240,'Customer-details'!$A$1:$C$1001,3,0)</f>
        <v>Female</v>
      </c>
      <c r="P240" t="str">
        <f>VLOOKUP(A240,'Product-details'!$A$1:$C$1001,2,0)</f>
        <v>Electronic accessories</v>
      </c>
      <c r="Q240" t="str">
        <f>VLOOKUP(A240,'City-details'!$A$1:$C$1001,3,0)</f>
        <v>Mandalay</v>
      </c>
      <c r="R240" t="str">
        <f>VLOOKUP(A240,'City-details'!$A$1:$C$1001,2,0)</f>
        <v>B</v>
      </c>
      <c r="S240" t="str">
        <f t="shared" si="15"/>
        <v>Poor</v>
      </c>
    </row>
    <row r="241" spans="1:19">
      <c r="A241" t="s">
        <v>254</v>
      </c>
      <c r="B241" s="1">
        <v>89.69</v>
      </c>
      <c r="C241" s="4">
        <v>1</v>
      </c>
      <c r="D241" s="2">
        <v>4.4844999999999997</v>
      </c>
      <c r="E241" s="1">
        <v>94.174499999999995</v>
      </c>
      <c r="F241" s="3">
        <v>43476</v>
      </c>
      <c r="G241" s="5">
        <v>0.47222222222222199</v>
      </c>
      <c r="H241" t="s">
        <v>13</v>
      </c>
      <c r="I241" s="1">
        <v>4.4844999999999997</v>
      </c>
      <c r="J241" s="6">
        <v>4.9000000000000004</v>
      </c>
      <c r="K241" t="str">
        <f t="shared" si="12"/>
        <v>Jan</v>
      </c>
      <c r="L241" t="str">
        <f t="shared" si="13"/>
        <v>Fri</v>
      </c>
      <c r="M241" t="str">
        <f t="shared" si="14"/>
        <v>morning</v>
      </c>
      <c r="N241" t="str">
        <f>VLOOKUP(A241,'Customer-details'!$A$1:$C$1001,2,0)</f>
        <v>Normal</v>
      </c>
      <c r="O241" t="str">
        <f>VLOOKUP(A241,'Customer-details'!$A$1:$C$1001,3,0)</f>
        <v>Male</v>
      </c>
      <c r="P241" t="str">
        <f>VLOOKUP(A241,'Product-details'!$A$1:$C$1001,2,0)</f>
        <v>Fashion accessories</v>
      </c>
      <c r="Q241" t="str">
        <f>VLOOKUP(A241,'City-details'!$A$1:$C$1001,3,0)</f>
        <v>Yangon</v>
      </c>
      <c r="R241" t="str">
        <f>VLOOKUP(A241,'City-details'!$A$1:$C$1001,2,0)</f>
        <v>A</v>
      </c>
      <c r="S241" t="str">
        <f t="shared" si="15"/>
        <v>Poor</v>
      </c>
    </row>
    <row r="242" spans="1:19">
      <c r="A242" t="s">
        <v>255</v>
      </c>
      <c r="B242" s="1">
        <v>24.94</v>
      </c>
      <c r="C242" s="4">
        <v>9</v>
      </c>
      <c r="D242" s="2">
        <v>11.223000000000001</v>
      </c>
      <c r="E242" s="1">
        <v>235.68299999999999</v>
      </c>
      <c r="F242" s="3">
        <v>43476</v>
      </c>
      <c r="G242" s="5">
        <v>0.70069444444444395</v>
      </c>
      <c r="H242" t="s">
        <v>17</v>
      </c>
      <c r="I242" s="1">
        <v>11.223000000000001</v>
      </c>
      <c r="J242" s="6">
        <v>5.6</v>
      </c>
      <c r="K242" t="str">
        <f t="shared" si="12"/>
        <v>Jan</v>
      </c>
      <c r="L242" t="str">
        <f t="shared" si="13"/>
        <v>Fri</v>
      </c>
      <c r="M242" t="str">
        <f t="shared" si="14"/>
        <v>evening</v>
      </c>
      <c r="N242" t="str">
        <f>VLOOKUP(A242,'Customer-details'!$A$1:$C$1001,2,0)</f>
        <v>Normal</v>
      </c>
      <c r="O242" t="str">
        <f>VLOOKUP(A242,'Customer-details'!$A$1:$C$1001,3,0)</f>
        <v>Male</v>
      </c>
      <c r="P242" t="str">
        <f>VLOOKUP(A242,'Product-details'!$A$1:$C$1001,2,0)</f>
        <v>Food and beverages</v>
      </c>
      <c r="Q242" t="str">
        <f>VLOOKUP(A242,'City-details'!$A$1:$C$1001,3,0)</f>
        <v>Yangon</v>
      </c>
      <c r="R242" t="str">
        <f>VLOOKUP(A242,'City-details'!$A$1:$C$1001,2,0)</f>
        <v>A</v>
      </c>
      <c r="S242" t="str">
        <f t="shared" si="15"/>
        <v>Poor</v>
      </c>
    </row>
    <row r="243" spans="1:19">
      <c r="A243" t="s">
        <v>256</v>
      </c>
      <c r="B243" s="1">
        <v>59.77</v>
      </c>
      <c r="C243" s="4">
        <v>2</v>
      </c>
      <c r="D243" s="2">
        <v>5.9770000000000003</v>
      </c>
      <c r="E243" s="1">
        <v>125.517</v>
      </c>
      <c r="F243" s="3">
        <v>43535</v>
      </c>
      <c r="G243" s="5">
        <v>0.500694444444444</v>
      </c>
      <c r="H243" t="s">
        <v>17</v>
      </c>
      <c r="I243" s="1">
        <v>5.9770000000000003</v>
      </c>
      <c r="J243" s="6">
        <v>5.8</v>
      </c>
      <c r="K243" t="str">
        <f t="shared" si="12"/>
        <v>Mar</v>
      </c>
      <c r="L243" t="str">
        <f t="shared" si="13"/>
        <v>Mon</v>
      </c>
      <c r="M243" t="str">
        <f t="shared" si="14"/>
        <v>afternoon</v>
      </c>
      <c r="N243" t="str">
        <f>VLOOKUP(A243,'Customer-details'!$A$1:$C$1001,2,0)</f>
        <v>Normal</v>
      </c>
      <c r="O243" t="str">
        <f>VLOOKUP(A243,'Customer-details'!$A$1:$C$1001,3,0)</f>
        <v>Male</v>
      </c>
      <c r="P243" t="str">
        <f>VLOOKUP(A243,'Product-details'!$A$1:$C$1001,2,0)</f>
        <v>Health and beauty</v>
      </c>
      <c r="Q243" t="str">
        <f>VLOOKUP(A243,'City-details'!$A$1:$C$1001,3,0)</f>
        <v>Yangon</v>
      </c>
      <c r="R243" t="str">
        <f>VLOOKUP(A243,'City-details'!$A$1:$C$1001,2,0)</f>
        <v>A</v>
      </c>
      <c r="S243" t="str">
        <f t="shared" si="15"/>
        <v>Poor</v>
      </c>
    </row>
    <row r="244" spans="1:19">
      <c r="A244" t="s">
        <v>257</v>
      </c>
      <c r="B244" s="1">
        <v>93.2</v>
      </c>
      <c r="C244" s="4">
        <v>2</v>
      </c>
      <c r="D244" s="2">
        <v>9.32</v>
      </c>
      <c r="E244" s="1">
        <v>195.72</v>
      </c>
      <c r="F244" s="3">
        <v>43524</v>
      </c>
      <c r="G244" s="5">
        <v>0.77569444444444402</v>
      </c>
      <c r="H244" t="s">
        <v>17</v>
      </c>
      <c r="I244" s="1">
        <v>9.32</v>
      </c>
      <c r="J244" s="6">
        <v>6</v>
      </c>
      <c r="K244" t="str">
        <f t="shared" si="12"/>
        <v>Feb</v>
      </c>
      <c r="L244" t="str">
        <f t="shared" si="13"/>
        <v>Thu</v>
      </c>
      <c r="M244" t="str">
        <f t="shared" si="14"/>
        <v>evening</v>
      </c>
      <c r="N244" t="str">
        <f>VLOOKUP(A244,'Customer-details'!$A$1:$C$1001,2,0)</f>
        <v>Member</v>
      </c>
      <c r="O244" t="str">
        <f>VLOOKUP(A244,'Customer-details'!$A$1:$C$1001,3,0)</f>
        <v>Male</v>
      </c>
      <c r="P244" t="str">
        <f>VLOOKUP(A244,'Product-details'!$A$1:$C$1001,2,0)</f>
        <v>Fashion accessories</v>
      </c>
      <c r="Q244" t="str">
        <f>VLOOKUP(A244,'City-details'!$A$1:$C$1001,3,0)</f>
        <v>Naypyitaw</v>
      </c>
      <c r="R244" t="str">
        <f>VLOOKUP(A244,'City-details'!$A$1:$C$1001,2,0)</f>
        <v>C</v>
      </c>
      <c r="S244" t="str">
        <f t="shared" si="15"/>
        <v>Average</v>
      </c>
    </row>
    <row r="245" spans="1:19">
      <c r="A245" t="s">
        <v>258</v>
      </c>
      <c r="B245" s="1">
        <v>62.65</v>
      </c>
      <c r="C245" s="4">
        <v>4</v>
      </c>
      <c r="D245" s="2">
        <v>12.53</v>
      </c>
      <c r="E245" s="1">
        <v>263.13</v>
      </c>
      <c r="F245" s="3">
        <v>43470</v>
      </c>
      <c r="G245" s="5">
        <v>0.47569444444444398</v>
      </c>
      <c r="H245" t="s">
        <v>15</v>
      </c>
      <c r="I245" s="1">
        <v>12.53</v>
      </c>
      <c r="J245" s="6">
        <v>4.2</v>
      </c>
      <c r="K245" t="str">
        <f t="shared" si="12"/>
        <v>Jan</v>
      </c>
      <c r="L245" t="str">
        <f t="shared" si="13"/>
        <v>Sat</v>
      </c>
      <c r="M245" t="str">
        <f t="shared" si="14"/>
        <v>morning</v>
      </c>
      <c r="N245" t="str">
        <f>VLOOKUP(A245,'Customer-details'!$A$1:$C$1001,2,0)</f>
        <v>Member</v>
      </c>
      <c r="O245" t="str">
        <f>VLOOKUP(A245,'Customer-details'!$A$1:$C$1001,3,0)</f>
        <v>Male</v>
      </c>
      <c r="P245" t="str">
        <f>VLOOKUP(A245,'Product-details'!$A$1:$C$1001,2,0)</f>
        <v>Home and lifestyle</v>
      </c>
      <c r="Q245" t="str">
        <f>VLOOKUP(A245,'City-details'!$A$1:$C$1001,3,0)</f>
        <v>Yangon</v>
      </c>
      <c r="R245" t="str">
        <f>VLOOKUP(A245,'City-details'!$A$1:$C$1001,2,0)</f>
        <v>A</v>
      </c>
      <c r="S245" t="str">
        <f t="shared" si="15"/>
        <v>Poor</v>
      </c>
    </row>
    <row r="246" spans="1:19">
      <c r="A246" t="s">
        <v>259</v>
      </c>
      <c r="B246" s="1">
        <v>93.87</v>
      </c>
      <c r="C246" s="4">
        <v>8</v>
      </c>
      <c r="D246" s="2">
        <v>37.548000000000002</v>
      </c>
      <c r="E246" s="1">
        <v>788.50800000000004</v>
      </c>
      <c r="F246" s="3">
        <v>43498</v>
      </c>
      <c r="G246" s="5">
        <v>0.77916666666666701</v>
      </c>
      <c r="H246" t="s">
        <v>17</v>
      </c>
      <c r="I246" s="1">
        <v>37.548000000000002</v>
      </c>
      <c r="J246" s="6">
        <v>8.3000000000000007</v>
      </c>
      <c r="K246" t="str">
        <f t="shared" si="12"/>
        <v>Feb</v>
      </c>
      <c r="L246" t="str">
        <f t="shared" si="13"/>
        <v>Sat</v>
      </c>
      <c r="M246" t="str">
        <f t="shared" si="14"/>
        <v>evening</v>
      </c>
      <c r="N246" t="str">
        <f>VLOOKUP(A246,'Customer-details'!$A$1:$C$1001,2,0)</f>
        <v>Normal</v>
      </c>
      <c r="O246" t="str">
        <f>VLOOKUP(A246,'Customer-details'!$A$1:$C$1001,3,0)</f>
        <v>Male</v>
      </c>
      <c r="P246" t="str">
        <f>VLOOKUP(A246,'Product-details'!$A$1:$C$1001,2,0)</f>
        <v>Home and lifestyle</v>
      </c>
      <c r="Q246" t="str">
        <f>VLOOKUP(A246,'City-details'!$A$1:$C$1001,3,0)</f>
        <v>Mandalay</v>
      </c>
      <c r="R246" t="str">
        <f>VLOOKUP(A246,'City-details'!$A$1:$C$1001,2,0)</f>
        <v>B</v>
      </c>
      <c r="S246" t="str">
        <f t="shared" si="15"/>
        <v>Good</v>
      </c>
    </row>
    <row r="247" spans="1:19">
      <c r="A247" t="s">
        <v>260</v>
      </c>
      <c r="B247" s="1">
        <v>47.59</v>
      </c>
      <c r="C247" s="4">
        <v>8</v>
      </c>
      <c r="D247" s="2">
        <v>19.036000000000001</v>
      </c>
      <c r="E247" s="1">
        <v>399.75599999999997</v>
      </c>
      <c r="F247" s="3">
        <v>43466</v>
      </c>
      <c r="G247" s="5">
        <v>0.61597222222222203</v>
      </c>
      <c r="H247" t="s">
        <v>15</v>
      </c>
      <c r="I247" s="1">
        <v>19.036000000000001</v>
      </c>
      <c r="J247" s="6">
        <v>5.7</v>
      </c>
      <c r="K247" t="str">
        <f t="shared" si="12"/>
        <v>Jan</v>
      </c>
      <c r="L247" t="str">
        <f t="shared" si="13"/>
        <v>Tue</v>
      </c>
      <c r="M247" t="str">
        <f t="shared" si="14"/>
        <v>afternoon</v>
      </c>
      <c r="N247" t="str">
        <f>VLOOKUP(A247,'Customer-details'!$A$1:$C$1001,2,0)</f>
        <v>Member</v>
      </c>
      <c r="O247" t="str">
        <f>VLOOKUP(A247,'Customer-details'!$A$1:$C$1001,3,0)</f>
        <v>Male</v>
      </c>
      <c r="P247" t="str">
        <f>VLOOKUP(A247,'Product-details'!$A$1:$C$1001,2,0)</f>
        <v>Home and lifestyle</v>
      </c>
      <c r="Q247" t="str">
        <f>VLOOKUP(A247,'City-details'!$A$1:$C$1001,3,0)</f>
        <v>Yangon</v>
      </c>
      <c r="R247" t="str">
        <f>VLOOKUP(A247,'City-details'!$A$1:$C$1001,2,0)</f>
        <v>A</v>
      </c>
      <c r="S247" t="str">
        <f t="shared" si="15"/>
        <v>Poor</v>
      </c>
    </row>
    <row r="248" spans="1:19">
      <c r="A248" t="s">
        <v>261</v>
      </c>
      <c r="B248" s="1">
        <v>81.400000000000006</v>
      </c>
      <c r="C248" s="4">
        <v>3</v>
      </c>
      <c r="D248" s="2">
        <v>12.21</v>
      </c>
      <c r="E248" s="1">
        <v>256.41000000000003</v>
      </c>
      <c r="F248" s="3">
        <v>43505</v>
      </c>
      <c r="G248" s="5">
        <v>0.82152777777777797</v>
      </c>
      <c r="H248" t="s">
        <v>15</v>
      </c>
      <c r="I248" s="1">
        <v>12.21</v>
      </c>
      <c r="J248" s="6">
        <v>4.8</v>
      </c>
      <c r="K248" t="str">
        <f t="shared" si="12"/>
        <v>Feb</v>
      </c>
      <c r="L248" t="str">
        <f t="shared" si="13"/>
        <v>Sat</v>
      </c>
      <c r="M248" t="str">
        <f t="shared" si="14"/>
        <v>evening</v>
      </c>
      <c r="N248" t="str">
        <f>VLOOKUP(A248,'Customer-details'!$A$1:$C$1001,2,0)</f>
        <v>Member</v>
      </c>
      <c r="O248" t="str">
        <f>VLOOKUP(A248,'Customer-details'!$A$1:$C$1001,3,0)</f>
        <v>Female</v>
      </c>
      <c r="P248" t="str">
        <f>VLOOKUP(A248,'Product-details'!$A$1:$C$1001,2,0)</f>
        <v>Electronic accessories</v>
      </c>
      <c r="Q248" t="str">
        <f>VLOOKUP(A248,'City-details'!$A$1:$C$1001,3,0)</f>
        <v>Mandalay</v>
      </c>
      <c r="R248" t="str">
        <f>VLOOKUP(A248,'City-details'!$A$1:$C$1001,2,0)</f>
        <v>B</v>
      </c>
      <c r="S248" t="str">
        <f t="shared" si="15"/>
        <v>Poor</v>
      </c>
    </row>
    <row r="249" spans="1:19">
      <c r="A249" t="s">
        <v>262</v>
      </c>
      <c r="B249" s="1">
        <v>17.940000000000001</v>
      </c>
      <c r="C249" s="4">
        <v>5</v>
      </c>
      <c r="D249" s="2">
        <v>4.4850000000000003</v>
      </c>
      <c r="E249" s="1">
        <v>94.185000000000002</v>
      </c>
      <c r="F249" s="3">
        <v>43488</v>
      </c>
      <c r="G249" s="5">
        <v>0.58611111111111103</v>
      </c>
      <c r="H249" t="s">
        <v>13</v>
      </c>
      <c r="I249" s="1">
        <v>4.4850000000000003</v>
      </c>
      <c r="J249" s="6">
        <v>6.8</v>
      </c>
      <c r="K249" t="str">
        <f t="shared" si="12"/>
        <v>Jan</v>
      </c>
      <c r="L249" t="str">
        <f t="shared" si="13"/>
        <v>Wed</v>
      </c>
      <c r="M249" t="str">
        <f t="shared" si="14"/>
        <v>afternoon</v>
      </c>
      <c r="N249" t="str">
        <f>VLOOKUP(A249,'Customer-details'!$A$1:$C$1001,2,0)</f>
        <v>Member</v>
      </c>
      <c r="O249" t="str">
        <f>VLOOKUP(A249,'Customer-details'!$A$1:$C$1001,3,0)</f>
        <v>Male</v>
      </c>
      <c r="P249" t="str">
        <f>VLOOKUP(A249,'Product-details'!$A$1:$C$1001,2,0)</f>
        <v>Fashion accessories</v>
      </c>
      <c r="Q249" t="str">
        <f>VLOOKUP(A249,'City-details'!$A$1:$C$1001,3,0)</f>
        <v>Yangon</v>
      </c>
      <c r="R249" t="str">
        <f>VLOOKUP(A249,'City-details'!$A$1:$C$1001,2,0)</f>
        <v>A</v>
      </c>
      <c r="S249" t="str">
        <f t="shared" si="15"/>
        <v>Average</v>
      </c>
    </row>
    <row r="250" spans="1:19">
      <c r="A250" t="s">
        <v>263</v>
      </c>
      <c r="B250" s="1">
        <v>77.72</v>
      </c>
      <c r="C250" s="4">
        <v>4</v>
      </c>
      <c r="D250" s="2">
        <v>15.544</v>
      </c>
      <c r="E250" s="1">
        <v>326.42399999999998</v>
      </c>
      <c r="F250" s="3">
        <v>43472</v>
      </c>
      <c r="G250" s="5">
        <v>0.67430555555555605</v>
      </c>
      <c r="H250" t="s">
        <v>17</v>
      </c>
      <c r="I250" s="1">
        <v>15.544</v>
      </c>
      <c r="J250" s="6">
        <v>8.8000000000000007</v>
      </c>
      <c r="K250" t="str">
        <f t="shared" si="12"/>
        <v>Jan</v>
      </c>
      <c r="L250" t="str">
        <f t="shared" si="13"/>
        <v>Mon</v>
      </c>
      <c r="M250" t="str">
        <f t="shared" si="14"/>
        <v>evening</v>
      </c>
      <c r="N250" t="str">
        <f>VLOOKUP(A250,'Customer-details'!$A$1:$C$1001,2,0)</f>
        <v>Member</v>
      </c>
      <c r="O250" t="str">
        <f>VLOOKUP(A250,'Customer-details'!$A$1:$C$1001,3,0)</f>
        <v>Male</v>
      </c>
      <c r="P250" t="str">
        <f>VLOOKUP(A250,'Product-details'!$A$1:$C$1001,2,0)</f>
        <v>Electronic accessories</v>
      </c>
      <c r="Q250" t="str">
        <f>VLOOKUP(A250,'City-details'!$A$1:$C$1001,3,0)</f>
        <v>Yangon</v>
      </c>
      <c r="R250" t="str">
        <f>VLOOKUP(A250,'City-details'!$A$1:$C$1001,2,0)</f>
        <v>A</v>
      </c>
      <c r="S250" t="str">
        <f t="shared" si="15"/>
        <v>Good</v>
      </c>
    </row>
    <row r="251" spans="1:19">
      <c r="A251" t="s">
        <v>264</v>
      </c>
      <c r="B251" s="1">
        <v>73.06</v>
      </c>
      <c r="C251" s="4">
        <v>7</v>
      </c>
      <c r="D251" s="2">
        <v>25.571000000000002</v>
      </c>
      <c r="E251" s="1">
        <v>536.99099999999999</v>
      </c>
      <c r="F251" s="3">
        <v>43479</v>
      </c>
      <c r="G251" s="5">
        <v>0.79583333333333295</v>
      </c>
      <c r="H251" t="s">
        <v>17</v>
      </c>
      <c r="I251" s="1">
        <v>25.571000000000002</v>
      </c>
      <c r="J251" s="6">
        <v>4.2</v>
      </c>
      <c r="K251" t="str">
        <f t="shared" si="12"/>
        <v>Jan</v>
      </c>
      <c r="L251" t="str">
        <f t="shared" si="13"/>
        <v>Mon</v>
      </c>
      <c r="M251" t="str">
        <f t="shared" si="14"/>
        <v>evening</v>
      </c>
      <c r="N251" t="str">
        <f>VLOOKUP(A251,'Customer-details'!$A$1:$C$1001,2,0)</f>
        <v>Normal</v>
      </c>
      <c r="O251" t="str">
        <f>VLOOKUP(A251,'Customer-details'!$A$1:$C$1001,3,0)</f>
        <v>Male</v>
      </c>
      <c r="P251" t="str">
        <f>VLOOKUP(A251,'Product-details'!$A$1:$C$1001,2,0)</f>
        <v>Food and beverages</v>
      </c>
      <c r="Q251" t="str">
        <f>VLOOKUP(A251,'City-details'!$A$1:$C$1001,3,0)</f>
        <v>Mandalay</v>
      </c>
      <c r="R251" t="str">
        <f>VLOOKUP(A251,'City-details'!$A$1:$C$1001,2,0)</f>
        <v>B</v>
      </c>
      <c r="S251" t="str">
        <f t="shared" si="15"/>
        <v>Poor</v>
      </c>
    </row>
    <row r="252" spans="1:19">
      <c r="A252" t="s">
        <v>265</v>
      </c>
      <c r="B252" s="1">
        <v>46.55</v>
      </c>
      <c r="C252" s="4">
        <v>9</v>
      </c>
      <c r="D252" s="2">
        <v>20.947500000000002</v>
      </c>
      <c r="E252" s="1">
        <v>439.89749999999998</v>
      </c>
      <c r="F252" s="3">
        <v>43498</v>
      </c>
      <c r="G252" s="5">
        <v>0.64861111111111103</v>
      </c>
      <c r="H252" t="s">
        <v>13</v>
      </c>
      <c r="I252" s="1">
        <v>20.947500000000002</v>
      </c>
      <c r="J252" s="6">
        <v>6.4</v>
      </c>
      <c r="K252" t="str">
        <f t="shared" si="12"/>
        <v>Feb</v>
      </c>
      <c r="L252" t="str">
        <f t="shared" si="13"/>
        <v>Sat</v>
      </c>
      <c r="M252" t="str">
        <f t="shared" si="14"/>
        <v>afternoon</v>
      </c>
      <c r="N252" t="str">
        <f>VLOOKUP(A252,'Customer-details'!$A$1:$C$1001,2,0)</f>
        <v>Member</v>
      </c>
      <c r="O252" t="str">
        <f>VLOOKUP(A252,'Customer-details'!$A$1:$C$1001,3,0)</f>
        <v>Male</v>
      </c>
      <c r="P252" t="str">
        <f>VLOOKUP(A252,'Product-details'!$A$1:$C$1001,2,0)</f>
        <v>Food and beverages</v>
      </c>
      <c r="Q252" t="str">
        <f>VLOOKUP(A252,'City-details'!$A$1:$C$1001,3,0)</f>
        <v>Mandalay</v>
      </c>
      <c r="R252" t="str">
        <f>VLOOKUP(A252,'City-details'!$A$1:$C$1001,2,0)</f>
        <v>B</v>
      </c>
      <c r="S252" t="str">
        <f t="shared" si="15"/>
        <v>Average</v>
      </c>
    </row>
    <row r="253" spans="1:19">
      <c r="A253" t="s">
        <v>266</v>
      </c>
      <c r="B253" s="1">
        <v>35.19</v>
      </c>
      <c r="C253" s="4">
        <v>10</v>
      </c>
      <c r="D253" s="2">
        <v>17.594999999999999</v>
      </c>
      <c r="E253" s="1">
        <v>369.495</v>
      </c>
      <c r="F253" s="3">
        <v>43541</v>
      </c>
      <c r="G253" s="5">
        <v>0.79583333333333295</v>
      </c>
      <c r="H253" t="s">
        <v>17</v>
      </c>
      <c r="I253" s="1">
        <v>17.594999999999999</v>
      </c>
      <c r="J253" s="6">
        <v>8.4</v>
      </c>
      <c r="K253" t="str">
        <f t="shared" si="12"/>
        <v>Mar</v>
      </c>
      <c r="L253" t="str">
        <f t="shared" si="13"/>
        <v>Sun</v>
      </c>
      <c r="M253" t="str">
        <f t="shared" si="14"/>
        <v>evening</v>
      </c>
      <c r="N253" t="str">
        <f>VLOOKUP(A253,'Customer-details'!$A$1:$C$1001,2,0)</f>
        <v>Member</v>
      </c>
      <c r="O253" t="str">
        <f>VLOOKUP(A253,'Customer-details'!$A$1:$C$1001,3,0)</f>
        <v>Male</v>
      </c>
      <c r="P253" t="str">
        <f>VLOOKUP(A253,'Product-details'!$A$1:$C$1001,2,0)</f>
        <v>Fashion accessories</v>
      </c>
      <c r="Q253" t="str">
        <f>VLOOKUP(A253,'City-details'!$A$1:$C$1001,3,0)</f>
        <v>Naypyitaw</v>
      </c>
      <c r="R253" t="str">
        <f>VLOOKUP(A253,'City-details'!$A$1:$C$1001,2,0)</f>
        <v>C</v>
      </c>
      <c r="S253" t="str">
        <f t="shared" si="15"/>
        <v>Good</v>
      </c>
    </row>
    <row r="254" spans="1:19">
      <c r="A254" t="s">
        <v>267</v>
      </c>
      <c r="B254" s="1">
        <v>14.39</v>
      </c>
      <c r="C254" s="4">
        <v>2</v>
      </c>
      <c r="D254" s="2">
        <v>1.4390000000000001</v>
      </c>
      <c r="E254" s="1">
        <v>30.219000000000001</v>
      </c>
      <c r="F254" s="3">
        <v>43526</v>
      </c>
      <c r="G254" s="5">
        <v>0.82222222222222197</v>
      </c>
      <c r="H254" t="s">
        <v>17</v>
      </c>
      <c r="I254" s="1">
        <v>1.4390000000000001</v>
      </c>
      <c r="J254" s="6">
        <v>7.2</v>
      </c>
      <c r="K254" t="str">
        <f t="shared" si="12"/>
        <v>Mar</v>
      </c>
      <c r="L254" t="str">
        <f t="shared" si="13"/>
        <v>Sat</v>
      </c>
      <c r="M254" t="str">
        <f t="shared" si="14"/>
        <v>evening</v>
      </c>
      <c r="N254" t="str">
        <f>VLOOKUP(A254,'Customer-details'!$A$1:$C$1001,2,0)</f>
        <v>Normal</v>
      </c>
      <c r="O254" t="str">
        <f>VLOOKUP(A254,'Customer-details'!$A$1:$C$1001,3,0)</f>
        <v>Female</v>
      </c>
      <c r="P254" t="str">
        <f>VLOOKUP(A254,'Product-details'!$A$1:$C$1001,2,0)</f>
        <v>Sports and travel</v>
      </c>
      <c r="Q254" t="str">
        <f>VLOOKUP(A254,'City-details'!$A$1:$C$1001,3,0)</f>
        <v>Naypyitaw</v>
      </c>
      <c r="R254" t="str">
        <f>VLOOKUP(A254,'City-details'!$A$1:$C$1001,2,0)</f>
        <v>C</v>
      </c>
      <c r="S254" t="str">
        <f t="shared" si="15"/>
        <v>Average</v>
      </c>
    </row>
    <row r="255" spans="1:19">
      <c r="A255" t="s">
        <v>268</v>
      </c>
      <c r="B255" s="1">
        <v>23.75</v>
      </c>
      <c r="C255" s="4">
        <v>4</v>
      </c>
      <c r="D255" s="2">
        <v>4.75</v>
      </c>
      <c r="E255" s="1">
        <v>99.75</v>
      </c>
      <c r="F255" s="3">
        <v>43540</v>
      </c>
      <c r="G255" s="5">
        <v>0.47361111111111098</v>
      </c>
      <c r="H255" t="s">
        <v>15</v>
      </c>
      <c r="I255" s="1">
        <v>4.75</v>
      </c>
      <c r="J255" s="6">
        <v>5.2</v>
      </c>
      <c r="K255" t="str">
        <f t="shared" si="12"/>
        <v>Mar</v>
      </c>
      <c r="L255" t="str">
        <f t="shared" si="13"/>
        <v>Sat</v>
      </c>
      <c r="M255" t="str">
        <f t="shared" si="14"/>
        <v>morning</v>
      </c>
      <c r="N255" t="str">
        <f>VLOOKUP(A255,'Customer-details'!$A$1:$C$1001,2,0)</f>
        <v>Normal</v>
      </c>
      <c r="O255" t="str">
        <f>VLOOKUP(A255,'Customer-details'!$A$1:$C$1001,3,0)</f>
        <v>Male</v>
      </c>
      <c r="P255" t="str">
        <f>VLOOKUP(A255,'Product-details'!$A$1:$C$1001,2,0)</f>
        <v>Home and lifestyle</v>
      </c>
      <c r="Q255" t="str">
        <f>VLOOKUP(A255,'City-details'!$A$1:$C$1001,3,0)</f>
        <v>Yangon</v>
      </c>
      <c r="R255" t="str">
        <f>VLOOKUP(A255,'City-details'!$A$1:$C$1001,2,0)</f>
        <v>A</v>
      </c>
      <c r="S255" t="str">
        <f t="shared" si="15"/>
        <v>Poor</v>
      </c>
    </row>
    <row r="256" spans="1:19">
      <c r="A256" t="s">
        <v>269</v>
      </c>
      <c r="B256" s="1">
        <v>58.9</v>
      </c>
      <c r="C256" s="4">
        <v>8</v>
      </c>
      <c r="D256" s="2">
        <v>23.56</v>
      </c>
      <c r="E256" s="1">
        <v>494.76</v>
      </c>
      <c r="F256" s="3">
        <v>43471</v>
      </c>
      <c r="G256" s="5">
        <v>0.47430555555555598</v>
      </c>
      <c r="H256" t="s">
        <v>15</v>
      </c>
      <c r="I256" s="1">
        <v>23.56</v>
      </c>
      <c r="J256" s="6">
        <v>8.9</v>
      </c>
      <c r="K256" t="str">
        <f t="shared" si="12"/>
        <v>Jan</v>
      </c>
      <c r="L256" t="str">
        <f t="shared" si="13"/>
        <v>Sun</v>
      </c>
      <c r="M256" t="str">
        <f t="shared" si="14"/>
        <v>morning</v>
      </c>
      <c r="N256" t="str">
        <f>VLOOKUP(A256,'Customer-details'!$A$1:$C$1001,2,0)</f>
        <v>Member</v>
      </c>
      <c r="O256" t="str">
        <f>VLOOKUP(A256,'Customer-details'!$A$1:$C$1001,3,0)</f>
        <v>Male</v>
      </c>
      <c r="P256" t="str">
        <f>VLOOKUP(A256,'Product-details'!$A$1:$C$1001,2,0)</f>
        <v>Home and lifestyle</v>
      </c>
      <c r="Q256" t="str">
        <f>VLOOKUP(A256,'City-details'!$A$1:$C$1001,3,0)</f>
        <v>Yangon</v>
      </c>
      <c r="R256" t="str">
        <f>VLOOKUP(A256,'City-details'!$A$1:$C$1001,2,0)</f>
        <v>A</v>
      </c>
      <c r="S256" t="str">
        <f t="shared" si="15"/>
        <v>Good</v>
      </c>
    </row>
    <row r="257" spans="1:19">
      <c r="A257" t="s">
        <v>270</v>
      </c>
      <c r="B257" s="1">
        <v>32.619999999999997</v>
      </c>
      <c r="C257" s="4">
        <v>4</v>
      </c>
      <c r="D257" s="2">
        <v>6.524</v>
      </c>
      <c r="E257" s="1">
        <v>137.00399999999999</v>
      </c>
      <c r="F257" s="3">
        <v>43494</v>
      </c>
      <c r="G257" s="5">
        <v>0.59166666666666701</v>
      </c>
      <c r="H257" t="s">
        <v>15</v>
      </c>
      <c r="I257" s="1">
        <v>6.524</v>
      </c>
      <c r="J257" s="6">
        <v>9</v>
      </c>
      <c r="K257" t="str">
        <f t="shared" si="12"/>
        <v>Jan</v>
      </c>
      <c r="L257" t="str">
        <f t="shared" si="13"/>
        <v>Tue</v>
      </c>
      <c r="M257" t="str">
        <f t="shared" si="14"/>
        <v>afternoon</v>
      </c>
      <c r="N257" t="str">
        <f>VLOOKUP(A257,'Customer-details'!$A$1:$C$1001,2,0)</f>
        <v>Member</v>
      </c>
      <c r="O257" t="str">
        <f>VLOOKUP(A257,'Customer-details'!$A$1:$C$1001,3,0)</f>
        <v>Male</v>
      </c>
      <c r="P257" t="str">
        <f>VLOOKUP(A257,'Product-details'!$A$1:$C$1001,2,0)</f>
        <v>Fashion accessories</v>
      </c>
      <c r="Q257" t="str">
        <f>VLOOKUP(A257,'City-details'!$A$1:$C$1001,3,0)</f>
        <v>Mandalay</v>
      </c>
      <c r="R257" t="str">
        <f>VLOOKUP(A257,'City-details'!$A$1:$C$1001,2,0)</f>
        <v>B</v>
      </c>
      <c r="S257" t="str">
        <f t="shared" si="15"/>
        <v>Good</v>
      </c>
    </row>
    <row r="258" spans="1:19">
      <c r="A258" t="s">
        <v>271</v>
      </c>
      <c r="B258" s="1">
        <v>66.349999999999994</v>
      </c>
      <c r="C258" s="4">
        <v>1</v>
      </c>
      <c r="D258" s="2">
        <v>3.3174999999999999</v>
      </c>
      <c r="E258" s="1">
        <v>69.667500000000004</v>
      </c>
      <c r="F258" s="3">
        <v>43496</v>
      </c>
      <c r="G258" s="5">
        <v>0.44861111111111102</v>
      </c>
      <c r="H258" t="s">
        <v>17</v>
      </c>
      <c r="I258" s="1">
        <v>3.3174999999999999</v>
      </c>
      <c r="J258" s="6">
        <v>9.6999999999999993</v>
      </c>
      <c r="K258" t="str">
        <f t="shared" ref="K258:K321" si="16">TEXT(F258,"MMM")</f>
        <v>Jan</v>
      </c>
      <c r="L258" t="str">
        <f t="shared" ref="L258:L321" si="17">TEXT(F258,"ddd")</f>
        <v>Thu</v>
      </c>
      <c r="M258" t="str">
        <f t="shared" si="14"/>
        <v>morning</v>
      </c>
      <c r="N258" t="str">
        <f>VLOOKUP(A258,'Customer-details'!$A$1:$C$1001,2,0)</f>
        <v>Member</v>
      </c>
      <c r="O258" t="str">
        <f>VLOOKUP(A258,'Customer-details'!$A$1:$C$1001,3,0)</f>
        <v>Male</v>
      </c>
      <c r="P258" t="str">
        <f>VLOOKUP(A258,'Product-details'!$A$1:$C$1001,2,0)</f>
        <v>Electronic accessories</v>
      </c>
      <c r="Q258" t="str">
        <f>VLOOKUP(A258,'City-details'!$A$1:$C$1001,3,0)</f>
        <v>Yangon</v>
      </c>
      <c r="R258" t="str">
        <f>VLOOKUP(A258,'City-details'!$A$1:$C$1001,2,0)</f>
        <v>A</v>
      </c>
      <c r="S258" t="str">
        <f t="shared" si="15"/>
        <v>Good</v>
      </c>
    </row>
    <row r="259" spans="1:19">
      <c r="A259" t="s">
        <v>272</v>
      </c>
      <c r="B259" s="1">
        <v>25.91</v>
      </c>
      <c r="C259" s="4">
        <v>6</v>
      </c>
      <c r="D259" s="2">
        <v>7.7729999999999997</v>
      </c>
      <c r="E259" s="1">
        <v>163.233</v>
      </c>
      <c r="F259" s="3">
        <v>43501</v>
      </c>
      <c r="G259" s="5">
        <v>0.42777777777777798</v>
      </c>
      <c r="H259" t="s">
        <v>13</v>
      </c>
      <c r="I259" s="1">
        <v>7.7729999999999997</v>
      </c>
      <c r="J259" s="6">
        <v>8.6999999999999993</v>
      </c>
      <c r="K259" t="str">
        <f t="shared" si="16"/>
        <v>Feb</v>
      </c>
      <c r="L259" t="str">
        <f t="shared" si="17"/>
        <v>Tue</v>
      </c>
      <c r="M259" t="str">
        <f t="shared" ref="M259:M322" si="18">IF(G259&lt;TIME(12,0,0),"morning",IF(AND(G259&gt;=TIME(12,0,0),G259&lt;TIME(16,0,0)),"afternoon","evening"))</f>
        <v>morning</v>
      </c>
      <c r="N259" t="str">
        <f>VLOOKUP(A259,'Customer-details'!$A$1:$C$1001,2,0)</f>
        <v>Member</v>
      </c>
      <c r="O259" t="str">
        <f>VLOOKUP(A259,'Customer-details'!$A$1:$C$1001,3,0)</f>
        <v>Male</v>
      </c>
      <c r="P259" t="str">
        <f>VLOOKUP(A259,'Product-details'!$A$1:$C$1001,2,0)</f>
        <v>Home and lifestyle</v>
      </c>
      <c r="Q259" t="str">
        <f>VLOOKUP(A259,'City-details'!$A$1:$C$1001,3,0)</f>
        <v>Yangon</v>
      </c>
      <c r="R259" t="str">
        <f>VLOOKUP(A259,'City-details'!$A$1:$C$1001,2,0)</f>
        <v>A</v>
      </c>
      <c r="S259" t="str">
        <f t="shared" ref="S259:S322" si="19">IF(J259&gt;=8,"Good",IF(AND(J259&lt;8,J259&gt;=6),"Average","Poor"))</f>
        <v>Good</v>
      </c>
    </row>
    <row r="260" spans="1:19">
      <c r="A260" t="s">
        <v>273</v>
      </c>
      <c r="B260" s="1">
        <v>32.25</v>
      </c>
      <c r="C260" s="4">
        <v>4</v>
      </c>
      <c r="D260" s="2">
        <v>6.45</v>
      </c>
      <c r="E260" s="1">
        <v>135.44999999999999</v>
      </c>
      <c r="F260" s="3">
        <v>43509</v>
      </c>
      <c r="G260" s="5">
        <v>0.52638888888888902</v>
      </c>
      <c r="H260" t="s">
        <v>13</v>
      </c>
      <c r="I260" s="1">
        <v>6.45</v>
      </c>
      <c r="J260" s="6">
        <v>6.5</v>
      </c>
      <c r="K260" t="str">
        <f t="shared" si="16"/>
        <v>Feb</v>
      </c>
      <c r="L260" t="str">
        <f t="shared" si="17"/>
        <v>Wed</v>
      </c>
      <c r="M260" t="str">
        <f t="shared" si="18"/>
        <v>afternoon</v>
      </c>
      <c r="N260" t="str">
        <f>VLOOKUP(A260,'Customer-details'!$A$1:$C$1001,2,0)</f>
        <v>Member</v>
      </c>
      <c r="O260" t="str">
        <f>VLOOKUP(A260,'Customer-details'!$A$1:$C$1001,3,0)</f>
        <v>Male</v>
      </c>
      <c r="P260" t="str">
        <f>VLOOKUP(A260,'Product-details'!$A$1:$C$1001,2,0)</f>
        <v>Electronic accessories</v>
      </c>
      <c r="Q260" t="str">
        <f>VLOOKUP(A260,'City-details'!$A$1:$C$1001,3,0)</f>
        <v>Yangon</v>
      </c>
      <c r="R260" t="str">
        <f>VLOOKUP(A260,'City-details'!$A$1:$C$1001,2,0)</f>
        <v>A</v>
      </c>
      <c r="S260" t="str">
        <f t="shared" si="19"/>
        <v>Average</v>
      </c>
    </row>
    <row r="261" spans="1:19">
      <c r="A261" t="s">
        <v>274</v>
      </c>
      <c r="B261" s="1">
        <v>65.94</v>
      </c>
      <c r="C261" s="4">
        <v>4</v>
      </c>
      <c r="D261" s="2">
        <v>13.188000000000001</v>
      </c>
      <c r="E261" s="1">
        <v>276.94799999999998</v>
      </c>
      <c r="F261" s="3">
        <v>43503</v>
      </c>
      <c r="G261" s="5">
        <v>0.54513888888888895</v>
      </c>
      <c r="H261" t="s">
        <v>17</v>
      </c>
      <c r="I261" s="1">
        <v>13.188000000000001</v>
      </c>
      <c r="J261" s="6">
        <v>6.9</v>
      </c>
      <c r="K261" t="str">
        <f t="shared" si="16"/>
        <v>Feb</v>
      </c>
      <c r="L261" t="str">
        <f t="shared" si="17"/>
        <v>Thu</v>
      </c>
      <c r="M261" t="str">
        <f t="shared" si="18"/>
        <v>afternoon</v>
      </c>
      <c r="N261" t="str">
        <f>VLOOKUP(A261,'Customer-details'!$A$1:$C$1001,2,0)</f>
        <v>Member</v>
      </c>
      <c r="O261" t="str">
        <f>VLOOKUP(A261,'Customer-details'!$A$1:$C$1001,3,0)</f>
        <v>Male</v>
      </c>
      <c r="P261" t="str">
        <f>VLOOKUP(A261,'Product-details'!$A$1:$C$1001,2,0)</f>
        <v>Electronic accessories</v>
      </c>
      <c r="Q261" t="str">
        <f>VLOOKUP(A261,'City-details'!$A$1:$C$1001,3,0)</f>
        <v>Naypyitaw</v>
      </c>
      <c r="R261" t="str">
        <f>VLOOKUP(A261,'City-details'!$A$1:$C$1001,2,0)</f>
        <v>C</v>
      </c>
      <c r="S261" t="str">
        <f t="shared" si="19"/>
        <v>Average</v>
      </c>
    </row>
    <row r="262" spans="1:19">
      <c r="A262" t="s">
        <v>275</v>
      </c>
      <c r="B262" s="1">
        <v>75.06</v>
      </c>
      <c r="C262" s="4">
        <v>9</v>
      </c>
      <c r="D262" s="2">
        <v>33.777000000000001</v>
      </c>
      <c r="E262" s="1">
        <v>709.31700000000001</v>
      </c>
      <c r="F262" s="3">
        <v>43543</v>
      </c>
      <c r="G262" s="5">
        <v>0.55902777777777801</v>
      </c>
      <c r="H262" t="s">
        <v>13</v>
      </c>
      <c r="I262" s="1">
        <v>33.777000000000001</v>
      </c>
      <c r="J262" s="6">
        <v>6.2</v>
      </c>
      <c r="K262" t="str">
        <f t="shared" si="16"/>
        <v>Mar</v>
      </c>
      <c r="L262" t="str">
        <f t="shared" si="17"/>
        <v>Tue</v>
      </c>
      <c r="M262" t="str">
        <f t="shared" si="18"/>
        <v>afternoon</v>
      </c>
      <c r="N262" t="str">
        <f>VLOOKUP(A262,'Customer-details'!$A$1:$C$1001,2,0)</f>
        <v>Normal</v>
      </c>
      <c r="O262" t="str">
        <f>VLOOKUP(A262,'Customer-details'!$A$1:$C$1001,3,0)</f>
        <v>Female</v>
      </c>
      <c r="P262" t="str">
        <f>VLOOKUP(A262,'Product-details'!$A$1:$C$1001,2,0)</f>
        <v>Electronic accessories</v>
      </c>
      <c r="Q262" t="str">
        <f>VLOOKUP(A262,'City-details'!$A$1:$C$1001,3,0)</f>
        <v>Yangon</v>
      </c>
      <c r="R262" t="str">
        <f>VLOOKUP(A262,'City-details'!$A$1:$C$1001,2,0)</f>
        <v>A</v>
      </c>
      <c r="S262" t="str">
        <f t="shared" si="19"/>
        <v>Average</v>
      </c>
    </row>
    <row r="263" spans="1:19">
      <c r="A263" t="s">
        <v>276</v>
      </c>
      <c r="B263" s="1">
        <v>16.45</v>
      </c>
      <c r="C263" s="4">
        <v>4</v>
      </c>
      <c r="D263" s="2">
        <v>3.29</v>
      </c>
      <c r="E263" s="1">
        <v>69.09</v>
      </c>
      <c r="F263" s="3">
        <v>43531</v>
      </c>
      <c r="G263" s="5">
        <v>0.62013888888888902</v>
      </c>
      <c r="H263" t="s">
        <v>13</v>
      </c>
      <c r="I263" s="1">
        <v>3.29</v>
      </c>
      <c r="J263" s="6">
        <v>5.6</v>
      </c>
      <c r="K263" t="str">
        <f t="shared" si="16"/>
        <v>Mar</v>
      </c>
      <c r="L263" t="str">
        <f t="shared" si="17"/>
        <v>Thu</v>
      </c>
      <c r="M263" t="str">
        <f t="shared" si="18"/>
        <v>afternoon</v>
      </c>
      <c r="N263" t="str">
        <f>VLOOKUP(A263,'Customer-details'!$A$1:$C$1001,2,0)</f>
        <v>Normal</v>
      </c>
      <c r="O263" t="str">
        <f>VLOOKUP(A263,'Customer-details'!$A$1:$C$1001,3,0)</f>
        <v>Female</v>
      </c>
      <c r="P263" t="str">
        <f>VLOOKUP(A263,'Product-details'!$A$1:$C$1001,2,0)</f>
        <v>Fashion accessories</v>
      </c>
      <c r="Q263" t="str">
        <f>VLOOKUP(A263,'City-details'!$A$1:$C$1001,3,0)</f>
        <v>Naypyitaw</v>
      </c>
      <c r="R263" t="str">
        <f>VLOOKUP(A263,'City-details'!$A$1:$C$1001,2,0)</f>
        <v>C</v>
      </c>
      <c r="S263" t="str">
        <f t="shared" si="19"/>
        <v>Poor</v>
      </c>
    </row>
    <row r="264" spans="1:19">
      <c r="A264" t="s">
        <v>277</v>
      </c>
      <c r="B264" s="1">
        <v>38.299999999999997</v>
      </c>
      <c r="C264" s="4">
        <v>4</v>
      </c>
      <c r="D264" s="2">
        <v>7.66</v>
      </c>
      <c r="E264" s="1">
        <v>160.86000000000001</v>
      </c>
      <c r="F264" s="3">
        <v>43537</v>
      </c>
      <c r="G264" s="5">
        <v>0.80694444444444402</v>
      </c>
      <c r="H264" t="s">
        <v>15</v>
      </c>
      <c r="I264" s="1">
        <v>7.66</v>
      </c>
      <c r="J264" s="6">
        <v>5.7</v>
      </c>
      <c r="K264" t="str">
        <f t="shared" si="16"/>
        <v>Mar</v>
      </c>
      <c r="L264" t="str">
        <f t="shared" si="17"/>
        <v>Wed</v>
      </c>
      <c r="M264" t="str">
        <f t="shared" si="18"/>
        <v>evening</v>
      </c>
      <c r="N264" t="str">
        <f>VLOOKUP(A264,'Customer-details'!$A$1:$C$1001,2,0)</f>
        <v>Member</v>
      </c>
      <c r="O264" t="str">
        <f>VLOOKUP(A264,'Customer-details'!$A$1:$C$1001,3,0)</f>
        <v>Female</v>
      </c>
      <c r="P264" t="str">
        <f>VLOOKUP(A264,'Product-details'!$A$1:$C$1001,2,0)</f>
        <v>Fashion accessories</v>
      </c>
      <c r="Q264" t="str">
        <f>VLOOKUP(A264,'City-details'!$A$1:$C$1001,3,0)</f>
        <v>Mandalay</v>
      </c>
      <c r="R264" t="str">
        <f>VLOOKUP(A264,'City-details'!$A$1:$C$1001,2,0)</f>
        <v>B</v>
      </c>
      <c r="S264" t="str">
        <f t="shared" si="19"/>
        <v>Poor</v>
      </c>
    </row>
    <row r="265" spans="1:19">
      <c r="A265" t="s">
        <v>278</v>
      </c>
      <c r="B265" s="1">
        <v>22.24</v>
      </c>
      <c r="C265" s="4">
        <v>10</v>
      </c>
      <c r="D265" s="2">
        <v>11.12</v>
      </c>
      <c r="E265" s="1">
        <v>233.52</v>
      </c>
      <c r="F265" s="3">
        <v>43505</v>
      </c>
      <c r="G265" s="5">
        <v>0.45833333333333298</v>
      </c>
      <c r="H265" t="s">
        <v>15</v>
      </c>
      <c r="I265" s="1">
        <v>11.12</v>
      </c>
      <c r="J265" s="6">
        <v>4.2</v>
      </c>
      <c r="K265" t="str">
        <f t="shared" si="16"/>
        <v>Feb</v>
      </c>
      <c r="L265" t="str">
        <f t="shared" si="17"/>
        <v>Sat</v>
      </c>
      <c r="M265" t="str">
        <f t="shared" si="18"/>
        <v>morning</v>
      </c>
      <c r="N265" t="str">
        <f>VLOOKUP(A265,'Customer-details'!$A$1:$C$1001,2,0)</f>
        <v>Member</v>
      </c>
      <c r="O265" t="str">
        <f>VLOOKUP(A265,'Customer-details'!$A$1:$C$1001,3,0)</f>
        <v>Female</v>
      </c>
      <c r="P265" t="str">
        <f>VLOOKUP(A265,'Product-details'!$A$1:$C$1001,2,0)</f>
        <v>Sports and travel</v>
      </c>
      <c r="Q265" t="str">
        <f>VLOOKUP(A265,'City-details'!$A$1:$C$1001,3,0)</f>
        <v>Yangon</v>
      </c>
      <c r="R265" t="str">
        <f>VLOOKUP(A265,'City-details'!$A$1:$C$1001,2,0)</f>
        <v>A</v>
      </c>
      <c r="S265" t="str">
        <f t="shared" si="19"/>
        <v>Poor</v>
      </c>
    </row>
    <row r="266" spans="1:19">
      <c r="A266" t="s">
        <v>279</v>
      </c>
      <c r="B266" s="1">
        <v>54.45</v>
      </c>
      <c r="C266" s="4">
        <v>1</v>
      </c>
      <c r="D266" s="2">
        <v>2.7225000000000001</v>
      </c>
      <c r="E266" s="1">
        <v>57.172499999999999</v>
      </c>
      <c r="F266" s="3">
        <v>43522</v>
      </c>
      <c r="G266" s="5">
        <v>0.80833333333333302</v>
      </c>
      <c r="H266" t="s">
        <v>13</v>
      </c>
      <c r="I266" s="1">
        <v>2.7225000000000001</v>
      </c>
      <c r="J266" s="6">
        <v>7.9</v>
      </c>
      <c r="K266" t="str">
        <f t="shared" si="16"/>
        <v>Feb</v>
      </c>
      <c r="L266" t="str">
        <f t="shared" si="17"/>
        <v>Tue</v>
      </c>
      <c r="M266" t="str">
        <f t="shared" si="18"/>
        <v>evening</v>
      </c>
      <c r="N266" t="str">
        <f>VLOOKUP(A266,'Customer-details'!$A$1:$C$1001,2,0)</f>
        <v>Normal</v>
      </c>
      <c r="O266" t="str">
        <f>VLOOKUP(A266,'Customer-details'!$A$1:$C$1001,3,0)</f>
        <v>Male</v>
      </c>
      <c r="P266" t="str">
        <f>VLOOKUP(A266,'Product-details'!$A$1:$C$1001,2,0)</f>
        <v>Sports and travel</v>
      </c>
      <c r="Q266" t="str">
        <f>VLOOKUP(A266,'City-details'!$A$1:$C$1001,3,0)</f>
        <v>Mandalay</v>
      </c>
      <c r="R266" t="str">
        <f>VLOOKUP(A266,'City-details'!$A$1:$C$1001,2,0)</f>
        <v>B</v>
      </c>
      <c r="S266" t="str">
        <f t="shared" si="19"/>
        <v>Average</v>
      </c>
    </row>
    <row r="267" spans="1:19">
      <c r="A267" t="s">
        <v>280</v>
      </c>
      <c r="B267" s="1">
        <v>98.4</v>
      </c>
      <c r="C267" s="4">
        <v>7</v>
      </c>
      <c r="D267" s="2">
        <v>34.44</v>
      </c>
      <c r="E267" s="1">
        <v>723.24</v>
      </c>
      <c r="F267" s="3">
        <v>43536</v>
      </c>
      <c r="G267" s="5">
        <v>0.52986111111111101</v>
      </c>
      <c r="H267" t="s">
        <v>17</v>
      </c>
      <c r="I267" s="1">
        <v>34.44</v>
      </c>
      <c r="J267" s="6">
        <v>8.6999999999999993</v>
      </c>
      <c r="K267" t="str">
        <f t="shared" si="16"/>
        <v>Mar</v>
      </c>
      <c r="L267" t="str">
        <f t="shared" si="17"/>
        <v>Tue</v>
      </c>
      <c r="M267" t="str">
        <f t="shared" si="18"/>
        <v>afternoon</v>
      </c>
      <c r="N267" t="str">
        <f>VLOOKUP(A267,'Customer-details'!$A$1:$C$1001,2,0)</f>
        <v>Member</v>
      </c>
      <c r="O267" t="str">
        <f>VLOOKUP(A267,'Customer-details'!$A$1:$C$1001,3,0)</f>
        <v>Female</v>
      </c>
      <c r="P267" t="str">
        <f>VLOOKUP(A267,'Product-details'!$A$1:$C$1001,2,0)</f>
        <v>Sports and travel</v>
      </c>
      <c r="Q267" t="str">
        <f>VLOOKUP(A267,'City-details'!$A$1:$C$1001,3,0)</f>
        <v>Yangon</v>
      </c>
      <c r="R267" t="str">
        <f>VLOOKUP(A267,'City-details'!$A$1:$C$1001,2,0)</f>
        <v>A</v>
      </c>
      <c r="S267" t="str">
        <f t="shared" si="19"/>
        <v>Good</v>
      </c>
    </row>
    <row r="268" spans="1:19">
      <c r="A268" t="s">
        <v>281</v>
      </c>
      <c r="B268" s="1">
        <v>35.47</v>
      </c>
      <c r="C268" s="4">
        <v>4</v>
      </c>
      <c r="D268" s="2">
        <v>7.0940000000000003</v>
      </c>
      <c r="E268" s="1">
        <v>148.97399999999999</v>
      </c>
      <c r="F268" s="3">
        <v>43538</v>
      </c>
      <c r="G268" s="5">
        <v>0.72361111111111098</v>
      </c>
      <c r="H268" t="s">
        <v>17</v>
      </c>
      <c r="I268" s="1">
        <v>7.0940000000000003</v>
      </c>
      <c r="J268" s="6">
        <v>6.9</v>
      </c>
      <c r="K268" t="str">
        <f t="shared" si="16"/>
        <v>Mar</v>
      </c>
      <c r="L268" t="str">
        <f t="shared" si="17"/>
        <v>Thu</v>
      </c>
      <c r="M268" t="str">
        <f t="shared" si="18"/>
        <v>evening</v>
      </c>
      <c r="N268" t="str">
        <f>VLOOKUP(A268,'Customer-details'!$A$1:$C$1001,2,0)</f>
        <v>Normal</v>
      </c>
      <c r="O268" t="str">
        <f>VLOOKUP(A268,'Customer-details'!$A$1:$C$1001,3,0)</f>
        <v>Male</v>
      </c>
      <c r="P268" t="str">
        <f>VLOOKUP(A268,'Product-details'!$A$1:$C$1001,2,0)</f>
        <v>Home and lifestyle</v>
      </c>
      <c r="Q268" t="str">
        <f>VLOOKUP(A268,'City-details'!$A$1:$C$1001,3,0)</f>
        <v>Naypyitaw</v>
      </c>
      <c r="R268" t="str">
        <f>VLOOKUP(A268,'City-details'!$A$1:$C$1001,2,0)</f>
        <v>C</v>
      </c>
      <c r="S268" t="str">
        <f t="shared" si="19"/>
        <v>Average</v>
      </c>
    </row>
    <row r="269" spans="1:19">
      <c r="A269" t="s">
        <v>282</v>
      </c>
      <c r="B269" s="1">
        <v>74.599999999999994</v>
      </c>
      <c r="C269" s="4">
        <v>10</v>
      </c>
      <c r="D269" s="2">
        <v>37.299999999999997</v>
      </c>
      <c r="E269" s="1">
        <v>783.3</v>
      </c>
      <c r="F269" s="3">
        <v>43473</v>
      </c>
      <c r="G269" s="5">
        <v>0.87152777777777801</v>
      </c>
      <c r="H269" t="s">
        <v>15</v>
      </c>
      <c r="I269" s="1">
        <v>37.299999999999997</v>
      </c>
      <c r="J269" s="6">
        <v>9.5</v>
      </c>
      <c r="K269" t="str">
        <f t="shared" si="16"/>
        <v>Jan</v>
      </c>
      <c r="L269" t="str">
        <f t="shared" si="17"/>
        <v>Tue</v>
      </c>
      <c r="M269" t="str">
        <f t="shared" si="18"/>
        <v>evening</v>
      </c>
      <c r="N269" t="str">
        <f>VLOOKUP(A269,'Customer-details'!$A$1:$C$1001,2,0)</f>
        <v>Member</v>
      </c>
      <c r="O269" t="str">
        <f>VLOOKUP(A269,'Customer-details'!$A$1:$C$1001,3,0)</f>
        <v>Female</v>
      </c>
      <c r="P269" t="str">
        <f>VLOOKUP(A269,'Product-details'!$A$1:$C$1001,2,0)</f>
        <v>Food and beverages</v>
      </c>
      <c r="Q269" t="str">
        <f>VLOOKUP(A269,'City-details'!$A$1:$C$1001,3,0)</f>
        <v>Mandalay</v>
      </c>
      <c r="R269" t="str">
        <f>VLOOKUP(A269,'City-details'!$A$1:$C$1001,2,0)</f>
        <v>B</v>
      </c>
      <c r="S269" t="str">
        <f t="shared" si="19"/>
        <v>Good</v>
      </c>
    </row>
    <row r="270" spans="1:19">
      <c r="A270" t="s">
        <v>283</v>
      </c>
      <c r="B270" s="1">
        <v>70.739999999999995</v>
      </c>
      <c r="C270" s="4">
        <v>4</v>
      </c>
      <c r="D270" s="2">
        <v>14.148</v>
      </c>
      <c r="E270" s="1">
        <v>297.108</v>
      </c>
      <c r="F270" s="3">
        <v>43470</v>
      </c>
      <c r="G270" s="5">
        <v>0.67013888888888895</v>
      </c>
      <c r="H270" t="s">
        <v>17</v>
      </c>
      <c r="I270" s="1">
        <v>14.148</v>
      </c>
      <c r="J270" s="6">
        <v>4.4000000000000004</v>
      </c>
      <c r="K270" t="str">
        <f t="shared" si="16"/>
        <v>Jan</v>
      </c>
      <c r="L270" t="str">
        <f t="shared" si="17"/>
        <v>Sat</v>
      </c>
      <c r="M270" t="str">
        <f t="shared" si="18"/>
        <v>evening</v>
      </c>
      <c r="N270" t="str">
        <f>VLOOKUP(A270,'Customer-details'!$A$1:$C$1001,2,0)</f>
        <v>Member</v>
      </c>
      <c r="O270" t="str">
        <f>VLOOKUP(A270,'Customer-details'!$A$1:$C$1001,3,0)</f>
        <v>Male</v>
      </c>
      <c r="P270" t="str">
        <f>VLOOKUP(A270,'Product-details'!$A$1:$C$1001,2,0)</f>
        <v>Home and lifestyle</v>
      </c>
      <c r="Q270" t="str">
        <f>VLOOKUP(A270,'City-details'!$A$1:$C$1001,3,0)</f>
        <v>Yangon</v>
      </c>
      <c r="R270" t="str">
        <f>VLOOKUP(A270,'City-details'!$A$1:$C$1001,2,0)</f>
        <v>A</v>
      </c>
      <c r="S270" t="str">
        <f t="shared" si="19"/>
        <v>Poor</v>
      </c>
    </row>
    <row r="271" spans="1:19">
      <c r="A271" t="s">
        <v>284</v>
      </c>
      <c r="B271" s="1">
        <v>35.54</v>
      </c>
      <c r="C271" s="4">
        <v>10</v>
      </c>
      <c r="D271" s="2">
        <v>17.77</v>
      </c>
      <c r="E271" s="1">
        <v>373.17</v>
      </c>
      <c r="F271" s="3">
        <v>43469</v>
      </c>
      <c r="G271" s="5">
        <v>0.56527777777777799</v>
      </c>
      <c r="H271" t="s">
        <v>13</v>
      </c>
      <c r="I271" s="1">
        <v>17.77</v>
      </c>
      <c r="J271" s="6">
        <v>7</v>
      </c>
      <c r="K271" t="str">
        <f t="shared" si="16"/>
        <v>Jan</v>
      </c>
      <c r="L271" t="str">
        <f t="shared" si="17"/>
        <v>Fri</v>
      </c>
      <c r="M271" t="str">
        <f t="shared" si="18"/>
        <v>afternoon</v>
      </c>
      <c r="N271" t="str">
        <f>VLOOKUP(A271,'Customer-details'!$A$1:$C$1001,2,0)</f>
        <v>Member</v>
      </c>
      <c r="O271" t="str">
        <f>VLOOKUP(A271,'Customer-details'!$A$1:$C$1001,3,0)</f>
        <v>Female</v>
      </c>
      <c r="P271" t="str">
        <f>VLOOKUP(A271,'Product-details'!$A$1:$C$1001,2,0)</f>
        <v>Home and lifestyle</v>
      </c>
      <c r="Q271" t="str">
        <f>VLOOKUP(A271,'City-details'!$A$1:$C$1001,3,0)</f>
        <v>Yangon</v>
      </c>
      <c r="R271" t="str">
        <f>VLOOKUP(A271,'City-details'!$A$1:$C$1001,2,0)</f>
        <v>A</v>
      </c>
      <c r="S271" t="str">
        <f t="shared" si="19"/>
        <v>Average</v>
      </c>
    </row>
    <row r="272" spans="1:19">
      <c r="A272" t="s">
        <v>285</v>
      </c>
      <c r="B272" s="1">
        <v>67.430000000000007</v>
      </c>
      <c r="C272" s="4">
        <v>5</v>
      </c>
      <c r="D272" s="2">
        <v>16.857500000000002</v>
      </c>
      <c r="E272" s="1">
        <v>354.00749999999999</v>
      </c>
      <c r="F272" s="3">
        <v>43530</v>
      </c>
      <c r="G272" s="5">
        <v>0.75902777777777797</v>
      </c>
      <c r="H272" t="s">
        <v>13</v>
      </c>
      <c r="I272" s="1">
        <v>16.857500000000002</v>
      </c>
      <c r="J272" s="6">
        <v>6.3</v>
      </c>
      <c r="K272" t="str">
        <f t="shared" si="16"/>
        <v>Mar</v>
      </c>
      <c r="L272" t="str">
        <f t="shared" si="17"/>
        <v>Wed</v>
      </c>
      <c r="M272" t="str">
        <f t="shared" si="18"/>
        <v>evening</v>
      </c>
      <c r="N272" t="str">
        <f>VLOOKUP(A272,'Customer-details'!$A$1:$C$1001,2,0)</f>
        <v>Normal</v>
      </c>
      <c r="O272" t="str">
        <f>VLOOKUP(A272,'Customer-details'!$A$1:$C$1001,3,0)</f>
        <v>Female</v>
      </c>
      <c r="P272" t="str">
        <f>VLOOKUP(A272,'Product-details'!$A$1:$C$1001,2,0)</f>
        <v>Sports and travel</v>
      </c>
      <c r="Q272" t="str">
        <f>VLOOKUP(A272,'City-details'!$A$1:$C$1001,3,0)</f>
        <v>Mandalay</v>
      </c>
      <c r="R272" t="str">
        <f>VLOOKUP(A272,'City-details'!$A$1:$C$1001,2,0)</f>
        <v>B</v>
      </c>
      <c r="S272" t="str">
        <f t="shared" si="19"/>
        <v>Average</v>
      </c>
    </row>
    <row r="273" spans="1:19">
      <c r="A273" t="s">
        <v>286</v>
      </c>
      <c r="B273" s="1">
        <v>21.12</v>
      </c>
      <c r="C273" s="4">
        <v>2</v>
      </c>
      <c r="D273" s="2">
        <v>2.1120000000000001</v>
      </c>
      <c r="E273" s="1">
        <v>44.351999999999997</v>
      </c>
      <c r="F273" s="3">
        <v>43468</v>
      </c>
      <c r="G273" s="5">
        <v>0.80347222222222203</v>
      </c>
      <c r="H273" t="s">
        <v>15</v>
      </c>
      <c r="I273" s="1">
        <v>2.1120000000000001</v>
      </c>
      <c r="J273" s="6">
        <v>9.6999999999999993</v>
      </c>
      <c r="K273" t="str">
        <f t="shared" si="16"/>
        <v>Jan</v>
      </c>
      <c r="L273" t="str">
        <f t="shared" si="17"/>
        <v>Thu</v>
      </c>
      <c r="M273" t="str">
        <f t="shared" si="18"/>
        <v>evening</v>
      </c>
      <c r="N273" t="str">
        <f>VLOOKUP(A273,'Customer-details'!$A$1:$C$1001,2,0)</f>
        <v>Member</v>
      </c>
      <c r="O273" t="str">
        <f>VLOOKUP(A273,'Customer-details'!$A$1:$C$1001,3,0)</f>
        <v>Female</v>
      </c>
      <c r="P273" t="str">
        <f>VLOOKUP(A273,'Product-details'!$A$1:$C$1001,2,0)</f>
        <v>Health and beauty</v>
      </c>
      <c r="Q273" t="str">
        <f>VLOOKUP(A273,'City-details'!$A$1:$C$1001,3,0)</f>
        <v>Naypyitaw</v>
      </c>
      <c r="R273" t="str">
        <f>VLOOKUP(A273,'City-details'!$A$1:$C$1001,2,0)</f>
        <v>C</v>
      </c>
      <c r="S273" t="str">
        <f t="shared" si="19"/>
        <v>Good</v>
      </c>
    </row>
    <row r="274" spans="1:19">
      <c r="A274" t="s">
        <v>287</v>
      </c>
      <c r="B274" s="1">
        <v>21.54</v>
      </c>
      <c r="C274" s="4">
        <v>9</v>
      </c>
      <c r="D274" s="2">
        <v>9.6929999999999996</v>
      </c>
      <c r="E274" s="1">
        <v>203.553</v>
      </c>
      <c r="F274" s="3">
        <v>43472</v>
      </c>
      <c r="G274" s="5">
        <v>0.48888888888888898</v>
      </c>
      <c r="H274" t="s">
        <v>17</v>
      </c>
      <c r="I274" s="1">
        <v>9.6929999999999996</v>
      </c>
      <c r="J274" s="6">
        <v>8.8000000000000007</v>
      </c>
      <c r="K274" t="str">
        <f t="shared" si="16"/>
        <v>Jan</v>
      </c>
      <c r="L274" t="str">
        <f t="shared" si="17"/>
        <v>Mon</v>
      </c>
      <c r="M274" t="str">
        <f t="shared" si="18"/>
        <v>morning</v>
      </c>
      <c r="N274" t="str">
        <f>VLOOKUP(A274,'Customer-details'!$A$1:$C$1001,2,0)</f>
        <v>Member</v>
      </c>
      <c r="O274" t="str">
        <f>VLOOKUP(A274,'Customer-details'!$A$1:$C$1001,3,0)</f>
        <v>Female</v>
      </c>
      <c r="P274" t="str">
        <f>VLOOKUP(A274,'Product-details'!$A$1:$C$1001,2,0)</f>
        <v>Home and lifestyle</v>
      </c>
      <c r="Q274" t="str">
        <f>VLOOKUP(A274,'City-details'!$A$1:$C$1001,3,0)</f>
        <v>Yangon</v>
      </c>
      <c r="R274" t="str">
        <f>VLOOKUP(A274,'City-details'!$A$1:$C$1001,2,0)</f>
        <v>A</v>
      </c>
      <c r="S274" t="str">
        <f t="shared" si="19"/>
        <v>Good</v>
      </c>
    </row>
    <row r="275" spans="1:19">
      <c r="A275" t="s">
        <v>288</v>
      </c>
      <c r="B275" s="1">
        <v>12.03</v>
      </c>
      <c r="C275" s="4">
        <v>2</v>
      </c>
      <c r="D275" s="2">
        <v>1.2030000000000001</v>
      </c>
      <c r="E275" s="1">
        <v>25.263000000000002</v>
      </c>
      <c r="F275" s="3">
        <v>43492</v>
      </c>
      <c r="G275" s="5">
        <v>0.66041666666666698</v>
      </c>
      <c r="H275" t="s">
        <v>15</v>
      </c>
      <c r="I275" s="1">
        <v>1.2030000000000001</v>
      </c>
      <c r="J275" s="6">
        <v>5.0999999999999996</v>
      </c>
      <c r="K275" t="str">
        <f t="shared" si="16"/>
        <v>Jan</v>
      </c>
      <c r="L275" t="str">
        <f t="shared" si="17"/>
        <v>Sun</v>
      </c>
      <c r="M275" t="str">
        <f t="shared" si="18"/>
        <v>afternoon</v>
      </c>
      <c r="N275" t="str">
        <f>VLOOKUP(A275,'Customer-details'!$A$1:$C$1001,2,0)</f>
        <v>Normal</v>
      </c>
      <c r="O275" t="str">
        <f>VLOOKUP(A275,'Customer-details'!$A$1:$C$1001,3,0)</f>
        <v>Female</v>
      </c>
      <c r="P275" t="str">
        <f>VLOOKUP(A275,'Product-details'!$A$1:$C$1001,2,0)</f>
        <v>Home and lifestyle</v>
      </c>
      <c r="Q275" t="str">
        <f>VLOOKUP(A275,'City-details'!$A$1:$C$1001,3,0)</f>
        <v>Yangon</v>
      </c>
      <c r="R275" t="str">
        <f>VLOOKUP(A275,'City-details'!$A$1:$C$1001,2,0)</f>
        <v>A</v>
      </c>
      <c r="S275" t="str">
        <f t="shared" si="19"/>
        <v>Poor</v>
      </c>
    </row>
    <row r="276" spans="1:19">
      <c r="A276" t="s">
        <v>289</v>
      </c>
      <c r="B276" s="1">
        <v>99.71</v>
      </c>
      <c r="C276" s="4">
        <v>6</v>
      </c>
      <c r="D276" s="2">
        <v>29.913</v>
      </c>
      <c r="E276" s="1">
        <v>628.173</v>
      </c>
      <c r="F276" s="3">
        <v>43522</v>
      </c>
      <c r="G276" s="5">
        <v>0.70277777777777795</v>
      </c>
      <c r="H276" t="s">
        <v>13</v>
      </c>
      <c r="I276" s="1">
        <v>29.913</v>
      </c>
      <c r="J276" s="6">
        <v>7.9</v>
      </c>
      <c r="K276" t="str">
        <f t="shared" si="16"/>
        <v>Feb</v>
      </c>
      <c r="L276" t="str">
        <f t="shared" si="17"/>
        <v>Tue</v>
      </c>
      <c r="M276" t="str">
        <f t="shared" si="18"/>
        <v>evening</v>
      </c>
      <c r="N276" t="str">
        <f>VLOOKUP(A276,'Customer-details'!$A$1:$C$1001,2,0)</f>
        <v>Normal</v>
      </c>
      <c r="O276" t="str">
        <f>VLOOKUP(A276,'Customer-details'!$A$1:$C$1001,3,0)</f>
        <v>Female</v>
      </c>
      <c r="P276" t="str">
        <f>VLOOKUP(A276,'Product-details'!$A$1:$C$1001,2,0)</f>
        <v>Health and beauty</v>
      </c>
      <c r="Q276" t="str">
        <f>VLOOKUP(A276,'City-details'!$A$1:$C$1001,3,0)</f>
        <v>Mandalay</v>
      </c>
      <c r="R276" t="str">
        <f>VLOOKUP(A276,'City-details'!$A$1:$C$1001,2,0)</f>
        <v>B</v>
      </c>
      <c r="S276" t="str">
        <f t="shared" si="19"/>
        <v>Average</v>
      </c>
    </row>
    <row r="277" spans="1:19">
      <c r="A277" t="s">
        <v>290</v>
      </c>
      <c r="B277" s="1">
        <v>47.97</v>
      </c>
      <c r="C277" s="4">
        <v>7</v>
      </c>
      <c r="D277" s="2">
        <v>16.7895</v>
      </c>
      <c r="E277" s="1">
        <v>352.5795</v>
      </c>
      <c r="F277" s="3">
        <v>43472</v>
      </c>
      <c r="G277" s="5">
        <v>0.86944444444444402</v>
      </c>
      <c r="H277" t="s">
        <v>15</v>
      </c>
      <c r="I277" s="1">
        <v>16.7895</v>
      </c>
      <c r="J277" s="6">
        <v>6.2</v>
      </c>
      <c r="K277" t="str">
        <f t="shared" si="16"/>
        <v>Jan</v>
      </c>
      <c r="L277" t="str">
        <f t="shared" si="17"/>
        <v>Mon</v>
      </c>
      <c r="M277" t="str">
        <f t="shared" si="18"/>
        <v>evening</v>
      </c>
      <c r="N277" t="str">
        <f>VLOOKUP(A277,'Customer-details'!$A$1:$C$1001,2,0)</f>
        <v>Normal</v>
      </c>
      <c r="O277" t="str">
        <f>VLOOKUP(A277,'Customer-details'!$A$1:$C$1001,3,0)</f>
        <v>Male</v>
      </c>
      <c r="P277" t="str">
        <f>VLOOKUP(A277,'Product-details'!$A$1:$C$1001,2,0)</f>
        <v>Fashion accessories</v>
      </c>
      <c r="Q277" t="str">
        <f>VLOOKUP(A277,'City-details'!$A$1:$C$1001,3,0)</f>
        <v>Mandalay</v>
      </c>
      <c r="R277" t="str">
        <f>VLOOKUP(A277,'City-details'!$A$1:$C$1001,2,0)</f>
        <v>B</v>
      </c>
      <c r="S277" t="str">
        <f t="shared" si="19"/>
        <v>Average</v>
      </c>
    </row>
    <row r="278" spans="1:19">
      <c r="A278" t="s">
        <v>291</v>
      </c>
      <c r="B278" s="1">
        <v>21.82</v>
      </c>
      <c r="C278" s="4">
        <v>10</v>
      </c>
      <c r="D278" s="2">
        <v>10.91</v>
      </c>
      <c r="E278" s="1">
        <v>229.11</v>
      </c>
      <c r="F278" s="3">
        <v>43472</v>
      </c>
      <c r="G278" s="5">
        <v>0.73333333333333295</v>
      </c>
      <c r="H278" t="s">
        <v>15</v>
      </c>
      <c r="I278" s="1">
        <v>10.91</v>
      </c>
      <c r="J278" s="6">
        <v>7.1</v>
      </c>
      <c r="K278" t="str">
        <f t="shared" si="16"/>
        <v>Jan</v>
      </c>
      <c r="L278" t="str">
        <f t="shared" si="17"/>
        <v>Mon</v>
      </c>
      <c r="M278" t="str">
        <f t="shared" si="18"/>
        <v>evening</v>
      </c>
      <c r="N278" t="str">
        <f>VLOOKUP(A278,'Customer-details'!$A$1:$C$1001,2,0)</f>
        <v>Member</v>
      </c>
      <c r="O278" t="str">
        <f>VLOOKUP(A278,'Customer-details'!$A$1:$C$1001,3,0)</f>
        <v>Female</v>
      </c>
      <c r="P278" t="str">
        <f>VLOOKUP(A278,'Product-details'!$A$1:$C$1001,2,0)</f>
        <v>Home and lifestyle</v>
      </c>
      <c r="Q278" t="str">
        <f>VLOOKUP(A278,'City-details'!$A$1:$C$1001,3,0)</f>
        <v>Naypyitaw</v>
      </c>
      <c r="R278" t="str">
        <f>VLOOKUP(A278,'City-details'!$A$1:$C$1001,2,0)</f>
        <v>C</v>
      </c>
      <c r="S278" t="str">
        <f t="shared" si="19"/>
        <v>Average</v>
      </c>
    </row>
    <row r="279" spans="1:19">
      <c r="A279" t="s">
        <v>292</v>
      </c>
      <c r="B279" s="1">
        <v>95.42</v>
      </c>
      <c r="C279" s="4">
        <v>4</v>
      </c>
      <c r="D279" s="2">
        <v>19.084</v>
      </c>
      <c r="E279" s="1">
        <v>400.76400000000001</v>
      </c>
      <c r="F279" s="3">
        <v>43498</v>
      </c>
      <c r="G279" s="5">
        <v>0.55763888888888902</v>
      </c>
      <c r="H279" t="s">
        <v>13</v>
      </c>
      <c r="I279" s="1">
        <v>19.084</v>
      </c>
      <c r="J279" s="6">
        <v>6.4</v>
      </c>
      <c r="K279" t="str">
        <f t="shared" si="16"/>
        <v>Feb</v>
      </c>
      <c r="L279" t="str">
        <f t="shared" si="17"/>
        <v>Sat</v>
      </c>
      <c r="M279" t="str">
        <f t="shared" si="18"/>
        <v>afternoon</v>
      </c>
      <c r="N279" t="str">
        <f>VLOOKUP(A279,'Customer-details'!$A$1:$C$1001,2,0)</f>
        <v>Normal</v>
      </c>
      <c r="O279" t="str">
        <f>VLOOKUP(A279,'Customer-details'!$A$1:$C$1001,3,0)</f>
        <v>Female</v>
      </c>
      <c r="P279" t="str">
        <f>VLOOKUP(A279,'Product-details'!$A$1:$C$1001,2,0)</f>
        <v>Fashion accessories</v>
      </c>
      <c r="Q279" t="str">
        <f>VLOOKUP(A279,'City-details'!$A$1:$C$1001,3,0)</f>
        <v>Naypyitaw</v>
      </c>
      <c r="R279" t="str">
        <f>VLOOKUP(A279,'City-details'!$A$1:$C$1001,2,0)</f>
        <v>C</v>
      </c>
      <c r="S279" t="str">
        <f t="shared" si="19"/>
        <v>Average</v>
      </c>
    </row>
    <row r="280" spans="1:19">
      <c r="A280" t="s">
        <v>293</v>
      </c>
      <c r="B280" s="1">
        <v>70.989999999999995</v>
      </c>
      <c r="C280" s="4">
        <v>10</v>
      </c>
      <c r="D280" s="2">
        <v>35.494999999999997</v>
      </c>
      <c r="E280" s="1">
        <v>745.39499999999998</v>
      </c>
      <c r="F280" s="3">
        <v>43544</v>
      </c>
      <c r="G280" s="5">
        <v>0.68611111111111101</v>
      </c>
      <c r="H280" t="s">
        <v>15</v>
      </c>
      <c r="I280" s="1">
        <v>35.494999999999997</v>
      </c>
      <c r="J280" s="6">
        <v>5.7</v>
      </c>
      <c r="K280" t="str">
        <f t="shared" si="16"/>
        <v>Mar</v>
      </c>
      <c r="L280" t="str">
        <f t="shared" si="17"/>
        <v>Wed</v>
      </c>
      <c r="M280" t="str">
        <f t="shared" si="18"/>
        <v>evening</v>
      </c>
      <c r="N280" t="str">
        <f>VLOOKUP(A280,'Customer-details'!$A$1:$C$1001,2,0)</f>
        <v>Member</v>
      </c>
      <c r="O280" t="str">
        <f>VLOOKUP(A280,'Customer-details'!$A$1:$C$1001,3,0)</f>
        <v>Male</v>
      </c>
      <c r="P280" t="str">
        <f>VLOOKUP(A280,'Product-details'!$A$1:$C$1001,2,0)</f>
        <v>Fashion accessories</v>
      </c>
      <c r="Q280" t="str">
        <f>VLOOKUP(A280,'City-details'!$A$1:$C$1001,3,0)</f>
        <v>Naypyitaw</v>
      </c>
      <c r="R280" t="str">
        <f>VLOOKUP(A280,'City-details'!$A$1:$C$1001,2,0)</f>
        <v>C</v>
      </c>
      <c r="S280" t="str">
        <f t="shared" si="19"/>
        <v>Poor</v>
      </c>
    </row>
    <row r="281" spans="1:19">
      <c r="A281" t="s">
        <v>294</v>
      </c>
      <c r="B281" s="1">
        <v>44.02</v>
      </c>
      <c r="C281" s="4">
        <v>10</v>
      </c>
      <c r="D281" s="2">
        <v>22.01</v>
      </c>
      <c r="E281" s="1">
        <v>462.21</v>
      </c>
      <c r="F281" s="3">
        <v>43544</v>
      </c>
      <c r="G281" s="5">
        <v>0.83125000000000004</v>
      </c>
      <c r="H281" t="s">
        <v>17</v>
      </c>
      <c r="I281" s="1">
        <v>22.01</v>
      </c>
      <c r="J281" s="6">
        <v>9.6</v>
      </c>
      <c r="K281" t="str">
        <f t="shared" si="16"/>
        <v>Mar</v>
      </c>
      <c r="L281" t="str">
        <f t="shared" si="17"/>
        <v>Wed</v>
      </c>
      <c r="M281" t="str">
        <f t="shared" si="18"/>
        <v>evening</v>
      </c>
      <c r="N281" t="str">
        <f>VLOOKUP(A281,'Customer-details'!$A$1:$C$1001,2,0)</f>
        <v>Member</v>
      </c>
      <c r="O281" t="str">
        <f>VLOOKUP(A281,'Customer-details'!$A$1:$C$1001,3,0)</f>
        <v>Male</v>
      </c>
      <c r="P281" t="str">
        <f>VLOOKUP(A281,'Product-details'!$A$1:$C$1001,2,0)</f>
        <v>Sports and travel</v>
      </c>
      <c r="Q281" t="str">
        <f>VLOOKUP(A281,'City-details'!$A$1:$C$1001,3,0)</f>
        <v>Yangon</v>
      </c>
      <c r="R281" t="str">
        <f>VLOOKUP(A281,'City-details'!$A$1:$C$1001,2,0)</f>
        <v>A</v>
      </c>
      <c r="S281" t="str">
        <f t="shared" si="19"/>
        <v>Good</v>
      </c>
    </row>
    <row r="282" spans="1:19">
      <c r="A282" t="s">
        <v>295</v>
      </c>
      <c r="B282" s="1">
        <v>69.959999999999994</v>
      </c>
      <c r="C282" s="4">
        <v>8</v>
      </c>
      <c r="D282" s="2">
        <v>27.984000000000002</v>
      </c>
      <c r="E282" s="1">
        <v>587.66399999999999</v>
      </c>
      <c r="F282" s="3">
        <v>43511</v>
      </c>
      <c r="G282" s="5">
        <v>0.70902777777777803</v>
      </c>
      <c r="H282" t="s">
        <v>17</v>
      </c>
      <c r="I282" s="1">
        <v>27.984000000000002</v>
      </c>
      <c r="J282" s="6">
        <v>6.4</v>
      </c>
      <c r="K282" t="str">
        <f t="shared" si="16"/>
        <v>Feb</v>
      </c>
      <c r="L282" t="str">
        <f t="shared" si="17"/>
        <v>Fri</v>
      </c>
      <c r="M282" t="str">
        <f t="shared" si="18"/>
        <v>evening</v>
      </c>
      <c r="N282" t="str">
        <f>VLOOKUP(A282,'Customer-details'!$A$1:$C$1001,2,0)</f>
        <v>Normal</v>
      </c>
      <c r="O282" t="str">
        <f>VLOOKUP(A282,'Customer-details'!$A$1:$C$1001,3,0)</f>
        <v>Female</v>
      </c>
      <c r="P282" t="str">
        <f>VLOOKUP(A282,'Product-details'!$A$1:$C$1001,2,0)</f>
        <v>Home and lifestyle</v>
      </c>
      <c r="Q282" t="str">
        <f>VLOOKUP(A282,'City-details'!$A$1:$C$1001,3,0)</f>
        <v>Yangon</v>
      </c>
      <c r="R282" t="str">
        <f>VLOOKUP(A282,'City-details'!$A$1:$C$1001,2,0)</f>
        <v>A</v>
      </c>
      <c r="S282" t="str">
        <f t="shared" si="19"/>
        <v>Average</v>
      </c>
    </row>
    <row r="283" spans="1:19">
      <c r="A283" t="s">
        <v>296</v>
      </c>
      <c r="B283" s="1">
        <v>37</v>
      </c>
      <c r="C283" s="4">
        <v>1</v>
      </c>
      <c r="D283" s="2">
        <v>1.85</v>
      </c>
      <c r="E283" s="1">
        <v>38.85</v>
      </c>
      <c r="F283" s="3">
        <v>43530</v>
      </c>
      <c r="G283" s="5">
        <v>0.561805555555556</v>
      </c>
      <c r="H283" t="s">
        <v>17</v>
      </c>
      <c r="I283" s="1">
        <v>1.85</v>
      </c>
      <c r="J283" s="6">
        <v>7.9</v>
      </c>
      <c r="K283" t="str">
        <f t="shared" si="16"/>
        <v>Mar</v>
      </c>
      <c r="L283" t="str">
        <f t="shared" si="17"/>
        <v>Wed</v>
      </c>
      <c r="M283" t="str">
        <f t="shared" si="18"/>
        <v>afternoon</v>
      </c>
      <c r="N283" t="str">
        <f>VLOOKUP(A283,'Customer-details'!$A$1:$C$1001,2,0)</f>
        <v>Normal</v>
      </c>
      <c r="O283" t="str">
        <f>VLOOKUP(A283,'Customer-details'!$A$1:$C$1001,3,0)</f>
        <v>Male</v>
      </c>
      <c r="P283" t="str">
        <f>VLOOKUP(A283,'Product-details'!$A$1:$C$1001,2,0)</f>
        <v>Home and lifestyle</v>
      </c>
      <c r="Q283" t="str">
        <f>VLOOKUP(A283,'City-details'!$A$1:$C$1001,3,0)</f>
        <v>Naypyitaw</v>
      </c>
      <c r="R283" t="str">
        <f>VLOOKUP(A283,'City-details'!$A$1:$C$1001,2,0)</f>
        <v>C</v>
      </c>
      <c r="S283" t="str">
        <f t="shared" si="19"/>
        <v>Average</v>
      </c>
    </row>
    <row r="284" spans="1:19">
      <c r="A284" t="s">
        <v>297</v>
      </c>
      <c r="B284" s="1">
        <v>15.34</v>
      </c>
      <c r="C284" s="4">
        <v>1</v>
      </c>
      <c r="D284" s="2">
        <v>0.76700000000000002</v>
      </c>
      <c r="E284" s="1">
        <v>16.106999999999999</v>
      </c>
      <c r="F284" s="3">
        <v>43471</v>
      </c>
      <c r="G284" s="5">
        <v>0.46458333333333302</v>
      </c>
      <c r="H284" t="s">
        <v>15</v>
      </c>
      <c r="I284" s="1">
        <v>0.76700000000000002</v>
      </c>
      <c r="J284" s="6">
        <v>6.5</v>
      </c>
      <c r="K284" t="str">
        <f t="shared" si="16"/>
        <v>Jan</v>
      </c>
      <c r="L284" t="str">
        <f t="shared" si="17"/>
        <v>Sun</v>
      </c>
      <c r="M284" t="str">
        <f t="shared" si="18"/>
        <v>morning</v>
      </c>
      <c r="N284" t="str">
        <f>VLOOKUP(A284,'Customer-details'!$A$1:$C$1001,2,0)</f>
        <v>Normal</v>
      </c>
      <c r="O284" t="str">
        <f>VLOOKUP(A284,'Customer-details'!$A$1:$C$1001,3,0)</f>
        <v>Female</v>
      </c>
      <c r="P284" t="str">
        <f>VLOOKUP(A284,'Product-details'!$A$1:$C$1001,2,0)</f>
        <v>Sports and travel</v>
      </c>
      <c r="Q284" t="str">
        <f>VLOOKUP(A284,'City-details'!$A$1:$C$1001,3,0)</f>
        <v>Yangon</v>
      </c>
      <c r="R284" t="str">
        <f>VLOOKUP(A284,'City-details'!$A$1:$C$1001,2,0)</f>
        <v>A</v>
      </c>
      <c r="S284" t="str">
        <f t="shared" si="19"/>
        <v>Average</v>
      </c>
    </row>
    <row r="285" spans="1:19">
      <c r="A285" t="s">
        <v>298</v>
      </c>
      <c r="B285" s="1">
        <v>99.83</v>
      </c>
      <c r="C285" s="4">
        <v>6</v>
      </c>
      <c r="D285" s="2">
        <v>29.949000000000002</v>
      </c>
      <c r="E285" s="1">
        <v>628.92899999999997</v>
      </c>
      <c r="F285" s="3">
        <v>43528</v>
      </c>
      <c r="G285" s="5">
        <v>0.62638888888888899</v>
      </c>
      <c r="H285" t="s">
        <v>13</v>
      </c>
      <c r="I285" s="1">
        <v>29.949000000000002</v>
      </c>
      <c r="J285" s="6">
        <v>8.5</v>
      </c>
      <c r="K285" t="str">
        <f t="shared" si="16"/>
        <v>Mar</v>
      </c>
      <c r="L285" t="str">
        <f t="shared" si="17"/>
        <v>Mon</v>
      </c>
      <c r="M285" t="str">
        <f t="shared" si="18"/>
        <v>afternoon</v>
      </c>
      <c r="N285" t="str">
        <f>VLOOKUP(A285,'Customer-details'!$A$1:$C$1001,2,0)</f>
        <v>Member</v>
      </c>
      <c r="O285" t="str">
        <f>VLOOKUP(A285,'Customer-details'!$A$1:$C$1001,3,0)</f>
        <v>Male</v>
      </c>
      <c r="P285" t="str">
        <f>VLOOKUP(A285,'Product-details'!$A$1:$C$1001,2,0)</f>
        <v>Health and beauty</v>
      </c>
      <c r="Q285" t="str">
        <f>VLOOKUP(A285,'City-details'!$A$1:$C$1001,3,0)</f>
        <v>Yangon</v>
      </c>
      <c r="R285" t="str">
        <f>VLOOKUP(A285,'City-details'!$A$1:$C$1001,2,0)</f>
        <v>A</v>
      </c>
      <c r="S285" t="str">
        <f t="shared" si="19"/>
        <v>Good</v>
      </c>
    </row>
    <row r="286" spans="1:19">
      <c r="A286" t="s">
        <v>299</v>
      </c>
      <c r="B286" s="1">
        <v>47.67</v>
      </c>
      <c r="C286" s="4">
        <v>4</v>
      </c>
      <c r="D286" s="2">
        <v>9.5340000000000007</v>
      </c>
      <c r="E286" s="1">
        <v>200.214</v>
      </c>
      <c r="F286" s="3">
        <v>43536</v>
      </c>
      <c r="G286" s="5">
        <v>0.59791666666666698</v>
      </c>
      <c r="H286" t="s">
        <v>15</v>
      </c>
      <c r="I286" s="1">
        <v>9.5340000000000007</v>
      </c>
      <c r="J286" s="6">
        <v>9.1</v>
      </c>
      <c r="K286" t="str">
        <f t="shared" si="16"/>
        <v>Mar</v>
      </c>
      <c r="L286" t="str">
        <f t="shared" si="17"/>
        <v>Tue</v>
      </c>
      <c r="M286" t="str">
        <f t="shared" si="18"/>
        <v>afternoon</v>
      </c>
      <c r="N286" t="str">
        <f>VLOOKUP(A286,'Customer-details'!$A$1:$C$1001,2,0)</f>
        <v>Member</v>
      </c>
      <c r="O286" t="str">
        <f>VLOOKUP(A286,'Customer-details'!$A$1:$C$1001,3,0)</f>
        <v>Female</v>
      </c>
      <c r="P286" t="str">
        <f>VLOOKUP(A286,'Product-details'!$A$1:$C$1001,2,0)</f>
        <v>Health and beauty</v>
      </c>
      <c r="Q286" t="str">
        <f>VLOOKUP(A286,'City-details'!$A$1:$C$1001,3,0)</f>
        <v>Yangon</v>
      </c>
      <c r="R286" t="str">
        <f>VLOOKUP(A286,'City-details'!$A$1:$C$1001,2,0)</f>
        <v>A</v>
      </c>
      <c r="S286" t="str">
        <f t="shared" si="19"/>
        <v>Good</v>
      </c>
    </row>
    <row r="287" spans="1:19">
      <c r="A287" t="s">
        <v>300</v>
      </c>
      <c r="B287" s="1">
        <v>66.680000000000007</v>
      </c>
      <c r="C287" s="4">
        <v>5</v>
      </c>
      <c r="D287" s="2">
        <v>16.670000000000002</v>
      </c>
      <c r="E287" s="1">
        <v>350.07</v>
      </c>
      <c r="F287" s="3">
        <v>43516</v>
      </c>
      <c r="G287" s="5">
        <v>0.750694444444444</v>
      </c>
      <c r="H287" t="s">
        <v>15</v>
      </c>
      <c r="I287" s="1">
        <v>16.670000000000002</v>
      </c>
      <c r="J287" s="6">
        <v>7.6</v>
      </c>
      <c r="K287" t="str">
        <f t="shared" si="16"/>
        <v>Feb</v>
      </c>
      <c r="L287" t="str">
        <f t="shared" si="17"/>
        <v>Wed</v>
      </c>
      <c r="M287" t="str">
        <f t="shared" si="18"/>
        <v>evening</v>
      </c>
      <c r="N287" t="str">
        <f>VLOOKUP(A287,'Customer-details'!$A$1:$C$1001,2,0)</f>
        <v>Normal</v>
      </c>
      <c r="O287" t="str">
        <f>VLOOKUP(A287,'Customer-details'!$A$1:$C$1001,3,0)</f>
        <v>Male</v>
      </c>
      <c r="P287" t="str">
        <f>VLOOKUP(A287,'Product-details'!$A$1:$C$1001,2,0)</f>
        <v>Health and beauty</v>
      </c>
      <c r="Q287" t="str">
        <f>VLOOKUP(A287,'City-details'!$A$1:$C$1001,3,0)</f>
        <v>Mandalay</v>
      </c>
      <c r="R287" t="str">
        <f>VLOOKUP(A287,'City-details'!$A$1:$C$1001,2,0)</f>
        <v>B</v>
      </c>
      <c r="S287" t="str">
        <f t="shared" si="19"/>
        <v>Average</v>
      </c>
    </row>
    <row r="288" spans="1:19">
      <c r="A288" t="s">
        <v>301</v>
      </c>
      <c r="B288" s="1">
        <v>74.86</v>
      </c>
      <c r="C288" s="4">
        <v>1</v>
      </c>
      <c r="D288" s="2">
        <v>3.7429999999999999</v>
      </c>
      <c r="E288" s="1">
        <v>78.602999999999994</v>
      </c>
      <c r="F288" s="3">
        <v>43548</v>
      </c>
      <c r="G288" s="5">
        <v>0.61736111111111103</v>
      </c>
      <c r="H288" t="s">
        <v>15</v>
      </c>
      <c r="I288" s="1">
        <v>3.7429999999999999</v>
      </c>
      <c r="J288" s="6">
        <v>6.9</v>
      </c>
      <c r="K288" t="str">
        <f t="shared" si="16"/>
        <v>Mar</v>
      </c>
      <c r="L288" t="str">
        <f t="shared" si="17"/>
        <v>Sun</v>
      </c>
      <c r="M288" t="str">
        <f t="shared" si="18"/>
        <v>afternoon</v>
      </c>
      <c r="N288" t="str">
        <f>VLOOKUP(A288,'Customer-details'!$A$1:$C$1001,2,0)</f>
        <v>Member</v>
      </c>
      <c r="O288" t="str">
        <f>VLOOKUP(A288,'Customer-details'!$A$1:$C$1001,3,0)</f>
        <v>Male</v>
      </c>
      <c r="P288" t="str">
        <f>VLOOKUP(A288,'Product-details'!$A$1:$C$1001,2,0)</f>
        <v>Home and lifestyle</v>
      </c>
      <c r="Q288" t="str">
        <f>VLOOKUP(A288,'City-details'!$A$1:$C$1001,3,0)</f>
        <v>Naypyitaw</v>
      </c>
      <c r="R288" t="str">
        <f>VLOOKUP(A288,'City-details'!$A$1:$C$1001,2,0)</f>
        <v>C</v>
      </c>
      <c r="S288" t="str">
        <f t="shared" si="19"/>
        <v>Average</v>
      </c>
    </row>
    <row r="289" spans="1:19">
      <c r="A289" t="s">
        <v>302</v>
      </c>
      <c r="B289" s="1">
        <v>23.75</v>
      </c>
      <c r="C289" s="4">
        <v>9</v>
      </c>
      <c r="D289" s="2">
        <v>10.6875</v>
      </c>
      <c r="E289" s="1">
        <v>224.4375</v>
      </c>
      <c r="F289" s="3">
        <v>43496</v>
      </c>
      <c r="G289" s="5">
        <v>0.50138888888888899</v>
      </c>
      <c r="H289" t="s">
        <v>15</v>
      </c>
      <c r="I289" s="1">
        <v>10.6875</v>
      </c>
      <c r="J289" s="6">
        <v>9.5</v>
      </c>
      <c r="K289" t="str">
        <f t="shared" si="16"/>
        <v>Jan</v>
      </c>
      <c r="L289" t="str">
        <f t="shared" si="17"/>
        <v>Thu</v>
      </c>
      <c r="M289" t="str">
        <f t="shared" si="18"/>
        <v>afternoon</v>
      </c>
      <c r="N289" t="str">
        <f>VLOOKUP(A289,'Customer-details'!$A$1:$C$1001,2,0)</f>
        <v>Normal</v>
      </c>
      <c r="O289" t="str">
        <f>VLOOKUP(A289,'Customer-details'!$A$1:$C$1001,3,0)</f>
        <v>Female</v>
      </c>
      <c r="P289" t="str">
        <f>VLOOKUP(A289,'Product-details'!$A$1:$C$1001,2,0)</f>
        <v>Sports and travel</v>
      </c>
      <c r="Q289" t="str">
        <f>VLOOKUP(A289,'City-details'!$A$1:$C$1001,3,0)</f>
        <v>Naypyitaw</v>
      </c>
      <c r="R289" t="str">
        <f>VLOOKUP(A289,'City-details'!$A$1:$C$1001,2,0)</f>
        <v>C</v>
      </c>
      <c r="S289" t="str">
        <f t="shared" si="19"/>
        <v>Good</v>
      </c>
    </row>
    <row r="290" spans="1:19">
      <c r="A290" t="s">
        <v>303</v>
      </c>
      <c r="B290" s="1">
        <v>48.51</v>
      </c>
      <c r="C290" s="4">
        <v>7</v>
      </c>
      <c r="D290" s="2">
        <v>16.9785</v>
      </c>
      <c r="E290" s="1">
        <v>356.54849999999999</v>
      </c>
      <c r="F290" s="3">
        <v>43490</v>
      </c>
      <c r="G290" s="5">
        <v>0.5625</v>
      </c>
      <c r="H290" t="s">
        <v>17</v>
      </c>
      <c r="I290" s="1">
        <v>16.9785</v>
      </c>
      <c r="J290" s="6">
        <v>5.2</v>
      </c>
      <c r="K290" t="str">
        <f t="shared" si="16"/>
        <v>Jan</v>
      </c>
      <c r="L290" t="str">
        <f t="shared" si="17"/>
        <v>Fri</v>
      </c>
      <c r="M290" t="str">
        <f t="shared" si="18"/>
        <v>afternoon</v>
      </c>
      <c r="N290" t="str">
        <f>VLOOKUP(A290,'Customer-details'!$A$1:$C$1001,2,0)</f>
        <v>Normal</v>
      </c>
      <c r="O290" t="str">
        <f>VLOOKUP(A290,'Customer-details'!$A$1:$C$1001,3,0)</f>
        <v>Female</v>
      </c>
      <c r="P290" t="str">
        <f>VLOOKUP(A290,'Product-details'!$A$1:$C$1001,2,0)</f>
        <v>Food and beverages</v>
      </c>
      <c r="Q290" t="str">
        <f>VLOOKUP(A290,'City-details'!$A$1:$C$1001,3,0)</f>
        <v>Mandalay</v>
      </c>
      <c r="R290" t="str">
        <f>VLOOKUP(A290,'City-details'!$A$1:$C$1001,2,0)</f>
        <v>B</v>
      </c>
      <c r="S290" t="str">
        <f t="shared" si="19"/>
        <v>Poor</v>
      </c>
    </row>
    <row r="291" spans="1:19">
      <c r="A291" t="s">
        <v>304</v>
      </c>
      <c r="B291" s="1">
        <v>94.88</v>
      </c>
      <c r="C291" s="4">
        <v>7</v>
      </c>
      <c r="D291" s="2">
        <v>33.207999999999998</v>
      </c>
      <c r="E291" s="1">
        <v>697.36800000000005</v>
      </c>
      <c r="F291" s="3">
        <v>43499</v>
      </c>
      <c r="G291" s="5">
        <v>0.60972222222222205</v>
      </c>
      <c r="H291" t="s">
        <v>15</v>
      </c>
      <c r="I291" s="1">
        <v>33.207999999999998</v>
      </c>
      <c r="J291" s="6">
        <v>4.2</v>
      </c>
      <c r="K291" t="str">
        <f t="shared" si="16"/>
        <v>Feb</v>
      </c>
      <c r="L291" t="str">
        <f t="shared" si="17"/>
        <v>Sun</v>
      </c>
      <c r="M291" t="str">
        <f t="shared" si="18"/>
        <v>afternoon</v>
      </c>
      <c r="N291" t="str">
        <f>VLOOKUP(A291,'Customer-details'!$A$1:$C$1001,2,0)</f>
        <v>Member</v>
      </c>
      <c r="O291" t="str">
        <f>VLOOKUP(A291,'Customer-details'!$A$1:$C$1001,3,0)</f>
        <v>Female</v>
      </c>
      <c r="P291" t="str">
        <f>VLOOKUP(A291,'Product-details'!$A$1:$C$1001,2,0)</f>
        <v>Home and lifestyle</v>
      </c>
      <c r="Q291" t="str">
        <f>VLOOKUP(A291,'City-details'!$A$1:$C$1001,3,0)</f>
        <v>Yangon</v>
      </c>
      <c r="R291" t="str">
        <f>VLOOKUP(A291,'City-details'!$A$1:$C$1001,2,0)</f>
        <v>A</v>
      </c>
      <c r="S291" t="str">
        <f t="shared" si="19"/>
        <v>Poor</v>
      </c>
    </row>
    <row r="292" spans="1:19">
      <c r="A292" t="s">
        <v>305</v>
      </c>
      <c r="B292" s="1">
        <v>40.299999999999997</v>
      </c>
      <c r="C292" s="4">
        <v>10</v>
      </c>
      <c r="D292" s="2">
        <v>20.149999999999999</v>
      </c>
      <c r="E292" s="1">
        <v>423.15</v>
      </c>
      <c r="F292" s="3">
        <v>43489</v>
      </c>
      <c r="G292" s="5">
        <v>0.73402777777777795</v>
      </c>
      <c r="H292" t="s">
        <v>17</v>
      </c>
      <c r="I292" s="1">
        <v>20.149999999999999</v>
      </c>
      <c r="J292" s="6">
        <v>7</v>
      </c>
      <c r="K292" t="str">
        <f t="shared" si="16"/>
        <v>Jan</v>
      </c>
      <c r="L292" t="str">
        <f t="shared" si="17"/>
        <v>Thu</v>
      </c>
      <c r="M292" t="str">
        <f t="shared" si="18"/>
        <v>evening</v>
      </c>
      <c r="N292" t="str">
        <f>VLOOKUP(A292,'Customer-details'!$A$1:$C$1001,2,0)</f>
        <v>Member</v>
      </c>
      <c r="O292" t="str">
        <f>VLOOKUP(A292,'Customer-details'!$A$1:$C$1001,3,0)</f>
        <v>Male</v>
      </c>
      <c r="P292" t="str">
        <f>VLOOKUP(A292,'Product-details'!$A$1:$C$1001,2,0)</f>
        <v>Electronic accessories</v>
      </c>
      <c r="Q292" t="str">
        <f>VLOOKUP(A292,'City-details'!$A$1:$C$1001,3,0)</f>
        <v>Mandalay</v>
      </c>
      <c r="R292" t="str">
        <f>VLOOKUP(A292,'City-details'!$A$1:$C$1001,2,0)</f>
        <v>B</v>
      </c>
      <c r="S292" t="str">
        <f t="shared" si="19"/>
        <v>Average</v>
      </c>
    </row>
    <row r="293" spans="1:19">
      <c r="A293" t="s">
        <v>306</v>
      </c>
      <c r="B293" s="1">
        <v>27.85</v>
      </c>
      <c r="C293" s="4">
        <v>7</v>
      </c>
      <c r="D293" s="2">
        <v>9.7475000000000005</v>
      </c>
      <c r="E293" s="1">
        <v>204.69749999999999</v>
      </c>
      <c r="F293" s="3">
        <v>43538</v>
      </c>
      <c r="G293" s="5">
        <v>0.72222222222222199</v>
      </c>
      <c r="H293" t="s">
        <v>13</v>
      </c>
      <c r="I293" s="1">
        <v>9.7475000000000005</v>
      </c>
      <c r="J293" s="6">
        <v>6</v>
      </c>
      <c r="K293" t="str">
        <f t="shared" si="16"/>
        <v>Mar</v>
      </c>
      <c r="L293" t="str">
        <f t="shared" si="17"/>
        <v>Thu</v>
      </c>
      <c r="M293" t="str">
        <f t="shared" si="18"/>
        <v>evening</v>
      </c>
      <c r="N293" t="str">
        <f>VLOOKUP(A293,'Customer-details'!$A$1:$C$1001,2,0)</f>
        <v>Normal</v>
      </c>
      <c r="O293" t="str">
        <f>VLOOKUP(A293,'Customer-details'!$A$1:$C$1001,3,0)</f>
        <v>Male</v>
      </c>
      <c r="P293" t="str">
        <f>VLOOKUP(A293,'Product-details'!$A$1:$C$1001,2,0)</f>
        <v>Electronic accessories</v>
      </c>
      <c r="Q293" t="str">
        <f>VLOOKUP(A293,'City-details'!$A$1:$C$1001,3,0)</f>
        <v>Naypyitaw</v>
      </c>
      <c r="R293" t="str">
        <f>VLOOKUP(A293,'City-details'!$A$1:$C$1001,2,0)</f>
        <v>C</v>
      </c>
      <c r="S293" t="str">
        <f t="shared" si="19"/>
        <v>Average</v>
      </c>
    </row>
    <row r="294" spans="1:19">
      <c r="A294" t="s">
        <v>307</v>
      </c>
      <c r="B294" s="1">
        <v>62.48</v>
      </c>
      <c r="C294" s="4">
        <v>1</v>
      </c>
      <c r="D294" s="2">
        <v>3.1240000000000001</v>
      </c>
      <c r="E294" s="1">
        <v>65.603999999999999</v>
      </c>
      <c r="F294" s="3">
        <v>43514</v>
      </c>
      <c r="G294" s="5">
        <v>0.85347222222222197</v>
      </c>
      <c r="H294" t="s">
        <v>15</v>
      </c>
      <c r="I294" s="1">
        <v>3.1240000000000001</v>
      </c>
      <c r="J294" s="6">
        <v>4.7</v>
      </c>
      <c r="K294" t="str">
        <f t="shared" si="16"/>
        <v>Feb</v>
      </c>
      <c r="L294" t="str">
        <f t="shared" si="17"/>
        <v>Mon</v>
      </c>
      <c r="M294" t="str">
        <f t="shared" si="18"/>
        <v>evening</v>
      </c>
      <c r="N294" t="str">
        <f>VLOOKUP(A294,'Customer-details'!$A$1:$C$1001,2,0)</f>
        <v>Member</v>
      </c>
      <c r="O294" t="str">
        <f>VLOOKUP(A294,'Customer-details'!$A$1:$C$1001,3,0)</f>
        <v>Female</v>
      </c>
      <c r="P294" t="str">
        <f>VLOOKUP(A294,'Product-details'!$A$1:$C$1001,2,0)</f>
        <v>Electronic accessories</v>
      </c>
      <c r="Q294" t="str">
        <f>VLOOKUP(A294,'City-details'!$A$1:$C$1001,3,0)</f>
        <v>Yangon</v>
      </c>
      <c r="R294" t="str">
        <f>VLOOKUP(A294,'City-details'!$A$1:$C$1001,2,0)</f>
        <v>A</v>
      </c>
      <c r="S294" t="str">
        <f t="shared" si="19"/>
        <v>Poor</v>
      </c>
    </row>
    <row r="295" spans="1:19">
      <c r="A295" t="s">
        <v>308</v>
      </c>
      <c r="B295" s="1">
        <v>36.36</v>
      </c>
      <c r="C295" s="4">
        <v>2</v>
      </c>
      <c r="D295" s="2">
        <v>3.6360000000000001</v>
      </c>
      <c r="E295" s="1">
        <v>76.355999999999995</v>
      </c>
      <c r="F295" s="3">
        <v>43486</v>
      </c>
      <c r="G295" s="5">
        <v>0.41666666666666702</v>
      </c>
      <c r="H295" t="s">
        <v>15</v>
      </c>
      <c r="I295" s="1">
        <v>3.6360000000000001</v>
      </c>
      <c r="J295" s="6">
        <v>7.1</v>
      </c>
      <c r="K295" t="str">
        <f t="shared" si="16"/>
        <v>Jan</v>
      </c>
      <c r="L295" t="str">
        <f t="shared" si="17"/>
        <v>Mon</v>
      </c>
      <c r="M295" t="str">
        <f t="shared" si="18"/>
        <v>morning</v>
      </c>
      <c r="N295" t="str">
        <f>VLOOKUP(A295,'Customer-details'!$A$1:$C$1001,2,0)</f>
        <v>Member</v>
      </c>
      <c r="O295" t="str">
        <f>VLOOKUP(A295,'Customer-details'!$A$1:$C$1001,3,0)</f>
        <v>Female</v>
      </c>
      <c r="P295" t="str">
        <f>VLOOKUP(A295,'Product-details'!$A$1:$C$1001,2,0)</f>
        <v>Food and beverages</v>
      </c>
      <c r="Q295" t="str">
        <f>VLOOKUP(A295,'City-details'!$A$1:$C$1001,3,0)</f>
        <v>Yangon</v>
      </c>
      <c r="R295" t="str">
        <f>VLOOKUP(A295,'City-details'!$A$1:$C$1001,2,0)</f>
        <v>A</v>
      </c>
      <c r="S295" t="str">
        <f t="shared" si="19"/>
        <v>Average</v>
      </c>
    </row>
    <row r="296" spans="1:19">
      <c r="A296" t="s">
        <v>309</v>
      </c>
      <c r="B296" s="1">
        <v>18.11</v>
      </c>
      <c r="C296" s="4">
        <v>10</v>
      </c>
      <c r="D296" s="2">
        <v>9.0549999999999997</v>
      </c>
      <c r="E296" s="1">
        <v>190.155</v>
      </c>
      <c r="F296" s="3">
        <v>43537</v>
      </c>
      <c r="G296" s="5">
        <v>0.49027777777777798</v>
      </c>
      <c r="H296" t="s">
        <v>13</v>
      </c>
      <c r="I296" s="1">
        <v>9.0549999999999997</v>
      </c>
      <c r="J296" s="6">
        <v>5.9</v>
      </c>
      <c r="K296" t="str">
        <f t="shared" si="16"/>
        <v>Mar</v>
      </c>
      <c r="L296" t="str">
        <f t="shared" si="17"/>
        <v>Wed</v>
      </c>
      <c r="M296" t="str">
        <f t="shared" si="18"/>
        <v>morning</v>
      </c>
      <c r="N296" t="str">
        <f>VLOOKUP(A296,'Customer-details'!$A$1:$C$1001,2,0)</f>
        <v>Normal</v>
      </c>
      <c r="O296" t="str">
        <f>VLOOKUP(A296,'Customer-details'!$A$1:$C$1001,3,0)</f>
        <v>Male</v>
      </c>
      <c r="P296" t="str">
        <f>VLOOKUP(A296,'Product-details'!$A$1:$C$1001,2,0)</f>
        <v>Health and beauty</v>
      </c>
      <c r="Q296" t="str">
        <f>VLOOKUP(A296,'City-details'!$A$1:$C$1001,3,0)</f>
        <v>Mandalay</v>
      </c>
      <c r="R296" t="str">
        <f>VLOOKUP(A296,'City-details'!$A$1:$C$1001,2,0)</f>
        <v>B</v>
      </c>
      <c r="S296" t="str">
        <f t="shared" si="19"/>
        <v>Poor</v>
      </c>
    </row>
    <row r="297" spans="1:19">
      <c r="A297" t="s">
        <v>310</v>
      </c>
      <c r="B297" s="1">
        <v>51.92</v>
      </c>
      <c r="C297" s="4">
        <v>5</v>
      </c>
      <c r="D297" s="2">
        <v>12.98</v>
      </c>
      <c r="E297" s="1">
        <v>272.58</v>
      </c>
      <c r="F297" s="3">
        <v>43527</v>
      </c>
      <c r="G297" s="5">
        <v>0.57083333333333297</v>
      </c>
      <c r="H297" t="s">
        <v>15</v>
      </c>
      <c r="I297" s="1">
        <v>12.98</v>
      </c>
      <c r="J297" s="6">
        <v>7.5</v>
      </c>
      <c r="K297" t="str">
        <f t="shared" si="16"/>
        <v>Mar</v>
      </c>
      <c r="L297" t="str">
        <f t="shared" si="17"/>
        <v>Sun</v>
      </c>
      <c r="M297" t="str">
        <f t="shared" si="18"/>
        <v>afternoon</v>
      </c>
      <c r="N297" t="str">
        <f>VLOOKUP(A297,'Customer-details'!$A$1:$C$1001,2,0)</f>
        <v>Member</v>
      </c>
      <c r="O297" t="str">
        <f>VLOOKUP(A297,'Customer-details'!$A$1:$C$1001,3,0)</f>
        <v>Female</v>
      </c>
      <c r="P297" t="str">
        <f>VLOOKUP(A297,'Product-details'!$A$1:$C$1001,2,0)</f>
        <v>Electronic accessories</v>
      </c>
      <c r="Q297" t="str">
        <f>VLOOKUP(A297,'City-details'!$A$1:$C$1001,3,0)</f>
        <v>Naypyitaw</v>
      </c>
      <c r="R297" t="str">
        <f>VLOOKUP(A297,'City-details'!$A$1:$C$1001,2,0)</f>
        <v>C</v>
      </c>
      <c r="S297" t="str">
        <f t="shared" si="19"/>
        <v>Average</v>
      </c>
    </row>
    <row r="298" spans="1:19">
      <c r="A298" t="s">
        <v>311</v>
      </c>
      <c r="B298" s="1">
        <v>28.84</v>
      </c>
      <c r="C298" s="4">
        <v>4</v>
      </c>
      <c r="D298" s="2">
        <v>5.7679999999999998</v>
      </c>
      <c r="E298" s="1">
        <v>121.128</v>
      </c>
      <c r="F298" s="3">
        <v>43553</v>
      </c>
      <c r="G298" s="5">
        <v>0.61388888888888904</v>
      </c>
      <c r="H298" t="s">
        <v>15</v>
      </c>
      <c r="I298" s="1">
        <v>5.7679999999999998</v>
      </c>
      <c r="J298" s="6">
        <v>6.4</v>
      </c>
      <c r="K298" t="str">
        <f t="shared" si="16"/>
        <v>Mar</v>
      </c>
      <c r="L298" t="str">
        <f t="shared" si="17"/>
        <v>Fri</v>
      </c>
      <c r="M298" t="str">
        <f t="shared" si="18"/>
        <v>afternoon</v>
      </c>
      <c r="N298" t="str">
        <f>VLOOKUP(A298,'Customer-details'!$A$1:$C$1001,2,0)</f>
        <v>Normal</v>
      </c>
      <c r="O298" t="str">
        <f>VLOOKUP(A298,'Customer-details'!$A$1:$C$1001,3,0)</f>
        <v>Male</v>
      </c>
      <c r="P298" t="str">
        <f>VLOOKUP(A298,'Product-details'!$A$1:$C$1001,2,0)</f>
        <v>Electronic accessories</v>
      </c>
      <c r="Q298" t="str">
        <f>VLOOKUP(A298,'City-details'!$A$1:$C$1001,3,0)</f>
        <v>Naypyitaw</v>
      </c>
      <c r="R298" t="str">
        <f>VLOOKUP(A298,'City-details'!$A$1:$C$1001,2,0)</f>
        <v>C</v>
      </c>
      <c r="S298" t="str">
        <f t="shared" si="19"/>
        <v>Average</v>
      </c>
    </row>
    <row r="299" spans="1:19">
      <c r="A299" t="s">
        <v>312</v>
      </c>
      <c r="B299" s="1">
        <v>78.38</v>
      </c>
      <c r="C299" s="4">
        <v>6</v>
      </c>
      <c r="D299" s="2">
        <v>23.513999999999999</v>
      </c>
      <c r="E299" s="1">
        <v>493.79399999999998</v>
      </c>
      <c r="F299" s="3">
        <v>43475</v>
      </c>
      <c r="G299" s="5">
        <v>0.594444444444444</v>
      </c>
      <c r="H299" t="s">
        <v>13</v>
      </c>
      <c r="I299" s="1">
        <v>23.513999999999999</v>
      </c>
      <c r="J299" s="6">
        <v>5.8</v>
      </c>
      <c r="K299" t="str">
        <f t="shared" si="16"/>
        <v>Jan</v>
      </c>
      <c r="L299" t="str">
        <f t="shared" si="17"/>
        <v>Thu</v>
      </c>
      <c r="M299" t="str">
        <f t="shared" si="18"/>
        <v>afternoon</v>
      </c>
      <c r="N299" t="str">
        <f>VLOOKUP(A299,'Customer-details'!$A$1:$C$1001,2,0)</f>
        <v>Member</v>
      </c>
      <c r="O299" t="str">
        <f>VLOOKUP(A299,'Customer-details'!$A$1:$C$1001,3,0)</f>
        <v>Male</v>
      </c>
      <c r="P299" t="str">
        <f>VLOOKUP(A299,'Product-details'!$A$1:$C$1001,2,0)</f>
        <v>Home and lifestyle</v>
      </c>
      <c r="Q299" t="str">
        <f>VLOOKUP(A299,'City-details'!$A$1:$C$1001,3,0)</f>
        <v>Yangon</v>
      </c>
      <c r="R299" t="str">
        <f>VLOOKUP(A299,'City-details'!$A$1:$C$1001,2,0)</f>
        <v>A</v>
      </c>
      <c r="S299" t="str">
        <f t="shared" si="19"/>
        <v>Poor</v>
      </c>
    </row>
    <row r="300" spans="1:19">
      <c r="A300" t="s">
        <v>313</v>
      </c>
      <c r="B300" s="1">
        <v>60.01</v>
      </c>
      <c r="C300" s="4">
        <v>4</v>
      </c>
      <c r="D300" s="2">
        <v>12.002000000000001</v>
      </c>
      <c r="E300" s="1">
        <v>252.042</v>
      </c>
      <c r="F300" s="3">
        <v>43490</v>
      </c>
      <c r="G300" s="5">
        <v>0.66249999999999998</v>
      </c>
      <c r="H300" t="s">
        <v>15</v>
      </c>
      <c r="I300" s="1">
        <v>12.002000000000001</v>
      </c>
      <c r="J300" s="6">
        <v>4.5</v>
      </c>
      <c r="K300" t="str">
        <f t="shared" si="16"/>
        <v>Jan</v>
      </c>
      <c r="L300" t="str">
        <f t="shared" si="17"/>
        <v>Fri</v>
      </c>
      <c r="M300" t="str">
        <f t="shared" si="18"/>
        <v>afternoon</v>
      </c>
      <c r="N300" t="str">
        <f>VLOOKUP(A300,'Customer-details'!$A$1:$C$1001,2,0)</f>
        <v>Member</v>
      </c>
      <c r="O300" t="str">
        <f>VLOOKUP(A300,'Customer-details'!$A$1:$C$1001,3,0)</f>
        <v>Male</v>
      </c>
      <c r="P300" t="str">
        <f>VLOOKUP(A300,'Product-details'!$A$1:$C$1001,2,0)</f>
        <v>Home and lifestyle</v>
      </c>
      <c r="Q300" t="str">
        <f>VLOOKUP(A300,'City-details'!$A$1:$C$1001,3,0)</f>
        <v>Yangon</v>
      </c>
      <c r="R300" t="str">
        <f>VLOOKUP(A300,'City-details'!$A$1:$C$1001,2,0)</f>
        <v>A</v>
      </c>
      <c r="S300" t="str">
        <f t="shared" si="19"/>
        <v>Poor</v>
      </c>
    </row>
    <row r="301" spans="1:19">
      <c r="A301" t="s">
        <v>314</v>
      </c>
      <c r="B301" s="1">
        <v>88.61</v>
      </c>
      <c r="C301" s="4">
        <v>1</v>
      </c>
      <c r="D301" s="2">
        <v>4.4305000000000003</v>
      </c>
      <c r="E301" s="1">
        <v>93.040499999999994</v>
      </c>
      <c r="F301" s="3">
        <v>43484</v>
      </c>
      <c r="G301" s="5">
        <v>0.43125000000000002</v>
      </c>
      <c r="H301" t="s">
        <v>15</v>
      </c>
      <c r="I301" s="1">
        <v>4.4305000000000003</v>
      </c>
      <c r="J301" s="6">
        <v>7.7</v>
      </c>
      <c r="K301" t="str">
        <f t="shared" si="16"/>
        <v>Jan</v>
      </c>
      <c r="L301" t="str">
        <f t="shared" si="17"/>
        <v>Sat</v>
      </c>
      <c r="M301" t="str">
        <f t="shared" si="18"/>
        <v>morning</v>
      </c>
      <c r="N301" t="str">
        <f>VLOOKUP(A301,'Customer-details'!$A$1:$C$1001,2,0)</f>
        <v>Member</v>
      </c>
      <c r="O301" t="str">
        <f>VLOOKUP(A301,'Customer-details'!$A$1:$C$1001,3,0)</f>
        <v>Female</v>
      </c>
      <c r="P301" t="str">
        <f>VLOOKUP(A301,'Product-details'!$A$1:$C$1001,2,0)</f>
        <v>Home and lifestyle</v>
      </c>
      <c r="Q301" t="str">
        <f>VLOOKUP(A301,'City-details'!$A$1:$C$1001,3,0)</f>
        <v>Naypyitaw</v>
      </c>
      <c r="R301" t="str">
        <f>VLOOKUP(A301,'City-details'!$A$1:$C$1001,2,0)</f>
        <v>C</v>
      </c>
      <c r="S301" t="str">
        <f t="shared" si="19"/>
        <v>Average</v>
      </c>
    </row>
    <row r="302" spans="1:19">
      <c r="A302" t="s">
        <v>315</v>
      </c>
      <c r="B302" s="1">
        <v>99.82</v>
      </c>
      <c r="C302" s="4">
        <v>2</v>
      </c>
      <c r="D302" s="2">
        <v>9.9819999999999993</v>
      </c>
      <c r="E302" s="1">
        <v>209.62200000000001</v>
      </c>
      <c r="F302" s="3">
        <v>43467</v>
      </c>
      <c r="G302" s="5">
        <v>0.75624999999999998</v>
      </c>
      <c r="H302" t="s">
        <v>17</v>
      </c>
      <c r="I302" s="1">
        <v>9.9819999999999993</v>
      </c>
      <c r="J302" s="6">
        <v>6.7</v>
      </c>
      <c r="K302" t="str">
        <f t="shared" si="16"/>
        <v>Jan</v>
      </c>
      <c r="L302" t="str">
        <f t="shared" si="17"/>
        <v>Wed</v>
      </c>
      <c r="M302" t="str">
        <f t="shared" si="18"/>
        <v>evening</v>
      </c>
      <c r="N302" t="str">
        <f>VLOOKUP(A302,'Customer-details'!$A$1:$C$1001,2,0)</f>
        <v>Normal</v>
      </c>
      <c r="O302" t="str">
        <f>VLOOKUP(A302,'Customer-details'!$A$1:$C$1001,3,0)</f>
        <v>Male</v>
      </c>
      <c r="P302" t="str">
        <f>VLOOKUP(A302,'Product-details'!$A$1:$C$1001,2,0)</f>
        <v>Fashion accessories</v>
      </c>
      <c r="Q302" t="str">
        <f>VLOOKUP(A302,'City-details'!$A$1:$C$1001,3,0)</f>
        <v>Naypyitaw</v>
      </c>
      <c r="R302" t="str">
        <f>VLOOKUP(A302,'City-details'!$A$1:$C$1001,2,0)</f>
        <v>C</v>
      </c>
      <c r="S302" t="str">
        <f t="shared" si="19"/>
        <v>Average</v>
      </c>
    </row>
    <row r="303" spans="1:19">
      <c r="A303" t="s">
        <v>316</v>
      </c>
      <c r="B303" s="1">
        <v>39.01</v>
      </c>
      <c r="C303" s="4">
        <v>1</v>
      </c>
      <c r="D303" s="2">
        <v>1.9504999999999999</v>
      </c>
      <c r="E303" s="1">
        <v>40.960500000000003</v>
      </c>
      <c r="F303" s="3">
        <v>43536</v>
      </c>
      <c r="G303" s="5">
        <v>0.69861111111111096</v>
      </c>
      <c r="H303" t="s">
        <v>17</v>
      </c>
      <c r="I303" s="1">
        <v>1.9504999999999999</v>
      </c>
      <c r="J303" s="6">
        <v>4.7</v>
      </c>
      <c r="K303" t="str">
        <f t="shared" si="16"/>
        <v>Mar</v>
      </c>
      <c r="L303" t="str">
        <f t="shared" si="17"/>
        <v>Tue</v>
      </c>
      <c r="M303" t="str">
        <f t="shared" si="18"/>
        <v>evening</v>
      </c>
      <c r="N303" t="str">
        <f>VLOOKUP(A303,'Customer-details'!$A$1:$C$1001,2,0)</f>
        <v>Member</v>
      </c>
      <c r="O303" t="str">
        <f>VLOOKUP(A303,'Customer-details'!$A$1:$C$1001,3,0)</f>
        <v>Male</v>
      </c>
      <c r="P303" t="str">
        <f>VLOOKUP(A303,'Product-details'!$A$1:$C$1001,2,0)</f>
        <v>Health and beauty</v>
      </c>
      <c r="Q303" t="str">
        <f>VLOOKUP(A303,'City-details'!$A$1:$C$1001,3,0)</f>
        <v>Mandalay</v>
      </c>
      <c r="R303" t="str">
        <f>VLOOKUP(A303,'City-details'!$A$1:$C$1001,2,0)</f>
        <v>B</v>
      </c>
      <c r="S303" t="str">
        <f t="shared" si="19"/>
        <v>Poor</v>
      </c>
    </row>
    <row r="304" spans="1:19">
      <c r="A304" t="s">
        <v>317</v>
      </c>
      <c r="B304" s="1">
        <v>48.61</v>
      </c>
      <c r="C304" s="4">
        <v>1</v>
      </c>
      <c r="D304" s="2">
        <v>2.4304999999999999</v>
      </c>
      <c r="E304" s="1">
        <v>51.040500000000002</v>
      </c>
      <c r="F304" s="3">
        <v>43521</v>
      </c>
      <c r="G304" s="5">
        <v>0.64652777777777803</v>
      </c>
      <c r="H304" t="s">
        <v>15</v>
      </c>
      <c r="I304" s="1">
        <v>2.4304999999999999</v>
      </c>
      <c r="J304" s="6">
        <v>4.4000000000000004</v>
      </c>
      <c r="K304" t="str">
        <f t="shared" si="16"/>
        <v>Feb</v>
      </c>
      <c r="L304" t="str">
        <f t="shared" si="17"/>
        <v>Mon</v>
      </c>
      <c r="M304" t="str">
        <f t="shared" si="18"/>
        <v>afternoon</v>
      </c>
      <c r="N304" t="str">
        <f>VLOOKUP(A304,'Customer-details'!$A$1:$C$1001,2,0)</f>
        <v>Normal</v>
      </c>
      <c r="O304" t="str">
        <f>VLOOKUP(A304,'Customer-details'!$A$1:$C$1001,3,0)</f>
        <v>Male</v>
      </c>
      <c r="P304" t="str">
        <f>VLOOKUP(A304,'Product-details'!$A$1:$C$1001,2,0)</f>
        <v>Food and beverages</v>
      </c>
      <c r="Q304" t="str">
        <f>VLOOKUP(A304,'City-details'!$A$1:$C$1001,3,0)</f>
        <v>Naypyitaw</v>
      </c>
      <c r="R304" t="str">
        <f>VLOOKUP(A304,'City-details'!$A$1:$C$1001,2,0)</f>
        <v>C</v>
      </c>
      <c r="S304" t="str">
        <f t="shared" si="19"/>
        <v>Poor</v>
      </c>
    </row>
    <row r="305" spans="1:19">
      <c r="A305" t="s">
        <v>318</v>
      </c>
      <c r="B305" s="1">
        <v>51.19</v>
      </c>
      <c r="C305" s="4">
        <v>4</v>
      </c>
      <c r="D305" s="2">
        <v>10.238</v>
      </c>
      <c r="E305" s="1">
        <v>214.99799999999999</v>
      </c>
      <c r="F305" s="3">
        <v>43542</v>
      </c>
      <c r="G305" s="5">
        <v>0.71875</v>
      </c>
      <c r="H305" t="s">
        <v>17</v>
      </c>
      <c r="I305" s="1">
        <v>10.238</v>
      </c>
      <c r="J305" s="6">
        <v>4.7</v>
      </c>
      <c r="K305" t="str">
        <f t="shared" si="16"/>
        <v>Mar</v>
      </c>
      <c r="L305" t="str">
        <f t="shared" si="17"/>
        <v>Mon</v>
      </c>
      <c r="M305" t="str">
        <f t="shared" si="18"/>
        <v>evening</v>
      </c>
      <c r="N305" t="str">
        <f>VLOOKUP(A305,'Customer-details'!$A$1:$C$1001,2,0)</f>
        <v>Normal</v>
      </c>
      <c r="O305" t="str">
        <f>VLOOKUP(A305,'Customer-details'!$A$1:$C$1001,3,0)</f>
        <v>Female</v>
      </c>
      <c r="P305" t="str">
        <f>VLOOKUP(A305,'Product-details'!$A$1:$C$1001,2,0)</f>
        <v>Electronic accessories</v>
      </c>
      <c r="Q305" t="str">
        <f>VLOOKUP(A305,'City-details'!$A$1:$C$1001,3,0)</f>
        <v>Yangon</v>
      </c>
      <c r="R305" t="str">
        <f>VLOOKUP(A305,'City-details'!$A$1:$C$1001,2,0)</f>
        <v>A</v>
      </c>
      <c r="S305" t="str">
        <f t="shared" si="19"/>
        <v>Poor</v>
      </c>
    </row>
    <row r="306" spans="1:19">
      <c r="A306" t="s">
        <v>319</v>
      </c>
      <c r="B306" s="1">
        <v>14.96</v>
      </c>
      <c r="C306" s="4">
        <v>8</v>
      </c>
      <c r="D306" s="2">
        <v>5.984</v>
      </c>
      <c r="E306" s="1">
        <v>125.664</v>
      </c>
      <c r="F306" s="3">
        <v>43519</v>
      </c>
      <c r="G306" s="5">
        <v>0.52013888888888904</v>
      </c>
      <c r="H306" t="s">
        <v>15</v>
      </c>
      <c r="I306" s="1">
        <v>5.984</v>
      </c>
      <c r="J306" s="6">
        <v>8.6</v>
      </c>
      <c r="K306" t="str">
        <f t="shared" si="16"/>
        <v>Feb</v>
      </c>
      <c r="L306" t="str">
        <f t="shared" si="17"/>
        <v>Sat</v>
      </c>
      <c r="M306" t="str">
        <f t="shared" si="18"/>
        <v>afternoon</v>
      </c>
      <c r="N306" t="str">
        <f>VLOOKUP(A306,'Customer-details'!$A$1:$C$1001,2,0)</f>
        <v>Normal</v>
      </c>
      <c r="O306" t="str">
        <f>VLOOKUP(A306,'Customer-details'!$A$1:$C$1001,3,0)</f>
        <v>Female</v>
      </c>
      <c r="P306" t="str">
        <f>VLOOKUP(A306,'Product-details'!$A$1:$C$1001,2,0)</f>
        <v>Electronic accessories</v>
      </c>
      <c r="Q306" t="str">
        <f>VLOOKUP(A306,'City-details'!$A$1:$C$1001,3,0)</f>
        <v>Mandalay</v>
      </c>
      <c r="R306" t="str">
        <f>VLOOKUP(A306,'City-details'!$A$1:$C$1001,2,0)</f>
        <v>B</v>
      </c>
      <c r="S306" t="str">
        <f t="shared" si="19"/>
        <v>Good</v>
      </c>
    </row>
    <row r="307" spans="1:19">
      <c r="A307" t="s">
        <v>320</v>
      </c>
      <c r="B307" s="1">
        <v>72.2</v>
      </c>
      <c r="C307" s="4">
        <v>7</v>
      </c>
      <c r="D307" s="2">
        <v>25.27</v>
      </c>
      <c r="E307" s="1">
        <v>530.66999999999996</v>
      </c>
      <c r="F307" s="3">
        <v>43550</v>
      </c>
      <c r="G307" s="5">
        <v>0.843055555555556</v>
      </c>
      <c r="H307" t="s">
        <v>13</v>
      </c>
      <c r="I307" s="1">
        <v>25.27</v>
      </c>
      <c r="J307" s="6">
        <v>4.3</v>
      </c>
      <c r="K307" t="str">
        <f t="shared" si="16"/>
        <v>Mar</v>
      </c>
      <c r="L307" t="str">
        <f t="shared" si="17"/>
        <v>Tue</v>
      </c>
      <c r="M307" t="str">
        <f t="shared" si="18"/>
        <v>evening</v>
      </c>
      <c r="N307" t="str">
        <f>VLOOKUP(A307,'Customer-details'!$A$1:$C$1001,2,0)</f>
        <v>Member</v>
      </c>
      <c r="O307" t="str">
        <f>VLOOKUP(A307,'Customer-details'!$A$1:$C$1001,3,0)</f>
        <v>Male</v>
      </c>
      <c r="P307" t="str">
        <f>VLOOKUP(A307,'Product-details'!$A$1:$C$1001,2,0)</f>
        <v>Electronic accessories</v>
      </c>
      <c r="Q307" t="str">
        <f>VLOOKUP(A307,'City-details'!$A$1:$C$1001,3,0)</f>
        <v>Yangon</v>
      </c>
      <c r="R307" t="str">
        <f>VLOOKUP(A307,'City-details'!$A$1:$C$1001,2,0)</f>
        <v>A</v>
      </c>
      <c r="S307" t="str">
        <f t="shared" si="19"/>
        <v>Poor</v>
      </c>
    </row>
    <row r="308" spans="1:19">
      <c r="A308" t="s">
        <v>321</v>
      </c>
      <c r="B308" s="1">
        <v>40.229999999999997</v>
      </c>
      <c r="C308" s="4">
        <v>7</v>
      </c>
      <c r="D308" s="2">
        <v>14.080500000000001</v>
      </c>
      <c r="E308" s="1">
        <v>295.69049999999999</v>
      </c>
      <c r="F308" s="3">
        <v>43554</v>
      </c>
      <c r="G308" s="5">
        <v>0.55694444444444402</v>
      </c>
      <c r="H308" t="s">
        <v>15</v>
      </c>
      <c r="I308" s="1">
        <v>14.080500000000001</v>
      </c>
      <c r="J308" s="6">
        <v>9.6</v>
      </c>
      <c r="K308" t="str">
        <f t="shared" si="16"/>
        <v>Mar</v>
      </c>
      <c r="L308" t="str">
        <f t="shared" si="17"/>
        <v>Sat</v>
      </c>
      <c r="M308" t="str">
        <f t="shared" si="18"/>
        <v>afternoon</v>
      </c>
      <c r="N308" t="str">
        <f>VLOOKUP(A308,'Customer-details'!$A$1:$C$1001,2,0)</f>
        <v>Normal</v>
      </c>
      <c r="O308" t="str">
        <f>VLOOKUP(A308,'Customer-details'!$A$1:$C$1001,3,0)</f>
        <v>Female</v>
      </c>
      <c r="P308" t="str">
        <f>VLOOKUP(A308,'Product-details'!$A$1:$C$1001,2,0)</f>
        <v>Sports and travel</v>
      </c>
      <c r="Q308" t="str">
        <f>VLOOKUP(A308,'City-details'!$A$1:$C$1001,3,0)</f>
        <v>Yangon</v>
      </c>
      <c r="R308" t="str">
        <f>VLOOKUP(A308,'City-details'!$A$1:$C$1001,2,0)</f>
        <v>A</v>
      </c>
      <c r="S308" t="str">
        <f t="shared" si="19"/>
        <v>Good</v>
      </c>
    </row>
    <row r="309" spans="1:19">
      <c r="A309" t="s">
        <v>322</v>
      </c>
      <c r="B309" s="1">
        <v>88.79</v>
      </c>
      <c r="C309" s="4">
        <v>8</v>
      </c>
      <c r="D309" s="2">
        <v>35.515999999999998</v>
      </c>
      <c r="E309" s="1">
        <v>745.83600000000001</v>
      </c>
      <c r="F309" s="3">
        <v>43513</v>
      </c>
      <c r="G309" s="5">
        <v>0.71458333333333302</v>
      </c>
      <c r="H309" t="s">
        <v>15</v>
      </c>
      <c r="I309" s="1">
        <v>35.515999999999998</v>
      </c>
      <c r="J309" s="6">
        <v>4.0999999999999996</v>
      </c>
      <c r="K309" t="str">
        <f t="shared" si="16"/>
        <v>Feb</v>
      </c>
      <c r="L309" t="str">
        <f t="shared" si="17"/>
        <v>Sun</v>
      </c>
      <c r="M309" t="str">
        <f t="shared" si="18"/>
        <v>evening</v>
      </c>
      <c r="N309" t="str">
        <f>VLOOKUP(A309,'Customer-details'!$A$1:$C$1001,2,0)</f>
        <v>Member</v>
      </c>
      <c r="O309" t="str">
        <f>VLOOKUP(A309,'Customer-details'!$A$1:$C$1001,3,0)</f>
        <v>Female</v>
      </c>
      <c r="P309" t="str">
        <f>VLOOKUP(A309,'Product-details'!$A$1:$C$1001,2,0)</f>
        <v>Home and lifestyle</v>
      </c>
      <c r="Q309" t="str">
        <f>VLOOKUP(A309,'City-details'!$A$1:$C$1001,3,0)</f>
        <v>Yangon</v>
      </c>
      <c r="R309" t="str">
        <f>VLOOKUP(A309,'City-details'!$A$1:$C$1001,2,0)</f>
        <v>A</v>
      </c>
      <c r="S309" t="str">
        <f t="shared" si="19"/>
        <v>Poor</v>
      </c>
    </row>
    <row r="310" spans="1:19">
      <c r="A310" t="s">
        <v>323</v>
      </c>
      <c r="B310" s="1">
        <v>26.48</v>
      </c>
      <c r="C310" s="4">
        <v>3</v>
      </c>
      <c r="D310" s="2">
        <v>3.972</v>
      </c>
      <c r="E310" s="1">
        <v>83.412000000000006</v>
      </c>
      <c r="F310" s="3">
        <v>43545</v>
      </c>
      <c r="G310" s="5">
        <v>0.44444444444444398</v>
      </c>
      <c r="H310" t="s">
        <v>13</v>
      </c>
      <c r="I310" s="1">
        <v>3.972</v>
      </c>
      <c r="J310" s="6">
        <v>4.7</v>
      </c>
      <c r="K310" t="str">
        <f t="shared" si="16"/>
        <v>Mar</v>
      </c>
      <c r="L310" t="str">
        <f t="shared" si="17"/>
        <v>Thu</v>
      </c>
      <c r="M310" t="str">
        <f t="shared" si="18"/>
        <v>morning</v>
      </c>
      <c r="N310" t="str">
        <f>VLOOKUP(A310,'Customer-details'!$A$1:$C$1001,2,0)</f>
        <v>Member</v>
      </c>
      <c r="O310" t="str">
        <f>VLOOKUP(A310,'Customer-details'!$A$1:$C$1001,3,0)</f>
        <v>Female</v>
      </c>
      <c r="P310" t="str">
        <f>VLOOKUP(A310,'Product-details'!$A$1:$C$1001,2,0)</f>
        <v>Electronic accessories</v>
      </c>
      <c r="Q310" t="str">
        <f>VLOOKUP(A310,'City-details'!$A$1:$C$1001,3,0)</f>
        <v>Yangon</v>
      </c>
      <c r="R310" t="str">
        <f>VLOOKUP(A310,'City-details'!$A$1:$C$1001,2,0)</f>
        <v>A</v>
      </c>
      <c r="S310" t="str">
        <f t="shared" si="19"/>
        <v>Poor</v>
      </c>
    </row>
    <row r="311" spans="1:19">
      <c r="A311" t="s">
        <v>324</v>
      </c>
      <c r="B311" s="1">
        <v>81.91</v>
      </c>
      <c r="C311" s="4">
        <v>2</v>
      </c>
      <c r="D311" s="2">
        <v>8.1910000000000007</v>
      </c>
      <c r="E311" s="1">
        <v>172.011</v>
      </c>
      <c r="F311" s="3">
        <v>43529</v>
      </c>
      <c r="G311" s="5">
        <v>0.73819444444444404</v>
      </c>
      <c r="H311" t="s">
        <v>15</v>
      </c>
      <c r="I311" s="1">
        <v>8.1910000000000007</v>
      </c>
      <c r="J311" s="6">
        <v>7.8</v>
      </c>
      <c r="K311" t="str">
        <f t="shared" si="16"/>
        <v>Mar</v>
      </c>
      <c r="L311" t="str">
        <f t="shared" si="17"/>
        <v>Tue</v>
      </c>
      <c r="M311" t="str">
        <f t="shared" si="18"/>
        <v>evening</v>
      </c>
      <c r="N311" t="str">
        <f>VLOOKUP(A311,'Customer-details'!$A$1:$C$1001,2,0)</f>
        <v>Normal</v>
      </c>
      <c r="O311" t="str">
        <f>VLOOKUP(A311,'Customer-details'!$A$1:$C$1001,3,0)</f>
        <v>Female</v>
      </c>
      <c r="P311" t="str">
        <f>VLOOKUP(A311,'Product-details'!$A$1:$C$1001,2,0)</f>
        <v>Fashion accessories</v>
      </c>
      <c r="Q311" t="str">
        <f>VLOOKUP(A311,'City-details'!$A$1:$C$1001,3,0)</f>
        <v>Yangon</v>
      </c>
      <c r="R311" t="str">
        <f>VLOOKUP(A311,'City-details'!$A$1:$C$1001,2,0)</f>
        <v>A</v>
      </c>
      <c r="S311" t="str">
        <f t="shared" si="19"/>
        <v>Average</v>
      </c>
    </row>
    <row r="312" spans="1:19">
      <c r="A312" t="s">
        <v>325</v>
      </c>
      <c r="B312" s="1">
        <v>79.930000000000007</v>
      </c>
      <c r="C312" s="4">
        <v>6</v>
      </c>
      <c r="D312" s="2">
        <v>23.978999999999999</v>
      </c>
      <c r="E312" s="1">
        <v>503.55900000000003</v>
      </c>
      <c r="F312" s="3">
        <v>43496</v>
      </c>
      <c r="G312" s="5">
        <v>0.58611111111111103</v>
      </c>
      <c r="H312" t="s">
        <v>15</v>
      </c>
      <c r="I312" s="1">
        <v>23.978999999999999</v>
      </c>
      <c r="J312" s="6">
        <v>5.5</v>
      </c>
      <c r="K312" t="str">
        <f t="shared" si="16"/>
        <v>Jan</v>
      </c>
      <c r="L312" t="str">
        <f t="shared" si="17"/>
        <v>Thu</v>
      </c>
      <c r="M312" t="str">
        <f t="shared" si="18"/>
        <v>afternoon</v>
      </c>
      <c r="N312" t="str">
        <f>VLOOKUP(A312,'Customer-details'!$A$1:$C$1001,2,0)</f>
        <v>Member</v>
      </c>
      <c r="O312" t="str">
        <f>VLOOKUP(A312,'Customer-details'!$A$1:$C$1001,3,0)</f>
        <v>Male</v>
      </c>
      <c r="P312" t="str">
        <f>VLOOKUP(A312,'Product-details'!$A$1:$C$1001,2,0)</f>
        <v>Sports and travel</v>
      </c>
      <c r="Q312" t="str">
        <f>VLOOKUP(A312,'City-details'!$A$1:$C$1001,3,0)</f>
        <v>Mandalay</v>
      </c>
      <c r="R312" t="str">
        <f>VLOOKUP(A312,'City-details'!$A$1:$C$1001,2,0)</f>
        <v>B</v>
      </c>
      <c r="S312" t="str">
        <f t="shared" si="19"/>
        <v>Poor</v>
      </c>
    </row>
    <row r="313" spans="1:19">
      <c r="A313" t="s">
        <v>326</v>
      </c>
      <c r="B313" s="1">
        <v>69.33</v>
      </c>
      <c r="C313" s="4">
        <v>2</v>
      </c>
      <c r="D313" s="2">
        <v>6.9329999999999998</v>
      </c>
      <c r="E313" s="1">
        <v>145.59299999999999</v>
      </c>
      <c r="F313" s="3">
        <v>43501</v>
      </c>
      <c r="G313" s="5">
        <v>0.79513888888888895</v>
      </c>
      <c r="H313" t="s">
        <v>13</v>
      </c>
      <c r="I313" s="1">
        <v>6.9329999999999998</v>
      </c>
      <c r="J313" s="6">
        <v>9.6999999999999993</v>
      </c>
      <c r="K313" t="str">
        <f t="shared" si="16"/>
        <v>Feb</v>
      </c>
      <c r="L313" t="str">
        <f t="shared" si="17"/>
        <v>Tue</v>
      </c>
      <c r="M313" t="str">
        <f t="shared" si="18"/>
        <v>evening</v>
      </c>
      <c r="N313" t="str">
        <f>VLOOKUP(A313,'Customer-details'!$A$1:$C$1001,2,0)</f>
        <v>Member</v>
      </c>
      <c r="O313" t="str">
        <f>VLOOKUP(A313,'Customer-details'!$A$1:$C$1001,3,0)</f>
        <v>Male</v>
      </c>
      <c r="P313" t="str">
        <f>VLOOKUP(A313,'Product-details'!$A$1:$C$1001,2,0)</f>
        <v>Fashion accessories</v>
      </c>
      <c r="Q313" t="str">
        <f>VLOOKUP(A313,'City-details'!$A$1:$C$1001,3,0)</f>
        <v>Naypyitaw</v>
      </c>
      <c r="R313" t="str">
        <f>VLOOKUP(A313,'City-details'!$A$1:$C$1001,2,0)</f>
        <v>C</v>
      </c>
      <c r="S313" t="str">
        <f t="shared" si="19"/>
        <v>Good</v>
      </c>
    </row>
    <row r="314" spans="1:19">
      <c r="A314" t="s">
        <v>327</v>
      </c>
      <c r="B314" s="1">
        <v>14.23</v>
      </c>
      <c r="C314" s="4">
        <v>5</v>
      </c>
      <c r="D314" s="2">
        <v>3.5575000000000001</v>
      </c>
      <c r="E314" s="1">
        <v>74.707499999999996</v>
      </c>
      <c r="F314" s="3">
        <v>43497</v>
      </c>
      <c r="G314" s="5">
        <v>0.422222222222222</v>
      </c>
      <c r="H314" t="s">
        <v>17</v>
      </c>
      <c r="I314" s="1">
        <v>3.5575000000000001</v>
      </c>
      <c r="J314" s="6">
        <v>4.4000000000000004</v>
      </c>
      <c r="K314" t="str">
        <f t="shared" si="16"/>
        <v>Feb</v>
      </c>
      <c r="L314" t="str">
        <f t="shared" si="17"/>
        <v>Fri</v>
      </c>
      <c r="M314" t="str">
        <f t="shared" si="18"/>
        <v>morning</v>
      </c>
      <c r="N314" t="str">
        <f>VLOOKUP(A314,'Customer-details'!$A$1:$C$1001,2,0)</f>
        <v>Member</v>
      </c>
      <c r="O314" t="str">
        <f>VLOOKUP(A314,'Customer-details'!$A$1:$C$1001,3,0)</f>
        <v>Female</v>
      </c>
      <c r="P314" t="str">
        <f>VLOOKUP(A314,'Product-details'!$A$1:$C$1001,2,0)</f>
        <v>Food and beverages</v>
      </c>
      <c r="Q314" t="str">
        <f>VLOOKUP(A314,'City-details'!$A$1:$C$1001,3,0)</f>
        <v>Yangon</v>
      </c>
      <c r="R314" t="str">
        <f>VLOOKUP(A314,'City-details'!$A$1:$C$1001,2,0)</f>
        <v>A</v>
      </c>
      <c r="S314" t="str">
        <f t="shared" si="19"/>
        <v>Poor</v>
      </c>
    </row>
    <row r="315" spans="1:19">
      <c r="A315" t="s">
        <v>328</v>
      </c>
      <c r="B315" s="1">
        <v>15.55</v>
      </c>
      <c r="C315" s="4">
        <v>9</v>
      </c>
      <c r="D315" s="2">
        <v>6.9974999999999996</v>
      </c>
      <c r="E315" s="1">
        <v>146.94749999999999</v>
      </c>
      <c r="F315" s="3">
        <v>43531</v>
      </c>
      <c r="G315" s="5">
        <v>0.55000000000000004</v>
      </c>
      <c r="H315" t="s">
        <v>15</v>
      </c>
      <c r="I315" s="1">
        <v>6.9974999999999996</v>
      </c>
      <c r="J315" s="6">
        <v>5</v>
      </c>
      <c r="K315" t="str">
        <f t="shared" si="16"/>
        <v>Mar</v>
      </c>
      <c r="L315" t="str">
        <f t="shared" si="17"/>
        <v>Thu</v>
      </c>
      <c r="M315" t="str">
        <f t="shared" si="18"/>
        <v>afternoon</v>
      </c>
      <c r="N315" t="str">
        <f>VLOOKUP(A315,'Customer-details'!$A$1:$C$1001,2,0)</f>
        <v>Member</v>
      </c>
      <c r="O315" t="str">
        <f>VLOOKUP(A315,'Customer-details'!$A$1:$C$1001,3,0)</f>
        <v>Female</v>
      </c>
      <c r="P315" t="str">
        <f>VLOOKUP(A315,'Product-details'!$A$1:$C$1001,2,0)</f>
        <v>Health and beauty</v>
      </c>
      <c r="Q315" t="str">
        <f>VLOOKUP(A315,'City-details'!$A$1:$C$1001,3,0)</f>
        <v>Yangon</v>
      </c>
      <c r="R315" t="str">
        <f>VLOOKUP(A315,'City-details'!$A$1:$C$1001,2,0)</f>
        <v>A</v>
      </c>
      <c r="S315" t="str">
        <f t="shared" si="19"/>
        <v>Poor</v>
      </c>
    </row>
    <row r="316" spans="1:19">
      <c r="A316" t="s">
        <v>329</v>
      </c>
      <c r="B316" s="1">
        <v>78.13</v>
      </c>
      <c r="C316" s="4">
        <v>10</v>
      </c>
      <c r="D316" s="2">
        <v>39.064999999999998</v>
      </c>
      <c r="E316" s="1">
        <v>820.36500000000001</v>
      </c>
      <c r="F316" s="3">
        <v>43506</v>
      </c>
      <c r="G316" s="5">
        <v>0.86875000000000002</v>
      </c>
      <c r="H316" t="s">
        <v>15</v>
      </c>
      <c r="I316" s="1">
        <v>39.064999999999998</v>
      </c>
      <c r="J316" s="6">
        <v>4.4000000000000004</v>
      </c>
      <c r="K316" t="str">
        <f t="shared" si="16"/>
        <v>Feb</v>
      </c>
      <c r="L316" t="str">
        <f t="shared" si="17"/>
        <v>Sun</v>
      </c>
      <c r="M316" t="str">
        <f t="shared" si="18"/>
        <v>evening</v>
      </c>
      <c r="N316" t="str">
        <f>VLOOKUP(A316,'Customer-details'!$A$1:$C$1001,2,0)</f>
        <v>Member</v>
      </c>
      <c r="O316" t="str">
        <f>VLOOKUP(A316,'Customer-details'!$A$1:$C$1001,3,0)</f>
        <v>Female</v>
      </c>
      <c r="P316" t="str">
        <f>VLOOKUP(A316,'Product-details'!$A$1:$C$1001,2,0)</f>
        <v>Electronic accessories</v>
      </c>
      <c r="Q316" t="str">
        <f>VLOOKUP(A316,'City-details'!$A$1:$C$1001,3,0)</f>
        <v>Naypyitaw</v>
      </c>
      <c r="R316" t="str">
        <f>VLOOKUP(A316,'City-details'!$A$1:$C$1001,2,0)</f>
        <v>C</v>
      </c>
      <c r="S316" t="str">
        <f t="shared" si="19"/>
        <v>Poor</v>
      </c>
    </row>
    <row r="317" spans="1:19">
      <c r="A317" t="s">
        <v>330</v>
      </c>
      <c r="B317" s="1">
        <v>99.37</v>
      </c>
      <c r="C317" s="4">
        <v>2</v>
      </c>
      <c r="D317" s="2">
        <v>9.9369999999999994</v>
      </c>
      <c r="E317" s="1">
        <v>208.67699999999999</v>
      </c>
      <c r="F317" s="3">
        <v>43510</v>
      </c>
      <c r="G317" s="5">
        <v>0.72847222222222197</v>
      </c>
      <c r="H317" t="s">
        <v>15</v>
      </c>
      <c r="I317" s="1">
        <v>9.9369999999999994</v>
      </c>
      <c r="J317" s="6">
        <v>5.2</v>
      </c>
      <c r="K317" t="str">
        <f t="shared" si="16"/>
        <v>Feb</v>
      </c>
      <c r="L317" t="str">
        <f t="shared" si="17"/>
        <v>Thu</v>
      </c>
      <c r="M317" t="str">
        <f t="shared" si="18"/>
        <v>evening</v>
      </c>
      <c r="N317" t="str">
        <f>VLOOKUP(A317,'Customer-details'!$A$1:$C$1001,2,0)</f>
        <v>Member</v>
      </c>
      <c r="O317" t="str">
        <f>VLOOKUP(A317,'Customer-details'!$A$1:$C$1001,3,0)</f>
        <v>Male</v>
      </c>
      <c r="P317" t="str">
        <f>VLOOKUP(A317,'Product-details'!$A$1:$C$1001,2,0)</f>
        <v>Food and beverages</v>
      </c>
      <c r="Q317" t="str">
        <f>VLOOKUP(A317,'City-details'!$A$1:$C$1001,3,0)</f>
        <v>Naypyitaw</v>
      </c>
      <c r="R317" t="str">
        <f>VLOOKUP(A317,'City-details'!$A$1:$C$1001,2,0)</f>
        <v>C</v>
      </c>
      <c r="S317" t="str">
        <f t="shared" si="19"/>
        <v>Poor</v>
      </c>
    </row>
    <row r="318" spans="1:19">
      <c r="A318" t="s">
        <v>331</v>
      </c>
      <c r="B318" s="1">
        <v>21.08</v>
      </c>
      <c r="C318" s="4">
        <v>3</v>
      </c>
      <c r="D318" s="2">
        <v>3.1619999999999999</v>
      </c>
      <c r="E318" s="1">
        <v>66.402000000000001</v>
      </c>
      <c r="F318" s="3">
        <v>43505</v>
      </c>
      <c r="G318" s="5">
        <v>0.43402777777777801</v>
      </c>
      <c r="H318" t="s">
        <v>15</v>
      </c>
      <c r="I318" s="1">
        <v>3.1619999999999999</v>
      </c>
      <c r="J318" s="6">
        <v>7.3</v>
      </c>
      <c r="K318" t="str">
        <f t="shared" si="16"/>
        <v>Feb</v>
      </c>
      <c r="L318" t="str">
        <f t="shared" si="17"/>
        <v>Sat</v>
      </c>
      <c r="M318" t="str">
        <f t="shared" si="18"/>
        <v>morning</v>
      </c>
      <c r="N318" t="str">
        <f>VLOOKUP(A318,'Customer-details'!$A$1:$C$1001,2,0)</f>
        <v>Member</v>
      </c>
      <c r="O318" t="str">
        <f>VLOOKUP(A318,'Customer-details'!$A$1:$C$1001,3,0)</f>
        <v>Female</v>
      </c>
      <c r="P318" t="str">
        <f>VLOOKUP(A318,'Product-details'!$A$1:$C$1001,2,0)</f>
        <v>Food and beverages</v>
      </c>
      <c r="Q318" t="str">
        <f>VLOOKUP(A318,'City-details'!$A$1:$C$1001,3,0)</f>
        <v>Naypyitaw</v>
      </c>
      <c r="R318" t="str">
        <f>VLOOKUP(A318,'City-details'!$A$1:$C$1001,2,0)</f>
        <v>C</v>
      </c>
      <c r="S318" t="str">
        <f t="shared" si="19"/>
        <v>Average</v>
      </c>
    </row>
    <row r="319" spans="1:19">
      <c r="A319" t="s">
        <v>332</v>
      </c>
      <c r="B319" s="1">
        <v>74.790000000000006</v>
      </c>
      <c r="C319" s="4">
        <v>5</v>
      </c>
      <c r="D319" s="2">
        <v>18.697500000000002</v>
      </c>
      <c r="E319" s="1">
        <v>392.64749999999998</v>
      </c>
      <c r="F319" s="3">
        <v>43475</v>
      </c>
      <c r="G319" s="5">
        <v>0.48194444444444401</v>
      </c>
      <c r="H319" t="s">
        <v>15</v>
      </c>
      <c r="I319" s="1">
        <v>18.697500000000002</v>
      </c>
      <c r="J319" s="6">
        <v>4.9000000000000004</v>
      </c>
      <c r="K319" t="str">
        <f t="shared" si="16"/>
        <v>Jan</v>
      </c>
      <c r="L319" t="str">
        <f t="shared" si="17"/>
        <v>Thu</v>
      </c>
      <c r="M319" t="str">
        <f t="shared" si="18"/>
        <v>morning</v>
      </c>
      <c r="N319" t="str">
        <f>VLOOKUP(A319,'Customer-details'!$A$1:$C$1001,2,0)</f>
        <v>Member</v>
      </c>
      <c r="O319" t="str">
        <f>VLOOKUP(A319,'Customer-details'!$A$1:$C$1001,3,0)</f>
        <v>Male</v>
      </c>
      <c r="P319" t="str">
        <f>VLOOKUP(A319,'Product-details'!$A$1:$C$1001,2,0)</f>
        <v>Electronic accessories</v>
      </c>
      <c r="Q319" t="str">
        <f>VLOOKUP(A319,'City-details'!$A$1:$C$1001,3,0)</f>
        <v>Naypyitaw</v>
      </c>
      <c r="R319" t="str">
        <f>VLOOKUP(A319,'City-details'!$A$1:$C$1001,2,0)</f>
        <v>C</v>
      </c>
      <c r="S319" t="str">
        <f t="shared" si="19"/>
        <v>Poor</v>
      </c>
    </row>
    <row r="320" spans="1:19">
      <c r="A320" t="s">
        <v>333</v>
      </c>
      <c r="B320" s="1">
        <v>29.67</v>
      </c>
      <c r="C320" s="4">
        <v>7</v>
      </c>
      <c r="D320" s="2">
        <v>10.384499999999999</v>
      </c>
      <c r="E320" s="1">
        <v>218.0745</v>
      </c>
      <c r="F320" s="3">
        <v>43535</v>
      </c>
      <c r="G320" s="5">
        <v>0.79027777777777797</v>
      </c>
      <c r="H320" t="s">
        <v>17</v>
      </c>
      <c r="I320" s="1">
        <v>10.384499999999999</v>
      </c>
      <c r="J320" s="6">
        <v>8.1</v>
      </c>
      <c r="K320" t="str">
        <f t="shared" si="16"/>
        <v>Mar</v>
      </c>
      <c r="L320" t="str">
        <f t="shared" si="17"/>
        <v>Mon</v>
      </c>
      <c r="M320" t="str">
        <f t="shared" si="18"/>
        <v>evening</v>
      </c>
      <c r="N320" t="str">
        <f>VLOOKUP(A320,'Customer-details'!$A$1:$C$1001,2,0)</f>
        <v>Member</v>
      </c>
      <c r="O320" t="str">
        <f>VLOOKUP(A320,'Customer-details'!$A$1:$C$1001,3,0)</f>
        <v>Female</v>
      </c>
      <c r="P320" t="str">
        <f>VLOOKUP(A320,'Product-details'!$A$1:$C$1001,2,0)</f>
        <v>Health and beauty</v>
      </c>
      <c r="Q320" t="str">
        <f>VLOOKUP(A320,'City-details'!$A$1:$C$1001,3,0)</f>
        <v>Naypyitaw</v>
      </c>
      <c r="R320" t="str">
        <f>VLOOKUP(A320,'City-details'!$A$1:$C$1001,2,0)</f>
        <v>C</v>
      </c>
      <c r="S320" t="str">
        <f t="shared" si="19"/>
        <v>Good</v>
      </c>
    </row>
    <row r="321" spans="1:19">
      <c r="A321" t="s">
        <v>334</v>
      </c>
      <c r="B321" s="1">
        <v>44.07</v>
      </c>
      <c r="C321" s="4">
        <v>4</v>
      </c>
      <c r="D321" s="2">
        <v>8.8140000000000001</v>
      </c>
      <c r="E321" s="1">
        <v>185.09399999999999</v>
      </c>
      <c r="F321" s="3">
        <v>43514</v>
      </c>
      <c r="G321" s="5">
        <v>0.68611111111111101</v>
      </c>
      <c r="H321" t="s">
        <v>13</v>
      </c>
      <c r="I321" s="1">
        <v>8.8140000000000001</v>
      </c>
      <c r="J321" s="6">
        <v>8.4</v>
      </c>
      <c r="K321" t="str">
        <f t="shared" si="16"/>
        <v>Feb</v>
      </c>
      <c r="L321" t="str">
        <f t="shared" si="17"/>
        <v>Mon</v>
      </c>
      <c r="M321" t="str">
        <f t="shared" si="18"/>
        <v>evening</v>
      </c>
      <c r="N321" t="str">
        <f>VLOOKUP(A321,'Customer-details'!$A$1:$C$1001,2,0)</f>
        <v>Member</v>
      </c>
      <c r="O321" t="str">
        <f>VLOOKUP(A321,'Customer-details'!$A$1:$C$1001,3,0)</f>
        <v>Male</v>
      </c>
      <c r="P321" t="str">
        <f>VLOOKUP(A321,'Product-details'!$A$1:$C$1001,2,0)</f>
        <v>Health and beauty</v>
      </c>
      <c r="Q321" t="str">
        <f>VLOOKUP(A321,'City-details'!$A$1:$C$1001,3,0)</f>
        <v>Naypyitaw</v>
      </c>
      <c r="R321" t="str">
        <f>VLOOKUP(A321,'City-details'!$A$1:$C$1001,2,0)</f>
        <v>C</v>
      </c>
      <c r="S321" t="str">
        <f t="shared" si="19"/>
        <v>Good</v>
      </c>
    </row>
    <row r="322" spans="1:19">
      <c r="A322" t="s">
        <v>335</v>
      </c>
      <c r="B322" s="1">
        <v>22.93</v>
      </c>
      <c r="C322" s="4">
        <v>9</v>
      </c>
      <c r="D322" s="2">
        <v>10.3185</v>
      </c>
      <c r="E322" s="1">
        <v>216.6885</v>
      </c>
      <c r="F322" s="3">
        <v>43522</v>
      </c>
      <c r="G322" s="5">
        <v>0.85138888888888897</v>
      </c>
      <c r="H322" t="s">
        <v>15</v>
      </c>
      <c r="I322" s="1">
        <v>10.3185</v>
      </c>
      <c r="J322" s="6">
        <v>5.5</v>
      </c>
      <c r="K322" t="str">
        <f t="shared" ref="K322:K385" si="20">TEXT(F322,"MMM")</f>
        <v>Feb</v>
      </c>
      <c r="L322" t="str">
        <f t="shared" ref="L322:L385" si="21">TEXT(F322,"ddd")</f>
        <v>Tue</v>
      </c>
      <c r="M322" t="str">
        <f t="shared" si="18"/>
        <v>evening</v>
      </c>
      <c r="N322" t="str">
        <f>VLOOKUP(A322,'Customer-details'!$A$1:$C$1001,2,0)</f>
        <v>Normal</v>
      </c>
      <c r="O322" t="str">
        <f>VLOOKUP(A322,'Customer-details'!$A$1:$C$1001,3,0)</f>
        <v>Female</v>
      </c>
      <c r="P322" t="str">
        <f>VLOOKUP(A322,'Product-details'!$A$1:$C$1001,2,0)</f>
        <v>Food and beverages</v>
      </c>
      <c r="Q322" t="str">
        <f>VLOOKUP(A322,'City-details'!$A$1:$C$1001,3,0)</f>
        <v>Naypyitaw</v>
      </c>
      <c r="R322" t="str">
        <f>VLOOKUP(A322,'City-details'!$A$1:$C$1001,2,0)</f>
        <v>C</v>
      </c>
      <c r="S322" t="str">
        <f t="shared" si="19"/>
        <v>Poor</v>
      </c>
    </row>
    <row r="323" spans="1:19">
      <c r="A323" t="s">
        <v>336</v>
      </c>
      <c r="B323" s="1">
        <v>39.42</v>
      </c>
      <c r="C323" s="4">
        <v>1</v>
      </c>
      <c r="D323" s="2">
        <v>1.9710000000000001</v>
      </c>
      <c r="E323" s="1">
        <v>41.390999999999998</v>
      </c>
      <c r="F323" s="3">
        <v>43483</v>
      </c>
      <c r="G323" s="5">
        <v>0.63055555555555598</v>
      </c>
      <c r="H323" t="s">
        <v>15</v>
      </c>
      <c r="I323" s="1">
        <v>1.9710000000000001</v>
      </c>
      <c r="J323" s="6">
        <v>8.4</v>
      </c>
      <c r="K323" t="str">
        <f t="shared" si="20"/>
        <v>Jan</v>
      </c>
      <c r="L323" t="str">
        <f t="shared" si="21"/>
        <v>Fri</v>
      </c>
      <c r="M323" t="str">
        <f t="shared" ref="M323:M386" si="22">IF(G323&lt;TIME(12,0,0),"morning",IF(AND(G323&gt;=TIME(12,0,0),G323&lt;TIME(16,0,0)),"afternoon","evening"))</f>
        <v>afternoon</v>
      </c>
      <c r="N323" t="str">
        <f>VLOOKUP(A323,'Customer-details'!$A$1:$C$1001,2,0)</f>
        <v>Normal</v>
      </c>
      <c r="O323" t="str">
        <f>VLOOKUP(A323,'Customer-details'!$A$1:$C$1001,3,0)</f>
        <v>Female</v>
      </c>
      <c r="P323" t="str">
        <f>VLOOKUP(A323,'Product-details'!$A$1:$C$1001,2,0)</f>
        <v>Health and beauty</v>
      </c>
      <c r="Q323" t="str">
        <f>VLOOKUP(A323,'City-details'!$A$1:$C$1001,3,0)</f>
        <v>Naypyitaw</v>
      </c>
      <c r="R323" t="str">
        <f>VLOOKUP(A323,'City-details'!$A$1:$C$1001,2,0)</f>
        <v>C</v>
      </c>
      <c r="S323" t="str">
        <f t="shared" ref="S323:S386" si="23">IF(J323&gt;=8,"Good",IF(AND(J323&lt;8,J323&gt;=6),"Average","Poor"))</f>
        <v>Good</v>
      </c>
    </row>
    <row r="324" spans="1:19">
      <c r="A324" t="s">
        <v>337</v>
      </c>
      <c r="B324" s="1">
        <v>15.26</v>
      </c>
      <c r="C324" s="4">
        <v>6</v>
      </c>
      <c r="D324" s="2">
        <v>4.5780000000000003</v>
      </c>
      <c r="E324" s="1">
        <v>96.138000000000005</v>
      </c>
      <c r="F324" s="3">
        <v>43511</v>
      </c>
      <c r="G324" s="5">
        <v>0.75208333333333299</v>
      </c>
      <c r="H324" t="s">
        <v>13</v>
      </c>
      <c r="I324" s="1">
        <v>4.5780000000000003</v>
      </c>
      <c r="J324" s="6">
        <v>9.8000000000000007</v>
      </c>
      <c r="K324" t="str">
        <f t="shared" si="20"/>
        <v>Feb</v>
      </c>
      <c r="L324" t="str">
        <f t="shared" si="21"/>
        <v>Fri</v>
      </c>
      <c r="M324" t="str">
        <f t="shared" si="22"/>
        <v>evening</v>
      </c>
      <c r="N324" t="str">
        <f>VLOOKUP(A324,'Customer-details'!$A$1:$C$1001,2,0)</f>
        <v>Normal</v>
      </c>
      <c r="O324" t="str">
        <f>VLOOKUP(A324,'Customer-details'!$A$1:$C$1001,3,0)</f>
        <v>Male</v>
      </c>
      <c r="P324" t="str">
        <f>VLOOKUP(A324,'Product-details'!$A$1:$C$1001,2,0)</f>
        <v>Health and beauty</v>
      </c>
      <c r="Q324" t="str">
        <f>VLOOKUP(A324,'City-details'!$A$1:$C$1001,3,0)</f>
        <v>Yangon</v>
      </c>
      <c r="R324" t="str">
        <f>VLOOKUP(A324,'City-details'!$A$1:$C$1001,2,0)</f>
        <v>A</v>
      </c>
      <c r="S324" t="str">
        <f t="shared" si="23"/>
        <v>Good</v>
      </c>
    </row>
    <row r="325" spans="1:19">
      <c r="A325" t="s">
        <v>338</v>
      </c>
      <c r="B325" s="1">
        <v>61.77</v>
      </c>
      <c r="C325" s="4">
        <v>5</v>
      </c>
      <c r="D325" s="2">
        <v>15.442500000000001</v>
      </c>
      <c r="E325" s="1">
        <v>324.29250000000002</v>
      </c>
      <c r="F325" s="3">
        <v>43532</v>
      </c>
      <c r="G325" s="5">
        <v>0.55625000000000002</v>
      </c>
      <c r="H325" t="s">
        <v>15</v>
      </c>
      <c r="I325" s="1">
        <v>15.442500000000001</v>
      </c>
      <c r="J325" s="6">
        <v>6.7</v>
      </c>
      <c r="K325" t="str">
        <f t="shared" si="20"/>
        <v>Mar</v>
      </c>
      <c r="L325" t="str">
        <f t="shared" si="21"/>
        <v>Fri</v>
      </c>
      <c r="M325" t="str">
        <f t="shared" si="22"/>
        <v>afternoon</v>
      </c>
      <c r="N325" t="str">
        <f>VLOOKUP(A325,'Customer-details'!$A$1:$C$1001,2,0)</f>
        <v>Normal</v>
      </c>
      <c r="O325" t="str">
        <f>VLOOKUP(A325,'Customer-details'!$A$1:$C$1001,3,0)</f>
        <v>Female</v>
      </c>
      <c r="P325" t="str">
        <f>VLOOKUP(A325,'Product-details'!$A$1:$C$1001,2,0)</f>
        <v>Fashion accessories</v>
      </c>
      <c r="Q325" t="str">
        <f>VLOOKUP(A325,'City-details'!$A$1:$C$1001,3,0)</f>
        <v>Yangon</v>
      </c>
      <c r="R325" t="str">
        <f>VLOOKUP(A325,'City-details'!$A$1:$C$1001,2,0)</f>
        <v>A</v>
      </c>
      <c r="S325" t="str">
        <f t="shared" si="23"/>
        <v>Average</v>
      </c>
    </row>
    <row r="326" spans="1:19">
      <c r="A326" t="s">
        <v>339</v>
      </c>
      <c r="B326" s="1">
        <v>21.52</v>
      </c>
      <c r="C326" s="4">
        <v>6</v>
      </c>
      <c r="D326" s="2">
        <v>6.4560000000000004</v>
      </c>
      <c r="E326" s="1">
        <v>135.57599999999999</v>
      </c>
      <c r="F326" s="3">
        <v>43482</v>
      </c>
      <c r="G326" s="5">
        <v>0.53333333333333299</v>
      </c>
      <c r="H326" t="s">
        <v>17</v>
      </c>
      <c r="I326" s="1">
        <v>6.4560000000000004</v>
      </c>
      <c r="J326" s="6">
        <v>9.4</v>
      </c>
      <c r="K326" t="str">
        <f t="shared" si="20"/>
        <v>Jan</v>
      </c>
      <c r="L326" t="str">
        <f t="shared" si="21"/>
        <v>Thu</v>
      </c>
      <c r="M326" t="str">
        <f t="shared" si="22"/>
        <v>afternoon</v>
      </c>
      <c r="N326" t="str">
        <f>VLOOKUP(A326,'Customer-details'!$A$1:$C$1001,2,0)</f>
        <v>Normal</v>
      </c>
      <c r="O326" t="str">
        <f>VLOOKUP(A326,'Customer-details'!$A$1:$C$1001,3,0)</f>
        <v>Male</v>
      </c>
      <c r="P326" t="str">
        <f>VLOOKUP(A326,'Product-details'!$A$1:$C$1001,2,0)</f>
        <v>Home and lifestyle</v>
      </c>
      <c r="Q326" t="str">
        <f>VLOOKUP(A326,'City-details'!$A$1:$C$1001,3,0)</f>
        <v>Yangon</v>
      </c>
      <c r="R326" t="str">
        <f>VLOOKUP(A326,'City-details'!$A$1:$C$1001,2,0)</f>
        <v>A</v>
      </c>
      <c r="S326" t="str">
        <f t="shared" si="23"/>
        <v>Good</v>
      </c>
    </row>
    <row r="327" spans="1:19">
      <c r="A327" t="s">
        <v>340</v>
      </c>
      <c r="B327" s="1">
        <v>97.74</v>
      </c>
      <c r="C327" s="4">
        <v>4</v>
      </c>
      <c r="D327" s="2">
        <v>19.547999999999998</v>
      </c>
      <c r="E327" s="1">
        <v>410.50799999999998</v>
      </c>
      <c r="F327" s="3">
        <v>43536</v>
      </c>
      <c r="G327" s="5">
        <v>0.82847222222222205</v>
      </c>
      <c r="H327" t="s">
        <v>13</v>
      </c>
      <c r="I327" s="1">
        <v>19.547999999999998</v>
      </c>
      <c r="J327" s="6">
        <v>6.4</v>
      </c>
      <c r="K327" t="str">
        <f t="shared" si="20"/>
        <v>Mar</v>
      </c>
      <c r="L327" t="str">
        <f t="shared" si="21"/>
        <v>Tue</v>
      </c>
      <c r="M327" t="str">
        <f t="shared" si="22"/>
        <v>evening</v>
      </c>
      <c r="N327" t="str">
        <f>VLOOKUP(A327,'Customer-details'!$A$1:$C$1001,2,0)</f>
        <v>Normal</v>
      </c>
      <c r="O327" t="str">
        <f>VLOOKUP(A327,'Customer-details'!$A$1:$C$1001,3,0)</f>
        <v>Male</v>
      </c>
      <c r="P327" t="str">
        <f>VLOOKUP(A327,'Product-details'!$A$1:$C$1001,2,0)</f>
        <v>Sports and travel</v>
      </c>
      <c r="Q327" t="str">
        <f>VLOOKUP(A327,'City-details'!$A$1:$C$1001,3,0)</f>
        <v>Mandalay</v>
      </c>
      <c r="R327" t="str">
        <f>VLOOKUP(A327,'City-details'!$A$1:$C$1001,2,0)</f>
        <v>B</v>
      </c>
      <c r="S327" t="str">
        <f t="shared" si="23"/>
        <v>Average</v>
      </c>
    </row>
    <row r="328" spans="1:19">
      <c r="A328" t="s">
        <v>341</v>
      </c>
      <c r="B328" s="1">
        <v>99.78</v>
      </c>
      <c r="C328" s="4">
        <v>5</v>
      </c>
      <c r="D328" s="2">
        <v>24.945</v>
      </c>
      <c r="E328" s="1">
        <v>523.84500000000003</v>
      </c>
      <c r="F328" s="3">
        <v>43533</v>
      </c>
      <c r="G328" s="5">
        <v>0.79791666666666705</v>
      </c>
      <c r="H328" t="s">
        <v>15</v>
      </c>
      <c r="I328" s="1">
        <v>24.945</v>
      </c>
      <c r="J328" s="6">
        <v>5.4</v>
      </c>
      <c r="K328" t="str">
        <f t="shared" si="20"/>
        <v>Mar</v>
      </c>
      <c r="L328" t="str">
        <f t="shared" si="21"/>
        <v>Sat</v>
      </c>
      <c r="M328" t="str">
        <f t="shared" si="22"/>
        <v>evening</v>
      </c>
      <c r="N328" t="str">
        <f>VLOOKUP(A328,'Customer-details'!$A$1:$C$1001,2,0)</f>
        <v>Member</v>
      </c>
      <c r="O328" t="str">
        <f>VLOOKUP(A328,'Customer-details'!$A$1:$C$1001,3,0)</f>
        <v>Male</v>
      </c>
      <c r="P328" t="str">
        <f>VLOOKUP(A328,'Product-details'!$A$1:$C$1001,2,0)</f>
        <v>Food and beverages</v>
      </c>
      <c r="Q328" t="str">
        <f>VLOOKUP(A328,'City-details'!$A$1:$C$1001,3,0)</f>
        <v>Yangon</v>
      </c>
      <c r="R328" t="str">
        <f>VLOOKUP(A328,'City-details'!$A$1:$C$1001,2,0)</f>
        <v>A</v>
      </c>
      <c r="S328" t="str">
        <f t="shared" si="23"/>
        <v>Poor</v>
      </c>
    </row>
    <row r="329" spans="1:19">
      <c r="A329" t="s">
        <v>342</v>
      </c>
      <c r="B329" s="1">
        <v>94.26</v>
      </c>
      <c r="C329" s="4">
        <v>4</v>
      </c>
      <c r="D329" s="2">
        <v>18.852</v>
      </c>
      <c r="E329" s="1">
        <v>395.892</v>
      </c>
      <c r="F329" s="3">
        <v>43536</v>
      </c>
      <c r="G329" s="5">
        <v>0.6875</v>
      </c>
      <c r="H329" t="s">
        <v>15</v>
      </c>
      <c r="I329" s="1">
        <v>18.852</v>
      </c>
      <c r="J329" s="6">
        <v>8.6</v>
      </c>
      <c r="K329" t="str">
        <f t="shared" si="20"/>
        <v>Mar</v>
      </c>
      <c r="L329" t="str">
        <f t="shared" si="21"/>
        <v>Tue</v>
      </c>
      <c r="M329" t="str">
        <f t="shared" si="22"/>
        <v>evening</v>
      </c>
      <c r="N329" t="str">
        <f>VLOOKUP(A329,'Customer-details'!$A$1:$C$1001,2,0)</f>
        <v>Member</v>
      </c>
      <c r="O329" t="str">
        <f>VLOOKUP(A329,'Customer-details'!$A$1:$C$1001,3,0)</f>
        <v>Male</v>
      </c>
      <c r="P329" t="str">
        <f>VLOOKUP(A329,'Product-details'!$A$1:$C$1001,2,0)</f>
        <v>Food and beverages</v>
      </c>
      <c r="Q329" t="str">
        <f>VLOOKUP(A329,'City-details'!$A$1:$C$1001,3,0)</f>
        <v>Naypyitaw</v>
      </c>
      <c r="R329" t="str">
        <f>VLOOKUP(A329,'City-details'!$A$1:$C$1001,2,0)</f>
        <v>C</v>
      </c>
      <c r="S329" t="str">
        <f t="shared" si="23"/>
        <v>Good</v>
      </c>
    </row>
    <row r="330" spans="1:19">
      <c r="A330" t="s">
        <v>343</v>
      </c>
      <c r="B330" s="1">
        <v>51.13</v>
      </c>
      <c r="C330" s="4">
        <v>4</v>
      </c>
      <c r="D330" s="2">
        <v>10.226000000000001</v>
      </c>
      <c r="E330" s="1">
        <v>214.74600000000001</v>
      </c>
      <c r="F330" s="3">
        <v>43490</v>
      </c>
      <c r="G330" s="5">
        <v>0.42430555555555599</v>
      </c>
      <c r="H330" t="s">
        <v>17</v>
      </c>
      <c r="I330" s="1">
        <v>10.226000000000001</v>
      </c>
      <c r="J330" s="6">
        <v>4</v>
      </c>
      <c r="K330" t="str">
        <f t="shared" si="20"/>
        <v>Jan</v>
      </c>
      <c r="L330" t="str">
        <f t="shared" si="21"/>
        <v>Fri</v>
      </c>
      <c r="M330" t="str">
        <f t="shared" si="22"/>
        <v>morning</v>
      </c>
      <c r="N330" t="str">
        <f>VLOOKUP(A330,'Customer-details'!$A$1:$C$1001,2,0)</f>
        <v>Member</v>
      </c>
      <c r="O330" t="str">
        <f>VLOOKUP(A330,'Customer-details'!$A$1:$C$1001,3,0)</f>
        <v>Male</v>
      </c>
      <c r="P330" t="str">
        <f>VLOOKUP(A330,'Product-details'!$A$1:$C$1001,2,0)</f>
        <v>Health and beauty</v>
      </c>
      <c r="Q330" t="str">
        <f>VLOOKUP(A330,'City-details'!$A$1:$C$1001,3,0)</f>
        <v>Mandalay</v>
      </c>
      <c r="R330" t="str">
        <f>VLOOKUP(A330,'City-details'!$A$1:$C$1001,2,0)</f>
        <v>B</v>
      </c>
      <c r="S330" t="str">
        <f t="shared" si="23"/>
        <v>Poor</v>
      </c>
    </row>
    <row r="331" spans="1:19">
      <c r="A331" t="s">
        <v>344</v>
      </c>
      <c r="B331" s="1">
        <v>36.36</v>
      </c>
      <c r="C331" s="4">
        <v>4</v>
      </c>
      <c r="D331" s="2">
        <v>7.2720000000000002</v>
      </c>
      <c r="E331" s="1">
        <v>152.71199999999999</v>
      </c>
      <c r="F331" s="3">
        <v>43549</v>
      </c>
      <c r="G331" s="5">
        <v>0.54652777777777795</v>
      </c>
      <c r="H331" t="s">
        <v>15</v>
      </c>
      <c r="I331" s="1">
        <v>7.2720000000000002</v>
      </c>
      <c r="J331" s="6">
        <v>7.6</v>
      </c>
      <c r="K331" t="str">
        <f t="shared" si="20"/>
        <v>Mar</v>
      </c>
      <c r="L331" t="str">
        <f t="shared" si="21"/>
        <v>Mon</v>
      </c>
      <c r="M331" t="str">
        <f t="shared" si="22"/>
        <v>afternoon</v>
      </c>
      <c r="N331" t="str">
        <f>VLOOKUP(A331,'Customer-details'!$A$1:$C$1001,2,0)</f>
        <v>Member</v>
      </c>
      <c r="O331" t="str">
        <f>VLOOKUP(A331,'Customer-details'!$A$1:$C$1001,3,0)</f>
        <v>Male</v>
      </c>
      <c r="P331" t="str">
        <f>VLOOKUP(A331,'Product-details'!$A$1:$C$1001,2,0)</f>
        <v>Electronic accessories</v>
      </c>
      <c r="Q331" t="str">
        <f>VLOOKUP(A331,'City-details'!$A$1:$C$1001,3,0)</f>
        <v>Yangon</v>
      </c>
      <c r="R331" t="str">
        <f>VLOOKUP(A331,'City-details'!$A$1:$C$1001,2,0)</f>
        <v>A</v>
      </c>
      <c r="S331" t="str">
        <f t="shared" si="23"/>
        <v>Average</v>
      </c>
    </row>
    <row r="332" spans="1:19">
      <c r="A332" t="s">
        <v>345</v>
      </c>
      <c r="B332" s="1">
        <v>22.02</v>
      </c>
      <c r="C332" s="4">
        <v>9</v>
      </c>
      <c r="D332" s="2">
        <v>9.9090000000000007</v>
      </c>
      <c r="E332" s="1">
        <v>208.089</v>
      </c>
      <c r="F332" s="3">
        <v>43503</v>
      </c>
      <c r="G332" s="5">
        <v>0.78333333333333299</v>
      </c>
      <c r="H332" t="s">
        <v>15</v>
      </c>
      <c r="I332" s="1">
        <v>9.9090000000000007</v>
      </c>
      <c r="J332" s="6">
        <v>6.8</v>
      </c>
      <c r="K332" t="str">
        <f t="shared" si="20"/>
        <v>Feb</v>
      </c>
      <c r="L332" t="str">
        <f t="shared" si="21"/>
        <v>Thu</v>
      </c>
      <c r="M332" t="str">
        <f t="shared" si="22"/>
        <v>evening</v>
      </c>
      <c r="N332" t="str">
        <f>VLOOKUP(A332,'Customer-details'!$A$1:$C$1001,2,0)</f>
        <v>Normal</v>
      </c>
      <c r="O332" t="str">
        <f>VLOOKUP(A332,'Customer-details'!$A$1:$C$1001,3,0)</f>
        <v>Male</v>
      </c>
      <c r="P332" t="str">
        <f>VLOOKUP(A332,'Product-details'!$A$1:$C$1001,2,0)</f>
        <v>Home and lifestyle</v>
      </c>
      <c r="Q332" t="str">
        <f>VLOOKUP(A332,'City-details'!$A$1:$C$1001,3,0)</f>
        <v>Mandalay</v>
      </c>
      <c r="R332" t="str">
        <f>VLOOKUP(A332,'City-details'!$A$1:$C$1001,2,0)</f>
        <v>B</v>
      </c>
      <c r="S332" t="str">
        <f t="shared" si="23"/>
        <v>Average</v>
      </c>
    </row>
    <row r="333" spans="1:19">
      <c r="A333" t="s">
        <v>346</v>
      </c>
      <c r="B333" s="1">
        <v>32.9</v>
      </c>
      <c r="C333" s="4">
        <v>3</v>
      </c>
      <c r="D333" s="2">
        <v>4.9349999999999996</v>
      </c>
      <c r="E333" s="1">
        <v>103.63500000000001</v>
      </c>
      <c r="F333" s="3">
        <v>43513</v>
      </c>
      <c r="G333" s="5">
        <v>0.72708333333333297</v>
      </c>
      <c r="H333" t="s">
        <v>17</v>
      </c>
      <c r="I333" s="1">
        <v>4.9349999999999996</v>
      </c>
      <c r="J333" s="6">
        <v>9.1</v>
      </c>
      <c r="K333" t="str">
        <f t="shared" si="20"/>
        <v>Feb</v>
      </c>
      <c r="L333" t="str">
        <f t="shared" si="21"/>
        <v>Sun</v>
      </c>
      <c r="M333" t="str">
        <f t="shared" si="22"/>
        <v>evening</v>
      </c>
      <c r="N333" t="str">
        <f>VLOOKUP(A333,'Customer-details'!$A$1:$C$1001,2,0)</f>
        <v>Normal</v>
      </c>
      <c r="O333" t="str">
        <f>VLOOKUP(A333,'Customer-details'!$A$1:$C$1001,3,0)</f>
        <v>Male</v>
      </c>
      <c r="P333" t="str">
        <f>VLOOKUP(A333,'Product-details'!$A$1:$C$1001,2,0)</f>
        <v>Food and beverages</v>
      </c>
      <c r="Q333" t="str">
        <f>VLOOKUP(A333,'City-details'!$A$1:$C$1001,3,0)</f>
        <v>Yangon</v>
      </c>
      <c r="R333" t="str">
        <f>VLOOKUP(A333,'City-details'!$A$1:$C$1001,2,0)</f>
        <v>A</v>
      </c>
      <c r="S333" t="str">
        <f t="shared" si="23"/>
        <v>Good</v>
      </c>
    </row>
    <row r="334" spans="1:19">
      <c r="A334" t="s">
        <v>347</v>
      </c>
      <c r="B334" s="1">
        <v>77.02</v>
      </c>
      <c r="C334" s="4">
        <v>5</v>
      </c>
      <c r="D334" s="2">
        <v>19.254999999999999</v>
      </c>
      <c r="E334" s="1">
        <v>404.35500000000002</v>
      </c>
      <c r="F334" s="3">
        <v>43499</v>
      </c>
      <c r="G334" s="5">
        <v>0.66597222222222197</v>
      </c>
      <c r="H334" t="s">
        <v>15</v>
      </c>
      <c r="I334" s="1">
        <v>19.254999999999999</v>
      </c>
      <c r="J334" s="6">
        <v>5.5</v>
      </c>
      <c r="K334" t="str">
        <f t="shared" si="20"/>
        <v>Feb</v>
      </c>
      <c r="L334" t="str">
        <f t="shared" si="21"/>
        <v>Sun</v>
      </c>
      <c r="M334" t="str">
        <f t="shared" si="22"/>
        <v>afternoon</v>
      </c>
      <c r="N334" t="str">
        <f>VLOOKUP(A334,'Customer-details'!$A$1:$C$1001,2,0)</f>
        <v>Normal</v>
      </c>
      <c r="O334" t="str">
        <f>VLOOKUP(A334,'Customer-details'!$A$1:$C$1001,3,0)</f>
        <v>Male</v>
      </c>
      <c r="P334" t="str">
        <f>VLOOKUP(A334,'Product-details'!$A$1:$C$1001,2,0)</f>
        <v>Fashion accessories</v>
      </c>
      <c r="Q334" t="str">
        <f>VLOOKUP(A334,'City-details'!$A$1:$C$1001,3,0)</f>
        <v>Yangon</v>
      </c>
      <c r="R334" t="str">
        <f>VLOOKUP(A334,'City-details'!$A$1:$C$1001,2,0)</f>
        <v>A</v>
      </c>
      <c r="S334" t="str">
        <f t="shared" si="23"/>
        <v>Poor</v>
      </c>
    </row>
    <row r="335" spans="1:19">
      <c r="A335" t="s">
        <v>348</v>
      </c>
      <c r="B335" s="1">
        <v>23.48</v>
      </c>
      <c r="C335" s="4">
        <v>2</v>
      </c>
      <c r="D335" s="2">
        <v>2.3479999999999999</v>
      </c>
      <c r="E335" s="1">
        <v>49.308</v>
      </c>
      <c r="F335" s="3">
        <v>43538</v>
      </c>
      <c r="G335" s="5">
        <v>0.47291666666666698</v>
      </c>
      <c r="H335" t="s">
        <v>17</v>
      </c>
      <c r="I335" s="1">
        <v>2.3479999999999999</v>
      </c>
      <c r="J335" s="6">
        <v>7.9</v>
      </c>
      <c r="K335" t="str">
        <f t="shared" si="20"/>
        <v>Mar</v>
      </c>
      <c r="L335" t="str">
        <f t="shared" si="21"/>
        <v>Thu</v>
      </c>
      <c r="M335" t="str">
        <f t="shared" si="22"/>
        <v>morning</v>
      </c>
      <c r="N335" t="str">
        <f>VLOOKUP(A335,'Customer-details'!$A$1:$C$1001,2,0)</f>
        <v>Member</v>
      </c>
      <c r="O335" t="str">
        <f>VLOOKUP(A335,'Customer-details'!$A$1:$C$1001,3,0)</f>
        <v>Male</v>
      </c>
      <c r="P335" t="str">
        <f>VLOOKUP(A335,'Product-details'!$A$1:$C$1001,2,0)</f>
        <v>Food and beverages</v>
      </c>
      <c r="Q335" t="str">
        <f>VLOOKUP(A335,'City-details'!$A$1:$C$1001,3,0)</f>
        <v>Yangon</v>
      </c>
      <c r="R335" t="str">
        <f>VLOOKUP(A335,'City-details'!$A$1:$C$1001,2,0)</f>
        <v>A</v>
      </c>
      <c r="S335" t="str">
        <f t="shared" si="23"/>
        <v>Average</v>
      </c>
    </row>
    <row r="336" spans="1:19">
      <c r="A336" t="s">
        <v>349</v>
      </c>
      <c r="B336" s="1">
        <v>14.7</v>
      </c>
      <c r="C336" s="4">
        <v>5</v>
      </c>
      <c r="D336" s="2">
        <v>3.6749999999999998</v>
      </c>
      <c r="E336" s="1">
        <v>77.174999999999997</v>
      </c>
      <c r="F336" s="3">
        <v>43548</v>
      </c>
      <c r="G336" s="5">
        <v>0.57499999999999996</v>
      </c>
      <c r="H336" t="s">
        <v>13</v>
      </c>
      <c r="I336" s="1">
        <v>3.6749999999999998</v>
      </c>
      <c r="J336" s="6">
        <v>8.5</v>
      </c>
      <c r="K336" t="str">
        <f t="shared" si="20"/>
        <v>Mar</v>
      </c>
      <c r="L336" t="str">
        <f t="shared" si="21"/>
        <v>Sun</v>
      </c>
      <c r="M336" t="str">
        <f t="shared" si="22"/>
        <v>afternoon</v>
      </c>
      <c r="N336" t="str">
        <f>VLOOKUP(A336,'Customer-details'!$A$1:$C$1001,2,0)</f>
        <v>Member</v>
      </c>
      <c r="O336" t="str">
        <f>VLOOKUP(A336,'Customer-details'!$A$1:$C$1001,3,0)</f>
        <v>Male</v>
      </c>
      <c r="P336" t="str">
        <f>VLOOKUP(A336,'Product-details'!$A$1:$C$1001,2,0)</f>
        <v>Sports and travel</v>
      </c>
      <c r="Q336" t="str">
        <f>VLOOKUP(A336,'City-details'!$A$1:$C$1001,3,0)</f>
        <v>Naypyitaw</v>
      </c>
      <c r="R336" t="str">
        <f>VLOOKUP(A336,'City-details'!$A$1:$C$1001,2,0)</f>
        <v>C</v>
      </c>
      <c r="S336" t="str">
        <f t="shared" si="23"/>
        <v>Good</v>
      </c>
    </row>
    <row r="337" spans="1:19">
      <c r="A337" t="s">
        <v>350</v>
      </c>
      <c r="B337" s="1">
        <v>28.45</v>
      </c>
      <c r="C337" s="4">
        <v>5</v>
      </c>
      <c r="D337" s="2">
        <v>7.1124999999999998</v>
      </c>
      <c r="E337" s="1">
        <v>149.36250000000001</v>
      </c>
      <c r="F337" s="3">
        <v>43545</v>
      </c>
      <c r="G337" s="5">
        <v>0.42847222222222198</v>
      </c>
      <c r="H337" t="s">
        <v>17</v>
      </c>
      <c r="I337" s="1">
        <v>7.1124999999999998</v>
      </c>
      <c r="J337" s="6">
        <v>9.1</v>
      </c>
      <c r="K337" t="str">
        <f t="shared" si="20"/>
        <v>Mar</v>
      </c>
      <c r="L337" t="str">
        <f t="shared" si="21"/>
        <v>Thu</v>
      </c>
      <c r="M337" t="str">
        <f t="shared" si="22"/>
        <v>morning</v>
      </c>
      <c r="N337" t="str">
        <f>VLOOKUP(A337,'Customer-details'!$A$1:$C$1001,2,0)</f>
        <v>Member</v>
      </c>
      <c r="O337" t="str">
        <f>VLOOKUP(A337,'Customer-details'!$A$1:$C$1001,3,0)</f>
        <v>Female</v>
      </c>
      <c r="P337" t="str">
        <f>VLOOKUP(A337,'Product-details'!$A$1:$C$1001,2,0)</f>
        <v>Electronic accessories</v>
      </c>
      <c r="Q337" t="str">
        <f>VLOOKUP(A337,'City-details'!$A$1:$C$1001,3,0)</f>
        <v>Yangon</v>
      </c>
      <c r="R337" t="str">
        <f>VLOOKUP(A337,'City-details'!$A$1:$C$1001,2,0)</f>
        <v>A</v>
      </c>
      <c r="S337" t="str">
        <f t="shared" si="23"/>
        <v>Good</v>
      </c>
    </row>
    <row r="338" spans="1:19">
      <c r="A338" t="s">
        <v>351</v>
      </c>
      <c r="B338" s="1">
        <v>76.400000000000006</v>
      </c>
      <c r="C338" s="4">
        <v>9</v>
      </c>
      <c r="D338" s="2">
        <v>34.380000000000003</v>
      </c>
      <c r="E338" s="1">
        <v>721.98</v>
      </c>
      <c r="F338" s="3">
        <v>43543</v>
      </c>
      <c r="G338" s="5">
        <v>0.65902777777777799</v>
      </c>
      <c r="H338" t="s">
        <v>13</v>
      </c>
      <c r="I338" s="1">
        <v>34.380000000000003</v>
      </c>
      <c r="J338" s="6">
        <v>7.5</v>
      </c>
      <c r="K338" t="str">
        <f t="shared" si="20"/>
        <v>Mar</v>
      </c>
      <c r="L338" t="str">
        <f t="shared" si="21"/>
        <v>Tue</v>
      </c>
      <c r="M338" t="str">
        <f t="shared" si="22"/>
        <v>afternoon</v>
      </c>
      <c r="N338" t="str">
        <f>VLOOKUP(A338,'Customer-details'!$A$1:$C$1001,2,0)</f>
        <v>Normal</v>
      </c>
      <c r="O338" t="str">
        <f>VLOOKUP(A338,'Customer-details'!$A$1:$C$1001,3,0)</f>
        <v>Male</v>
      </c>
      <c r="P338" t="str">
        <f>VLOOKUP(A338,'Product-details'!$A$1:$C$1001,2,0)</f>
        <v>Fashion accessories</v>
      </c>
      <c r="Q338" t="str">
        <f>VLOOKUP(A338,'City-details'!$A$1:$C$1001,3,0)</f>
        <v>Yangon</v>
      </c>
      <c r="R338" t="str">
        <f>VLOOKUP(A338,'City-details'!$A$1:$C$1001,2,0)</f>
        <v>A</v>
      </c>
      <c r="S338" t="str">
        <f t="shared" si="23"/>
        <v>Average</v>
      </c>
    </row>
    <row r="339" spans="1:19">
      <c r="A339" t="s">
        <v>352</v>
      </c>
      <c r="B339" s="1">
        <v>57.95</v>
      </c>
      <c r="C339" s="4">
        <v>6</v>
      </c>
      <c r="D339" s="2">
        <v>17.385000000000002</v>
      </c>
      <c r="E339" s="1">
        <v>365.08499999999998</v>
      </c>
      <c r="F339" s="3">
        <v>43520</v>
      </c>
      <c r="G339" s="5">
        <v>0.54305555555555596</v>
      </c>
      <c r="H339" t="s">
        <v>15</v>
      </c>
      <c r="I339" s="1">
        <v>17.385000000000002</v>
      </c>
      <c r="J339" s="6">
        <v>5.2</v>
      </c>
      <c r="K339" t="str">
        <f t="shared" si="20"/>
        <v>Feb</v>
      </c>
      <c r="L339" t="str">
        <f t="shared" si="21"/>
        <v>Sun</v>
      </c>
      <c r="M339" t="str">
        <f t="shared" si="22"/>
        <v>afternoon</v>
      </c>
      <c r="N339" t="str">
        <f>VLOOKUP(A339,'Customer-details'!$A$1:$C$1001,2,0)</f>
        <v>Normal</v>
      </c>
      <c r="O339" t="str">
        <f>VLOOKUP(A339,'Customer-details'!$A$1:$C$1001,3,0)</f>
        <v>Female</v>
      </c>
      <c r="P339" t="str">
        <f>VLOOKUP(A339,'Product-details'!$A$1:$C$1001,2,0)</f>
        <v>Sports and travel</v>
      </c>
      <c r="Q339" t="str">
        <f>VLOOKUP(A339,'City-details'!$A$1:$C$1001,3,0)</f>
        <v>Mandalay</v>
      </c>
      <c r="R339" t="str">
        <f>VLOOKUP(A339,'City-details'!$A$1:$C$1001,2,0)</f>
        <v>B</v>
      </c>
      <c r="S339" t="str">
        <f t="shared" si="23"/>
        <v>Poor</v>
      </c>
    </row>
    <row r="340" spans="1:19">
      <c r="A340" t="s">
        <v>353</v>
      </c>
      <c r="B340" s="1">
        <v>47.65</v>
      </c>
      <c r="C340" s="4">
        <v>3</v>
      </c>
      <c r="D340" s="2">
        <v>7.1475</v>
      </c>
      <c r="E340" s="1">
        <v>150.0975</v>
      </c>
      <c r="F340" s="3">
        <v>43552</v>
      </c>
      <c r="G340" s="5">
        <v>0.54027777777777797</v>
      </c>
      <c r="H340" t="s">
        <v>17</v>
      </c>
      <c r="I340" s="1">
        <v>7.1475</v>
      </c>
      <c r="J340" s="6">
        <v>9.5</v>
      </c>
      <c r="K340" t="str">
        <f t="shared" si="20"/>
        <v>Mar</v>
      </c>
      <c r="L340" t="str">
        <f t="shared" si="21"/>
        <v>Thu</v>
      </c>
      <c r="M340" t="str">
        <f t="shared" si="22"/>
        <v>afternoon</v>
      </c>
      <c r="N340" t="str">
        <f>VLOOKUP(A340,'Customer-details'!$A$1:$C$1001,2,0)</f>
        <v>Normal</v>
      </c>
      <c r="O340" t="str">
        <f>VLOOKUP(A340,'Customer-details'!$A$1:$C$1001,3,0)</f>
        <v>Female</v>
      </c>
      <c r="P340" t="str">
        <f>VLOOKUP(A340,'Product-details'!$A$1:$C$1001,2,0)</f>
        <v>Electronic accessories</v>
      </c>
      <c r="Q340" t="str">
        <f>VLOOKUP(A340,'City-details'!$A$1:$C$1001,3,0)</f>
        <v>Naypyitaw</v>
      </c>
      <c r="R340" t="str">
        <f>VLOOKUP(A340,'City-details'!$A$1:$C$1001,2,0)</f>
        <v>C</v>
      </c>
      <c r="S340" t="str">
        <f t="shared" si="23"/>
        <v>Good</v>
      </c>
    </row>
    <row r="341" spans="1:19">
      <c r="A341" t="s">
        <v>354</v>
      </c>
      <c r="B341" s="1">
        <v>42.82</v>
      </c>
      <c r="C341" s="4">
        <v>9</v>
      </c>
      <c r="D341" s="2">
        <v>19.268999999999998</v>
      </c>
      <c r="E341" s="1">
        <v>404.649</v>
      </c>
      <c r="F341" s="3">
        <v>43501</v>
      </c>
      <c r="G341" s="5">
        <v>0.64305555555555605</v>
      </c>
      <c r="H341" t="s">
        <v>17</v>
      </c>
      <c r="I341" s="1">
        <v>19.268999999999998</v>
      </c>
      <c r="J341" s="6">
        <v>8.9</v>
      </c>
      <c r="K341" t="str">
        <f t="shared" si="20"/>
        <v>Feb</v>
      </c>
      <c r="L341" t="str">
        <f t="shared" si="21"/>
        <v>Tue</v>
      </c>
      <c r="M341" t="str">
        <f t="shared" si="22"/>
        <v>afternoon</v>
      </c>
      <c r="N341" t="str">
        <f>VLOOKUP(A341,'Customer-details'!$A$1:$C$1001,2,0)</f>
        <v>Member</v>
      </c>
      <c r="O341" t="str">
        <f>VLOOKUP(A341,'Customer-details'!$A$1:$C$1001,3,0)</f>
        <v>Female</v>
      </c>
      <c r="P341" t="str">
        <f>VLOOKUP(A341,'Product-details'!$A$1:$C$1001,2,0)</f>
        <v>Food and beverages</v>
      </c>
      <c r="Q341" t="str">
        <f>VLOOKUP(A341,'City-details'!$A$1:$C$1001,3,0)</f>
        <v>Mandalay</v>
      </c>
      <c r="R341" t="str">
        <f>VLOOKUP(A341,'City-details'!$A$1:$C$1001,2,0)</f>
        <v>B</v>
      </c>
      <c r="S341" t="str">
        <f t="shared" si="23"/>
        <v>Good</v>
      </c>
    </row>
    <row r="342" spans="1:19">
      <c r="A342" t="s">
        <v>355</v>
      </c>
      <c r="B342" s="1">
        <v>48.09</v>
      </c>
      <c r="C342" s="4">
        <v>3</v>
      </c>
      <c r="D342" s="2">
        <v>7.2134999999999998</v>
      </c>
      <c r="E342" s="1">
        <v>151.48349999999999</v>
      </c>
      <c r="F342" s="3">
        <v>43506</v>
      </c>
      <c r="G342" s="5">
        <v>0.76597222222222205</v>
      </c>
      <c r="H342" t="s">
        <v>17</v>
      </c>
      <c r="I342" s="1">
        <v>7.2134999999999998</v>
      </c>
      <c r="J342" s="6">
        <v>7.8</v>
      </c>
      <c r="K342" t="str">
        <f t="shared" si="20"/>
        <v>Feb</v>
      </c>
      <c r="L342" t="str">
        <f t="shared" si="21"/>
        <v>Sun</v>
      </c>
      <c r="M342" t="str">
        <f t="shared" si="22"/>
        <v>evening</v>
      </c>
      <c r="N342" t="str">
        <f>VLOOKUP(A342,'Customer-details'!$A$1:$C$1001,2,0)</f>
        <v>Member</v>
      </c>
      <c r="O342" t="str">
        <f>VLOOKUP(A342,'Customer-details'!$A$1:$C$1001,3,0)</f>
        <v>Male</v>
      </c>
      <c r="P342" t="str">
        <f>VLOOKUP(A342,'Product-details'!$A$1:$C$1001,2,0)</f>
        <v>Electronic accessories</v>
      </c>
      <c r="Q342" t="str">
        <f>VLOOKUP(A342,'City-details'!$A$1:$C$1001,3,0)</f>
        <v>Mandalay</v>
      </c>
      <c r="R342" t="str">
        <f>VLOOKUP(A342,'City-details'!$A$1:$C$1001,2,0)</f>
        <v>B</v>
      </c>
      <c r="S342" t="str">
        <f t="shared" si="23"/>
        <v>Average</v>
      </c>
    </row>
    <row r="343" spans="1:19">
      <c r="A343" t="s">
        <v>356</v>
      </c>
      <c r="B343" s="1">
        <v>55.97</v>
      </c>
      <c r="C343" s="4">
        <v>7</v>
      </c>
      <c r="D343" s="2">
        <v>19.589500000000001</v>
      </c>
      <c r="E343" s="1">
        <v>411.37950000000001</v>
      </c>
      <c r="F343" s="3">
        <v>43529</v>
      </c>
      <c r="G343" s="5">
        <v>0.79583333333333295</v>
      </c>
      <c r="H343" t="s">
        <v>13</v>
      </c>
      <c r="I343" s="1">
        <v>19.589500000000001</v>
      </c>
      <c r="J343" s="6">
        <v>8.9</v>
      </c>
      <c r="K343" t="str">
        <f t="shared" si="20"/>
        <v>Mar</v>
      </c>
      <c r="L343" t="str">
        <f t="shared" si="21"/>
        <v>Tue</v>
      </c>
      <c r="M343" t="str">
        <f t="shared" si="22"/>
        <v>evening</v>
      </c>
      <c r="N343" t="str">
        <f>VLOOKUP(A343,'Customer-details'!$A$1:$C$1001,2,0)</f>
        <v>Member</v>
      </c>
      <c r="O343" t="str">
        <f>VLOOKUP(A343,'Customer-details'!$A$1:$C$1001,3,0)</f>
        <v>Female</v>
      </c>
      <c r="P343" t="str">
        <f>VLOOKUP(A343,'Product-details'!$A$1:$C$1001,2,0)</f>
        <v>Health and beauty</v>
      </c>
      <c r="Q343" t="str">
        <f>VLOOKUP(A343,'City-details'!$A$1:$C$1001,3,0)</f>
        <v>Mandalay</v>
      </c>
      <c r="R343" t="str">
        <f>VLOOKUP(A343,'City-details'!$A$1:$C$1001,2,0)</f>
        <v>B</v>
      </c>
      <c r="S343" t="str">
        <f t="shared" si="23"/>
        <v>Good</v>
      </c>
    </row>
    <row r="344" spans="1:19">
      <c r="A344" t="s">
        <v>357</v>
      </c>
      <c r="B344" s="1">
        <v>76.900000000000006</v>
      </c>
      <c r="C344" s="4">
        <v>7</v>
      </c>
      <c r="D344" s="2">
        <v>26.914999999999999</v>
      </c>
      <c r="E344" s="1">
        <v>565.21500000000003</v>
      </c>
      <c r="F344" s="3">
        <v>43511</v>
      </c>
      <c r="G344" s="5">
        <v>0.84791666666666698</v>
      </c>
      <c r="H344" t="s">
        <v>15</v>
      </c>
      <c r="I344" s="1">
        <v>26.914999999999999</v>
      </c>
      <c r="J344" s="6">
        <v>7.7</v>
      </c>
      <c r="K344" t="str">
        <f t="shared" si="20"/>
        <v>Feb</v>
      </c>
      <c r="L344" t="str">
        <f t="shared" si="21"/>
        <v>Fri</v>
      </c>
      <c r="M344" t="str">
        <f t="shared" si="22"/>
        <v>evening</v>
      </c>
      <c r="N344" t="str">
        <f>VLOOKUP(A344,'Customer-details'!$A$1:$C$1001,2,0)</f>
        <v>Member</v>
      </c>
      <c r="O344" t="str">
        <f>VLOOKUP(A344,'Customer-details'!$A$1:$C$1001,3,0)</f>
        <v>Female</v>
      </c>
      <c r="P344" t="str">
        <f>VLOOKUP(A344,'Product-details'!$A$1:$C$1001,2,0)</f>
        <v>Health and beauty</v>
      </c>
      <c r="Q344" t="str">
        <f>VLOOKUP(A344,'City-details'!$A$1:$C$1001,3,0)</f>
        <v>Mandalay</v>
      </c>
      <c r="R344" t="str">
        <f>VLOOKUP(A344,'City-details'!$A$1:$C$1001,2,0)</f>
        <v>B</v>
      </c>
      <c r="S344" t="str">
        <f t="shared" si="23"/>
        <v>Average</v>
      </c>
    </row>
    <row r="345" spans="1:19">
      <c r="A345" t="s">
        <v>358</v>
      </c>
      <c r="B345" s="1">
        <v>97.03</v>
      </c>
      <c r="C345" s="4">
        <v>5</v>
      </c>
      <c r="D345" s="2">
        <v>24.2575</v>
      </c>
      <c r="E345" s="1">
        <v>509.40750000000003</v>
      </c>
      <c r="F345" s="3">
        <v>43495</v>
      </c>
      <c r="G345" s="5">
        <v>0.68333333333333302</v>
      </c>
      <c r="H345" t="s">
        <v>13</v>
      </c>
      <c r="I345" s="1">
        <v>24.2575</v>
      </c>
      <c r="J345" s="6">
        <v>9.3000000000000007</v>
      </c>
      <c r="K345" t="str">
        <f t="shared" si="20"/>
        <v>Jan</v>
      </c>
      <c r="L345" t="str">
        <f t="shared" si="21"/>
        <v>Wed</v>
      </c>
      <c r="M345" t="str">
        <f t="shared" si="22"/>
        <v>evening</v>
      </c>
      <c r="N345" t="str">
        <f>VLOOKUP(A345,'Customer-details'!$A$1:$C$1001,2,0)</f>
        <v>Normal</v>
      </c>
      <c r="O345" t="str">
        <f>VLOOKUP(A345,'Customer-details'!$A$1:$C$1001,3,0)</f>
        <v>Female</v>
      </c>
      <c r="P345" t="str">
        <f>VLOOKUP(A345,'Product-details'!$A$1:$C$1001,2,0)</f>
        <v>Food and beverages</v>
      </c>
      <c r="Q345" t="str">
        <f>VLOOKUP(A345,'City-details'!$A$1:$C$1001,3,0)</f>
        <v>Naypyitaw</v>
      </c>
      <c r="R345" t="str">
        <f>VLOOKUP(A345,'City-details'!$A$1:$C$1001,2,0)</f>
        <v>C</v>
      </c>
      <c r="S345" t="str">
        <f t="shared" si="23"/>
        <v>Good</v>
      </c>
    </row>
    <row r="346" spans="1:19">
      <c r="A346" t="s">
        <v>359</v>
      </c>
      <c r="B346" s="1">
        <v>44.65</v>
      </c>
      <c r="C346" s="4">
        <v>3</v>
      </c>
      <c r="D346" s="2">
        <v>6.6974999999999998</v>
      </c>
      <c r="E346" s="1">
        <v>140.64750000000001</v>
      </c>
      <c r="F346" s="3">
        <v>43510</v>
      </c>
      <c r="G346" s="5">
        <v>0.62777777777777799</v>
      </c>
      <c r="H346" t="s">
        <v>15</v>
      </c>
      <c r="I346" s="1">
        <v>6.6974999999999998</v>
      </c>
      <c r="J346" s="6">
        <v>6.2</v>
      </c>
      <c r="K346" t="str">
        <f t="shared" si="20"/>
        <v>Feb</v>
      </c>
      <c r="L346" t="str">
        <f t="shared" si="21"/>
        <v>Thu</v>
      </c>
      <c r="M346" t="str">
        <f t="shared" si="22"/>
        <v>afternoon</v>
      </c>
      <c r="N346" t="str">
        <f>VLOOKUP(A346,'Customer-details'!$A$1:$C$1001,2,0)</f>
        <v>Normal</v>
      </c>
      <c r="O346" t="str">
        <f>VLOOKUP(A346,'Customer-details'!$A$1:$C$1001,3,0)</f>
        <v>Male</v>
      </c>
      <c r="P346" t="str">
        <f>VLOOKUP(A346,'Product-details'!$A$1:$C$1001,2,0)</f>
        <v>Sports and travel</v>
      </c>
      <c r="Q346" t="str">
        <f>VLOOKUP(A346,'City-details'!$A$1:$C$1001,3,0)</f>
        <v>Yangon</v>
      </c>
      <c r="R346" t="str">
        <f>VLOOKUP(A346,'City-details'!$A$1:$C$1001,2,0)</f>
        <v>A</v>
      </c>
      <c r="S346" t="str">
        <f t="shared" si="23"/>
        <v>Average</v>
      </c>
    </row>
    <row r="347" spans="1:19">
      <c r="A347" t="s">
        <v>360</v>
      </c>
      <c r="B347" s="1">
        <v>77.930000000000007</v>
      </c>
      <c r="C347" s="4">
        <v>9</v>
      </c>
      <c r="D347" s="2">
        <v>35.0685</v>
      </c>
      <c r="E347" s="1">
        <v>736.43849999999998</v>
      </c>
      <c r="F347" s="3">
        <v>43523</v>
      </c>
      <c r="G347" s="5">
        <v>0.67361111111111105</v>
      </c>
      <c r="H347" t="s">
        <v>13</v>
      </c>
      <c r="I347" s="1">
        <v>35.0685</v>
      </c>
      <c r="J347" s="6">
        <v>7.6</v>
      </c>
      <c r="K347" t="str">
        <f t="shared" si="20"/>
        <v>Feb</v>
      </c>
      <c r="L347" t="str">
        <f t="shared" si="21"/>
        <v>Wed</v>
      </c>
      <c r="M347" t="str">
        <f t="shared" si="22"/>
        <v>evening</v>
      </c>
      <c r="N347" t="str">
        <f>VLOOKUP(A347,'Customer-details'!$A$1:$C$1001,2,0)</f>
        <v>Normal</v>
      </c>
      <c r="O347" t="str">
        <f>VLOOKUP(A347,'Customer-details'!$A$1:$C$1001,3,0)</f>
        <v>Female</v>
      </c>
      <c r="P347" t="str">
        <f>VLOOKUP(A347,'Product-details'!$A$1:$C$1001,2,0)</f>
        <v>Fashion accessories</v>
      </c>
      <c r="Q347" t="str">
        <f>VLOOKUP(A347,'City-details'!$A$1:$C$1001,3,0)</f>
        <v>Yangon</v>
      </c>
      <c r="R347" t="str">
        <f>VLOOKUP(A347,'City-details'!$A$1:$C$1001,2,0)</f>
        <v>A</v>
      </c>
      <c r="S347" t="str">
        <f t="shared" si="23"/>
        <v>Average</v>
      </c>
    </row>
    <row r="348" spans="1:19">
      <c r="A348" t="s">
        <v>361</v>
      </c>
      <c r="B348" s="1">
        <v>71.95</v>
      </c>
      <c r="C348" s="4">
        <v>1</v>
      </c>
      <c r="D348" s="2">
        <v>3.5975000000000001</v>
      </c>
      <c r="E348" s="1">
        <v>75.547499999999999</v>
      </c>
      <c r="F348" s="3">
        <v>43500</v>
      </c>
      <c r="G348" s="5">
        <v>0.50972222222222197</v>
      </c>
      <c r="H348" t="s">
        <v>15</v>
      </c>
      <c r="I348" s="1">
        <v>3.5975000000000001</v>
      </c>
      <c r="J348" s="6">
        <v>7.3</v>
      </c>
      <c r="K348" t="str">
        <f t="shared" si="20"/>
        <v>Feb</v>
      </c>
      <c r="L348" t="str">
        <f t="shared" si="21"/>
        <v>Mon</v>
      </c>
      <c r="M348" t="str">
        <f t="shared" si="22"/>
        <v>afternoon</v>
      </c>
      <c r="N348" t="str">
        <f>VLOOKUP(A348,'Customer-details'!$A$1:$C$1001,2,0)</f>
        <v>Member</v>
      </c>
      <c r="O348" t="str">
        <f>VLOOKUP(A348,'Customer-details'!$A$1:$C$1001,3,0)</f>
        <v>Male</v>
      </c>
      <c r="P348" t="str">
        <f>VLOOKUP(A348,'Product-details'!$A$1:$C$1001,2,0)</f>
        <v>Electronic accessories</v>
      </c>
      <c r="Q348" t="str">
        <f>VLOOKUP(A348,'City-details'!$A$1:$C$1001,3,0)</f>
        <v>Yangon</v>
      </c>
      <c r="R348" t="str">
        <f>VLOOKUP(A348,'City-details'!$A$1:$C$1001,2,0)</f>
        <v>A</v>
      </c>
      <c r="S348" t="str">
        <f t="shared" si="23"/>
        <v>Average</v>
      </c>
    </row>
    <row r="349" spans="1:19">
      <c r="A349" t="s">
        <v>362</v>
      </c>
      <c r="B349" s="1">
        <v>89.25</v>
      </c>
      <c r="C349" s="4">
        <v>8</v>
      </c>
      <c r="D349" s="2">
        <v>35.700000000000003</v>
      </c>
      <c r="E349" s="1">
        <v>749.7</v>
      </c>
      <c r="F349" s="3">
        <v>43485</v>
      </c>
      <c r="G349" s="5">
        <v>0.42569444444444399</v>
      </c>
      <c r="H349" t="s">
        <v>15</v>
      </c>
      <c r="I349" s="1">
        <v>35.700000000000003</v>
      </c>
      <c r="J349" s="6">
        <v>4.7</v>
      </c>
      <c r="K349" t="str">
        <f t="shared" si="20"/>
        <v>Jan</v>
      </c>
      <c r="L349" t="str">
        <f t="shared" si="21"/>
        <v>Sun</v>
      </c>
      <c r="M349" t="str">
        <f t="shared" si="22"/>
        <v>morning</v>
      </c>
      <c r="N349" t="str">
        <f>VLOOKUP(A349,'Customer-details'!$A$1:$C$1001,2,0)</f>
        <v>Member</v>
      </c>
      <c r="O349" t="str">
        <f>VLOOKUP(A349,'Customer-details'!$A$1:$C$1001,3,0)</f>
        <v>Female</v>
      </c>
      <c r="P349" t="str">
        <f>VLOOKUP(A349,'Product-details'!$A$1:$C$1001,2,0)</f>
        <v>Home and lifestyle</v>
      </c>
      <c r="Q349" t="str">
        <f>VLOOKUP(A349,'City-details'!$A$1:$C$1001,3,0)</f>
        <v>Naypyitaw</v>
      </c>
      <c r="R349" t="str">
        <f>VLOOKUP(A349,'City-details'!$A$1:$C$1001,2,0)</f>
        <v>C</v>
      </c>
      <c r="S349" t="str">
        <f t="shared" si="23"/>
        <v>Poor</v>
      </c>
    </row>
    <row r="350" spans="1:19">
      <c r="A350" t="s">
        <v>363</v>
      </c>
      <c r="B350" s="1">
        <v>26.02</v>
      </c>
      <c r="C350" s="4">
        <v>7</v>
      </c>
      <c r="D350" s="2">
        <v>9.1069999999999993</v>
      </c>
      <c r="E350" s="1">
        <v>191.24700000000001</v>
      </c>
      <c r="F350" s="3">
        <v>43552</v>
      </c>
      <c r="G350" s="5">
        <v>0.73472222222222205</v>
      </c>
      <c r="H350" t="s">
        <v>15</v>
      </c>
      <c r="I350" s="1">
        <v>9.1069999999999993</v>
      </c>
      <c r="J350" s="6">
        <v>5.0999999999999996</v>
      </c>
      <c r="K350" t="str">
        <f t="shared" si="20"/>
        <v>Mar</v>
      </c>
      <c r="L350" t="str">
        <f t="shared" si="21"/>
        <v>Thu</v>
      </c>
      <c r="M350" t="str">
        <f t="shared" si="22"/>
        <v>evening</v>
      </c>
      <c r="N350" t="str">
        <f>VLOOKUP(A350,'Customer-details'!$A$1:$C$1001,2,0)</f>
        <v>Normal</v>
      </c>
      <c r="O350" t="str">
        <f>VLOOKUP(A350,'Customer-details'!$A$1:$C$1001,3,0)</f>
        <v>Male</v>
      </c>
      <c r="P350" t="str">
        <f>VLOOKUP(A350,'Product-details'!$A$1:$C$1001,2,0)</f>
        <v>Electronic accessories</v>
      </c>
      <c r="Q350" t="str">
        <f>VLOOKUP(A350,'City-details'!$A$1:$C$1001,3,0)</f>
        <v>Yangon</v>
      </c>
      <c r="R350" t="str">
        <f>VLOOKUP(A350,'City-details'!$A$1:$C$1001,2,0)</f>
        <v>A</v>
      </c>
      <c r="S350" t="str">
        <f t="shared" si="23"/>
        <v>Poor</v>
      </c>
    </row>
    <row r="351" spans="1:19">
      <c r="A351" t="s">
        <v>364</v>
      </c>
      <c r="B351" s="1">
        <v>13.5</v>
      </c>
      <c r="C351" s="4">
        <v>10</v>
      </c>
      <c r="D351" s="2">
        <v>6.75</v>
      </c>
      <c r="E351" s="1">
        <v>141.75</v>
      </c>
      <c r="F351" s="3">
        <v>43523</v>
      </c>
      <c r="G351" s="5">
        <v>0.46250000000000002</v>
      </c>
      <c r="H351" t="s">
        <v>17</v>
      </c>
      <c r="I351" s="1">
        <v>6.75</v>
      </c>
      <c r="J351" s="6">
        <v>4.8</v>
      </c>
      <c r="K351" t="str">
        <f t="shared" si="20"/>
        <v>Feb</v>
      </c>
      <c r="L351" t="str">
        <f t="shared" si="21"/>
        <v>Wed</v>
      </c>
      <c r="M351" t="str">
        <f t="shared" si="22"/>
        <v>morning</v>
      </c>
      <c r="N351" t="str">
        <f>VLOOKUP(A351,'Customer-details'!$A$1:$C$1001,2,0)</f>
        <v>Normal</v>
      </c>
      <c r="O351" t="str">
        <f>VLOOKUP(A351,'Customer-details'!$A$1:$C$1001,3,0)</f>
        <v>Female</v>
      </c>
      <c r="P351" t="str">
        <f>VLOOKUP(A351,'Product-details'!$A$1:$C$1001,2,0)</f>
        <v>Health and beauty</v>
      </c>
      <c r="Q351" t="str">
        <f>VLOOKUP(A351,'City-details'!$A$1:$C$1001,3,0)</f>
        <v>Mandalay</v>
      </c>
      <c r="R351" t="str">
        <f>VLOOKUP(A351,'City-details'!$A$1:$C$1001,2,0)</f>
        <v>B</v>
      </c>
      <c r="S351" t="str">
        <f t="shared" si="23"/>
        <v>Poor</v>
      </c>
    </row>
    <row r="352" spans="1:19">
      <c r="A352" t="s">
        <v>365</v>
      </c>
      <c r="B352" s="1">
        <v>99.3</v>
      </c>
      <c r="C352" s="4">
        <v>10</v>
      </c>
      <c r="D352" s="2">
        <v>49.65</v>
      </c>
      <c r="E352" s="1">
        <v>1042.6500000000001</v>
      </c>
      <c r="F352" s="3">
        <v>43511</v>
      </c>
      <c r="G352" s="5">
        <v>0.62013888888888902</v>
      </c>
      <c r="H352" t="s">
        <v>17</v>
      </c>
      <c r="I352" s="1">
        <v>49.65</v>
      </c>
      <c r="J352" s="6">
        <v>6.6</v>
      </c>
      <c r="K352" t="str">
        <f t="shared" si="20"/>
        <v>Feb</v>
      </c>
      <c r="L352" t="str">
        <f t="shared" si="21"/>
        <v>Fri</v>
      </c>
      <c r="M352" t="str">
        <f t="shared" si="22"/>
        <v>afternoon</v>
      </c>
      <c r="N352" t="str">
        <f>VLOOKUP(A352,'Customer-details'!$A$1:$C$1001,2,0)</f>
        <v>Member</v>
      </c>
      <c r="O352" t="str">
        <f>VLOOKUP(A352,'Customer-details'!$A$1:$C$1001,3,0)</f>
        <v>Female</v>
      </c>
      <c r="P352" t="str">
        <f>VLOOKUP(A352,'Product-details'!$A$1:$C$1001,2,0)</f>
        <v>Fashion accessories</v>
      </c>
      <c r="Q352" t="str">
        <f>VLOOKUP(A352,'City-details'!$A$1:$C$1001,3,0)</f>
        <v>Naypyitaw</v>
      </c>
      <c r="R352" t="str">
        <f>VLOOKUP(A352,'City-details'!$A$1:$C$1001,2,0)</f>
        <v>C</v>
      </c>
      <c r="S352" t="str">
        <f t="shared" si="23"/>
        <v>Average</v>
      </c>
    </row>
    <row r="353" spans="1:19">
      <c r="A353" t="s">
        <v>366</v>
      </c>
      <c r="B353" s="1">
        <v>51.69</v>
      </c>
      <c r="C353" s="4">
        <v>7</v>
      </c>
      <c r="D353" s="2">
        <v>18.0915</v>
      </c>
      <c r="E353" s="1">
        <v>379.92149999999998</v>
      </c>
      <c r="F353" s="3">
        <v>43491</v>
      </c>
      <c r="G353" s="5">
        <v>0.76527777777777795</v>
      </c>
      <c r="H353" t="s">
        <v>15</v>
      </c>
      <c r="I353" s="1">
        <v>18.0915</v>
      </c>
      <c r="J353" s="6">
        <v>5.5</v>
      </c>
      <c r="K353" t="str">
        <f t="shared" si="20"/>
        <v>Jan</v>
      </c>
      <c r="L353" t="str">
        <f t="shared" si="21"/>
        <v>Sat</v>
      </c>
      <c r="M353" t="str">
        <f t="shared" si="22"/>
        <v>evening</v>
      </c>
      <c r="N353" t="str">
        <f>VLOOKUP(A353,'Customer-details'!$A$1:$C$1001,2,0)</f>
        <v>Normal</v>
      </c>
      <c r="O353" t="str">
        <f>VLOOKUP(A353,'Customer-details'!$A$1:$C$1001,3,0)</f>
        <v>Male</v>
      </c>
      <c r="P353" t="str">
        <f>VLOOKUP(A353,'Product-details'!$A$1:$C$1001,2,0)</f>
        <v>Electronic accessories</v>
      </c>
      <c r="Q353" t="str">
        <f>VLOOKUP(A353,'City-details'!$A$1:$C$1001,3,0)</f>
        <v>Yangon</v>
      </c>
      <c r="R353" t="str">
        <f>VLOOKUP(A353,'City-details'!$A$1:$C$1001,2,0)</f>
        <v>A</v>
      </c>
      <c r="S353" t="str">
        <f t="shared" si="23"/>
        <v>Poor</v>
      </c>
    </row>
    <row r="354" spans="1:19">
      <c r="A354" t="s">
        <v>367</v>
      </c>
      <c r="B354" s="1">
        <v>54.73</v>
      </c>
      <c r="C354" s="4">
        <v>7</v>
      </c>
      <c r="D354" s="2">
        <v>19.1555</v>
      </c>
      <c r="E354" s="1">
        <v>402.26549999999997</v>
      </c>
      <c r="F354" s="3">
        <v>43538</v>
      </c>
      <c r="G354" s="5">
        <v>0.79305555555555596</v>
      </c>
      <c r="H354" t="s">
        <v>17</v>
      </c>
      <c r="I354" s="1">
        <v>19.1555</v>
      </c>
      <c r="J354" s="6">
        <v>8.5</v>
      </c>
      <c r="K354" t="str">
        <f t="shared" si="20"/>
        <v>Mar</v>
      </c>
      <c r="L354" t="str">
        <f t="shared" si="21"/>
        <v>Thu</v>
      </c>
      <c r="M354" t="str">
        <f t="shared" si="22"/>
        <v>evening</v>
      </c>
      <c r="N354" t="str">
        <f>VLOOKUP(A354,'Customer-details'!$A$1:$C$1001,2,0)</f>
        <v>Member</v>
      </c>
      <c r="O354" t="str">
        <f>VLOOKUP(A354,'Customer-details'!$A$1:$C$1001,3,0)</f>
        <v>Female</v>
      </c>
      <c r="P354" t="str">
        <f>VLOOKUP(A354,'Product-details'!$A$1:$C$1001,2,0)</f>
        <v>Fashion accessories</v>
      </c>
      <c r="Q354" t="str">
        <f>VLOOKUP(A354,'City-details'!$A$1:$C$1001,3,0)</f>
        <v>Mandalay</v>
      </c>
      <c r="R354" t="str">
        <f>VLOOKUP(A354,'City-details'!$A$1:$C$1001,2,0)</f>
        <v>B</v>
      </c>
      <c r="S354" t="str">
        <f t="shared" si="23"/>
        <v>Good</v>
      </c>
    </row>
    <row r="355" spans="1:19">
      <c r="A355" t="s">
        <v>368</v>
      </c>
      <c r="B355" s="1">
        <v>27</v>
      </c>
      <c r="C355" s="4">
        <v>9</v>
      </c>
      <c r="D355" s="2">
        <v>12.15</v>
      </c>
      <c r="E355" s="1">
        <v>255.15</v>
      </c>
      <c r="F355" s="3">
        <v>43526</v>
      </c>
      <c r="G355" s="5">
        <v>0.594444444444444</v>
      </c>
      <c r="H355" t="s">
        <v>15</v>
      </c>
      <c r="I355" s="1">
        <v>12.15</v>
      </c>
      <c r="J355" s="6">
        <v>4.8</v>
      </c>
      <c r="K355" t="str">
        <f t="shared" si="20"/>
        <v>Mar</v>
      </c>
      <c r="L355" t="str">
        <f t="shared" si="21"/>
        <v>Sat</v>
      </c>
      <c r="M355" t="str">
        <f t="shared" si="22"/>
        <v>afternoon</v>
      </c>
      <c r="N355" t="str">
        <f>VLOOKUP(A355,'Customer-details'!$A$1:$C$1001,2,0)</f>
        <v>Member</v>
      </c>
      <c r="O355" t="str">
        <f>VLOOKUP(A355,'Customer-details'!$A$1:$C$1001,3,0)</f>
        <v>Male</v>
      </c>
      <c r="P355" t="str">
        <f>VLOOKUP(A355,'Product-details'!$A$1:$C$1001,2,0)</f>
        <v>Home and lifestyle</v>
      </c>
      <c r="Q355" t="str">
        <f>VLOOKUP(A355,'City-details'!$A$1:$C$1001,3,0)</f>
        <v>Mandalay</v>
      </c>
      <c r="R355" t="str">
        <f>VLOOKUP(A355,'City-details'!$A$1:$C$1001,2,0)</f>
        <v>B</v>
      </c>
      <c r="S355" t="str">
        <f t="shared" si="23"/>
        <v>Poor</v>
      </c>
    </row>
    <row r="356" spans="1:19">
      <c r="A356" t="s">
        <v>369</v>
      </c>
      <c r="B356" s="1">
        <v>30.24</v>
      </c>
      <c r="C356" s="4">
        <v>1</v>
      </c>
      <c r="D356" s="2">
        <v>1.512</v>
      </c>
      <c r="E356" s="1">
        <v>31.751999999999999</v>
      </c>
      <c r="F356" s="3">
        <v>43528</v>
      </c>
      <c r="G356" s="5">
        <v>0.655555555555556</v>
      </c>
      <c r="H356" t="s">
        <v>15</v>
      </c>
      <c r="I356" s="1">
        <v>1.512</v>
      </c>
      <c r="J356" s="6">
        <v>8.4</v>
      </c>
      <c r="K356" t="str">
        <f t="shared" si="20"/>
        <v>Mar</v>
      </c>
      <c r="L356" t="str">
        <f t="shared" si="21"/>
        <v>Mon</v>
      </c>
      <c r="M356" t="str">
        <f t="shared" si="22"/>
        <v>afternoon</v>
      </c>
      <c r="N356" t="str">
        <f>VLOOKUP(A356,'Customer-details'!$A$1:$C$1001,2,0)</f>
        <v>Normal</v>
      </c>
      <c r="O356" t="str">
        <f>VLOOKUP(A356,'Customer-details'!$A$1:$C$1001,3,0)</f>
        <v>Female</v>
      </c>
      <c r="P356" t="str">
        <f>VLOOKUP(A356,'Product-details'!$A$1:$C$1001,2,0)</f>
        <v>Electronic accessories</v>
      </c>
      <c r="Q356" t="str">
        <f>VLOOKUP(A356,'City-details'!$A$1:$C$1001,3,0)</f>
        <v>Naypyitaw</v>
      </c>
      <c r="R356" t="str">
        <f>VLOOKUP(A356,'City-details'!$A$1:$C$1001,2,0)</f>
        <v>C</v>
      </c>
      <c r="S356" t="str">
        <f t="shared" si="23"/>
        <v>Good</v>
      </c>
    </row>
    <row r="357" spans="1:19">
      <c r="A357" t="s">
        <v>370</v>
      </c>
      <c r="B357" s="1">
        <v>89.14</v>
      </c>
      <c r="C357" s="4">
        <v>4</v>
      </c>
      <c r="D357" s="2">
        <v>17.827999999999999</v>
      </c>
      <c r="E357" s="1">
        <v>374.38799999999998</v>
      </c>
      <c r="F357" s="3">
        <v>43472</v>
      </c>
      <c r="G357" s="5">
        <v>0.51388888888888895</v>
      </c>
      <c r="H357" t="s">
        <v>17</v>
      </c>
      <c r="I357" s="1">
        <v>17.827999999999999</v>
      </c>
      <c r="J357" s="6">
        <v>7.8</v>
      </c>
      <c r="K357" t="str">
        <f t="shared" si="20"/>
        <v>Jan</v>
      </c>
      <c r="L357" t="str">
        <f t="shared" si="21"/>
        <v>Mon</v>
      </c>
      <c r="M357" t="str">
        <f t="shared" si="22"/>
        <v>afternoon</v>
      </c>
      <c r="N357" t="str">
        <f>VLOOKUP(A357,'Customer-details'!$A$1:$C$1001,2,0)</f>
        <v>Member</v>
      </c>
      <c r="O357" t="str">
        <f>VLOOKUP(A357,'Customer-details'!$A$1:$C$1001,3,0)</f>
        <v>Female</v>
      </c>
      <c r="P357" t="str">
        <f>VLOOKUP(A357,'Product-details'!$A$1:$C$1001,2,0)</f>
        <v>Food and beverages</v>
      </c>
      <c r="Q357" t="str">
        <f>VLOOKUP(A357,'City-details'!$A$1:$C$1001,3,0)</f>
        <v>Mandalay</v>
      </c>
      <c r="R357" t="str">
        <f>VLOOKUP(A357,'City-details'!$A$1:$C$1001,2,0)</f>
        <v>B</v>
      </c>
      <c r="S357" t="str">
        <f t="shared" si="23"/>
        <v>Average</v>
      </c>
    </row>
    <row r="358" spans="1:19">
      <c r="A358" t="s">
        <v>371</v>
      </c>
      <c r="B358" s="1">
        <v>37.549999999999997</v>
      </c>
      <c r="C358" s="4">
        <v>10</v>
      </c>
      <c r="D358" s="2">
        <v>18.774999999999999</v>
      </c>
      <c r="E358" s="1">
        <v>394.27499999999998</v>
      </c>
      <c r="F358" s="3">
        <v>43532</v>
      </c>
      <c r="G358" s="5">
        <v>0.83402777777777803</v>
      </c>
      <c r="H358" t="s">
        <v>17</v>
      </c>
      <c r="I358" s="1">
        <v>18.774999999999999</v>
      </c>
      <c r="J358" s="6">
        <v>9.3000000000000007</v>
      </c>
      <c r="K358" t="str">
        <f t="shared" si="20"/>
        <v>Mar</v>
      </c>
      <c r="L358" t="str">
        <f t="shared" si="21"/>
        <v>Fri</v>
      </c>
      <c r="M358" t="str">
        <f t="shared" si="22"/>
        <v>evening</v>
      </c>
      <c r="N358" t="str">
        <f>VLOOKUP(A358,'Customer-details'!$A$1:$C$1001,2,0)</f>
        <v>Normal</v>
      </c>
      <c r="O358" t="str">
        <f>VLOOKUP(A358,'Customer-details'!$A$1:$C$1001,3,0)</f>
        <v>Female</v>
      </c>
      <c r="P358" t="str">
        <f>VLOOKUP(A358,'Product-details'!$A$1:$C$1001,2,0)</f>
        <v>Fashion accessories</v>
      </c>
      <c r="Q358" t="str">
        <f>VLOOKUP(A358,'City-details'!$A$1:$C$1001,3,0)</f>
        <v>Naypyitaw</v>
      </c>
      <c r="R358" t="str">
        <f>VLOOKUP(A358,'City-details'!$A$1:$C$1001,2,0)</f>
        <v>C</v>
      </c>
      <c r="S358" t="str">
        <f t="shared" si="23"/>
        <v>Good</v>
      </c>
    </row>
    <row r="359" spans="1:19">
      <c r="A359" t="s">
        <v>372</v>
      </c>
      <c r="B359" s="1">
        <v>95.44</v>
      </c>
      <c r="C359" s="4">
        <v>10</v>
      </c>
      <c r="D359" s="2">
        <v>47.72</v>
      </c>
      <c r="E359" s="1">
        <v>1002.12</v>
      </c>
      <c r="F359" s="3">
        <v>43474</v>
      </c>
      <c r="G359" s="5">
        <v>0.57291666666666696</v>
      </c>
      <c r="H359" t="s">
        <v>15</v>
      </c>
      <c r="I359" s="1">
        <v>47.72</v>
      </c>
      <c r="J359" s="6">
        <v>5.2</v>
      </c>
      <c r="K359" t="str">
        <f t="shared" si="20"/>
        <v>Jan</v>
      </c>
      <c r="L359" t="str">
        <f t="shared" si="21"/>
        <v>Wed</v>
      </c>
      <c r="M359" t="str">
        <f t="shared" si="22"/>
        <v>afternoon</v>
      </c>
      <c r="N359" t="str">
        <f>VLOOKUP(A359,'Customer-details'!$A$1:$C$1001,2,0)</f>
        <v>Normal</v>
      </c>
      <c r="O359" t="str">
        <f>VLOOKUP(A359,'Customer-details'!$A$1:$C$1001,3,0)</f>
        <v>Female</v>
      </c>
      <c r="P359" t="str">
        <f>VLOOKUP(A359,'Product-details'!$A$1:$C$1001,2,0)</f>
        <v>Sports and travel</v>
      </c>
      <c r="Q359" t="str">
        <f>VLOOKUP(A359,'City-details'!$A$1:$C$1001,3,0)</f>
        <v>Naypyitaw</v>
      </c>
      <c r="R359" t="str">
        <f>VLOOKUP(A359,'City-details'!$A$1:$C$1001,2,0)</f>
        <v>C</v>
      </c>
      <c r="S359" t="str">
        <f t="shared" si="23"/>
        <v>Poor</v>
      </c>
    </row>
    <row r="360" spans="1:19">
      <c r="A360" t="s">
        <v>373</v>
      </c>
      <c r="B360" s="1">
        <v>27.5</v>
      </c>
      <c r="C360" s="4">
        <v>3</v>
      </c>
      <c r="D360" s="2">
        <v>4.125</v>
      </c>
      <c r="E360" s="1">
        <v>86.625</v>
      </c>
      <c r="F360" s="3">
        <v>43525</v>
      </c>
      <c r="G360" s="5">
        <v>0.65277777777777801</v>
      </c>
      <c r="H360" t="s">
        <v>13</v>
      </c>
      <c r="I360" s="1">
        <v>4.125</v>
      </c>
      <c r="J360" s="6">
        <v>6.5</v>
      </c>
      <c r="K360" t="str">
        <f t="shared" si="20"/>
        <v>Mar</v>
      </c>
      <c r="L360" t="str">
        <f t="shared" si="21"/>
        <v>Fri</v>
      </c>
      <c r="M360" t="str">
        <f t="shared" si="22"/>
        <v>afternoon</v>
      </c>
      <c r="N360" t="str">
        <f>VLOOKUP(A360,'Customer-details'!$A$1:$C$1001,2,0)</f>
        <v>Normal</v>
      </c>
      <c r="O360" t="str">
        <f>VLOOKUP(A360,'Customer-details'!$A$1:$C$1001,3,0)</f>
        <v>Male</v>
      </c>
      <c r="P360" t="str">
        <f>VLOOKUP(A360,'Product-details'!$A$1:$C$1001,2,0)</f>
        <v>Electronic accessories</v>
      </c>
      <c r="Q360" t="str">
        <f>VLOOKUP(A360,'City-details'!$A$1:$C$1001,3,0)</f>
        <v>Mandalay</v>
      </c>
      <c r="R360" t="str">
        <f>VLOOKUP(A360,'City-details'!$A$1:$C$1001,2,0)</f>
        <v>B</v>
      </c>
      <c r="S360" t="str">
        <f t="shared" si="23"/>
        <v>Average</v>
      </c>
    </row>
    <row r="361" spans="1:19">
      <c r="A361" t="s">
        <v>374</v>
      </c>
      <c r="B361" s="1">
        <v>74.97</v>
      </c>
      <c r="C361" s="4">
        <v>1</v>
      </c>
      <c r="D361" s="2">
        <v>3.7484999999999999</v>
      </c>
      <c r="E361" s="1">
        <v>78.718500000000006</v>
      </c>
      <c r="F361" s="3">
        <v>43540</v>
      </c>
      <c r="G361" s="5">
        <v>0.70694444444444404</v>
      </c>
      <c r="H361" t="s">
        <v>15</v>
      </c>
      <c r="I361" s="1">
        <v>3.7484999999999999</v>
      </c>
      <c r="J361" s="6">
        <v>5.6</v>
      </c>
      <c r="K361" t="str">
        <f t="shared" si="20"/>
        <v>Mar</v>
      </c>
      <c r="L361" t="str">
        <f t="shared" si="21"/>
        <v>Sat</v>
      </c>
      <c r="M361" t="str">
        <f t="shared" si="22"/>
        <v>evening</v>
      </c>
      <c r="N361" t="str">
        <f>VLOOKUP(A361,'Customer-details'!$A$1:$C$1001,2,0)</f>
        <v>Normal</v>
      </c>
      <c r="O361" t="str">
        <f>VLOOKUP(A361,'Customer-details'!$A$1:$C$1001,3,0)</f>
        <v>Male</v>
      </c>
      <c r="P361" t="str">
        <f>VLOOKUP(A361,'Product-details'!$A$1:$C$1001,2,0)</f>
        <v>Sports and travel</v>
      </c>
      <c r="Q361" t="str">
        <f>VLOOKUP(A361,'City-details'!$A$1:$C$1001,3,0)</f>
        <v>Mandalay</v>
      </c>
      <c r="R361" t="str">
        <f>VLOOKUP(A361,'City-details'!$A$1:$C$1001,2,0)</f>
        <v>B</v>
      </c>
      <c r="S361" t="str">
        <f t="shared" si="23"/>
        <v>Poor</v>
      </c>
    </row>
    <row r="362" spans="1:19">
      <c r="A362" t="s">
        <v>375</v>
      </c>
      <c r="B362" s="1">
        <v>80.959999999999994</v>
      </c>
      <c r="C362" s="4">
        <v>8</v>
      </c>
      <c r="D362" s="2">
        <v>32.384</v>
      </c>
      <c r="E362" s="1">
        <v>680.06399999999996</v>
      </c>
      <c r="F362" s="3">
        <v>43513</v>
      </c>
      <c r="G362" s="5">
        <v>0.46666666666666701</v>
      </c>
      <c r="H362" t="s">
        <v>17</v>
      </c>
      <c r="I362" s="1">
        <v>32.384</v>
      </c>
      <c r="J362" s="6">
        <v>7.4</v>
      </c>
      <c r="K362" t="str">
        <f t="shared" si="20"/>
        <v>Feb</v>
      </c>
      <c r="L362" t="str">
        <f t="shared" si="21"/>
        <v>Sun</v>
      </c>
      <c r="M362" t="str">
        <f t="shared" si="22"/>
        <v>morning</v>
      </c>
      <c r="N362" t="str">
        <f>VLOOKUP(A362,'Customer-details'!$A$1:$C$1001,2,0)</f>
        <v>Member</v>
      </c>
      <c r="O362" t="str">
        <f>VLOOKUP(A362,'Customer-details'!$A$1:$C$1001,3,0)</f>
        <v>Male</v>
      </c>
      <c r="P362" t="str">
        <f>VLOOKUP(A362,'Product-details'!$A$1:$C$1001,2,0)</f>
        <v>Food and beverages</v>
      </c>
      <c r="Q362" t="str">
        <f>VLOOKUP(A362,'City-details'!$A$1:$C$1001,3,0)</f>
        <v>Yangon</v>
      </c>
      <c r="R362" t="str">
        <f>VLOOKUP(A362,'City-details'!$A$1:$C$1001,2,0)</f>
        <v>A</v>
      </c>
      <c r="S362" t="str">
        <f t="shared" si="23"/>
        <v>Average</v>
      </c>
    </row>
    <row r="363" spans="1:19">
      <c r="A363" t="s">
        <v>376</v>
      </c>
      <c r="B363" s="1">
        <v>94.47</v>
      </c>
      <c r="C363" s="4">
        <v>8</v>
      </c>
      <c r="D363" s="2">
        <v>37.787999999999997</v>
      </c>
      <c r="E363" s="1">
        <v>793.548</v>
      </c>
      <c r="F363" s="3">
        <v>43523</v>
      </c>
      <c r="G363" s="5">
        <v>0.63333333333333297</v>
      </c>
      <c r="H363" t="s">
        <v>15</v>
      </c>
      <c r="I363" s="1">
        <v>37.787999999999997</v>
      </c>
      <c r="J363" s="6">
        <v>9.1</v>
      </c>
      <c r="K363" t="str">
        <f t="shared" si="20"/>
        <v>Feb</v>
      </c>
      <c r="L363" t="str">
        <f t="shared" si="21"/>
        <v>Wed</v>
      </c>
      <c r="M363" t="str">
        <f t="shared" si="22"/>
        <v>afternoon</v>
      </c>
      <c r="N363" t="str">
        <f>VLOOKUP(A363,'Customer-details'!$A$1:$C$1001,2,0)</f>
        <v>Normal</v>
      </c>
      <c r="O363" t="str">
        <f>VLOOKUP(A363,'Customer-details'!$A$1:$C$1001,3,0)</f>
        <v>Female</v>
      </c>
      <c r="P363" t="str">
        <f>VLOOKUP(A363,'Product-details'!$A$1:$C$1001,2,0)</f>
        <v>Food and beverages</v>
      </c>
      <c r="Q363" t="str">
        <f>VLOOKUP(A363,'City-details'!$A$1:$C$1001,3,0)</f>
        <v>Naypyitaw</v>
      </c>
      <c r="R363" t="str">
        <f>VLOOKUP(A363,'City-details'!$A$1:$C$1001,2,0)</f>
        <v>C</v>
      </c>
      <c r="S363" t="str">
        <f t="shared" si="23"/>
        <v>Good</v>
      </c>
    </row>
    <row r="364" spans="1:19">
      <c r="A364" t="s">
        <v>377</v>
      </c>
      <c r="B364" s="1">
        <v>99.79</v>
      </c>
      <c r="C364" s="4">
        <v>2</v>
      </c>
      <c r="D364" s="2">
        <v>9.9789999999999992</v>
      </c>
      <c r="E364" s="1">
        <v>209.559</v>
      </c>
      <c r="F364" s="3">
        <v>43531</v>
      </c>
      <c r="G364" s="5">
        <v>0.85902777777777795</v>
      </c>
      <c r="H364" t="s">
        <v>13</v>
      </c>
      <c r="I364" s="1">
        <v>9.9789999999999992</v>
      </c>
      <c r="J364" s="6">
        <v>8</v>
      </c>
      <c r="K364" t="str">
        <f t="shared" si="20"/>
        <v>Mar</v>
      </c>
      <c r="L364" t="str">
        <f t="shared" si="21"/>
        <v>Thu</v>
      </c>
      <c r="M364" t="str">
        <f t="shared" si="22"/>
        <v>evening</v>
      </c>
      <c r="N364" t="str">
        <f>VLOOKUP(A364,'Customer-details'!$A$1:$C$1001,2,0)</f>
        <v>Normal</v>
      </c>
      <c r="O364" t="str">
        <f>VLOOKUP(A364,'Customer-details'!$A$1:$C$1001,3,0)</f>
        <v>Male</v>
      </c>
      <c r="P364" t="str">
        <f>VLOOKUP(A364,'Product-details'!$A$1:$C$1001,2,0)</f>
        <v>Food and beverages</v>
      </c>
      <c r="Q364" t="str">
        <f>VLOOKUP(A364,'City-details'!$A$1:$C$1001,3,0)</f>
        <v>Naypyitaw</v>
      </c>
      <c r="R364" t="str">
        <f>VLOOKUP(A364,'City-details'!$A$1:$C$1001,2,0)</f>
        <v>C</v>
      </c>
      <c r="S364" t="str">
        <f t="shared" si="23"/>
        <v>Good</v>
      </c>
    </row>
    <row r="365" spans="1:19">
      <c r="A365" t="s">
        <v>378</v>
      </c>
      <c r="B365" s="1">
        <v>73.22</v>
      </c>
      <c r="C365" s="4">
        <v>6</v>
      </c>
      <c r="D365" s="2">
        <v>21.966000000000001</v>
      </c>
      <c r="E365" s="1">
        <v>461.286</v>
      </c>
      <c r="F365" s="3">
        <v>43486</v>
      </c>
      <c r="G365" s="5">
        <v>0.73888888888888904</v>
      </c>
      <c r="H365" t="s">
        <v>15</v>
      </c>
      <c r="I365" s="1">
        <v>21.966000000000001</v>
      </c>
      <c r="J365" s="6">
        <v>7.2</v>
      </c>
      <c r="K365" t="str">
        <f t="shared" si="20"/>
        <v>Jan</v>
      </c>
      <c r="L365" t="str">
        <f t="shared" si="21"/>
        <v>Mon</v>
      </c>
      <c r="M365" t="str">
        <f t="shared" si="22"/>
        <v>evening</v>
      </c>
      <c r="N365" t="str">
        <f>VLOOKUP(A365,'Customer-details'!$A$1:$C$1001,2,0)</f>
        <v>Normal</v>
      </c>
      <c r="O365" t="str">
        <f>VLOOKUP(A365,'Customer-details'!$A$1:$C$1001,3,0)</f>
        <v>Male</v>
      </c>
      <c r="P365" t="str">
        <f>VLOOKUP(A365,'Product-details'!$A$1:$C$1001,2,0)</f>
        <v>Home and lifestyle</v>
      </c>
      <c r="Q365" t="str">
        <f>VLOOKUP(A365,'City-details'!$A$1:$C$1001,3,0)</f>
        <v>Yangon</v>
      </c>
      <c r="R365" t="str">
        <f>VLOOKUP(A365,'City-details'!$A$1:$C$1001,2,0)</f>
        <v>A</v>
      </c>
      <c r="S365" t="str">
        <f t="shared" si="23"/>
        <v>Average</v>
      </c>
    </row>
    <row r="366" spans="1:19">
      <c r="A366" t="s">
        <v>379</v>
      </c>
      <c r="B366" s="1">
        <v>41.24</v>
      </c>
      <c r="C366" s="4">
        <v>4</v>
      </c>
      <c r="D366" s="2">
        <v>8.2479999999999993</v>
      </c>
      <c r="E366" s="1">
        <v>173.208</v>
      </c>
      <c r="F366" s="3">
        <v>43515</v>
      </c>
      <c r="G366" s="5">
        <v>0.68263888888888902</v>
      </c>
      <c r="H366" t="s">
        <v>15</v>
      </c>
      <c r="I366" s="1">
        <v>8.2479999999999993</v>
      </c>
      <c r="J366" s="6">
        <v>7.1</v>
      </c>
      <c r="K366" t="str">
        <f t="shared" si="20"/>
        <v>Feb</v>
      </c>
      <c r="L366" t="str">
        <f t="shared" si="21"/>
        <v>Tue</v>
      </c>
      <c r="M366" t="str">
        <f t="shared" si="22"/>
        <v>evening</v>
      </c>
      <c r="N366" t="str">
        <f>VLOOKUP(A366,'Customer-details'!$A$1:$C$1001,2,0)</f>
        <v>Normal</v>
      </c>
      <c r="O366" t="str">
        <f>VLOOKUP(A366,'Customer-details'!$A$1:$C$1001,3,0)</f>
        <v>Female</v>
      </c>
      <c r="P366" t="str">
        <f>VLOOKUP(A366,'Product-details'!$A$1:$C$1001,2,0)</f>
        <v>Food and beverages</v>
      </c>
      <c r="Q366" t="str">
        <f>VLOOKUP(A366,'City-details'!$A$1:$C$1001,3,0)</f>
        <v>Naypyitaw</v>
      </c>
      <c r="R366" t="str">
        <f>VLOOKUP(A366,'City-details'!$A$1:$C$1001,2,0)</f>
        <v>C</v>
      </c>
      <c r="S366" t="str">
        <f t="shared" si="23"/>
        <v>Average</v>
      </c>
    </row>
    <row r="367" spans="1:19">
      <c r="A367" t="s">
        <v>380</v>
      </c>
      <c r="B367" s="1">
        <v>81.680000000000007</v>
      </c>
      <c r="C367" s="4">
        <v>4</v>
      </c>
      <c r="D367" s="2">
        <v>16.335999999999999</v>
      </c>
      <c r="E367" s="1">
        <v>343.05599999999998</v>
      </c>
      <c r="F367" s="3">
        <v>43471</v>
      </c>
      <c r="G367" s="5">
        <v>0.50833333333333297</v>
      </c>
      <c r="H367" t="s">
        <v>15</v>
      </c>
      <c r="I367" s="1">
        <v>16.335999999999999</v>
      </c>
      <c r="J367" s="6">
        <v>9.1</v>
      </c>
      <c r="K367" t="str">
        <f t="shared" si="20"/>
        <v>Jan</v>
      </c>
      <c r="L367" t="str">
        <f t="shared" si="21"/>
        <v>Sun</v>
      </c>
      <c r="M367" t="str">
        <f t="shared" si="22"/>
        <v>afternoon</v>
      </c>
      <c r="N367" t="str">
        <f>VLOOKUP(A367,'Customer-details'!$A$1:$C$1001,2,0)</f>
        <v>Normal</v>
      </c>
      <c r="O367" t="str">
        <f>VLOOKUP(A367,'Customer-details'!$A$1:$C$1001,3,0)</f>
        <v>Female</v>
      </c>
      <c r="P367" t="str">
        <f>VLOOKUP(A367,'Product-details'!$A$1:$C$1001,2,0)</f>
        <v>Fashion accessories</v>
      </c>
      <c r="Q367" t="str">
        <f>VLOOKUP(A367,'City-details'!$A$1:$C$1001,3,0)</f>
        <v>Naypyitaw</v>
      </c>
      <c r="R367" t="str">
        <f>VLOOKUP(A367,'City-details'!$A$1:$C$1001,2,0)</f>
        <v>C</v>
      </c>
      <c r="S367" t="str">
        <f t="shared" si="23"/>
        <v>Good</v>
      </c>
    </row>
    <row r="368" spans="1:19">
      <c r="A368" t="s">
        <v>381</v>
      </c>
      <c r="B368" s="1">
        <v>51.32</v>
      </c>
      <c r="C368" s="4">
        <v>9</v>
      </c>
      <c r="D368" s="2">
        <v>23.094000000000001</v>
      </c>
      <c r="E368" s="1">
        <v>484.97399999999999</v>
      </c>
      <c r="F368" s="3">
        <v>43538</v>
      </c>
      <c r="G368" s="5">
        <v>0.81458333333333299</v>
      </c>
      <c r="H368" t="s">
        <v>15</v>
      </c>
      <c r="I368" s="1">
        <v>23.094000000000001</v>
      </c>
      <c r="J368" s="6">
        <v>5.6</v>
      </c>
      <c r="K368" t="str">
        <f t="shared" si="20"/>
        <v>Mar</v>
      </c>
      <c r="L368" t="str">
        <f t="shared" si="21"/>
        <v>Thu</v>
      </c>
      <c r="M368" t="str">
        <f t="shared" si="22"/>
        <v>evening</v>
      </c>
      <c r="N368" t="str">
        <f>VLOOKUP(A368,'Customer-details'!$A$1:$C$1001,2,0)</f>
        <v>Normal</v>
      </c>
      <c r="O368" t="str">
        <f>VLOOKUP(A368,'Customer-details'!$A$1:$C$1001,3,0)</f>
        <v>Female</v>
      </c>
      <c r="P368" t="str">
        <f>VLOOKUP(A368,'Product-details'!$A$1:$C$1001,2,0)</f>
        <v>Electronic accessories</v>
      </c>
      <c r="Q368" t="str">
        <f>VLOOKUP(A368,'City-details'!$A$1:$C$1001,3,0)</f>
        <v>Naypyitaw</v>
      </c>
      <c r="R368" t="str">
        <f>VLOOKUP(A368,'City-details'!$A$1:$C$1001,2,0)</f>
        <v>C</v>
      </c>
      <c r="S368" t="str">
        <f t="shared" si="23"/>
        <v>Poor</v>
      </c>
    </row>
    <row r="369" spans="1:19">
      <c r="A369" t="s">
        <v>382</v>
      </c>
      <c r="B369" s="1">
        <v>65.94</v>
      </c>
      <c r="C369" s="4">
        <v>4</v>
      </c>
      <c r="D369" s="2">
        <v>13.188000000000001</v>
      </c>
      <c r="E369" s="1">
        <v>276.94799999999998</v>
      </c>
      <c r="F369" s="3">
        <v>43548</v>
      </c>
      <c r="G369" s="5">
        <v>0.436805555555556</v>
      </c>
      <c r="H369" t="s">
        <v>15</v>
      </c>
      <c r="I369" s="1">
        <v>13.188000000000001</v>
      </c>
      <c r="J369" s="6">
        <v>6</v>
      </c>
      <c r="K369" t="str">
        <f t="shared" si="20"/>
        <v>Mar</v>
      </c>
      <c r="L369" t="str">
        <f t="shared" si="21"/>
        <v>Sun</v>
      </c>
      <c r="M369" t="str">
        <f t="shared" si="22"/>
        <v>morning</v>
      </c>
      <c r="N369" t="str">
        <f>VLOOKUP(A369,'Customer-details'!$A$1:$C$1001,2,0)</f>
        <v>Member</v>
      </c>
      <c r="O369" t="str">
        <f>VLOOKUP(A369,'Customer-details'!$A$1:$C$1001,3,0)</f>
        <v>Male</v>
      </c>
      <c r="P369" t="str">
        <f>VLOOKUP(A369,'Product-details'!$A$1:$C$1001,2,0)</f>
        <v>Home and lifestyle</v>
      </c>
      <c r="Q369" t="str">
        <f>VLOOKUP(A369,'City-details'!$A$1:$C$1001,3,0)</f>
        <v>Yangon</v>
      </c>
      <c r="R369" t="str">
        <f>VLOOKUP(A369,'City-details'!$A$1:$C$1001,2,0)</f>
        <v>A</v>
      </c>
      <c r="S369" t="str">
        <f t="shared" si="23"/>
        <v>Average</v>
      </c>
    </row>
    <row r="370" spans="1:19">
      <c r="A370" t="s">
        <v>383</v>
      </c>
      <c r="B370" s="1">
        <v>14.36</v>
      </c>
      <c r="C370" s="4">
        <v>10</v>
      </c>
      <c r="D370" s="2">
        <v>7.18</v>
      </c>
      <c r="E370" s="1">
        <v>150.78</v>
      </c>
      <c r="F370" s="3">
        <v>43492</v>
      </c>
      <c r="G370" s="5">
        <v>0.60277777777777797</v>
      </c>
      <c r="H370" t="s">
        <v>15</v>
      </c>
      <c r="I370" s="1">
        <v>7.18</v>
      </c>
      <c r="J370" s="6">
        <v>5.4</v>
      </c>
      <c r="K370" t="str">
        <f t="shared" si="20"/>
        <v>Jan</v>
      </c>
      <c r="L370" t="str">
        <f t="shared" si="21"/>
        <v>Sun</v>
      </c>
      <c r="M370" t="str">
        <f t="shared" si="22"/>
        <v>afternoon</v>
      </c>
      <c r="N370" t="str">
        <f>VLOOKUP(A370,'Customer-details'!$A$1:$C$1001,2,0)</f>
        <v>Normal</v>
      </c>
      <c r="O370" t="str">
        <f>VLOOKUP(A370,'Customer-details'!$A$1:$C$1001,3,0)</f>
        <v>Female</v>
      </c>
      <c r="P370" t="str">
        <f>VLOOKUP(A370,'Product-details'!$A$1:$C$1001,2,0)</f>
        <v>Sports and travel</v>
      </c>
      <c r="Q370" t="str">
        <f>VLOOKUP(A370,'City-details'!$A$1:$C$1001,3,0)</f>
        <v>Naypyitaw</v>
      </c>
      <c r="R370" t="str">
        <f>VLOOKUP(A370,'City-details'!$A$1:$C$1001,2,0)</f>
        <v>C</v>
      </c>
      <c r="S370" t="str">
        <f t="shared" si="23"/>
        <v>Poor</v>
      </c>
    </row>
    <row r="371" spans="1:19">
      <c r="A371" t="s">
        <v>384</v>
      </c>
      <c r="B371" s="1">
        <v>21.5</v>
      </c>
      <c r="C371" s="4">
        <v>9</v>
      </c>
      <c r="D371" s="2">
        <v>9.6750000000000007</v>
      </c>
      <c r="E371" s="1">
        <v>203.17500000000001</v>
      </c>
      <c r="F371" s="3">
        <v>43530</v>
      </c>
      <c r="G371" s="5">
        <v>0.531944444444444</v>
      </c>
      <c r="H371" t="s">
        <v>17</v>
      </c>
      <c r="I371" s="1">
        <v>9.6750000000000007</v>
      </c>
      <c r="J371" s="6">
        <v>7.8</v>
      </c>
      <c r="K371" t="str">
        <f t="shared" si="20"/>
        <v>Mar</v>
      </c>
      <c r="L371" t="str">
        <f t="shared" si="21"/>
        <v>Wed</v>
      </c>
      <c r="M371" t="str">
        <f t="shared" si="22"/>
        <v>afternoon</v>
      </c>
      <c r="N371" t="str">
        <f>VLOOKUP(A371,'Customer-details'!$A$1:$C$1001,2,0)</f>
        <v>Member</v>
      </c>
      <c r="O371" t="str">
        <f>VLOOKUP(A371,'Customer-details'!$A$1:$C$1001,3,0)</f>
        <v>Male</v>
      </c>
      <c r="P371" t="str">
        <f>VLOOKUP(A371,'Product-details'!$A$1:$C$1001,2,0)</f>
        <v>Electronic accessories</v>
      </c>
      <c r="Q371" t="str">
        <f>VLOOKUP(A371,'City-details'!$A$1:$C$1001,3,0)</f>
        <v>Yangon</v>
      </c>
      <c r="R371" t="str">
        <f>VLOOKUP(A371,'City-details'!$A$1:$C$1001,2,0)</f>
        <v>A</v>
      </c>
      <c r="S371" t="str">
        <f t="shared" si="23"/>
        <v>Average</v>
      </c>
    </row>
    <row r="372" spans="1:19">
      <c r="A372" t="s">
        <v>385</v>
      </c>
      <c r="B372" s="1">
        <v>26.26</v>
      </c>
      <c r="C372" s="4">
        <v>7</v>
      </c>
      <c r="D372" s="2">
        <v>9.1910000000000007</v>
      </c>
      <c r="E372" s="1">
        <v>193.011</v>
      </c>
      <c r="F372" s="3">
        <v>43498</v>
      </c>
      <c r="G372" s="5">
        <v>0.81944444444444497</v>
      </c>
      <c r="H372" t="s">
        <v>15</v>
      </c>
      <c r="I372" s="1">
        <v>9.1910000000000007</v>
      </c>
      <c r="J372" s="6">
        <v>9.9</v>
      </c>
      <c r="K372" t="str">
        <f t="shared" si="20"/>
        <v>Feb</v>
      </c>
      <c r="L372" t="str">
        <f t="shared" si="21"/>
        <v>Sat</v>
      </c>
      <c r="M372" t="str">
        <f t="shared" si="22"/>
        <v>evening</v>
      </c>
      <c r="N372" t="str">
        <f>VLOOKUP(A372,'Customer-details'!$A$1:$C$1001,2,0)</f>
        <v>Member</v>
      </c>
      <c r="O372" t="str">
        <f>VLOOKUP(A372,'Customer-details'!$A$1:$C$1001,3,0)</f>
        <v>Female</v>
      </c>
      <c r="P372" t="str">
        <f>VLOOKUP(A372,'Product-details'!$A$1:$C$1001,2,0)</f>
        <v>Electronic accessories</v>
      </c>
      <c r="Q372" t="str">
        <f>VLOOKUP(A372,'City-details'!$A$1:$C$1001,3,0)</f>
        <v>Mandalay</v>
      </c>
      <c r="R372" t="str">
        <f>VLOOKUP(A372,'City-details'!$A$1:$C$1001,2,0)</f>
        <v>B</v>
      </c>
      <c r="S372" t="str">
        <f t="shared" si="23"/>
        <v>Good</v>
      </c>
    </row>
    <row r="373" spans="1:19">
      <c r="A373" t="s">
        <v>386</v>
      </c>
      <c r="B373" s="1">
        <v>60.96</v>
      </c>
      <c r="C373" s="4">
        <v>2</v>
      </c>
      <c r="D373" s="2">
        <v>6.0960000000000001</v>
      </c>
      <c r="E373" s="1">
        <v>128.01599999999999</v>
      </c>
      <c r="F373" s="3">
        <v>43490</v>
      </c>
      <c r="G373" s="5">
        <v>0.81874999999999998</v>
      </c>
      <c r="H373" t="s">
        <v>17</v>
      </c>
      <c r="I373" s="1">
        <v>6.0960000000000001</v>
      </c>
      <c r="J373" s="6">
        <v>4.9000000000000004</v>
      </c>
      <c r="K373" t="str">
        <f t="shared" si="20"/>
        <v>Jan</v>
      </c>
      <c r="L373" t="str">
        <f t="shared" si="21"/>
        <v>Fri</v>
      </c>
      <c r="M373" t="str">
        <f t="shared" si="22"/>
        <v>evening</v>
      </c>
      <c r="N373" t="str">
        <f>VLOOKUP(A373,'Customer-details'!$A$1:$C$1001,2,0)</f>
        <v>Normal</v>
      </c>
      <c r="O373" t="str">
        <f>VLOOKUP(A373,'Customer-details'!$A$1:$C$1001,3,0)</f>
        <v>Female</v>
      </c>
      <c r="P373" t="str">
        <f>VLOOKUP(A373,'Product-details'!$A$1:$C$1001,2,0)</f>
        <v>Fashion accessories</v>
      </c>
      <c r="Q373" t="str">
        <f>VLOOKUP(A373,'City-details'!$A$1:$C$1001,3,0)</f>
        <v>Mandalay</v>
      </c>
      <c r="R373" t="str">
        <f>VLOOKUP(A373,'City-details'!$A$1:$C$1001,2,0)</f>
        <v>B</v>
      </c>
      <c r="S373" t="str">
        <f t="shared" si="23"/>
        <v>Poor</v>
      </c>
    </row>
    <row r="374" spans="1:19">
      <c r="A374" t="s">
        <v>387</v>
      </c>
      <c r="B374" s="1">
        <v>70.11</v>
      </c>
      <c r="C374" s="4">
        <v>6</v>
      </c>
      <c r="D374" s="2">
        <v>21.033000000000001</v>
      </c>
      <c r="E374" s="1">
        <v>441.69299999999998</v>
      </c>
      <c r="F374" s="3">
        <v>43538</v>
      </c>
      <c r="G374" s="5">
        <v>0.74583333333333302</v>
      </c>
      <c r="H374" t="s">
        <v>13</v>
      </c>
      <c r="I374" s="1">
        <v>21.033000000000001</v>
      </c>
      <c r="J374" s="6">
        <v>5.2</v>
      </c>
      <c r="K374" t="str">
        <f t="shared" si="20"/>
        <v>Mar</v>
      </c>
      <c r="L374" t="str">
        <f t="shared" si="21"/>
        <v>Thu</v>
      </c>
      <c r="M374" t="str">
        <f t="shared" si="22"/>
        <v>evening</v>
      </c>
      <c r="N374" t="str">
        <f>VLOOKUP(A374,'Customer-details'!$A$1:$C$1001,2,0)</f>
        <v>Normal</v>
      </c>
      <c r="O374" t="str">
        <f>VLOOKUP(A374,'Customer-details'!$A$1:$C$1001,3,0)</f>
        <v>Female</v>
      </c>
      <c r="P374" t="str">
        <f>VLOOKUP(A374,'Product-details'!$A$1:$C$1001,2,0)</f>
        <v>Home and lifestyle</v>
      </c>
      <c r="Q374" t="str">
        <f>VLOOKUP(A374,'City-details'!$A$1:$C$1001,3,0)</f>
        <v>Naypyitaw</v>
      </c>
      <c r="R374" t="str">
        <f>VLOOKUP(A374,'City-details'!$A$1:$C$1001,2,0)</f>
        <v>C</v>
      </c>
      <c r="S374" t="str">
        <f t="shared" si="23"/>
        <v>Poor</v>
      </c>
    </row>
    <row r="375" spans="1:19">
      <c r="A375" t="s">
        <v>388</v>
      </c>
      <c r="B375" s="1">
        <v>42.08</v>
      </c>
      <c r="C375" s="4">
        <v>6</v>
      </c>
      <c r="D375" s="2">
        <v>12.624000000000001</v>
      </c>
      <c r="E375" s="1">
        <v>265.10399999999998</v>
      </c>
      <c r="F375" s="3">
        <v>43494</v>
      </c>
      <c r="G375" s="5">
        <v>0.51736111111111105</v>
      </c>
      <c r="H375" t="s">
        <v>15</v>
      </c>
      <c r="I375" s="1">
        <v>12.624000000000001</v>
      </c>
      <c r="J375" s="6">
        <v>8.9</v>
      </c>
      <c r="K375" t="str">
        <f t="shared" si="20"/>
        <v>Jan</v>
      </c>
      <c r="L375" t="str">
        <f t="shared" si="21"/>
        <v>Tue</v>
      </c>
      <c r="M375" t="str">
        <f t="shared" si="22"/>
        <v>afternoon</v>
      </c>
      <c r="N375" t="str">
        <f>VLOOKUP(A375,'Customer-details'!$A$1:$C$1001,2,0)</f>
        <v>Normal</v>
      </c>
      <c r="O375" t="str">
        <f>VLOOKUP(A375,'Customer-details'!$A$1:$C$1001,3,0)</f>
        <v>Male</v>
      </c>
      <c r="P375" t="str">
        <f>VLOOKUP(A375,'Product-details'!$A$1:$C$1001,2,0)</f>
        <v>Fashion accessories</v>
      </c>
      <c r="Q375" t="str">
        <f>VLOOKUP(A375,'City-details'!$A$1:$C$1001,3,0)</f>
        <v>Naypyitaw</v>
      </c>
      <c r="R375" t="str">
        <f>VLOOKUP(A375,'City-details'!$A$1:$C$1001,2,0)</f>
        <v>C</v>
      </c>
      <c r="S375" t="str">
        <f t="shared" si="23"/>
        <v>Good</v>
      </c>
    </row>
    <row r="376" spans="1:19">
      <c r="A376" t="s">
        <v>389</v>
      </c>
      <c r="B376" s="1">
        <v>67.09</v>
      </c>
      <c r="C376" s="4">
        <v>5</v>
      </c>
      <c r="D376" s="2">
        <v>16.772500000000001</v>
      </c>
      <c r="E376" s="1">
        <v>352.22250000000003</v>
      </c>
      <c r="F376" s="3">
        <v>43468</v>
      </c>
      <c r="G376" s="5">
        <v>0.69930555555555596</v>
      </c>
      <c r="H376" t="s">
        <v>17</v>
      </c>
      <c r="I376" s="1">
        <v>16.772500000000001</v>
      </c>
      <c r="J376" s="6">
        <v>9.1</v>
      </c>
      <c r="K376" t="str">
        <f t="shared" si="20"/>
        <v>Jan</v>
      </c>
      <c r="L376" t="str">
        <f t="shared" si="21"/>
        <v>Thu</v>
      </c>
      <c r="M376" t="str">
        <f t="shared" si="22"/>
        <v>evening</v>
      </c>
      <c r="N376" t="str">
        <f>VLOOKUP(A376,'Customer-details'!$A$1:$C$1001,2,0)</f>
        <v>Normal</v>
      </c>
      <c r="O376" t="str">
        <f>VLOOKUP(A376,'Customer-details'!$A$1:$C$1001,3,0)</f>
        <v>Female</v>
      </c>
      <c r="P376" t="str">
        <f>VLOOKUP(A376,'Product-details'!$A$1:$C$1001,2,0)</f>
        <v>Home and lifestyle</v>
      </c>
      <c r="Q376" t="str">
        <f>VLOOKUP(A376,'City-details'!$A$1:$C$1001,3,0)</f>
        <v>Yangon</v>
      </c>
      <c r="R376" t="str">
        <f>VLOOKUP(A376,'City-details'!$A$1:$C$1001,2,0)</f>
        <v>A</v>
      </c>
      <c r="S376" t="str">
        <f t="shared" si="23"/>
        <v>Good</v>
      </c>
    </row>
    <row r="377" spans="1:19">
      <c r="A377" t="s">
        <v>390</v>
      </c>
      <c r="B377" s="1">
        <v>96.7</v>
      </c>
      <c r="C377" s="4">
        <v>5</v>
      </c>
      <c r="D377" s="2">
        <v>24.175000000000001</v>
      </c>
      <c r="E377" s="1">
        <v>507.67500000000001</v>
      </c>
      <c r="F377" s="3">
        <v>43479</v>
      </c>
      <c r="G377" s="5">
        <v>0.53611111111111098</v>
      </c>
      <c r="H377" t="s">
        <v>13</v>
      </c>
      <c r="I377" s="1">
        <v>24.175000000000001</v>
      </c>
      <c r="J377" s="6">
        <v>7</v>
      </c>
      <c r="K377" t="str">
        <f t="shared" si="20"/>
        <v>Jan</v>
      </c>
      <c r="L377" t="str">
        <f t="shared" si="21"/>
        <v>Mon</v>
      </c>
      <c r="M377" t="str">
        <f t="shared" si="22"/>
        <v>afternoon</v>
      </c>
      <c r="N377" t="str">
        <f>VLOOKUP(A377,'Customer-details'!$A$1:$C$1001,2,0)</f>
        <v>Member</v>
      </c>
      <c r="O377" t="str">
        <f>VLOOKUP(A377,'Customer-details'!$A$1:$C$1001,3,0)</f>
        <v>Female</v>
      </c>
      <c r="P377" t="str">
        <f>VLOOKUP(A377,'Product-details'!$A$1:$C$1001,2,0)</f>
        <v>Fashion accessories</v>
      </c>
      <c r="Q377" t="str">
        <f>VLOOKUP(A377,'City-details'!$A$1:$C$1001,3,0)</f>
        <v>Yangon</v>
      </c>
      <c r="R377" t="str">
        <f>VLOOKUP(A377,'City-details'!$A$1:$C$1001,2,0)</f>
        <v>A</v>
      </c>
      <c r="S377" t="str">
        <f t="shared" si="23"/>
        <v>Average</v>
      </c>
    </row>
    <row r="378" spans="1:19">
      <c r="A378" t="s">
        <v>391</v>
      </c>
      <c r="B378" s="1">
        <v>35.380000000000003</v>
      </c>
      <c r="C378" s="4">
        <v>9</v>
      </c>
      <c r="D378" s="2">
        <v>15.920999999999999</v>
      </c>
      <c r="E378" s="1">
        <v>334.34100000000001</v>
      </c>
      <c r="F378" s="3">
        <v>43470</v>
      </c>
      <c r="G378" s="5">
        <v>0.82638888888888895</v>
      </c>
      <c r="H378" t="s">
        <v>17</v>
      </c>
      <c r="I378" s="1">
        <v>15.920999999999999</v>
      </c>
      <c r="J378" s="6">
        <v>9.6</v>
      </c>
      <c r="K378" t="str">
        <f t="shared" si="20"/>
        <v>Jan</v>
      </c>
      <c r="L378" t="str">
        <f t="shared" si="21"/>
        <v>Sat</v>
      </c>
      <c r="M378" t="str">
        <f t="shared" si="22"/>
        <v>evening</v>
      </c>
      <c r="N378" t="str">
        <f>VLOOKUP(A378,'Customer-details'!$A$1:$C$1001,2,0)</f>
        <v>Member</v>
      </c>
      <c r="O378" t="str">
        <f>VLOOKUP(A378,'Customer-details'!$A$1:$C$1001,3,0)</f>
        <v>Female</v>
      </c>
      <c r="P378" t="str">
        <f>VLOOKUP(A378,'Product-details'!$A$1:$C$1001,2,0)</f>
        <v>Home and lifestyle</v>
      </c>
      <c r="Q378" t="str">
        <f>VLOOKUP(A378,'City-details'!$A$1:$C$1001,3,0)</f>
        <v>Mandalay</v>
      </c>
      <c r="R378" t="str">
        <f>VLOOKUP(A378,'City-details'!$A$1:$C$1001,2,0)</f>
        <v>B</v>
      </c>
      <c r="S378" t="str">
        <f t="shared" si="23"/>
        <v>Good</v>
      </c>
    </row>
    <row r="379" spans="1:19">
      <c r="A379" t="s">
        <v>392</v>
      </c>
      <c r="B379" s="1">
        <v>95.49</v>
      </c>
      <c r="C379" s="4">
        <v>7</v>
      </c>
      <c r="D379" s="2">
        <v>33.421500000000002</v>
      </c>
      <c r="E379" s="1">
        <v>701.85149999999999</v>
      </c>
      <c r="F379" s="3">
        <v>43518</v>
      </c>
      <c r="G379" s="5">
        <v>0.76180555555555596</v>
      </c>
      <c r="H379" t="s">
        <v>13</v>
      </c>
      <c r="I379" s="1">
        <v>33.421500000000002</v>
      </c>
      <c r="J379" s="6">
        <v>8.6999999999999993</v>
      </c>
      <c r="K379" t="str">
        <f t="shared" si="20"/>
        <v>Feb</v>
      </c>
      <c r="L379" t="str">
        <f t="shared" si="21"/>
        <v>Fri</v>
      </c>
      <c r="M379" t="str">
        <f t="shared" si="22"/>
        <v>evening</v>
      </c>
      <c r="N379" t="str">
        <f>VLOOKUP(A379,'Customer-details'!$A$1:$C$1001,2,0)</f>
        <v>Normal</v>
      </c>
      <c r="O379" t="str">
        <f>VLOOKUP(A379,'Customer-details'!$A$1:$C$1001,3,0)</f>
        <v>Male</v>
      </c>
      <c r="P379" t="str">
        <f>VLOOKUP(A379,'Product-details'!$A$1:$C$1001,2,0)</f>
        <v>Sports and travel</v>
      </c>
      <c r="Q379" t="str">
        <f>VLOOKUP(A379,'City-details'!$A$1:$C$1001,3,0)</f>
        <v>Naypyitaw</v>
      </c>
      <c r="R379" t="str">
        <f>VLOOKUP(A379,'City-details'!$A$1:$C$1001,2,0)</f>
        <v>C</v>
      </c>
      <c r="S379" t="str">
        <f t="shared" si="23"/>
        <v>Good</v>
      </c>
    </row>
    <row r="380" spans="1:19">
      <c r="A380" t="s">
        <v>393</v>
      </c>
      <c r="B380" s="1">
        <v>96.98</v>
      </c>
      <c r="C380" s="4">
        <v>4</v>
      </c>
      <c r="D380" s="2">
        <v>19.396000000000001</v>
      </c>
      <c r="E380" s="1">
        <v>407.31599999999997</v>
      </c>
      <c r="F380" s="3">
        <v>43502</v>
      </c>
      <c r="G380" s="5">
        <v>0.72222222222222199</v>
      </c>
      <c r="H380" t="s">
        <v>13</v>
      </c>
      <c r="I380" s="1">
        <v>19.396000000000001</v>
      </c>
      <c r="J380" s="6">
        <v>9.4</v>
      </c>
      <c r="K380" t="str">
        <f t="shared" si="20"/>
        <v>Feb</v>
      </c>
      <c r="L380" t="str">
        <f t="shared" si="21"/>
        <v>Wed</v>
      </c>
      <c r="M380" t="str">
        <f t="shared" si="22"/>
        <v>evening</v>
      </c>
      <c r="N380" t="str">
        <f>VLOOKUP(A380,'Customer-details'!$A$1:$C$1001,2,0)</f>
        <v>Member</v>
      </c>
      <c r="O380" t="str">
        <f>VLOOKUP(A380,'Customer-details'!$A$1:$C$1001,3,0)</f>
        <v>Male</v>
      </c>
      <c r="P380" t="str">
        <f>VLOOKUP(A380,'Product-details'!$A$1:$C$1001,2,0)</f>
        <v>Fashion accessories</v>
      </c>
      <c r="Q380" t="str">
        <f>VLOOKUP(A380,'City-details'!$A$1:$C$1001,3,0)</f>
        <v>Naypyitaw</v>
      </c>
      <c r="R380" t="str">
        <f>VLOOKUP(A380,'City-details'!$A$1:$C$1001,2,0)</f>
        <v>C</v>
      </c>
      <c r="S380" t="str">
        <f t="shared" si="23"/>
        <v>Good</v>
      </c>
    </row>
    <row r="381" spans="1:19">
      <c r="A381" t="s">
        <v>394</v>
      </c>
      <c r="B381" s="1">
        <v>23.65</v>
      </c>
      <c r="C381" s="4">
        <v>4</v>
      </c>
      <c r="D381" s="2">
        <v>4.7300000000000004</v>
      </c>
      <c r="E381" s="1">
        <v>99.33</v>
      </c>
      <c r="F381" s="3">
        <v>43495</v>
      </c>
      <c r="G381" s="5">
        <v>0.56388888888888899</v>
      </c>
      <c r="H381" t="s">
        <v>17</v>
      </c>
      <c r="I381" s="1">
        <v>4.7300000000000004</v>
      </c>
      <c r="J381" s="6">
        <v>4</v>
      </c>
      <c r="K381" t="str">
        <f t="shared" si="20"/>
        <v>Jan</v>
      </c>
      <c r="L381" t="str">
        <f t="shared" si="21"/>
        <v>Wed</v>
      </c>
      <c r="M381" t="str">
        <f t="shared" si="22"/>
        <v>afternoon</v>
      </c>
      <c r="N381" t="str">
        <f>VLOOKUP(A381,'Customer-details'!$A$1:$C$1001,2,0)</f>
        <v>Normal</v>
      </c>
      <c r="O381" t="str">
        <f>VLOOKUP(A381,'Customer-details'!$A$1:$C$1001,3,0)</f>
        <v>Female</v>
      </c>
      <c r="P381" t="str">
        <f>VLOOKUP(A381,'Product-details'!$A$1:$C$1001,2,0)</f>
        <v>Electronic accessories</v>
      </c>
      <c r="Q381" t="str">
        <f>VLOOKUP(A381,'City-details'!$A$1:$C$1001,3,0)</f>
        <v>Mandalay</v>
      </c>
      <c r="R381" t="str">
        <f>VLOOKUP(A381,'City-details'!$A$1:$C$1001,2,0)</f>
        <v>B</v>
      </c>
      <c r="S381" t="str">
        <f t="shared" si="23"/>
        <v>Poor</v>
      </c>
    </row>
    <row r="382" spans="1:19">
      <c r="A382" t="s">
        <v>395</v>
      </c>
      <c r="B382" s="1">
        <v>82.33</v>
      </c>
      <c r="C382" s="4">
        <v>4</v>
      </c>
      <c r="D382" s="2">
        <v>16.466000000000001</v>
      </c>
      <c r="E382" s="1">
        <v>345.786</v>
      </c>
      <c r="F382" s="3">
        <v>43476</v>
      </c>
      <c r="G382" s="5">
        <v>0.44236111111111098</v>
      </c>
      <c r="H382" t="s">
        <v>17</v>
      </c>
      <c r="I382" s="1">
        <v>16.466000000000001</v>
      </c>
      <c r="J382" s="6">
        <v>7.5</v>
      </c>
      <c r="K382" t="str">
        <f t="shared" si="20"/>
        <v>Jan</v>
      </c>
      <c r="L382" t="str">
        <f t="shared" si="21"/>
        <v>Fri</v>
      </c>
      <c r="M382" t="str">
        <f t="shared" si="22"/>
        <v>morning</v>
      </c>
      <c r="N382" t="str">
        <f>VLOOKUP(A382,'Customer-details'!$A$1:$C$1001,2,0)</f>
        <v>Member</v>
      </c>
      <c r="O382" t="str">
        <f>VLOOKUP(A382,'Customer-details'!$A$1:$C$1001,3,0)</f>
        <v>Male</v>
      </c>
      <c r="P382" t="str">
        <f>VLOOKUP(A382,'Product-details'!$A$1:$C$1001,2,0)</f>
        <v>Sports and travel</v>
      </c>
      <c r="Q382" t="str">
        <f>VLOOKUP(A382,'City-details'!$A$1:$C$1001,3,0)</f>
        <v>Yangon</v>
      </c>
      <c r="R382" t="str">
        <f>VLOOKUP(A382,'City-details'!$A$1:$C$1001,2,0)</f>
        <v>A</v>
      </c>
      <c r="S382" t="str">
        <f t="shared" si="23"/>
        <v>Average</v>
      </c>
    </row>
    <row r="383" spans="1:19">
      <c r="A383" t="s">
        <v>396</v>
      </c>
      <c r="B383" s="1">
        <v>26.61</v>
      </c>
      <c r="C383" s="4">
        <v>2</v>
      </c>
      <c r="D383" s="2">
        <v>2.661</v>
      </c>
      <c r="E383" s="1">
        <v>55.881</v>
      </c>
      <c r="F383" s="3">
        <v>43543</v>
      </c>
      <c r="G383" s="5">
        <v>0.60763888888888895</v>
      </c>
      <c r="H383" t="s">
        <v>15</v>
      </c>
      <c r="I383" s="1">
        <v>2.661</v>
      </c>
      <c r="J383" s="6">
        <v>4.2</v>
      </c>
      <c r="K383" t="str">
        <f t="shared" si="20"/>
        <v>Mar</v>
      </c>
      <c r="L383" t="str">
        <f t="shared" si="21"/>
        <v>Tue</v>
      </c>
      <c r="M383" t="str">
        <f t="shared" si="22"/>
        <v>afternoon</v>
      </c>
      <c r="N383" t="str">
        <f>VLOOKUP(A383,'Customer-details'!$A$1:$C$1001,2,0)</f>
        <v>Normal</v>
      </c>
      <c r="O383" t="str">
        <f>VLOOKUP(A383,'Customer-details'!$A$1:$C$1001,3,0)</f>
        <v>Female</v>
      </c>
      <c r="P383" t="str">
        <f>VLOOKUP(A383,'Product-details'!$A$1:$C$1001,2,0)</f>
        <v>Electronic accessories</v>
      </c>
      <c r="Q383" t="str">
        <f>VLOOKUP(A383,'City-details'!$A$1:$C$1001,3,0)</f>
        <v>Naypyitaw</v>
      </c>
      <c r="R383" t="str">
        <f>VLOOKUP(A383,'City-details'!$A$1:$C$1001,2,0)</f>
        <v>C</v>
      </c>
      <c r="S383" t="str">
        <f t="shared" si="23"/>
        <v>Poor</v>
      </c>
    </row>
    <row r="384" spans="1:19">
      <c r="A384" t="s">
        <v>397</v>
      </c>
      <c r="B384" s="1">
        <v>99.69</v>
      </c>
      <c r="C384" s="4">
        <v>5</v>
      </c>
      <c r="D384" s="2">
        <v>24.922499999999999</v>
      </c>
      <c r="E384" s="1">
        <v>523.37249999999995</v>
      </c>
      <c r="F384" s="3">
        <v>43479</v>
      </c>
      <c r="G384" s="5">
        <v>0.50624999999999998</v>
      </c>
      <c r="H384" t="s">
        <v>15</v>
      </c>
      <c r="I384" s="1">
        <v>24.922499999999999</v>
      </c>
      <c r="J384" s="6">
        <v>9.9</v>
      </c>
      <c r="K384" t="str">
        <f t="shared" si="20"/>
        <v>Jan</v>
      </c>
      <c r="L384" t="str">
        <f t="shared" si="21"/>
        <v>Mon</v>
      </c>
      <c r="M384" t="str">
        <f t="shared" si="22"/>
        <v>afternoon</v>
      </c>
      <c r="N384" t="str">
        <f>VLOOKUP(A384,'Customer-details'!$A$1:$C$1001,2,0)</f>
        <v>Normal</v>
      </c>
      <c r="O384" t="str">
        <f>VLOOKUP(A384,'Customer-details'!$A$1:$C$1001,3,0)</f>
        <v>Female</v>
      </c>
      <c r="P384" t="str">
        <f>VLOOKUP(A384,'Product-details'!$A$1:$C$1001,2,0)</f>
        <v>Food and beverages</v>
      </c>
      <c r="Q384" t="str">
        <f>VLOOKUP(A384,'City-details'!$A$1:$C$1001,3,0)</f>
        <v>Mandalay</v>
      </c>
      <c r="R384" t="str">
        <f>VLOOKUP(A384,'City-details'!$A$1:$C$1001,2,0)</f>
        <v>B</v>
      </c>
      <c r="S384" t="str">
        <f t="shared" si="23"/>
        <v>Good</v>
      </c>
    </row>
    <row r="385" spans="1:19">
      <c r="A385" t="s">
        <v>398</v>
      </c>
      <c r="B385" s="1">
        <v>74.89</v>
      </c>
      <c r="C385" s="4">
        <v>4</v>
      </c>
      <c r="D385" s="2">
        <v>14.978</v>
      </c>
      <c r="E385" s="1">
        <v>314.53800000000001</v>
      </c>
      <c r="F385" s="3">
        <v>43525</v>
      </c>
      <c r="G385" s="5">
        <v>0.64722222222222203</v>
      </c>
      <c r="H385" t="s">
        <v>13</v>
      </c>
      <c r="I385" s="1">
        <v>14.978</v>
      </c>
      <c r="J385" s="6">
        <v>4.2</v>
      </c>
      <c r="K385" t="str">
        <f t="shared" si="20"/>
        <v>Mar</v>
      </c>
      <c r="L385" t="str">
        <f t="shared" si="21"/>
        <v>Fri</v>
      </c>
      <c r="M385" t="str">
        <f t="shared" si="22"/>
        <v>afternoon</v>
      </c>
      <c r="N385" t="str">
        <f>VLOOKUP(A385,'Customer-details'!$A$1:$C$1001,2,0)</f>
        <v>Member</v>
      </c>
      <c r="O385" t="str">
        <f>VLOOKUP(A385,'Customer-details'!$A$1:$C$1001,3,0)</f>
        <v>Female</v>
      </c>
      <c r="P385" t="str">
        <f>VLOOKUP(A385,'Product-details'!$A$1:$C$1001,2,0)</f>
        <v>Food and beverages</v>
      </c>
      <c r="Q385" t="str">
        <f>VLOOKUP(A385,'City-details'!$A$1:$C$1001,3,0)</f>
        <v>Naypyitaw</v>
      </c>
      <c r="R385" t="str">
        <f>VLOOKUP(A385,'City-details'!$A$1:$C$1001,2,0)</f>
        <v>C</v>
      </c>
      <c r="S385" t="str">
        <f t="shared" si="23"/>
        <v>Poor</v>
      </c>
    </row>
    <row r="386" spans="1:19">
      <c r="A386" t="s">
        <v>399</v>
      </c>
      <c r="B386" s="1">
        <v>40.94</v>
      </c>
      <c r="C386" s="4">
        <v>5</v>
      </c>
      <c r="D386" s="2">
        <v>10.234999999999999</v>
      </c>
      <c r="E386" s="1">
        <v>214.935</v>
      </c>
      <c r="F386" s="3">
        <v>43471</v>
      </c>
      <c r="G386" s="5">
        <v>0.58194444444444404</v>
      </c>
      <c r="H386" t="s">
        <v>13</v>
      </c>
      <c r="I386" s="1">
        <v>10.234999999999999</v>
      </c>
      <c r="J386" s="6">
        <v>9.9</v>
      </c>
      <c r="K386" t="str">
        <f t="shared" ref="K386:K449" si="24">TEXT(F386,"MMM")</f>
        <v>Jan</v>
      </c>
      <c r="L386" t="str">
        <f t="shared" ref="L386:L449" si="25">TEXT(F386,"ddd")</f>
        <v>Sun</v>
      </c>
      <c r="M386" t="str">
        <f t="shared" si="22"/>
        <v>afternoon</v>
      </c>
      <c r="N386" t="str">
        <f>VLOOKUP(A386,'Customer-details'!$A$1:$C$1001,2,0)</f>
        <v>Normal</v>
      </c>
      <c r="O386" t="str">
        <f>VLOOKUP(A386,'Customer-details'!$A$1:$C$1001,3,0)</f>
        <v>Female</v>
      </c>
      <c r="P386" t="str">
        <f>VLOOKUP(A386,'Product-details'!$A$1:$C$1001,2,0)</f>
        <v>Food and beverages</v>
      </c>
      <c r="Q386" t="str">
        <f>VLOOKUP(A386,'City-details'!$A$1:$C$1001,3,0)</f>
        <v>Yangon</v>
      </c>
      <c r="R386" t="str">
        <f>VLOOKUP(A386,'City-details'!$A$1:$C$1001,2,0)</f>
        <v>A</v>
      </c>
      <c r="S386" t="str">
        <f t="shared" si="23"/>
        <v>Good</v>
      </c>
    </row>
    <row r="387" spans="1:19">
      <c r="A387" t="s">
        <v>400</v>
      </c>
      <c r="B387" s="1">
        <v>75.819999999999993</v>
      </c>
      <c r="C387" s="4">
        <v>1</v>
      </c>
      <c r="D387" s="2">
        <v>3.7909999999999999</v>
      </c>
      <c r="E387" s="1">
        <v>79.611000000000004</v>
      </c>
      <c r="F387" s="3">
        <v>43496</v>
      </c>
      <c r="G387" s="5">
        <v>0.55486111111111103</v>
      </c>
      <c r="H387" t="s">
        <v>15</v>
      </c>
      <c r="I387" s="1">
        <v>3.7909999999999999</v>
      </c>
      <c r="J387" s="6">
        <v>5.8</v>
      </c>
      <c r="K387" t="str">
        <f t="shared" si="24"/>
        <v>Jan</v>
      </c>
      <c r="L387" t="str">
        <f t="shared" si="25"/>
        <v>Thu</v>
      </c>
      <c r="M387" t="str">
        <f t="shared" ref="M387:M450" si="26">IF(G387&lt;TIME(12,0,0),"morning",IF(AND(G387&gt;=TIME(12,0,0),G387&lt;TIME(16,0,0)),"afternoon","evening"))</f>
        <v>afternoon</v>
      </c>
      <c r="N387" t="str">
        <f>VLOOKUP(A387,'Customer-details'!$A$1:$C$1001,2,0)</f>
        <v>Member</v>
      </c>
      <c r="O387" t="str">
        <f>VLOOKUP(A387,'Customer-details'!$A$1:$C$1001,3,0)</f>
        <v>Male</v>
      </c>
      <c r="P387" t="str">
        <f>VLOOKUP(A387,'Product-details'!$A$1:$C$1001,2,0)</f>
        <v>Sports and travel</v>
      </c>
      <c r="Q387" t="str">
        <f>VLOOKUP(A387,'City-details'!$A$1:$C$1001,3,0)</f>
        <v>Mandalay</v>
      </c>
      <c r="R387" t="str">
        <f>VLOOKUP(A387,'City-details'!$A$1:$C$1001,2,0)</f>
        <v>B</v>
      </c>
      <c r="S387" t="str">
        <f t="shared" ref="S387:S450" si="27">IF(J387&gt;=8,"Good",IF(AND(J387&lt;8,J387&gt;=6),"Average","Poor"))</f>
        <v>Poor</v>
      </c>
    </row>
    <row r="388" spans="1:19">
      <c r="A388" t="s">
        <v>401</v>
      </c>
      <c r="B388" s="1">
        <v>46.77</v>
      </c>
      <c r="C388" s="4">
        <v>6</v>
      </c>
      <c r="D388" s="2">
        <v>14.031000000000001</v>
      </c>
      <c r="E388" s="1">
        <v>294.65100000000001</v>
      </c>
      <c r="F388" s="3">
        <v>43535</v>
      </c>
      <c r="G388" s="5">
        <v>0.56736111111111098</v>
      </c>
      <c r="H388" t="s">
        <v>15</v>
      </c>
      <c r="I388" s="1">
        <v>14.031000000000001</v>
      </c>
      <c r="J388" s="6">
        <v>6</v>
      </c>
      <c r="K388" t="str">
        <f t="shared" si="24"/>
        <v>Mar</v>
      </c>
      <c r="L388" t="str">
        <f t="shared" si="25"/>
        <v>Mon</v>
      </c>
      <c r="M388" t="str">
        <f t="shared" si="26"/>
        <v>afternoon</v>
      </c>
      <c r="N388" t="str">
        <f>VLOOKUP(A388,'Customer-details'!$A$1:$C$1001,2,0)</f>
        <v>Normal</v>
      </c>
      <c r="O388" t="str">
        <f>VLOOKUP(A388,'Customer-details'!$A$1:$C$1001,3,0)</f>
        <v>Male</v>
      </c>
      <c r="P388" t="str">
        <f>VLOOKUP(A388,'Product-details'!$A$1:$C$1001,2,0)</f>
        <v>Food and beverages</v>
      </c>
      <c r="Q388" t="str">
        <f>VLOOKUP(A388,'City-details'!$A$1:$C$1001,3,0)</f>
        <v>Naypyitaw</v>
      </c>
      <c r="R388" t="str">
        <f>VLOOKUP(A388,'City-details'!$A$1:$C$1001,2,0)</f>
        <v>C</v>
      </c>
      <c r="S388" t="str">
        <f t="shared" si="27"/>
        <v>Average</v>
      </c>
    </row>
    <row r="389" spans="1:19">
      <c r="A389" t="s">
        <v>402</v>
      </c>
      <c r="B389" s="1">
        <v>32.32</v>
      </c>
      <c r="C389" s="4">
        <v>10</v>
      </c>
      <c r="D389" s="2">
        <v>16.16</v>
      </c>
      <c r="E389" s="1">
        <v>339.36</v>
      </c>
      <c r="F389" s="3">
        <v>43516</v>
      </c>
      <c r="G389" s="5">
        <v>0.70069444444444395</v>
      </c>
      <c r="H389" t="s">
        <v>17</v>
      </c>
      <c r="I389" s="1">
        <v>16.16</v>
      </c>
      <c r="J389" s="6">
        <v>10</v>
      </c>
      <c r="K389" t="str">
        <f t="shared" si="24"/>
        <v>Feb</v>
      </c>
      <c r="L389" t="str">
        <f t="shared" si="25"/>
        <v>Wed</v>
      </c>
      <c r="M389" t="str">
        <f t="shared" si="26"/>
        <v>evening</v>
      </c>
      <c r="N389" t="str">
        <f>VLOOKUP(A389,'Customer-details'!$A$1:$C$1001,2,0)</f>
        <v>Normal</v>
      </c>
      <c r="O389" t="str">
        <f>VLOOKUP(A389,'Customer-details'!$A$1:$C$1001,3,0)</f>
        <v>Female</v>
      </c>
      <c r="P389" t="str">
        <f>VLOOKUP(A389,'Product-details'!$A$1:$C$1001,2,0)</f>
        <v>Health and beauty</v>
      </c>
      <c r="Q389" t="str">
        <f>VLOOKUP(A389,'City-details'!$A$1:$C$1001,3,0)</f>
        <v>Yangon</v>
      </c>
      <c r="R389" t="str">
        <f>VLOOKUP(A389,'City-details'!$A$1:$C$1001,2,0)</f>
        <v>A</v>
      </c>
      <c r="S389" t="str">
        <f t="shared" si="27"/>
        <v>Good</v>
      </c>
    </row>
    <row r="390" spans="1:19">
      <c r="A390" t="s">
        <v>403</v>
      </c>
      <c r="B390" s="1">
        <v>54.07</v>
      </c>
      <c r="C390" s="4">
        <v>9</v>
      </c>
      <c r="D390" s="2">
        <v>24.331499999999998</v>
      </c>
      <c r="E390" s="1">
        <v>510.9615</v>
      </c>
      <c r="F390" s="3">
        <v>43492</v>
      </c>
      <c r="G390" s="5">
        <v>0.62152777777777801</v>
      </c>
      <c r="H390" t="s">
        <v>13</v>
      </c>
      <c r="I390" s="1">
        <v>24.331499999999998</v>
      </c>
      <c r="J390" s="6">
        <v>9.5</v>
      </c>
      <c r="K390" t="str">
        <f t="shared" si="24"/>
        <v>Jan</v>
      </c>
      <c r="L390" t="str">
        <f t="shared" si="25"/>
        <v>Sun</v>
      </c>
      <c r="M390" t="str">
        <f t="shared" si="26"/>
        <v>afternoon</v>
      </c>
      <c r="N390" t="str">
        <f>VLOOKUP(A390,'Customer-details'!$A$1:$C$1001,2,0)</f>
        <v>Member</v>
      </c>
      <c r="O390" t="str">
        <f>VLOOKUP(A390,'Customer-details'!$A$1:$C$1001,3,0)</f>
        <v>Female</v>
      </c>
      <c r="P390" t="str">
        <f>VLOOKUP(A390,'Product-details'!$A$1:$C$1001,2,0)</f>
        <v>Fashion accessories</v>
      </c>
      <c r="Q390" t="str">
        <f>VLOOKUP(A390,'City-details'!$A$1:$C$1001,3,0)</f>
        <v>Naypyitaw</v>
      </c>
      <c r="R390" t="str">
        <f>VLOOKUP(A390,'City-details'!$A$1:$C$1001,2,0)</f>
        <v>C</v>
      </c>
      <c r="S390" t="str">
        <f t="shared" si="27"/>
        <v>Good</v>
      </c>
    </row>
    <row r="391" spans="1:19">
      <c r="A391" t="s">
        <v>404</v>
      </c>
      <c r="B391" s="1">
        <v>18.22</v>
      </c>
      <c r="C391" s="4">
        <v>7</v>
      </c>
      <c r="D391" s="2">
        <v>6.3769999999999998</v>
      </c>
      <c r="E391" s="1">
        <v>133.917</v>
      </c>
      <c r="F391" s="3">
        <v>43534</v>
      </c>
      <c r="G391" s="5">
        <v>0.58611111111111103</v>
      </c>
      <c r="H391" t="s">
        <v>17</v>
      </c>
      <c r="I391" s="1">
        <v>6.3769999999999998</v>
      </c>
      <c r="J391" s="6">
        <v>6.6</v>
      </c>
      <c r="K391" t="str">
        <f t="shared" si="24"/>
        <v>Mar</v>
      </c>
      <c r="L391" t="str">
        <f t="shared" si="25"/>
        <v>Sun</v>
      </c>
      <c r="M391" t="str">
        <f t="shared" si="26"/>
        <v>afternoon</v>
      </c>
      <c r="N391" t="str">
        <f>VLOOKUP(A391,'Customer-details'!$A$1:$C$1001,2,0)</f>
        <v>Normal</v>
      </c>
      <c r="O391" t="str">
        <f>VLOOKUP(A391,'Customer-details'!$A$1:$C$1001,3,0)</f>
        <v>Male</v>
      </c>
      <c r="P391" t="str">
        <f>VLOOKUP(A391,'Product-details'!$A$1:$C$1001,2,0)</f>
        <v>Food and beverages</v>
      </c>
      <c r="Q391" t="str">
        <f>VLOOKUP(A391,'City-details'!$A$1:$C$1001,3,0)</f>
        <v>Mandalay</v>
      </c>
      <c r="R391" t="str">
        <f>VLOOKUP(A391,'City-details'!$A$1:$C$1001,2,0)</f>
        <v>B</v>
      </c>
      <c r="S391" t="str">
        <f t="shared" si="27"/>
        <v>Average</v>
      </c>
    </row>
    <row r="392" spans="1:19">
      <c r="A392" t="s">
        <v>405</v>
      </c>
      <c r="B392" s="1">
        <v>80.48</v>
      </c>
      <c r="C392" s="4">
        <v>3</v>
      </c>
      <c r="D392" s="2">
        <v>12.071999999999999</v>
      </c>
      <c r="E392" s="1">
        <v>253.512</v>
      </c>
      <c r="F392" s="3">
        <v>43511</v>
      </c>
      <c r="G392" s="5">
        <v>0.52152777777777803</v>
      </c>
      <c r="H392" t="s">
        <v>15</v>
      </c>
      <c r="I392" s="1">
        <v>12.071999999999999</v>
      </c>
      <c r="J392" s="6">
        <v>8.1</v>
      </c>
      <c r="K392" t="str">
        <f t="shared" si="24"/>
        <v>Feb</v>
      </c>
      <c r="L392" t="str">
        <f t="shared" si="25"/>
        <v>Fri</v>
      </c>
      <c r="M392" t="str">
        <f t="shared" si="26"/>
        <v>afternoon</v>
      </c>
      <c r="N392" t="str">
        <f>VLOOKUP(A392,'Customer-details'!$A$1:$C$1001,2,0)</f>
        <v>Member</v>
      </c>
      <c r="O392" t="str">
        <f>VLOOKUP(A392,'Customer-details'!$A$1:$C$1001,3,0)</f>
        <v>Female</v>
      </c>
      <c r="P392" t="str">
        <f>VLOOKUP(A392,'Product-details'!$A$1:$C$1001,2,0)</f>
        <v>Fashion accessories</v>
      </c>
      <c r="Q392" t="str">
        <f>VLOOKUP(A392,'City-details'!$A$1:$C$1001,3,0)</f>
        <v>Naypyitaw</v>
      </c>
      <c r="R392" t="str">
        <f>VLOOKUP(A392,'City-details'!$A$1:$C$1001,2,0)</f>
        <v>C</v>
      </c>
      <c r="S392" t="str">
        <f t="shared" si="27"/>
        <v>Good</v>
      </c>
    </row>
    <row r="393" spans="1:19">
      <c r="A393" t="s">
        <v>406</v>
      </c>
      <c r="B393" s="1">
        <v>37.950000000000003</v>
      </c>
      <c r="C393" s="4">
        <v>10</v>
      </c>
      <c r="D393" s="2">
        <v>18.975000000000001</v>
      </c>
      <c r="E393" s="1">
        <v>398.47500000000002</v>
      </c>
      <c r="F393" s="3">
        <v>43491</v>
      </c>
      <c r="G393" s="5">
        <v>0.61875000000000002</v>
      </c>
      <c r="H393" t="s">
        <v>15</v>
      </c>
      <c r="I393" s="1">
        <v>18.975000000000001</v>
      </c>
      <c r="J393" s="6">
        <v>9.6999999999999993</v>
      </c>
      <c r="K393" t="str">
        <f t="shared" si="24"/>
        <v>Jan</v>
      </c>
      <c r="L393" t="str">
        <f t="shared" si="25"/>
        <v>Sat</v>
      </c>
      <c r="M393" t="str">
        <f t="shared" si="26"/>
        <v>afternoon</v>
      </c>
      <c r="N393" t="str">
        <f>VLOOKUP(A393,'Customer-details'!$A$1:$C$1001,2,0)</f>
        <v>Normal</v>
      </c>
      <c r="O393" t="str">
        <f>VLOOKUP(A393,'Customer-details'!$A$1:$C$1001,3,0)</f>
        <v>Female</v>
      </c>
      <c r="P393" t="str">
        <f>VLOOKUP(A393,'Product-details'!$A$1:$C$1001,2,0)</f>
        <v>Fashion accessories</v>
      </c>
      <c r="Q393" t="str">
        <f>VLOOKUP(A393,'City-details'!$A$1:$C$1001,3,0)</f>
        <v>Mandalay</v>
      </c>
      <c r="R393" t="str">
        <f>VLOOKUP(A393,'City-details'!$A$1:$C$1001,2,0)</f>
        <v>B</v>
      </c>
      <c r="S393" t="str">
        <f t="shared" si="27"/>
        <v>Good</v>
      </c>
    </row>
    <row r="394" spans="1:19">
      <c r="A394" t="s">
        <v>407</v>
      </c>
      <c r="B394" s="1">
        <v>76.819999999999993</v>
      </c>
      <c r="C394" s="4">
        <v>1</v>
      </c>
      <c r="D394" s="2">
        <v>3.8410000000000002</v>
      </c>
      <c r="E394" s="1">
        <v>80.661000000000001</v>
      </c>
      <c r="F394" s="3">
        <v>43509</v>
      </c>
      <c r="G394" s="5">
        <v>0.76875000000000004</v>
      </c>
      <c r="H394" t="s">
        <v>13</v>
      </c>
      <c r="I394" s="1">
        <v>3.8410000000000002</v>
      </c>
      <c r="J394" s="6">
        <v>7.2</v>
      </c>
      <c r="K394" t="str">
        <f t="shared" si="24"/>
        <v>Feb</v>
      </c>
      <c r="L394" t="str">
        <f t="shared" si="25"/>
        <v>Wed</v>
      </c>
      <c r="M394" t="str">
        <f t="shared" si="26"/>
        <v>evening</v>
      </c>
      <c r="N394" t="str">
        <f>VLOOKUP(A394,'Customer-details'!$A$1:$C$1001,2,0)</f>
        <v>Member</v>
      </c>
      <c r="O394" t="str">
        <f>VLOOKUP(A394,'Customer-details'!$A$1:$C$1001,3,0)</f>
        <v>Male</v>
      </c>
      <c r="P394" t="str">
        <f>VLOOKUP(A394,'Product-details'!$A$1:$C$1001,2,0)</f>
        <v>Electronic accessories</v>
      </c>
      <c r="Q394" t="str">
        <f>VLOOKUP(A394,'City-details'!$A$1:$C$1001,3,0)</f>
        <v>Yangon</v>
      </c>
      <c r="R394" t="str">
        <f>VLOOKUP(A394,'City-details'!$A$1:$C$1001,2,0)</f>
        <v>A</v>
      </c>
      <c r="S394" t="str">
        <f t="shared" si="27"/>
        <v>Average</v>
      </c>
    </row>
    <row r="395" spans="1:19">
      <c r="A395" t="s">
        <v>408</v>
      </c>
      <c r="B395" s="1">
        <v>52.26</v>
      </c>
      <c r="C395" s="4">
        <v>10</v>
      </c>
      <c r="D395" s="2">
        <v>26.13</v>
      </c>
      <c r="E395" s="1">
        <v>548.73</v>
      </c>
      <c r="F395" s="3">
        <v>43533</v>
      </c>
      <c r="G395" s="5">
        <v>0.53125</v>
      </c>
      <c r="H395" t="s">
        <v>17</v>
      </c>
      <c r="I395" s="1">
        <v>26.13</v>
      </c>
      <c r="J395" s="6">
        <v>6.2</v>
      </c>
      <c r="K395" t="str">
        <f t="shared" si="24"/>
        <v>Mar</v>
      </c>
      <c r="L395" t="str">
        <f t="shared" si="25"/>
        <v>Sat</v>
      </c>
      <c r="M395" t="str">
        <f t="shared" si="26"/>
        <v>afternoon</v>
      </c>
      <c r="N395" t="str">
        <f>VLOOKUP(A395,'Customer-details'!$A$1:$C$1001,2,0)</f>
        <v>Member</v>
      </c>
      <c r="O395" t="str">
        <f>VLOOKUP(A395,'Customer-details'!$A$1:$C$1001,3,0)</f>
        <v>Female</v>
      </c>
      <c r="P395" t="str">
        <f>VLOOKUP(A395,'Product-details'!$A$1:$C$1001,2,0)</f>
        <v>Sports and travel</v>
      </c>
      <c r="Q395" t="str">
        <f>VLOOKUP(A395,'City-details'!$A$1:$C$1001,3,0)</f>
        <v>Yangon</v>
      </c>
      <c r="R395" t="str">
        <f>VLOOKUP(A395,'City-details'!$A$1:$C$1001,2,0)</f>
        <v>A</v>
      </c>
      <c r="S395" t="str">
        <f t="shared" si="27"/>
        <v>Average</v>
      </c>
    </row>
    <row r="396" spans="1:19">
      <c r="A396" t="s">
        <v>409</v>
      </c>
      <c r="B396" s="1">
        <v>79.739999999999995</v>
      </c>
      <c r="C396" s="4">
        <v>1</v>
      </c>
      <c r="D396" s="2">
        <v>3.9870000000000001</v>
      </c>
      <c r="E396" s="1">
        <v>83.727000000000004</v>
      </c>
      <c r="F396" s="3">
        <v>43530</v>
      </c>
      <c r="G396" s="5">
        <v>0.44166666666666698</v>
      </c>
      <c r="H396" t="s">
        <v>13</v>
      </c>
      <c r="I396" s="1">
        <v>3.9870000000000001</v>
      </c>
      <c r="J396" s="6">
        <v>7.3</v>
      </c>
      <c r="K396" t="str">
        <f t="shared" si="24"/>
        <v>Mar</v>
      </c>
      <c r="L396" t="str">
        <f t="shared" si="25"/>
        <v>Wed</v>
      </c>
      <c r="M396" t="str">
        <f t="shared" si="26"/>
        <v>morning</v>
      </c>
      <c r="N396" t="str">
        <f>VLOOKUP(A396,'Customer-details'!$A$1:$C$1001,2,0)</f>
        <v>Normal</v>
      </c>
      <c r="O396" t="str">
        <f>VLOOKUP(A396,'Customer-details'!$A$1:$C$1001,3,0)</f>
        <v>Female</v>
      </c>
      <c r="P396" t="str">
        <f>VLOOKUP(A396,'Product-details'!$A$1:$C$1001,2,0)</f>
        <v>Health and beauty</v>
      </c>
      <c r="Q396" t="str">
        <f>VLOOKUP(A396,'City-details'!$A$1:$C$1001,3,0)</f>
        <v>Yangon</v>
      </c>
      <c r="R396" t="str">
        <f>VLOOKUP(A396,'City-details'!$A$1:$C$1001,2,0)</f>
        <v>A</v>
      </c>
      <c r="S396" t="str">
        <f t="shared" si="27"/>
        <v>Average</v>
      </c>
    </row>
    <row r="397" spans="1:19">
      <c r="A397" t="s">
        <v>410</v>
      </c>
      <c r="B397" s="1">
        <v>77.5</v>
      </c>
      <c r="C397" s="4">
        <v>5</v>
      </c>
      <c r="D397" s="2">
        <v>19.375</v>
      </c>
      <c r="E397" s="1">
        <v>406.875</v>
      </c>
      <c r="F397" s="3">
        <v>43489</v>
      </c>
      <c r="G397" s="5">
        <v>0.85833333333333295</v>
      </c>
      <c r="H397" t="s">
        <v>13</v>
      </c>
      <c r="I397" s="1">
        <v>19.375</v>
      </c>
      <c r="J397" s="6">
        <v>4.3</v>
      </c>
      <c r="K397" t="str">
        <f t="shared" si="24"/>
        <v>Jan</v>
      </c>
      <c r="L397" t="str">
        <f t="shared" si="25"/>
        <v>Thu</v>
      </c>
      <c r="M397" t="str">
        <f t="shared" si="26"/>
        <v>evening</v>
      </c>
      <c r="N397" t="str">
        <f>VLOOKUP(A397,'Customer-details'!$A$1:$C$1001,2,0)</f>
        <v>Normal</v>
      </c>
      <c r="O397" t="str">
        <f>VLOOKUP(A397,'Customer-details'!$A$1:$C$1001,3,0)</f>
        <v>Female</v>
      </c>
      <c r="P397" t="str">
        <f>VLOOKUP(A397,'Product-details'!$A$1:$C$1001,2,0)</f>
        <v>Health and beauty</v>
      </c>
      <c r="Q397" t="str">
        <f>VLOOKUP(A397,'City-details'!$A$1:$C$1001,3,0)</f>
        <v>Yangon</v>
      </c>
      <c r="R397" t="str">
        <f>VLOOKUP(A397,'City-details'!$A$1:$C$1001,2,0)</f>
        <v>A</v>
      </c>
      <c r="S397" t="str">
        <f t="shared" si="27"/>
        <v>Poor</v>
      </c>
    </row>
    <row r="398" spans="1:19">
      <c r="A398" t="s">
        <v>411</v>
      </c>
      <c r="B398" s="1">
        <v>54.27</v>
      </c>
      <c r="C398" s="4">
        <v>5</v>
      </c>
      <c r="D398" s="2">
        <v>13.567500000000001</v>
      </c>
      <c r="E398" s="1">
        <v>284.91750000000002</v>
      </c>
      <c r="F398" s="3">
        <v>43537</v>
      </c>
      <c r="G398" s="5">
        <v>0.594444444444444</v>
      </c>
      <c r="H398" t="s">
        <v>13</v>
      </c>
      <c r="I398" s="1">
        <v>13.567500000000001</v>
      </c>
      <c r="J398" s="6">
        <v>4.5999999999999996</v>
      </c>
      <c r="K398" t="str">
        <f t="shared" si="24"/>
        <v>Mar</v>
      </c>
      <c r="L398" t="str">
        <f t="shared" si="25"/>
        <v>Wed</v>
      </c>
      <c r="M398" t="str">
        <f t="shared" si="26"/>
        <v>afternoon</v>
      </c>
      <c r="N398" t="str">
        <f>VLOOKUP(A398,'Customer-details'!$A$1:$C$1001,2,0)</f>
        <v>Normal</v>
      </c>
      <c r="O398" t="str">
        <f>VLOOKUP(A398,'Customer-details'!$A$1:$C$1001,3,0)</f>
        <v>Female</v>
      </c>
      <c r="P398" t="str">
        <f>VLOOKUP(A398,'Product-details'!$A$1:$C$1001,2,0)</f>
        <v>Food and beverages</v>
      </c>
      <c r="Q398" t="str">
        <f>VLOOKUP(A398,'City-details'!$A$1:$C$1001,3,0)</f>
        <v>Yangon</v>
      </c>
      <c r="R398" t="str">
        <f>VLOOKUP(A398,'City-details'!$A$1:$C$1001,2,0)</f>
        <v>A</v>
      </c>
      <c r="S398" t="str">
        <f t="shared" si="27"/>
        <v>Poor</v>
      </c>
    </row>
    <row r="399" spans="1:19">
      <c r="A399" t="s">
        <v>412</v>
      </c>
      <c r="B399" s="1">
        <v>13.59</v>
      </c>
      <c r="C399" s="4">
        <v>9</v>
      </c>
      <c r="D399" s="2">
        <v>6.1154999999999999</v>
      </c>
      <c r="E399" s="1">
        <v>128.4255</v>
      </c>
      <c r="F399" s="3">
        <v>43539</v>
      </c>
      <c r="G399" s="5">
        <v>0.43472222222222201</v>
      </c>
      <c r="H399" t="s">
        <v>15</v>
      </c>
      <c r="I399" s="1">
        <v>6.1154999999999999</v>
      </c>
      <c r="J399" s="6">
        <v>5.8</v>
      </c>
      <c r="K399" t="str">
        <f t="shared" si="24"/>
        <v>Mar</v>
      </c>
      <c r="L399" t="str">
        <f t="shared" si="25"/>
        <v>Fri</v>
      </c>
      <c r="M399" t="str">
        <f t="shared" si="26"/>
        <v>morning</v>
      </c>
      <c r="N399" t="str">
        <f>VLOOKUP(A399,'Customer-details'!$A$1:$C$1001,2,0)</f>
        <v>Normal</v>
      </c>
      <c r="O399" t="str">
        <f>VLOOKUP(A399,'Customer-details'!$A$1:$C$1001,3,0)</f>
        <v>Male</v>
      </c>
      <c r="P399" t="str">
        <f>VLOOKUP(A399,'Product-details'!$A$1:$C$1001,2,0)</f>
        <v>Home and lifestyle</v>
      </c>
      <c r="Q399" t="str">
        <f>VLOOKUP(A399,'City-details'!$A$1:$C$1001,3,0)</f>
        <v>Mandalay</v>
      </c>
      <c r="R399" t="str">
        <f>VLOOKUP(A399,'City-details'!$A$1:$C$1001,2,0)</f>
        <v>B</v>
      </c>
      <c r="S399" t="str">
        <f t="shared" si="27"/>
        <v>Poor</v>
      </c>
    </row>
    <row r="400" spans="1:19">
      <c r="A400" t="s">
        <v>413</v>
      </c>
      <c r="B400" s="1">
        <v>41.06</v>
      </c>
      <c r="C400" s="4">
        <v>6</v>
      </c>
      <c r="D400" s="2">
        <v>12.318</v>
      </c>
      <c r="E400" s="1">
        <v>258.678</v>
      </c>
      <c r="F400" s="3">
        <v>43529</v>
      </c>
      <c r="G400" s="5">
        <v>0.5625</v>
      </c>
      <c r="H400" t="s">
        <v>17</v>
      </c>
      <c r="I400" s="1">
        <v>12.318</v>
      </c>
      <c r="J400" s="6">
        <v>8.3000000000000007</v>
      </c>
      <c r="K400" t="str">
        <f t="shared" si="24"/>
        <v>Mar</v>
      </c>
      <c r="L400" t="str">
        <f t="shared" si="25"/>
        <v>Tue</v>
      </c>
      <c r="M400" t="str">
        <f t="shared" si="26"/>
        <v>afternoon</v>
      </c>
      <c r="N400" t="str">
        <f>VLOOKUP(A400,'Customer-details'!$A$1:$C$1001,2,0)</f>
        <v>Member</v>
      </c>
      <c r="O400" t="str">
        <f>VLOOKUP(A400,'Customer-details'!$A$1:$C$1001,3,0)</f>
        <v>Female</v>
      </c>
      <c r="P400" t="str">
        <f>VLOOKUP(A400,'Product-details'!$A$1:$C$1001,2,0)</f>
        <v>Health and beauty</v>
      </c>
      <c r="Q400" t="str">
        <f>VLOOKUP(A400,'City-details'!$A$1:$C$1001,3,0)</f>
        <v>Mandalay</v>
      </c>
      <c r="R400" t="str">
        <f>VLOOKUP(A400,'City-details'!$A$1:$C$1001,2,0)</f>
        <v>B</v>
      </c>
      <c r="S400" t="str">
        <f t="shared" si="27"/>
        <v>Good</v>
      </c>
    </row>
    <row r="401" spans="1:19">
      <c r="A401" t="s">
        <v>414</v>
      </c>
      <c r="B401" s="1">
        <v>19.239999999999998</v>
      </c>
      <c r="C401" s="4">
        <v>9</v>
      </c>
      <c r="D401" s="2">
        <v>8.6579999999999995</v>
      </c>
      <c r="E401" s="1">
        <v>181.81800000000001</v>
      </c>
      <c r="F401" s="3">
        <v>43528</v>
      </c>
      <c r="G401" s="5">
        <v>0.68611111111111101</v>
      </c>
      <c r="H401" t="s">
        <v>15</v>
      </c>
      <c r="I401" s="1">
        <v>8.6579999999999995</v>
      </c>
      <c r="J401" s="6">
        <v>8</v>
      </c>
      <c r="K401" t="str">
        <f t="shared" si="24"/>
        <v>Mar</v>
      </c>
      <c r="L401" t="str">
        <f t="shared" si="25"/>
        <v>Mon</v>
      </c>
      <c r="M401" t="str">
        <f t="shared" si="26"/>
        <v>evening</v>
      </c>
      <c r="N401" t="str">
        <f>VLOOKUP(A401,'Customer-details'!$A$1:$C$1001,2,0)</f>
        <v>Member</v>
      </c>
      <c r="O401" t="str">
        <f>VLOOKUP(A401,'Customer-details'!$A$1:$C$1001,3,0)</f>
        <v>Male</v>
      </c>
      <c r="P401" t="str">
        <f>VLOOKUP(A401,'Product-details'!$A$1:$C$1001,2,0)</f>
        <v>Electronic accessories</v>
      </c>
      <c r="Q401" t="str">
        <f>VLOOKUP(A401,'City-details'!$A$1:$C$1001,3,0)</f>
        <v>Mandalay</v>
      </c>
      <c r="R401" t="str">
        <f>VLOOKUP(A401,'City-details'!$A$1:$C$1001,2,0)</f>
        <v>B</v>
      </c>
      <c r="S401" t="str">
        <f t="shared" si="27"/>
        <v>Good</v>
      </c>
    </row>
    <row r="402" spans="1:19">
      <c r="A402" t="s">
        <v>415</v>
      </c>
      <c r="B402" s="1">
        <v>39.43</v>
      </c>
      <c r="C402" s="4">
        <v>6</v>
      </c>
      <c r="D402" s="2">
        <v>11.829000000000001</v>
      </c>
      <c r="E402" s="1">
        <v>248.40899999999999</v>
      </c>
      <c r="F402" s="3">
        <v>43549</v>
      </c>
      <c r="G402" s="5">
        <v>0.84583333333333299</v>
      </c>
      <c r="H402" t="s">
        <v>17</v>
      </c>
      <c r="I402" s="1">
        <v>11.829000000000001</v>
      </c>
      <c r="J402" s="6">
        <v>9.4</v>
      </c>
      <c r="K402" t="str">
        <f t="shared" si="24"/>
        <v>Mar</v>
      </c>
      <c r="L402" t="str">
        <f t="shared" si="25"/>
        <v>Mon</v>
      </c>
      <c r="M402" t="str">
        <f t="shared" si="26"/>
        <v>evening</v>
      </c>
      <c r="N402" t="str">
        <f>VLOOKUP(A402,'Customer-details'!$A$1:$C$1001,2,0)</f>
        <v>Normal</v>
      </c>
      <c r="O402" t="str">
        <f>VLOOKUP(A402,'Customer-details'!$A$1:$C$1001,3,0)</f>
        <v>Female</v>
      </c>
      <c r="P402" t="str">
        <f>VLOOKUP(A402,'Product-details'!$A$1:$C$1001,2,0)</f>
        <v>Food and beverages</v>
      </c>
      <c r="Q402" t="str">
        <f>VLOOKUP(A402,'City-details'!$A$1:$C$1001,3,0)</f>
        <v>Naypyitaw</v>
      </c>
      <c r="R402" t="str">
        <f>VLOOKUP(A402,'City-details'!$A$1:$C$1001,2,0)</f>
        <v>C</v>
      </c>
      <c r="S402" t="str">
        <f t="shared" si="27"/>
        <v>Good</v>
      </c>
    </row>
    <row r="403" spans="1:19">
      <c r="A403" t="s">
        <v>416</v>
      </c>
      <c r="B403" s="1">
        <v>46.22</v>
      </c>
      <c r="C403" s="4">
        <v>4</v>
      </c>
      <c r="D403" s="2">
        <v>9.2439999999999998</v>
      </c>
      <c r="E403" s="1">
        <v>194.124</v>
      </c>
      <c r="F403" s="3">
        <v>43536</v>
      </c>
      <c r="G403" s="5">
        <v>0.83611111111111103</v>
      </c>
      <c r="H403" t="s">
        <v>17</v>
      </c>
      <c r="I403" s="1">
        <v>9.2439999999999998</v>
      </c>
      <c r="J403" s="6">
        <v>6.2</v>
      </c>
      <c r="K403" t="str">
        <f t="shared" si="24"/>
        <v>Mar</v>
      </c>
      <c r="L403" t="str">
        <f t="shared" si="25"/>
        <v>Tue</v>
      </c>
      <c r="M403" t="str">
        <f t="shared" si="26"/>
        <v>evening</v>
      </c>
      <c r="N403" t="str">
        <f>VLOOKUP(A403,'Customer-details'!$A$1:$C$1001,2,0)</f>
        <v>Normal</v>
      </c>
      <c r="O403" t="str">
        <f>VLOOKUP(A403,'Customer-details'!$A$1:$C$1001,3,0)</f>
        <v>Male</v>
      </c>
      <c r="P403" t="str">
        <f>VLOOKUP(A403,'Product-details'!$A$1:$C$1001,2,0)</f>
        <v>Home and lifestyle</v>
      </c>
      <c r="Q403" t="str">
        <f>VLOOKUP(A403,'City-details'!$A$1:$C$1001,3,0)</f>
        <v>Naypyitaw</v>
      </c>
      <c r="R403" t="str">
        <f>VLOOKUP(A403,'City-details'!$A$1:$C$1001,2,0)</f>
        <v>C</v>
      </c>
      <c r="S403" t="str">
        <f t="shared" si="27"/>
        <v>Average</v>
      </c>
    </row>
    <row r="404" spans="1:19">
      <c r="A404" t="s">
        <v>417</v>
      </c>
      <c r="B404" s="1">
        <v>13.98</v>
      </c>
      <c r="C404" s="4">
        <v>1</v>
      </c>
      <c r="D404" s="2">
        <v>0.69899999999999995</v>
      </c>
      <c r="E404" s="1">
        <v>14.679</v>
      </c>
      <c r="F404" s="3">
        <v>43500</v>
      </c>
      <c r="G404" s="5">
        <v>0.56805555555555598</v>
      </c>
      <c r="H404" t="s">
        <v>13</v>
      </c>
      <c r="I404" s="1">
        <v>0.69899999999999995</v>
      </c>
      <c r="J404" s="6">
        <v>9.8000000000000007</v>
      </c>
      <c r="K404" t="str">
        <f t="shared" si="24"/>
        <v>Feb</v>
      </c>
      <c r="L404" t="str">
        <f t="shared" si="25"/>
        <v>Mon</v>
      </c>
      <c r="M404" t="str">
        <f t="shared" si="26"/>
        <v>afternoon</v>
      </c>
      <c r="N404" t="str">
        <f>VLOOKUP(A404,'Customer-details'!$A$1:$C$1001,2,0)</f>
        <v>Member</v>
      </c>
      <c r="O404" t="str">
        <f>VLOOKUP(A404,'Customer-details'!$A$1:$C$1001,3,0)</f>
        <v>Male</v>
      </c>
      <c r="P404" t="str">
        <f>VLOOKUP(A404,'Product-details'!$A$1:$C$1001,2,0)</f>
        <v>Home and lifestyle</v>
      </c>
      <c r="Q404" t="str">
        <f>VLOOKUP(A404,'City-details'!$A$1:$C$1001,3,0)</f>
        <v>Naypyitaw</v>
      </c>
      <c r="R404" t="str">
        <f>VLOOKUP(A404,'City-details'!$A$1:$C$1001,2,0)</f>
        <v>C</v>
      </c>
      <c r="S404" t="str">
        <f t="shared" si="27"/>
        <v>Good</v>
      </c>
    </row>
    <row r="405" spans="1:19">
      <c r="A405" t="s">
        <v>418</v>
      </c>
      <c r="B405" s="1">
        <v>39.75</v>
      </c>
      <c r="C405" s="4">
        <v>5</v>
      </c>
      <c r="D405" s="2">
        <v>9.9375</v>
      </c>
      <c r="E405" s="1">
        <v>208.6875</v>
      </c>
      <c r="F405" s="3">
        <v>43518</v>
      </c>
      <c r="G405" s="5">
        <v>0.44652777777777802</v>
      </c>
      <c r="H405" t="s">
        <v>13</v>
      </c>
      <c r="I405" s="1">
        <v>9.9375</v>
      </c>
      <c r="J405" s="6">
        <v>9.6</v>
      </c>
      <c r="K405" t="str">
        <f t="shared" si="24"/>
        <v>Feb</v>
      </c>
      <c r="L405" t="str">
        <f t="shared" si="25"/>
        <v>Fri</v>
      </c>
      <c r="M405" t="str">
        <f t="shared" si="26"/>
        <v>morning</v>
      </c>
      <c r="N405" t="str">
        <f>VLOOKUP(A405,'Customer-details'!$A$1:$C$1001,2,0)</f>
        <v>Normal</v>
      </c>
      <c r="O405" t="str">
        <f>VLOOKUP(A405,'Customer-details'!$A$1:$C$1001,3,0)</f>
        <v>Female</v>
      </c>
      <c r="P405" t="str">
        <f>VLOOKUP(A405,'Product-details'!$A$1:$C$1001,2,0)</f>
        <v>Fashion accessories</v>
      </c>
      <c r="Q405" t="str">
        <f>VLOOKUP(A405,'City-details'!$A$1:$C$1001,3,0)</f>
        <v>Mandalay</v>
      </c>
      <c r="R405" t="str">
        <f>VLOOKUP(A405,'City-details'!$A$1:$C$1001,2,0)</f>
        <v>B</v>
      </c>
      <c r="S405" t="str">
        <f t="shared" si="27"/>
        <v>Good</v>
      </c>
    </row>
    <row r="406" spans="1:19">
      <c r="A406" t="s">
        <v>419</v>
      </c>
      <c r="B406" s="1">
        <v>97.79</v>
      </c>
      <c r="C406" s="4">
        <v>7</v>
      </c>
      <c r="D406" s="2">
        <v>34.226500000000001</v>
      </c>
      <c r="E406" s="1">
        <v>718.75649999999996</v>
      </c>
      <c r="F406" s="3">
        <v>43512</v>
      </c>
      <c r="G406" s="5">
        <v>0.72916666666666696</v>
      </c>
      <c r="H406" t="s">
        <v>13</v>
      </c>
      <c r="I406" s="1">
        <v>34.226500000000001</v>
      </c>
      <c r="J406" s="6">
        <v>4.9000000000000004</v>
      </c>
      <c r="K406" t="str">
        <f t="shared" si="24"/>
        <v>Feb</v>
      </c>
      <c r="L406" t="str">
        <f t="shared" si="25"/>
        <v>Sat</v>
      </c>
      <c r="M406" t="str">
        <f t="shared" si="26"/>
        <v>evening</v>
      </c>
      <c r="N406" t="str">
        <f>VLOOKUP(A406,'Customer-details'!$A$1:$C$1001,2,0)</f>
        <v>Member</v>
      </c>
      <c r="O406" t="str">
        <f>VLOOKUP(A406,'Customer-details'!$A$1:$C$1001,3,0)</f>
        <v>Female</v>
      </c>
      <c r="P406" t="str">
        <f>VLOOKUP(A406,'Product-details'!$A$1:$C$1001,2,0)</f>
        <v>Fashion accessories</v>
      </c>
      <c r="Q406" t="str">
        <f>VLOOKUP(A406,'City-details'!$A$1:$C$1001,3,0)</f>
        <v>Naypyitaw</v>
      </c>
      <c r="R406" t="str">
        <f>VLOOKUP(A406,'City-details'!$A$1:$C$1001,2,0)</f>
        <v>C</v>
      </c>
      <c r="S406" t="str">
        <f t="shared" si="27"/>
        <v>Poor</v>
      </c>
    </row>
    <row r="407" spans="1:19">
      <c r="A407" t="s">
        <v>420</v>
      </c>
      <c r="B407" s="1">
        <v>67.260000000000005</v>
      </c>
      <c r="C407" s="4">
        <v>4</v>
      </c>
      <c r="D407" s="2">
        <v>13.452</v>
      </c>
      <c r="E407" s="1">
        <v>282.49200000000002</v>
      </c>
      <c r="F407" s="3">
        <v>43484</v>
      </c>
      <c r="G407" s="5">
        <v>0.64444444444444404</v>
      </c>
      <c r="H407" t="s">
        <v>17</v>
      </c>
      <c r="I407" s="1">
        <v>13.452</v>
      </c>
      <c r="J407" s="6">
        <v>8</v>
      </c>
      <c r="K407" t="str">
        <f t="shared" si="24"/>
        <v>Jan</v>
      </c>
      <c r="L407" t="str">
        <f t="shared" si="25"/>
        <v>Sat</v>
      </c>
      <c r="M407" t="str">
        <f t="shared" si="26"/>
        <v>afternoon</v>
      </c>
      <c r="N407" t="str">
        <f>VLOOKUP(A407,'Customer-details'!$A$1:$C$1001,2,0)</f>
        <v>Member</v>
      </c>
      <c r="O407" t="str">
        <f>VLOOKUP(A407,'Customer-details'!$A$1:$C$1001,3,0)</f>
        <v>Male</v>
      </c>
      <c r="P407" t="str">
        <f>VLOOKUP(A407,'Product-details'!$A$1:$C$1001,2,0)</f>
        <v>Sports and travel</v>
      </c>
      <c r="Q407" t="str">
        <f>VLOOKUP(A407,'City-details'!$A$1:$C$1001,3,0)</f>
        <v>Yangon</v>
      </c>
      <c r="R407" t="str">
        <f>VLOOKUP(A407,'City-details'!$A$1:$C$1001,2,0)</f>
        <v>A</v>
      </c>
      <c r="S407" t="str">
        <f t="shared" si="27"/>
        <v>Good</v>
      </c>
    </row>
    <row r="408" spans="1:19">
      <c r="A408" t="s">
        <v>421</v>
      </c>
      <c r="B408" s="1">
        <v>13.79</v>
      </c>
      <c r="C408" s="4">
        <v>5</v>
      </c>
      <c r="D408" s="2">
        <v>3.4474999999999998</v>
      </c>
      <c r="E408" s="1">
        <v>72.397499999999994</v>
      </c>
      <c r="F408" s="3">
        <v>43476</v>
      </c>
      <c r="G408" s="5">
        <v>0.79652777777777795</v>
      </c>
      <c r="H408" t="s">
        <v>17</v>
      </c>
      <c r="I408" s="1">
        <v>3.4474999999999998</v>
      </c>
      <c r="J408" s="6">
        <v>7.8</v>
      </c>
      <c r="K408" t="str">
        <f t="shared" si="24"/>
        <v>Jan</v>
      </c>
      <c r="L408" t="str">
        <f t="shared" si="25"/>
        <v>Fri</v>
      </c>
      <c r="M408" t="str">
        <f t="shared" si="26"/>
        <v>evening</v>
      </c>
      <c r="N408" t="str">
        <f>VLOOKUP(A408,'Customer-details'!$A$1:$C$1001,2,0)</f>
        <v>Normal</v>
      </c>
      <c r="O408" t="str">
        <f>VLOOKUP(A408,'Customer-details'!$A$1:$C$1001,3,0)</f>
        <v>Male</v>
      </c>
      <c r="P408" t="str">
        <f>VLOOKUP(A408,'Product-details'!$A$1:$C$1001,2,0)</f>
        <v>Food and beverages</v>
      </c>
      <c r="Q408" t="str">
        <f>VLOOKUP(A408,'City-details'!$A$1:$C$1001,3,0)</f>
        <v>Yangon</v>
      </c>
      <c r="R408" t="str">
        <f>VLOOKUP(A408,'City-details'!$A$1:$C$1001,2,0)</f>
        <v>A</v>
      </c>
      <c r="S408" t="str">
        <f t="shared" si="27"/>
        <v>Average</v>
      </c>
    </row>
    <row r="409" spans="1:19">
      <c r="A409" t="s">
        <v>422</v>
      </c>
      <c r="B409" s="1">
        <v>68.709999999999994</v>
      </c>
      <c r="C409" s="4">
        <v>4</v>
      </c>
      <c r="D409" s="2">
        <v>13.742000000000001</v>
      </c>
      <c r="E409" s="1">
        <v>288.58199999999999</v>
      </c>
      <c r="F409" s="3">
        <v>43469</v>
      </c>
      <c r="G409" s="5">
        <v>0.79236111111111096</v>
      </c>
      <c r="H409" t="s">
        <v>15</v>
      </c>
      <c r="I409" s="1">
        <v>13.742000000000001</v>
      </c>
      <c r="J409" s="6">
        <v>4.0999999999999996</v>
      </c>
      <c r="K409" t="str">
        <f t="shared" si="24"/>
        <v>Jan</v>
      </c>
      <c r="L409" t="str">
        <f t="shared" si="25"/>
        <v>Fri</v>
      </c>
      <c r="M409" t="str">
        <f t="shared" si="26"/>
        <v>evening</v>
      </c>
      <c r="N409" t="str">
        <f>VLOOKUP(A409,'Customer-details'!$A$1:$C$1001,2,0)</f>
        <v>Member</v>
      </c>
      <c r="O409" t="str">
        <f>VLOOKUP(A409,'Customer-details'!$A$1:$C$1001,3,0)</f>
        <v>Female</v>
      </c>
      <c r="P409" t="str">
        <f>VLOOKUP(A409,'Product-details'!$A$1:$C$1001,2,0)</f>
        <v>Fashion accessories</v>
      </c>
      <c r="Q409" t="str">
        <f>VLOOKUP(A409,'City-details'!$A$1:$C$1001,3,0)</f>
        <v>Mandalay</v>
      </c>
      <c r="R409" t="str">
        <f>VLOOKUP(A409,'City-details'!$A$1:$C$1001,2,0)</f>
        <v>B</v>
      </c>
      <c r="S409" t="str">
        <f t="shared" si="27"/>
        <v>Poor</v>
      </c>
    </row>
    <row r="410" spans="1:19">
      <c r="A410" t="s">
        <v>423</v>
      </c>
      <c r="B410" s="1">
        <v>56.53</v>
      </c>
      <c r="C410" s="4">
        <v>4</v>
      </c>
      <c r="D410" s="2">
        <v>11.305999999999999</v>
      </c>
      <c r="E410" s="1">
        <v>237.42599999999999</v>
      </c>
      <c r="F410" s="3">
        <v>43528</v>
      </c>
      <c r="G410" s="5">
        <v>0.82499999999999996</v>
      </c>
      <c r="H410" t="s">
        <v>13</v>
      </c>
      <c r="I410" s="1">
        <v>11.305999999999999</v>
      </c>
      <c r="J410" s="6">
        <v>5.5</v>
      </c>
      <c r="K410" t="str">
        <f t="shared" si="24"/>
        <v>Mar</v>
      </c>
      <c r="L410" t="str">
        <f t="shared" si="25"/>
        <v>Mon</v>
      </c>
      <c r="M410" t="str">
        <f t="shared" si="26"/>
        <v>evening</v>
      </c>
      <c r="N410" t="str">
        <f>VLOOKUP(A410,'Customer-details'!$A$1:$C$1001,2,0)</f>
        <v>Normal</v>
      </c>
      <c r="O410" t="str">
        <f>VLOOKUP(A410,'Customer-details'!$A$1:$C$1001,3,0)</f>
        <v>Female</v>
      </c>
      <c r="P410" t="str">
        <f>VLOOKUP(A410,'Product-details'!$A$1:$C$1001,2,0)</f>
        <v>Home and lifestyle</v>
      </c>
      <c r="Q410" t="str">
        <f>VLOOKUP(A410,'City-details'!$A$1:$C$1001,3,0)</f>
        <v>Yangon</v>
      </c>
      <c r="R410" t="str">
        <f>VLOOKUP(A410,'City-details'!$A$1:$C$1001,2,0)</f>
        <v>A</v>
      </c>
      <c r="S410" t="str">
        <f t="shared" si="27"/>
        <v>Poor</v>
      </c>
    </row>
    <row r="411" spans="1:19">
      <c r="A411" t="s">
        <v>424</v>
      </c>
      <c r="B411" s="1">
        <v>23.82</v>
      </c>
      <c r="C411" s="4">
        <v>5</v>
      </c>
      <c r="D411" s="2">
        <v>5.9550000000000001</v>
      </c>
      <c r="E411" s="1">
        <v>125.05500000000001</v>
      </c>
      <c r="F411" s="3">
        <v>43493</v>
      </c>
      <c r="G411" s="5">
        <v>0.80833333333333302</v>
      </c>
      <c r="H411" t="s">
        <v>13</v>
      </c>
      <c r="I411" s="1">
        <v>5.9550000000000001</v>
      </c>
      <c r="J411" s="6">
        <v>5.4</v>
      </c>
      <c r="K411" t="str">
        <f t="shared" si="24"/>
        <v>Jan</v>
      </c>
      <c r="L411" t="str">
        <f t="shared" si="25"/>
        <v>Mon</v>
      </c>
      <c r="M411" t="str">
        <f t="shared" si="26"/>
        <v>evening</v>
      </c>
      <c r="N411" t="str">
        <f>VLOOKUP(A411,'Customer-details'!$A$1:$C$1001,2,0)</f>
        <v>Normal</v>
      </c>
      <c r="O411" t="str">
        <f>VLOOKUP(A411,'Customer-details'!$A$1:$C$1001,3,0)</f>
        <v>Female</v>
      </c>
      <c r="P411" t="str">
        <f>VLOOKUP(A411,'Product-details'!$A$1:$C$1001,2,0)</f>
        <v>Fashion accessories</v>
      </c>
      <c r="Q411" t="str">
        <f>VLOOKUP(A411,'City-details'!$A$1:$C$1001,3,0)</f>
        <v>Naypyitaw</v>
      </c>
      <c r="R411" t="str">
        <f>VLOOKUP(A411,'City-details'!$A$1:$C$1001,2,0)</f>
        <v>C</v>
      </c>
      <c r="S411" t="str">
        <f t="shared" si="27"/>
        <v>Poor</v>
      </c>
    </row>
    <row r="412" spans="1:19">
      <c r="A412" t="s">
        <v>425</v>
      </c>
      <c r="B412" s="1">
        <v>34.21</v>
      </c>
      <c r="C412" s="4">
        <v>10</v>
      </c>
      <c r="D412" s="2">
        <v>17.105</v>
      </c>
      <c r="E412" s="1">
        <v>359.20499999999998</v>
      </c>
      <c r="F412" s="3">
        <v>43467</v>
      </c>
      <c r="G412" s="5">
        <v>0.54166666666666696</v>
      </c>
      <c r="H412" t="s">
        <v>15</v>
      </c>
      <c r="I412" s="1">
        <v>17.105</v>
      </c>
      <c r="J412" s="6">
        <v>5.0999999999999996</v>
      </c>
      <c r="K412" t="str">
        <f t="shared" si="24"/>
        <v>Jan</v>
      </c>
      <c r="L412" t="str">
        <f t="shared" si="25"/>
        <v>Wed</v>
      </c>
      <c r="M412" t="str">
        <f t="shared" si="26"/>
        <v>afternoon</v>
      </c>
      <c r="N412" t="str">
        <f>VLOOKUP(A412,'Customer-details'!$A$1:$C$1001,2,0)</f>
        <v>Normal</v>
      </c>
      <c r="O412" t="str">
        <f>VLOOKUP(A412,'Customer-details'!$A$1:$C$1001,3,0)</f>
        <v>Female</v>
      </c>
      <c r="P412" t="str">
        <f>VLOOKUP(A412,'Product-details'!$A$1:$C$1001,2,0)</f>
        <v>Health and beauty</v>
      </c>
      <c r="Q412" t="str">
        <f>VLOOKUP(A412,'City-details'!$A$1:$C$1001,3,0)</f>
        <v>Mandalay</v>
      </c>
      <c r="R412" t="str">
        <f>VLOOKUP(A412,'City-details'!$A$1:$C$1001,2,0)</f>
        <v>B</v>
      </c>
      <c r="S412" t="str">
        <f t="shared" si="27"/>
        <v>Poor</v>
      </c>
    </row>
    <row r="413" spans="1:19">
      <c r="A413" t="s">
        <v>426</v>
      </c>
      <c r="B413" s="1">
        <v>21.87</v>
      </c>
      <c r="C413" s="4">
        <v>2</v>
      </c>
      <c r="D413" s="2">
        <v>2.1869999999999998</v>
      </c>
      <c r="E413" s="1">
        <v>45.927</v>
      </c>
      <c r="F413" s="3">
        <v>43490</v>
      </c>
      <c r="G413" s="5">
        <v>0.60347222222222197</v>
      </c>
      <c r="H413" t="s">
        <v>13</v>
      </c>
      <c r="I413" s="1">
        <v>2.1869999999999998</v>
      </c>
      <c r="J413" s="6">
        <v>6.9</v>
      </c>
      <c r="K413" t="str">
        <f t="shared" si="24"/>
        <v>Jan</v>
      </c>
      <c r="L413" t="str">
        <f t="shared" si="25"/>
        <v>Fri</v>
      </c>
      <c r="M413" t="str">
        <f t="shared" si="26"/>
        <v>afternoon</v>
      </c>
      <c r="N413" t="str">
        <f>VLOOKUP(A413,'Customer-details'!$A$1:$C$1001,2,0)</f>
        <v>Normal</v>
      </c>
      <c r="O413" t="str">
        <f>VLOOKUP(A413,'Customer-details'!$A$1:$C$1001,3,0)</f>
        <v>Male</v>
      </c>
      <c r="P413" t="str">
        <f>VLOOKUP(A413,'Product-details'!$A$1:$C$1001,2,0)</f>
        <v>Sports and travel</v>
      </c>
      <c r="Q413" t="str">
        <f>VLOOKUP(A413,'City-details'!$A$1:$C$1001,3,0)</f>
        <v>Mandalay</v>
      </c>
      <c r="R413" t="str">
        <f>VLOOKUP(A413,'City-details'!$A$1:$C$1001,2,0)</f>
        <v>B</v>
      </c>
      <c r="S413" t="str">
        <f t="shared" si="27"/>
        <v>Average</v>
      </c>
    </row>
    <row r="414" spans="1:19">
      <c r="A414" t="s">
        <v>427</v>
      </c>
      <c r="B414" s="1">
        <v>20.97</v>
      </c>
      <c r="C414" s="4">
        <v>5</v>
      </c>
      <c r="D414" s="2">
        <v>5.2424999999999997</v>
      </c>
      <c r="E414" s="1">
        <v>110.0925</v>
      </c>
      <c r="F414" s="3">
        <v>43469</v>
      </c>
      <c r="G414" s="5">
        <v>0.55625000000000002</v>
      </c>
      <c r="H414" t="s">
        <v>15</v>
      </c>
      <c r="I414" s="1">
        <v>5.2424999999999997</v>
      </c>
      <c r="J414" s="6">
        <v>7.8</v>
      </c>
      <c r="K414" t="str">
        <f t="shared" si="24"/>
        <v>Jan</v>
      </c>
      <c r="L414" t="str">
        <f t="shared" si="25"/>
        <v>Fri</v>
      </c>
      <c r="M414" t="str">
        <f t="shared" si="26"/>
        <v>afternoon</v>
      </c>
      <c r="N414" t="str">
        <f>VLOOKUP(A414,'Customer-details'!$A$1:$C$1001,2,0)</f>
        <v>Member</v>
      </c>
      <c r="O414" t="str">
        <f>VLOOKUP(A414,'Customer-details'!$A$1:$C$1001,3,0)</f>
        <v>Male</v>
      </c>
      <c r="P414" t="str">
        <f>VLOOKUP(A414,'Product-details'!$A$1:$C$1001,2,0)</f>
        <v>Health and beauty</v>
      </c>
      <c r="Q414" t="str">
        <f>VLOOKUP(A414,'City-details'!$A$1:$C$1001,3,0)</f>
        <v>Yangon</v>
      </c>
      <c r="R414" t="str">
        <f>VLOOKUP(A414,'City-details'!$A$1:$C$1001,2,0)</f>
        <v>A</v>
      </c>
      <c r="S414" t="str">
        <f t="shared" si="27"/>
        <v>Average</v>
      </c>
    </row>
    <row r="415" spans="1:19">
      <c r="A415" t="s">
        <v>428</v>
      </c>
      <c r="B415" s="1">
        <v>25.84</v>
      </c>
      <c r="C415" s="4">
        <v>3</v>
      </c>
      <c r="D415" s="2">
        <v>3.8759999999999999</v>
      </c>
      <c r="E415" s="1">
        <v>81.396000000000001</v>
      </c>
      <c r="F415" s="3">
        <v>43534</v>
      </c>
      <c r="G415" s="5">
        <v>0.78819444444444497</v>
      </c>
      <c r="H415" t="s">
        <v>13</v>
      </c>
      <c r="I415" s="1">
        <v>3.8759999999999999</v>
      </c>
      <c r="J415" s="6">
        <v>6.6</v>
      </c>
      <c r="K415" t="str">
        <f t="shared" si="24"/>
        <v>Mar</v>
      </c>
      <c r="L415" t="str">
        <f t="shared" si="25"/>
        <v>Sun</v>
      </c>
      <c r="M415" t="str">
        <f t="shared" si="26"/>
        <v>evening</v>
      </c>
      <c r="N415" t="str">
        <f>VLOOKUP(A415,'Customer-details'!$A$1:$C$1001,2,0)</f>
        <v>Normal</v>
      </c>
      <c r="O415" t="str">
        <f>VLOOKUP(A415,'Customer-details'!$A$1:$C$1001,3,0)</f>
        <v>Male</v>
      </c>
      <c r="P415" t="str">
        <f>VLOOKUP(A415,'Product-details'!$A$1:$C$1001,2,0)</f>
        <v>Sports and travel</v>
      </c>
      <c r="Q415" t="str">
        <f>VLOOKUP(A415,'City-details'!$A$1:$C$1001,3,0)</f>
        <v>Yangon</v>
      </c>
      <c r="R415" t="str">
        <f>VLOOKUP(A415,'City-details'!$A$1:$C$1001,2,0)</f>
        <v>A</v>
      </c>
      <c r="S415" t="str">
        <f t="shared" si="27"/>
        <v>Average</v>
      </c>
    </row>
    <row r="416" spans="1:19">
      <c r="A416" t="s">
        <v>429</v>
      </c>
      <c r="B416" s="1">
        <v>50.93</v>
      </c>
      <c r="C416" s="4">
        <v>8</v>
      </c>
      <c r="D416" s="2">
        <v>20.372</v>
      </c>
      <c r="E416" s="1">
        <v>427.81200000000001</v>
      </c>
      <c r="F416" s="3">
        <v>43546</v>
      </c>
      <c r="G416" s="5">
        <v>0.81666666666666698</v>
      </c>
      <c r="H416" t="s">
        <v>13</v>
      </c>
      <c r="I416" s="1">
        <v>20.372</v>
      </c>
      <c r="J416" s="6">
        <v>9.1999999999999993</v>
      </c>
      <c r="K416" t="str">
        <f t="shared" si="24"/>
        <v>Mar</v>
      </c>
      <c r="L416" t="str">
        <f t="shared" si="25"/>
        <v>Fri</v>
      </c>
      <c r="M416" t="str">
        <f t="shared" si="26"/>
        <v>evening</v>
      </c>
      <c r="N416" t="str">
        <f>VLOOKUP(A416,'Customer-details'!$A$1:$C$1001,2,0)</f>
        <v>Normal</v>
      </c>
      <c r="O416" t="str">
        <f>VLOOKUP(A416,'Customer-details'!$A$1:$C$1001,3,0)</f>
        <v>Male</v>
      </c>
      <c r="P416" t="str">
        <f>VLOOKUP(A416,'Product-details'!$A$1:$C$1001,2,0)</f>
        <v>Home and lifestyle</v>
      </c>
      <c r="Q416" t="str">
        <f>VLOOKUP(A416,'City-details'!$A$1:$C$1001,3,0)</f>
        <v>Yangon</v>
      </c>
      <c r="R416" t="str">
        <f>VLOOKUP(A416,'City-details'!$A$1:$C$1001,2,0)</f>
        <v>A</v>
      </c>
      <c r="S416" t="str">
        <f t="shared" si="27"/>
        <v>Good</v>
      </c>
    </row>
    <row r="417" spans="1:19">
      <c r="A417" t="s">
        <v>430</v>
      </c>
      <c r="B417" s="1">
        <v>96.11</v>
      </c>
      <c r="C417" s="4">
        <v>1</v>
      </c>
      <c r="D417" s="2">
        <v>4.8055000000000003</v>
      </c>
      <c r="E417" s="1">
        <v>100.91549999999999</v>
      </c>
      <c r="F417" s="3">
        <v>43490</v>
      </c>
      <c r="G417" s="5">
        <v>0.68611111111111101</v>
      </c>
      <c r="H417" t="s">
        <v>13</v>
      </c>
      <c r="I417" s="1">
        <v>4.8055000000000003</v>
      </c>
      <c r="J417" s="6">
        <v>7.8</v>
      </c>
      <c r="K417" t="str">
        <f t="shared" si="24"/>
        <v>Jan</v>
      </c>
      <c r="L417" t="str">
        <f t="shared" si="25"/>
        <v>Fri</v>
      </c>
      <c r="M417" t="str">
        <f t="shared" si="26"/>
        <v>evening</v>
      </c>
      <c r="N417" t="str">
        <f>VLOOKUP(A417,'Customer-details'!$A$1:$C$1001,2,0)</f>
        <v>Normal</v>
      </c>
      <c r="O417" t="str">
        <f>VLOOKUP(A417,'Customer-details'!$A$1:$C$1001,3,0)</f>
        <v>Male</v>
      </c>
      <c r="P417" t="str">
        <f>VLOOKUP(A417,'Product-details'!$A$1:$C$1001,2,0)</f>
        <v>Health and beauty</v>
      </c>
      <c r="Q417" t="str">
        <f>VLOOKUP(A417,'City-details'!$A$1:$C$1001,3,0)</f>
        <v>Mandalay</v>
      </c>
      <c r="R417" t="str">
        <f>VLOOKUP(A417,'City-details'!$A$1:$C$1001,2,0)</f>
        <v>B</v>
      </c>
      <c r="S417" t="str">
        <f t="shared" si="27"/>
        <v>Average</v>
      </c>
    </row>
    <row r="418" spans="1:19">
      <c r="A418" t="s">
        <v>431</v>
      </c>
      <c r="B418" s="1">
        <v>45.38</v>
      </c>
      <c r="C418" s="4">
        <v>4</v>
      </c>
      <c r="D418" s="2">
        <v>9.0760000000000005</v>
      </c>
      <c r="E418" s="1">
        <v>190.596</v>
      </c>
      <c r="F418" s="3">
        <v>43473</v>
      </c>
      <c r="G418" s="5">
        <v>0.57499999999999996</v>
      </c>
      <c r="H418" t="s">
        <v>17</v>
      </c>
      <c r="I418" s="1">
        <v>9.0760000000000005</v>
      </c>
      <c r="J418" s="6">
        <v>8.6999999999999993</v>
      </c>
      <c r="K418" t="str">
        <f t="shared" si="24"/>
        <v>Jan</v>
      </c>
      <c r="L418" t="str">
        <f t="shared" si="25"/>
        <v>Tue</v>
      </c>
      <c r="M418" t="str">
        <f t="shared" si="26"/>
        <v>afternoon</v>
      </c>
      <c r="N418" t="str">
        <f>VLOOKUP(A418,'Customer-details'!$A$1:$C$1001,2,0)</f>
        <v>Normal</v>
      </c>
      <c r="O418" t="str">
        <f>VLOOKUP(A418,'Customer-details'!$A$1:$C$1001,3,0)</f>
        <v>Female</v>
      </c>
      <c r="P418" t="str">
        <f>VLOOKUP(A418,'Product-details'!$A$1:$C$1001,2,0)</f>
        <v>Home and lifestyle</v>
      </c>
      <c r="Q418" t="str">
        <f>VLOOKUP(A418,'City-details'!$A$1:$C$1001,3,0)</f>
        <v>Naypyitaw</v>
      </c>
      <c r="R418" t="str">
        <f>VLOOKUP(A418,'City-details'!$A$1:$C$1001,2,0)</f>
        <v>C</v>
      </c>
      <c r="S418" t="str">
        <f t="shared" si="27"/>
        <v>Good</v>
      </c>
    </row>
    <row r="419" spans="1:19">
      <c r="A419" t="s">
        <v>432</v>
      </c>
      <c r="B419" s="1">
        <v>81.510000000000005</v>
      </c>
      <c r="C419" s="4">
        <v>1</v>
      </c>
      <c r="D419" s="2">
        <v>4.0754999999999999</v>
      </c>
      <c r="E419" s="1">
        <v>85.585499999999996</v>
      </c>
      <c r="F419" s="3">
        <v>43487</v>
      </c>
      <c r="G419" s="5">
        <v>0.45624999999999999</v>
      </c>
      <c r="H419" t="s">
        <v>13</v>
      </c>
      <c r="I419" s="1">
        <v>4.0754999999999999</v>
      </c>
      <c r="J419" s="6">
        <v>9.1999999999999993</v>
      </c>
      <c r="K419" t="str">
        <f t="shared" si="24"/>
        <v>Jan</v>
      </c>
      <c r="L419" t="str">
        <f t="shared" si="25"/>
        <v>Tue</v>
      </c>
      <c r="M419" t="str">
        <f t="shared" si="26"/>
        <v>morning</v>
      </c>
      <c r="N419" t="str">
        <f>VLOOKUP(A419,'Customer-details'!$A$1:$C$1001,2,0)</f>
        <v>Member</v>
      </c>
      <c r="O419" t="str">
        <f>VLOOKUP(A419,'Customer-details'!$A$1:$C$1001,3,0)</f>
        <v>Female</v>
      </c>
      <c r="P419" t="str">
        <f>VLOOKUP(A419,'Product-details'!$A$1:$C$1001,2,0)</f>
        <v>Health and beauty</v>
      </c>
      <c r="Q419" t="str">
        <f>VLOOKUP(A419,'City-details'!$A$1:$C$1001,3,0)</f>
        <v>Naypyitaw</v>
      </c>
      <c r="R419" t="str">
        <f>VLOOKUP(A419,'City-details'!$A$1:$C$1001,2,0)</f>
        <v>C</v>
      </c>
      <c r="S419" t="str">
        <f t="shared" si="27"/>
        <v>Good</v>
      </c>
    </row>
    <row r="420" spans="1:19">
      <c r="A420" t="s">
        <v>433</v>
      </c>
      <c r="B420" s="1">
        <v>57.22</v>
      </c>
      <c r="C420" s="4">
        <v>2</v>
      </c>
      <c r="D420" s="2">
        <v>5.7220000000000004</v>
      </c>
      <c r="E420" s="1">
        <v>120.16200000000001</v>
      </c>
      <c r="F420" s="3">
        <v>43477</v>
      </c>
      <c r="G420" s="5">
        <v>0.71736111111111101</v>
      </c>
      <c r="H420" t="s">
        <v>13</v>
      </c>
      <c r="I420" s="1">
        <v>5.7220000000000004</v>
      </c>
      <c r="J420" s="6">
        <v>8.3000000000000007</v>
      </c>
      <c r="K420" t="str">
        <f t="shared" si="24"/>
        <v>Jan</v>
      </c>
      <c r="L420" t="str">
        <f t="shared" si="25"/>
        <v>Sat</v>
      </c>
      <c r="M420" t="str">
        <f t="shared" si="26"/>
        <v>evening</v>
      </c>
      <c r="N420" t="str">
        <f>VLOOKUP(A420,'Customer-details'!$A$1:$C$1001,2,0)</f>
        <v>Normal</v>
      </c>
      <c r="O420" t="str">
        <f>VLOOKUP(A420,'Customer-details'!$A$1:$C$1001,3,0)</f>
        <v>Female</v>
      </c>
      <c r="P420" t="str">
        <f>VLOOKUP(A420,'Product-details'!$A$1:$C$1001,2,0)</f>
        <v>Health and beauty</v>
      </c>
      <c r="Q420" t="str">
        <f>VLOOKUP(A420,'City-details'!$A$1:$C$1001,3,0)</f>
        <v>Mandalay</v>
      </c>
      <c r="R420" t="str">
        <f>VLOOKUP(A420,'City-details'!$A$1:$C$1001,2,0)</f>
        <v>B</v>
      </c>
      <c r="S420" t="str">
        <f t="shared" si="27"/>
        <v>Good</v>
      </c>
    </row>
    <row r="421" spans="1:19">
      <c r="A421" t="s">
        <v>434</v>
      </c>
      <c r="B421" s="1">
        <v>25.22</v>
      </c>
      <c r="C421" s="4">
        <v>7</v>
      </c>
      <c r="D421" s="2">
        <v>8.827</v>
      </c>
      <c r="E421" s="1">
        <v>185.36699999999999</v>
      </c>
      <c r="F421" s="3">
        <v>43500</v>
      </c>
      <c r="G421" s="5">
        <v>0.43263888888888902</v>
      </c>
      <c r="H421" t="s">
        <v>15</v>
      </c>
      <c r="I421" s="1">
        <v>8.827</v>
      </c>
      <c r="J421" s="6">
        <v>8.1999999999999993</v>
      </c>
      <c r="K421" t="str">
        <f t="shared" si="24"/>
        <v>Feb</v>
      </c>
      <c r="L421" t="str">
        <f t="shared" si="25"/>
        <v>Mon</v>
      </c>
      <c r="M421" t="str">
        <f t="shared" si="26"/>
        <v>morning</v>
      </c>
      <c r="N421" t="str">
        <f>VLOOKUP(A421,'Customer-details'!$A$1:$C$1001,2,0)</f>
        <v>Member</v>
      </c>
      <c r="O421" t="str">
        <f>VLOOKUP(A421,'Customer-details'!$A$1:$C$1001,3,0)</f>
        <v>Female</v>
      </c>
      <c r="P421" t="str">
        <f>VLOOKUP(A421,'Product-details'!$A$1:$C$1001,2,0)</f>
        <v>Electronic accessories</v>
      </c>
      <c r="Q421" t="str">
        <f>VLOOKUP(A421,'City-details'!$A$1:$C$1001,3,0)</f>
        <v>Yangon</v>
      </c>
      <c r="R421" t="str">
        <f>VLOOKUP(A421,'City-details'!$A$1:$C$1001,2,0)</f>
        <v>A</v>
      </c>
      <c r="S421" t="str">
        <f t="shared" si="27"/>
        <v>Good</v>
      </c>
    </row>
    <row r="422" spans="1:19">
      <c r="A422" t="s">
        <v>435</v>
      </c>
      <c r="B422" s="1">
        <v>38.6</v>
      </c>
      <c r="C422" s="4">
        <v>3</v>
      </c>
      <c r="D422" s="2">
        <v>5.79</v>
      </c>
      <c r="E422" s="1">
        <v>121.59</v>
      </c>
      <c r="F422" s="3">
        <v>43552</v>
      </c>
      <c r="G422" s="5">
        <v>0.58125000000000004</v>
      </c>
      <c r="H422" t="s">
        <v>13</v>
      </c>
      <c r="I422" s="1">
        <v>5.79</v>
      </c>
      <c r="J422" s="6">
        <v>7.5</v>
      </c>
      <c r="K422" t="str">
        <f t="shared" si="24"/>
        <v>Mar</v>
      </c>
      <c r="L422" t="str">
        <f t="shared" si="25"/>
        <v>Thu</v>
      </c>
      <c r="M422" t="str">
        <f t="shared" si="26"/>
        <v>afternoon</v>
      </c>
      <c r="N422" t="str">
        <f>VLOOKUP(A422,'Customer-details'!$A$1:$C$1001,2,0)</f>
        <v>Member</v>
      </c>
      <c r="O422" t="str">
        <f>VLOOKUP(A422,'Customer-details'!$A$1:$C$1001,3,0)</f>
        <v>Female</v>
      </c>
      <c r="P422" t="str">
        <f>VLOOKUP(A422,'Product-details'!$A$1:$C$1001,2,0)</f>
        <v>Food and beverages</v>
      </c>
      <c r="Q422" t="str">
        <f>VLOOKUP(A422,'City-details'!$A$1:$C$1001,3,0)</f>
        <v>Naypyitaw</v>
      </c>
      <c r="R422" t="str">
        <f>VLOOKUP(A422,'City-details'!$A$1:$C$1001,2,0)</f>
        <v>C</v>
      </c>
      <c r="S422" t="str">
        <f t="shared" si="27"/>
        <v>Average</v>
      </c>
    </row>
    <row r="423" spans="1:19">
      <c r="A423" t="s">
        <v>436</v>
      </c>
      <c r="B423" s="1">
        <v>84.05</v>
      </c>
      <c r="C423" s="4">
        <v>3</v>
      </c>
      <c r="D423" s="2">
        <v>12.6075</v>
      </c>
      <c r="E423" s="1">
        <v>264.75749999999999</v>
      </c>
      <c r="F423" s="3">
        <v>43488</v>
      </c>
      <c r="G423" s="5">
        <v>0.561805555555556</v>
      </c>
      <c r="H423" t="s">
        <v>15</v>
      </c>
      <c r="I423" s="1">
        <v>12.6075</v>
      </c>
      <c r="J423" s="6">
        <v>9.8000000000000007</v>
      </c>
      <c r="K423" t="str">
        <f t="shared" si="24"/>
        <v>Jan</v>
      </c>
      <c r="L423" t="str">
        <f t="shared" si="25"/>
        <v>Wed</v>
      </c>
      <c r="M423" t="str">
        <f t="shared" si="26"/>
        <v>afternoon</v>
      </c>
      <c r="N423" t="str">
        <f>VLOOKUP(A423,'Customer-details'!$A$1:$C$1001,2,0)</f>
        <v>Normal</v>
      </c>
      <c r="O423" t="str">
        <f>VLOOKUP(A423,'Customer-details'!$A$1:$C$1001,3,0)</f>
        <v>Female</v>
      </c>
      <c r="P423" t="str">
        <f>VLOOKUP(A423,'Product-details'!$A$1:$C$1001,2,0)</f>
        <v>Electronic accessories</v>
      </c>
      <c r="Q423" t="str">
        <f>VLOOKUP(A423,'City-details'!$A$1:$C$1001,3,0)</f>
        <v>Naypyitaw</v>
      </c>
      <c r="R423" t="str">
        <f>VLOOKUP(A423,'City-details'!$A$1:$C$1001,2,0)</f>
        <v>C</v>
      </c>
      <c r="S423" t="str">
        <f t="shared" si="27"/>
        <v>Good</v>
      </c>
    </row>
    <row r="424" spans="1:19">
      <c r="A424" t="s">
        <v>437</v>
      </c>
      <c r="B424" s="1">
        <v>97.21</v>
      </c>
      <c r="C424" s="4">
        <v>10</v>
      </c>
      <c r="D424" s="2">
        <v>48.604999999999997</v>
      </c>
      <c r="E424" s="1">
        <v>1020.705</v>
      </c>
      <c r="F424" s="3">
        <v>43504</v>
      </c>
      <c r="G424" s="5">
        <v>0.54166666666666696</v>
      </c>
      <c r="H424" t="s">
        <v>17</v>
      </c>
      <c r="I424" s="1">
        <v>48.604999999999997</v>
      </c>
      <c r="J424" s="6">
        <v>8.6999999999999993</v>
      </c>
      <c r="K424" t="str">
        <f t="shared" si="24"/>
        <v>Feb</v>
      </c>
      <c r="L424" t="str">
        <f t="shared" si="25"/>
        <v>Fri</v>
      </c>
      <c r="M424" t="str">
        <f t="shared" si="26"/>
        <v>afternoon</v>
      </c>
      <c r="N424" t="str">
        <f>VLOOKUP(A424,'Customer-details'!$A$1:$C$1001,2,0)</f>
        <v>Member</v>
      </c>
      <c r="O424" t="str">
        <f>VLOOKUP(A424,'Customer-details'!$A$1:$C$1001,3,0)</f>
        <v>Female</v>
      </c>
      <c r="P424" t="str">
        <f>VLOOKUP(A424,'Product-details'!$A$1:$C$1001,2,0)</f>
        <v>Fashion accessories</v>
      </c>
      <c r="Q424" t="str">
        <f>VLOOKUP(A424,'City-details'!$A$1:$C$1001,3,0)</f>
        <v>Naypyitaw</v>
      </c>
      <c r="R424" t="str">
        <f>VLOOKUP(A424,'City-details'!$A$1:$C$1001,2,0)</f>
        <v>C</v>
      </c>
      <c r="S424" t="str">
        <f t="shared" si="27"/>
        <v>Good</v>
      </c>
    </row>
    <row r="425" spans="1:19">
      <c r="A425" t="s">
        <v>438</v>
      </c>
      <c r="B425" s="1">
        <v>25.42</v>
      </c>
      <c r="C425" s="4">
        <v>8</v>
      </c>
      <c r="D425" s="2">
        <v>10.167999999999999</v>
      </c>
      <c r="E425" s="1">
        <v>213.52799999999999</v>
      </c>
      <c r="F425" s="3">
        <v>43543</v>
      </c>
      <c r="G425" s="5">
        <v>0.82083333333333297</v>
      </c>
      <c r="H425" t="s">
        <v>17</v>
      </c>
      <c r="I425" s="1">
        <v>10.167999999999999</v>
      </c>
      <c r="J425" s="6">
        <v>6.7</v>
      </c>
      <c r="K425" t="str">
        <f t="shared" si="24"/>
        <v>Mar</v>
      </c>
      <c r="L425" t="str">
        <f t="shared" si="25"/>
        <v>Tue</v>
      </c>
      <c r="M425" t="str">
        <f t="shared" si="26"/>
        <v>evening</v>
      </c>
      <c r="N425" t="str">
        <f>VLOOKUP(A425,'Customer-details'!$A$1:$C$1001,2,0)</f>
        <v>Member</v>
      </c>
      <c r="O425" t="str">
        <f>VLOOKUP(A425,'Customer-details'!$A$1:$C$1001,3,0)</f>
        <v>Male</v>
      </c>
      <c r="P425" t="str">
        <f>VLOOKUP(A425,'Product-details'!$A$1:$C$1001,2,0)</f>
        <v>Fashion accessories</v>
      </c>
      <c r="Q425" t="str">
        <f>VLOOKUP(A425,'City-details'!$A$1:$C$1001,3,0)</f>
        <v>Mandalay</v>
      </c>
      <c r="R425" t="str">
        <f>VLOOKUP(A425,'City-details'!$A$1:$C$1001,2,0)</f>
        <v>B</v>
      </c>
      <c r="S425" t="str">
        <f t="shared" si="27"/>
        <v>Average</v>
      </c>
    </row>
    <row r="426" spans="1:19">
      <c r="A426" t="s">
        <v>439</v>
      </c>
      <c r="B426" s="1">
        <v>16.28</v>
      </c>
      <c r="C426" s="4">
        <v>1</v>
      </c>
      <c r="D426" s="2">
        <v>0.81399999999999995</v>
      </c>
      <c r="E426" s="1">
        <v>17.094000000000001</v>
      </c>
      <c r="F426" s="3">
        <v>43533</v>
      </c>
      <c r="G426" s="5">
        <v>0.65</v>
      </c>
      <c r="H426" t="s">
        <v>15</v>
      </c>
      <c r="I426" s="1">
        <v>0.81399999999999995</v>
      </c>
      <c r="J426" s="6">
        <v>5</v>
      </c>
      <c r="K426" t="str">
        <f t="shared" si="24"/>
        <v>Mar</v>
      </c>
      <c r="L426" t="str">
        <f t="shared" si="25"/>
        <v>Sat</v>
      </c>
      <c r="M426" t="str">
        <f t="shared" si="26"/>
        <v>afternoon</v>
      </c>
      <c r="N426" t="str">
        <f>VLOOKUP(A426,'Customer-details'!$A$1:$C$1001,2,0)</f>
        <v>Normal</v>
      </c>
      <c r="O426" t="str">
        <f>VLOOKUP(A426,'Customer-details'!$A$1:$C$1001,3,0)</f>
        <v>Male</v>
      </c>
      <c r="P426" t="str">
        <f>VLOOKUP(A426,'Product-details'!$A$1:$C$1001,2,0)</f>
        <v>Fashion accessories</v>
      </c>
      <c r="Q426" t="str">
        <f>VLOOKUP(A426,'City-details'!$A$1:$C$1001,3,0)</f>
        <v>Naypyitaw</v>
      </c>
      <c r="R426" t="str">
        <f>VLOOKUP(A426,'City-details'!$A$1:$C$1001,2,0)</f>
        <v>C</v>
      </c>
      <c r="S426" t="str">
        <f t="shared" si="27"/>
        <v>Poor</v>
      </c>
    </row>
    <row r="427" spans="1:19">
      <c r="A427" t="s">
        <v>440</v>
      </c>
      <c r="B427" s="1">
        <v>40.61</v>
      </c>
      <c r="C427" s="4">
        <v>9</v>
      </c>
      <c r="D427" s="2">
        <v>18.2745</v>
      </c>
      <c r="E427" s="1">
        <v>383.7645</v>
      </c>
      <c r="F427" s="3">
        <v>43467</v>
      </c>
      <c r="G427" s="5">
        <v>0.56944444444444398</v>
      </c>
      <c r="H427" t="s">
        <v>15</v>
      </c>
      <c r="I427" s="1">
        <v>18.2745</v>
      </c>
      <c r="J427" s="6">
        <v>7</v>
      </c>
      <c r="K427" t="str">
        <f t="shared" si="24"/>
        <v>Jan</v>
      </c>
      <c r="L427" t="str">
        <f t="shared" si="25"/>
        <v>Wed</v>
      </c>
      <c r="M427" t="str">
        <f t="shared" si="26"/>
        <v>afternoon</v>
      </c>
      <c r="N427" t="str">
        <f>VLOOKUP(A427,'Customer-details'!$A$1:$C$1001,2,0)</f>
        <v>Member</v>
      </c>
      <c r="O427" t="str">
        <f>VLOOKUP(A427,'Customer-details'!$A$1:$C$1001,3,0)</f>
        <v>Male</v>
      </c>
      <c r="P427" t="str">
        <f>VLOOKUP(A427,'Product-details'!$A$1:$C$1001,2,0)</f>
        <v>Fashion accessories</v>
      </c>
      <c r="Q427" t="str">
        <f>VLOOKUP(A427,'City-details'!$A$1:$C$1001,3,0)</f>
        <v>Mandalay</v>
      </c>
      <c r="R427" t="str">
        <f>VLOOKUP(A427,'City-details'!$A$1:$C$1001,2,0)</f>
        <v>B</v>
      </c>
      <c r="S427" t="str">
        <f t="shared" si="27"/>
        <v>Average</v>
      </c>
    </row>
    <row r="428" spans="1:19">
      <c r="A428" t="s">
        <v>441</v>
      </c>
      <c r="B428" s="1">
        <v>53.17</v>
      </c>
      <c r="C428" s="4">
        <v>7</v>
      </c>
      <c r="D428" s="2">
        <v>18.609500000000001</v>
      </c>
      <c r="E428" s="1">
        <v>390.79950000000002</v>
      </c>
      <c r="F428" s="3">
        <v>43486</v>
      </c>
      <c r="G428" s="5">
        <v>0.750694444444444</v>
      </c>
      <c r="H428" t="s">
        <v>15</v>
      </c>
      <c r="I428" s="1">
        <v>18.609500000000001</v>
      </c>
      <c r="J428" s="6">
        <v>8.9</v>
      </c>
      <c r="K428" t="str">
        <f t="shared" si="24"/>
        <v>Jan</v>
      </c>
      <c r="L428" t="str">
        <f t="shared" si="25"/>
        <v>Mon</v>
      </c>
      <c r="M428" t="str">
        <f t="shared" si="26"/>
        <v>evening</v>
      </c>
      <c r="N428" t="str">
        <f>VLOOKUP(A428,'Customer-details'!$A$1:$C$1001,2,0)</f>
        <v>Member</v>
      </c>
      <c r="O428" t="str">
        <f>VLOOKUP(A428,'Customer-details'!$A$1:$C$1001,3,0)</f>
        <v>Male</v>
      </c>
      <c r="P428" t="str">
        <f>VLOOKUP(A428,'Product-details'!$A$1:$C$1001,2,0)</f>
        <v>Health and beauty</v>
      </c>
      <c r="Q428" t="str">
        <f>VLOOKUP(A428,'City-details'!$A$1:$C$1001,3,0)</f>
        <v>Yangon</v>
      </c>
      <c r="R428" t="str">
        <f>VLOOKUP(A428,'City-details'!$A$1:$C$1001,2,0)</f>
        <v>A</v>
      </c>
      <c r="S428" t="str">
        <f t="shared" si="27"/>
        <v>Good</v>
      </c>
    </row>
    <row r="429" spans="1:19">
      <c r="A429" t="s">
        <v>442</v>
      </c>
      <c r="B429" s="1">
        <v>20.87</v>
      </c>
      <c r="C429" s="4">
        <v>3</v>
      </c>
      <c r="D429" s="2">
        <v>3.1305000000000001</v>
      </c>
      <c r="E429" s="1">
        <v>65.740499999999997</v>
      </c>
      <c r="F429" s="3">
        <v>43544</v>
      </c>
      <c r="G429" s="5">
        <v>0.57847222222222205</v>
      </c>
      <c r="H429" t="s">
        <v>17</v>
      </c>
      <c r="I429" s="1">
        <v>3.1305000000000001</v>
      </c>
      <c r="J429" s="6">
        <v>8</v>
      </c>
      <c r="K429" t="str">
        <f t="shared" si="24"/>
        <v>Mar</v>
      </c>
      <c r="L429" t="str">
        <f t="shared" si="25"/>
        <v>Wed</v>
      </c>
      <c r="M429" t="str">
        <f t="shared" si="26"/>
        <v>afternoon</v>
      </c>
      <c r="N429" t="str">
        <f>VLOOKUP(A429,'Customer-details'!$A$1:$C$1001,2,0)</f>
        <v>Member</v>
      </c>
      <c r="O429" t="str">
        <f>VLOOKUP(A429,'Customer-details'!$A$1:$C$1001,3,0)</f>
        <v>Female</v>
      </c>
      <c r="P429" t="str">
        <f>VLOOKUP(A429,'Product-details'!$A$1:$C$1001,2,0)</f>
        <v>Food and beverages</v>
      </c>
      <c r="Q429" t="str">
        <f>VLOOKUP(A429,'City-details'!$A$1:$C$1001,3,0)</f>
        <v>Mandalay</v>
      </c>
      <c r="R429" t="str">
        <f>VLOOKUP(A429,'City-details'!$A$1:$C$1001,2,0)</f>
        <v>B</v>
      </c>
      <c r="S429" t="str">
        <f t="shared" si="27"/>
        <v>Good</v>
      </c>
    </row>
    <row r="430" spans="1:19">
      <c r="A430" t="s">
        <v>443</v>
      </c>
      <c r="B430" s="1">
        <v>67.27</v>
      </c>
      <c r="C430" s="4">
        <v>5</v>
      </c>
      <c r="D430" s="2">
        <v>16.817499999999999</v>
      </c>
      <c r="E430" s="1">
        <v>353.16750000000002</v>
      </c>
      <c r="F430" s="3">
        <v>43523</v>
      </c>
      <c r="G430" s="5">
        <v>0.72708333333333297</v>
      </c>
      <c r="H430" t="s">
        <v>15</v>
      </c>
      <c r="I430" s="1">
        <v>16.817499999999999</v>
      </c>
      <c r="J430" s="6">
        <v>6.9</v>
      </c>
      <c r="K430" t="str">
        <f t="shared" si="24"/>
        <v>Feb</v>
      </c>
      <c r="L430" t="str">
        <f t="shared" si="25"/>
        <v>Wed</v>
      </c>
      <c r="M430" t="str">
        <f t="shared" si="26"/>
        <v>evening</v>
      </c>
      <c r="N430" t="str">
        <f>VLOOKUP(A430,'Customer-details'!$A$1:$C$1001,2,0)</f>
        <v>Normal</v>
      </c>
      <c r="O430" t="str">
        <f>VLOOKUP(A430,'Customer-details'!$A$1:$C$1001,3,0)</f>
        <v>Male</v>
      </c>
      <c r="P430" t="str">
        <f>VLOOKUP(A430,'Product-details'!$A$1:$C$1001,2,0)</f>
        <v>Sports and travel</v>
      </c>
      <c r="Q430" t="str">
        <f>VLOOKUP(A430,'City-details'!$A$1:$C$1001,3,0)</f>
        <v>Mandalay</v>
      </c>
      <c r="R430" t="str">
        <f>VLOOKUP(A430,'City-details'!$A$1:$C$1001,2,0)</f>
        <v>B</v>
      </c>
      <c r="S430" t="str">
        <f t="shared" si="27"/>
        <v>Average</v>
      </c>
    </row>
    <row r="431" spans="1:19">
      <c r="A431" t="s">
        <v>444</v>
      </c>
      <c r="B431" s="1">
        <v>90.65</v>
      </c>
      <c r="C431" s="4">
        <v>10</v>
      </c>
      <c r="D431" s="2">
        <v>45.325000000000003</v>
      </c>
      <c r="E431" s="1">
        <v>951.82500000000005</v>
      </c>
      <c r="F431" s="3">
        <v>43532</v>
      </c>
      <c r="G431" s="5">
        <v>0.453472222222222</v>
      </c>
      <c r="H431" t="s">
        <v>13</v>
      </c>
      <c r="I431" s="1">
        <v>45.325000000000003</v>
      </c>
      <c r="J431" s="6">
        <v>7.3</v>
      </c>
      <c r="K431" t="str">
        <f t="shared" si="24"/>
        <v>Mar</v>
      </c>
      <c r="L431" t="str">
        <f t="shared" si="25"/>
        <v>Fri</v>
      </c>
      <c r="M431" t="str">
        <f t="shared" si="26"/>
        <v>morning</v>
      </c>
      <c r="N431" t="str">
        <f>VLOOKUP(A431,'Customer-details'!$A$1:$C$1001,2,0)</f>
        <v>Member</v>
      </c>
      <c r="O431" t="str">
        <f>VLOOKUP(A431,'Customer-details'!$A$1:$C$1001,3,0)</f>
        <v>Female</v>
      </c>
      <c r="P431" t="str">
        <f>VLOOKUP(A431,'Product-details'!$A$1:$C$1001,2,0)</f>
        <v>Home and lifestyle</v>
      </c>
      <c r="Q431" t="str">
        <f>VLOOKUP(A431,'City-details'!$A$1:$C$1001,3,0)</f>
        <v>Yangon</v>
      </c>
      <c r="R431" t="str">
        <f>VLOOKUP(A431,'City-details'!$A$1:$C$1001,2,0)</f>
        <v>A</v>
      </c>
      <c r="S431" t="str">
        <f t="shared" si="27"/>
        <v>Average</v>
      </c>
    </row>
    <row r="432" spans="1:19">
      <c r="A432" t="s">
        <v>445</v>
      </c>
      <c r="B432" s="1">
        <v>69.08</v>
      </c>
      <c r="C432" s="4">
        <v>2</v>
      </c>
      <c r="D432" s="2">
        <v>6.9080000000000004</v>
      </c>
      <c r="E432" s="1">
        <v>145.06800000000001</v>
      </c>
      <c r="F432" s="3">
        <v>43496</v>
      </c>
      <c r="G432" s="5">
        <v>0.82499999999999996</v>
      </c>
      <c r="H432" t="s">
        <v>17</v>
      </c>
      <c r="I432" s="1">
        <v>6.9080000000000004</v>
      </c>
      <c r="J432" s="6">
        <v>6.9</v>
      </c>
      <c r="K432" t="str">
        <f t="shared" si="24"/>
        <v>Jan</v>
      </c>
      <c r="L432" t="str">
        <f t="shared" si="25"/>
        <v>Thu</v>
      </c>
      <c r="M432" t="str">
        <f t="shared" si="26"/>
        <v>evening</v>
      </c>
      <c r="N432" t="str">
        <f>VLOOKUP(A432,'Customer-details'!$A$1:$C$1001,2,0)</f>
        <v>Normal</v>
      </c>
      <c r="O432" t="str">
        <f>VLOOKUP(A432,'Customer-details'!$A$1:$C$1001,3,0)</f>
        <v>Male</v>
      </c>
      <c r="P432" t="str">
        <f>VLOOKUP(A432,'Product-details'!$A$1:$C$1001,2,0)</f>
        <v>Fashion accessories</v>
      </c>
      <c r="Q432" t="str">
        <f>VLOOKUP(A432,'City-details'!$A$1:$C$1001,3,0)</f>
        <v>Mandalay</v>
      </c>
      <c r="R432" t="str">
        <f>VLOOKUP(A432,'City-details'!$A$1:$C$1001,2,0)</f>
        <v>B</v>
      </c>
      <c r="S432" t="str">
        <f t="shared" si="27"/>
        <v>Average</v>
      </c>
    </row>
    <row r="433" spans="1:19">
      <c r="A433" t="s">
        <v>446</v>
      </c>
      <c r="B433" s="1">
        <v>43.27</v>
      </c>
      <c r="C433" s="4">
        <v>2</v>
      </c>
      <c r="D433" s="2">
        <v>4.327</v>
      </c>
      <c r="E433" s="1">
        <v>90.867000000000004</v>
      </c>
      <c r="F433" s="3">
        <v>43532</v>
      </c>
      <c r="G433" s="5">
        <v>0.70347222222222205</v>
      </c>
      <c r="H433" t="s">
        <v>13</v>
      </c>
      <c r="I433" s="1">
        <v>4.327</v>
      </c>
      <c r="J433" s="6">
        <v>5.7</v>
      </c>
      <c r="K433" t="str">
        <f t="shared" si="24"/>
        <v>Mar</v>
      </c>
      <c r="L433" t="str">
        <f t="shared" si="25"/>
        <v>Fri</v>
      </c>
      <c r="M433" t="str">
        <f t="shared" si="26"/>
        <v>evening</v>
      </c>
      <c r="N433" t="str">
        <f>VLOOKUP(A433,'Customer-details'!$A$1:$C$1001,2,0)</f>
        <v>Normal</v>
      </c>
      <c r="O433" t="str">
        <f>VLOOKUP(A433,'Customer-details'!$A$1:$C$1001,3,0)</f>
        <v>Male</v>
      </c>
      <c r="P433" t="str">
        <f>VLOOKUP(A433,'Product-details'!$A$1:$C$1001,2,0)</f>
        <v>Food and beverages</v>
      </c>
      <c r="Q433" t="str">
        <f>VLOOKUP(A433,'City-details'!$A$1:$C$1001,3,0)</f>
        <v>Naypyitaw</v>
      </c>
      <c r="R433" t="str">
        <f>VLOOKUP(A433,'City-details'!$A$1:$C$1001,2,0)</f>
        <v>C</v>
      </c>
      <c r="S433" t="str">
        <f t="shared" si="27"/>
        <v>Poor</v>
      </c>
    </row>
    <row r="434" spans="1:19">
      <c r="A434" t="s">
        <v>447</v>
      </c>
      <c r="B434" s="1">
        <v>23.46</v>
      </c>
      <c r="C434" s="4">
        <v>6</v>
      </c>
      <c r="D434" s="2">
        <v>7.0380000000000003</v>
      </c>
      <c r="E434" s="1">
        <v>147.798</v>
      </c>
      <c r="F434" s="3">
        <v>43478</v>
      </c>
      <c r="G434" s="5">
        <v>0.80138888888888904</v>
      </c>
      <c r="H434" t="s">
        <v>13</v>
      </c>
      <c r="I434" s="1">
        <v>7.0380000000000003</v>
      </c>
      <c r="J434" s="6">
        <v>6.4</v>
      </c>
      <c r="K434" t="str">
        <f t="shared" si="24"/>
        <v>Jan</v>
      </c>
      <c r="L434" t="str">
        <f t="shared" si="25"/>
        <v>Sun</v>
      </c>
      <c r="M434" t="str">
        <f t="shared" si="26"/>
        <v>evening</v>
      </c>
      <c r="N434" t="str">
        <f>VLOOKUP(A434,'Customer-details'!$A$1:$C$1001,2,0)</f>
        <v>Normal</v>
      </c>
      <c r="O434" t="str">
        <f>VLOOKUP(A434,'Customer-details'!$A$1:$C$1001,3,0)</f>
        <v>Female</v>
      </c>
      <c r="P434" t="str">
        <f>VLOOKUP(A434,'Product-details'!$A$1:$C$1001,2,0)</f>
        <v>Electronic accessories</v>
      </c>
      <c r="Q434" t="str">
        <f>VLOOKUP(A434,'City-details'!$A$1:$C$1001,3,0)</f>
        <v>Yangon</v>
      </c>
      <c r="R434" t="str">
        <f>VLOOKUP(A434,'City-details'!$A$1:$C$1001,2,0)</f>
        <v>A</v>
      </c>
      <c r="S434" t="str">
        <f t="shared" si="27"/>
        <v>Average</v>
      </c>
    </row>
    <row r="435" spans="1:19">
      <c r="A435" t="s">
        <v>448</v>
      </c>
      <c r="B435" s="1">
        <v>95.54</v>
      </c>
      <c r="C435" s="4">
        <v>7</v>
      </c>
      <c r="D435" s="2">
        <v>33.439</v>
      </c>
      <c r="E435" s="1">
        <v>702.21900000000005</v>
      </c>
      <c r="F435" s="3">
        <v>43533</v>
      </c>
      <c r="G435" s="5">
        <v>0.60833333333333295</v>
      </c>
      <c r="H435" t="s">
        <v>17</v>
      </c>
      <c r="I435" s="1">
        <v>33.439</v>
      </c>
      <c r="J435" s="6">
        <v>9.6</v>
      </c>
      <c r="K435" t="str">
        <f t="shared" si="24"/>
        <v>Mar</v>
      </c>
      <c r="L435" t="str">
        <f t="shared" si="25"/>
        <v>Sat</v>
      </c>
      <c r="M435" t="str">
        <f t="shared" si="26"/>
        <v>afternoon</v>
      </c>
      <c r="N435" t="str">
        <f>VLOOKUP(A435,'Customer-details'!$A$1:$C$1001,2,0)</f>
        <v>Normal</v>
      </c>
      <c r="O435" t="str">
        <f>VLOOKUP(A435,'Customer-details'!$A$1:$C$1001,3,0)</f>
        <v>Male</v>
      </c>
      <c r="P435" t="str">
        <f>VLOOKUP(A435,'Product-details'!$A$1:$C$1001,2,0)</f>
        <v>Fashion accessories</v>
      </c>
      <c r="Q435" t="str">
        <f>VLOOKUP(A435,'City-details'!$A$1:$C$1001,3,0)</f>
        <v>Mandalay</v>
      </c>
      <c r="R435" t="str">
        <f>VLOOKUP(A435,'City-details'!$A$1:$C$1001,2,0)</f>
        <v>B</v>
      </c>
      <c r="S435" t="str">
        <f t="shared" si="27"/>
        <v>Good</v>
      </c>
    </row>
    <row r="436" spans="1:19">
      <c r="A436" t="s">
        <v>449</v>
      </c>
      <c r="B436" s="1">
        <v>47.44</v>
      </c>
      <c r="C436" s="4">
        <v>1</v>
      </c>
      <c r="D436" s="2">
        <v>2.3719999999999999</v>
      </c>
      <c r="E436" s="1">
        <v>49.811999999999998</v>
      </c>
      <c r="F436" s="3">
        <v>43518</v>
      </c>
      <c r="G436" s="5">
        <v>0.76319444444444395</v>
      </c>
      <c r="H436" t="s">
        <v>17</v>
      </c>
      <c r="I436" s="1">
        <v>2.3719999999999999</v>
      </c>
      <c r="J436" s="6">
        <v>6.8</v>
      </c>
      <c r="K436" t="str">
        <f t="shared" si="24"/>
        <v>Feb</v>
      </c>
      <c r="L436" t="str">
        <f t="shared" si="25"/>
        <v>Fri</v>
      </c>
      <c r="M436" t="str">
        <f t="shared" si="26"/>
        <v>evening</v>
      </c>
      <c r="N436" t="str">
        <f>VLOOKUP(A436,'Customer-details'!$A$1:$C$1001,2,0)</f>
        <v>Normal</v>
      </c>
      <c r="O436" t="str">
        <f>VLOOKUP(A436,'Customer-details'!$A$1:$C$1001,3,0)</f>
        <v>Female</v>
      </c>
      <c r="P436" t="str">
        <f>VLOOKUP(A436,'Product-details'!$A$1:$C$1001,2,0)</f>
        <v>Fashion accessories</v>
      </c>
      <c r="Q436" t="str">
        <f>VLOOKUP(A436,'City-details'!$A$1:$C$1001,3,0)</f>
        <v>Mandalay</v>
      </c>
      <c r="R436" t="str">
        <f>VLOOKUP(A436,'City-details'!$A$1:$C$1001,2,0)</f>
        <v>B</v>
      </c>
      <c r="S436" t="str">
        <f t="shared" si="27"/>
        <v>Average</v>
      </c>
    </row>
    <row r="437" spans="1:19">
      <c r="A437" t="s">
        <v>450</v>
      </c>
      <c r="B437" s="1">
        <v>99.24</v>
      </c>
      <c r="C437" s="4">
        <v>9</v>
      </c>
      <c r="D437" s="2">
        <v>44.658000000000001</v>
      </c>
      <c r="E437" s="1">
        <v>937.81799999999998</v>
      </c>
      <c r="F437" s="3">
        <v>43543</v>
      </c>
      <c r="G437" s="5">
        <v>0.79791666666666705</v>
      </c>
      <c r="H437" t="s">
        <v>13</v>
      </c>
      <c r="I437" s="1">
        <v>44.658000000000001</v>
      </c>
      <c r="J437" s="6">
        <v>9</v>
      </c>
      <c r="K437" t="str">
        <f t="shared" si="24"/>
        <v>Mar</v>
      </c>
      <c r="L437" t="str">
        <f t="shared" si="25"/>
        <v>Tue</v>
      </c>
      <c r="M437" t="str">
        <f t="shared" si="26"/>
        <v>evening</v>
      </c>
      <c r="N437" t="str">
        <f>VLOOKUP(A437,'Customer-details'!$A$1:$C$1001,2,0)</f>
        <v>Normal</v>
      </c>
      <c r="O437" t="str">
        <f>VLOOKUP(A437,'Customer-details'!$A$1:$C$1001,3,0)</f>
        <v>Male</v>
      </c>
      <c r="P437" t="str">
        <f>VLOOKUP(A437,'Product-details'!$A$1:$C$1001,2,0)</f>
        <v>Sports and travel</v>
      </c>
      <c r="Q437" t="str">
        <f>VLOOKUP(A437,'City-details'!$A$1:$C$1001,3,0)</f>
        <v>Naypyitaw</v>
      </c>
      <c r="R437" t="str">
        <f>VLOOKUP(A437,'City-details'!$A$1:$C$1001,2,0)</f>
        <v>C</v>
      </c>
      <c r="S437" t="str">
        <f t="shared" si="27"/>
        <v>Good</v>
      </c>
    </row>
    <row r="438" spans="1:19">
      <c r="A438" t="s">
        <v>451</v>
      </c>
      <c r="B438" s="1">
        <v>82.93</v>
      </c>
      <c r="C438" s="4">
        <v>4</v>
      </c>
      <c r="D438" s="2">
        <v>16.585999999999999</v>
      </c>
      <c r="E438" s="1">
        <v>348.30599999999998</v>
      </c>
      <c r="F438" s="3">
        <v>43485</v>
      </c>
      <c r="G438" s="5">
        <v>0.70208333333333295</v>
      </c>
      <c r="H438" t="s">
        <v>13</v>
      </c>
      <c r="I438" s="1">
        <v>16.585999999999999</v>
      </c>
      <c r="J438" s="6">
        <v>9.6</v>
      </c>
      <c r="K438" t="str">
        <f t="shared" si="24"/>
        <v>Jan</v>
      </c>
      <c r="L438" t="str">
        <f t="shared" si="25"/>
        <v>Sun</v>
      </c>
      <c r="M438" t="str">
        <f t="shared" si="26"/>
        <v>evening</v>
      </c>
      <c r="N438" t="str">
        <f>VLOOKUP(A438,'Customer-details'!$A$1:$C$1001,2,0)</f>
        <v>Member</v>
      </c>
      <c r="O438" t="str">
        <f>VLOOKUP(A438,'Customer-details'!$A$1:$C$1001,3,0)</f>
        <v>Male</v>
      </c>
      <c r="P438" t="str">
        <f>VLOOKUP(A438,'Product-details'!$A$1:$C$1001,2,0)</f>
        <v>Sports and travel</v>
      </c>
      <c r="Q438" t="str">
        <f>VLOOKUP(A438,'City-details'!$A$1:$C$1001,3,0)</f>
        <v>Naypyitaw</v>
      </c>
      <c r="R438" t="str">
        <f>VLOOKUP(A438,'City-details'!$A$1:$C$1001,2,0)</f>
        <v>C</v>
      </c>
      <c r="S438" t="str">
        <f t="shared" si="27"/>
        <v>Good</v>
      </c>
    </row>
    <row r="439" spans="1:19">
      <c r="A439" t="s">
        <v>452</v>
      </c>
      <c r="B439" s="1">
        <v>33.99</v>
      </c>
      <c r="C439" s="4">
        <v>6</v>
      </c>
      <c r="D439" s="2">
        <v>10.196999999999999</v>
      </c>
      <c r="E439" s="1">
        <v>214.137</v>
      </c>
      <c r="F439" s="3">
        <v>43532</v>
      </c>
      <c r="G439" s="5">
        <v>0.65069444444444402</v>
      </c>
      <c r="H439" t="s">
        <v>17</v>
      </c>
      <c r="I439" s="1">
        <v>10.196999999999999</v>
      </c>
      <c r="J439" s="6">
        <v>7.7</v>
      </c>
      <c r="K439" t="str">
        <f t="shared" si="24"/>
        <v>Mar</v>
      </c>
      <c r="L439" t="str">
        <f t="shared" si="25"/>
        <v>Fri</v>
      </c>
      <c r="M439" t="str">
        <f t="shared" si="26"/>
        <v>afternoon</v>
      </c>
      <c r="N439" t="str">
        <f>VLOOKUP(A439,'Customer-details'!$A$1:$C$1001,2,0)</f>
        <v>Normal</v>
      </c>
      <c r="O439" t="str">
        <f>VLOOKUP(A439,'Customer-details'!$A$1:$C$1001,3,0)</f>
        <v>Male</v>
      </c>
      <c r="P439" t="str">
        <f>VLOOKUP(A439,'Product-details'!$A$1:$C$1001,2,0)</f>
        <v>Home and lifestyle</v>
      </c>
      <c r="Q439" t="str">
        <f>VLOOKUP(A439,'City-details'!$A$1:$C$1001,3,0)</f>
        <v>Yangon</v>
      </c>
      <c r="R439" t="str">
        <f>VLOOKUP(A439,'City-details'!$A$1:$C$1001,2,0)</f>
        <v>A</v>
      </c>
      <c r="S439" t="str">
        <f t="shared" si="27"/>
        <v>Average</v>
      </c>
    </row>
    <row r="440" spans="1:19">
      <c r="A440" t="s">
        <v>453</v>
      </c>
      <c r="B440" s="1">
        <v>17.04</v>
      </c>
      <c r="C440" s="4">
        <v>4</v>
      </c>
      <c r="D440" s="2">
        <v>3.4079999999999999</v>
      </c>
      <c r="E440" s="1">
        <v>71.567999999999998</v>
      </c>
      <c r="F440" s="3">
        <v>43532</v>
      </c>
      <c r="G440" s="5">
        <v>0.84375</v>
      </c>
      <c r="H440" t="s">
        <v>13</v>
      </c>
      <c r="I440" s="1">
        <v>3.4079999999999999</v>
      </c>
      <c r="J440" s="6">
        <v>7</v>
      </c>
      <c r="K440" t="str">
        <f t="shared" si="24"/>
        <v>Mar</v>
      </c>
      <c r="L440" t="str">
        <f t="shared" si="25"/>
        <v>Fri</v>
      </c>
      <c r="M440" t="str">
        <f t="shared" si="26"/>
        <v>evening</v>
      </c>
      <c r="N440" t="str">
        <f>VLOOKUP(A440,'Customer-details'!$A$1:$C$1001,2,0)</f>
        <v>Member</v>
      </c>
      <c r="O440" t="str">
        <f>VLOOKUP(A440,'Customer-details'!$A$1:$C$1001,3,0)</f>
        <v>Male</v>
      </c>
      <c r="P440" t="str">
        <f>VLOOKUP(A440,'Product-details'!$A$1:$C$1001,2,0)</f>
        <v>Food and beverages</v>
      </c>
      <c r="Q440" t="str">
        <f>VLOOKUP(A440,'City-details'!$A$1:$C$1001,3,0)</f>
        <v>Naypyitaw</v>
      </c>
      <c r="R440" t="str">
        <f>VLOOKUP(A440,'City-details'!$A$1:$C$1001,2,0)</f>
        <v>C</v>
      </c>
      <c r="S440" t="str">
        <f t="shared" si="27"/>
        <v>Average</v>
      </c>
    </row>
    <row r="441" spans="1:19">
      <c r="A441" t="s">
        <v>454</v>
      </c>
      <c r="B441" s="1">
        <v>40.86</v>
      </c>
      <c r="C441" s="4">
        <v>8</v>
      </c>
      <c r="D441" s="2">
        <v>16.344000000000001</v>
      </c>
      <c r="E441" s="1">
        <v>343.22399999999999</v>
      </c>
      <c r="F441" s="3">
        <v>43503</v>
      </c>
      <c r="G441" s="5">
        <v>0.60972222222222205</v>
      </c>
      <c r="H441" t="s">
        <v>17</v>
      </c>
      <c r="I441" s="1">
        <v>16.344000000000001</v>
      </c>
      <c r="J441" s="6">
        <v>6.5</v>
      </c>
      <c r="K441" t="str">
        <f t="shared" si="24"/>
        <v>Feb</v>
      </c>
      <c r="L441" t="str">
        <f t="shared" si="25"/>
        <v>Thu</v>
      </c>
      <c r="M441" t="str">
        <f t="shared" si="26"/>
        <v>afternoon</v>
      </c>
      <c r="N441" t="str">
        <f>VLOOKUP(A441,'Customer-details'!$A$1:$C$1001,2,0)</f>
        <v>Normal</v>
      </c>
      <c r="O441" t="str">
        <f>VLOOKUP(A441,'Customer-details'!$A$1:$C$1001,3,0)</f>
        <v>Female</v>
      </c>
      <c r="P441" t="str">
        <f>VLOOKUP(A441,'Product-details'!$A$1:$C$1001,2,0)</f>
        <v>Electronic accessories</v>
      </c>
      <c r="Q441" t="str">
        <f>VLOOKUP(A441,'City-details'!$A$1:$C$1001,3,0)</f>
        <v>Naypyitaw</v>
      </c>
      <c r="R441" t="str">
        <f>VLOOKUP(A441,'City-details'!$A$1:$C$1001,2,0)</f>
        <v>C</v>
      </c>
      <c r="S441" t="str">
        <f t="shared" si="27"/>
        <v>Average</v>
      </c>
    </row>
    <row r="442" spans="1:19">
      <c r="A442" t="s">
        <v>455</v>
      </c>
      <c r="B442" s="1">
        <v>17.440000000000001</v>
      </c>
      <c r="C442" s="4">
        <v>5</v>
      </c>
      <c r="D442" s="2">
        <v>4.3600000000000003</v>
      </c>
      <c r="E442" s="1">
        <v>91.56</v>
      </c>
      <c r="F442" s="3">
        <v>43480</v>
      </c>
      <c r="G442" s="5">
        <v>0.80902777777777801</v>
      </c>
      <c r="H442" t="s">
        <v>15</v>
      </c>
      <c r="I442" s="1">
        <v>4.3600000000000003</v>
      </c>
      <c r="J442" s="6">
        <v>8.1</v>
      </c>
      <c r="K442" t="str">
        <f t="shared" si="24"/>
        <v>Jan</v>
      </c>
      <c r="L442" t="str">
        <f t="shared" si="25"/>
        <v>Tue</v>
      </c>
      <c r="M442" t="str">
        <f t="shared" si="26"/>
        <v>evening</v>
      </c>
      <c r="N442" t="str">
        <f>VLOOKUP(A442,'Customer-details'!$A$1:$C$1001,2,0)</f>
        <v>Member</v>
      </c>
      <c r="O442" t="str">
        <f>VLOOKUP(A442,'Customer-details'!$A$1:$C$1001,3,0)</f>
        <v>Male</v>
      </c>
      <c r="P442" t="str">
        <f>VLOOKUP(A442,'Product-details'!$A$1:$C$1001,2,0)</f>
        <v>Food and beverages</v>
      </c>
      <c r="Q442" t="str">
        <f>VLOOKUP(A442,'City-details'!$A$1:$C$1001,3,0)</f>
        <v>Naypyitaw</v>
      </c>
      <c r="R442" t="str">
        <f>VLOOKUP(A442,'City-details'!$A$1:$C$1001,2,0)</f>
        <v>C</v>
      </c>
      <c r="S442" t="str">
        <f t="shared" si="27"/>
        <v>Good</v>
      </c>
    </row>
    <row r="443" spans="1:19">
      <c r="A443" t="s">
        <v>456</v>
      </c>
      <c r="B443" s="1">
        <v>88.43</v>
      </c>
      <c r="C443" s="4">
        <v>8</v>
      </c>
      <c r="D443" s="2">
        <v>35.372</v>
      </c>
      <c r="E443" s="1">
        <v>742.81200000000001</v>
      </c>
      <c r="F443" s="3">
        <v>43546</v>
      </c>
      <c r="G443" s="5">
        <v>0.81597222222222199</v>
      </c>
      <c r="H443" t="s">
        <v>17</v>
      </c>
      <c r="I443" s="1">
        <v>35.372</v>
      </c>
      <c r="J443" s="6">
        <v>4.3</v>
      </c>
      <c r="K443" t="str">
        <f t="shared" si="24"/>
        <v>Mar</v>
      </c>
      <c r="L443" t="str">
        <f t="shared" si="25"/>
        <v>Fri</v>
      </c>
      <c r="M443" t="str">
        <f t="shared" si="26"/>
        <v>evening</v>
      </c>
      <c r="N443" t="str">
        <f>VLOOKUP(A443,'Customer-details'!$A$1:$C$1001,2,0)</f>
        <v>Member</v>
      </c>
      <c r="O443" t="str">
        <f>VLOOKUP(A443,'Customer-details'!$A$1:$C$1001,3,0)</f>
        <v>Female</v>
      </c>
      <c r="P443" t="str">
        <f>VLOOKUP(A443,'Product-details'!$A$1:$C$1001,2,0)</f>
        <v>Sports and travel</v>
      </c>
      <c r="Q443" t="str">
        <f>VLOOKUP(A443,'City-details'!$A$1:$C$1001,3,0)</f>
        <v>Mandalay</v>
      </c>
      <c r="R443" t="str">
        <f>VLOOKUP(A443,'City-details'!$A$1:$C$1001,2,0)</f>
        <v>B</v>
      </c>
      <c r="S443" t="str">
        <f t="shared" si="27"/>
        <v>Poor</v>
      </c>
    </row>
    <row r="444" spans="1:19">
      <c r="A444" t="s">
        <v>457</v>
      </c>
      <c r="B444" s="1">
        <v>89.21</v>
      </c>
      <c r="C444" s="4">
        <v>9</v>
      </c>
      <c r="D444" s="2">
        <v>40.144500000000001</v>
      </c>
      <c r="E444" s="1">
        <v>843.03449999999998</v>
      </c>
      <c r="F444" s="3">
        <v>43480</v>
      </c>
      <c r="G444" s="5">
        <v>0.65416666666666701</v>
      </c>
      <c r="H444" t="s">
        <v>17</v>
      </c>
      <c r="I444" s="1">
        <v>40.144500000000001</v>
      </c>
      <c r="J444" s="6">
        <v>6.5</v>
      </c>
      <c r="K444" t="str">
        <f t="shared" si="24"/>
        <v>Jan</v>
      </c>
      <c r="L444" t="str">
        <f t="shared" si="25"/>
        <v>Tue</v>
      </c>
      <c r="M444" t="str">
        <f t="shared" si="26"/>
        <v>afternoon</v>
      </c>
      <c r="N444" t="str">
        <f>VLOOKUP(A444,'Customer-details'!$A$1:$C$1001,2,0)</f>
        <v>Member</v>
      </c>
      <c r="O444" t="str">
        <f>VLOOKUP(A444,'Customer-details'!$A$1:$C$1001,3,0)</f>
        <v>Female</v>
      </c>
      <c r="P444" t="str">
        <f>VLOOKUP(A444,'Product-details'!$A$1:$C$1001,2,0)</f>
        <v>Home and lifestyle</v>
      </c>
      <c r="Q444" t="str">
        <f>VLOOKUP(A444,'City-details'!$A$1:$C$1001,3,0)</f>
        <v>Yangon</v>
      </c>
      <c r="R444" t="str">
        <f>VLOOKUP(A444,'City-details'!$A$1:$C$1001,2,0)</f>
        <v>A</v>
      </c>
      <c r="S444" t="str">
        <f t="shared" si="27"/>
        <v>Average</v>
      </c>
    </row>
    <row r="445" spans="1:19">
      <c r="A445" t="s">
        <v>458</v>
      </c>
      <c r="B445" s="1">
        <v>12.78</v>
      </c>
      <c r="C445" s="4">
        <v>1</v>
      </c>
      <c r="D445" s="2">
        <v>0.63900000000000001</v>
      </c>
      <c r="E445" s="1">
        <v>13.419</v>
      </c>
      <c r="F445" s="3">
        <v>43473</v>
      </c>
      <c r="G445" s="5">
        <v>0.59097222222222201</v>
      </c>
      <c r="H445" t="s">
        <v>13</v>
      </c>
      <c r="I445" s="1">
        <v>0.63900000000000001</v>
      </c>
      <c r="J445" s="6">
        <v>9.5</v>
      </c>
      <c r="K445" t="str">
        <f t="shared" si="24"/>
        <v>Jan</v>
      </c>
      <c r="L445" t="str">
        <f t="shared" si="25"/>
        <v>Tue</v>
      </c>
      <c r="M445" t="str">
        <f t="shared" si="26"/>
        <v>afternoon</v>
      </c>
      <c r="N445" t="str">
        <f>VLOOKUP(A445,'Customer-details'!$A$1:$C$1001,2,0)</f>
        <v>Normal</v>
      </c>
      <c r="O445" t="str">
        <f>VLOOKUP(A445,'Customer-details'!$A$1:$C$1001,3,0)</f>
        <v>Male</v>
      </c>
      <c r="P445" t="str">
        <f>VLOOKUP(A445,'Product-details'!$A$1:$C$1001,2,0)</f>
        <v>Fashion accessories</v>
      </c>
      <c r="Q445" t="str">
        <f>VLOOKUP(A445,'City-details'!$A$1:$C$1001,3,0)</f>
        <v>Naypyitaw</v>
      </c>
      <c r="R445" t="str">
        <f>VLOOKUP(A445,'City-details'!$A$1:$C$1001,2,0)</f>
        <v>C</v>
      </c>
      <c r="S445" t="str">
        <f t="shared" si="27"/>
        <v>Good</v>
      </c>
    </row>
    <row r="446" spans="1:19">
      <c r="A446" t="s">
        <v>459</v>
      </c>
      <c r="B446" s="1">
        <v>19.100000000000001</v>
      </c>
      <c r="C446" s="4">
        <v>7</v>
      </c>
      <c r="D446" s="2">
        <v>6.6849999999999996</v>
      </c>
      <c r="E446" s="1">
        <v>140.38499999999999</v>
      </c>
      <c r="F446" s="3">
        <v>43480</v>
      </c>
      <c r="G446" s="5">
        <v>0.44652777777777802</v>
      </c>
      <c r="H446" t="s">
        <v>15</v>
      </c>
      <c r="I446" s="1">
        <v>6.6849999999999996</v>
      </c>
      <c r="J446" s="6">
        <v>9.6999999999999993</v>
      </c>
      <c r="K446" t="str">
        <f t="shared" si="24"/>
        <v>Jan</v>
      </c>
      <c r="L446" t="str">
        <f t="shared" si="25"/>
        <v>Tue</v>
      </c>
      <c r="M446" t="str">
        <f t="shared" si="26"/>
        <v>morning</v>
      </c>
      <c r="N446" t="str">
        <f>VLOOKUP(A446,'Customer-details'!$A$1:$C$1001,2,0)</f>
        <v>Normal</v>
      </c>
      <c r="O446" t="str">
        <f>VLOOKUP(A446,'Customer-details'!$A$1:$C$1001,3,0)</f>
        <v>Female</v>
      </c>
      <c r="P446" t="str">
        <f>VLOOKUP(A446,'Product-details'!$A$1:$C$1001,2,0)</f>
        <v>Sports and travel</v>
      </c>
      <c r="Q446" t="str">
        <f>VLOOKUP(A446,'City-details'!$A$1:$C$1001,3,0)</f>
        <v>Yangon</v>
      </c>
      <c r="R446" t="str">
        <f>VLOOKUP(A446,'City-details'!$A$1:$C$1001,2,0)</f>
        <v>A</v>
      </c>
      <c r="S446" t="str">
        <f t="shared" si="27"/>
        <v>Good</v>
      </c>
    </row>
    <row r="447" spans="1:19">
      <c r="A447" t="s">
        <v>460</v>
      </c>
      <c r="B447" s="1">
        <v>19.149999999999999</v>
      </c>
      <c r="C447" s="4">
        <v>1</v>
      </c>
      <c r="D447" s="2">
        <v>0.95750000000000002</v>
      </c>
      <c r="E447" s="1">
        <v>20.107500000000002</v>
      </c>
      <c r="F447" s="3">
        <v>43493</v>
      </c>
      <c r="G447" s="5">
        <v>0.74861111111111101</v>
      </c>
      <c r="H447" t="s">
        <v>17</v>
      </c>
      <c r="I447" s="1">
        <v>0.95750000000000002</v>
      </c>
      <c r="J447" s="6">
        <v>9.5</v>
      </c>
      <c r="K447" t="str">
        <f t="shared" si="24"/>
        <v>Jan</v>
      </c>
      <c r="L447" t="str">
        <f t="shared" si="25"/>
        <v>Mon</v>
      </c>
      <c r="M447" t="str">
        <f t="shared" si="26"/>
        <v>evening</v>
      </c>
      <c r="N447" t="str">
        <f>VLOOKUP(A447,'Customer-details'!$A$1:$C$1001,2,0)</f>
        <v>Member</v>
      </c>
      <c r="O447" t="str">
        <f>VLOOKUP(A447,'Customer-details'!$A$1:$C$1001,3,0)</f>
        <v>Female</v>
      </c>
      <c r="P447" t="str">
        <f>VLOOKUP(A447,'Product-details'!$A$1:$C$1001,2,0)</f>
        <v>Health and beauty</v>
      </c>
      <c r="Q447" t="str">
        <f>VLOOKUP(A447,'City-details'!$A$1:$C$1001,3,0)</f>
        <v>Mandalay</v>
      </c>
      <c r="R447" t="str">
        <f>VLOOKUP(A447,'City-details'!$A$1:$C$1001,2,0)</f>
        <v>B</v>
      </c>
      <c r="S447" t="str">
        <f t="shared" si="27"/>
        <v>Good</v>
      </c>
    </row>
    <row r="448" spans="1:19">
      <c r="A448" t="s">
        <v>461</v>
      </c>
      <c r="B448" s="1">
        <v>27.66</v>
      </c>
      <c r="C448" s="4">
        <v>10</v>
      </c>
      <c r="D448" s="2">
        <v>13.83</v>
      </c>
      <c r="E448" s="1">
        <v>290.43</v>
      </c>
      <c r="F448" s="3">
        <v>43510</v>
      </c>
      <c r="G448" s="5">
        <v>0.47638888888888897</v>
      </c>
      <c r="H448" t="s">
        <v>17</v>
      </c>
      <c r="I448" s="1">
        <v>13.83</v>
      </c>
      <c r="J448" s="6">
        <v>8.9</v>
      </c>
      <c r="K448" t="str">
        <f t="shared" si="24"/>
        <v>Feb</v>
      </c>
      <c r="L448" t="str">
        <f t="shared" si="25"/>
        <v>Thu</v>
      </c>
      <c r="M448" t="str">
        <f t="shared" si="26"/>
        <v>morning</v>
      </c>
      <c r="N448" t="str">
        <f>VLOOKUP(A448,'Customer-details'!$A$1:$C$1001,2,0)</f>
        <v>Member</v>
      </c>
      <c r="O448" t="str">
        <f>VLOOKUP(A448,'Customer-details'!$A$1:$C$1001,3,0)</f>
        <v>Male</v>
      </c>
      <c r="P448" t="str">
        <f>VLOOKUP(A448,'Product-details'!$A$1:$C$1001,2,0)</f>
        <v>Food and beverages</v>
      </c>
      <c r="Q448" t="str">
        <f>VLOOKUP(A448,'City-details'!$A$1:$C$1001,3,0)</f>
        <v>Naypyitaw</v>
      </c>
      <c r="R448" t="str">
        <f>VLOOKUP(A448,'City-details'!$A$1:$C$1001,2,0)</f>
        <v>C</v>
      </c>
      <c r="S448" t="str">
        <f t="shared" si="27"/>
        <v>Good</v>
      </c>
    </row>
    <row r="449" spans="1:19">
      <c r="A449" t="s">
        <v>462</v>
      </c>
      <c r="B449" s="1">
        <v>45.74</v>
      </c>
      <c r="C449" s="4">
        <v>3</v>
      </c>
      <c r="D449" s="2">
        <v>6.8609999999999998</v>
      </c>
      <c r="E449" s="1">
        <v>144.08099999999999</v>
      </c>
      <c r="F449" s="3">
        <v>43534</v>
      </c>
      <c r="G449" s="5">
        <v>0.73472222222222205</v>
      </c>
      <c r="H449" t="s">
        <v>17</v>
      </c>
      <c r="I449" s="1">
        <v>6.8609999999999998</v>
      </c>
      <c r="J449" s="6">
        <v>6.5</v>
      </c>
      <c r="K449" t="str">
        <f t="shared" si="24"/>
        <v>Mar</v>
      </c>
      <c r="L449" t="str">
        <f t="shared" si="25"/>
        <v>Sun</v>
      </c>
      <c r="M449" t="str">
        <f t="shared" si="26"/>
        <v>evening</v>
      </c>
      <c r="N449" t="str">
        <f>VLOOKUP(A449,'Customer-details'!$A$1:$C$1001,2,0)</f>
        <v>Normal</v>
      </c>
      <c r="O449" t="str">
        <f>VLOOKUP(A449,'Customer-details'!$A$1:$C$1001,3,0)</f>
        <v>Male</v>
      </c>
      <c r="P449" t="str">
        <f>VLOOKUP(A449,'Product-details'!$A$1:$C$1001,2,0)</f>
        <v>Fashion accessories</v>
      </c>
      <c r="Q449" t="str">
        <f>VLOOKUP(A449,'City-details'!$A$1:$C$1001,3,0)</f>
        <v>Naypyitaw</v>
      </c>
      <c r="R449" t="str">
        <f>VLOOKUP(A449,'City-details'!$A$1:$C$1001,2,0)</f>
        <v>C</v>
      </c>
      <c r="S449" t="str">
        <f t="shared" si="27"/>
        <v>Average</v>
      </c>
    </row>
    <row r="450" spans="1:19">
      <c r="A450" t="s">
        <v>463</v>
      </c>
      <c r="B450" s="1">
        <v>27.07</v>
      </c>
      <c r="C450" s="4">
        <v>1</v>
      </c>
      <c r="D450" s="2">
        <v>1.3534999999999999</v>
      </c>
      <c r="E450" s="1">
        <v>28.423500000000001</v>
      </c>
      <c r="F450" s="3">
        <v>43477</v>
      </c>
      <c r="G450" s="5">
        <v>0.83819444444444402</v>
      </c>
      <c r="H450" t="s">
        <v>17</v>
      </c>
      <c r="I450" s="1">
        <v>1.3534999999999999</v>
      </c>
      <c r="J450" s="6">
        <v>5.3</v>
      </c>
      <c r="K450" t="str">
        <f t="shared" ref="K450:K513" si="28">TEXT(F450,"MMM")</f>
        <v>Jan</v>
      </c>
      <c r="L450" t="str">
        <f t="shared" ref="L450:L513" si="29">TEXT(F450,"ddd")</f>
        <v>Sat</v>
      </c>
      <c r="M450" t="str">
        <f t="shared" si="26"/>
        <v>evening</v>
      </c>
      <c r="N450" t="str">
        <f>VLOOKUP(A450,'Customer-details'!$A$1:$C$1001,2,0)</f>
        <v>Member</v>
      </c>
      <c r="O450" t="str">
        <f>VLOOKUP(A450,'Customer-details'!$A$1:$C$1001,3,0)</f>
        <v>Female</v>
      </c>
      <c r="P450" t="str">
        <f>VLOOKUP(A450,'Product-details'!$A$1:$C$1001,2,0)</f>
        <v>Health and beauty</v>
      </c>
      <c r="Q450" t="str">
        <f>VLOOKUP(A450,'City-details'!$A$1:$C$1001,3,0)</f>
        <v>Mandalay</v>
      </c>
      <c r="R450" t="str">
        <f>VLOOKUP(A450,'City-details'!$A$1:$C$1001,2,0)</f>
        <v>B</v>
      </c>
      <c r="S450" t="str">
        <f t="shared" si="27"/>
        <v>Poor</v>
      </c>
    </row>
    <row r="451" spans="1:19">
      <c r="A451" t="s">
        <v>464</v>
      </c>
      <c r="B451" s="1">
        <v>39.119999999999997</v>
      </c>
      <c r="C451" s="4">
        <v>1</v>
      </c>
      <c r="D451" s="2">
        <v>1.956</v>
      </c>
      <c r="E451" s="1">
        <v>41.076000000000001</v>
      </c>
      <c r="F451" s="3">
        <v>43550</v>
      </c>
      <c r="G451" s="5">
        <v>0.45972222222222198</v>
      </c>
      <c r="H451" t="s">
        <v>17</v>
      </c>
      <c r="I451" s="1">
        <v>1.956</v>
      </c>
      <c r="J451" s="6">
        <v>9.6</v>
      </c>
      <c r="K451" t="str">
        <f t="shared" si="28"/>
        <v>Mar</v>
      </c>
      <c r="L451" t="str">
        <f t="shared" si="29"/>
        <v>Tue</v>
      </c>
      <c r="M451" t="str">
        <f t="shared" ref="M451:M514" si="30">IF(G451&lt;TIME(12,0,0),"morning",IF(AND(G451&gt;=TIME(12,0,0),G451&lt;TIME(16,0,0)),"afternoon","evening"))</f>
        <v>morning</v>
      </c>
      <c r="N451" t="str">
        <f>VLOOKUP(A451,'Customer-details'!$A$1:$C$1001,2,0)</f>
        <v>Member</v>
      </c>
      <c r="O451" t="str">
        <f>VLOOKUP(A451,'Customer-details'!$A$1:$C$1001,3,0)</f>
        <v>Female</v>
      </c>
      <c r="P451" t="str">
        <f>VLOOKUP(A451,'Product-details'!$A$1:$C$1001,2,0)</f>
        <v>Sports and travel</v>
      </c>
      <c r="Q451" t="str">
        <f>VLOOKUP(A451,'City-details'!$A$1:$C$1001,3,0)</f>
        <v>Mandalay</v>
      </c>
      <c r="R451" t="str">
        <f>VLOOKUP(A451,'City-details'!$A$1:$C$1001,2,0)</f>
        <v>B</v>
      </c>
      <c r="S451" t="str">
        <f t="shared" ref="S451:S514" si="31">IF(J451&gt;=8,"Good",IF(AND(J451&lt;8,J451&gt;=6),"Average","Poor"))</f>
        <v>Good</v>
      </c>
    </row>
    <row r="452" spans="1:19">
      <c r="A452" t="s">
        <v>465</v>
      </c>
      <c r="B452" s="1">
        <v>74.709999999999994</v>
      </c>
      <c r="C452" s="4">
        <v>6</v>
      </c>
      <c r="D452" s="2">
        <v>22.413</v>
      </c>
      <c r="E452" s="1">
        <v>470.673</v>
      </c>
      <c r="F452" s="3">
        <v>43466</v>
      </c>
      <c r="G452" s="5">
        <v>0.79652777777777795</v>
      </c>
      <c r="H452" t="s">
        <v>15</v>
      </c>
      <c r="I452" s="1">
        <v>22.413</v>
      </c>
      <c r="J452" s="6">
        <v>6.7</v>
      </c>
      <c r="K452" t="str">
        <f t="shared" si="28"/>
        <v>Jan</v>
      </c>
      <c r="L452" t="str">
        <f t="shared" si="29"/>
        <v>Tue</v>
      </c>
      <c r="M452" t="str">
        <f t="shared" si="30"/>
        <v>evening</v>
      </c>
      <c r="N452" t="str">
        <f>VLOOKUP(A452,'Customer-details'!$A$1:$C$1001,2,0)</f>
        <v>Normal</v>
      </c>
      <c r="O452" t="str">
        <f>VLOOKUP(A452,'Customer-details'!$A$1:$C$1001,3,0)</f>
        <v>Female</v>
      </c>
      <c r="P452" t="str">
        <f>VLOOKUP(A452,'Product-details'!$A$1:$C$1001,2,0)</f>
        <v>Electronic accessories</v>
      </c>
      <c r="Q452" t="str">
        <f>VLOOKUP(A452,'City-details'!$A$1:$C$1001,3,0)</f>
        <v>Mandalay</v>
      </c>
      <c r="R452" t="str">
        <f>VLOOKUP(A452,'City-details'!$A$1:$C$1001,2,0)</f>
        <v>B</v>
      </c>
      <c r="S452" t="str">
        <f t="shared" si="31"/>
        <v>Average</v>
      </c>
    </row>
    <row r="453" spans="1:19">
      <c r="A453" t="s">
        <v>466</v>
      </c>
      <c r="B453" s="1">
        <v>22.01</v>
      </c>
      <c r="C453" s="4">
        <v>6</v>
      </c>
      <c r="D453" s="2">
        <v>6.6029999999999998</v>
      </c>
      <c r="E453" s="1">
        <v>138.66300000000001</v>
      </c>
      <c r="F453" s="3">
        <v>43467</v>
      </c>
      <c r="G453" s="5">
        <v>0.78472222222222199</v>
      </c>
      <c r="H453" t="s">
        <v>15</v>
      </c>
      <c r="I453" s="1">
        <v>6.6029999999999998</v>
      </c>
      <c r="J453" s="6">
        <v>7.6</v>
      </c>
      <c r="K453" t="str">
        <f t="shared" si="28"/>
        <v>Jan</v>
      </c>
      <c r="L453" t="str">
        <f t="shared" si="29"/>
        <v>Wed</v>
      </c>
      <c r="M453" t="str">
        <f t="shared" si="30"/>
        <v>evening</v>
      </c>
      <c r="N453" t="str">
        <f>VLOOKUP(A453,'Customer-details'!$A$1:$C$1001,2,0)</f>
        <v>Normal</v>
      </c>
      <c r="O453" t="str">
        <f>VLOOKUP(A453,'Customer-details'!$A$1:$C$1001,3,0)</f>
        <v>Male</v>
      </c>
      <c r="P453" t="str">
        <f>VLOOKUP(A453,'Product-details'!$A$1:$C$1001,2,0)</f>
        <v>Electronic accessories</v>
      </c>
      <c r="Q453" t="str">
        <f>VLOOKUP(A453,'City-details'!$A$1:$C$1001,3,0)</f>
        <v>Mandalay</v>
      </c>
      <c r="R453" t="str">
        <f>VLOOKUP(A453,'City-details'!$A$1:$C$1001,2,0)</f>
        <v>B</v>
      </c>
      <c r="S453" t="str">
        <f t="shared" si="31"/>
        <v>Average</v>
      </c>
    </row>
    <row r="454" spans="1:19">
      <c r="A454" t="s">
        <v>467</v>
      </c>
      <c r="B454" s="1">
        <v>63.61</v>
      </c>
      <c r="C454" s="4">
        <v>5</v>
      </c>
      <c r="D454" s="2">
        <v>15.9025</v>
      </c>
      <c r="E454" s="1">
        <v>333.95249999999999</v>
      </c>
      <c r="F454" s="3">
        <v>43540</v>
      </c>
      <c r="G454" s="5">
        <v>0.52986111111111101</v>
      </c>
      <c r="H454" t="s">
        <v>13</v>
      </c>
      <c r="I454" s="1">
        <v>15.9025</v>
      </c>
      <c r="J454" s="6">
        <v>4.8</v>
      </c>
      <c r="K454" t="str">
        <f t="shared" si="28"/>
        <v>Mar</v>
      </c>
      <c r="L454" t="str">
        <f t="shared" si="29"/>
        <v>Sat</v>
      </c>
      <c r="M454" t="str">
        <f t="shared" si="30"/>
        <v>afternoon</v>
      </c>
      <c r="N454" t="str">
        <f>VLOOKUP(A454,'Customer-details'!$A$1:$C$1001,2,0)</f>
        <v>Normal</v>
      </c>
      <c r="O454" t="str">
        <f>VLOOKUP(A454,'Customer-details'!$A$1:$C$1001,3,0)</f>
        <v>Female</v>
      </c>
      <c r="P454" t="str">
        <f>VLOOKUP(A454,'Product-details'!$A$1:$C$1001,2,0)</f>
        <v>Food and beverages</v>
      </c>
      <c r="Q454" t="str">
        <f>VLOOKUP(A454,'City-details'!$A$1:$C$1001,3,0)</f>
        <v>Yangon</v>
      </c>
      <c r="R454" t="str">
        <f>VLOOKUP(A454,'City-details'!$A$1:$C$1001,2,0)</f>
        <v>A</v>
      </c>
      <c r="S454" t="str">
        <f t="shared" si="31"/>
        <v>Poor</v>
      </c>
    </row>
    <row r="455" spans="1:19">
      <c r="A455" t="s">
        <v>468</v>
      </c>
      <c r="B455" s="1">
        <v>25</v>
      </c>
      <c r="C455" s="4">
        <v>1</v>
      </c>
      <c r="D455" s="2">
        <v>1.25</v>
      </c>
      <c r="E455" s="1">
        <v>26.25</v>
      </c>
      <c r="F455" s="3">
        <v>43527</v>
      </c>
      <c r="G455" s="5">
        <v>0.63124999999999998</v>
      </c>
      <c r="H455" t="s">
        <v>13</v>
      </c>
      <c r="I455" s="1">
        <v>1.25</v>
      </c>
      <c r="J455" s="6">
        <v>5.5</v>
      </c>
      <c r="K455" t="str">
        <f t="shared" si="28"/>
        <v>Mar</v>
      </c>
      <c r="L455" t="str">
        <f t="shared" si="29"/>
        <v>Sun</v>
      </c>
      <c r="M455" t="str">
        <f t="shared" si="30"/>
        <v>afternoon</v>
      </c>
      <c r="N455" t="str">
        <f>VLOOKUP(A455,'Customer-details'!$A$1:$C$1001,2,0)</f>
        <v>Normal</v>
      </c>
      <c r="O455" t="str">
        <f>VLOOKUP(A455,'Customer-details'!$A$1:$C$1001,3,0)</f>
        <v>Male</v>
      </c>
      <c r="P455" t="str">
        <f>VLOOKUP(A455,'Product-details'!$A$1:$C$1001,2,0)</f>
        <v>Health and beauty</v>
      </c>
      <c r="Q455" t="str">
        <f>VLOOKUP(A455,'City-details'!$A$1:$C$1001,3,0)</f>
        <v>Yangon</v>
      </c>
      <c r="R455" t="str">
        <f>VLOOKUP(A455,'City-details'!$A$1:$C$1001,2,0)</f>
        <v>A</v>
      </c>
      <c r="S455" t="str">
        <f t="shared" si="31"/>
        <v>Poor</v>
      </c>
    </row>
    <row r="456" spans="1:19">
      <c r="A456" t="s">
        <v>469</v>
      </c>
      <c r="B456" s="1">
        <v>20.77</v>
      </c>
      <c r="C456" s="4">
        <v>4</v>
      </c>
      <c r="D456" s="2">
        <v>4.1539999999999999</v>
      </c>
      <c r="E456" s="1">
        <v>87.233999999999995</v>
      </c>
      <c r="F456" s="3">
        <v>43496</v>
      </c>
      <c r="G456" s="5">
        <v>0.57430555555555596</v>
      </c>
      <c r="H456" t="s">
        <v>15</v>
      </c>
      <c r="I456" s="1">
        <v>4.1539999999999999</v>
      </c>
      <c r="J456" s="6">
        <v>4.7</v>
      </c>
      <c r="K456" t="str">
        <f t="shared" si="28"/>
        <v>Jan</v>
      </c>
      <c r="L456" t="str">
        <f t="shared" si="29"/>
        <v>Thu</v>
      </c>
      <c r="M456" t="str">
        <f t="shared" si="30"/>
        <v>afternoon</v>
      </c>
      <c r="N456" t="str">
        <f>VLOOKUP(A456,'Customer-details'!$A$1:$C$1001,2,0)</f>
        <v>Member</v>
      </c>
      <c r="O456" t="str">
        <f>VLOOKUP(A456,'Customer-details'!$A$1:$C$1001,3,0)</f>
        <v>Male</v>
      </c>
      <c r="P456" t="str">
        <f>VLOOKUP(A456,'Product-details'!$A$1:$C$1001,2,0)</f>
        <v>Electronic accessories</v>
      </c>
      <c r="Q456" t="str">
        <f>VLOOKUP(A456,'City-details'!$A$1:$C$1001,3,0)</f>
        <v>Yangon</v>
      </c>
      <c r="R456" t="str">
        <f>VLOOKUP(A456,'City-details'!$A$1:$C$1001,2,0)</f>
        <v>A</v>
      </c>
      <c r="S456" t="str">
        <f t="shared" si="31"/>
        <v>Poor</v>
      </c>
    </row>
    <row r="457" spans="1:19">
      <c r="A457" t="s">
        <v>470</v>
      </c>
      <c r="B457" s="1">
        <v>29.56</v>
      </c>
      <c r="C457" s="4">
        <v>5</v>
      </c>
      <c r="D457" s="2">
        <v>7.39</v>
      </c>
      <c r="E457" s="1">
        <v>155.19</v>
      </c>
      <c r="F457" s="3">
        <v>43509</v>
      </c>
      <c r="G457" s="5">
        <v>0.70763888888888904</v>
      </c>
      <c r="H457" t="s">
        <v>15</v>
      </c>
      <c r="I457" s="1">
        <v>7.39</v>
      </c>
      <c r="J457" s="6">
        <v>6.9</v>
      </c>
      <c r="K457" t="str">
        <f t="shared" si="28"/>
        <v>Feb</v>
      </c>
      <c r="L457" t="str">
        <f t="shared" si="29"/>
        <v>Wed</v>
      </c>
      <c r="M457" t="str">
        <f t="shared" si="30"/>
        <v>evening</v>
      </c>
      <c r="N457" t="str">
        <f>VLOOKUP(A457,'Customer-details'!$A$1:$C$1001,2,0)</f>
        <v>Member</v>
      </c>
      <c r="O457" t="str">
        <f>VLOOKUP(A457,'Customer-details'!$A$1:$C$1001,3,0)</f>
        <v>Female</v>
      </c>
      <c r="P457" t="str">
        <f>VLOOKUP(A457,'Product-details'!$A$1:$C$1001,2,0)</f>
        <v>Fashion accessories</v>
      </c>
      <c r="Q457" t="str">
        <f>VLOOKUP(A457,'City-details'!$A$1:$C$1001,3,0)</f>
        <v>Mandalay</v>
      </c>
      <c r="R457" t="str">
        <f>VLOOKUP(A457,'City-details'!$A$1:$C$1001,2,0)</f>
        <v>B</v>
      </c>
      <c r="S457" t="str">
        <f t="shared" si="31"/>
        <v>Average</v>
      </c>
    </row>
    <row r="458" spans="1:19">
      <c r="A458" t="s">
        <v>471</v>
      </c>
      <c r="B458" s="1">
        <v>77.400000000000006</v>
      </c>
      <c r="C458" s="4">
        <v>9</v>
      </c>
      <c r="D458" s="2">
        <v>34.83</v>
      </c>
      <c r="E458" s="1">
        <v>731.43</v>
      </c>
      <c r="F458" s="3">
        <v>43511</v>
      </c>
      <c r="G458" s="5">
        <v>0.59375</v>
      </c>
      <c r="H458" t="s">
        <v>17</v>
      </c>
      <c r="I458" s="1">
        <v>34.83</v>
      </c>
      <c r="J458" s="6">
        <v>4.5</v>
      </c>
      <c r="K458" t="str">
        <f t="shared" si="28"/>
        <v>Feb</v>
      </c>
      <c r="L458" t="str">
        <f t="shared" si="29"/>
        <v>Fri</v>
      </c>
      <c r="M458" t="str">
        <f t="shared" si="30"/>
        <v>afternoon</v>
      </c>
      <c r="N458" t="str">
        <f>VLOOKUP(A458,'Customer-details'!$A$1:$C$1001,2,0)</f>
        <v>Member</v>
      </c>
      <c r="O458" t="str">
        <f>VLOOKUP(A458,'Customer-details'!$A$1:$C$1001,3,0)</f>
        <v>Female</v>
      </c>
      <c r="P458" t="str">
        <f>VLOOKUP(A458,'Product-details'!$A$1:$C$1001,2,0)</f>
        <v>Food and beverages</v>
      </c>
      <c r="Q458" t="str">
        <f>VLOOKUP(A458,'City-details'!$A$1:$C$1001,3,0)</f>
        <v>Mandalay</v>
      </c>
      <c r="R458" t="str">
        <f>VLOOKUP(A458,'City-details'!$A$1:$C$1001,2,0)</f>
        <v>B</v>
      </c>
      <c r="S458" t="str">
        <f t="shared" si="31"/>
        <v>Poor</v>
      </c>
    </row>
    <row r="459" spans="1:19">
      <c r="A459" t="s">
        <v>472</v>
      </c>
      <c r="B459" s="1">
        <v>79.39</v>
      </c>
      <c r="C459" s="4">
        <v>10</v>
      </c>
      <c r="D459" s="2">
        <v>39.695</v>
      </c>
      <c r="E459" s="1">
        <v>833.59500000000003</v>
      </c>
      <c r="F459" s="3">
        <v>43503</v>
      </c>
      <c r="G459" s="5">
        <v>0.85</v>
      </c>
      <c r="H459" t="s">
        <v>15</v>
      </c>
      <c r="I459" s="1">
        <v>39.695</v>
      </c>
      <c r="J459" s="6">
        <v>6.2</v>
      </c>
      <c r="K459" t="str">
        <f t="shared" si="28"/>
        <v>Feb</v>
      </c>
      <c r="L459" t="str">
        <f t="shared" si="29"/>
        <v>Thu</v>
      </c>
      <c r="M459" t="str">
        <f t="shared" si="30"/>
        <v>evening</v>
      </c>
      <c r="N459" t="str">
        <f>VLOOKUP(A459,'Customer-details'!$A$1:$C$1001,2,0)</f>
        <v>Normal</v>
      </c>
      <c r="O459" t="str">
        <f>VLOOKUP(A459,'Customer-details'!$A$1:$C$1001,3,0)</f>
        <v>Male</v>
      </c>
      <c r="P459" t="str">
        <f>VLOOKUP(A459,'Product-details'!$A$1:$C$1001,2,0)</f>
        <v>Electronic accessories</v>
      </c>
      <c r="Q459" t="str">
        <f>VLOOKUP(A459,'City-details'!$A$1:$C$1001,3,0)</f>
        <v>Mandalay</v>
      </c>
      <c r="R459" t="str">
        <f>VLOOKUP(A459,'City-details'!$A$1:$C$1001,2,0)</f>
        <v>B</v>
      </c>
      <c r="S459" t="str">
        <f t="shared" si="31"/>
        <v>Average</v>
      </c>
    </row>
    <row r="460" spans="1:19">
      <c r="A460" t="s">
        <v>473</v>
      </c>
      <c r="B460" s="1">
        <v>46.57</v>
      </c>
      <c r="C460" s="4">
        <v>10</v>
      </c>
      <c r="D460" s="2">
        <v>23.285</v>
      </c>
      <c r="E460" s="1">
        <v>488.98500000000001</v>
      </c>
      <c r="F460" s="3">
        <v>43492</v>
      </c>
      <c r="G460" s="5">
        <v>0.58194444444444404</v>
      </c>
      <c r="H460" t="s">
        <v>15</v>
      </c>
      <c r="I460" s="1">
        <v>23.285</v>
      </c>
      <c r="J460" s="6">
        <v>7.6</v>
      </c>
      <c r="K460" t="str">
        <f t="shared" si="28"/>
        <v>Jan</v>
      </c>
      <c r="L460" t="str">
        <f t="shared" si="29"/>
        <v>Sun</v>
      </c>
      <c r="M460" t="str">
        <f t="shared" si="30"/>
        <v>afternoon</v>
      </c>
      <c r="N460" t="str">
        <f>VLOOKUP(A460,'Customer-details'!$A$1:$C$1001,2,0)</f>
        <v>Member</v>
      </c>
      <c r="O460" t="str">
        <f>VLOOKUP(A460,'Customer-details'!$A$1:$C$1001,3,0)</f>
        <v>Female</v>
      </c>
      <c r="P460" t="str">
        <f>VLOOKUP(A460,'Product-details'!$A$1:$C$1001,2,0)</f>
        <v>Electronic accessories</v>
      </c>
      <c r="Q460" t="str">
        <f>VLOOKUP(A460,'City-details'!$A$1:$C$1001,3,0)</f>
        <v>Naypyitaw</v>
      </c>
      <c r="R460" t="str">
        <f>VLOOKUP(A460,'City-details'!$A$1:$C$1001,2,0)</f>
        <v>C</v>
      </c>
      <c r="S460" t="str">
        <f t="shared" si="31"/>
        <v>Average</v>
      </c>
    </row>
    <row r="461" spans="1:19">
      <c r="A461" t="s">
        <v>474</v>
      </c>
      <c r="B461" s="1">
        <v>35.89</v>
      </c>
      <c r="C461" s="4">
        <v>1</v>
      </c>
      <c r="D461" s="2">
        <v>1.7945</v>
      </c>
      <c r="E461" s="1">
        <v>37.6845</v>
      </c>
      <c r="F461" s="3">
        <v>43519</v>
      </c>
      <c r="G461" s="5">
        <v>0.70277777777777795</v>
      </c>
      <c r="H461" t="s">
        <v>17</v>
      </c>
      <c r="I461" s="1">
        <v>1.7945</v>
      </c>
      <c r="J461" s="6">
        <v>7.9</v>
      </c>
      <c r="K461" t="str">
        <f t="shared" si="28"/>
        <v>Feb</v>
      </c>
      <c r="L461" t="str">
        <f t="shared" si="29"/>
        <v>Sat</v>
      </c>
      <c r="M461" t="str">
        <f t="shared" si="30"/>
        <v>evening</v>
      </c>
      <c r="N461" t="str">
        <f>VLOOKUP(A461,'Customer-details'!$A$1:$C$1001,2,0)</f>
        <v>Normal</v>
      </c>
      <c r="O461" t="str">
        <f>VLOOKUP(A461,'Customer-details'!$A$1:$C$1001,3,0)</f>
        <v>Male</v>
      </c>
      <c r="P461" t="str">
        <f>VLOOKUP(A461,'Product-details'!$A$1:$C$1001,2,0)</f>
        <v>Food and beverages</v>
      </c>
      <c r="Q461" t="str">
        <f>VLOOKUP(A461,'City-details'!$A$1:$C$1001,3,0)</f>
        <v>Naypyitaw</v>
      </c>
      <c r="R461" t="str">
        <f>VLOOKUP(A461,'City-details'!$A$1:$C$1001,2,0)</f>
        <v>C</v>
      </c>
      <c r="S461" t="str">
        <f t="shared" si="31"/>
        <v>Average</v>
      </c>
    </row>
    <row r="462" spans="1:19">
      <c r="A462" t="s">
        <v>475</v>
      </c>
      <c r="B462" s="1">
        <v>40.520000000000003</v>
      </c>
      <c r="C462" s="4">
        <v>5</v>
      </c>
      <c r="D462" s="2">
        <v>10.130000000000001</v>
      </c>
      <c r="E462" s="1">
        <v>212.73</v>
      </c>
      <c r="F462" s="3">
        <v>43499</v>
      </c>
      <c r="G462" s="5">
        <v>0.63819444444444395</v>
      </c>
      <c r="H462" t="s">
        <v>15</v>
      </c>
      <c r="I462" s="1">
        <v>10.130000000000001</v>
      </c>
      <c r="J462" s="6">
        <v>4.5</v>
      </c>
      <c r="K462" t="str">
        <f t="shared" si="28"/>
        <v>Feb</v>
      </c>
      <c r="L462" t="str">
        <f t="shared" si="29"/>
        <v>Sun</v>
      </c>
      <c r="M462" t="str">
        <f t="shared" si="30"/>
        <v>afternoon</v>
      </c>
      <c r="N462" t="str">
        <f>VLOOKUP(A462,'Customer-details'!$A$1:$C$1001,2,0)</f>
        <v>Normal</v>
      </c>
      <c r="O462" t="str">
        <f>VLOOKUP(A462,'Customer-details'!$A$1:$C$1001,3,0)</f>
        <v>Male</v>
      </c>
      <c r="P462" t="str">
        <f>VLOOKUP(A462,'Product-details'!$A$1:$C$1001,2,0)</f>
        <v>Food and beverages</v>
      </c>
      <c r="Q462" t="str">
        <f>VLOOKUP(A462,'City-details'!$A$1:$C$1001,3,0)</f>
        <v>Naypyitaw</v>
      </c>
      <c r="R462" t="str">
        <f>VLOOKUP(A462,'City-details'!$A$1:$C$1001,2,0)</f>
        <v>C</v>
      </c>
      <c r="S462" t="str">
        <f t="shared" si="31"/>
        <v>Poor</v>
      </c>
    </row>
    <row r="463" spans="1:19">
      <c r="A463" t="s">
        <v>476</v>
      </c>
      <c r="B463" s="1">
        <v>73.05</v>
      </c>
      <c r="C463" s="4">
        <v>10</v>
      </c>
      <c r="D463" s="2">
        <v>36.524999999999999</v>
      </c>
      <c r="E463" s="1">
        <v>767.02499999999998</v>
      </c>
      <c r="F463" s="3">
        <v>43527</v>
      </c>
      <c r="G463" s="5">
        <v>0.51736111111111105</v>
      </c>
      <c r="H463" t="s">
        <v>17</v>
      </c>
      <c r="I463" s="1">
        <v>36.524999999999999</v>
      </c>
      <c r="J463" s="6">
        <v>8.6999999999999993</v>
      </c>
      <c r="K463" t="str">
        <f t="shared" si="28"/>
        <v>Mar</v>
      </c>
      <c r="L463" t="str">
        <f t="shared" si="29"/>
        <v>Sun</v>
      </c>
      <c r="M463" t="str">
        <f t="shared" si="30"/>
        <v>afternoon</v>
      </c>
      <c r="N463" t="str">
        <f>VLOOKUP(A463,'Customer-details'!$A$1:$C$1001,2,0)</f>
        <v>Member</v>
      </c>
      <c r="O463" t="str">
        <f>VLOOKUP(A463,'Customer-details'!$A$1:$C$1001,3,0)</f>
        <v>Female</v>
      </c>
      <c r="P463" t="str">
        <f>VLOOKUP(A463,'Product-details'!$A$1:$C$1001,2,0)</f>
        <v>Food and beverages</v>
      </c>
      <c r="Q463" t="str">
        <f>VLOOKUP(A463,'City-details'!$A$1:$C$1001,3,0)</f>
        <v>Mandalay</v>
      </c>
      <c r="R463" t="str">
        <f>VLOOKUP(A463,'City-details'!$A$1:$C$1001,2,0)</f>
        <v>B</v>
      </c>
      <c r="S463" t="str">
        <f t="shared" si="31"/>
        <v>Good</v>
      </c>
    </row>
    <row r="464" spans="1:19">
      <c r="A464" t="s">
        <v>477</v>
      </c>
      <c r="B464" s="1">
        <v>73.95</v>
      </c>
      <c r="C464" s="4">
        <v>4</v>
      </c>
      <c r="D464" s="2">
        <v>14.79</v>
      </c>
      <c r="E464" s="1">
        <v>310.58999999999997</v>
      </c>
      <c r="F464" s="3">
        <v>43499</v>
      </c>
      <c r="G464" s="5">
        <v>0.41805555555555601</v>
      </c>
      <c r="H464" t="s">
        <v>15</v>
      </c>
      <c r="I464" s="1">
        <v>14.79</v>
      </c>
      <c r="J464" s="6">
        <v>6.1</v>
      </c>
      <c r="K464" t="str">
        <f t="shared" si="28"/>
        <v>Feb</v>
      </c>
      <c r="L464" t="str">
        <f t="shared" si="29"/>
        <v>Sun</v>
      </c>
      <c r="M464" t="str">
        <f t="shared" si="30"/>
        <v>morning</v>
      </c>
      <c r="N464" t="str">
        <f>VLOOKUP(A464,'Customer-details'!$A$1:$C$1001,2,0)</f>
        <v>Normal</v>
      </c>
      <c r="O464" t="str">
        <f>VLOOKUP(A464,'Customer-details'!$A$1:$C$1001,3,0)</f>
        <v>Female</v>
      </c>
      <c r="P464" t="str">
        <f>VLOOKUP(A464,'Product-details'!$A$1:$C$1001,2,0)</f>
        <v>Sports and travel</v>
      </c>
      <c r="Q464" t="str">
        <f>VLOOKUP(A464,'City-details'!$A$1:$C$1001,3,0)</f>
        <v>Naypyitaw</v>
      </c>
      <c r="R464" t="str">
        <f>VLOOKUP(A464,'City-details'!$A$1:$C$1001,2,0)</f>
        <v>C</v>
      </c>
      <c r="S464" t="str">
        <f t="shared" si="31"/>
        <v>Average</v>
      </c>
    </row>
    <row r="465" spans="1:19">
      <c r="A465" t="s">
        <v>478</v>
      </c>
      <c r="B465" s="1">
        <v>22.62</v>
      </c>
      <c r="C465" s="4">
        <v>1</v>
      </c>
      <c r="D465" s="2">
        <v>1.131</v>
      </c>
      <c r="E465" s="1">
        <v>23.751000000000001</v>
      </c>
      <c r="F465" s="3">
        <v>43541</v>
      </c>
      <c r="G465" s="5">
        <v>0.79027777777777797</v>
      </c>
      <c r="H465" t="s">
        <v>15</v>
      </c>
      <c r="I465" s="1">
        <v>1.131</v>
      </c>
      <c r="J465" s="6">
        <v>6.4</v>
      </c>
      <c r="K465" t="str">
        <f t="shared" si="28"/>
        <v>Mar</v>
      </c>
      <c r="L465" t="str">
        <f t="shared" si="29"/>
        <v>Sun</v>
      </c>
      <c r="M465" t="str">
        <f t="shared" si="30"/>
        <v>evening</v>
      </c>
      <c r="N465" t="str">
        <f>VLOOKUP(A465,'Customer-details'!$A$1:$C$1001,2,0)</f>
        <v>Member</v>
      </c>
      <c r="O465" t="str">
        <f>VLOOKUP(A465,'Customer-details'!$A$1:$C$1001,3,0)</f>
        <v>Female</v>
      </c>
      <c r="P465" t="str">
        <f>VLOOKUP(A465,'Product-details'!$A$1:$C$1001,2,0)</f>
        <v>Food and beverages</v>
      </c>
      <c r="Q465" t="str">
        <f>VLOOKUP(A465,'City-details'!$A$1:$C$1001,3,0)</f>
        <v>Naypyitaw</v>
      </c>
      <c r="R465" t="str">
        <f>VLOOKUP(A465,'City-details'!$A$1:$C$1001,2,0)</f>
        <v>C</v>
      </c>
      <c r="S465" t="str">
        <f t="shared" si="31"/>
        <v>Average</v>
      </c>
    </row>
    <row r="466" spans="1:19">
      <c r="A466" t="s">
        <v>479</v>
      </c>
      <c r="B466" s="1">
        <v>51.34</v>
      </c>
      <c r="C466" s="4">
        <v>5</v>
      </c>
      <c r="D466" s="2">
        <v>12.835000000000001</v>
      </c>
      <c r="E466" s="1">
        <v>269.53500000000003</v>
      </c>
      <c r="F466" s="3">
        <v>43552</v>
      </c>
      <c r="G466" s="5">
        <v>0.64652777777777803</v>
      </c>
      <c r="H466" t="s">
        <v>17</v>
      </c>
      <c r="I466" s="1">
        <v>12.835000000000001</v>
      </c>
      <c r="J466" s="6">
        <v>9.1</v>
      </c>
      <c r="K466" t="str">
        <f t="shared" si="28"/>
        <v>Mar</v>
      </c>
      <c r="L466" t="str">
        <f t="shared" si="29"/>
        <v>Thu</v>
      </c>
      <c r="M466" t="str">
        <f t="shared" si="30"/>
        <v>afternoon</v>
      </c>
      <c r="N466" t="str">
        <f>VLOOKUP(A466,'Customer-details'!$A$1:$C$1001,2,0)</f>
        <v>Member</v>
      </c>
      <c r="O466" t="str">
        <f>VLOOKUP(A466,'Customer-details'!$A$1:$C$1001,3,0)</f>
        <v>Male</v>
      </c>
      <c r="P466" t="str">
        <f>VLOOKUP(A466,'Product-details'!$A$1:$C$1001,2,0)</f>
        <v>Food and beverages</v>
      </c>
      <c r="Q466" t="str">
        <f>VLOOKUP(A466,'City-details'!$A$1:$C$1001,3,0)</f>
        <v>Yangon</v>
      </c>
      <c r="R466" t="str">
        <f>VLOOKUP(A466,'City-details'!$A$1:$C$1001,2,0)</f>
        <v>A</v>
      </c>
      <c r="S466" t="str">
        <f t="shared" si="31"/>
        <v>Good</v>
      </c>
    </row>
    <row r="467" spans="1:19">
      <c r="A467" t="s">
        <v>480</v>
      </c>
      <c r="B467" s="1">
        <v>54.55</v>
      </c>
      <c r="C467" s="4">
        <v>10</v>
      </c>
      <c r="D467" s="2">
        <v>27.274999999999999</v>
      </c>
      <c r="E467" s="1">
        <v>572.77499999999998</v>
      </c>
      <c r="F467" s="3">
        <v>43526</v>
      </c>
      <c r="G467" s="5">
        <v>0.47361111111111098</v>
      </c>
      <c r="H467" t="s">
        <v>17</v>
      </c>
      <c r="I467" s="1">
        <v>27.274999999999999</v>
      </c>
      <c r="J467" s="6">
        <v>7.1</v>
      </c>
      <c r="K467" t="str">
        <f t="shared" si="28"/>
        <v>Mar</v>
      </c>
      <c r="L467" t="str">
        <f t="shared" si="29"/>
        <v>Sat</v>
      </c>
      <c r="M467" t="str">
        <f t="shared" si="30"/>
        <v>morning</v>
      </c>
      <c r="N467" t="str">
        <f>VLOOKUP(A467,'Customer-details'!$A$1:$C$1001,2,0)</f>
        <v>Member</v>
      </c>
      <c r="O467" t="str">
        <f>VLOOKUP(A467,'Customer-details'!$A$1:$C$1001,3,0)</f>
        <v>Female</v>
      </c>
      <c r="P467" t="str">
        <f>VLOOKUP(A467,'Product-details'!$A$1:$C$1001,2,0)</f>
        <v>Sports and travel</v>
      </c>
      <c r="Q467" t="str">
        <f>VLOOKUP(A467,'City-details'!$A$1:$C$1001,3,0)</f>
        <v>Naypyitaw</v>
      </c>
      <c r="R467" t="str">
        <f>VLOOKUP(A467,'City-details'!$A$1:$C$1001,2,0)</f>
        <v>C</v>
      </c>
      <c r="S467" t="str">
        <f t="shared" si="31"/>
        <v>Average</v>
      </c>
    </row>
    <row r="468" spans="1:19">
      <c r="A468" t="s">
        <v>481</v>
      </c>
      <c r="B468" s="1">
        <v>37.15</v>
      </c>
      <c r="C468" s="4">
        <v>7</v>
      </c>
      <c r="D468" s="2">
        <v>13.0025</v>
      </c>
      <c r="E468" s="1">
        <v>273.05250000000001</v>
      </c>
      <c r="F468" s="3">
        <v>43504</v>
      </c>
      <c r="G468" s="5">
        <v>0.55000000000000004</v>
      </c>
      <c r="H468" t="s">
        <v>17</v>
      </c>
      <c r="I468" s="1">
        <v>13.0025</v>
      </c>
      <c r="J468" s="6">
        <v>7.7</v>
      </c>
      <c r="K468" t="str">
        <f t="shared" si="28"/>
        <v>Feb</v>
      </c>
      <c r="L468" t="str">
        <f t="shared" si="29"/>
        <v>Fri</v>
      </c>
      <c r="M468" t="str">
        <f t="shared" si="30"/>
        <v>afternoon</v>
      </c>
      <c r="N468" t="str">
        <f>VLOOKUP(A468,'Customer-details'!$A$1:$C$1001,2,0)</f>
        <v>Member</v>
      </c>
      <c r="O468" t="str">
        <f>VLOOKUP(A468,'Customer-details'!$A$1:$C$1001,3,0)</f>
        <v>Female</v>
      </c>
      <c r="P468" t="str">
        <f>VLOOKUP(A468,'Product-details'!$A$1:$C$1001,2,0)</f>
        <v>Health and beauty</v>
      </c>
      <c r="Q468" t="str">
        <f>VLOOKUP(A468,'City-details'!$A$1:$C$1001,3,0)</f>
        <v>Naypyitaw</v>
      </c>
      <c r="R468" t="str">
        <f>VLOOKUP(A468,'City-details'!$A$1:$C$1001,2,0)</f>
        <v>C</v>
      </c>
      <c r="S468" t="str">
        <f t="shared" si="31"/>
        <v>Average</v>
      </c>
    </row>
    <row r="469" spans="1:19">
      <c r="A469" t="s">
        <v>482</v>
      </c>
      <c r="B469" s="1">
        <v>37.020000000000003</v>
      </c>
      <c r="C469" s="4">
        <v>6</v>
      </c>
      <c r="D469" s="2">
        <v>11.106</v>
      </c>
      <c r="E469" s="1">
        <v>233.226</v>
      </c>
      <c r="F469" s="3">
        <v>43546</v>
      </c>
      <c r="G469" s="5">
        <v>0.77291666666666703</v>
      </c>
      <c r="H469" t="s">
        <v>15</v>
      </c>
      <c r="I469" s="1">
        <v>11.106</v>
      </c>
      <c r="J469" s="6">
        <v>4.5</v>
      </c>
      <c r="K469" t="str">
        <f t="shared" si="28"/>
        <v>Mar</v>
      </c>
      <c r="L469" t="str">
        <f t="shared" si="29"/>
        <v>Fri</v>
      </c>
      <c r="M469" t="str">
        <f t="shared" si="30"/>
        <v>evening</v>
      </c>
      <c r="N469" t="str">
        <f>VLOOKUP(A469,'Customer-details'!$A$1:$C$1001,2,0)</f>
        <v>Normal</v>
      </c>
      <c r="O469" t="str">
        <f>VLOOKUP(A469,'Customer-details'!$A$1:$C$1001,3,0)</f>
        <v>Male</v>
      </c>
      <c r="P469" t="str">
        <f>VLOOKUP(A469,'Product-details'!$A$1:$C$1001,2,0)</f>
        <v>Sports and travel</v>
      </c>
      <c r="Q469" t="str">
        <f>VLOOKUP(A469,'City-details'!$A$1:$C$1001,3,0)</f>
        <v>Mandalay</v>
      </c>
      <c r="R469" t="str">
        <f>VLOOKUP(A469,'City-details'!$A$1:$C$1001,2,0)</f>
        <v>B</v>
      </c>
      <c r="S469" t="str">
        <f t="shared" si="31"/>
        <v>Poor</v>
      </c>
    </row>
    <row r="470" spans="1:19">
      <c r="A470" t="s">
        <v>483</v>
      </c>
      <c r="B470" s="1">
        <v>21.58</v>
      </c>
      <c r="C470" s="4">
        <v>1</v>
      </c>
      <c r="D470" s="2">
        <v>1.079</v>
      </c>
      <c r="E470" s="1">
        <v>22.658999999999999</v>
      </c>
      <c r="F470" s="3">
        <v>43505</v>
      </c>
      <c r="G470" s="5">
        <v>0.41805555555555601</v>
      </c>
      <c r="H470" t="s">
        <v>13</v>
      </c>
      <c r="I470" s="1">
        <v>1.079</v>
      </c>
      <c r="J470" s="6">
        <v>7.2</v>
      </c>
      <c r="K470" t="str">
        <f t="shared" si="28"/>
        <v>Feb</v>
      </c>
      <c r="L470" t="str">
        <f t="shared" si="29"/>
        <v>Sat</v>
      </c>
      <c r="M470" t="str">
        <f t="shared" si="30"/>
        <v>morning</v>
      </c>
      <c r="N470" t="str">
        <f>VLOOKUP(A470,'Customer-details'!$A$1:$C$1001,2,0)</f>
        <v>Normal</v>
      </c>
      <c r="O470" t="str">
        <f>VLOOKUP(A470,'Customer-details'!$A$1:$C$1001,3,0)</f>
        <v>Male</v>
      </c>
      <c r="P470" t="str">
        <f>VLOOKUP(A470,'Product-details'!$A$1:$C$1001,2,0)</f>
        <v>Food and beverages</v>
      </c>
      <c r="Q470" t="str">
        <f>VLOOKUP(A470,'City-details'!$A$1:$C$1001,3,0)</f>
        <v>Naypyitaw</v>
      </c>
      <c r="R470" t="str">
        <f>VLOOKUP(A470,'City-details'!$A$1:$C$1001,2,0)</f>
        <v>C</v>
      </c>
      <c r="S470" t="str">
        <f t="shared" si="31"/>
        <v>Average</v>
      </c>
    </row>
    <row r="471" spans="1:19">
      <c r="A471" t="s">
        <v>484</v>
      </c>
      <c r="B471" s="1">
        <v>98.84</v>
      </c>
      <c r="C471" s="4">
        <v>1</v>
      </c>
      <c r="D471" s="2">
        <v>4.9420000000000002</v>
      </c>
      <c r="E471" s="1">
        <v>103.782</v>
      </c>
      <c r="F471" s="3">
        <v>43511</v>
      </c>
      <c r="G471" s="5">
        <v>0.47291666666666698</v>
      </c>
      <c r="H471" t="s">
        <v>15</v>
      </c>
      <c r="I471" s="1">
        <v>4.9420000000000002</v>
      </c>
      <c r="J471" s="6">
        <v>8.4</v>
      </c>
      <c r="K471" t="str">
        <f t="shared" si="28"/>
        <v>Feb</v>
      </c>
      <c r="L471" t="str">
        <f t="shared" si="29"/>
        <v>Fri</v>
      </c>
      <c r="M471" t="str">
        <f t="shared" si="30"/>
        <v>morning</v>
      </c>
      <c r="N471" t="str">
        <f>VLOOKUP(A471,'Customer-details'!$A$1:$C$1001,2,0)</f>
        <v>Member</v>
      </c>
      <c r="O471" t="str">
        <f>VLOOKUP(A471,'Customer-details'!$A$1:$C$1001,3,0)</f>
        <v>Female</v>
      </c>
      <c r="P471" t="str">
        <f>VLOOKUP(A471,'Product-details'!$A$1:$C$1001,2,0)</f>
        <v>Electronic accessories</v>
      </c>
      <c r="Q471" t="str">
        <f>VLOOKUP(A471,'City-details'!$A$1:$C$1001,3,0)</f>
        <v>Naypyitaw</v>
      </c>
      <c r="R471" t="str">
        <f>VLOOKUP(A471,'City-details'!$A$1:$C$1001,2,0)</f>
        <v>C</v>
      </c>
      <c r="S471" t="str">
        <f t="shared" si="31"/>
        <v>Good</v>
      </c>
    </row>
    <row r="472" spans="1:19">
      <c r="A472" t="s">
        <v>485</v>
      </c>
      <c r="B472" s="1">
        <v>83.77</v>
      </c>
      <c r="C472" s="4">
        <v>6</v>
      </c>
      <c r="D472" s="2">
        <v>25.131</v>
      </c>
      <c r="E472" s="1">
        <v>527.75099999999998</v>
      </c>
      <c r="F472" s="3">
        <v>43488</v>
      </c>
      <c r="G472" s="5">
        <v>0.50694444444444398</v>
      </c>
      <c r="H472" t="s">
        <v>13</v>
      </c>
      <c r="I472" s="1">
        <v>25.131</v>
      </c>
      <c r="J472" s="6">
        <v>5.4</v>
      </c>
      <c r="K472" t="str">
        <f t="shared" si="28"/>
        <v>Jan</v>
      </c>
      <c r="L472" t="str">
        <f t="shared" si="29"/>
        <v>Wed</v>
      </c>
      <c r="M472" t="str">
        <f t="shared" si="30"/>
        <v>afternoon</v>
      </c>
      <c r="N472" t="str">
        <f>VLOOKUP(A472,'Customer-details'!$A$1:$C$1001,2,0)</f>
        <v>Member</v>
      </c>
      <c r="O472" t="str">
        <f>VLOOKUP(A472,'Customer-details'!$A$1:$C$1001,3,0)</f>
        <v>Female</v>
      </c>
      <c r="P472" t="str">
        <f>VLOOKUP(A472,'Product-details'!$A$1:$C$1001,2,0)</f>
        <v>Home and lifestyle</v>
      </c>
      <c r="Q472" t="str">
        <f>VLOOKUP(A472,'City-details'!$A$1:$C$1001,3,0)</f>
        <v>Naypyitaw</v>
      </c>
      <c r="R472" t="str">
        <f>VLOOKUP(A472,'City-details'!$A$1:$C$1001,2,0)</f>
        <v>C</v>
      </c>
      <c r="S472" t="str">
        <f t="shared" si="31"/>
        <v>Poor</v>
      </c>
    </row>
    <row r="473" spans="1:19">
      <c r="A473" t="s">
        <v>486</v>
      </c>
      <c r="B473" s="1">
        <v>40.049999999999997</v>
      </c>
      <c r="C473" s="4">
        <v>4</v>
      </c>
      <c r="D473" s="2">
        <v>8.01</v>
      </c>
      <c r="E473" s="1">
        <v>168.21</v>
      </c>
      <c r="F473" s="3">
        <v>43490</v>
      </c>
      <c r="G473" s="5">
        <v>0.48611111111111099</v>
      </c>
      <c r="H473" t="s">
        <v>15</v>
      </c>
      <c r="I473" s="1">
        <v>8.01</v>
      </c>
      <c r="J473" s="6">
        <v>9.6999999999999993</v>
      </c>
      <c r="K473" t="str">
        <f t="shared" si="28"/>
        <v>Jan</v>
      </c>
      <c r="L473" t="str">
        <f t="shared" si="29"/>
        <v>Fri</v>
      </c>
      <c r="M473" t="str">
        <f t="shared" si="30"/>
        <v>morning</v>
      </c>
      <c r="N473" t="str">
        <f>VLOOKUP(A473,'Customer-details'!$A$1:$C$1001,2,0)</f>
        <v>Member</v>
      </c>
      <c r="O473" t="str">
        <f>VLOOKUP(A473,'Customer-details'!$A$1:$C$1001,3,0)</f>
        <v>Female</v>
      </c>
      <c r="P473" t="str">
        <f>VLOOKUP(A473,'Product-details'!$A$1:$C$1001,2,0)</f>
        <v>Sports and travel</v>
      </c>
      <c r="Q473" t="str">
        <f>VLOOKUP(A473,'City-details'!$A$1:$C$1001,3,0)</f>
        <v>Yangon</v>
      </c>
      <c r="R473" t="str">
        <f>VLOOKUP(A473,'City-details'!$A$1:$C$1001,2,0)</f>
        <v>A</v>
      </c>
      <c r="S473" t="str">
        <f t="shared" si="31"/>
        <v>Good</v>
      </c>
    </row>
    <row r="474" spans="1:19">
      <c r="A474" t="s">
        <v>487</v>
      </c>
      <c r="B474" s="1">
        <v>43.13</v>
      </c>
      <c r="C474" s="4">
        <v>10</v>
      </c>
      <c r="D474" s="2">
        <v>21.565000000000001</v>
      </c>
      <c r="E474" s="1">
        <v>452.86500000000001</v>
      </c>
      <c r="F474" s="3">
        <v>43498</v>
      </c>
      <c r="G474" s="5">
        <v>0.77152777777777803</v>
      </c>
      <c r="H474" t="s">
        <v>17</v>
      </c>
      <c r="I474" s="1">
        <v>21.565000000000001</v>
      </c>
      <c r="J474" s="6">
        <v>5.5</v>
      </c>
      <c r="K474" t="str">
        <f t="shared" si="28"/>
        <v>Feb</v>
      </c>
      <c r="L474" t="str">
        <f t="shared" si="29"/>
        <v>Sat</v>
      </c>
      <c r="M474" t="str">
        <f t="shared" si="30"/>
        <v>evening</v>
      </c>
      <c r="N474" t="str">
        <f>VLOOKUP(A474,'Customer-details'!$A$1:$C$1001,2,0)</f>
        <v>Member</v>
      </c>
      <c r="O474" t="str">
        <f>VLOOKUP(A474,'Customer-details'!$A$1:$C$1001,3,0)</f>
        <v>Male</v>
      </c>
      <c r="P474" t="str">
        <f>VLOOKUP(A474,'Product-details'!$A$1:$C$1001,2,0)</f>
        <v>Fashion accessories</v>
      </c>
      <c r="Q474" t="str">
        <f>VLOOKUP(A474,'City-details'!$A$1:$C$1001,3,0)</f>
        <v>Yangon</v>
      </c>
      <c r="R474" t="str">
        <f>VLOOKUP(A474,'City-details'!$A$1:$C$1001,2,0)</f>
        <v>A</v>
      </c>
      <c r="S474" t="str">
        <f t="shared" si="31"/>
        <v>Poor</v>
      </c>
    </row>
    <row r="475" spans="1:19">
      <c r="A475" t="s">
        <v>488</v>
      </c>
      <c r="B475" s="1">
        <v>72.569999999999993</v>
      </c>
      <c r="C475" s="4">
        <v>8</v>
      </c>
      <c r="D475" s="2">
        <v>29.027999999999999</v>
      </c>
      <c r="E475" s="1">
        <v>609.58799999999997</v>
      </c>
      <c r="F475" s="3">
        <v>43554</v>
      </c>
      <c r="G475" s="5">
        <v>0.74861111111111101</v>
      </c>
      <c r="H475" t="s">
        <v>15</v>
      </c>
      <c r="I475" s="1">
        <v>29.027999999999999</v>
      </c>
      <c r="J475" s="6">
        <v>4.5999999999999996</v>
      </c>
      <c r="K475" t="str">
        <f t="shared" si="28"/>
        <v>Mar</v>
      </c>
      <c r="L475" t="str">
        <f t="shared" si="29"/>
        <v>Sat</v>
      </c>
      <c r="M475" t="str">
        <f t="shared" si="30"/>
        <v>evening</v>
      </c>
      <c r="N475" t="str">
        <f>VLOOKUP(A475,'Customer-details'!$A$1:$C$1001,2,0)</f>
        <v>Member</v>
      </c>
      <c r="O475" t="str">
        <f>VLOOKUP(A475,'Customer-details'!$A$1:$C$1001,3,0)</f>
        <v>Male</v>
      </c>
      <c r="P475" t="str">
        <f>VLOOKUP(A475,'Product-details'!$A$1:$C$1001,2,0)</f>
        <v>Health and beauty</v>
      </c>
      <c r="Q475" t="str">
        <f>VLOOKUP(A475,'City-details'!$A$1:$C$1001,3,0)</f>
        <v>Mandalay</v>
      </c>
      <c r="R475" t="str">
        <f>VLOOKUP(A475,'City-details'!$A$1:$C$1001,2,0)</f>
        <v>B</v>
      </c>
      <c r="S475" t="str">
        <f t="shared" si="31"/>
        <v>Poor</v>
      </c>
    </row>
    <row r="476" spans="1:19">
      <c r="A476" t="s">
        <v>489</v>
      </c>
      <c r="B476" s="1">
        <v>64.44</v>
      </c>
      <c r="C476" s="4">
        <v>5</v>
      </c>
      <c r="D476" s="2">
        <v>16.11</v>
      </c>
      <c r="E476" s="1">
        <v>338.31</v>
      </c>
      <c r="F476" s="3">
        <v>43554</v>
      </c>
      <c r="G476" s="5">
        <v>0.71111111111111103</v>
      </c>
      <c r="H476" t="s">
        <v>15</v>
      </c>
      <c r="I476" s="1">
        <v>16.11</v>
      </c>
      <c r="J476" s="6">
        <v>6.6</v>
      </c>
      <c r="K476" t="str">
        <f t="shared" si="28"/>
        <v>Mar</v>
      </c>
      <c r="L476" t="str">
        <f t="shared" si="29"/>
        <v>Sat</v>
      </c>
      <c r="M476" t="str">
        <f t="shared" si="30"/>
        <v>evening</v>
      </c>
      <c r="N476" t="str">
        <f>VLOOKUP(A476,'Customer-details'!$A$1:$C$1001,2,0)</f>
        <v>Member</v>
      </c>
      <c r="O476" t="str">
        <f>VLOOKUP(A476,'Customer-details'!$A$1:$C$1001,3,0)</f>
        <v>Female</v>
      </c>
      <c r="P476" t="str">
        <f>VLOOKUP(A476,'Product-details'!$A$1:$C$1001,2,0)</f>
        <v>Electronic accessories</v>
      </c>
      <c r="Q476" t="str">
        <f>VLOOKUP(A476,'City-details'!$A$1:$C$1001,3,0)</f>
        <v>Yangon</v>
      </c>
      <c r="R476" t="str">
        <f>VLOOKUP(A476,'City-details'!$A$1:$C$1001,2,0)</f>
        <v>A</v>
      </c>
      <c r="S476" t="str">
        <f t="shared" si="31"/>
        <v>Average</v>
      </c>
    </row>
    <row r="477" spans="1:19">
      <c r="A477" t="s">
        <v>490</v>
      </c>
      <c r="B477" s="1">
        <v>65.180000000000007</v>
      </c>
      <c r="C477" s="4">
        <v>3</v>
      </c>
      <c r="D477" s="2">
        <v>9.7769999999999992</v>
      </c>
      <c r="E477" s="1">
        <v>205.31700000000001</v>
      </c>
      <c r="F477" s="3">
        <v>43521</v>
      </c>
      <c r="G477" s="5">
        <v>0.85763888888888895</v>
      </c>
      <c r="H477" t="s">
        <v>17</v>
      </c>
      <c r="I477" s="1">
        <v>9.7769999999999992</v>
      </c>
      <c r="J477" s="6">
        <v>6.3</v>
      </c>
      <c r="K477" t="str">
        <f t="shared" si="28"/>
        <v>Feb</v>
      </c>
      <c r="L477" t="str">
        <f t="shared" si="29"/>
        <v>Mon</v>
      </c>
      <c r="M477" t="str">
        <f t="shared" si="30"/>
        <v>evening</v>
      </c>
      <c r="N477" t="str">
        <f>VLOOKUP(A477,'Customer-details'!$A$1:$C$1001,2,0)</f>
        <v>Normal</v>
      </c>
      <c r="O477" t="str">
        <f>VLOOKUP(A477,'Customer-details'!$A$1:$C$1001,3,0)</f>
        <v>Male</v>
      </c>
      <c r="P477" t="str">
        <f>VLOOKUP(A477,'Product-details'!$A$1:$C$1001,2,0)</f>
        <v>Health and beauty</v>
      </c>
      <c r="Q477" t="str">
        <f>VLOOKUP(A477,'City-details'!$A$1:$C$1001,3,0)</f>
        <v>Yangon</v>
      </c>
      <c r="R477" t="str">
        <f>VLOOKUP(A477,'City-details'!$A$1:$C$1001,2,0)</f>
        <v>A</v>
      </c>
      <c r="S477" t="str">
        <f t="shared" si="31"/>
        <v>Average</v>
      </c>
    </row>
    <row r="478" spans="1:19">
      <c r="A478" t="s">
        <v>491</v>
      </c>
      <c r="B478" s="1">
        <v>33.26</v>
      </c>
      <c r="C478" s="4">
        <v>5</v>
      </c>
      <c r="D478" s="2">
        <v>8.3149999999999995</v>
      </c>
      <c r="E478" s="1">
        <v>174.61500000000001</v>
      </c>
      <c r="F478" s="3">
        <v>43542</v>
      </c>
      <c r="G478" s="5">
        <v>0.67361111111111105</v>
      </c>
      <c r="H478" t="s">
        <v>17</v>
      </c>
      <c r="I478" s="1">
        <v>8.3149999999999995</v>
      </c>
      <c r="J478" s="6">
        <v>4.2</v>
      </c>
      <c r="K478" t="str">
        <f t="shared" si="28"/>
        <v>Mar</v>
      </c>
      <c r="L478" t="str">
        <f t="shared" si="29"/>
        <v>Mon</v>
      </c>
      <c r="M478" t="str">
        <f t="shared" si="30"/>
        <v>evening</v>
      </c>
      <c r="N478" t="str">
        <f>VLOOKUP(A478,'Customer-details'!$A$1:$C$1001,2,0)</f>
        <v>Normal</v>
      </c>
      <c r="O478" t="str">
        <f>VLOOKUP(A478,'Customer-details'!$A$1:$C$1001,3,0)</f>
        <v>Female</v>
      </c>
      <c r="P478" t="str">
        <f>VLOOKUP(A478,'Product-details'!$A$1:$C$1001,2,0)</f>
        <v>Sports and travel</v>
      </c>
      <c r="Q478" t="str">
        <f>VLOOKUP(A478,'City-details'!$A$1:$C$1001,3,0)</f>
        <v>Yangon</v>
      </c>
      <c r="R478" t="str">
        <f>VLOOKUP(A478,'City-details'!$A$1:$C$1001,2,0)</f>
        <v>A</v>
      </c>
      <c r="S478" t="str">
        <f t="shared" si="31"/>
        <v>Poor</v>
      </c>
    </row>
    <row r="479" spans="1:19">
      <c r="A479" t="s">
        <v>492</v>
      </c>
      <c r="B479" s="1">
        <v>84.07</v>
      </c>
      <c r="C479" s="4">
        <v>4</v>
      </c>
      <c r="D479" s="2">
        <v>16.814</v>
      </c>
      <c r="E479" s="1">
        <v>353.09399999999999</v>
      </c>
      <c r="F479" s="3">
        <v>43531</v>
      </c>
      <c r="G479" s="5">
        <v>0.70416666666666705</v>
      </c>
      <c r="H479" t="s">
        <v>13</v>
      </c>
      <c r="I479" s="1">
        <v>16.814</v>
      </c>
      <c r="J479" s="6">
        <v>4.4000000000000004</v>
      </c>
      <c r="K479" t="str">
        <f t="shared" si="28"/>
        <v>Mar</v>
      </c>
      <c r="L479" t="str">
        <f t="shared" si="29"/>
        <v>Thu</v>
      </c>
      <c r="M479" t="str">
        <f t="shared" si="30"/>
        <v>evening</v>
      </c>
      <c r="N479" t="str">
        <f>VLOOKUP(A479,'Customer-details'!$A$1:$C$1001,2,0)</f>
        <v>Normal</v>
      </c>
      <c r="O479" t="str">
        <f>VLOOKUP(A479,'Customer-details'!$A$1:$C$1001,3,0)</f>
        <v>Male</v>
      </c>
      <c r="P479" t="str">
        <f>VLOOKUP(A479,'Product-details'!$A$1:$C$1001,2,0)</f>
        <v>Electronic accessories</v>
      </c>
      <c r="Q479" t="str">
        <f>VLOOKUP(A479,'City-details'!$A$1:$C$1001,3,0)</f>
        <v>Naypyitaw</v>
      </c>
      <c r="R479" t="str">
        <f>VLOOKUP(A479,'City-details'!$A$1:$C$1001,2,0)</f>
        <v>C</v>
      </c>
      <c r="S479" t="str">
        <f t="shared" si="31"/>
        <v>Poor</v>
      </c>
    </row>
    <row r="480" spans="1:19">
      <c r="A480" t="s">
        <v>493</v>
      </c>
      <c r="B480" s="1">
        <v>34.369999999999997</v>
      </c>
      <c r="C480" s="4">
        <v>10</v>
      </c>
      <c r="D480" s="2">
        <v>17.184999999999999</v>
      </c>
      <c r="E480" s="1">
        <v>360.88499999999999</v>
      </c>
      <c r="F480" s="3">
        <v>43540</v>
      </c>
      <c r="G480" s="5">
        <v>0.42430555555555599</v>
      </c>
      <c r="H480" t="s">
        <v>13</v>
      </c>
      <c r="I480" s="1">
        <v>17.184999999999999</v>
      </c>
      <c r="J480" s="6">
        <v>6.7</v>
      </c>
      <c r="K480" t="str">
        <f t="shared" si="28"/>
        <v>Mar</v>
      </c>
      <c r="L480" t="str">
        <f t="shared" si="29"/>
        <v>Sat</v>
      </c>
      <c r="M480" t="str">
        <f t="shared" si="30"/>
        <v>morning</v>
      </c>
      <c r="N480" t="str">
        <f>VLOOKUP(A480,'Customer-details'!$A$1:$C$1001,2,0)</f>
        <v>Normal</v>
      </c>
      <c r="O480" t="str">
        <f>VLOOKUP(A480,'Customer-details'!$A$1:$C$1001,3,0)</f>
        <v>Male</v>
      </c>
      <c r="P480" t="str">
        <f>VLOOKUP(A480,'Product-details'!$A$1:$C$1001,2,0)</f>
        <v>Sports and travel</v>
      </c>
      <c r="Q480" t="str">
        <f>VLOOKUP(A480,'City-details'!$A$1:$C$1001,3,0)</f>
        <v>Mandalay</v>
      </c>
      <c r="R480" t="str">
        <f>VLOOKUP(A480,'City-details'!$A$1:$C$1001,2,0)</f>
        <v>B</v>
      </c>
      <c r="S480" t="str">
        <f t="shared" si="31"/>
        <v>Average</v>
      </c>
    </row>
    <row r="481" spans="1:19">
      <c r="A481" t="s">
        <v>494</v>
      </c>
      <c r="B481" s="1">
        <v>38.6</v>
      </c>
      <c r="C481" s="4">
        <v>1</v>
      </c>
      <c r="D481" s="2">
        <v>1.93</v>
      </c>
      <c r="E481" s="1">
        <v>40.53</v>
      </c>
      <c r="F481" s="3">
        <v>43494</v>
      </c>
      <c r="G481" s="5">
        <v>0.47638888888888897</v>
      </c>
      <c r="H481" t="s">
        <v>13</v>
      </c>
      <c r="I481" s="1">
        <v>1.93</v>
      </c>
      <c r="J481" s="6">
        <v>6.7</v>
      </c>
      <c r="K481" t="str">
        <f t="shared" si="28"/>
        <v>Jan</v>
      </c>
      <c r="L481" t="str">
        <f t="shared" si="29"/>
        <v>Tue</v>
      </c>
      <c r="M481" t="str">
        <f t="shared" si="30"/>
        <v>morning</v>
      </c>
      <c r="N481" t="str">
        <f>VLOOKUP(A481,'Customer-details'!$A$1:$C$1001,2,0)</f>
        <v>Normal</v>
      </c>
      <c r="O481" t="str">
        <f>VLOOKUP(A481,'Customer-details'!$A$1:$C$1001,3,0)</f>
        <v>Male</v>
      </c>
      <c r="P481" t="str">
        <f>VLOOKUP(A481,'Product-details'!$A$1:$C$1001,2,0)</f>
        <v>Electronic accessories</v>
      </c>
      <c r="Q481" t="str">
        <f>VLOOKUP(A481,'City-details'!$A$1:$C$1001,3,0)</f>
        <v>Yangon</v>
      </c>
      <c r="R481" t="str">
        <f>VLOOKUP(A481,'City-details'!$A$1:$C$1001,2,0)</f>
        <v>A</v>
      </c>
      <c r="S481" t="str">
        <f t="shared" si="31"/>
        <v>Average</v>
      </c>
    </row>
    <row r="482" spans="1:19">
      <c r="A482" t="s">
        <v>495</v>
      </c>
      <c r="B482" s="1">
        <v>65.97</v>
      </c>
      <c r="C482" s="4">
        <v>8</v>
      </c>
      <c r="D482" s="2">
        <v>26.388000000000002</v>
      </c>
      <c r="E482" s="1">
        <v>554.14800000000002</v>
      </c>
      <c r="F482" s="3">
        <v>43498</v>
      </c>
      <c r="G482" s="5">
        <v>0.85347222222222197</v>
      </c>
      <c r="H482" t="s">
        <v>15</v>
      </c>
      <c r="I482" s="1">
        <v>26.388000000000002</v>
      </c>
      <c r="J482" s="6">
        <v>8.4</v>
      </c>
      <c r="K482" t="str">
        <f t="shared" si="28"/>
        <v>Feb</v>
      </c>
      <c r="L482" t="str">
        <f t="shared" si="29"/>
        <v>Sat</v>
      </c>
      <c r="M482" t="str">
        <f t="shared" si="30"/>
        <v>evening</v>
      </c>
      <c r="N482" t="str">
        <f>VLOOKUP(A482,'Customer-details'!$A$1:$C$1001,2,0)</f>
        <v>Normal</v>
      </c>
      <c r="O482" t="str">
        <f>VLOOKUP(A482,'Customer-details'!$A$1:$C$1001,3,0)</f>
        <v>Male</v>
      </c>
      <c r="P482" t="str">
        <f>VLOOKUP(A482,'Product-details'!$A$1:$C$1001,2,0)</f>
        <v>Food and beverages</v>
      </c>
      <c r="Q482" t="str">
        <f>VLOOKUP(A482,'City-details'!$A$1:$C$1001,3,0)</f>
        <v>Naypyitaw</v>
      </c>
      <c r="R482" t="str">
        <f>VLOOKUP(A482,'City-details'!$A$1:$C$1001,2,0)</f>
        <v>C</v>
      </c>
      <c r="S482" t="str">
        <f t="shared" si="31"/>
        <v>Good</v>
      </c>
    </row>
    <row r="483" spans="1:19">
      <c r="A483" t="s">
        <v>496</v>
      </c>
      <c r="B483" s="1">
        <v>32.799999999999997</v>
      </c>
      <c r="C483" s="4">
        <v>10</v>
      </c>
      <c r="D483" s="2">
        <v>16.399999999999999</v>
      </c>
      <c r="E483" s="1">
        <v>344.4</v>
      </c>
      <c r="F483" s="3">
        <v>43511</v>
      </c>
      <c r="G483" s="5">
        <v>0.50833333333333297</v>
      </c>
      <c r="H483" t="s">
        <v>15</v>
      </c>
      <c r="I483" s="1">
        <v>16.399999999999999</v>
      </c>
      <c r="J483" s="6">
        <v>6.2</v>
      </c>
      <c r="K483" t="str">
        <f t="shared" si="28"/>
        <v>Feb</v>
      </c>
      <c r="L483" t="str">
        <f t="shared" si="29"/>
        <v>Fri</v>
      </c>
      <c r="M483" t="str">
        <f t="shared" si="30"/>
        <v>afternoon</v>
      </c>
      <c r="N483" t="str">
        <f>VLOOKUP(A483,'Customer-details'!$A$1:$C$1001,2,0)</f>
        <v>Normal</v>
      </c>
      <c r="O483" t="str">
        <f>VLOOKUP(A483,'Customer-details'!$A$1:$C$1001,3,0)</f>
        <v>Female</v>
      </c>
      <c r="P483" t="str">
        <f>VLOOKUP(A483,'Product-details'!$A$1:$C$1001,2,0)</f>
        <v>Electronic accessories</v>
      </c>
      <c r="Q483" t="str">
        <f>VLOOKUP(A483,'City-details'!$A$1:$C$1001,3,0)</f>
        <v>Naypyitaw</v>
      </c>
      <c r="R483" t="str">
        <f>VLOOKUP(A483,'City-details'!$A$1:$C$1001,2,0)</f>
        <v>C</v>
      </c>
      <c r="S483" t="str">
        <f t="shared" si="31"/>
        <v>Average</v>
      </c>
    </row>
    <row r="484" spans="1:19">
      <c r="A484" t="s">
        <v>497</v>
      </c>
      <c r="B484" s="1">
        <v>37.14</v>
      </c>
      <c r="C484" s="4">
        <v>5</v>
      </c>
      <c r="D484" s="2">
        <v>9.2850000000000001</v>
      </c>
      <c r="E484" s="1">
        <v>194.98500000000001</v>
      </c>
      <c r="F484" s="3">
        <v>43473</v>
      </c>
      <c r="G484" s="5">
        <v>0.54513888888888895</v>
      </c>
      <c r="H484" t="s">
        <v>13</v>
      </c>
      <c r="I484" s="1">
        <v>9.2850000000000001</v>
      </c>
      <c r="J484" s="6">
        <v>5</v>
      </c>
      <c r="K484" t="str">
        <f t="shared" si="28"/>
        <v>Jan</v>
      </c>
      <c r="L484" t="str">
        <f t="shared" si="29"/>
        <v>Tue</v>
      </c>
      <c r="M484" t="str">
        <f t="shared" si="30"/>
        <v>afternoon</v>
      </c>
      <c r="N484" t="str">
        <f>VLOOKUP(A484,'Customer-details'!$A$1:$C$1001,2,0)</f>
        <v>Normal</v>
      </c>
      <c r="O484" t="str">
        <f>VLOOKUP(A484,'Customer-details'!$A$1:$C$1001,3,0)</f>
        <v>Male</v>
      </c>
      <c r="P484" t="str">
        <f>VLOOKUP(A484,'Product-details'!$A$1:$C$1001,2,0)</f>
        <v>Sports and travel</v>
      </c>
      <c r="Q484" t="str">
        <f>VLOOKUP(A484,'City-details'!$A$1:$C$1001,3,0)</f>
        <v>Yangon</v>
      </c>
      <c r="R484" t="str">
        <f>VLOOKUP(A484,'City-details'!$A$1:$C$1001,2,0)</f>
        <v>A</v>
      </c>
      <c r="S484" t="str">
        <f t="shared" si="31"/>
        <v>Poor</v>
      </c>
    </row>
    <row r="485" spans="1:19">
      <c r="A485" t="s">
        <v>498</v>
      </c>
      <c r="B485" s="1">
        <v>60.38</v>
      </c>
      <c r="C485" s="4">
        <v>10</v>
      </c>
      <c r="D485" s="2">
        <v>30.19</v>
      </c>
      <c r="E485" s="1">
        <v>633.99</v>
      </c>
      <c r="F485" s="3">
        <v>43508</v>
      </c>
      <c r="G485" s="5">
        <v>0.67986111111111103</v>
      </c>
      <c r="H485" t="s">
        <v>15</v>
      </c>
      <c r="I485" s="1">
        <v>30.19</v>
      </c>
      <c r="J485" s="6">
        <v>6</v>
      </c>
      <c r="K485" t="str">
        <f t="shared" si="28"/>
        <v>Feb</v>
      </c>
      <c r="L485" t="str">
        <f t="shared" si="29"/>
        <v>Tue</v>
      </c>
      <c r="M485" t="str">
        <f t="shared" si="30"/>
        <v>evening</v>
      </c>
      <c r="N485" t="str">
        <f>VLOOKUP(A485,'Customer-details'!$A$1:$C$1001,2,0)</f>
        <v>Member</v>
      </c>
      <c r="O485" t="str">
        <f>VLOOKUP(A485,'Customer-details'!$A$1:$C$1001,3,0)</f>
        <v>Male</v>
      </c>
      <c r="P485" t="str">
        <f>VLOOKUP(A485,'Product-details'!$A$1:$C$1001,2,0)</f>
        <v>Home and lifestyle</v>
      </c>
      <c r="Q485" t="str">
        <f>VLOOKUP(A485,'City-details'!$A$1:$C$1001,3,0)</f>
        <v>Mandalay</v>
      </c>
      <c r="R485" t="str">
        <f>VLOOKUP(A485,'City-details'!$A$1:$C$1001,2,0)</f>
        <v>B</v>
      </c>
      <c r="S485" t="str">
        <f t="shared" si="31"/>
        <v>Average</v>
      </c>
    </row>
    <row r="486" spans="1:19">
      <c r="A486" t="s">
        <v>499</v>
      </c>
      <c r="B486" s="1">
        <v>36.979999999999997</v>
      </c>
      <c r="C486" s="4">
        <v>10</v>
      </c>
      <c r="D486" s="2">
        <v>18.489999999999998</v>
      </c>
      <c r="E486" s="1">
        <v>388.29</v>
      </c>
      <c r="F486" s="3">
        <v>43466</v>
      </c>
      <c r="G486" s="5">
        <v>0.82499999999999996</v>
      </c>
      <c r="H486" t="s">
        <v>17</v>
      </c>
      <c r="I486" s="1">
        <v>18.489999999999998</v>
      </c>
      <c r="J486" s="6">
        <v>7</v>
      </c>
      <c r="K486" t="str">
        <f t="shared" si="28"/>
        <v>Jan</v>
      </c>
      <c r="L486" t="str">
        <f t="shared" si="29"/>
        <v>Tue</v>
      </c>
      <c r="M486" t="str">
        <f t="shared" si="30"/>
        <v>evening</v>
      </c>
      <c r="N486" t="str">
        <f>VLOOKUP(A486,'Customer-details'!$A$1:$C$1001,2,0)</f>
        <v>Member</v>
      </c>
      <c r="O486" t="str">
        <f>VLOOKUP(A486,'Customer-details'!$A$1:$C$1001,3,0)</f>
        <v>Female</v>
      </c>
      <c r="P486" t="str">
        <f>VLOOKUP(A486,'Product-details'!$A$1:$C$1001,2,0)</f>
        <v>Sports and travel</v>
      </c>
      <c r="Q486" t="str">
        <f>VLOOKUP(A486,'City-details'!$A$1:$C$1001,3,0)</f>
        <v>Naypyitaw</v>
      </c>
      <c r="R486" t="str">
        <f>VLOOKUP(A486,'City-details'!$A$1:$C$1001,2,0)</f>
        <v>C</v>
      </c>
      <c r="S486" t="str">
        <f t="shared" si="31"/>
        <v>Average</v>
      </c>
    </row>
    <row r="487" spans="1:19">
      <c r="A487" t="s">
        <v>500</v>
      </c>
      <c r="B487" s="1">
        <v>49.49</v>
      </c>
      <c r="C487" s="4">
        <v>4</v>
      </c>
      <c r="D487" s="2">
        <v>9.8979999999999997</v>
      </c>
      <c r="E487" s="1">
        <v>207.858</v>
      </c>
      <c r="F487" s="3">
        <v>43545</v>
      </c>
      <c r="G487" s="5">
        <v>0.64236111111111105</v>
      </c>
      <c r="H487" t="s">
        <v>13</v>
      </c>
      <c r="I487" s="1">
        <v>9.8979999999999997</v>
      </c>
      <c r="J487" s="6">
        <v>6.6</v>
      </c>
      <c r="K487" t="str">
        <f t="shared" si="28"/>
        <v>Mar</v>
      </c>
      <c r="L487" t="str">
        <f t="shared" si="29"/>
        <v>Thu</v>
      </c>
      <c r="M487" t="str">
        <f t="shared" si="30"/>
        <v>afternoon</v>
      </c>
      <c r="N487" t="str">
        <f>VLOOKUP(A487,'Customer-details'!$A$1:$C$1001,2,0)</f>
        <v>Member</v>
      </c>
      <c r="O487" t="str">
        <f>VLOOKUP(A487,'Customer-details'!$A$1:$C$1001,3,0)</f>
        <v>Female</v>
      </c>
      <c r="P487" t="str">
        <f>VLOOKUP(A487,'Product-details'!$A$1:$C$1001,2,0)</f>
        <v>Sports and travel</v>
      </c>
      <c r="Q487" t="str">
        <f>VLOOKUP(A487,'City-details'!$A$1:$C$1001,3,0)</f>
        <v>Mandalay</v>
      </c>
      <c r="R487" t="str">
        <f>VLOOKUP(A487,'City-details'!$A$1:$C$1001,2,0)</f>
        <v>B</v>
      </c>
      <c r="S487" t="str">
        <f t="shared" si="31"/>
        <v>Average</v>
      </c>
    </row>
    <row r="488" spans="1:19">
      <c r="A488" t="s">
        <v>501</v>
      </c>
      <c r="B488" s="1">
        <v>41.09</v>
      </c>
      <c r="C488" s="4">
        <v>10</v>
      </c>
      <c r="D488" s="2">
        <v>20.545000000000002</v>
      </c>
      <c r="E488" s="1">
        <v>431.44499999999999</v>
      </c>
      <c r="F488" s="3">
        <v>43524</v>
      </c>
      <c r="G488" s="5">
        <v>0.61250000000000004</v>
      </c>
      <c r="H488" t="s">
        <v>15</v>
      </c>
      <c r="I488" s="1">
        <v>20.545000000000002</v>
      </c>
      <c r="J488" s="6">
        <v>7.3</v>
      </c>
      <c r="K488" t="str">
        <f t="shared" si="28"/>
        <v>Feb</v>
      </c>
      <c r="L488" t="str">
        <f t="shared" si="29"/>
        <v>Thu</v>
      </c>
      <c r="M488" t="str">
        <f t="shared" si="30"/>
        <v>afternoon</v>
      </c>
      <c r="N488" t="str">
        <f>VLOOKUP(A488,'Customer-details'!$A$1:$C$1001,2,0)</f>
        <v>Normal</v>
      </c>
      <c r="O488" t="str">
        <f>VLOOKUP(A488,'Customer-details'!$A$1:$C$1001,3,0)</f>
        <v>Female</v>
      </c>
      <c r="P488" t="str">
        <f>VLOOKUP(A488,'Product-details'!$A$1:$C$1001,2,0)</f>
        <v>Fashion accessories</v>
      </c>
      <c r="Q488" t="str">
        <f>VLOOKUP(A488,'City-details'!$A$1:$C$1001,3,0)</f>
        <v>Mandalay</v>
      </c>
      <c r="R488" t="str">
        <f>VLOOKUP(A488,'City-details'!$A$1:$C$1001,2,0)</f>
        <v>B</v>
      </c>
      <c r="S488" t="str">
        <f t="shared" si="31"/>
        <v>Average</v>
      </c>
    </row>
    <row r="489" spans="1:19">
      <c r="A489" t="s">
        <v>502</v>
      </c>
      <c r="B489" s="1">
        <v>37.15</v>
      </c>
      <c r="C489" s="4">
        <v>4</v>
      </c>
      <c r="D489" s="2">
        <v>7.43</v>
      </c>
      <c r="E489" s="1">
        <v>156.03</v>
      </c>
      <c r="F489" s="3">
        <v>43547</v>
      </c>
      <c r="G489" s="5">
        <v>0.79097222222222197</v>
      </c>
      <c r="H489" t="s">
        <v>13</v>
      </c>
      <c r="I489" s="1">
        <v>7.43</v>
      </c>
      <c r="J489" s="6">
        <v>8.3000000000000007</v>
      </c>
      <c r="K489" t="str">
        <f t="shared" si="28"/>
        <v>Mar</v>
      </c>
      <c r="L489" t="str">
        <f t="shared" si="29"/>
        <v>Sat</v>
      </c>
      <c r="M489" t="str">
        <f t="shared" si="30"/>
        <v>evening</v>
      </c>
      <c r="N489" t="str">
        <f>VLOOKUP(A489,'Customer-details'!$A$1:$C$1001,2,0)</f>
        <v>Normal</v>
      </c>
      <c r="O489" t="str">
        <f>VLOOKUP(A489,'Customer-details'!$A$1:$C$1001,3,0)</f>
        <v>Male</v>
      </c>
      <c r="P489" t="str">
        <f>VLOOKUP(A489,'Product-details'!$A$1:$C$1001,2,0)</f>
        <v>Fashion accessories</v>
      </c>
      <c r="Q489" t="str">
        <f>VLOOKUP(A489,'City-details'!$A$1:$C$1001,3,0)</f>
        <v>Yangon</v>
      </c>
      <c r="R489" t="str">
        <f>VLOOKUP(A489,'City-details'!$A$1:$C$1001,2,0)</f>
        <v>A</v>
      </c>
      <c r="S489" t="str">
        <f t="shared" si="31"/>
        <v>Good</v>
      </c>
    </row>
    <row r="490" spans="1:19">
      <c r="A490" t="s">
        <v>503</v>
      </c>
      <c r="B490" s="1">
        <v>22.96</v>
      </c>
      <c r="C490" s="4">
        <v>1</v>
      </c>
      <c r="D490" s="2">
        <v>1.1479999999999999</v>
      </c>
      <c r="E490" s="1">
        <v>24.108000000000001</v>
      </c>
      <c r="F490" s="3">
        <v>43495</v>
      </c>
      <c r="G490" s="5">
        <v>0.86597222222222203</v>
      </c>
      <c r="H490" t="s">
        <v>15</v>
      </c>
      <c r="I490" s="1">
        <v>1.1479999999999999</v>
      </c>
      <c r="J490" s="6">
        <v>4.3</v>
      </c>
      <c r="K490" t="str">
        <f t="shared" si="28"/>
        <v>Jan</v>
      </c>
      <c r="L490" t="str">
        <f t="shared" si="29"/>
        <v>Wed</v>
      </c>
      <c r="M490" t="str">
        <f t="shared" si="30"/>
        <v>evening</v>
      </c>
      <c r="N490" t="str">
        <f>VLOOKUP(A490,'Customer-details'!$A$1:$C$1001,2,0)</f>
        <v>Normal</v>
      </c>
      <c r="O490" t="str">
        <f>VLOOKUP(A490,'Customer-details'!$A$1:$C$1001,3,0)</f>
        <v>Male</v>
      </c>
      <c r="P490" t="str">
        <f>VLOOKUP(A490,'Product-details'!$A$1:$C$1001,2,0)</f>
        <v>Home and lifestyle</v>
      </c>
      <c r="Q490" t="str">
        <f>VLOOKUP(A490,'City-details'!$A$1:$C$1001,3,0)</f>
        <v>Naypyitaw</v>
      </c>
      <c r="R490" t="str">
        <f>VLOOKUP(A490,'City-details'!$A$1:$C$1001,2,0)</f>
        <v>C</v>
      </c>
      <c r="S490" t="str">
        <f t="shared" si="31"/>
        <v>Poor</v>
      </c>
    </row>
    <row r="491" spans="1:19">
      <c r="A491" t="s">
        <v>504</v>
      </c>
      <c r="B491" s="1">
        <v>77.680000000000007</v>
      </c>
      <c r="C491" s="4">
        <v>9</v>
      </c>
      <c r="D491" s="2">
        <v>34.956000000000003</v>
      </c>
      <c r="E491" s="1">
        <v>734.07600000000002</v>
      </c>
      <c r="F491" s="3">
        <v>43500</v>
      </c>
      <c r="G491" s="5">
        <v>0.55625000000000002</v>
      </c>
      <c r="H491" t="s">
        <v>13</v>
      </c>
      <c r="I491" s="1">
        <v>34.956000000000003</v>
      </c>
      <c r="J491" s="6">
        <v>9.8000000000000007</v>
      </c>
      <c r="K491" t="str">
        <f t="shared" si="28"/>
        <v>Feb</v>
      </c>
      <c r="L491" t="str">
        <f t="shared" si="29"/>
        <v>Mon</v>
      </c>
      <c r="M491" t="str">
        <f t="shared" si="30"/>
        <v>afternoon</v>
      </c>
      <c r="N491" t="str">
        <f>VLOOKUP(A491,'Customer-details'!$A$1:$C$1001,2,0)</f>
        <v>Member</v>
      </c>
      <c r="O491" t="str">
        <f>VLOOKUP(A491,'Customer-details'!$A$1:$C$1001,3,0)</f>
        <v>Female</v>
      </c>
      <c r="P491" t="str">
        <f>VLOOKUP(A491,'Product-details'!$A$1:$C$1001,2,0)</f>
        <v>Home and lifestyle</v>
      </c>
      <c r="Q491" t="str">
        <f>VLOOKUP(A491,'City-details'!$A$1:$C$1001,3,0)</f>
        <v>Mandalay</v>
      </c>
      <c r="R491" t="str">
        <f>VLOOKUP(A491,'City-details'!$A$1:$C$1001,2,0)</f>
        <v>B</v>
      </c>
      <c r="S491" t="str">
        <f t="shared" si="31"/>
        <v>Good</v>
      </c>
    </row>
    <row r="492" spans="1:19">
      <c r="A492" t="s">
        <v>505</v>
      </c>
      <c r="B492" s="1">
        <v>34.700000000000003</v>
      </c>
      <c r="C492" s="4">
        <v>2</v>
      </c>
      <c r="D492" s="2">
        <v>3.47</v>
      </c>
      <c r="E492" s="1">
        <v>72.87</v>
      </c>
      <c r="F492" s="3">
        <v>43537</v>
      </c>
      <c r="G492" s="5">
        <v>0.82499999999999996</v>
      </c>
      <c r="H492" t="s">
        <v>13</v>
      </c>
      <c r="I492" s="1">
        <v>3.47</v>
      </c>
      <c r="J492" s="6">
        <v>8.1999999999999993</v>
      </c>
      <c r="K492" t="str">
        <f t="shared" si="28"/>
        <v>Mar</v>
      </c>
      <c r="L492" t="str">
        <f t="shared" si="29"/>
        <v>Wed</v>
      </c>
      <c r="M492" t="str">
        <f t="shared" si="30"/>
        <v>evening</v>
      </c>
      <c r="N492" t="str">
        <f>VLOOKUP(A492,'Customer-details'!$A$1:$C$1001,2,0)</f>
        <v>Normal</v>
      </c>
      <c r="O492" t="str">
        <f>VLOOKUP(A492,'Customer-details'!$A$1:$C$1001,3,0)</f>
        <v>Female</v>
      </c>
      <c r="P492" t="str">
        <f>VLOOKUP(A492,'Product-details'!$A$1:$C$1001,2,0)</f>
        <v>Fashion accessories</v>
      </c>
      <c r="Q492" t="str">
        <f>VLOOKUP(A492,'City-details'!$A$1:$C$1001,3,0)</f>
        <v>Mandalay</v>
      </c>
      <c r="R492" t="str">
        <f>VLOOKUP(A492,'City-details'!$A$1:$C$1001,2,0)</f>
        <v>B</v>
      </c>
      <c r="S492" t="str">
        <f t="shared" si="31"/>
        <v>Good</v>
      </c>
    </row>
    <row r="493" spans="1:19">
      <c r="A493" t="s">
        <v>506</v>
      </c>
      <c r="B493" s="1">
        <v>19.66</v>
      </c>
      <c r="C493" s="4">
        <v>10</v>
      </c>
      <c r="D493" s="2">
        <v>9.83</v>
      </c>
      <c r="E493" s="1">
        <v>206.43</v>
      </c>
      <c r="F493" s="3">
        <v>43539</v>
      </c>
      <c r="G493" s="5">
        <v>0.76388888888888895</v>
      </c>
      <c r="H493" t="s">
        <v>17</v>
      </c>
      <c r="I493" s="1">
        <v>9.83</v>
      </c>
      <c r="J493" s="6">
        <v>7.2</v>
      </c>
      <c r="K493" t="str">
        <f t="shared" si="28"/>
        <v>Mar</v>
      </c>
      <c r="L493" t="str">
        <f t="shared" si="29"/>
        <v>Fri</v>
      </c>
      <c r="M493" t="str">
        <f t="shared" si="30"/>
        <v>evening</v>
      </c>
      <c r="N493" t="str">
        <f>VLOOKUP(A493,'Customer-details'!$A$1:$C$1001,2,0)</f>
        <v>Member</v>
      </c>
      <c r="O493" t="str">
        <f>VLOOKUP(A493,'Customer-details'!$A$1:$C$1001,3,0)</f>
        <v>Female</v>
      </c>
      <c r="P493" t="str">
        <f>VLOOKUP(A493,'Product-details'!$A$1:$C$1001,2,0)</f>
        <v>Fashion accessories</v>
      </c>
      <c r="Q493" t="str">
        <f>VLOOKUP(A493,'City-details'!$A$1:$C$1001,3,0)</f>
        <v>Yangon</v>
      </c>
      <c r="R493" t="str">
        <f>VLOOKUP(A493,'City-details'!$A$1:$C$1001,2,0)</f>
        <v>A</v>
      </c>
      <c r="S493" t="str">
        <f t="shared" si="31"/>
        <v>Average</v>
      </c>
    </row>
    <row r="494" spans="1:19">
      <c r="A494" t="s">
        <v>507</v>
      </c>
      <c r="B494" s="1">
        <v>25.32</v>
      </c>
      <c r="C494" s="4">
        <v>8</v>
      </c>
      <c r="D494" s="2">
        <v>10.128</v>
      </c>
      <c r="E494" s="1">
        <v>212.68799999999999</v>
      </c>
      <c r="F494" s="3">
        <v>43529</v>
      </c>
      <c r="G494" s="5">
        <v>0.85</v>
      </c>
      <c r="H494" t="s">
        <v>13</v>
      </c>
      <c r="I494" s="1">
        <v>10.128</v>
      </c>
      <c r="J494" s="6">
        <v>8.6999999999999993</v>
      </c>
      <c r="K494" t="str">
        <f t="shared" si="28"/>
        <v>Mar</v>
      </c>
      <c r="L494" t="str">
        <f t="shared" si="29"/>
        <v>Tue</v>
      </c>
      <c r="M494" t="str">
        <f t="shared" si="30"/>
        <v>evening</v>
      </c>
      <c r="N494" t="str">
        <f>VLOOKUP(A494,'Customer-details'!$A$1:$C$1001,2,0)</f>
        <v>Member</v>
      </c>
      <c r="O494" t="str">
        <f>VLOOKUP(A494,'Customer-details'!$A$1:$C$1001,3,0)</f>
        <v>Female</v>
      </c>
      <c r="P494" t="str">
        <f>VLOOKUP(A494,'Product-details'!$A$1:$C$1001,2,0)</f>
        <v>Health and beauty</v>
      </c>
      <c r="Q494" t="str">
        <f>VLOOKUP(A494,'City-details'!$A$1:$C$1001,3,0)</f>
        <v>Mandalay</v>
      </c>
      <c r="R494" t="str">
        <f>VLOOKUP(A494,'City-details'!$A$1:$C$1001,2,0)</f>
        <v>B</v>
      </c>
      <c r="S494" t="str">
        <f t="shared" si="31"/>
        <v>Good</v>
      </c>
    </row>
    <row r="495" spans="1:19">
      <c r="A495" t="s">
        <v>508</v>
      </c>
      <c r="B495" s="1">
        <v>12.12</v>
      </c>
      <c r="C495" s="4">
        <v>10</v>
      </c>
      <c r="D495" s="2">
        <v>6.06</v>
      </c>
      <c r="E495" s="1">
        <v>127.26</v>
      </c>
      <c r="F495" s="3">
        <v>43529</v>
      </c>
      <c r="G495" s="5">
        <v>0.57222222222222197</v>
      </c>
      <c r="H495" t="s">
        <v>17</v>
      </c>
      <c r="I495" s="1">
        <v>6.06</v>
      </c>
      <c r="J495" s="6">
        <v>8.4</v>
      </c>
      <c r="K495" t="str">
        <f t="shared" si="28"/>
        <v>Mar</v>
      </c>
      <c r="L495" t="str">
        <f t="shared" si="29"/>
        <v>Tue</v>
      </c>
      <c r="M495" t="str">
        <f t="shared" si="30"/>
        <v>afternoon</v>
      </c>
      <c r="N495" t="str">
        <f>VLOOKUP(A495,'Customer-details'!$A$1:$C$1001,2,0)</f>
        <v>Member</v>
      </c>
      <c r="O495" t="str">
        <f>VLOOKUP(A495,'Customer-details'!$A$1:$C$1001,3,0)</f>
        <v>Female</v>
      </c>
      <c r="P495" t="str">
        <f>VLOOKUP(A495,'Product-details'!$A$1:$C$1001,2,0)</f>
        <v>Home and lifestyle</v>
      </c>
      <c r="Q495" t="str">
        <f>VLOOKUP(A495,'City-details'!$A$1:$C$1001,3,0)</f>
        <v>Naypyitaw</v>
      </c>
      <c r="R495" t="str">
        <f>VLOOKUP(A495,'City-details'!$A$1:$C$1001,2,0)</f>
        <v>C</v>
      </c>
      <c r="S495" t="str">
        <f t="shared" si="31"/>
        <v>Good</v>
      </c>
    </row>
    <row r="496" spans="1:19">
      <c r="A496" t="s">
        <v>509</v>
      </c>
      <c r="B496" s="1">
        <v>99.89</v>
      </c>
      <c r="C496" s="4">
        <v>2</v>
      </c>
      <c r="D496" s="2">
        <v>9.9890000000000008</v>
      </c>
      <c r="E496" s="1">
        <v>209.76900000000001</v>
      </c>
      <c r="F496" s="3">
        <v>43522</v>
      </c>
      <c r="G496" s="5">
        <v>0.49166666666666697</v>
      </c>
      <c r="H496" t="s">
        <v>13</v>
      </c>
      <c r="I496" s="1">
        <v>9.9890000000000008</v>
      </c>
      <c r="J496" s="6">
        <v>7.1</v>
      </c>
      <c r="K496" t="str">
        <f t="shared" si="28"/>
        <v>Feb</v>
      </c>
      <c r="L496" t="str">
        <f t="shared" si="29"/>
        <v>Tue</v>
      </c>
      <c r="M496" t="str">
        <f t="shared" si="30"/>
        <v>morning</v>
      </c>
      <c r="N496" t="str">
        <f>VLOOKUP(A496,'Customer-details'!$A$1:$C$1001,2,0)</f>
        <v>Normal</v>
      </c>
      <c r="O496" t="str">
        <f>VLOOKUP(A496,'Customer-details'!$A$1:$C$1001,3,0)</f>
        <v>Male</v>
      </c>
      <c r="P496" t="str">
        <f>VLOOKUP(A496,'Product-details'!$A$1:$C$1001,2,0)</f>
        <v>Fashion accessories</v>
      </c>
      <c r="Q496" t="str">
        <f>VLOOKUP(A496,'City-details'!$A$1:$C$1001,3,0)</f>
        <v>Mandalay</v>
      </c>
      <c r="R496" t="str">
        <f>VLOOKUP(A496,'City-details'!$A$1:$C$1001,2,0)</f>
        <v>B</v>
      </c>
      <c r="S496" t="str">
        <f t="shared" si="31"/>
        <v>Average</v>
      </c>
    </row>
    <row r="497" spans="1:19">
      <c r="A497" t="s">
        <v>510</v>
      </c>
      <c r="B497" s="1">
        <v>75.92</v>
      </c>
      <c r="C497" s="4">
        <v>8</v>
      </c>
      <c r="D497" s="2">
        <v>30.367999999999999</v>
      </c>
      <c r="E497" s="1">
        <v>637.72799999999995</v>
      </c>
      <c r="F497" s="3">
        <v>43544</v>
      </c>
      <c r="G497" s="5">
        <v>0.593055555555556</v>
      </c>
      <c r="H497" t="s">
        <v>15</v>
      </c>
      <c r="I497" s="1">
        <v>30.367999999999999</v>
      </c>
      <c r="J497" s="6">
        <v>5.5</v>
      </c>
      <c r="K497" t="str">
        <f t="shared" si="28"/>
        <v>Mar</v>
      </c>
      <c r="L497" t="str">
        <f t="shared" si="29"/>
        <v>Wed</v>
      </c>
      <c r="M497" t="str">
        <f t="shared" si="30"/>
        <v>afternoon</v>
      </c>
      <c r="N497" t="str">
        <f>VLOOKUP(A497,'Customer-details'!$A$1:$C$1001,2,0)</f>
        <v>Normal</v>
      </c>
      <c r="O497" t="str">
        <f>VLOOKUP(A497,'Customer-details'!$A$1:$C$1001,3,0)</f>
        <v>Male</v>
      </c>
      <c r="P497" t="str">
        <f>VLOOKUP(A497,'Product-details'!$A$1:$C$1001,2,0)</f>
        <v>Sports and travel</v>
      </c>
      <c r="Q497" t="str">
        <f>VLOOKUP(A497,'City-details'!$A$1:$C$1001,3,0)</f>
        <v>Mandalay</v>
      </c>
      <c r="R497" t="str">
        <f>VLOOKUP(A497,'City-details'!$A$1:$C$1001,2,0)</f>
        <v>B</v>
      </c>
      <c r="S497" t="str">
        <f t="shared" si="31"/>
        <v>Poor</v>
      </c>
    </row>
    <row r="498" spans="1:19">
      <c r="A498" t="s">
        <v>511</v>
      </c>
      <c r="B498" s="1">
        <v>63.22</v>
      </c>
      <c r="C498" s="4">
        <v>2</v>
      </c>
      <c r="D498" s="2">
        <v>6.3220000000000001</v>
      </c>
      <c r="E498" s="1">
        <v>132.762</v>
      </c>
      <c r="F498" s="3">
        <v>43466</v>
      </c>
      <c r="G498" s="5">
        <v>0.66041666666666698</v>
      </c>
      <c r="H498" t="s">
        <v>15</v>
      </c>
      <c r="I498" s="1">
        <v>6.3220000000000001</v>
      </c>
      <c r="J498" s="6">
        <v>8.5</v>
      </c>
      <c r="K498" t="str">
        <f t="shared" si="28"/>
        <v>Jan</v>
      </c>
      <c r="L498" t="str">
        <f t="shared" si="29"/>
        <v>Tue</v>
      </c>
      <c r="M498" t="str">
        <f t="shared" si="30"/>
        <v>afternoon</v>
      </c>
      <c r="N498" t="str">
        <f>VLOOKUP(A498,'Customer-details'!$A$1:$C$1001,2,0)</f>
        <v>Normal</v>
      </c>
      <c r="O498" t="str">
        <f>VLOOKUP(A498,'Customer-details'!$A$1:$C$1001,3,0)</f>
        <v>Female</v>
      </c>
      <c r="P498" t="str">
        <f>VLOOKUP(A498,'Product-details'!$A$1:$C$1001,2,0)</f>
        <v>Electronic accessories</v>
      </c>
      <c r="Q498" t="str">
        <f>VLOOKUP(A498,'City-details'!$A$1:$C$1001,3,0)</f>
        <v>Naypyitaw</v>
      </c>
      <c r="R498" t="str">
        <f>VLOOKUP(A498,'City-details'!$A$1:$C$1001,2,0)</f>
        <v>C</v>
      </c>
      <c r="S498" t="str">
        <f t="shared" si="31"/>
        <v>Good</v>
      </c>
    </row>
    <row r="499" spans="1:19">
      <c r="A499" t="s">
        <v>512</v>
      </c>
      <c r="B499" s="1">
        <v>90.24</v>
      </c>
      <c r="C499" s="4">
        <v>6</v>
      </c>
      <c r="D499" s="2">
        <v>27.071999999999999</v>
      </c>
      <c r="E499" s="1">
        <v>568.51199999999994</v>
      </c>
      <c r="F499" s="3">
        <v>43492</v>
      </c>
      <c r="G499" s="5">
        <v>0.47013888888888899</v>
      </c>
      <c r="H499" t="s">
        <v>15</v>
      </c>
      <c r="I499" s="1">
        <v>27.071999999999999</v>
      </c>
      <c r="J499" s="6">
        <v>6.2</v>
      </c>
      <c r="K499" t="str">
        <f t="shared" si="28"/>
        <v>Jan</v>
      </c>
      <c r="L499" t="str">
        <f t="shared" si="29"/>
        <v>Sun</v>
      </c>
      <c r="M499" t="str">
        <f t="shared" si="30"/>
        <v>morning</v>
      </c>
      <c r="N499" t="str">
        <f>VLOOKUP(A499,'Customer-details'!$A$1:$C$1001,2,0)</f>
        <v>Normal</v>
      </c>
      <c r="O499" t="str">
        <f>VLOOKUP(A499,'Customer-details'!$A$1:$C$1001,3,0)</f>
        <v>Female</v>
      </c>
      <c r="P499" t="str">
        <f>VLOOKUP(A499,'Product-details'!$A$1:$C$1001,2,0)</f>
        <v>Food and beverages</v>
      </c>
      <c r="Q499" t="str">
        <f>VLOOKUP(A499,'City-details'!$A$1:$C$1001,3,0)</f>
        <v>Naypyitaw</v>
      </c>
      <c r="R499" t="str">
        <f>VLOOKUP(A499,'City-details'!$A$1:$C$1001,2,0)</f>
        <v>C</v>
      </c>
      <c r="S499" t="str">
        <f t="shared" si="31"/>
        <v>Average</v>
      </c>
    </row>
    <row r="500" spans="1:19">
      <c r="A500" t="s">
        <v>513</v>
      </c>
      <c r="B500" s="1">
        <v>98.13</v>
      </c>
      <c r="C500" s="4">
        <v>1</v>
      </c>
      <c r="D500" s="2">
        <v>4.9065000000000003</v>
      </c>
      <c r="E500" s="1">
        <v>103.0365</v>
      </c>
      <c r="F500" s="3">
        <v>43486</v>
      </c>
      <c r="G500" s="5">
        <v>0.73333333333333295</v>
      </c>
      <c r="H500" t="s">
        <v>15</v>
      </c>
      <c r="I500" s="1">
        <v>4.9065000000000003</v>
      </c>
      <c r="J500" s="6">
        <v>8.9</v>
      </c>
      <c r="K500" t="str">
        <f t="shared" si="28"/>
        <v>Jan</v>
      </c>
      <c r="L500" t="str">
        <f t="shared" si="29"/>
        <v>Mon</v>
      </c>
      <c r="M500" t="str">
        <f t="shared" si="30"/>
        <v>evening</v>
      </c>
      <c r="N500" t="str">
        <f>VLOOKUP(A500,'Customer-details'!$A$1:$C$1001,2,0)</f>
        <v>Member</v>
      </c>
      <c r="O500" t="str">
        <f>VLOOKUP(A500,'Customer-details'!$A$1:$C$1001,3,0)</f>
        <v>Female</v>
      </c>
      <c r="P500" t="str">
        <f>VLOOKUP(A500,'Product-details'!$A$1:$C$1001,2,0)</f>
        <v>Sports and travel</v>
      </c>
      <c r="Q500" t="str">
        <f>VLOOKUP(A500,'City-details'!$A$1:$C$1001,3,0)</f>
        <v>Mandalay</v>
      </c>
      <c r="R500" t="str">
        <f>VLOOKUP(A500,'City-details'!$A$1:$C$1001,2,0)</f>
        <v>B</v>
      </c>
      <c r="S500" t="str">
        <f t="shared" si="31"/>
        <v>Good</v>
      </c>
    </row>
    <row r="501" spans="1:19">
      <c r="A501" t="s">
        <v>514</v>
      </c>
      <c r="B501" s="1">
        <v>51.52</v>
      </c>
      <c r="C501" s="4">
        <v>8</v>
      </c>
      <c r="D501" s="2">
        <v>20.608000000000001</v>
      </c>
      <c r="E501" s="1">
        <v>432.76799999999997</v>
      </c>
      <c r="F501" s="3">
        <v>43498</v>
      </c>
      <c r="G501" s="5">
        <v>0.65763888888888899</v>
      </c>
      <c r="H501" t="s">
        <v>15</v>
      </c>
      <c r="I501" s="1">
        <v>20.608000000000001</v>
      </c>
      <c r="J501" s="6">
        <v>9.6</v>
      </c>
      <c r="K501" t="str">
        <f t="shared" si="28"/>
        <v>Feb</v>
      </c>
      <c r="L501" t="str">
        <f t="shared" si="29"/>
        <v>Sat</v>
      </c>
      <c r="M501" t="str">
        <f t="shared" si="30"/>
        <v>afternoon</v>
      </c>
      <c r="N501" t="str">
        <f>VLOOKUP(A501,'Customer-details'!$A$1:$C$1001,2,0)</f>
        <v>Member</v>
      </c>
      <c r="O501" t="str">
        <f>VLOOKUP(A501,'Customer-details'!$A$1:$C$1001,3,0)</f>
        <v>Female</v>
      </c>
      <c r="P501" t="str">
        <f>VLOOKUP(A501,'Product-details'!$A$1:$C$1001,2,0)</f>
        <v>Sports and travel</v>
      </c>
      <c r="Q501" t="str">
        <f>VLOOKUP(A501,'City-details'!$A$1:$C$1001,3,0)</f>
        <v>Yangon</v>
      </c>
      <c r="R501" t="str">
        <f>VLOOKUP(A501,'City-details'!$A$1:$C$1001,2,0)</f>
        <v>A</v>
      </c>
      <c r="S501" t="str">
        <f t="shared" si="31"/>
        <v>Good</v>
      </c>
    </row>
    <row r="502" spans="1:19">
      <c r="A502" t="s">
        <v>515</v>
      </c>
      <c r="B502" s="1">
        <v>73.97</v>
      </c>
      <c r="C502" s="4">
        <v>1</v>
      </c>
      <c r="D502" s="2">
        <v>3.6985000000000001</v>
      </c>
      <c r="E502" s="1">
        <v>77.668499999999995</v>
      </c>
      <c r="F502" s="3">
        <v>43499</v>
      </c>
      <c r="G502" s="5">
        <v>0.66180555555555598</v>
      </c>
      <c r="H502" t="s">
        <v>17</v>
      </c>
      <c r="I502" s="1">
        <v>3.6985000000000001</v>
      </c>
      <c r="J502" s="6">
        <v>5.4</v>
      </c>
      <c r="K502" t="str">
        <f t="shared" si="28"/>
        <v>Feb</v>
      </c>
      <c r="L502" t="str">
        <f t="shared" si="29"/>
        <v>Sun</v>
      </c>
      <c r="M502" t="str">
        <f t="shared" si="30"/>
        <v>afternoon</v>
      </c>
      <c r="N502" t="str">
        <f>VLOOKUP(A502,'Customer-details'!$A$1:$C$1001,2,0)</f>
        <v>Member</v>
      </c>
      <c r="O502" t="str">
        <f>VLOOKUP(A502,'Customer-details'!$A$1:$C$1001,3,0)</f>
        <v>Male</v>
      </c>
      <c r="P502" t="str">
        <f>VLOOKUP(A502,'Product-details'!$A$1:$C$1001,2,0)</f>
        <v>Sports and travel</v>
      </c>
      <c r="Q502" t="str">
        <f>VLOOKUP(A502,'City-details'!$A$1:$C$1001,3,0)</f>
        <v>Mandalay</v>
      </c>
      <c r="R502" t="str">
        <f>VLOOKUP(A502,'City-details'!$A$1:$C$1001,2,0)</f>
        <v>B</v>
      </c>
      <c r="S502" t="str">
        <f t="shared" si="31"/>
        <v>Poor</v>
      </c>
    </row>
    <row r="503" spans="1:19">
      <c r="A503" t="s">
        <v>516</v>
      </c>
      <c r="B503" s="1">
        <v>31.9</v>
      </c>
      <c r="C503" s="4">
        <v>1</v>
      </c>
      <c r="D503" s="2">
        <v>1.595</v>
      </c>
      <c r="E503" s="1">
        <v>33.494999999999997</v>
      </c>
      <c r="F503" s="3">
        <v>43470</v>
      </c>
      <c r="G503" s="5">
        <v>0.52777777777777801</v>
      </c>
      <c r="H503" t="s">
        <v>13</v>
      </c>
      <c r="I503" s="1">
        <v>1.595</v>
      </c>
      <c r="J503" s="6">
        <v>9.1</v>
      </c>
      <c r="K503" t="str">
        <f t="shared" si="28"/>
        <v>Jan</v>
      </c>
      <c r="L503" t="str">
        <f t="shared" si="29"/>
        <v>Sat</v>
      </c>
      <c r="M503" t="str">
        <f t="shared" si="30"/>
        <v>afternoon</v>
      </c>
      <c r="N503" t="str">
        <f>VLOOKUP(A503,'Customer-details'!$A$1:$C$1001,2,0)</f>
        <v>Member</v>
      </c>
      <c r="O503" t="str">
        <f>VLOOKUP(A503,'Customer-details'!$A$1:$C$1001,3,0)</f>
        <v>Female</v>
      </c>
      <c r="P503" t="str">
        <f>VLOOKUP(A503,'Product-details'!$A$1:$C$1001,2,0)</f>
        <v>Fashion accessories</v>
      </c>
      <c r="Q503" t="str">
        <f>VLOOKUP(A503,'City-details'!$A$1:$C$1001,3,0)</f>
        <v>Naypyitaw</v>
      </c>
      <c r="R503" t="str">
        <f>VLOOKUP(A503,'City-details'!$A$1:$C$1001,2,0)</f>
        <v>C</v>
      </c>
      <c r="S503" t="str">
        <f t="shared" si="31"/>
        <v>Good</v>
      </c>
    </row>
    <row r="504" spans="1:19">
      <c r="A504" t="s">
        <v>517</v>
      </c>
      <c r="B504" s="1">
        <v>69.400000000000006</v>
      </c>
      <c r="C504" s="4">
        <v>2</v>
      </c>
      <c r="D504" s="2">
        <v>6.94</v>
      </c>
      <c r="E504" s="1">
        <v>145.74</v>
      </c>
      <c r="F504" s="3">
        <v>43492</v>
      </c>
      <c r="G504" s="5">
        <v>0.82499999999999996</v>
      </c>
      <c r="H504" t="s">
        <v>13</v>
      </c>
      <c r="I504" s="1">
        <v>6.94</v>
      </c>
      <c r="J504" s="6">
        <v>9</v>
      </c>
      <c r="K504" t="str">
        <f t="shared" si="28"/>
        <v>Jan</v>
      </c>
      <c r="L504" t="str">
        <f t="shared" si="29"/>
        <v>Sun</v>
      </c>
      <c r="M504" t="str">
        <f t="shared" si="30"/>
        <v>evening</v>
      </c>
      <c r="N504" t="str">
        <f>VLOOKUP(A504,'Customer-details'!$A$1:$C$1001,2,0)</f>
        <v>Normal</v>
      </c>
      <c r="O504" t="str">
        <f>VLOOKUP(A504,'Customer-details'!$A$1:$C$1001,3,0)</f>
        <v>Male</v>
      </c>
      <c r="P504" t="str">
        <f>VLOOKUP(A504,'Product-details'!$A$1:$C$1001,2,0)</f>
        <v>Home and lifestyle</v>
      </c>
      <c r="Q504" t="str">
        <f>VLOOKUP(A504,'City-details'!$A$1:$C$1001,3,0)</f>
        <v>Naypyitaw</v>
      </c>
      <c r="R504" t="str">
        <f>VLOOKUP(A504,'City-details'!$A$1:$C$1001,2,0)</f>
        <v>C</v>
      </c>
      <c r="S504" t="str">
        <f t="shared" si="31"/>
        <v>Good</v>
      </c>
    </row>
    <row r="505" spans="1:19">
      <c r="A505" t="s">
        <v>518</v>
      </c>
      <c r="B505" s="1">
        <v>93.31</v>
      </c>
      <c r="C505" s="4">
        <v>2</v>
      </c>
      <c r="D505" s="2">
        <v>9.3309999999999995</v>
      </c>
      <c r="E505" s="1">
        <v>195.95099999999999</v>
      </c>
      <c r="F505" s="3">
        <v>43549</v>
      </c>
      <c r="G505" s="5">
        <v>0.74513888888888902</v>
      </c>
      <c r="H505" t="s">
        <v>15</v>
      </c>
      <c r="I505" s="1">
        <v>9.3309999999999995</v>
      </c>
      <c r="J505" s="6">
        <v>6.3</v>
      </c>
      <c r="K505" t="str">
        <f t="shared" si="28"/>
        <v>Mar</v>
      </c>
      <c r="L505" t="str">
        <f t="shared" si="29"/>
        <v>Mon</v>
      </c>
      <c r="M505" t="str">
        <f t="shared" si="30"/>
        <v>evening</v>
      </c>
      <c r="N505" t="str">
        <f>VLOOKUP(A505,'Customer-details'!$A$1:$C$1001,2,0)</f>
        <v>Normal</v>
      </c>
      <c r="O505" t="str">
        <f>VLOOKUP(A505,'Customer-details'!$A$1:$C$1001,3,0)</f>
        <v>Female</v>
      </c>
      <c r="P505" t="str">
        <f>VLOOKUP(A505,'Product-details'!$A$1:$C$1001,2,0)</f>
        <v>Sports and travel</v>
      </c>
      <c r="Q505" t="str">
        <f>VLOOKUP(A505,'City-details'!$A$1:$C$1001,3,0)</f>
        <v>Mandalay</v>
      </c>
      <c r="R505" t="str">
        <f>VLOOKUP(A505,'City-details'!$A$1:$C$1001,2,0)</f>
        <v>B</v>
      </c>
      <c r="S505" t="str">
        <f t="shared" si="31"/>
        <v>Average</v>
      </c>
    </row>
    <row r="506" spans="1:19">
      <c r="A506" t="s">
        <v>519</v>
      </c>
      <c r="B506" s="1">
        <v>88.45</v>
      </c>
      <c r="C506" s="4">
        <v>1</v>
      </c>
      <c r="D506" s="2">
        <v>4.4225000000000003</v>
      </c>
      <c r="E506" s="1">
        <v>92.872500000000002</v>
      </c>
      <c r="F506" s="3">
        <v>43521</v>
      </c>
      <c r="G506" s="5">
        <v>0.69166666666666698</v>
      </c>
      <c r="H506" t="s">
        <v>17</v>
      </c>
      <c r="I506" s="1">
        <v>4.4225000000000003</v>
      </c>
      <c r="J506" s="6">
        <v>9.5</v>
      </c>
      <c r="K506" t="str">
        <f t="shared" si="28"/>
        <v>Feb</v>
      </c>
      <c r="L506" t="str">
        <f t="shared" si="29"/>
        <v>Mon</v>
      </c>
      <c r="M506" t="str">
        <f t="shared" si="30"/>
        <v>evening</v>
      </c>
      <c r="N506" t="str">
        <f>VLOOKUP(A506,'Customer-details'!$A$1:$C$1001,2,0)</f>
        <v>Normal</v>
      </c>
      <c r="O506" t="str">
        <f>VLOOKUP(A506,'Customer-details'!$A$1:$C$1001,3,0)</f>
        <v>Male</v>
      </c>
      <c r="P506" t="str">
        <f>VLOOKUP(A506,'Product-details'!$A$1:$C$1001,2,0)</f>
        <v>Sports and travel</v>
      </c>
      <c r="Q506" t="str">
        <f>VLOOKUP(A506,'City-details'!$A$1:$C$1001,3,0)</f>
        <v>Mandalay</v>
      </c>
      <c r="R506" t="str">
        <f>VLOOKUP(A506,'City-details'!$A$1:$C$1001,2,0)</f>
        <v>B</v>
      </c>
      <c r="S506" t="str">
        <f t="shared" si="31"/>
        <v>Good</v>
      </c>
    </row>
    <row r="507" spans="1:19">
      <c r="A507" t="s">
        <v>520</v>
      </c>
      <c r="B507" s="1">
        <v>24.18</v>
      </c>
      <c r="C507" s="4">
        <v>8</v>
      </c>
      <c r="D507" s="2">
        <v>9.6720000000000006</v>
      </c>
      <c r="E507" s="1">
        <v>203.11199999999999</v>
      </c>
      <c r="F507" s="3">
        <v>43493</v>
      </c>
      <c r="G507" s="5">
        <v>0.87083333333333302</v>
      </c>
      <c r="H507" t="s">
        <v>13</v>
      </c>
      <c r="I507" s="1">
        <v>9.6720000000000006</v>
      </c>
      <c r="J507" s="6">
        <v>9.8000000000000007</v>
      </c>
      <c r="K507" t="str">
        <f t="shared" si="28"/>
        <v>Jan</v>
      </c>
      <c r="L507" t="str">
        <f t="shared" si="29"/>
        <v>Mon</v>
      </c>
      <c r="M507" t="str">
        <f t="shared" si="30"/>
        <v>evening</v>
      </c>
      <c r="N507" t="str">
        <f>VLOOKUP(A507,'Customer-details'!$A$1:$C$1001,2,0)</f>
        <v>Member</v>
      </c>
      <c r="O507" t="str">
        <f>VLOOKUP(A507,'Customer-details'!$A$1:$C$1001,3,0)</f>
        <v>Male</v>
      </c>
      <c r="P507" t="str">
        <f>VLOOKUP(A507,'Product-details'!$A$1:$C$1001,2,0)</f>
        <v>Electronic accessories</v>
      </c>
      <c r="Q507" t="str">
        <f>VLOOKUP(A507,'City-details'!$A$1:$C$1001,3,0)</f>
        <v>Yangon</v>
      </c>
      <c r="R507" t="str">
        <f>VLOOKUP(A507,'City-details'!$A$1:$C$1001,2,0)</f>
        <v>A</v>
      </c>
      <c r="S507" t="str">
        <f t="shared" si="31"/>
        <v>Good</v>
      </c>
    </row>
    <row r="508" spans="1:19">
      <c r="A508" t="s">
        <v>521</v>
      </c>
      <c r="B508" s="1">
        <v>48.5</v>
      </c>
      <c r="C508" s="4">
        <v>3</v>
      </c>
      <c r="D508" s="2">
        <v>7.2750000000000004</v>
      </c>
      <c r="E508" s="1">
        <v>152.77500000000001</v>
      </c>
      <c r="F508" s="3">
        <v>43473</v>
      </c>
      <c r="G508" s="5">
        <v>0.53472222222222199</v>
      </c>
      <c r="H508" t="s">
        <v>15</v>
      </c>
      <c r="I508" s="1">
        <v>7.2750000000000004</v>
      </c>
      <c r="J508" s="6">
        <v>6.7</v>
      </c>
      <c r="K508" t="str">
        <f t="shared" si="28"/>
        <v>Jan</v>
      </c>
      <c r="L508" t="str">
        <f t="shared" si="29"/>
        <v>Tue</v>
      </c>
      <c r="M508" t="str">
        <f t="shared" si="30"/>
        <v>afternoon</v>
      </c>
      <c r="N508" t="str">
        <f>VLOOKUP(A508,'Customer-details'!$A$1:$C$1001,2,0)</f>
        <v>Member</v>
      </c>
      <c r="O508" t="str">
        <f>VLOOKUP(A508,'Customer-details'!$A$1:$C$1001,3,0)</f>
        <v>Female</v>
      </c>
      <c r="P508" t="str">
        <f>VLOOKUP(A508,'Product-details'!$A$1:$C$1001,2,0)</f>
        <v>Sports and travel</v>
      </c>
      <c r="Q508" t="str">
        <f>VLOOKUP(A508,'City-details'!$A$1:$C$1001,3,0)</f>
        <v>Mandalay</v>
      </c>
      <c r="R508" t="str">
        <f>VLOOKUP(A508,'City-details'!$A$1:$C$1001,2,0)</f>
        <v>B</v>
      </c>
      <c r="S508" t="str">
        <f t="shared" si="31"/>
        <v>Average</v>
      </c>
    </row>
    <row r="509" spans="1:19">
      <c r="A509" t="s">
        <v>522</v>
      </c>
      <c r="B509" s="1">
        <v>84.05</v>
      </c>
      <c r="C509" s="4">
        <v>6</v>
      </c>
      <c r="D509" s="2">
        <v>25.215</v>
      </c>
      <c r="E509" s="1">
        <v>529.51499999999999</v>
      </c>
      <c r="F509" s="3">
        <v>43494</v>
      </c>
      <c r="G509" s="5">
        <v>0.45</v>
      </c>
      <c r="H509" t="s">
        <v>17</v>
      </c>
      <c r="I509" s="1">
        <v>25.215</v>
      </c>
      <c r="J509" s="6">
        <v>7.7</v>
      </c>
      <c r="K509" t="str">
        <f t="shared" si="28"/>
        <v>Jan</v>
      </c>
      <c r="L509" t="str">
        <f t="shared" si="29"/>
        <v>Tue</v>
      </c>
      <c r="M509" t="str">
        <f t="shared" si="30"/>
        <v>morning</v>
      </c>
      <c r="N509" t="str">
        <f>VLOOKUP(A509,'Customer-details'!$A$1:$C$1001,2,0)</f>
        <v>Normal</v>
      </c>
      <c r="O509" t="str">
        <f>VLOOKUP(A509,'Customer-details'!$A$1:$C$1001,3,0)</f>
        <v>Female</v>
      </c>
      <c r="P509" t="str">
        <f>VLOOKUP(A509,'Product-details'!$A$1:$C$1001,2,0)</f>
        <v>Food and beverages</v>
      </c>
      <c r="Q509" t="str">
        <f>VLOOKUP(A509,'City-details'!$A$1:$C$1001,3,0)</f>
        <v>Mandalay</v>
      </c>
      <c r="R509" t="str">
        <f>VLOOKUP(A509,'City-details'!$A$1:$C$1001,2,0)</f>
        <v>B</v>
      </c>
      <c r="S509" t="str">
        <f t="shared" si="31"/>
        <v>Average</v>
      </c>
    </row>
    <row r="510" spans="1:19">
      <c r="A510" t="s">
        <v>523</v>
      </c>
      <c r="B510" s="1">
        <v>61.29</v>
      </c>
      <c r="C510" s="4">
        <v>5</v>
      </c>
      <c r="D510" s="2">
        <v>15.3225</v>
      </c>
      <c r="E510" s="1">
        <v>321.77249999999998</v>
      </c>
      <c r="F510" s="3">
        <v>43553</v>
      </c>
      <c r="G510" s="5">
        <v>0.60277777777777797</v>
      </c>
      <c r="H510" t="s">
        <v>15</v>
      </c>
      <c r="I510" s="1">
        <v>15.3225</v>
      </c>
      <c r="J510" s="6">
        <v>7</v>
      </c>
      <c r="K510" t="str">
        <f t="shared" si="28"/>
        <v>Mar</v>
      </c>
      <c r="L510" t="str">
        <f t="shared" si="29"/>
        <v>Fri</v>
      </c>
      <c r="M510" t="str">
        <f t="shared" si="30"/>
        <v>afternoon</v>
      </c>
      <c r="N510" t="str">
        <f>VLOOKUP(A510,'Customer-details'!$A$1:$C$1001,2,0)</f>
        <v>Member</v>
      </c>
      <c r="O510" t="str">
        <f>VLOOKUP(A510,'Customer-details'!$A$1:$C$1001,3,0)</f>
        <v>Male</v>
      </c>
      <c r="P510" t="str">
        <f>VLOOKUP(A510,'Product-details'!$A$1:$C$1001,2,0)</f>
        <v>Health and beauty</v>
      </c>
      <c r="Q510" t="str">
        <f>VLOOKUP(A510,'City-details'!$A$1:$C$1001,3,0)</f>
        <v>Mandalay</v>
      </c>
      <c r="R510" t="str">
        <f>VLOOKUP(A510,'City-details'!$A$1:$C$1001,2,0)</f>
        <v>B</v>
      </c>
      <c r="S510" t="str">
        <f t="shared" si="31"/>
        <v>Average</v>
      </c>
    </row>
    <row r="511" spans="1:19">
      <c r="A511" t="s">
        <v>524</v>
      </c>
      <c r="B511" s="1">
        <v>15.95</v>
      </c>
      <c r="C511" s="4">
        <v>6</v>
      </c>
      <c r="D511" s="2">
        <v>4.7850000000000001</v>
      </c>
      <c r="E511" s="1">
        <v>100.485</v>
      </c>
      <c r="F511" s="3">
        <v>43505</v>
      </c>
      <c r="G511" s="5">
        <v>0.71875</v>
      </c>
      <c r="H511" t="s">
        <v>17</v>
      </c>
      <c r="I511" s="1">
        <v>4.7850000000000001</v>
      </c>
      <c r="J511" s="6">
        <v>5.0999999999999996</v>
      </c>
      <c r="K511" t="str">
        <f t="shared" si="28"/>
        <v>Feb</v>
      </c>
      <c r="L511" t="str">
        <f t="shared" si="29"/>
        <v>Sat</v>
      </c>
      <c r="M511" t="str">
        <f t="shared" si="30"/>
        <v>evening</v>
      </c>
      <c r="N511" t="str">
        <f>VLOOKUP(A511,'Customer-details'!$A$1:$C$1001,2,0)</f>
        <v>Member</v>
      </c>
      <c r="O511" t="str">
        <f>VLOOKUP(A511,'Customer-details'!$A$1:$C$1001,3,0)</f>
        <v>Female</v>
      </c>
      <c r="P511" t="str">
        <f>VLOOKUP(A511,'Product-details'!$A$1:$C$1001,2,0)</f>
        <v>Home and lifestyle</v>
      </c>
      <c r="Q511" t="str">
        <f>VLOOKUP(A511,'City-details'!$A$1:$C$1001,3,0)</f>
        <v>Naypyitaw</v>
      </c>
      <c r="R511" t="str">
        <f>VLOOKUP(A511,'City-details'!$A$1:$C$1001,2,0)</f>
        <v>C</v>
      </c>
      <c r="S511" t="str">
        <f t="shared" si="31"/>
        <v>Poor</v>
      </c>
    </row>
    <row r="512" spans="1:19">
      <c r="A512" t="s">
        <v>525</v>
      </c>
      <c r="B512" s="1">
        <v>90.74</v>
      </c>
      <c r="C512" s="4">
        <v>7</v>
      </c>
      <c r="D512" s="2">
        <v>31.759</v>
      </c>
      <c r="E512" s="1">
        <v>666.93899999999996</v>
      </c>
      <c r="F512" s="3">
        <v>43481</v>
      </c>
      <c r="G512" s="5">
        <v>0.75208333333333299</v>
      </c>
      <c r="H512" t="s">
        <v>17</v>
      </c>
      <c r="I512" s="1">
        <v>31.759</v>
      </c>
      <c r="J512" s="6">
        <v>6.2</v>
      </c>
      <c r="K512" t="str">
        <f t="shared" si="28"/>
        <v>Jan</v>
      </c>
      <c r="L512" t="str">
        <f t="shared" si="29"/>
        <v>Wed</v>
      </c>
      <c r="M512" t="str">
        <f t="shared" si="30"/>
        <v>evening</v>
      </c>
      <c r="N512" t="str">
        <f>VLOOKUP(A512,'Customer-details'!$A$1:$C$1001,2,0)</f>
        <v>Member</v>
      </c>
      <c r="O512" t="str">
        <f>VLOOKUP(A512,'Customer-details'!$A$1:$C$1001,3,0)</f>
        <v>Female</v>
      </c>
      <c r="P512" t="str">
        <f>VLOOKUP(A512,'Product-details'!$A$1:$C$1001,2,0)</f>
        <v>Sports and travel</v>
      </c>
      <c r="Q512" t="str">
        <f>VLOOKUP(A512,'City-details'!$A$1:$C$1001,3,0)</f>
        <v>Mandalay</v>
      </c>
      <c r="R512" t="str">
        <f>VLOOKUP(A512,'City-details'!$A$1:$C$1001,2,0)</f>
        <v>B</v>
      </c>
      <c r="S512" t="str">
        <f t="shared" si="31"/>
        <v>Average</v>
      </c>
    </row>
    <row r="513" spans="1:19">
      <c r="A513" t="s">
        <v>526</v>
      </c>
      <c r="B513" s="1">
        <v>42.91</v>
      </c>
      <c r="C513" s="4">
        <v>5</v>
      </c>
      <c r="D513" s="2">
        <v>10.727499999999999</v>
      </c>
      <c r="E513" s="1">
        <v>225.2775</v>
      </c>
      <c r="F513" s="3">
        <v>43470</v>
      </c>
      <c r="G513" s="5">
        <v>0.72847222222222197</v>
      </c>
      <c r="H513" t="s">
        <v>13</v>
      </c>
      <c r="I513" s="1">
        <v>10.727499999999999</v>
      </c>
      <c r="J513" s="6">
        <v>6.1</v>
      </c>
      <c r="K513" t="str">
        <f t="shared" si="28"/>
        <v>Jan</v>
      </c>
      <c r="L513" t="str">
        <f t="shared" si="29"/>
        <v>Sat</v>
      </c>
      <c r="M513" t="str">
        <f t="shared" si="30"/>
        <v>evening</v>
      </c>
      <c r="N513" t="str">
        <f>VLOOKUP(A513,'Customer-details'!$A$1:$C$1001,2,0)</f>
        <v>Normal</v>
      </c>
      <c r="O513" t="str">
        <f>VLOOKUP(A513,'Customer-details'!$A$1:$C$1001,3,0)</f>
        <v>Female</v>
      </c>
      <c r="P513" t="str">
        <f>VLOOKUP(A513,'Product-details'!$A$1:$C$1001,2,0)</f>
        <v>Home and lifestyle</v>
      </c>
      <c r="Q513" t="str">
        <f>VLOOKUP(A513,'City-details'!$A$1:$C$1001,3,0)</f>
        <v>Yangon</v>
      </c>
      <c r="R513" t="str">
        <f>VLOOKUP(A513,'City-details'!$A$1:$C$1001,2,0)</f>
        <v>A</v>
      </c>
      <c r="S513" t="str">
        <f t="shared" si="31"/>
        <v>Average</v>
      </c>
    </row>
    <row r="514" spans="1:19">
      <c r="A514" t="s">
        <v>527</v>
      </c>
      <c r="B514" s="1">
        <v>54.28</v>
      </c>
      <c r="C514" s="4">
        <v>7</v>
      </c>
      <c r="D514" s="2">
        <v>18.998000000000001</v>
      </c>
      <c r="E514" s="1">
        <v>398.95800000000003</v>
      </c>
      <c r="F514" s="3">
        <v>43492</v>
      </c>
      <c r="G514" s="5">
        <v>0.75347222222222199</v>
      </c>
      <c r="H514" t="s">
        <v>13</v>
      </c>
      <c r="I514" s="1">
        <v>18.998000000000001</v>
      </c>
      <c r="J514" s="6">
        <v>9.3000000000000007</v>
      </c>
      <c r="K514" t="str">
        <f t="shared" ref="K514:K577" si="32">TEXT(F514,"MMM")</f>
        <v>Jan</v>
      </c>
      <c r="L514" t="str">
        <f t="shared" ref="L514:L577" si="33">TEXT(F514,"ddd")</f>
        <v>Sun</v>
      </c>
      <c r="M514" t="str">
        <f t="shared" si="30"/>
        <v>evening</v>
      </c>
      <c r="N514" t="str">
        <f>VLOOKUP(A514,'Customer-details'!$A$1:$C$1001,2,0)</f>
        <v>Normal</v>
      </c>
      <c r="O514" t="str">
        <f>VLOOKUP(A514,'Customer-details'!$A$1:$C$1001,3,0)</f>
        <v>Female</v>
      </c>
      <c r="P514" t="str">
        <f>VLOOKUP(A514,'Product-details'!$A$1:$C$1001,2,0)</f>
        <v>Fashion accessories</v>
      </c>
      <c r="Q514" t="str">
        <f>VLOOKUP(A514,'City-details'!$A$1:$C$1001,3,0)</f>
        <v>Yangon</v>
      </c>
      <c r="R514" t="str">
        <f>VLOOKUP(A514,'City-details'!$A$1:$C$1001,2,0)</f>
        <v>A</v>
      </c>
      <c r="S514" t="str">
        <f t="shared" si="31"/>
        <v>Good</v>
      </c>
    </row>
    <row r="515" spans="1:19">
      <c r="A515" t="s">
        <v>528</v>
      </c>
      <c r="B515" s="1">
        <v>99.55</v>
      </c>
      <c r="C515" s="4">
        <v>7</v>
      </c>
      <c r="D515" s="2">
        <v>34.842500000000001</v>
      </c>
      <c r="E515" s="1">
        <v>731.6925</v>
      </c>
      <c r="F515" s="3">
        <v>43538</v>
      </c>
      <c r="G515" s="5">
        <v>0.50486111111111098</v>
      </c>
      <c r="H515" t="s">
        <v>15</v>
      </c>
      <c r="I515" s="1">
        <v>34.842500000000001</v>
      </c>
      <c r="J515" s="6">
        <v>7.6</v>
      </c>
      <c r="K515" t="str">
        <f t="shared" si="32"/>
        <v>Mar</v>
      </c>
      <c r="L515" t="str">
        <f t="shared" si="33"/>
        <v>Thu</v>
      </c>
      <c r="M515" t="str">
        <f t="shared" ref="M515:M578" si="34">IF(G515&lt;TIME(12,0,0),"morning",IF(AND(G515&gt;=TIME(12,0,0),G515&lt;TIME(16,0,0)),"afternoon","evening"))</f>
        <v>afternoon</v>
      </c>
      <c r="N515" t="str">
        <f>VLOOKUP(A515,'Customer-details'!$A$1:$C$1001,2,0)</f>
        <v>Normal</v>
      </c>
      <c r="O515" t="str">
        <f>VLOOKUP(A515,'Customer-details'!$A$1:$C$1001,3,0)</f>
        <v>Male</v>
      </c>
      <c r="P515" t="str">
        <f>VLOOKUP(A515,'Product-details'!$A$1:$C$1001,2,0)</f>
        <v>Electronic accessories</v>
      </c>
      <c r="Q515" t="str">
        <f>VLOOKUP(A515,'City-details'!$A$1:$C$1001,3,0)</f>
        <v>Yangon</v>
      </c>
      <c r="R515" t="str">
        <f>VLOOKUP(A515,'City-details'!$A$1:$C$1001,2,0)</f>
        <v>A</v>
      </c>
      <c r="S515" t="str">
        <f t="shared" ref="S515:S578" si="35">IF(J515&gt;=8,"Good",IF(AND(J515&lt;8,J515&gt;=6),"Average","Poor"))</f>
        <v>Average</v>
      </c>
    </row>
    <row r="516" spans="1:19">
      <c r="A516" t="s">
        <v>529</v>
      </c>
      <c r="B516" s="1">
        <v>58.39</v>
      </c>
      <c r="C516" s="4">
        <v>7</v>
      </c>
      <c r="D516" s="2">
        <v>20.436499999999999</v>
      </c>
      <c r="E516" s="1">
        <v>429.16649999999998</v>
      </c>
      <c r="F516" s="3">
        <v>43519</v>
      </c>
      <c r="G516" s="5">
        <v>0.82569444444444395</v>
      </c>
      <c r="H516" t="s">
        <v>17</v>
      </c>
      <c r="I516" s="1">
        <v>20.436499999999999</v>
      </c>
      <c r="J516" s="6">
        <v>8.1999999999999993</v>
      </c>
      <c r="K516" t="str">
        <f t="shared" si="32"/>
        <v>Feb</v>
      </c>
      <c r="L516" t="str">
        <f t="shared" si="33"/>
        <v>Sat</v>
      </c>
      <c r="M516" t="str">
        <f t="shared" si="34"/>
        <v>evening</v>
      </c>
      <c r="N516" t="str">
        <f>VLOOKUP(A516,'Customer-details'!$A$1:$C$1001,2,0)</f>
        <v>Member</v>
      </c>
      <c r="O516" t="str">
        <f>VLOOKUP(A516,'Customer-details'!$A$1:$C$1001,3,0)</f>
        <v>Male</v>
      </c>
      <c r="P516" t="str">
        <f>VLOOKUP(A516,'Product-details'!$A$1:$C$1001,2,0)</f>
        <v>Sports and travel</v>
      </c>
      <c r="Q516" t="str">
        <f>VLOOKUP(A516,'City-details'!$A$1:$C$1001,3,0)</f>
        <v>Naypyitaw</v>
      </c>
      <c r="R516" t="str">
        <f>VLOOKUP(A516,'City-details'!$A$1:$C$1001,2,0)</f>
        <v>C</v>
      </c>
      <c r="S516" t="str">
        <f t="shared" si="35"/>
        <v>Good</v>
      </c>
    </row>
    <row r="517" spans="1:19">
      <c r="A517" t="s">
        <v>530</v>
      </c>
      <c r="B517" s="1">
        <v>51.47</v>
      </c>
      <c r="C517" s="4">
        <v>1</v>
      </c>
      <c r="D517" s="2">
        <v>2.5735000000000001</v>
      </c>
      <c r="E517" s="1">
        <v>54.043500000000002</v>
      </c>
      <c r="F517" s="3">
        <v>43542</v>
      </c>
      <c r="G517" s="5">
        <v>0.66111111111111098</v>
      </c>
      <c r="H517" t="s">
        <v>13</v>
      </c>
      <c r="I517" s="1">
        <v>2.5735000000000001</v>
      </c>
      <c r="J517" s="6">
        <v>8.5</v>
      </c>
      <c r="K517" t="str">
        <f t="shared" si="32"/>
        <v>Mar</v>
      </c>
      <c r="L517" t="str">
        <f t="shared" si="33"/>
        <v>Mon</v>
      </c>
      <c r="M517" t="str">
        <f t="shared" si="34"/>
        <v>afternoon</v>
      </c>
      <c r="N517" t="str">
        <f>VLOOKUP(A517,'Customer-details'!$A$1:$C$1001,2,0)</f>
        <v>Member</v>
      </c>
      <c r="O517" t="str">
        <f>VLOOKUP(A517,'Customer-details'!$A$1:$C$1001,3,0)</f>
        <v>Female</v>
      </c>
      <c r="P517" t="str">
        <f>VLOOKUP(A517,'Product-details'!$A$1:$C$1001,2,0)</f>
        <v>Fashion accessories</v>
      </c>
      <c r="Q517" t="str">
        <f>VLOOKUP(A517,'City-details'!$A$1:$C$1001,3,0)</f>
        <v>Naypyitaw</v>
      </c>
      <c r="R517" t="str">
        <f>VLOOKUP(A517,'City-details'!$A$1:$C$1001,2,0)</f>
        <v>C</v>
      </c>
      <c r="S517" t="str">
        <f t="shared" si="35"/>
        <v>Good</v>
      </c>
    </row>
    <row r="518" spans="1:19">
      <c r="A518" t="s">
        <v>531</v>
      </c>
      <c r="B518" s="1">
        <v>54.86</v>
      </c>
      <c r="C518" s="4">
        <v>5</v>
      </c>
      <c r="D518" s="2">
        <v>13.715</v>
      </c>
      <c r="E518" s="1">
        <v>288.01499999999999</v>
      </c>
      <c r="F518" s="3">
        <v>43553</v>
      </c>
      <c r="G518" s="5">
        <v>0.7</v>
      </c>
      <c r="H518" t="s">
        <v>13</v>
      </c>
      <c r="I518" s="1">
        <v>13.715</v>
      </c>
      <c r="J518" s="6">
        <v>9.8000000000000007</v>
      </c>
      <c r="K518" t="str">
        <f t="shared" si="32"/>
        <v>Mar</v>
      </c>
      <c r="L518" t="str">
        <f t="shared" si="33"/>
        <v>Fri</v>
      </c>
      <c r="M518" t="str">
        <f t="shared" si="34"/>
        <v>evening</v>
      </c>
      <c r="N518" t="str">
        <f>VLOOKUP(A518,'Customer-details'!$A$1:$C$1001,2,0)</f>
        <v>Member</v>
      </c>
      <c r="O518" t="str">
        <f>VLOOKUP(A518,'Customer-details'!$A$1:$C$1001,3,0)</f>
        <v>Male</v>
      </c>
      <c r="P518" t="str">
        <f>VLOOKUP(A518,'Product-details'!$A$1:$C$1001,2,0)</f>
        <v>Health and beauty</v>
      </c>
      <c r="Q518" t="str">
        <f>VLOOKUP(A518,'City-details'!$A$1:$C$1001,3,0)</f>
        <v>Mandalay</v>
      </c>
      <c r="R518" t="str">
        <f>VLOOKUP(A518,'City-details'!$A$1:$C$1001,2,0)</f>
        <v>B</v>
      </c>
      <c r="S518" t="str">
        <f t="shared" si="35"/>
        <v>Good</v>
      </c>
    </row>
    <row r="519" spans="1:19">
      <c r="A519" t="s">
        <v>532</v>
      </c>
      <c r="B519" s="1">
        <v>39.39</v>
      </c>
      <c r="C519" s="4">
        <v>5</v>
      </c>
      <c r="D519" s="2">
        <v>9.8475000000000001</v>
      </c>
      <c r="E519" s="1">
        <v>206.79750000000001</v>
      </c>
      <c r="F519" s="3">
        <v>43487</v>
      </c>
      <c r="G519" s="5">
        <v>0.86527777777777803</v>
      </c>
      <c r="H519" t="s">
        <v>17</v>
      </c>
      <c r="I519" s="1">
        <v>9.8475000000000001</v>
      </c>
      <c r="J519" s="6">
        <v>8.6999999999999993</v>
      </c>
      <c r="K519" t="str">
        <f t="shared" si="32"/>
        <v>Jan</v>
      </c>
      <c r="L519" t="str">
        <f t="shared" si="33"/>
        <v>Tue</v>
      </c>
      <c r="M519" t="str">
        <f t="shared" si="34"/>
        <v>evening</v>
      </c>
      <c r="N519" t="str">
        <f>VLOOKUP(A519,'Customer-details'!$A$1:$C$1001,2,0)</f>
        <v>Member</v>
      </c>
      <c r="O519" t="str">
        <f>VLOOKUP(A519,'Customer-details'!$A$1:$C$1001,3,0)</f>
        <v>Male</v>
      </c>
      <c r="P519" t="str">
        <f>VLOOKUP(A519,'Product-details'!$A$1:$C$1001,2,0)</f>
        <v>Home and lifestyle</v>
      </c>
      <c r="Q519" t="str">
        <f>VLOOKUP(A519,'City-details'!$A$1:$C$1001,3,0)</f>
        <v>Naypyitaw</v>
      </c>
      <c r="R519" t="str">
        <f>VLOOKUP(A519,'City-details'!$A$1:$C$1001,2,0)</f>
        <v>C</v>
      </c>
      <c r="S519" t="str">
        <f t="shared" si="35"/>
        <v>Good</v>
      </c>
    </row>
    <row r="520" spans="1:19">
      <c r="A520" t="s">
        <v>533</v>
      </c>
      <c r="B520" s="1">
        <v>34.729999999999997</v>
      </c>
      <c r="C520" s="4">
        <v>2</v>
      </c>
      <c r="D520" s="2">
        <v>3.4729999999999999</v>
      </c>
      <c r="E520" s="1">
        <v>72.933000000000007</v>
      </c>
      <c r="F520" s="3">
        <v>43525</v>
      </c>
      <c r="G520" s="5">
        <v>0.75972222222222197</v>
      </c>
      <c r="H520" t="s">
        <v>13</v>
      </c>
      <c r="I520" s="1">
        <v>3.4729999999999999</v>
      </c>
      <c r="J520" s="6">
        <v>9.6999999999999993</v>
      </c>
      <c r="K520" t="str">
        <f t="shared" si="32"/>
        <v>Mar</v>
      </c>
      <c r="L520" t="str">
        <f t="shared" si="33"/>
        <v>Fri</v>
      </c>
      <c r="M520" t="str">
        <f t="shared" si="34"/>
        <v>evening</v>
      </c>
      <c r="N520" t="str">
        <f>VLOOKUP(A520,'Customer-details'!$A$1:$C$1001,2,0)</f>
        <v>Normal</v>
      </c>
      <c r="O520" t="str">
        <f>VLOOKUP(A520,'Customer-details'!$A$1:$C$1001,3,0)</f>
        <v>Male</v>
      </c>
      <c r="P520" t="str">
        <f>VLOOKUP(A520,'Product-details'!$A$1:$C$1001,2,0)</f>
        <v>Home and lifestyle</v>
      </c>
      <c r="Q520" t="str">
        <f>VLOOKUP(A520,'City-details'!$A$1:$C$1001,3,0)</f>
        <v>Yangon</v>
      </c>
      <c r="R520" t="str">
        <f>VLOOKUP(A520,'City-details'!$A$1:$C$1001,2,0)</f>
        <v>A</v>
      </c>
      <c r="S520" t="str">
        <f t="shared" si="35"/>
        <v>Good</v>
      </c>
    </row>
    <row r="521" spans="1:19">
      <c r="A521" t="s">
        <v>534</v>
      </c>
      <c r="B521" s="1">
        <v>71.92</v>
      </c>
      <c r="C521" s="4">
        <v>5</v>
      </c>
      <c r="D521" s="2">
        <v>17.98</v>
      </c>
      <c r="E521" s="1">
        <v>377.58</v>
      </c>
      <c r="F521" s="3">
        <v>43482</v>
      </c>
      <c r="G521" s="5">
        <v>0.62847222222222199</v>
      </c>
      <c r="H521" t="s">
        <v>17</v>
      </c>
      <c r="I521" s="1">
        <v>17.98</v>
      </c>
      <c r="J521" s="6">
        <v>4.3</v>
      </c>
      <c r="K521" t="str">
        <f t="shared" si="32"/>
        <v>Jan</v>
      </c>
      <c r="L521" t="str">
        <f t="shared" si="33"/>
        <v>Thu</v>
      </c>
      <c r="M521" t="str">
        <f t="shared" si="34"/>
        <v>afternoon</v>
      </c>
      <c r="N521" t="str">
        <f>VLOOKUP(A521,'Customer-details'!$A$1:$C$1001,2,0)</f>
        <v>Member</v>
      </c>
      <c r="O521" t="str">
        <f>VLOOKUP(A521,'Customer-details'!$A$1:$C$1001,3,0)</f>
        <v>Male</v>
      </c>
      <c r="P521" t="str">
        <f>VLOOKUP(A521,'Product-details'!$A$1:$C$1001,2,0)</f>
        <v>Sports and travel</v>
      </c>
      <c r="Q521" t="str">
        <f>VLOOKUP(A521,'City-details'!$A$1:$C$1001,3,0)</f>
        <v>Naypyitaw</v>
      </c>
      <c r="R521" t="str">
        <f>VLOOKUP(A521,'City-details'!$A$1:$C$1001,2,0)</f>
        <v>C</v>
      </c>
      <c r="S521" t="str">
        <f t="shared" si="35"/>
        <v>Poor</v>
      </c>
    </row>
    <row r="522" spans="1:19">
      <c r="A522" t="s">
        <v>535</v>
      </c>
      <c r="B522" s="1">
        <v>45.71</v>
      </c>
      <c r="C522" s="4">
        <v>3</v>
      </c>
      <c r="D522" s="2">
        <v>6.8564999999999996</v>
      </c>
      <c r="E522" s="1">
        <v>143.98650000000001</v>
      </c>
      <c r="F522" s="3">
        <v>43550</v>
      </c>
      <c r="G522" s="5">
        <v>0.44027777777777799</v>
      </c>
      <c r="H522" t="s">
        <v>17</v>
      </c>
      <c r="I522" s="1">
        <v>6.8564999999999996</v>
      </c>
      <c r="J522" s="6">
        <v>7.7</v>
      </c>
      <c r="K522" t="str">
        <f t="shared" si="32"/>
        <v>Mar</v>
      </c>
      <c r="L522" t="str">
        <f t="shared" si="33"/>
        <v>Tue</v>
      </c>
      <c r="M522" t="str">
        <f t="shared" si="34"/>
        <v>morning</v>
      </c>
      <c r="N522" t="str">
        <f>VLOOKUP(A522,'Customer-details'!$A$1:$C$1001,2,0)</f>
        <v>Normal</v>
      </c>
      <c r="O522" t="str">
        <f>VLOOKUP(A522,'Customer-details'!$A$1:$C$1001,3,0)</f>
        <v>Female</v>
      </c>
      <c r="P522" t="str">
        <f>VLOOKUP(A522,'Product-details'!$A$1:$C$1001,2,0)</f>
        <v>Electronic accessories</v>
      </c>
      <c r="Q522" t="str">
        <f>VLOOKUP(A522,'City-details'!$A$1:$C$1001,3,0)</f>
        <v>Mandalay</v>
      </c>
      <c r="R522" t="str">
        <f>VLOOKUP(A522,'City-details'!$A$1:$C$1001,2,0)</f>
        <v>B</v>
      </c>
      <c r="S522" t="str">
        <f t="shared" si="35"/>
        <v>Average</v>
      </c>
    </row>
    <row r="523" spans="1:19">
      <c r="A523" t="s">
        <v>536</v>
      </c>
      <c r="B523" s="1">
        <v>83.17</v>
      </c>
      <c r="C523" s="4">
        <v>6</v>
      </c>
      <c r="D523" s="2">
        <v>24.951000000000001</v>
      </c>
      <c r="E523" s="1">
        <v>523.971</v>
      </c>
      <c r="F523" s="3">
        <v>43544</v>
      </c>
      <c r="G523" s="5">
        <v>0.47430555555555598</v>
      </c>
      <c r="H523" t="s">
        <v>15</v>
      </c>
      <c r="I523" s="1">
        <v>24.951000000000001</v>
      </c>
      <c r="J523" s="6">
        <v>7.3</v>
      </c>
      <c r="K523" t="str">
        <f t="shared" si="32"/>
        <v>Mar</v>
      </c>
      <c r="L523" t="str">
        <f t="shared" si="33"/>
        <v>Wed</v>
      </c>
      <c r="M523" t="str">
        <f t="shared" si="34"/>
        <v>morning</v>
      </c>
      <c r="N523" t="str">
        <f>VLOOKUP(A523,'Customer-details'!$A$1:$C$1001,2,0)</f>
        <v>Member</v>
      </c>
      <c r="O523" t="str">
        <f>VLOOKUP(A523,'Customer-details'!$A$1:$C$1001,3,0)</f>
        <v>Female</v>
      </c>
      <c r="P523" t="str">
        <f>VLOOKUP(A523,'Product-details'!$A$1:$C$1001,2,0)</f>
        <v>Home and lifestyle</v>
      </c>
      <c r="Q523" t="str">
        <f>VLOOKUP(A523,'City-details'!$A$1:$C$1001,3,0)</f>
        <v>Naypyitaw</v>
      </c>
      <c r="R523" t="str">
        <f>VLOOKUP(A523,'City-details'!$A$1:$C$1001,2,0)</f>
        <v>C</v>
      </c>
      <c r="S523" t="str">
        <f t="shared" si="35"/>
        <v>Average</v>
      </c>
    </row>
    <row r="524" spans="1:19">
      <c r="A524" t="s">
        <v>537</v>
      </c>
      <c r="B524" s="1">
        <v>37.44</v>
      </c>
      <c r="C524" s="4">
        <v>6</v>
      </c>
      <c r="D524" s="2">
        <v>11.231999999999999</v>
      </c>
      <c r="E524" s="1">
        <v>235.87200000000001</v>
      </c>
      <c r="F524" s="3">
        <v>43502</v>
      </c>
      <c r="G524" s="5">
        <v>0.57986111111111105</v>
      </c>
      <c r="H524" t="s">
        <v>17</v>
      </c>
      <c r="I524" s="1">
        <v>11.231999999999999</v>
      </c>
      <c r="J524" s="6">
        <v>5.9</v>
      </c>
      <c r="K524" t="str">
        <f t="shared" si="32"/>
        <v>Feb</v>
      </c>
      <c r="L524" t="str">
        <f t="shared" si="33"/>
        <v>Wed</v>
      </c>
      <c r="M524" t="str">
        <f t="shared" si="34"/>
        <v>afternoon</v>
      </c>
      <c r="N524" t="str">
        <f>VLOOKUP(A524,'Customer-details'!$A$1:$C$1001,2,0)</f>
        <v>Member</v>
      </c>
      <c r="O524" t="str">
        <f>VLOOKUP(A524,'Customer-details'!$A$1:$C$1001,3,0)</f>
        <v>Female</v>
      </c>
      <c r="P524" t="str">
        <f>VLOOKUP(A524,'Product-details'!$A$1:$C$1001,2,0)</f>
        <v>Home and lifestyle</v>
      </c>
      <c r="Q524" t="str">
        <f>VLOOKUP(A524,'City-details'!$A$1:$C$1001,3,0)</f>
        <v>Yangon</v>
      </c>
      <c r="R524" t="str">
        <f>VLOOKUP(A524,'City-details'!$A$1:$C$1001,2,0)</f>
        <v>A</v>
      </c>
      <c r="S524" t="str">
        <f t="shared" si="35"/>
        <v>Poor</v>
      </c>
    </row>
    <row r="525" spans="1:19">
      <c r="A525" t="s">
        <v>538</v>
      </c>
      <c r="B525" s="1">
        <v>62.87</v>
      </c>
      <c r="C525" s="4">
        <v>2</v>
      </c>
      <c r="D525" s="2">
        <v>6.2869999999999999</v>
      </c>
      <c r="E525" s="1">
        <v>132.02699999999999</v>
      </c>
      <c r="F525" s="3">
        <v>43466</v>
      </c>
      <c r="G525" s="5">
        <v>0.48819444444444399</v>
      </c>
      <c r="H525" t="s">
        <v>15</v>
      </c>
      <c r="I525" s="1">
        <v>6.2869999999999999</v>
      </c>
      <c r="J525" s="6">
        <v>5</v>
      </c>
      <c r="K525" t="str">
        <f t="shared" si="32"/>
        <v>Jan</v>
      </c>
      <c r="L525" t="str">
        <f t="shared" si="33"/>
        <v>Tue</v>
      </c>
      <c r="M525" t="str">
        <f t="shared" si="34"/>
        <v>morning</v>
      </c>
      <c r="N525" t="str">
        <f>VLOOKUP(A525,'Customer-details'!$A$1:$C$1001,2,0)</f>
        <v>Normal</v>
      </c>
      <c r="O525" t="str">
        <f>VLOOKUP(A525,'Customer-details'!$A$1:$C$1001,3,0)</f>
        <v>Male</v>
      </c>
      <c r="P525" t="str">
        <f>VLOOKUP(A525,'Product-details'!$A$1:$C$1001,2,0)</f>
        <v>Health and beauty</v>
      </c>
      <c r="Q525" t="str">
        <f>VLOOKUP(A525,'City-details'!$A$1:$C$1001,3,0)</f>
        <v>Naypyitaw</v>
      </c>
      <c r="R525" t="str">
        <f>VLOOKUP(A525,'City-details'!$A$1:$C$1001,2,0)</f>
        <v>C</v>
      </c>
      <c r="S525" t="str">
        <f t="shared" si="35"/>
        <v>Poor</v>
      </c>
    </row>
    <row r="526" spans="1:19">
      <c r="A526" t="s">
        <v>539</v>
      </c>
      <c r="B526" s="1">
        <v>81.709999999999994</v>
      </c>
      <c r="C526" s="4">
        <v>6</v>
      </c>
      <c r="D526" s="2">
        <v>24.513000000000002</v>
      </c>
      <c r="E526" s="1">
        <v>514.77300000000002</v>
      </c>
      <c r="F526" s="3">
        <v>43492</v>
      </c>
      <c r="G526" s="5">
        <v>0.60833333333333295</v>
      </c>
      <c r="H526" t="s">
        <v>17</v>
      </c>
      <c r="I526" s="1">
        <v>24.513000000000002</v>
      </c>
      <c r="J526" s="6">
        <v>8</v>
      </c>
      <c r="K526" t="str">
        <f t="shared" si="32"/>
        <v>Jan</v>
      </c>
      <c r="L526" t="str">
        <f t="shared" si="33"/>
        <v>Sun</v>
      </c>
      <c r="M526" t="str">
        <f t="shared" si="34"/>
        <v>afternoon</v>
      </c>
      <c r="N526" t="str">
        <f>VLOOKUP(A526,'Customer-details'!$A$1:$C$1001,2,0)</f>
        <v>Normal</v>
      </c>
      <c r="O526" t="str">
        <f>VLOOKUP(A526,'Customer-details'!$A$1:$C$1001,3,0)</f>
        <v>Male</v>
      </c>
      <c r="P526" t="str">
        <f>VLOOKUP(A526,'Product-details'!$A$1:$C$1001,2,0)</f>
        <v>Food and beverages</v>
      </c>
      <c r="Q526" t="str">
        <f>VLOOKUP(A526,'City-details'!$A$1:$C$1001,3,0)</f>
        <v>Yangon</v>
      </c>
      <c r="R526" t="str">
        <f>VLOOKUP(A526,'City-details'!$A$1:$C$1001,2,0)</f>
        <v>A</v>
      </c>
      <c r="S526" t="str">
        <f t="shared" si="35"/>
        <v>Good</v>
      </c>
    </row>
    <row r="527" spans="1:19">
      <c r="A527" t="s">
        <v>540</v>
      </c>
      <c r="B527" s="1">
        <v>91.41</v>
      </c>
      <c r="C527" s="4">
        <v>5</v>
      </c>
      <c r="D527" s="2">
        <v>22.852499999999999</v>
      </c>
      <c r="E527" s="1">
        <v>479.90249999999997</v>
      </c>
      <c r="F527" s="3">
        <v>43521</v>
      </c>
      <c r="G527" s="5">
        <v>0.66874999999999996</v>
      </c>
      <c r="H527" t="s">
        <v>13</v>
      </c>
      <c r="I527" s="1">
        <v>22.852499999999999</v>
      </c>
      <c r="J527" s="6">
        <v>7.1</v>
      </c>
      <c r="K527" t="str">
        <f t="shared" si="32"/>
        <v>Feb</v>
      </c>
      <c r="L527" t="str">
        <f t="shared" si="33"/>
        <v>Mon</v>
      </c>
      <c r="M527" t="str">
        <f t="shared" si="34"/>
        <v>evening</v>
      </c>
      <c r="N527" t="str">
        <f>VLOOKUP(A527,'Customer-details'!$A$1:$C$1001,2,0)</f>
        <v>Member</v>
      </c>
      <c r="O527" t="str">
        <f>VLOOKUP(A527,'Customer-details'!$A$1:$C$1001,3,0)</f>
        <v>Female</v>
      </c>
      <c r="P527" t="str">
        <f>VLOOKUP(A527,'Product-details'!$A$1:$C$1001,2,0)</f>
        <v>Sports and travel</v>
      </c>
      <c r="Q527" t="str">
        <f>VLOOKUP(A527,'City-details'!$A$1:$C$1001,3,0)</f>
        <v>Yangon</v>
      </c>
      <c r="R527" t="str">
        <f>VLOOKUP(A527,'City-details'!$A$1:$C$1001,2,0)</f>
        <v>A</v>
      </c>
      <c r="S527" t="str">
        <f t="shared" si="35"/>
        <v>Average</v>
      </c>
    </row>
    <row r="528" spans="1:19">
      <c r="A528" t="s">
        <v>541</v>
      </c>
      <c r="B528" s="1">
        <v>39.21</v>
      </c>
      <c r="C528" s="4">
        <v>4</v>
      </c>
      <c r="D528" s="2">
        <v>7.8419999999999996</v>
      </c>
      <c r="E528" s="1">
        <v>164.68199999999999</v>
      </c>
      <c r="F528" s="3">
        <v>43481</v>
      </c>
      <c r="G528" s="5">
        <v>0.83541666666666703</v>
      </c>
      <c r="H528" t="s">
        <v>17</v>
      </c>
      <c r="I528" s="1">
        <v>7.8419999999999996</v>
      </c>
      <c r="J528" s="6">
        <v>9</v>
      </c>
      <c r="K528" t="str">
        <f t="shared" si="32"/>
        <v>Jan</v>
      </c>
      <c r="L528" t="str">
        <f t="shared" si="33"/>
        <v>Wed</v>
      </c>
      <c r="M528" t="str">
        <f t="shared" si="34"/>
        <v>evening</v>
      </c>
      <c r="N528" t="str">
        <f>VLOOKUP(A528,'Customer-details'!$A$1:$C$1001,2,0)</f>
        <v>Normal</v>
      </c>
      <c r="O528" t="str">
        <f>VLOOKUP(A528,'Customer-details'!$A$1:$C$1001,3,0)</f>
        <v>Male</v>
      </c>
      <c r="P528" t="str">
        <f>VLOOKUP(A528,'Product-details'!$A$1:$C$1001,2,0)</f>
        <v>Fashion accessories</v>
      </c>
      <c r="Q528" t="str">
        <f>VLOOKUP(A528,'City-details'!$A$1:$C$1001,3,0)</f>
        <v>Mandalay</v>
      </c>
      <c r="R528" t="str">
        <f>VLOOKUP(A528,'City-details'!$A$1:$C$1001,2,0)</f>
        <v>B</v>
      </c>
      <c r="S528" t="str">
        <f t="shared" si="35"/>
        <v>Good</v>
      </c>
    </row>
    <row r="529" spans="1:19">
      <c r="A529" t="s">
        <v>542</v>
      </c>
      <c r="B529" s="1">
        <v>59.86</v>
      </c>
      <c r="C529" s="4">
        <v>2</v>
      </c>
      <c r="D529" s="2">
        <v>5.9859999999999998</v>
      </c>
      <c r="E529" s="1">
        <v>125.706</v>
      </c>
      <c r="F529" s="3">
        <v>43478</v>
      </c>
      <c r="G529" s="5">
        <v>0.62152777777777801</v>
      </c>
      <c r="H529" t="s">
        <v>13</v>
      </c>
      <c r="I529" s="1">
        <v>5.9859999999999998</v>
      </c>
      <c r="J529" s="6">
        <v>6.7</v>
      </c>
      <c r="K529" t="str">
        <f t="shared" si="32"/>
        <v>Jan</v>
      </c>
      <c r="L529" t="str">
        <f t="shared" si="33"/>
        <v>Sun</v>
      </c>
      <c r="M529" t="str">
        <f t="shared" si="34"/>
        <v>afternoon</v>
      </c>
      <c r="N529" t="str">
        <f>VLOOKUP(A529,'Customer-details'!$A$1:$C$1001,2,0)</f>
        <v>Member</v>
      </c>
      <c r="O529" t="str">
        <f>VLOOKUP(A529,'Customer-details'!$A$1:$C$1001,3,0)</f>
        <v>Male</v>
      </c>
      <c r="P529" t="str">
        <f>VLOOKUP(A529,'Product-details'!$A$1:$C$1001,2,0)</f>
        <v>Fashion accessories</v>
      </c>
      <c r="Q529" t="str">
        <f>VLOOKUP(A529,'City-details'!$A$1:$C$1001,3,0)</f>
        <v>Mandalay</v>
      </c>
      <c r="R529" t="str">
        <f>VLOOKUP(A529,'City-details'!$A$1:$C$1001,2,0)</f>
        <v>B</v>
      </c>
      <c r="S529" t="str">
        <f t="shared" si="35"/>
        <v>Average</v>
      </c>
    </row>
    <row r="530" spans="1:19">
      <c r="A530" t="s">
        <v>543</v>
      </c>
      <c r="B530" s="1">
        <v>54.36</v>
      </c>
      <c r="C530" s="4">
        <v>10</v>
      </c>
      <c r="D530" s="2">
        <v>27.18</v>
      </c>
      <c r="E530" s="1">
        <v>570.78</v>
      </c>
      <c r="F530" s="3">
        <v>43503</v>
      </c>
      <c r="G530" s="5">
        <v>0.47777777777777802</v>
      </c>
      <c r="H530" t="s">
        <v>17</v>
      </c>
      <c r="I530" s="1">
        <v>27.18</v>
      </c>
      <c r="J530" s="6">
        <v>6.1</v>
      </c>
      <c r="K530" t="str">
        <f t="shared" si="32"/>
        <v>Feb</v>
      </c>
      <c r="L530" t="str">
        <f t="shared" si="33"/>
        <v>Thu</v>
      </c>
      <c r="M530" t="str">
        <f t="shared" si="34"/>
        <v>morning</v>
      </c>
      <c r="N530" t="str">
        <f>VLOOKUP(A530,'Customer-details'!$A$1:$C$1001,2,0)</f>
        <v>Member</v>
      </c>
      <c r="O530" t="str">
        <f>VLOOKUP(A530,'Customer-details'!$A$1:$C$1001,3,0)</f>
        <v>Female</v>
      </c>
      <c r="P530" t="str">
        <f>VLOOKUP(A530,'Product-details'!$A$1:$C$1001,2,0)</f>
        <v>Food and beverages</v>
      </c>
      <c r="Q530" t="str">
        <f>VLOOKUP(A530,'City-details'!$A$1:$C$1001,3,0)</f>
        <v>Mandalay</v>
      </c>
      <c r="R530" t="str">
        <f>VLOOKUP(A530,'City-details'!$A$1:$C$1001,2,0)</f>
        <v>B</v>
      </c>
      <c r="S530" t="str">
        <f t="shared" si="35"/>
        <v>Average</v>
      </c>
    </row>
    <row r="531" spans="1:19">
      <c r="A531" t="s">
        <v>544</v>
      </c>
      <c r="B531" s="1">
        <v>98.09</v>
      </c>
      <c r="C531" s="4">
        <v>9</v>
      </c>
      <c r="D531" s="2">
        <v>44.140500000000003</v>
      </c>
      <c r="E531" s="1">
        <v>926.95050000000003</v>
      </c>
      <c r="F531" s="3">
        <v>43513</v>
      </c>
      <c r="G531" s="5">
        <v>0.82013888888888897</v>
      </c>
      <c r="H531" t="s">
        <v>15</v>
      </c>
      <c r="I531" s="1">
        <v>44.140500000000003</v>
      </c>
      <c r="J531" s="6">
        <v>9.3000000000000007</v>
      </c>
      <c r="K531" t="str">
        <f t="shared" si="32"/>
        <v>Feb</v>
      </c>
      <c r="L531" t="str">
        <f t="shared" si="33"/>
        <v>Sun</v>
      </c>
      <c r="M531" t="str">
        <f t="shared" si="34"/>
        <v>evening</v>
      </c>
      <c r="N531" t="str">
        <f>VLOOKUP(A531,'Customer-details'!$A$1:$C$1001,2,0)</f>
        <v>Normal</v>
      </c>
      <c r="O531" t="str">
        <f>VLOOKUP(A531,'Customer-details'!$A$1:$C$1001,3,0)</f>
        <v>Male</v>
      </c>
      <c r="P531" t="str">
        <f>VLOOKUP(A531,'Product-details'!$A$1:$C$1001,2,0)</f>
        <v>Sports and travel</v>
      </c>
      <c r="Q531" t="str">
        <f>VLOOKUP(A531,'City-details'!$A$1:$C$1001,3,0)</f>
        <v>Yangon</v>
      </c>
      <c r="R531" t="str">
        <f>VLOOKUP(A531,'City-details'!$A$1:$C$1001,2,0)</f>
        <v>A</v>
      </c>
      <c r="S531" t="str">
        <f t="shared" si="35"/>
        <v>Good</v>
      </c>
    </row>
    <row r="532" spans="1:19">
      <c r="A532" t="s">
        <v>545</v>
      </c>
      <c r="B532" s="1">
        <v>25.43</v>
      </c>
      <c r="C532" s="4">
        <v>6</v>
      </c>
      <c r="D532" s="2">
        <v>7.6289999999999996</v>
      </c>
      <c r="E532" s="1">
        <v>160.209</v>
      </c>
      <c r="F532" s="3">
        <v>43508</v>
      </c>
      <c r="G532" s="5">
        <v>0.79236111111111096</v>
      </c>
      <c r="H532" t="s">
        <v>13</v>
      </c>
      <c r="I532" s="1">
        <v>7.6289999999999996</v>
      </c>
      <c r="J532" s="6">
        <v>7</v>
      </c>
      <c r="K532" t="str">
        <f t="shared" si="32"/>
        <v>Feb</v>
      </c>
      <c r="L532" t="str">
        <f t="shared" si="33"/>
        <v>Tue</v>
      </c>
      <c r="M532" t="str">
        <f t="shared" si="34"/>
        <v>evening</v>
      </c>
      <c r="N532" t="str">
        <f>VLOOKUP(A532,'Customer-details'!$A$1:$C$1001,2,0)</f>
        <v>Normal</v>
      </c>
      <c r="O532" t="str">
        <f>VLOOKUP(A532,'Customer-details'!$A$1:$C$1001,3,0)</f>
        <v>Male</v>
      </c>
      <c r="P532" t="str">
        <f>VLOOKUP(A532,'Product-details'!$A$1:$C$1001,2,0)</f>
        <v>Health and beauty</v>
      </c>
      <c r="Q532" t="str">
        <f>VLOOKUP(A532,'City-details'!$A$1:$C$1001,3,0)</f>
        <v>Yangon</v>
      </c>
      <c r="R532" t="str">
        <f>VLOOKUP(A532,'City-details'!$A$1:$C$1001,2,0)</f>
        <v>A</v>
      </c>
      <c r="S532" t="str">
        <f t="shared" si="35"/>
        <v>Average</v>
      </c>
    </row>
    <row r="533" spans="1:19">
      <c r="A533" t="s">
        <v>546</v>
      </c>
      <c r="B533" s="1">
        <v>86.68</v>
      </c>
      <c r="C533" s="4">
        <v>8</v>
      </c>
      <c r="D533" s="2">
        <v>34.671999999999997</v>
      </c>
      <c r="E533" s="1">
        <v>728.11199999999997</v>
      </c>
      <c r="F533" s="3">
        <v>43489</v>
      </c>
      <c r="G533" s="5">
        <v>0.75277777777777799</v>
      </c>
      <c r="H533" t="s">
        <v>17</v>
      </c>
      <c r="I533" s="1">
        <v>34.671999999999997</v>
      </c>
      <c r="J533" s="6">
        <v>7.2</v>
      </c>
      <c r="K533" t="str">
        <f t="shared" si="32"/>
        <v>Jan</v>
      </c>
      <c r="L533" t="str">
        <f t="shared" si="33"/>
        <v>Thu</v>
      </c>
      <c r="M533" t="str">
        <f t="shared" si="34"/>
        <v>evening</v>
      </c>
      <c r="N533" t="str">
        <f>VLOOKUP(A533,'Customer-details'!$A$1:$C$1001,2,0)</f>
        <v>Member</v>
      </c>
      <c r="O533" t="str">
        <f>VLOOKUP(A533,'Customer-details'!$A$1:$C$1001,3,0)</f>
        <v>Male</v>
      </c>
      <c r="P533" t="str">
        <f>VLOOKUP(A533,'Product-details'!$A$1:$C$1001,2,0)</f>
        <v>Fashion accessories</v>
      </c>
      <c r="Q533" t="str">
        <f>VLOOKUP(A533,'City-details'!$A$1:$C$1001,3,0)</f>
        <v>Yangon</v>
      </c>
      <c r="R533" t="str">
        <f>VLOOKUP(A533,'City-details'!$A$1:$C$1001,2,0)</f>
        <v>A</v>
      </c>
      <c r="S533" t="str">
        <f t="shared" si="35"/>
        <v>Average</v>
      </c>
    </row>
    <row r="534" spans="1:19">
      <c r="A534" t="s">
        <v>547</v>
      </c>
      <c r="B534" s="1">
        <v>22.95</v>
      </c>
      <c r="C534" s="4">
        <v>10</v>
      </c>
      <c r="D534" s="2">
        <v>11.475</v>
      </c>
      <c r="E534" s="1">
        <v>240.97499999999999</v>
      </c>
      <c r="F534" s="3">
        <v>43502</v>
      </c>
      <c r="G534" s="5">
        <v>0.80555555555555503</v>
      </c>
      <c r="H534" t="s">
        <v>13</v>
      </c>
      <c r="I534" s="1">
        <v>11.475</v>
      </c>
      <c r="J534" s="6">
        <v>8.1999999999999993</v>
      </c>
      <c r="K534" t="str">
        <f t="shared" si="32"/>
        <v>Feb</v>
      </c>
      <c r="L534" t="str">
        <f t="shared" si="33"/>
        <v>Wed</v>
      </c>
      <c r="M534" t="str">
        <f t="shared" si="34"/>
        <v>evening</v>
      </c>
      <c r="N534" t="str">
        <f>VLOOKUP(A534,'Customer-details'!$A$1:$C$1001,2,0)</f>
        <v>Normal</v>
      </c>
      <c r="O534" t="str">
        <f>VLOOKUP(A534,'Customer-details'!$A$1:$C$1001,3,0)</f>
        <v>Male</v>
      </c>
      <c r="P534" t="str">
        <f>VLOOKUP(A534,'Product-details'!$A$1:$C$1001,2,0)</f>
        <v>Electronic accessories</v>
      </c>
      <c r="Q534" t="str">
        <f>VLOOKUP(A534,'City-details'!$A$1:$C$1001,3,0)</f>
        <v>Mandalay</v>
      </c>
      <c r="R534" t="str">
        <f>VLOOKUP(A534,'City-details'!$A$1:$C$1001,2,0)</f>
        <v>B</v>
      </c>
      <c r="S534" t="str">
        <f t="shared" si="35"/>
        <v>Good</v>
      </c>
    </row>
    <row r="535" spans="1:19">
      <c r="A535" t="s">
        <v>548</v>
      </c>
      <c r="B535" s="1">
        <v>16.309999999999999</v>
      </c>
      <c r="C535" s="4">
        <v>9</v>
      </c>
      <c r="D535" s="2">
        <v>7.3395000000000001</v>
      </c>
      <c r="E535" s="1">
        <v>154.12950000000001</v>
      </c>
      <c r="F535" s="3">
        <v>43550</v>
      </c>
      <c r="G535" s="5">
        <v>0.438194444444444</v>
      </c>
      <c r="H535" t="s">
        <v>13</v>
      </c>
      <c r="I535" s="1">
        <v>7.3395000000000001</v>
      </c>
      <c r="J535" s="6">
        <v>8.4</v>
      </c>
      <c r="K535" t="str">
        <f t="shared" si="32"/>
        <v>Mar</v>
      </c>
      <c r="L535" t="str">
        <f t="shared" si="33"/>
        <v>Tue</v>
      </c>
      <c r="M535" t="str">
        <f t="shared" si="34"/>
        <v>morning</v>
      </c>
      <c r="N535" t="str">
        <f>VLOOKUP(A535,'Customer-details'!$A$1:$C$1001,2,0)</f>
        <v>Normal</v>
      </c>
      <c r="O535" t="str">
        <f>VLOOKUP(A535,'Customer-details'!$A$1:$C$1001,3,0)</f>
        <v>Female</v>
      </c>
      <c r="P535" t="str">
        <f>VLOOKUP(A535,'Product-details'!$A$1:$C$1001,2,0)</f>
        <v>Food and beverages</v>
      </c>
      <c r="Q535" t="str">
        <f>VLOOKUP(A535,'City-details'!$A$1:$C$1001,3,0)</f>
        <v>Naypyitaw</v>
      </c>
      <c r="R535" t="str">
        <f>VLOOKUP(A535,'City-details'!$A$1:$C$1001,2,0)</f>
        <v>C</v>
      </c>
      <c r="S535" t="str">
        <f t="shared" si="35"/>
        <v>Good</v>
      </c>
    </row>
    <row r="536" spans="1:19">
      <c r="A536" t="s">
        <v>549</v>
      </c>
      <c r="B536" s="1">
        <v>28.32</v>
      </c>
      <c r="C536" s="4">
        <v>5</v>
      </c>
      <c r="D536" s="2">
        <v>7.08</v>
      </c>
      <c r="E536" s="1">
        <v>148.68</v>
      </c>
      <c r="F536" s="3">
        <v>43535</v>
      </c>
      <c r="G536" s="5">
        <v>0.56111111111111101</v>
      </c>
      <c r="H536" t="s">
        <v>13</v>
      </c>
      <c r="I536" s="1">
        <v>7.08</v>
      </c>
      <c r="J536" s="6">
        <v>6.2</v>
      </c>
      <c r="K536" t="str">
        <f t="shared" si="32"/>
        <v>Mar</v>
      </c>
      <c r="L536" t="str">
        <f t="shared" si="33"/>
        <v>Mon</v>
      </c>
      <c r="M536" t="str">
        <f t="shared" si="34"/>
        <v>afternoon</v>
      </c>
      <c r="N536" t="str">
        <f>VLOOKUP(A536,'Customer-details'!$A$1:$C$1001,2,0)</f>
        <v>Normal</v>
      </c>
      <c r="O536" t="str">
        <f>VLOOKUP(A536,'Customer-details'!$A$1:$C$1001,3,0)</f>
        <v>Female</v>
      </c>
      <c r="P536" t="str">
        <f>VLOOKUP(A536,'Product-details'!$A$1:$C$1001,2,0)</f>
        <v>Home and lifestyle</v>
      </c>
      <c r="Q536" t="str">
        <f>VLOOKUP(A536,'City-details'!$A$1:$C$1001,3,0)</f>
        <v>Yangon</v>
      </c>
      <c r="R536" t="str">
        <f>VLOOKUP(A536,'City-details'!$A$1:$C$1001,2,0)</f>
        <v>A</v>
      </c>
      <c r="S536" t="str">
        <f t="shared" si="35"/>
        <v>Average</v>
      </c>
    </row>
    <row r="537" spans="1:19">
      <c r="A537" t="s">
        <v>550</v>
      </c>
      <c r="B537" s="1">
        <v>16.670000000000002</v>
      </c>
      <c r="C537" s="4">
        <v>7</v>
      </c>
      <c r="D537" s="2">
        <v>5.8345000000000002</v>
      </c>
      <c r="E537" s="1">
        <v>122.5245</v>
      </c>
      <c r="F537" s="3">
        <v>43503</v>
      </c>
      <c r="G537" s="5">
        <v>0.483333333333333</v>
      </c>
      <c r="H537" t="s">
        <v>13</v>
      </c>
      <c r="I537" s="1">
        <v>5.8345000000000002</v>
      </c>
      <c r="J537" s="6">
        <v>7.4</v>
      </c>
      <c r="K537" t="str">
        <f t="shared" si="32"/>
        <v>Feb</v>
      </c>
      <c r="L537" t="str">
        <f t="shared" si="33"/>
        <v>Thu</v>
      </c>
      <c r="M537" t="str">
        <f t="shared" si="34"/>
        <v>morning</v>
      </c>
      <c r="N537" t="str">
        <f>VLOOKUP(A537,'Customer-details'!$A$1:$C$1001,2,0)</f>
        <v>Normal</v>
      </c>
      <c r="O537" t="str">
        <f>VLOOKUP(A537,'Customer-details'!$A$1:$C$1001,3,0)</f>
        <v>Male</v>
      </c>
      <c r="P537" t="str">
        <f>VLOOKUP(A537,'Product-details'!$A$1:$C$1001,2,0)</f>
        <v>Home and lifestyle</v>
      </c>
      <c r="Q537" t="str">
        <f>VLOOKUP(A537,'City-details'!$A$1:$C$1001,3,0)</f>
        <v>Naypyitaw</v>
      </c>
      <c r="R537" t="str">
        <f>VLOOKUP(A537,'City-details'!$A$1:$C$1001,2,0)</f>
        <v>C</v>
      </c>
      <c r="S537" t="str">
        <f t="shared" si="35"/>
        <v>Average</v>
      </c>
    </row>
    <row r="538" spans="1:19">
      <c r="A538" t="s">
        <v>551</v>
      </c>
      <c r="B538" s="1">
        <v>73.959999999999994</v>
      </c>
      <c r="C538" s="4">
        <v>1</v>
      </c>
      <c r="D538" s="2">
        <v>3.698</v>
      </c>
      <c r="E538" s="1">
        <v>77.658000000000001</v>
      </c>
      <c r="F538" s="3">
        <v>43470</v>
      </c>
      <c r="G538" s="5">
        <v>0.48055555555555601</v>
      </c>
      <c r="H538" t="s">
        <v>17</v>
      </c>
      <c r="I538" s="1">
        <v>3.698</v>
      </c>
      <c r="J538" s="6">
        <v>5</v>
      </c>
      <c r="K538" t="str">
        <f t="shared" si="32"/>
        <v>Jan</v>
      </c>
      <c r="L538" t="str">
        <f t="shared" si="33"/>
        <v>Sat</v>
      </c>
      <c r="M538" t="str">
        <f t="shared" si="34"/>
        <v>morning</v>
      </c>
      <c r="N538" t="str">
        <f>VLOOKUP(A538,'Customer-details'!$A$1:$C$1001,2,0)</f>
        <v>Member</v>
      </c>
      <c r="O538" t="str">
        <f>VLOOKUP(A538,'Customer-details'!$A$1:$C$1001,3,0)</f>
        <v>Female</v>
      </c>
      <c r="P538" t="str">
        <f>VLOOKUP(A538,'Product-details'!$A$1:$C$1001,2,0)</f>
        <v>Fashion accessories</v>
      </c>
      <c r="Q538" t="str">
        <f>VLOOKUP(A538,'City-details'!$A$1:$C$1001,3,0)</f>
        <v>Mandalay</v>
      </c>
      <c r="R538" t="str">
        <f>VLOOKUP(A538,'City-details'!$A$1:$C$1001,2,0)</f>
        <v>B</v>
      </c>
      <c r="S538" t="str">
        <f t="shared" si="35"/>
        <v>Poor</v>
      </c>
    </row>
    <row r="539" spans="1:19">
      <c r="A539" t="s">
        <v>552</v>
      </c>
      <c r="B539" s="1">
        <v>97.94</v>
      </c>
      <c r="C539" s="4">
        <v>1</v>
      </c>
      <c r="D539" s="2">
        <v>4.8970000000000002</v>
      </c>
      <c r="E539" s="1">
        <v>102.837</v>
      </c>
      <c r="F539" s="3">
        <v>43531</v>
      </c>
      <c r="G539" s="5">
        <v>0.48888888888888898</v>
      </c>
      <c r="H539" t="s">
        <v>13</v>
      </c>
      <c r="I539" s="1">
        <v>4.8970000000000002</v>
      </c>
      <c r="J539" s="6">
        <v>6.9</v>
      </c>
      <c r="K539" t="str">
        <f t="shared" si="32"/>
        <v>Mar</v>
      </c>
      <c r="L539" t="str">
        <f t="shared" si="33"/>
        <v>Thu</v>
      </c>
      <c r="M539" t="str">
        <f t="shared" si="34"/>
        <v>morning</v>
      </c>
      <c r="N539" t="str">
        <f>VLOOKUP(A539,'Customer-details'!$A$1:$C$1001,2,0)</f>
        <v>Normal</v>
      </c>
      <c r="O539" t="str">
        <f>VLOOKUP(A539,'Customer-details'!$A$1:$C$1001,3,0)</f>
        <v>Male</v>
      </c>
      <c r="P539" t="str">
        <f>VLOOKUP(A539,'Product-details'!$A$1:$C$1001,2,0)</f>
        <v>Home and lifestyle</v>
      </c>
      <c r="Q539" t="str">
        <f>VLOOKUP(A539,'City-details'!$A$1:$C$1001,3,0)</f>
        <v>Yangon</v>
      </c>
      <c r="R539" t="str">
        <f>VLOOKUP(A539,'City-details'!$A$1:$C$1001,2,0)</f>
        <v>A</v>
      </c>
      <c r="S539" t="str">
        <f t="shared" si="35"/>
        <v>Average</v>
      </c>
    </row>
    <row r="540" spans="1:19">
      <c r="A540" t="s">
        <v>553</v>
      </c>
      <c r="B540" s="1">
        <v>73.05</v>
      </c>
      <c r="C540" s="4">
        <v>4</v>
      </c>
      <c r="D540" s="2">
        <v>14.61</v>
      </c>
      <c r="E540" s="1">
        <v>306.81</v>
      </c>
      <c r="F540" s="3">
        <v>43521</v>
      </c>
      <c r="G540" s="5">
        <v>0.719444444444444</v>
      </c>
      <c r="H540" t="s">
        <v>17</v>
      </c>
      <c r="I540" s="1">
        <v>14.61</v>
      </c>
      <c r="J540" s="6">
        <v>4.9000000000000004</v>
      </c>
      <c r="K540" t="str">
        <f t="shared" si="32"/>
        <v>Feb</v>
      </c>
      <c r="L540" t="str">
        <f t="shared" si="33"/>
        <v>Mon</v>
      </c>
      <c r="M540" t="str">
        <f t="shared" si="34"/>
        <v>evening</v>
      </c>
      <c r="N540" t="str">
        <f>VLOOKUP(A540,'Customer-details'!$A$1:$C$1001,2,0)</f>
        <v>Normal</v>
      </c>
      <c r="O540" t="str">
        <f>VLOOKUP(A540,'Customer-details'!$A$1:$C$1001,3,0)</f>
        <v>Female</v>
      </c>
      <c r="P540" t="str">
        <f>VLOOKUP(A540,'Product-details'!$A$1:$C$1001,2,0)</f>
        <v>Fashion accessories</v>
      </c>
      <c r="Q540" t="str">
        <f>VLOOKUP(A540,'City-details'!$A$1:$C$1001,3,0)</f>
        <v>Yangon</v>
      </c>
      <c r="R540" t="str">
        <f>VLOOKUP(A540,'City-details'!$A$1:$C$1001,2,0)</f>
        <v>A</v>
      </c>
      <c r="S540" t="str">
        <f t="shared" si="35"/>
        <v>Poor</v>
      </c>
    </row>
    <row r="541" spans="1:19">
      <c r="A541" t="s">
        <v>554</v>
      </c>
      <c r="B541" s="1">
        <v>87.48</v>
      </c>
      <c r="C541" s="4">
        <v>6</v>
      </c>
      <c r="D541" s="2">
        <v>26.244</v>
      </c>
      <c r="E541" s="1">
        <v>551.12400000000002</v>
      </c>
      <c r="F541" s="3">
        <v>43497</v>
      </c>
      <c r="G541" s="5">
        <v>0.77986111111111101</v>
      </c>
      <c r="H541" t="s">
        <v>13</v>
      </c>
      <c r="I541" s="1">
        <v>26.244</v>
      </c>
      <c r="J541" s="6">
        <v>5.0999999999999996</v>
      </c>
      <c r="K541" t="str">
        <f t="shared" si="32"/>
        <v>Feb</v>
      </c>
      <c r="L541" t="str">
        <f t="shared" si="33"/>
        <v>Fri</v>
      </c>
      <c r="M541" t="str">
        <f t="shared" si="34"/>
        <v>evening</v>
      </c>
      <c r="N541" t="str">
        <f>VLOOKUP(A541,'Customer-details'!$A$1:$C$1001,2,0)</f>
        <v>Member</v>
      </c>
      <c r="O541" t="str">
        <f>VLOOKUP(A541,'Customer-details'!$A$1:$C$1001,3,0)</f>
        <v>Female</v>
      </c>
      <c r="P541" t="str">
        <f>VLOOKUP(A541,'Product-details'!$A$1:$C$1001,2,0)</f>
        <v>Food and beverages</v>
      </c>
      <c r="Q541" t="str">
        <f>VLOOKUP(A541,'City-details'!$A$1:$C$1001,3,0)</f>
        <v>Naypyitaw</v>
      </c>
      <c r="R541" t="str">
        <f>VLOOKUP(A541,'City-details'!$A$1:$C$1001,2,0)</f>
        <v>C</v>
      </c>
      <c r="S541" t="str">
        <f t="shared" si="35"/>
        <v>Poor</v>
      </c>
    </row>
    <row r="542" spans="1:19">
      <c r="A542" t="s">
        <v>555</v>
      </c>
      <c r="B542" s="1">
        <v>30.68</v>
      </c>
      <c r="C542" s="4">
        <v>3</v>
      </c>
      <c r="D542" s="2">
        <v>4.6020000000000003</v>
      </c>
      <c r="E542" s="1">
        <v>96.641999999999996</v>
      </c>
      <c r="F542" s="3">
        <v>43487</v>
      </c>
      <c r="G542" s="5">
        <v>0.45833333333333298</v>
      </c>
      <c r="H542" t="s">
        <v>13</v>
      </c>
      <c r="I542" s="1">
        <v>4.6020000000000003</v>
      </c>
      <c r="J542" s="6">
        <v>9.1</v>
      </c>
      <c r="K542" t="str">
        <f t="shared" si="32"/>
        <v>Jan</v>
      </c>
      <c r="L542" t="str">
        <f t="shared" si="33"/>
        <v>Tue</v>
      </c>
      <c r="M542" t="str">
        <f t="shared" si="34"/>
        <v>morning</v>
      </c>
      <c r="N542" t="str">
        <f>VLOOKUP(A542,'Customer-details'!$A$1:$C$1001,2,0)</f>
        <v>Normal</v>
      </c>
      <c r="O542" t="str">
        <f>VLOOKUP(A542,'Customer-details'!$A$1:$C$1001,3,0)</f>
        <v>Male</v>
      </c>
      <c r="P542" t="str">
        <f>VLOOKUP(A542,'Product-details'!$A$1:$C$1001,2,0)</f>
        <v>Home and lifestyle</v>
      </c>
      <c r="Q542" t="str">
        <f>VLOOKUP(A542,'City-details'!$A$1:$C$1001,3,0)</f>
        <v>Yangon</v>
      </c>
      <c r="R542" t="str">
        <f>VLOOKUP(A542,'City-details'!$A$1:$C$1001,2,0)</f>
        <v>A</v>
      </c>
      <c r="S542" t="str">
        <f t="shared" si="35"/>
        <v>Good</v>
      </c>
    </row>
    <row r="543" spans="1:19">
      <c r="A543" t="s">
        <v>556</v>
      </c>
      <c r="B543" s="1">
        <v>75.88</v>
      </c>
      <c r="C543" s="4">
        <v>1</v>
      </c>
      <c r="D543" s="2">
        <v>3.794</v>
      </c>
      <c r="E543" s="1">
        <v>79.674000000000007</v>
      </c>
      <c r="F543" s="3">
        <v>43468</v>
      </c>
      <c r="G543" s="5">
        <v>0.4375</v>
      </c>
      <c r="H543" t="s">
        <v>17</v>
      </c>
      <c r="I543" s="1">
        <v>3.794</v>
      </c>
      <c r="J543" s="6">
        <v>7.1</v>
      </c>
      <c r="K543" t="str">
        <f t="shared" si="32"/>
        <v>Jan</v>
      </c>
      <c r="L543" t="str">
        <f t="shared" si="33"/>
        <v>Thu</v>
      </c>
      <c r="M543" t="str">
        <f t="shared" si="34"/>
        <v>morning</v>
      </c>
      <c r="N543" t="str">
        <f>VLOOKUP(A543,'Customer-details'!$A$1:$C$1001,2,0)</f>
        <v>Member</v>
      </c>
      <c r="O543" t="str">
        <f>VLOOKUP(A543,'Customer-details'!$A$1:$C$1001,3,0)</f>
        <v>Male</v>
      </c>
      <c r="P543" t="str">
        <f>VLOOKUP(A543,'Product-details'!$A$1:$C$1001,2,0)</f>
        <v>Health and beauty</v>
      </c>
      <c r="Q543" t="str">
        <f>VLOOKUP(A543,'City-details'!$A$1:$C$1001,3,0)</f>
        <v>Naypyitaw</v>
      </c>
      <c r="R543" t="str">
        <f>VLOOKUP(A543,'City-details'!$A$1:$C$1001,2,0)</f>
        <v>C</v>
      </c>
      <c r="S543" t="str">
        <f t="shared" si="35"/>
        <v>Average</v>
      </c>
    </row>
    <row r="544" spans="1:19">
      <c r="A544" t="s">
        <v>557</v>
      </c>
      <c r="B544" s="1">
        <v>20.18</v>
      </c>
      <c r="C544" s="4">
        <v>4</v>
      </c>
      <c r="D544" s="2">
        <v>4.0359999999999996</v>
      </c>
      <c r="E544" s="1">
        <v>84.756</v>
      </c>
      <c r="F544" s="3">
        <v>43509</v>
      </c>
      <c r="G544" s="5">
        <v>0.50972222222222197</v>
      </c>
      <c r="H544" t="s">
        <v>17</v>
      </c>
      <c r="I544" s="1">
        <v>4.0359999999999996</v>
      </c>
      <c r="J544" s="6">
        <v>5</v>
      </c>
      <c r="K544" t="str">
        <f t="shared" si="32"/>
        <v>Feb</v>
      </c>
      <c r="L544" t="str">
        <f t="shared" si="33"/>
        <v>Wed</v>
      </c>
      <c r="M544" t="str">
        <f t="shared" si="34"/>
        <v>afternoon</v>
      </c>
      <c r="N544" t="str">
        <f>VLOOKUP(A544,'Customer-details'!$A$1:$C$1001,2,0)</f>
        <v>Member</v>
      </c>
      <c r="O544" t="str">
        <f>VLOOKUP(A544,'Customer-details'!$A$1:$C$1001,3,0)</f>
        <v>Female</v>
      </c>
      <c r="P544" t="str">
        <f>VLOOKUP(A544,'Product-details'!$A$1:$C$1001,2,0)</f>
        <v>Sports and travel</v>
      </c>
      <c r="Q544" t="str">
        <f>VLOOKUP(A544,'City-details'!$A$1:$C$1001,3,0)</f>
        <v>Mandalay</v>
      </c>
      <c r="R544" t="str">
        <f>VLOOKUP(A544,'City-details'!$A$1:$C$1001,2,0)</f>
        <v>B</v>
      </c>
      <c r="S544" t="str">
        <f t="shared" si="35"/>
        <v>Poor</v>
      </c>
    </row>
    <row r="545" spans="1:19">
      <c r="A545" t="s">
        <v>558</v>
      </c>
      <c r="B545" s="1">
        <v>18.77</v>
      </c>
      <c r="C545" s="4">
        <v>6</v>
      </c>
      <c r="D545" s="2">
        <v>5.6310000000000002</v>
      </c>
      <c r="E545" s="1">
        <v>118.251</v>
      </c>
      <c r="F545" s="3">
        <v>43493</v>
      </c>
      <c r="G545" s="5">
        <v>0.69652777777777797</v>
      </c>
      <c r="H545" t="s">
        <v>17</v>
      </c>
      <c r="I545" s="1">
        <v>5.6310000000000002</v>
      </c>
      <c r="J545" s="6">
        <v>5.5</v>
      </c>
      <c r="K545" t="str">
        <f t="shared" si="32"/>
        <v>Jan</v>
      </c>
      <c r="L545" t="str">
        <f t="shared" si="33"/>
        <v>Mon</v>
      </c>
      <c r="M545" t="str">
        <f t="shared" si="34"/>
        <v>evening</v>
      </c>
      <c r="N545" t="str">
        <f>VLOOKUP(A545,'Customer-details'!$A$1:$C$1001,2,0)</f>
        <v>Member</v>
      </c>
      <c r="O545" t="str">
        <f>VLOOKUP(A545,'Customer-details'!$A$1:$C$1001,3,0)</f>
        <v>Male</v>
      </c>
      <c r="P545" t="str">
        <f>VLOOKUP(A545,'Product-details'!$A$1:$C$1001,2,0)</f>
        <v>Electronic accessories</v>
      </c>
      <c r="Q545" t="str">
        <f>VLOOKUP(A545,'City-details'!$A$1:$C$1001,3,0)</f>
        <v>Naypyitaw</v>
      </c>
      <c r="R545" t="str">
        <f>VLOOKUP(A545,'City-details'!$A$1:$C$1001,2,0)</f>
        <v>C</v>
      </c>
      <c r="S545" t="str">
        <f t="shared" si="35"/>
        <v>Poor</v>
      </c>
    </row>
    <row r="546" spans="1:19">
      <c r="A546" t="s">
        <v>559</v>
      </c>
      <c r="B546" s="1">
        <v>71.2</v>
      </c>
      <c r="C546" s="4">
        <v>1</v>
      </c>
      <c r="D546" s="2">
        <v>3.56</v>
      </c>
      <c r="E546" s="1">
        <v>74.760000000000005</v>
      </c>
      <c r="F546" s="3">
        <v>43470</v>
      </c>
      <c r="G546" s="5">
        <v>0.86111111111111105</v>
      </c>
      <c r="H546" t="s">
        <v>17</v>
      </c>
      <c r="I546" s="1">
        <v>3.56</v>
      </c>
      <c r="J546" s="6">
        <v>9.1999999999999993</v>
      </c>
      <c r="K546" t="str">
        <f t="shared" si="32"/>
        <v>Jan</v>
      </c>
      <c r="L546" t="str">
        <f t="shared" si="33"/>
        <v>Sat</v>
      </c>
      <c r="M546" t="str">
        <f t="shared" si="34"/>
        <v>evening</v>
      </c>
      <c r="N546" t="str">
        <f>VLOOKUP(A546,'Customer-details'!$A$1:$C$1001,2,0)</f>
        <v>Normal</v>
      </c>
      <c r="O546" t="str">
        <f>VLOOKUP(A546,'Customer-details'!$A$1:$C$1001,3,0)</f>
        <v>Female</v>
      </c>
      <c r="P546" t="str">
        <f>VLOOKUP(A546,'Product-details'!$A$1:$C$1001,2,0)</f>
        <v>Food and beverages</v>
      </c>
      <c r="Q546" t="str">
        <f>VLOOKUP(A546,'City-details'!$A$1:$C$1001,3,0)</f>
        <v>Mandalay</v>
      </c>
      <c r="R546" t="str">
        <f>VLOOKUP(A546,'City-details'!$A$1:$C$1001,2,0)</f>
        <v>B</v>
      </c>
      <c r="S546" t="str">
        <f t="shared" si="35"/>
        <v>Good</v>
      </c>
    </row>
    <row r="547" spans="1:19">
      <c r="A547" t="s">
        <v>560</v>
      </c>
      <c r="B547" s="1">
        <v>38.81</v>
      </c>
      <c r="C547" s="4">
        <v>4</v>
      </c>
      <c r="D547" s="2">
        <v>7.7619999999999996</v>
      </c>
      <c r="E547" s="1">
        <v>163.00200000000001</v>
      </c>
      <c r="F547" s="3">
        <v>43543</v>
      </c>
      <c r="G547" s="5">
        <v>0.56944444444444398</v>
      </c>
      <c r="H547" t="s">
        <v>13</v>
      </c>
      <c r="I547" s="1">
        <v>7.7619999999999996</v>
      </c>
      <c r="J547" s="6">
        <v>4.9000000000000004</v>
      </c>
      <c r="K547" t="str">
        <f t="shared" si="32"/>
        <v>Mar</v>
      </c>
      <c r="L547" t="str">
        <f t="shared" si="33"/>
        <v>Tue</v>
      </c>
      <c r="M547" t="str">
        <f t="shared" si="34"/>
        <v>afternoon</v>
      </c>
      <c r="N547" t="str">
        <f>VLOOKUP(A547,'Customer-details'!$A$1:$C$1001,2,0)</f>
        <v>Member</v>
      </c>
      <c r="O547" t="str">
        <f>VLOOKUP(A547,'Customer-details'!$A$1:$C$1001,3,0)</f>
        <v>Male</v>
      </c>
      <c r="P547" t="str">
        <f>VLOOKUP(A547,'Product-details'!$A$1:$C$1001,2,0)</f>
        <v>Home and lifestyle</v>
      </c>
      <c r="Q547" t="str">
        <f>VLOOKUP(A547,'City-details'!$A$1:$C$1001,3,0)</f>
        <v>Mandalay</v>
      </c>
      <c r="R547" t="str">
        <f>VLOOKUP(A547,'City-details'!$A$1:$C$1001,2,0)</f>
        <v>B</v>
      </c>
      <c r="S547" t="str">
        <f t="shared" si="35"/>
        <v>Poor</v>
      </c>
    </row>
    <row r="548" spans="1:19">
      <c r="A548" t="s">
        <v>561</v>
      </c>
      <c r="B548" s="1">
        <v>29.42</v>
      </c>
      <c r="C548" s="4">
        <v>10</v>
      </c>
      <c r="D548" s="2">
        <v>14.71</v>
      </c>
      <c r="E548" s="1">
        <v>308.91000000000003</v>
      </c>
      <c r="F548" s="3">
        <v>43477</v>
      </c>
      <c r="G548" s="5">
        <v>0.68263888888888902</v>
      </c>
      <c r="H548" t="s">
        <v>13</v>
      </c>
      <c r="I548" s="1">
        <v>14.71</v>
      </c>
      <c r="J548" s="6">
        <v>8.9</v>
      </c>
      <c r="K548" t="str">
        <f t="shared" si="32"/>
        <v>Jan</v>
      </c>
      <c r="L548" t="str">
        <f t="shared" si="33"/>
        <v>Sat</v>
      </c>
      <c r="M548" t="str">
        <f t="shared" si="34"/>
        <v>evening</v>
      </c>
      <c r="N548" t="str">
        <f>VLOOKUP(A548,'Customer-details'!$A$1:$C$1001,2,0)</f>
        <v>Normal</v>
      </c>
      <c r="O548" t="str">
        <f>VLOOKUP(A548,'Customer-details'!$A$1:$C$1001,3,0)</f>
        <v>Female</v>
      </c>
      <c r="P548" t="str">
        <f>VLOOKUP(A548,'Product-details'!$A$1:$C$1001,2,0)</f>
        <v>Fashion accessories</v>
      </c>
      <c r="Q548" t="str">
        <f>VLOOKUP(A548,'City-details'!$A$1:$C$1001,3,0)</f>
        <v>Yangon</v>
      </c>
      <c r="R548" t="str">
        <f>VLOOKUP(A548,'City-details'!$A$1:$C$1001,2,0)</f>
        <v>A</v>
      </c>
      <c r="S548" t="str">
        <f t="shared" si="35"/>
        <v>Good</v>
      </c>
    </row>
    <row r="549" spans="1:19">
      <c r="A549" t="s">
        <v>562</v>
      </c>
      <c r="B549" s="1">
        <v>60.95</v>
      </c>
      <c r="C549" s="4">
        <v>9</v>
      </c>
      <c r="D549" s="2">
        <v>27.427499999999998</v>
      </c>
      <c r="E549" s="1">
        <v>575.97749999999996</v>
      </c>
      <c r="F549" s="3">
        <v>43472</v>
      </c>
      <c r="G549" s="5">
        <v>0.50555555555555598</v>
      </c>
      <c r="H549" t="s">
        <v>17</v>
      </c>
      <c r="I549" s="1">
        <v>27.427499999999998</v>
      </c>
      <c r="J549" s="6">
        <v>6</v>
      </c>
      <c r="K549" t="str">
        <f t="shared" si="32"/>
        <v>Jan</v>
      </c>
      <c r="L549" t="str">
        <f t="shared" si="33"/>
        <v>Mon</v>
      </c>
      <c r="M549" t="str">
        <f t="shared" si="34"/>
        <v>afternoon</v>
      </c>
      <c r="N549" t="str">
        <f>VLOOKUP(A549,'Customer-details'!$A$1:$C$1001,2,0)</f>
        <v>Normal</v>
      </c>
      <c r="O549" t="str">
        <f>VLOOKUP(A549,'Customer-details'!$A$1:$C$1001,3,0)</f>
        <v>Male</v>
      </c>
      <c r="P549" t="str">
        <f>VLOOKUP(A549,'Product-details'!$A$1:$C$1001,2,0)</f>
        <v>Sports and travel</v>
      </c>
      <c r="Q549" t="str">
        <f>VLOOKUP(A549,'City-details'!$A$1:$C$1001,3,0)</f>
        <v>Yangon</v>
      </c>
      <c r="R549" t="str">
        <f>VLOOKUP(A549,'City-details'!$A$1:$C$1001,2,0)</f>
        <v>A</v>
      </c>
      <c r="S549" t="str">
        <f t="shared" si="35"/>
        <v>Average</v>
      </c>
    </row>
    <row r="550" spans="1:19">
      <c r="A550" t="s">
        <v>563</v>
      </c>
      <c r="B550" s="1">
        <v>51.54</v>
      </c>
      <c r="C550" s="4">
        <v>5</v>
      </c>
      <c r="D550" s="2">
        <v>12.885</v>
      </c>
      <c r="E550" s="1">
        <v>270.58499999999998</v>
      </c>
      <c r="F550" s="3">
        <v>43491</v>
      </c>
      <c r="G550" s="5">
        <v>0.73958333333333304</v>
      </c>
      <c r="H550" t="s">
        <v>15</v>
      </c>
      <c r="I550" s="1">
        <v>12.885</v>
      </c>
      <c r="J550" s="6">
        <v>4.2</v>
      </c>
      <c r="K550" t="str">
        <f t="shared" si="32"/>
        <v>Jan</v>
      </c>
      <c r="L550" t="str">
        <f t="shared" si="33"/>
        <v>Sat</v>
      </c>
      <c r="M550" t="str">
        <f t="shared" si="34"/>
        <v>evening</v>
      </c>
      <c r="N550" t="str">
        <f>VLOOKUP(A550,'Customer-details'!$A$1:$C$1001,2,0)</f>
        <v>Normal</v>
      </c>
      <c r="O550" t="str">
        <f>VLOOKUP(A550,'Customer-details'!$A$1:$C$1001,3,0)</f>
        <v>Female</v>
      </c>
      <c r="P550" t="str">
        <f>VLOOKUP(A550,'Product-details'!$A$1:$C$1001,2,0)</f>
        <v>Sports and travel</v>
      </c>
      <c r="Q550" t="str">
        <f>VLOOKUP(A550,'City-details'!$A$1:$C$1001,3,0)</f>
        <v>Mandalay</v>
      </c>
      <c r="R550" t="str">
        <f>VLOOKUP(A550,'City-details'!$A$1:$C$1001,2,0)</f>
        <v>B</v>
      </c>
      <c r="S550" t="str">
        <f t="shared" si="35"/>
        <v>Poor</v>
      </c>
    </row>
    <row r="551" spans="1:19">
      <c r="A551" t="s">
        <v>564</v>
      </c>
      <c r="B551" s="1">
        <v>66.06</v>
      </c>
      <c r="C551" s="4">
        <v>6</v>
      </c>
      <c r="D551" s="2">
        <v>19.818000000000001</v>
      </c>
      <c r="E551" s="1">
        <v>416.178</v>
      </c>
      <c r="F551" s="3">
        <v>43488</v>
      </c>
      <c r="G551" s="5">
        <v>0.43611111111111101</v>
      </c>
      <c r="H551" t="s">
        <v>15</v>
      </c>
      <c r="I551" s="1">
        <v>19.818000000000001</v>
      </c>
      <c r="J551" s="6">
        <v>7.3</v>
      </c>
      <c r="K551" t="str">
        <f t="shared" si="32"/>
        <v>Jan</v>
      </c>
      <c r="L551" t="str">
        <f t="shared" si="33"/>
        <v>Wed</v>
      </c>
      <c r="M551" t="str">
        <f t="shared" si="34"/>
        <v>morning</v>
      </c>
      <c r="N551" t="str">
        <f>VLOOKUP(A551,'Customer-details'!$A$1:$C$1001,2,0)</f>
        <v>Normal</v>
      </c>
      <c r="O551" t="str">
        <f>VLOOKUP(A551,'Customer-details'!$A$1:$C$1001,3,0)</f>
        <v>Female</v>
      </c>
      <c r="P551" t="str">
        <f>VLOOKUP(A551,'Product-details'!$A$1:$C$1001,2,0)</f>
        <v>Electronic accessories</v>
      </c>
      <c r="Q551" t="str">
        <f>VLOOKUP(A551,'City-details'!$A$1:$C$1001,3,0)</f>
        <v>Yangon</v>
      </c>
      <c r="R551" t="str">
        <f>VLOOKUP(A551,'City-details'!$A$1:$C$1001,2,0)</f>
        <v>A</v>
      </c>
      <c r="S551" t="str">
        <f t="shared" si="35"/>
        <v>Average</v>
      </c>
    </row>
    <row r="552" spans="1:19">
      <c r="A552" t="s">
        <v>565</v>
      </c>
      <c r="B552" s="1">
        <v>57.27</v>
      </c>
      <c r="C552" s="4">
        <v>3</v>
      </c>
      <c r="D552" s="2">
        <v>8.5905000000000005</v>
      </c>
      <c r="E552" s="1">
        <v>180.40049999999999</v>
      </c>
      <c r="F552" s="3">
        <v>43505</v>
      </c>
      <c r="G552" s="5">
        <v>0.85486111111111096</v>
      </c>
      <c r="H552" t="s">
        <v>13</v>
      </c>
      <c r="I552" s="1">
        <v>8.5905000000000005</v>
      </c>
      <c r="J552" s="6">
        <v>6.5</v>
      </c>
      <c r="K552" t="str">
        <f t="shared" si="32"/>
        <v>Feb</v>
      </c>
      <c r="L552" t="str">
        <f t="shared" si="33"/>
        <v>Sat</v>
      </c>
      <c r="M552" t="str">
        <f t="shared" si="34"/>
        <v>evening</v>
      </c>
      <c r="N552" t="str">
        <f>VLOOKUP(A552,'Customer-details'!$A$1:$C$1001,2,0)</f>
        <v>Normal</v>
      </c>
      <c r="O552" t="str">
        <f>VLOOKUP(A552,'Customer-details'!$A$1:$C$1001,3,0)</f>
        <v>Male</v>
      </c>
      <c r="P552" t="str">
        <f>VLOOKUP(A552,'Product-details'!$A$1:$C$1001,2,0)</f>
        <v>Fashion accessories</v>
      </c>
      <c r="Q552" t="str">
        <f>VLOOKUP(A552,'City-details'!$A$1:$C$1001,3,0)</f>
        <v>Mandalay</v>
      </c>
      <c r="R552" t="str">
        <f>VLOOKUP(A552,'City-details'!$A$1:$C$1001,2,0)</f>
        <v>B</v>
      </c>
      <c r="S552" t="str">
        <f t="shared" si="35"/>
        <v>Average</v>
      </c>
    </row>
    <row r="553" spans="1:19">
      <c r="A553" t="s">
        <v>566</v>
      </c>
      <c r="B553" s="1">
        <v>54.31</v>
      </c>
      <c r="C553" s="4">
        <v>9</v>
      </c>
      <c r="D553" s="2">
        <v>24.439499999999999</v>
      </c>
      <c r="E553" s="1">
        <v>513.22950000000003</v>
      </c>
      <c r="F553" s="3">
        <v>43518</v>
      </c>
      <c r="G553" s="5">
        <v>0.45069444444444401</v>
      </c>
      <c r="H553" t="s">
        <v>15</v>
      </c>
      <c r="I553" s="1">
        <v>24.439499999999999</v>
      </c>
      <c r="J553" s="6">
        <v>8.9</v>
      </c>
      <c r="K553" t="str">
        <f t="shared" si="32"/>
        <v>Feb</v>
      </c>
      <c r="L553" t="str">
        <f t="shared" si="33"/>
        <v>Fri</v>
      </c>
      <c r="M553" t="str">
        <f t="shared" si="34"/>
        <v>morning</v>
      </c>
      <c r="N553" t="str">
        <f>VLOOKUP(A553,'Customer-details'!$A$1:$C$1001,2,0)</f>
        <v>Normal</v>
      </c>
      <c r="O553" t="str">
        <f>VLOOKUP(A553,'Customer-details'!$A$1:$C$1001,3,0)</f>
        <v>Female</v>
      </c>
      <c r="P553" t="str">
        <f>VLOOKUP(A553,'Product-details'!$A$1:$C$1001,2,0)</f>
        <v>Fashion accessories</v>
      </c>
      <c r="Q553" t="str">
        <f>VLOOKUP(A553,'City-details'!$A$1:$C$1001,3,0)</f>
        <v>Mandalay</v>
      </c>
      <c r="R553" t="str">
        <f>VLOOKUP(A553,'City-details'!$A$1:$C$1001,2,0)</f>
        <v>B</v>
      </c>
      <c r="S553" t="str">
        <f t="shared" si="35"/>
        <v>Good</v>
      </c>
    </row>
    <row r="554" spans="1:19">
      <c r="A554" t="s">
        <v>567</v>
      </c>
      <c r="B554" s="1">
        <v>58.24</v>
      </c>
      <c r="C554" s="4">
        <v>9</v>
      </c>
      <c r="D554" s="2">
        <v>26.207999999999998</v>
      </c>
      <c r="E554" s="1">
        <v>550.36800000000005</v>
      </c>
      <c r="F554" s="3">
        <v>43501</v>
      </c>
      <c r="G554" s="5">
        <v>0.52361111111111103</v>
      </c>
      <c r="H554" t="s">
        <v>15</v>
      </c>
      <c r="I554" s="1">
        <v>26.207999999999998</v>
      </c>
      <c r="J554" s="6">
        <v>9.6999999999999993</v>
      </c>
      <c r="K554" t="str">
        <f t="shared" si="32"/>
        <v>Feb</v>
      </c>
      <c r="L554" t="str">
        <f t="shared" si="33"/>
        <v>Tue</v>
      </c>
      <c r="M554" t="str">
        <f t="shared" si="34"/>
        <v>afternoon</v>
      </c>
      <c r="N554" t="str">
        <f>VLOOKUP(A554,'Customer-details'!$A$1:$C$1001,2,0)</f>
        <v>Normal</v>
      </c>
      <c r="O554" t="str">
        <f>VLOOKUP(A554,'Customer-details'!$A$1:$C$1001,3,0)</f>
        <v>Female</v>
      </c>
      <c r="P554" t="str">
        <f>VLOOKUP(A554,'Product-details'!$A$1:$C$1001,2,0)</f>
        <v>Health and beauty</v>
      </c>
      <c r="Q554" t="str">
        <f>VLOOKUP(A554,'City-details'!$A$1:$C$1001,3,0)</f>
        <v>Mandalay</v>
      </c>
      <c r="R554" t="str">
        <f>VLOOKUP(A554,'City-details'!$A$1:$C$1001,2,0)</f>
        <v>B</v>
      </c>
      <c r="S554" t="str">
        <f t="shared" si="35"/>
        <v>Good</v>
      </c>
    </row>
    <row r="555" spans="1:19">
      <c r="A555" t="s">
        <v>568</v>
      </c>
      <c r="B555" s="1">
        <v>22.21</v>
      </c>
      <c r="C555" s="4">
        <v>6</v>
      </c>
      <c r="D555" s="2">
        <v>6.6630000000000003</v>
      </c>
      <c r="E555" s="1">
        <v>139.923</v>
      </c>
      <c r="F555" s="3">
        <v>43531</v>
      </c>
      <c r="G555" s="5">
        <v>0.43263888888888902</v>
      </c>
      <c r="H555" t="s">
        <v>17</v>
      </c>
      <c r="I555" s="1">
        <v>6.6630000000000003</v>
      </c>
      <c r="J555" s="6">
        <v>8.6</v>
      </c>
      <c r="K555" t="str">
        <f t="shared" si="32"/>
        <v>Mar</v>
      </c>
      <c r="L555" t="str">
        <f t="shared" si="33"/>
        <v>Thu</v>
      </c>
      <c r="M555" t="str">
        <f t="shared" si="34"/>
        <v>morning</v>
      </c>
      <c r="N555" t="str">
        <f>VLOOKUP(A555,'Customer-details'!$A$1:$C$1001,2,0)</f>
        <v>Normal</v>
      </c>
      <c r="O555" t="str">
        <f>VLOOKUP(A555,'Customer-details'!$A$1:$C$1001,3,0)</f>
        <v>Male</v>
      </c>
      <c r="P555" t="str">
        <f>VLOOKUP(A555,'Product-details'!$A$1:$C$1001,2,0)</f>
        <v>Electronic accessories</v>
      </c>
      <c r="Q555" t="str">
        <f>VLOOKUP(A555,'City-details'!$A$1:$C$1001,3,0)</f>
        <v>Naypyitaw</v>
      </c>
      <c r="R555" t="str">
        <f>VLOOKUP(A555,'City-details'!$A$1:$C$1001,2,0)</f>
        <v>C</v>
      </c>
      <c r="S555" t="str">
        <f t="shared" si="35"/>
        <v>Good</v>
      </c>
    </row>
    <row r="556" spans="1:19">
      <c r="A556" t="s">
        <v>569</v>
      </c>
      <c r="B556" s="1">
        <v>19.32</v>
      </c>
      <c r="C556" s="4">
        <v>7</v>
      </c>
      <c r="D556" s="2">
        <v>6.7619999999999996</v>
      </c>
      <c r="E556" s="1">
        <v>142.00200000000001</v>
      </c>
      <c r="F556" s="3">
        <v>43549</v>
      </c>
      <c r="G556" s="5">
        <v>0.78541666666666698</v>
      </c>
      <c r="H556" t="s">
        <v>15</v>
      </c>
      <c r="I556" s="1">
        <v>6.7619999999999996</v>
      </c>
      <c r="J556" s="6">
        <v>6.9</v>
      </c>
      <c r="K556" t="str">
        <f t="shared" si="32"/>
        <v>Mar</v>
      </c>
      <c r="L556" t="str">
        <f t="shared" si="33"/>
        <v>Mon</v>
      </c>
      <c r="M556" t="str">
        <f t="shared" si="34"/>
        <v>evening</v>
      </c>
      <c r="N556" t="str">
        <f>VLOOKUP(A556,'Customer-details'!$A$1:$C$1001,2,0)</f>
        <v>Member</v>
      </c>
      <c r="O556" t="str">
        <f>VLOOKUP(A556,'Customer-details'!$A$1:$C$1001,3,0)</f>
        <v>Male</v>
      </c>
      <c r="P556" t="str">
        <f>VLOOKUP(A556,'Product-details'!$A$1:$C$1001,2,0)</f>
        <v>Electronic accessories</v>
      </c>
      <c r="Q556" t="str">
        <f>VLOOKUP(A556,'City-details'!$A$1:$C$1001,3,0)</f>
        <v>Yangon</v>
      </c>
      <c r="R556" t="str">
        <f>VLOOKUP(A556,'City-details'!$A$1:$C$1001,2,0)</f>
        <v>A</v>
      </c>
      <c r="S556" t="str">
        <f t="shared" si="35"/>
        <v>Average</v>
      </c>
    </row>
    <row r="557" spans="1:19">
      <c r="A557" t="s">
        <v>570</v>
      </c>
      <c r="B557" s="1">
        <v>37.479999999999997</v>
      </c>
      <c r="C557" s="4">
        <v>3</v>
      </c>
      <c r="D557" s="2">
        <v>5.6219999999999999</v>
      </c>
      <c r="E557" s="1">
        <v>118.062</v>
      </c>
      <c r="F557" s="3">
        <v>43485</v>
      </c>
      <c r="G557" s="5">
        <v>0.57291666666666696</v>
      </c>
      <c r="H557" t="s">
        <v>17</v>
      </c>
      <c r="I557" s="1">
        <v>5.6219999999999999</v>
      </c>
      <c r="J557" s="6">
        <v>7.7</v>
      </c>
      <c r="K557" t="str">
        <f t="shared" si="32"/>
        <v>Jan</v>
      </c>
      <c r="L557" t="str">
        <f t="shared" si="33"/>
        <v>Sun</v>
      </c>
      <c r="M557" t="str">
        <f t="shared" si="34"/>
        <v>afternoon</v>
      </c>
      <c r="N557" t="str">
        <f>VLOOKUP(A557,'Customer-details'!$A$1:$C$1001,2,0)</f>
        <v>Normal</v>
      </c>
      <c r="O557" t="str">
        <f>VLOOKUP(A557,'Customer-details'!$A$1:$C$1001,3,0)</f>
        <v>Male</v>
      </c>
      <c r="P557" t="str">
        <f>VLOOKUP(A557,'Product-details'!$A$1:$C$1001,2,0)</f>
        <v>Home and lifestyle</v>
      </c>
      <c r="Q557" t="str">
        <f>VLOOKUP(A557,'City-details'!$A$1:$C$1001,3,0)</f>
        <v>Mandalay</v>
      </c>
      <c r="R557" t="str">
        <f>VLOOKUP(A557,'City-details'!$A$1:$C$1001,2,0)</f>
        <v>B</v>
      </c>
      <c r="S557" t="str">
        <f t="shared" si="35"/>
        <v>Average</v>
      </c>
    </row>
    <row r="558" spans="1:19">
      <c r="A558" t="s">
        <v>571</v>
      </c>
      <c r="B558" s="1">
        <v>72.040000000000006</v>
      </c>
      <c r="C558" s="4">
        <v>2</v>
      </c>
      <c r="D558" s="2">
        <v>7.2039999999999997</v>
      </c>
      <c r="E558" s="1">
        <v>151.28399999999999</v>
      </c>
      <c r="F558" s="3">
        <v>43500</v>
      </c>
      <c r="G558" s="5">
        <v>0.81805555555555598</v>
      </c>
      <c r="H558" t="s">
        <v>15</v>
      </c>
      <c r="I558" s="1">
        <v>7.2039999999999997</v>
      </c>
      <c r="J558" s="6">
        <v>9.5</v>
      </c>
      <c r="K558" t="str">
        <f t="shared" si="32"/>
        <v>Feb</v>
      </c>
      <c r="L558" t="str">
        <f t="shared" si="33"/>
        <v>Mon</v>
      </c>
      <c r="M558" t="str">
        <f t="shared" si="34"/>
        <v>evening</v>
      </c>
      <c r="N558" t="str">
        <f>VLOOKUP(A558,'Customer-details'!$A$1:$C$1001,2,0)</f>
        <v>Member</v>
      </c>
      <c r="O558" t="str">
        <f>VLOOKUP(A558,'Customer-details'!$A$1:$C$1001,3,0)</f>
        <v>Female</v>
      </c>
      <c r="P558" t="str">
        <f>VLOOKUP(A558,'Product-details'!$A$1:$C$1001,2,0)</f>
        <v>Fashion accessories</v>
      </c>
      <c r="Q558" t="str">
        <f>VLOOKUP(A558,'City-details'!$A$1:$C$1001,3,0)</f>
        <v>Mandalay</v>
      </c>
      <c r="R558" t="str">
        <f>VLOOKUP(A558,'City-details'!$A$1:$C$1001,2,0)</f>
        <v>B</v>
      </c>
      <c r="S558" t="str">
        <f t="shared" si="35"/>
        <v>Good</v>
      </c>
    </row>
    <row r="559" spans="1:19">
      <c r="A559" t="s">
        <v>572</v>
      </c>
      <c r="B559" s="1">
        <v>98.52</v>
      </c>
      <c r="C559" s="4">
        <v>10</v>
      </c>
      <c r="D559" s="2">
        <v>49.26</v>
      </c>
      <c r="E559" s="1">
        <v>1034.46</v>
      </c>
      <c r="F559" s="3">
        <v>43495</v>
      </c>
      <c r="G559" s="5">
        <v>0.84930555555555598</v>
      </c>
      <c r="H559" t="s">
        <v>13</v>
      </c>
      <c r="I559" s="1">
        <v>49.26</v>
      </c>
      <c r="J559" s="6">
        <v>4.5</v>
      </c>
      <c r="K559" t="str">
        <f t="shared" si="32"/>
        <v>Jan</v>
      </c>
      <c r="L559" t="str">
        <f t="shared" si="33"/>
        <v>Wed</v>
      </c>
      <c r="M559" t="str">
        <f t="shared" si="34"/>
        <v>evening</v>
      </c>
      <c r="N559" t="str">
        <f>VLOOKUP(A559,'Customer-details'!$A$1:$C$1001,2,0)</f>
        <v>Member</v>
      </c>
      <c r="O559" t="str">
        <f>VLOOKUP(A559,'Customer-details'!$A$1:$C$1001,3,0)</f>
        <v>Female</v>
      </c>
      <c r="P559" t="str">
        <f>VLOOKUP(A559,'Product-details'!$A$1:$C$1001,2,0)</f>
        <v>Food and beverages</v>
      </c>
      <c r="Q559" t="str">
        <f>VLOOKUP(A559,'City-details'!$A$1:$C$1001,3,0)</f>
        <v>Naypyitaw</v>
      </c>
      <c r="R559" t="str">
        <f>VLOOKUP(A559,'City-details'!$A$1:$C$1001,2,0)</f>
        <v>C</v>
      </c>
      <c r="S559" t="str">
        <f t="shared" si="35"/>
        <v>Poor</v>
      </c>
    </row>
    <row r="560" spans="1:19">
      <c r="A560" t="s">
        <v>573</v>
      </c>
      <c r="B560" s="1">
        <v>41.66</v>
      </c>
      <c r="C560" s="4">
        <v>6</v>
      </c>
      <c r="D560" s="2">
        <v>12.497999999999999</v>
      </c>
      <c r="E560" s="1">
        <v>262.45800000000003</v>
      </c>
      <c r="F560" s="3">
        <v>43467</v>
      </c>
      <c r="G560" s="5">
        <v>0.64166666666666705</v>
      </c>
      <c r="H560" t="s">
        <v>13</v>
      </c>
      <c r="I560" s="1">
        <v>12.497999999999999</v>
      </c>
      <c r="J560" s="6">
        <v>5.6</v>
      </c>
      <c r="K560" t="str">
        <f t="shared" si="32"/>
        <v>Jan</v>
      </c>
      <c r="L560" t="str">
        <f t="shared" si="33"/>
        <v>Wed</v>
      </c>
      <c r="M560" t="str">
        <f t="shared" si="34"/>
        <v>afternoon</v>
      </c>
      <c r="N560" t="str">
        <f>VLOOKUP(A560,'Customer-details'!$A$1:$C$1001,2,0)</f>
        <v>Member</v>
      </c>
      <c r="O560" t="str">
        <f>VLOOKUP(A560,'Customer-details'!$A$1:$C$1001,3,0)</f>
        <v>Male</v>
      </c>
      <c r="P560" t="str">
        <f>VLOOKUP(A560,'Product-details'!$A$1:$C$1001,2,0)</f>
        <v>Food and beverages</v>
      </c>
      <c r="Q560" t="str">
        <f>VLOOKUP(A560,'City-details'!$A$1:$C$1001,3,0)</f>
        <v>Yangon</v>
      </c>
      <c r="R560" t="str">
        <f>VLOOKUP(A560,'City-details'!$A$1:$C$1001,2,0)</f>
        <v>A</v>
      </c>
      <c r="S560" t="str">
        <f t="shared" si="35"/>
        <v>Poor</v>
      </c>
    </row>
    <row r="561" spans="1:19">
      <c r="A561" t="s">
        <v>574</v>
      </c>
      <c r="B561" s="1">
        <v>72.42</v>
      </c>
      <c r="C561" s="4">
        <v>3</v>
      </c>
      <c r="D561" s="2">
        <v>10.863</v>
      </c>
      <c r="E561" s="1">
        <v>228.12299999999999</v>
      </c>
      <c r="F561" s="3">
        <v>43553</v>
      </c>
      <c r="G561" s="5">
        <v>0.70416666666666705</v>
      </c>
      <c r="H561" t="s">
        <v>13</v>
      </c>
      <c r="I561" s="1">
        <v>10.863</v>
      </c>
      <c r="J561" s="6">
        <v>8.1999999999999993</v>
      </c>
      <c r="K561" t="str">
        <f t="shared" si="32"/>
        <v>Mar</v>
      </c>
      <c r="L561" t="str">
        <f t="shared" si="33"/>
        <v>Fri</v>
      </c>
      <c r="M561" t="str">
        <f t="shared" si="34"/>
        <v>evening</v>
      </c>
      <c r="N561" t="str">
        <f>VLOOKUP(A561,'Customer-details'!$A$1:$C$1001,2,0)</f>
        <v>Member</v>
      </c>
      <c r="O561" t="str">
        <f>VLOOKUP(A561,'Customer-details'!$A$1:$C$1001,3,0)</f>
        <v>Female</v>
      </c>
      <c r="P561" t="str">
        <f>VLOOKUP(A561,'Product-details'!$A$1:$C$1001,2,0)</f>
        <v>Home and lifestyle</v>
      </c>
      <c r="Q561" t="str">
        <f>VLOOKUP(A561,'City-details'!$A$1:$C$1001,3,0)</f>
        <v>Yangon</v>
      </c>
      <c r="R561" t="str">
        <f>VLOOKUP(A561,'City-details'!$A$1:$C$1001,2,0)</f>
        <v>A</v>
      </c>
      <c r="S561" t="str">
        <f t="shared" si="35"/>
        <v>Good</v>
      </c>
    </row>
    <row r="562" spans="1:19">
      <c r="A562" t="s">
        <v>575</v>
      </c>
      <c r="B562" s="1">
        <v>21.58</v>
      </c>
      <c r="C562" s="4">
        <v>9</v>
      </c>
      <c r="D562" s="2">
        <v>9.7110000000000003</v>
      </c>
      <c r="E562" s="1">
        <v>203.93100000000001</v>
      </c>
      <c r="F562" s="3">
        <v>43538</v>
      </c>
      <c r="G562" s="5">
        <v>0.52222222222222203</v>
      </c>
      <c r="H562" t="s">
        <v>15</v>
      </c>
      <c r="I562" s="1">
        <v>9.7110000000000003</v>
      </c>
      <c r="J562" s="6">
        <v>7.3</v>
      </c>
      <c r="K562" t="str">
        <f t="shared" si="32"/>
        <v>Mar</v>
      </c>
      <c r="L562" t="str">
        <f t="shared" si="33"/>
        <v>Thu</v>
      </c>
      <c r="M562" t="str">
        <f t="shared" si="34"/>
        <v>afternoon</v>
      </c>
      <c r="N562" t="str">
        <f>VLOOKUP(A562,'Customer-details'!$A$1:$C$1001,2,0)</f>
        <v>Normal</v>
      </c>
      <c r="O562" t="str">
        <f>VLOOKUP(A562,'Customer-details'!$A$1:$C$1001,3,0)</f>
        <v>Male</v>
      </c>
      <c r="P562" t="str">
        <f>VLOOKUP(A562,'Product-details'!$A$1:$C$1001,2,0)</f>
        <v>Electronic accessories</v>
      </c>
      <c r="Q562" t="str">
        <f>VLOOKUP(A562,'City-details'!$A$1:$C$1001,3,0)</f>
        <v>Mandalay</v>
      </c>
      <c r="R562" t="str">
        <f>VLOOKUP(A562,'City-details'!$A$1:$C$1001,2,0)</f>
        <v>B</v>
      </c>
      <c r="S562" t="str">
        <f t="shared" si="35"/>
        <v>Average</v>
      </c>
    </row>
    <row r="563" spans="1:19">
      <c r="A563" t="s">
        <v>576</v>
      </c>
      <c r="B563" s="1">
        <v>89.2</v>
      </c>
      <c r="C563" s="4">
        <v>10</v>
      </c>
      <c r="D563" s="2">
        <v>44.6</v>
      </c>
      <c r="E563" s="1">
        <v>936.6</v>
      </c>
      <c r="F563" s="3">
        <v>43507</v>
      </c>
      <c r="G563" s="5">
        <v>0.65416666666666701</v>
      </c>
      <c r="H563" t="s">
        <v>17</v>
      </c>
      <c r="I563" s="1">
        <v>44.6</v>
      </c>
      <c r="J563" s="6">
        <v>4.4000000000000004</v>
      </c>
      <c r="K563" t="str">
        <f t="shared" si="32"/>
        <v>Feb</v>
      </c>
      <c r="L563" t="str">
        <f t="shared" si="33"/>
        <v>Mon</v>
      </c>
      <c r="M563" t="str">
        <f t="shared" si="34"/>
        <v>afternoon</v>
      </c>
      <c r="N563" t="str">
        <f>VLOOKUP(A563,'Customer-details'!$A$1:$C$1001,2,0)</f>
        <v>Normal</v>
      </c>
      <c r="O563" t="str">
        <f>VLOOKUP(A563,'Customer-details'!$A$1:$C$1001,3,0)</f>
        <v>Male</v>
      </c>
      <c r="P563" t="str">
        <f>VLOOKUP(A563,'Product-details'!$A$1:$C$1001,2,0)</f>
        <v>Food and beverages</v>
      </c>
      <c r="Q563" t="str">
        <f>VLOOKUP(A563,'City-details'!$A$1:$C$1001,3,0)</f>
        <v>Naypyitaw</v>
      </c>
      <c r="R563" t="str">
        <f>VLOOKUP(A563,'City-details'!$A$1:$C$1001,2,0)</f>
        <v>C</v>
      </c>
      <c r="S563" t="str">
        <f t="shared" si="35"/>
        <v>Poor</v>
      </c>
    </row>
    <row r="564" spans="1:19">
      <c r="A564" t="s">
        <v>577</v>
      </c>
      <c r="B564" s="1">
        <v>42.42</v>
      </c>
      <c r="C564" s="4">
        <v>8</v>
      </c>
      <c r="D564" s="2">
        <v>16.968</v>
      </c>
      <c r="E564" s="1">
        <v>356.32799999999997</v>
      </c>
      <c r="F564" s="3">
        <v>43495</v>
      </c>
      <c r="G564" s="5">
        <v>0.58194444444444404</v>
      </c>
      <c r="H564" t="s">
        <v>13</v>
      </c>
      <c r="I564" s="1">
        <v>16.968</v>
      </c>
      <c r="J564" s="6">
        <v>5.7</v>
      </c>
      <c r="K564" t="str">
        <f t="shared" si="32"/>
        <v>Jan</v>
      </c>
      <c r="L564" t="str">
        <f t="shared" si="33"/>
        <v>Wed</v>
      </c>
      <c r="M564" t="str">
        <f t="shared" si="34"/>
        <v>afternoon</v>
      </c>
      <c r="N564" t="str">
        <f>VLOOKUP(A564,'Customer-details'!$A$1:$C$1001,2,0)</f>
        <v>Normal</v>
      </c>
      <c r="O564" t="str">
        <f>VLOOKUP(A564,'Customer-details'!$A$1:$C$1001,3,0)</f>
        <v>Female</v>
      </c>
      <c r="P564" t="str">
        <f>VLOOKUP(A564,'Product-details'!$A$1:$C$1001,2,0)</f>
        <v>Electronic accessories</v>
      </c>
      <c r="Q564" t="str">
        <f>VLOOKUP(A564,'City-details'!$A$1:$C$1001,3,0)</f>
        <v>Mandalay</v>
      </c>
      <c r="R564" t="str">
        <f>VLOOKUP(A564,'City-details'!$A$1:$C$1001,2,0)</f>
        <v>B</v>
      </c>
      <c r="S564" t="str">
        <f t="shared" si="35"/>
        <v>Poor</v>
      </c>
    </row>
    <row r="565" spans="1:19">
      <c r="A565" t="s">
        <v>578</v>
      </c>
      <c r="B565" s="1">
        <v>74.510000000000005</v>
      </c>
      <c r="C565" s="4">
        <v>6</v>
      </c>
      <c r="D565" s="2">
        <v>22.353000000000002</v>
      </c>
      <c r="E565" s="1">
        <v>469.41300000000001</v>
      </c>
      <c r="F565" s="3">
        <v>43544</v>
      </c>
      <c r="G565" s="5">
        <v>0.63055555555555598</v>
      </c>
      <c r="H565" t="s">
        <v>13</v>
      </c>
      <c r="I565" s="1">
        <v>22.353000000000002</v>
      </c>
      <c r="J565" s="6">
        <v>5</v>
      </c>
      <c r="K565" t="str">
        <f t="shared" si="32"/>
        <v>Mar</v>
      </c>
      <c r="L565" t="str">
        <f t="shared" si="33"/>
        <v>Wed</v>
      </c>
      <c r="M565" t="str">
        <f t="shared" si="34"/>
        <v>afternoon</v>
      </c>
      <c r="N565" t="str">
        <f>VLOOKUP(A565,'Customer-details'!$A$1:$C$1001,2,0)</f>
        <v>Member</v>
      </c>
      <c r="O565" t="str">
        <f>VLOOKUP(A565,'Customer-details'!$A$1:$C$1001,3,0)</f>
        <v>Male</v>
      </c>
      <c r="P565" t="str">
        <f>VLOOKUP(A565,'Product-details'!$A$1:$C$1001,2,0)</f>
        <v>Electronic accessories</v>
      </c>
      <c r="Q565" t="str">
        <f>VLOOKUP(A565,'City-details'!$A$1:$C$1001,3,0)</f>
        <v>Yangon</v>
      </c>
      <c r="R565" t="str">
        <f>VLOOKUP(A565,'City-details'!$A$1:$C$1001,2,0)</f>
        <v>A</v>
      </c>
      <c r="S565" t="str">
        <f t="shared" si="35"/>
        <v>Poor</v>
      </c>
    </row>
    <row r="566" spans="1:19">
      <c r="A566" t="s">
        <v>579</v>
      </c>
      <c r="B566" s="1">
        <v>99.25</v>
      </c>
      <c r="C566" s="4">
        <v>2</v>
      </c>
      <c r="D566" s="2">
        <v>9.9250000000000007</v>
      </c>
      <c r="E566" s="1">
        <v>208.42500000000001</v>
      </c>
      <c r="F566" s="3">
        <v>43544</v>
      </c>
      <c r="G566" s="5">
        <v>0.54305555555555596</v>
      </c>
      <c r="H566" t="s">
        <v>15</v>
      </c>
      <c r="I566" s="1">
        <v>9.9250000000000007</v>
      </c>
      <c r="J566" s="6">
        <v>9</v>
      </c>
      <c r="K566" t="str">
        <f t="shared" si="32"/>
        <v>Mar</v>
      </c>
      <c r="L566" t="str">
        <f t="shared" si="33"/>
        <v>Wed</v>
      </c>
      <c r="M566" t="str">
        <f t="shared" si="34"/>
        <v>afternoon</v>
      </c>
      <c r="N566" t="str">
        <f>VLOOKUP(A566,'Customer-details'!$A$1:$C$1001,2,0)</f>
        <v>Normal</v>
      </c>
      <c r="O566" t="str">
        <f>VLOOKUP(A566,'Customer-details'!$A$1:$C$1001,3,0)</f>
        <v>Male</v>
      </c>
      <c r="P566" t="str">
        <f>VLOOKUP(A566,'Product-details'!$A$1:$C$1001,2,0)</f>
        <v>Fashion accessories</v>
      </c>
      <c r="Q566" t="str">
        <f>VLOOKUP(A566,'City-details'!$A$1:$C$1001,3,0)</f>
        <v>Mandalay</v>
      </c>
      <c r="R566" t="str">
        <f>VLOOKUP(A566,'City-details'!$A$1:$C$1001,2,0)</f>
        <v>B</v>
      </c>
      <c r="S566" t="str">
        <f t="shared" si="35"/>
        <v>Good</v>
      </c>
    </row>
    <row r="567" spans="1:19">
      <c r="A567" t="s">
        <v>580</v>
      </c>
      <c r="B567" s="1">
        <v>81.209999999999994</v>
      </c>
      <c r="C567" s="4">
        <v>10</v>
      </c>
      <c r="D567" s="2">
        <v>40.604999999999997</v>
      </c>
      <c r="E567" s="1">
        <v>852.70500000000004</v>
      </c>
      <c r="F567" s="3">
        <v>43482</v>
      </c>
      <c r="G567" s="5">
        <v>0.54236111111111096</v>
      </c>
      <c r="H567" t="s">
        <v>17</v>
      </c>
      <c r="I567" s="1">
        <v>40.604999999999997</v>
      </c>
      <c r="J567" s="6">
        <v>6.3</v>
      </c>
      <c r="K567" t="str">
        <f t="shared" si="32"/>
        <v>Jan</v>
      </c>
      <c r="L567" t="str">
        <f t="shared" si="33"/>
        <v>Thu</v>
      </c>
      <c r="M567" t="str">
        <f t="shared" si="34"/>
        <v>afternoon</v>
      </c>
      <c r="N567" t="str">
        <f>VLOOKUP(A567,'Customer-details'!$A$1:$C$1001,2,0)</f>
        <v>Normal</v>
      </c>
      <c r="O567" t="str">
        <f>VLOOKUP(A567,'Customer-details'!$A$1:$C$1001,3,0)</f>
        <v>Female</v>
      </c>
      <c r="P567" t="str">
        <f>VLOOKUP(A567,'Product-details'!$A$1:$C$1001,2,0)</f>
        <v>Food and beverages</v>
      </c>
      <c r="Q567" t="str">
        <f>VLOOKUP(A567,'City-details'!$A$1:$C$1001,3,0)</f>
        <v>Yangon</v>
      </c>
      <c r="R567" t="str">
        <f>VLOOKUP(A567,'City-details'!$A$1:$C$1001,2,0)</f>
        <v>A</v>
      </c>
      <c r="S567" t="str">
        <f t="shared" si="35"/>
        <v>Average</v>
      </c>
    </row>
    <row r="568" spans="1:19">
      <c r="A568" t="s">
        <v>581</v>
      </c>
      <c r="B568" s="1">
        <v>49.33</v>
      </c>
      <c r="C568" s="4">
        <v>10</v>
      </c>
      <c r="D568" s="2">
        <v>24.664999999999999</v>
      </c>
      <c r="E568" s="1">
        <v>517.96500000000003</v>
      </c>
      <c r="F568" s="3">
        <v>43499</v>
      </c>
      <c r="G568" s="5">
        <v>0.69444444444444497</v>
      </c>
      <c r="H568" t="s">
        <v>17</v>
      </c>
      <c r="I568" s="1">
        <v>24.664999999999999</v>
      </c>
      <c r="J568" s="6">
        <v>9.4</v>
      </c>
      <c r="K568" t="str">
        <f t="shared" si="32"/>
        <v>Feb</v>
      </c>
      <c r="L568" t="str">
        <f t="shared" si="33"/>
        <v>Sun</v>
      </c>
      <c r="M568" t="str">
        <f t="shared" si="34"/>
        <v>evening</v>
      </c>
      <c r="N568" t="str">
        <f>VLOOKUP(A568,'Customer-details'!$A$1:$C$1001,2,0)</f>
        <v>Normal</v>
      </c>
      <c r="O568" t="str">
        <f>VLOOKUP(A568,'Customer-details'!$A$1:$C$1001,3,0)</f>
        <v>Female</v>
      </c>
      <c r="P568" t="str">
        <f>VLOOKUP(A568,'Product-details'!$A$1:$C$1001,2,0)</f>
        <v>Sports and travel</v>
      </c>
      <c r="Q568" t="str">
        <f>VLOOKUP(A568,'City-details'!$A$1:$C$1001,3,0)</f>
        <v>Naypyitaw</v>
      </c>
      <c r="R568" t="str">
        <f>VLOOKUP(A568,'City-details'!$A$1:$C$1001,2,0)</f>
        <v>C</v>
      </c>
      <c r="S568" t="str">
        <f t="shared" si="35"/>
        <v>Good</v>
      </c>
    </row>
    <row r="569" spans="1:19">
      <c r="A569" t="s">
        <v>582</v>
      </c>
      <c r="B569" s="1">
        <v>65.739999999999995</v>
      </c>
      <c r="C569" s="4">
        <v>9</v>
      </c>
      <c r="D569" s="2">
        <v>29.582999999999998</v>
      </c>
      <c r="E569" s="1">
        <v>621.24300000000005</v>
      </c>
      <c r="F569" s="3">
        <v>43466</v>
      </c>
      <c r="G569" s="5">
        <v>0.57986111111111105</v>
      </c>
      <c r="H569" t="s">
        <v>15</v>
      </c>
      <c r="I569" s="1">
        <v>29.582999999999998</v>
      </c>
      <c r="J569" s="6">
        <v>7.7</v>
      </c>
      <c r="K569" t="str">
        <f t="shared" si="32"/>
        <v>Jan</v>
      </c>
      <c r="L569" t="str">
        <f t="shared" si="33"/>
        <v>Tue</v>
      </c>
      <c r="M569" t="str">
        <f t="shared" si="34"/>
        <v>afternoon</v>
      </c>
      <c r="N569" t="str">
        <f>VLOOKUP(A569,'Customer-details'!$A$1:$C$1001,2,0)</f>
        <v>Normal</v>
      </c>
      <c r="O569" t="str">
        <f>VLOOKUP(A569,'Customer-details'!$A$1:$C$1001,3,0)</f>
        <v>Female</v>
      </c>
      <c r="P569" t="str">
        <f>VLOOKUP(A569,'Product-details'!$A$1:$C$1001,2,0)</f>
        <v>Fashion accessories</v>
      </c>
      <c r="Q569" t="str">
        <f>VLOOKUP(A569,'City-details'!$A$1:$C$1001,3,0)</f>
        <v>Yangon</v>
      </c>
      <c r="R569" t="str">
        <f>VLOOKUP(A569,'City-details'!$A$1:$C$1001,2,0)</f>
        <v>A</v>
      </c>
      <c r="S569" t="str">
        <f t="shared" si="35"/>
        <v>Average</v>
      </c>
    </row>
    <row r="570" spans="1:19">
      <c r="A570" t="s">
        <v>583</v>
      </c>
      <c r="B570" s="1">
        <v>79.86</v>
      </c>
      <c r="C570" s="4">
        <v>7</v>
      </c>
      <c r="D570" s="2">
        <v>27.951000000000001</v>
      </c>
      <c r="E570" s="1">
        <v>586.971</v>
      </c>
      <c r="F570" s="3">
        <v>43475</v>
      </c>
      <c r="G570" s="5">
        <v>0.43958333333333299</v>
      </c>
      <c r="H570" t="s">
        <v>17</v>
      </c>
      <c r="I570" s="1">
        <v>27.951000000000001</v>
      </c>
      <c r="J570" s="6">
        <v>5.5</v>
      </c>
      <c r="K570" t="str">
        <f t="shared" si="32"/>
        <v>Jan</v>
      </c>
      <c r="L570" t="str">
        <f t="shared" si="33"/>
        <v>Thu</v>
      </c>
      <c r="M570" t="str">
        <f t="shared" si="34"/>
        <v>morning</v>
      </c>
      <c r="N570" t="str">
        <f>VLOOKUP(A570,'Customer-details'!$A$1:$C$1001,2,0)</f>
        <v>Normal</v>
      </c>
      <c r="O570" t="str">
        <f>VLOOKUP(A570,'Customer-details'!$A$1:$C$1001,3,0)</f>
        <v>Female</v>
      </c>
      <c r="P570" t="str">
        <f>VLOOKUP(A570,'Product-details'!$A$1:$C$1001,2,0)</f>
        <v>Fashion accessories</v>
      </c>
      <c r="Q570" t="str">
        <f>VLOOKUP(A570,'City-details'!$A$1:$C$1001,3,0)</f>
        <v>Mandalay</v>
      </c>
      <c r="R570" t="str">
        <f>VLOOKUP(A570,'City-details'!$A$1:$C$1001,2,0)</f>
        <v>B</v>
      </c>
      <c r="S570" t="str">
        <f t="shared" si="35"/>
        <v>Poor</v>
      </c>
    </row>
    <row r="571" spans="1:19">
      <c r="A571" t="s">
        <v>584</v>
      </c>
      <c r="B571" s="1">
        <v>73.98</v>
      </c>
      <c r="C571" s="4">
        <v>7</v>
      </c>
      <c r="D571" s="2">
        <v>25.893000000000001</v>
      </c>
      <c r="E571" s="1">
        <v>543.75300000000004</v>
      </c>
      <c r="F571" s="3">
        <v>43526</v>
      </c>
      <c r="G571" s="5">
        <v>0.69583333333333297</v>
      </c>
      <c r="H571" t="s">
        <v>13</v>
      </c>
      <c r="I571" s="1">
        <v>25.893000000000001</v>
      </c>
      <c r="J571" s="6">
        <v>4.0999999999999996</v>
      </c>
      <c r="K571" t="str">
        <f t="shared" si="32"/>
        <v>Mar</v>
      </c>
      <c r="L571" t="str">
        <f t="shared" si="33"/>
        <v>Sat</v>
      </c>
      <c r="M571" t="str">
        <f t="shared" si="34"/>
        <v>evening</v>
      </c>
      <c r="N571" t="str">
        <f>VLOOKUP(A571,'Customer-details'!$A$1:$C$1001,2,0)</f>
        <v>Normal</v>
      </c>
      <c r="O571" t="str">
        <f>VLOOKUP(A571,'Customer-details'!$A$1:$C$1001,3,0)</f>
        <v>Female</v>
      </c>
      <c r="P571" t="str">
        <f>VLOOKUP(A571,'Product-details'!$A$1:$C$1001,2,0)</f>
        <v>Sports and travel</v>
      </c>
      <c r="Q571" t="str">
        <f>VLOOKUP(A571,'City-details'!$A$1:$C$1001,3,0)</f>
        <v>Naypyitaw</v>
      </c>
      <c r="R571" t="str">
        <f>VLOOKUP(A571,'City-details'!$A$1:$C$1001,2,0)</f>
        <v>C</v>
      </c>
      <c r="S571" t="str">
        <f t="shared" si="35"/>
        <v>Poor</v>
      </c>
    </row>
    <row r="572" spans="1:19">
      <c r="A572" t="s">
        <v>585</v>
      </c>
      <c r="B572" s="1">
        <v>82.04</v>
      </c>
      <c r="C572" s="4">
        <v>5</v>
      </c>
      <c r="D572" s="2">
        <v>20.51</v>
      </c>
      <c r="E572" s="1">
        <v>430.71</v>
      </c>
      <c r="F572" s="3">
        <v>43521</v>
      </c>
      <c r="G572" s="5">
        <v>0.719444444444444</v>
      </c>
      <c r="H572" t="s">
        <v>17</v>
      </c>
      <c r="I572" s="1">
        <v>20.51</v>
      </c>
      <c r="J572" s="6">
        <v>7.6</v>
      </c>
      <c r="K572" t="str">
        <f t="shared" si="32"/>
        <v>Feb</v>
      </c>
      <c r="L572" t="str">
        <f t="shared" si="33"/>
        <v>Mon</v>
      </c>
      <c r="M572" t="str">
        <f t="shared" si="34"/>
        <v>evening</v>
      </c>
      <c r="N572" t="str">
        <f>VLOOKUP(A572,'Customer-details'!$A$1:$C$1001,2,0)</f>
        <v>Member</v>
      </c>
      <c r="O572" t="str">
        <f>VLOOKUP(A572,'Customer-details'!$A$1:$C$1001,3,0)</f>
        <v>Female</v>
      </c>
      <c r="P572" t="str">
        <f>VLOOKUP(A572,'Product-details'!$A$1:$C$1001,2,0)</f>
        <v>Home and lifestyle</v>
      </c>
      <c r="Q572" t="str">
        <f>VLOOKUP(A572,'City-details'!$A$1:$C$1001,3,0)</f>
        <v>Mandalay</v>
      </c>
      <c r="R572" t="str">
        <f>VLOOKUP(A572,'City-details'!$A$1:$C$1001,2,0)</f>
        <v>B</v>
      </c>
      <c r="S572" t="str">
        <f t="shared" si="35"/>
        <v>Average</v>
      </c>
    </row>
    <row r="573" spans="1:19">
      <c r="A573" t="s">
        <v>586</v>
      </c>
      <c r="B573" s="1">
        <v>26.67</v>
      </c>
      <c r="C573" s="4">
        <v>10</v>
      </c>
      <c r="D573" s="2">
        <v>13.335000000000001</v>
      </c>
      <c r="E573" s="1">
        <v>280.03500000000003</v>
      </c>
      <c r="F573" s="3">
        <v>43494</v>
      </c>
      <c r="G573" s="5">
        <v>0.49166666666666697</v>
      </c>
      <c r="H573" t="s">
        <v>15</v>
      </c>
      <c r="I573" s="1">
        <v>13.335000000000001</v>
      </c>
      <c r="J573" s="6">
        <v>8.6</v>
      </c>
      <c r="K573" t="str">
        <f t="shared" si="32"/>
        <v>Jan</v>
      </c>
      <c r="L573" t="str">
        <f t="shared" si="33"/>
        <v>Tue</v>
      </c>
      <c r="M573" t="str">
        <f t="shared" si="34"/>
        <v>morning</v>
      </c>
      <c r="N573" t="str">
        <f>VLOOKUP(A573,'Customer-details'!$A$1:$C$1001,2,0)</f>
        <v>Member</v>
      </c>
      <c r="O573" t="str">
        <f>VLOOKUP(A573,'Customer-details'!$A$1:$C$1001,3,0)</f>
        <v>Male</v>
      </c>
      <c r="P573" t="str">
        <f>VLOOKUP(A573,'Product-details'!$A$1:$C$1001,2,0)</f>
        <v>Sports and travel</v>
      </c>
      <c r="Q573" t="str">
        <f>VLOOKUP(A573,'City-details'!$A$1:$C$1001,3,0)</f>
        <v>Mandalay</v>
      </c>
      <c r="R573" t="str">
        <f>VLOOKUP(A573,'City-details'!$A$1:$C$1001,2,0)</f>
        <v>B</v>
      </c>
      <c r="S573" t="str">
        <f t="shared" si="35"/>
        <v>Good</v>
      </c>
    </row>
    <row r="574" spans="1:19">
      <c r="A574" t="s">
        <v>587</v>
      </c>
      <c r="B574" s="1">
        <v>10.130000000000001</v>
      </c>
      <c r="C574" s="4">
        <v>7</v>
      </c>
      <c r="D574" s="2">
        <v>3.5455000000000001</v>
      </c>
      <c r="E574" s="1">
        <v>74.455500000000001</v>
      </c>
      <c r="F574" s="3">
        <v>43534</v>
      </c>
      <c r="G574" s="5">
        <v>0.81597222222222199</v>
      </c>
      <c r="H574" t="s">
        <v>13</v>
      </c>
      <c r="I574" s="1">
        <v>3.5455000000000001</v>
      </c>
      <c r="J574" s="6">
        <v>8.3000000000000007</v>
      </c>
      <c r="K574" t="str">
        <f t="shared" si="32"/>
        <v>Mar</v>
      </c>
      <c r="L574" t="str">
        <f t="shared" si="33"/>
        <v>Sun</v>
      </c>
      <c r="M574" t="str">
        <f t="shared" si="34"/>
        <v>evening</v>
      </c>
      <c r="N574" t="str">
        <f>VLOOKUP(A574,'Customer-details'!$A$1:$C$1001,2,0)</f>
        <v>Member</v>
      </c>
      <c r="O574" t="str">
        <f>VLOOKUP(A574,'Customer-details'!$A$1:$C$1001,3,0)</f>
        <v>Male</v>
      </c>
      <c r="P574" t="str">
        <f>VLOOKUP(A574,'Product-details'!$A$1:$C$1001,2,0)</f>
        <v>Food and beverages</v>
      </c>
      <c r="Q574" t="str">
        <f>VLOOKUP(A574,'City-details'!$A$1:$C$1001,3,0)</f>
        <v>Yangon</v>
      </c>
      <c r="R574" t="str">
        <f>VLOOKUP(A574,'City-details'!$A$1:$C$1001,2,0)</f>
        <v>A</v>
      </c>
      <c r="S574" t="str">
        <f t="shared" si="35"/>
        <v>Good</v>
      </c>
    </row>
    <row r="575" spans="1:19">
      <c r="A575" t="s">
        <v>588</v>
      </c>
      <c r="B575" s="1">
        <v>72.39</v>
      </c>
      <c r="C575" s="4">
        <v>2</v>
      </c>
      <c r="D575" s="2">
        <v>7.2389999999999999</v>
      </c>
      <c r="E575" s="1">
        <v>152.01900000000001</v>
      </c>
      <c r="F575" s="3">
        <v>43478</v>
      </c>
      <c r="G575" s="5">
        <v>0.82986111111111105</v>
      </c>
      <c r="H575" t="s">
        <v>17</v>
      </c>
      <c r="I575" s="1">
        <v>7.2389999999999999</v>
      </c>
      <c r="J575" s="6">
        <v>8.1</v>
      </c>
      <c r="K575" t="str">
        <f t="shared" si="32"/>
        <v>Jan</v>
      </c>
      <c r="L575" t="str">
        <f t="shared" si="33"/>
        <v>Sun</v>
      </c>
      <c r="M575" t="str">
        <f t="shared" si="34"/>
        <v>evening</v>
      </c>
      <c r="N575" t="str">
        <f>VLOOKUP(A575,'Customer-details'!$A$1:$C$1001,2,0)</f>
        <v>Normal</v>
      </c>
      <c r="O575" t="str">
        <f>VLOOKUP(A575,'Customer-details'!$A$1:$C$1001,3,0)</f>
        <v>Male</v>
      </c>
      <c r="P575" t="str">
        <f>VLOOKUP(A575,'Product-details'!$A$1:$C$1001,2,0)</f>
        <v>Food and beverages</v>
      </c>
      <c r="Q575" t="str">
        <f>VLOOKUP(A575,'City-details'!$A$1:$C$1001,3,0)</f>
        <v>Mandalay</v>
      </c>
      <c r="R575" t="str">
        <f>VLOOKUP(A575,'City-details'!$A$1:$C$1001,2,0)</f>
        <v>B</v>
      </c>
      <c r="S575" t="str">
        <f t="shared" si="35"/>
        <v>Good</v>
      </c>
    </row>
    <row r="576" spans="1:19">
      <c r="A576" t="s">
        <v>589</v>
      </c>
      <c r="B576" s="1">
        <v>85.91</v>
      </c>
      <c r="C576" s="4">
        <v>5</v>
      </c>
      <c r="D576" s="2">
        <v>21.477499999999999</v>
      </c>
      <c r="E576" s="1">
        <v>451.02749999999997</v>
      </c>
      <c r="F576" s="3">
        <v>43546</v>
      </c>
      <c r="G576" s="5">
        <v>0.60624999999999996</v>
      </c>
      <c r="H576" t="s">
        <v>17</v>
      </c>
      <c r="I576" s="1">
        <v>21.477499999999999</v>
      </c>
      <c r="J576" s="6">
        <v>8.6</v>
      </c>
      <c r="K576" t="str">
        <f t="shared" si="32"/>
        <v>Mar</v>
      </c>
      <c r="L576" t="str">
        <f t="shared" si="33"/>
        <v>Fri</v>
      </c>
      <c r="M576" t="str">
        <f t="shared" si="34"/>
        <v>afternoon</v>
      </c>
      <c r="N576" t="str">
        <f>VLOOKUP(A576,'Customer-details'!$A$1:$C$1001,2,0)</f>
        <v>Normal</v>
      </c>
      <c r="O576" t="str">
        <f>VLOOKUP(A576,'Customer-details'!$A$1:$C$1001,3,0)</f>
        <v>Male</v>
      </c>
      <c r="P576" t="str">
        <f>VLOOKUP(A576,'Product-details'!$A$1:$C$1001,2,0)</f>
        <v>Sports and travel</v>
      </c>
      <c r="Q576" t="str">
        <f>VLOOKUP(A576,'City-details'!$A$1:$C$1001,3,0)</f>
        <v>Yangon</v>
      </c>
      <c r="R576" t="str">
        <f>VLOOKUP(A576,'City-details'!$A$1:$C$1001,2,0)</f>
        <v>A</v>
      </c>
      <c r="S576" t="str">
        <f t="shared" si="35"/>
        <v>Good</v>
      </c>
    </row>
    <row r="577" spans="1:19">
      <c r="A577" t="s">
        <v>590</v>
      </c>
      <c r="B577" s="1">
        <v>81.31</v>
      </c>
      <c r="C577" s="4">
        <v>7</v>
      </c>
      <c r="D577" s="2">
        <v>28.458500000000001</v>
      </c>
      <c r="E577" s="1">
        <v>597.62850000000003</v>
      </c>
      <c r="F577" s="3">
        <v>43525</v>
      </c>
      <c r="G577" s="5">
        <v>0.82569444444444395</v>
      </c>
      <c r="H577" t="s">
        <v>13</v>
      </c>
      <c r="I577" s="1">
        <v>28.458500000000001</v>
      </c>
      <c r="J577" s="6">
        <v>6.3</v>
      </c>
      <c r="K577" t="str">
        <f t="shared" si="32"/>
        <v>Mar</v>
      </c>
      <c r="L577" t="str">
        <f t="shared" si="33"/>
        <v>Fri</v>
      </c>
      <c r="M577" t="str">
        <f t="shared" si="34"/>
        <v>evening</v>
      </c>
      <c r="N577" t="str">
        <f>VLOOKUP(A577,'Customer-details'!$A$1:$C$1001,2,0)</f>
        <v>Member</v>
      </c>
      <c r="O577" t="str">
        <f>VLOOKUP(A577,'Customer-details'!$A$1:$C$1001,3,0)</f>
        <v>Male</v>
      </c>
      <c r="P577" t="str">
        <f>VLOOKUP(A577,'Product-details'!$A$1:$C$1001,2,0)</f>
        <v>Fashion accessories</v>
      </c>
      <c r="Q577" t="str">
        <f>VLOOKUP(A577,'City-details'!$A$1:$C$1001,3,0)</f>
        <v>Mandalay</v>
      </c>
      <c r="R577" t="str">
        <f>VLOOKUP(A577,'City-details'!$A$1:$C$1001,2,0)</f>
        <v>B</v>
      </c>
      <c r="S577" t="str">
        <f t="shared" si="35"/>
        <v>Average</v>
      </c>
    </row>
    <row r="578" spans="1:19">
      <c r="A578" t="s">
        <v>591</v>
      </c>
      <c r="B578" s="1">
        <v>60.3</v>
      </c>
      <c r="C578" s="4">
        <v>4</v>
      </c>
      <c r="D578" s="2">
        <v>12.06</v>
      </c>
      <c r="E578" s="1">
        <v>253.26</v>
      </c>
      <c r="F578" s="3">
        <v>43516</v>
      </c>
      <c r="G578" s="5">
        <v>0.77986111111111101</v>
      </c>
      <c r="H578" t="s">
        <v>15</v>
      </c>
      <c r="I578" s="1">
        <v>12.06</v>
      </c>
      <c r="J578" s="6">
        <v>5.8</v>
      </c>
      <c r="K578" t="str">
        <f t="shared" ref="K578:K641" si="36">TEXT(F578,"MMM")</f>
        <v>Feb</v>
      </c>
      <c r="L578" t="str">
        <f t="shared" ref="L578:L641" si="37">TEXT(F578,"ddd")</f>
        <v>Wed</v>
      </c>
      <c r="M578" t="str">
        <f t="shared" si="34"/>
        <v>evening</v>
      </c>
      <c r="N578" t="str">
        <f>VLOOKUP(A578,'Customer-details'!$A$1:$C$1001,2,0)</f>
        <v>Normal</v>
      </c>
      <c r="O578" t="str">
        <f>VLOOKUP(A578,'Customer-details'!$A$1:$C$1001,3,0)</f>
        <v>Male</v>
      </c>
      <c r="P578" t="str">
        <f>VLOOKUP(A578,'Product-details'!$A$1:$C$1001,2,0)</f>
        <v>Food and beverages</v>
      </c>
      <c r="Q578" t="str">
        <f>VLOOKUP(A578,'City-details'!$A$1:$C$1001,3,0)</f>
        <v>Mandalay</v>
      </c>
      <c r="R578" t="str">
        <f>VLOOKUP(A578,'City-details'!$A$1:$C$1001,2,0)</f>
        <v>B</v>
      </c>
      <c r="S578" t="str">
        <f t="shared" si="35"/>
        <v>Poor</v>
      </c>
    </row>
    <row r="579" spans="1:19">
      <c r="A579" t="s">
        <v>592</v>
      </c>
      <c r="B579" s="1">
        <v>31.77</v>
      </c>
      <c r="C579" s="4">
        <v>4</v>
      </c>
      <c r="D579" s="2">
        <v>6.3540000000000001</v>
      </c>
      <c r="E579" s="1">
        <v>133.434</v>
      </c>
      <c r="F579" s="3">
        <v>43479</v>
      </c>
      <c r="G579" s="5">
        <v>0.61319444444444404</v>
      </c>
      <c r="H579" t="s">
        <v>13</v>
      </c>
      <c r="I579" s="1">
        <v>6.3540000000000001</v>
      </c>
      <c r="J579" s="6">
        <v>6.2</v>
      </c>
      <c r="K579" t="str">
        <f t="shared" si="36"/>
        <v>Jan</v>
      </c>
      <c r="L579" t="str">
        <f t="shared" si="37"/>
        <v>Mon</v>
      </c>
      <c r="M579" t="str">
        <f t="shared" ref="M579:M642" si="38">IF(G579&lt;TIME(12,0,0),"morning",IF(AND(G579&gt;=TIME(12,0,0),G579&lt;TIME(16,0,0)),"afternoon","evening"))</f>
        <v>afternoon</v>
      </c>
      <c r="N579" t="str">
        <f>VLOOKUP(A579,'Customer-details'!$A$1:$C$1001,2,0)</f>
        <v>Normal</v>
      </c>
      <c r="O579" t="str">
        <f>VLOOKUP(A579,'Customer-details'!$A$1:$C$1001,3,0)</f>
        <v>Male</v>
      </c>
      <c r="P579" t="str">
        <f>VLOOKUP(A579,'Product-details'!$A$1:$C$1001,2,0)</f>
        <v>Food and beverages</v>
      </c>
      <c r="Q579" t="str">
        <f>VLOOKUP(A579,'City-details'!$A$1:$C$1001,3,0)</f>
        <v>Naypyitaw</v>
      </c>
      <c r="R579" t="str">
        <f>VLOOKUP(A579,'City-details'!$A$1:$C$1001,2,0)</f>
        <v>C</v>
      </c>
      <c r="S579" t="str">
        <f t="shared" ref="S579:S642" si="39">IF(J579&gt;=8,"Good",IF(AND(J579&lt;8,J579&gt;=6),"Average","Poor"))</f>
        <v>Average</v>
      </c>
    </row>
    <row r="580" spans="1:19">
      <c r="A580" t="s">
        <v>593</v>
      </c>
      <c r="B580" s="1">
        <v>64.27</v>
      </c>
      <c r="C580" s="4">
        <v>4</v>
      </c>
      <c r="D580" s="2">
        <v>12.853999999999999</v>
      </c>
      <c r="E580" s="1">
        <v>269.93400000000003</v>
      </c>
      <c r="F580" s="3">
        <v>43550</v>
      </c>
      <c r="G580" s="5">
        <v>0.57916666666666705</v>
      </c>
      <c r="H580" t="s">
        <v>15</v>
      </c>
      <c r="I580" s="1">
        <v>12.853999999999999</v>
      </c>
      <c r="J580" s="6">
        <v>7.7</v>
      </c>
      <c r="K580" t="str">
        <f t="shared" si="36"/>
        <v>Mar</v>
      </c>
      <c r="L580" t="str">
        <f t="shared" si="37"/>
        <v>Tue</v>
      </c>
      <c r="M580" t="str">
        <f t="shared" si="38"/>
        <v>afternoon</v>
      </c>
      <c r="N580" t="str">
        <f>VLOOKUP(A580,'Customer-details'!$A$1:$C$1001,2,0)</f>
        <v>Normal</v>
      </c>
      <c r="O580" t="str">
        <f>VLOOKUP(A580,'Customer-details'!$A$1:$C$1001,3,0)</f>
        <v>Female</v>
      </c>
      <c r="P580" t="str">
        <f>VLOOKUP(A580,'Product-details'!$A$1:$C$1001,2,0)</f>
        <v>Health and beauty</v>
      </c>
      <c r="Q580" t="str">
        <f>VLOOKUP(A580,'City-details'!$A$1:$C$1001,3,0)</f>
        <v>Yangon</v>
      </c>
      <c r="R580" t="str">
        <f>VLOOKUP(A580,'City-details'!$A$1:$C$1001,2,0)</f>
        <v>A</v>
      </c>
      <c r="S580" t="str">
        <f t="shared" si="39"/>
        <v>Average</v>
      </c>
    </row>
    <row r="581" spans="1:19">
      <c r="A581" t="s">
        <v>594</v>
      </c>
      <c r="B581" s="1">
        <v>69.510000000000005</v>
      </c>
      <c r="C581" s="4">
        <v>2</v>
      </c>
      <c r="D581" s="2">
        <v>6.9509999999999996</v>
      </c>
      <c r="E581" s="1">
        <v>145.971</v>
      </c>
      <c r="F581" s="3">
        <v>43525</v>
      </c>
      <c r="G581" s="5">
        <v>0.51041666666666696</v>
      </c>
      <c r="H581" t="s">
        <v>13</v>
      </c>
      <c r="I581" s="1">
        <v>6.9509999999999996</v>
      </c>
      <c r="J581" s="6">
        <v>8.1</v>
      </c>
      <c r="K581" t="str">
        <f t="shared" si="36"/>
        <v>Mar</v>
      </c>
      <c r="L581" t="str">
        <f t="shared" si="37"/>
        <v>Fri</v>
      </c>
      <c r="M581" t="str">
        <f t="shared" si="38"/>
        <v>afternoon</v>
      </c>
      <c r="N581" t="str">
        <f>VLOOKUP(A581,'Customer-details'!$A$1:$C$1001,2,0)</f>
        <v>Normal</v>
      </c>
      <c r="O581" t="str">
        <f>VLOOKUP(A581,'Customer-details'!$A$1:$C$1001,3,0)</f>
        <v>Male</v>
      </c>
      <c r="P581" t="str">
        <f>VLOOKUP(A581,'Product-details'!$A$1:$C$1001,2,0)</f>
        <v>Health and beauty</v>
      </c>
      <c r="Q581" t="str">
        <f>VLOOKUP(A581,'City-details'!$A$1:$C$1001,3,0)</f>
        <v>Mandalay</v>
      </c>
      <c r="R581" t="str">
        <f>VLOOKUP(A581,'City-details'!$A$1:$C$1001,2,0)</f>
        <v>B</v>
      </c>
      <c r="S581" t="str">
        <f t="shared" si="39"/>
        <v>Good</v>
      </c>
    </row>
    <row r="582" spans="1:19">
      <c r="A582" t="s">
        <v>595</v>
      </c>
      <c r="B582" s="1">
        <v>27.22</v>
      </c>
      <c r="C582" s="4">
        <v>3</v>
      </c>
      <c r="D582" s="2">
        <v>4.0830000000000002</v>
      </c>
      <c r="E582" s="1">
        <v>85.742999999999995</v>
      </c>
      <c r="F582" s="3">
        <v>43472</v>
      </c>
      <c r="G582" s="5">
        <v>0.52569444444444402</v>
      </c>
      <c r="H582" t="s">
        <v>15</v>
      </c>
      <c r="I582" s="1">
        <v>4.0830000000000002</v>
      </c>
      <c r="J582" s="6">
        <v>7.3</v>
      </c>
      <c r="K582" t="str">
        <f t="shared" si="36"/>
        <v>Jan</v>
      </c>
      <c r="L582" t="str">
        <f t="shared" si="37"/>
        <v>Mon</v>
      </c>
      <c r="M582" t="str">
        <f t="shared" si="38"/>
        <v>afternoon</v>
      </c>
      <c r="N582" t="str">
        <f>VLOOKUP(A582,'Customer-details'!$A$1:$C$1001,2,0)</f>
        <v>Normal</v>
      </c>
      <c r="O582" t="str">
        <f>VLOOKUP(A582,'Customer-details'!$A$1:$C$1001,3,0)</f>
        <v>Male</v>
      </c>
      <c r="P582" t="str">
        <f>VLOOKUP(A582,'Product-details'!$A$1:$C$1001,2,0)</f>
        <v>Food and beverages</v>
      </c>
      <c r="Q582" t="str">
        <f>VLOOKUP(A582,'City-details'!$A$1:$C$1001,3,0)</f>
        <v>Naypyitaw</v>
      </c>
      <c r="R582" t="str">
        <f>VLOOKUP(A582,'City-details'!$A$1:$C$1001,2,0)</f>
        <v>C</v>
      </c>
      <c r="S582" t="str">
        <f t="shared" si="39"/>
        <v>Average</v>
      </c>
    </row>
    <row r="583" spans="1:19">
      <c r="A583" t="s">
        <v>596</v>
      </c>
      <c r="B583" s="1">
        <v>77.680000000000007</v>
      </c>
      <c r="C583" s="4">
        <v>4</v>
      </c>
      <c r="D583" s="2">
        <v>15.536</v>
      </c>
      <c r="E583" s="1">
        <v>326.25599999999997</v>
      </c>
      <c r="F583" s="3">
        <v>43497</v>
      </c>
      <c r="G583" s="5">
        <v>0.82916666666666705</v>
      </c>
      <c r="H583" t="s">
        <v>15</v>
      </c>
      <c r="I583" s="1">
        <v>15.536</v>
      </c>
      <c r="J583" s="6">
        <v>8.4</v>
      </c>
      <c r="K583" t="str">
        <f t="shared" si="36"/>
        <v>Feb</v>
      </c>
      <c r="L583" t="str">
        <f t="shared" si="37"/>
        <v>Fri</v>
      </c>
      <c r="M583" t="str">
        <f t="shared" si="38"/>
        <v>evening</v>
      </c>
      <c r="N583" t="str">
        <f>VLOOKUP(A583,'Customer-details'!$A$1:$C$1001,2,0)</f>
        <v>Member</v>
      </c>
      <c r="O583" t="str">
        <f>VLOOKUP(A583,'Customer-details'!$A$1:$C$1001,3,0)</f>
        <v>Female</v>
      </c>
      <c r="P583" t="str">
        <f>VLOOKUP(A583,'Product-details'!$A$1:$C$1001,2,0)</f>
        <v>Health and beauty</v>
      </c>
      <c r="Q583" t="str">
        <f>VLOOKUP(A583,'City-details'!$A$1:$C$1001,3,0)</f>
        <v>Yangon</v>
      </c>
      <c r="R583" t="str">
        <f>VLOOKUP(A583,'City-details'!$A$1:$C$1001,2,0)</f>
        <v>A</v>
      </c>
      <c r="S583" t="str">
        <f t="shared" si="39"/>
        <v>Good</v>
      </c>
    </row>
    <row r="584" spans="1:19">
      <c r="A584" t="s">
        <v>597</v>
      </c>
      <c r="B584" s="1">
        <v>92.98</v>
      </c>
      <c r="C584" s="4">
        <v>2</v>
      </c>
      <c r="D584" s="2">
        <v>9.298</v>
      </c>
      <c r="E584" s="1">
        <v>195.25800000000001</v>
      </c>
      <c r="F584" s="3">
        <v>43509</v>
      </c>
      <c r="G584" s="5">
        <v>0.62916666666666698</v>
      </c>
      <c r="H584" t="s">
        <v>17</v>
      </c>
      <c r="I584" s="1">
        <v>9.298</v>
      </c>
      <c r="J584" s="6">
        <v>8</v>
      </c>
      <c r="K584" t="str">
        <f t="shared" si="36"/>
        <v>Feb</v>
      </c>
      <c r="L584" t="str">
        <f t="shared" si="37"/>
        <v>Wed</v>
      </c>
      <c r="M584" t="str">
        <f t="shared" si="38"/>
        <v>afternoon</v>
      </c>
      <c r="N584" t="str">
        <f>VLOOKUP(A584,'Customer-details'!$A$1:$C$1001,2,0)</f>
        <v>Member</v>
      </c>
      <c r="O584" t="str">
        <f>VLOOKUP(A584,'Customer-details'!$A$1:$C$1001,3,0)</f>
        <v>Female</v>
      </c>
      <c r="P584" t="str">
        <f>VLOOKUP(A584,'Product-details'!$A$1:$C$1001,2,0)</f>
        <v>Fashion accessories</v>
      </c>
      <c r="Q584" t="str">
        <f>VLOOKUP(A584,'City-details'!$A$1:$C$1001,3,0)</f>
        <v>Naypyitaw</v>
      </c>
      <c r="R584" t="str">
        <f>VLOOKUP(A584,'City-details'!$A$1:$C$1001,2,0)</f>
        <v>C</v>
      </c>
      <c r="S584" t="str">
        <f t="shared" si="39"/>
        <v>Good</v>
      </c>
    </row>
    <row r="585" spans="1:19">
      <c r="A585" t="s">
        <v>598</v>
      </c>
      <c r="B585" s="1">
        <v>18.079999999999998</v>
      </c>
      <c r="C585" s="4">
        <v>4</v>
      </c>
      <c r="D585" s="2">
        <v>3.6160000000000001</v>
      </c>
      <c r="E585" s="1">
        <v>75.936000000000007</v>
      </c>
      <c r="F585" s="3">
        <v>43479</v>
      </c>
      <c r="G585" s="5">
        <v>0.75208333333333299</v>
      </c>
      <c r="H585" t="s">
        <v>17</v>
      </c>
      <c r="I585" s="1">
        <v>3.6160000000000001</v>
      </c>
      <c r="J585" s="6">
        <v>9.5</v>
      </c>
      <c r="K585" t="str">
        <f t="shared" si="36"/>
        <v>Jan</v>
      </c>
      <c r="L585" t="str">
        <f t="shared" si="37"/>
        <v>Mon</v>
      </c>
      <c r="M585" t="str">
        <f t="shared" si="38"/>
        <v>evening</v>
      </c>
      <c r="N585" t="str">
        <f>VLOOKUP(A585,'Customer-details'!$A$1:$C$1001,2,0)</f>
        <v>Member</v>
      </c>
      <c r="O585" t="str">
        <f>VLOOKUP(A585,'Customer-details'!$A$1:$C$1001,3,0)</f>
        <v>Female</v>
      </c>
      <c r="P585" t="str">
        <f>VLOOKUP(A585,'Product-details'!$A$1:$C$1001,2,0)</f>
        <v>Fashion accessories</v>
      </c>
      <c r="Q585" t="str">
        <f>VLOOKUP(A585,'City-details'!$A$1:$C$1001,3,0)</f>
        <v>Mandalay</v>
      </c>
      <c r="R585" t="str">
        <f>VLOOKUP(A585,'City-details'!$A$1:$C$1001,2,0)</f>
        <v>B</v>
      </c>
      <c r="S585" t="str">
        <f t="shared" si="39"/>
        <v>Good</v>
      </c>
    </row>
    <row r="586" spans="1:19">
      <c r="A586" t="s">
        <v>599</v>
      </c>
      <c r="B586" s="1">
        <v>63.06</v>
      </c>
      <c r="C586" s="4">
        <v>3</v>
      </c>
      <c r="D586" s="2">
        <v>9.4589999999999996</v>
      </c>
      <c r="E586" s="1">
        <v>198.63900000000001</v>
      </c>
      <c r="F586" s="3">
        <v>43484</v>
      </c>
      <c r="G586" s="5">
        <v>0.66527777777777797</v>
      </c>
      <c r="H586" t="s">
        <v>13</v>
      </c>
      <c r="I586" s="1">
        <v>9.4589999999999996</v>
      </c>
      <c r="J586" s="6">
        <v>7</v>
      </c>
      <c r="K586" t="str">
        <f t="shared" si="36"/>
        <v>Jan</v>
      </c>
      <c r="L586" t="str">
        <f t="shared" si="37"/>
        <v>Sat</v>
      </c>
      <c r="M586" t="str">
        <f t="shared" si="38"/>
        <v>afternoon</v>
      </c>
      <c r="N586" t="str">
        <f>VLOOKUP(A586,'Customer-details'!$A$1:$C$1001,2,0)</f>
        <v>Normal</v>
      </c>
      <c r="O586" t="str">
        <f>VLOOKUP(A586,'Customer-details'!$A$1:$C$1001,3,0)</f>
        <v>Male</v>
      </c>
      <c r="P586" t="str">
        <f>VLOOKUP(A586,'Product-details'!$A$1:$C$1001,2,0)</f>
        <v>Sports and travel</v>
      </c>
      <c r="Q586" t="str">
        <f>VLOOKUP(A586,'City-details'!$A$1:$C$1001,3,0)</f>
        <v>Mandalay</v>
      </c>
      <c r="R586" t="str">
        <f>VLOOKUP(A586,'City-details'!$A$1:$C$1001,2,0)</f>
        <v>B</v>
      </c>
      <c r="S586" t="str">
        <f t="shared" si="39"/>
        <v>Average</v>
      </c>
    </row>
    <row r="587" spans="1:19">
      <c r="A587" t="s">
        <v>600</v>
      </c>
      <c r="B587" s="1">
        <v>51.71</v>
      </c>
      <c r="C587" s="4">
        <v>4</v>
      </c>
      <c r="D587" s="2">
        <v>10.342000000000001</v>
      </c>
      <c r="E587" s="1">
        <v>217.18199999999999</v>
      </c>
      <c r="F587" s="3">
        <v>43533</v>
      </c>
      <c r="G587" s="5">
        <v>0.57847222222222205</v>
      </c>
      <c r="H587" t="s">
        <v>17</v>
      </c>
      <c r="I587" s="1">
        <v>10.342000000000001</v>
      </c>
      <c r="J587" s="6">
        <v>9.8000000000000007</v>
      </c>
      <c r="K587" t="str">
        <f t="shared" si="36"/>
        <v>Mar</v>
      </c>
      <c r="L587" t="str">
        <f t="shared" si="37"/>
        <v>Sat</v>
      </c>
      <c r="M587" t="str">
        <f t="shared" si="38"/>
        <v>afternoon</v>
      </c>
      <c r="N587" t="str">
        <f>VLOOKUP(A587,'Customer-details'!$A$1:$C$1001,2,0)</f>
        <v>Normal</v>
      </c>
      <c r="O587" t="str">
        <f>VLOOKUP(A587,'Customer-details'!$A$1:$C$1001,3,0)</f>
        <v>Male</v>
      </c>
      <c r="P587" t="str">
        <f>VLOOKUP(A587,'Product-details'!$A$1:$C$1001,2,0)</f>
        <v>Health and beauty</v>
      </c>
      <c r="Q587" t="str">
        <f>VLOOKUP(A587,'City-details'!$A$1:$C$1001,3,0)</f>
        <v>Yangon</v>
      </c>
      <c r="R587" t="str">
        <f>VLOOKUP(A587,'City-details'!$A$1:$C$1001,2,0)</f>
        <v>A</v>
      </c>
      <c r="S587" t="str">
        <f t="shared" si="39"/>
        <v>Good</v>
      </c>
    </row>
    <row r="588" spans="1:19">
      <c r="A588" t="s">
        <v>601</v>
      </c>
      <c r="B588" s="1">
        <v>52.34</v>
      </c>
      <c r="C588" s="4">
        <v>3</v>
      </c>
      <c r="D588" s="2">
        <v>7.851</v>
      </c>
      <c r="E588" s="1">
        <v>164.87100000000001</v>
      </c>
      <c r="F588" s="3">
        <v>43551</v>
      </c>
      <c r="G588" s="5">
        <v>0.58541666666666703</v>
      </c>
      <c r="H588" t="s">
        <v>15</v>
      </c>
      <c r="I588" s="1">
        <v>7.851</v>
      </c>
      <c r="J588" s="6">
        <v>9.1999999999999993</v>
      </c>
      <c r="K588" t="str">
        <f t="shared" si="36"/>
        <v>Mar</v>
      </c>
      <c r="L588" t="str">
        <f t="shared" si="37"/>
        <v>Wed</v>
      </c>
      <c r="M588" t="str">
        <f t="shared" si="38"/>
        <v>afternoon</v>
      </c>
      <c r="N588" t="str">
        <f>VLOOKUP(A588,'Customer-details'!$A$1:$C$1001,2,0)</f>
        <v>Normal</v>
      </c>
      <c r="O588" t="str">
        <f>VLOOKUP(A588,'Customer-details'!$A$1:$C$1001,3,0)</f>
        <v>Female</v>
      </c>
      <c r="P588" t="str">
        <f>VLOOKUP(A588,'Product-details'!$A$1:$C$1001,2,0)</f>
        <v>Food and beverages</v>
      </c>
      <c r="Q588" t="str">
        <f>VLOOKUP(A588,'City-details'!$A$1:$C$1001,3,0)</f>
        <v>Yangon</v>
      </c>
      <c r="R588" t="str">
        <f>VLOOKUP(A588,'City-details'!$A$1:$C$1001,2,0)</f>
        <v>A</v>
      </c>
      <c r="S588" t="str">
        <f t="shared" si="39"/>
        <v>Good</v>
      </c>
    </row>
    <row r="589" spans="1:19">
      <c r="A589" t="s">
        <v>602</v>
      </c>
      <c r="B589" s="1">
        <v>43.06</v>
      </c>
      <c r="C589" s="4">
        <v>5</v>
      </c>
      <c r="D589" s="2">
        <v>10.765000000000001</v>
      </c>
      <c r="E589" s="1">
        <v>226.065</v>
      </c>
      <c r="F589" s="3">
        <v>43500</v>
      </c>
      <c r="G589" s="5">
        <v>0.69305555555555598</v>
      </c>
      <c r="H589" t="s">
        <v>13</v>
      </c>
      <c r="I589" s="1">
        <v>10.765000000000001</v>
      </c>
      <c r="J589" s="6">
        <v>7.7</v>
      </c>
      <c r="K589" t="str">
        <f t="shared" si="36"/>
        <v>Feb</v>
      </c>
      <c r="L589" t="str">
        <f t="shared" si="37"/>
        <v>Mon</v>
      </c>
      <c r="M589" t="str">
        <f t="shared" si="38"/>
        <v>evening</v>
      </c>
      <c r="N589" t="str">
        <f>VLOOKUP(A589,'Customer-details'!$A$1:$C$1001,2,0)</f>
        <v>Normal</v>
      </c>
      <c r="O589" t="str">
        <f>VLOOKUP(A589,'Customer-details'!$A$1:$C$1001,3,0)</f>
        <v>Female</v>
      </c>
      <c r="P589" t="str">
        <f>VLOOKUP(A589,'Product-details'!$A$1:$C$1001,2,0)</f>
        <v>Sports and travel</v>
      </c>
      <c r="Q589" t="str">
        <f>VLOOKUP(A589,'City-details'!$A$1:$C$1001,3,0)</f>
        <v>Yangon</v>
      </c>
      <c r="R589" t="str">
        <f>VLOOKUP(A589,'City-details'!$A$1:$C$1001,2,0)</f>
        <v>A</v>
      </c>
      <c r="S589" t="str">
        <f t="shared" si="39"/>
        <v>Average</v>
      </c>
    </row>
    <row r="590" spans="1:19">
      <c r="A590" t="s">
        <v>603</v>
      </c>
      <c r="B590" s="1">
        <v>59.61</v>
      </c>
      <c r="C590" s="4">
        <v>10</v>
      </c>
      <c r="D590" s="2">
        <v>29.805</v>
      </c>
      <c r="E590" s="1">
        <v>625.90499999999997</v>
      </c>
      <c r="F590" s="3">
        <v>43538</v>
      </c>
      <c r="G590" s="5">
        <v>0.46319444444444402</v>
      </c>
      <c r="H590" t="s">
        <v>15</v>
      </c>
      <c r="I590" s="1">
        <v>29.805</v>
      </c>
      <c r="J590" s="6">
        <v>5.3</v>
      </c>
      <c r="K590" t="str">
        <f t="shared" si="36"/>
        <v>Mar</v>
      </c>
      <c r="L590" t="str">
        <f t="shared" si="37"/>
        <v>Thu</v>
      </c>
      <c r="M590" t="str">
        <f t="shared" si="38"/>
        <v>morning</v>
      </c>
      <c r="N590" t="str">
        <f>VLOOKUP(A590,'Customer-details'!$A$1:$C$1001,2,0)</f>
        <v>Normal</v>
      </c>
      <c r="O590" t="str">
        <f>VLOOKUP(A590,'Customer-details'!$A$1:$C$1001,3,0)</f>
        <v>Male</v>
      </c>
      <c r="P590" t="str">
        <f>VLOOKUP(A590,'Product-details'!$A$1:$C$1001,2,0)</f>
        <v>Fashion accessories</v>
      </c>
      <c r="Q590" t="str">
        <f>VLOOKUP(A590,'City-details'!$A$1:$C$1001,3,0)</f>
        <v>Naypyitaw</v>
      </c>
      <c r="R590" t="str">
        <f>VLOOKUP(A590,'City-details'!$A$1:$C$1001,2,0)</f>
        <v>C</v>
      </c>
      <c r="S590" t="str">
        <f t="shared" si="39"/>
        <v>Poor</v>
      </c>
    </row>
    <row r="591" spans="1:19">
      <c r="A591" t="s">
        <v>604</v>
      </c>
      <c r="B591" s="1">
        <v>14.62</v>
      </c>
      <c r="C591" s="4">
        <v>5</v>
      </c>
      <c r="D591" s="2">
        <v>3.6549999999999998</v>
      </c>
      <c r="E591" s="1">
        <v>76.754999999999995</v>
      </c>
      <c r="F591" s="3">
        <v>43528</v>
      </c>
      <c r="G591" s="5">
        <v>0.51597222222222205</v>
      </c>
      <c r="H591" t="s">
        <v>15</v>
      </c>
      <c r="I591" s="1">
        <v>3.6549999999999998</v>
      </c>
      <c r="J591" s="6">
        <v>4.4000000000000004</v>
      </c>
      <c r="K591" t="str">
        <f t="shared" si="36"/>
        <v>Mar</v>
      </c>
      <c r="L591" t="str">
        <f t="shared" si="37"/>
        <v>Mon</v>
      </c>
      <c r="M591" t="str">
        <f t="shared" si="38"/>
        <v>afternoon</v>
      </c>
      <c r="N591" t="str">
        <f>VLOOKUP(A591,'Customer-details'!$A$1:$C$1001,2,0)</f>
        <v>Normal</v>
      </c>
      <c r="O591" t="str">
        <f>VLOOKUP(A591,'Customer-details'!$A$1:$C$1001,3,0)</f>
        <v>Male</v>
      </c>
      <c r="P591" t="str">
        <f>VLOOKUP(A591,'Product-details'!$A$1:$C$1001,2,0)</f>
        <v>Health and beauty</v>
      </c>
      <c r="Q591" t="str">
        <f>VLOOKUP(A591,'City-details'!$A$1:$C$1001,3,0)</f>
        <v>Yangon</v>
      </c>
      <c r="R591" t="str">
        <f>VLOOKUP(A591,'City-details'!$A$1:$C$1001,2,0)</f>
        <v>A</v>
      </c>
      <c r="S591" t="str">
        <f t="shared" si="39"/>
        <v>Poor</v>
      </c>
    </row>
    <row r="592" spans="1:19">
      <c r="A592" t="s">
        <v>605</v>
      </c>
      <c r="B592" s="1">
        <v>46.53</v>
      </c>
      <c r="C592" s="4">
        <v>6</v>
      </c>
      <c r="D592" s="2">
        <v>13.959</v>
      </c>
      <c r="E592" s="1">
        <v>293.13900000000001</v>
      </c>
      <c r="F592" s="3">
        <v>43527</v>
      </c>
      <c r="G592" s="5">
        <v>0.454166666666667</v>
      </c>
      <c r="H592" t="s">
        <v>17</v>
      </c>
      <c r="I592" s="1">
        <v>13.959</v>
      </c>
      <c r="J592" s="6">
        <v>4.3</v>
      </c>
      <c r="K592" t="str">
        <f t="shared" si="36"/>
        <v>Mar</v>
      </c>
      <c r="L592" t="str">
        <f t="shared" si="37"/>
        <v>Sun</v>
      </c>
      <c r="M592" t="str">
        <f t="shared" si="38"/>
        <v>morning</v>
      </c>
      <c r="N592" t="str">
        <f>VLOOKUP(A592,'Customer-details'!$A$1:$C$1001,2,0)</f>
        <v>Member</v>
      </c>
      <c r="O592" t="str">
        <f>VLOOKUP(A592,'Customer-details'!$A$1:$C$1001,3,0)</f>
        <v>Male</v>
      </c>
      <c r="P592" t="str">
        <f>VLOOKUP(A592,'Product-details'!$A$1:$C$1001,2,0)</f>
        <v>Health and beauty</v>
      </c>
      <c r="Q592" t="str">
        <f>VLOOKUP(A592,'City-details'!$A$1:$C$1001,3,0)</f>
        <v>Naypyitaw</v>
      </c>
      <c r="R592" t="str">
        <f>VLOOKUP(A592,'City-details'!$A$1:$C$1001,2,0)</f>
        <v>C</v>
      </c>
      <c r="S592" t="str">
        <f t="shared" si="39"/>
        <v>Poor</v>
      </c>
    </row>
    <row r="593" spans="1:19">
      <c r="A593" t="s">
        <v>606</v>
      </c>
      <c r="B593" s="1">
        <v>24.24</v>
      </c>
      <c r="C593" s="4">
        <v>7</v>
      </c>
      <c r="D593" s="2">
        <v>8.484</v>
      </c>
      <c r="E593" s="1">
        <v>178.16399999999999</v>
      </c>
      <c r="F593" s="3">
        <v>43492</v>
      </c>
      <c r="G593" s="5">
        <v>0.73472222222222205</v>
      </c>
      <c r="H593" t="s">
        <v>13</v>
      </c>
      <c r="I593" s="1">
        <v>8.484</v>
      </c>
      <c r="J593" s="6">
        <v>9.4</v>
      </c>
      <c r="K593" t="str">
        <f t="shared" si="36"/>
        <v>Jan</v>
      </c>
      <c r="L593" t="str">
        <f t="shared" si="37"/>
        <v>Sun</v>
      </c>
      <c r="M593" t="str">
        <f t="shared" si="38"/>
        <v>evening</v>
      </c>
      <c r="N593" t="str">
        <f>VLOOKUP(A593,'Customer-details'!$A$1:$C$1001,2,0)</f>
        <v>Member</v>
      </c>
      <c r="O593" t="str">
        <f>VLOOKUP(A593,'Customer-details'!$A$1:$C$1001,3,0)</f>
        <v>Female</v>
      </c>
      <c r="P593" t="str">
        <f>VLOOKUP(A593,'Product-details'!$A$1:$C$1001,2,0)</f>
        <v>Home and lifestyle</v>
      </c>
      <c r="Q593" t="str">
        <f>VLOOKUP(A593,'City-details'!$A$1:$C$1001,3,0)</f>
        <v>Naypyitaw</v>
      </c>
      <c r="R593" t="str">
        <f>VLOOKUP(A593,'City-details'!$A$1:$C$1001,2,0)</f>
        <v>C</v>
      </c>
      <c r="S593" t="str">
        <f t="shared" si="39"/>
        <v>Good</v>
      </c>
    </row>
    <row r="594" spans="1:19">
      <c r="A594" t="s">
        <v>607</v>
      </c>
      <c r="B594" s="1">
        <v>45.58</v>
      </c>
      <c r="C594" s="4">
        <v>1</v>
      </c>
      <c r="D594" s="2">
        <v>2.2789999999999999</v>
      </c>
      <c r="E594" s="1">
        <v>47.859000000000002</v>
      </c>
      <c r="F594" s="3">
        <v>43503</v>
      </c>
      <c r="G594" s="5">
        <v>0.59236111111111101</v>
      </c>
      <c r="H594" t="s">
        <v>15</v>
      </c>
      <c r="I594" s="1">
        <v>2.2789999999999999</v>
      </c>
      <c r="J594" s="6">
        <v>9.8000000000000007</v>
      </c>
      <c r="K594" t="str">
        <f t="shared" si="36"/>
        <v>Feb</v>
      </c>
      <c r="L594" t="str">
        <f t="shared" si="37"/>
        <v>Thu</v>
      </c>
      <c r="M594" t="str">
        <f t="shared" si="38"/>
        <v>afternoon</v>
      </c>
      <c r="N594" t="str">
        <f>VLOOKUP(A594,'Customer-details'!$A$1:$C$1001,2,0)</f>
        <v>Member</v>
      </c>
      <c r="O594" t="str">
        <f>VLOOKUP(A594,'Customer-details'!$A$1:$C$1001,3,0)</f>
        <v>Female</v>
      </c>
      <c r="P594" t="str">
        <f>VLOOKUP(A594,'Product-details'!$A$1:$C$1001,2,0)</f>
        <v>Sports and travel</v>
      </c>
      <c r="Q594" t="str">
        <f>VLOOKUP(A594,'City-details'!$A$1:$C$1001,3,0)</f>
        <v>Yangon</v>
      </c>
      <c r="R594" t="str">
        <f>VLOOKUP(A594,'City-details'!$A$1:$C$1001,2,0)</f>
        <v>A</v>
      </c>
      <c r="S594" t="str">
        <f t="shared" si="39"/>
        <v>Good</v>
      </c>
    </row>
    <row r="595" spans="1:19">
      <c r="A595" t="s">
        <v>608</v>
      </c>
      <c r="B595" s="1">
        <v>75.2</v>
      </c>
      <c r="C595" s="4">
        <v>3</v>
      </c>
      <c r="D595" s="2">
        <v>11.28</v>
      </c>
      <c r="E595" s="1">
        <v>236.88</v>
      </c>
      <c r="F595" s="3">
        <v>43501</v>
      </c>
      <c r="G595" s="5">
        <v>0.49375000000000002</v>
      </c>
      <c r="H595" t="s">
        <v>13</v>
      </c>
      <c r="I595" s="1">
        <v>11.28</v>
      </c>
      <c r="J595" s="6">
        <v>4.8</v>
      </c>
      <c r="K595" t="str">
        <f t="shared" si="36"/>
        <v>Feb</v>
      </c>
      <c r="L595" t="str">
        <f t="shared" si="37"/>
        <v>Tue</v>
      </c>
      <c r="M595" t="str">
        <f t="shared" si="38"/>
        <v>morning</v>
      </c>
      <c r="N595" t="str">
        <f>VLOOKUP(A595,'Customer-details'!$A$1:$C$1001,2,0)</f>
        <v>Member</v>
      </c>
      <c r="O595" t="str">
        <f>VLOOKUP(A595,'Customer-details'!$A$1:$C$1001,3,0)</f>
        <v>Female</v>
      </c>
      <c r="P595" t="str">
        <f>VLOOKUP(A595,'Product-details'!$A$1:$C$1001,2,0)</f>
        <v>Sports and travel</v>
      </c>
      <c r="Q595" t="str">
        <f>VLOOKUP(A595,'City-details'!$A$1:$C$1001,3,0)</f>
        <v>Yangon</v>
      </c>
      <c r="R595" t="str">
        <f>VLOOKUP(A595,'City-details'!$A$1:$C$1001,2,0)</f>
        <v>A</v>
      </c>
      <c r="S595" t="str">
        <f t="shared" si="39"/>
        <v>Poor</v>
      </c>
    </row>
    <row r="596" spans="1:19">
      <c r="A596" t="s">
        <v>609</v>
      </c>
      <c r="B596" s="1">
        <v>96.8</v>
      </c>
      <c r="C596" s="4">
        <v>3</v>
      </c>
      <c r="D596" s="2">
        <v>14.52</v>
      </c>
      <c r="E596" s="1">
        <v>304.92</v>
      </c>
      <c r="F596" s="3">
        <v>43539</v>
      </c>
      <c r="G596" s="5">
        <v>0.54513888888888895</v>
      </c>
      <c r="H596" t="s">
        <v>15</v>
      </c>
      <c r="I596" s="1">
        <v>14.52</v>
      </c>
      <c r="J596" s="6">
        <v>5.3</v>
      </c>
      <c r="K596" t="str">
        <f t="shared" si="36"/>
        <v>Mar</v>
      </c>
      <c r="L596" t="str">
        <f t="shared" si="37"/>
        <v>Fri</v>
      </c>
      <c r="M596" t="str">
        <f t="shared" si="38"/>
        <v>afternoon</v>
      </c>
      <c r="N596" t="str">
        <f>VLOOKUP(A596,'Customer-details'!$A$1:$C$1001,2,0)</f>
        <v>Member</v>
      </c>
      <c r="O596" t="str">
        <f>VLOOKUP(A596,'Customer-details'!$A$1:$C$1001,3,0)</f>
        <v>Male</v>
      </c>
      <c r="P596" t="str">
        <f>VLOOKUP(A596,'Product-details'!$A$1:$C$1001,2,0)</f>
        <v>Sports and travel</v>
      </c>
      <c r="Q596" t="str">
        <f>VLOOKUP(A596,'City-details'!$A$1:$C$1001,3,0)</f>
        <v>Mandalay</v>
      </c>
      <c r="R596" t="str">
        <f>VLOOKUP(A596,'City-details'!$A$1:$C$1001,2,0)</f>
        <v>B</v>
      </c>
      <c r="S596" t="str">
        <f t="shared" si="39"/>
        <v>Poor</v>
      </c>
    </row>
    <row r="597" spans="1:19">
      <c r="A597" t="s">
        <v>610</v>
      </c>
      <c r="B597" s="1">
        <v>14.82</v>
      </c>
      <c r="C597" s="4">
        <v>3</v>
      </c>
      <c r="D597" s="2">
        <v>2.2229999999999999</v>
      </c>
      <c r="E597" s="1">
        <v>46.683</v>
      </c>
      <c r="F597" s="3">
        <v>43525</v>
      </c>
      <c r="G597" s="5">
        <v>0.47916666666666702</v>
      </c>
      <c r="H597" t="s">
        <v>17</v>
      </c>
      <c r="I597" s="1">
        <v>2.2229999999999999</v>
      </c>
      <c r="J597" s="6">
        <v>8.6999999999999993</v>
      </c>
      <c r="K597" t="str">
        <f t="shared" si="36"/>
        <v>Mar</v>
      </c>
      <c r="L597" t="str">
        <f t="shared" si="37"/>
        <v>Fri</v>
      </c>
      <c r="M597" t="str">
        <f t="shared" si="38"/>
        <v>morning</v>
      </c>
      <c r="N597" t="str">
        <f>VLOOKUP(A597,'Customer-details'!$A$1:$C$1001,2,0)</f>
        <v>Normal</v>
      </c>
      <c r="O597" t="str">
        <f>VLOOKUP(A597,'Customer-details'!$A$1:$C$1001,3,0)</f>
        <v>Male</v>
      </c>
      <c r="P597" t="str">
        <f>VLOOKUP(A597,'Product-details'!$A$1:$C$1001,2,0)</f>
        <v>Health and beauty</v>
      </c>
      <c r="Q597" t="str">
        <f>VLOOKUP(A597,'City-details'!$A$1:$C$1001,3,0)</f>
        <v>Mandalay</v>
      </c>
      <c r="R597" t="str">
        <f>VLOOKUP(A597,'City-details'!$A$1:$C$1001,2,0)</f>
        <v>B</v>
      </c>
      <c r="S597" t="str">
        <f t="shared" si="39"/>
        <v>Good</v>
      </c>
    </row>
    <row r="598" spans="1:19">
      <c r="A598" t="s">
        <v>611</v>
      </c>
      <c r="B598" s="1">
        <v>52.2</v>
      </c>
      <c r="C598" s="4">
        <v>3</v>
      </c>
      <c r="D598" s="2">
        <v>7.83</v>
      </c>
      <c r="E598" s="1">
        <v>164.43</v>
      </c>
      <c r="F598" s="3">
        <v>43511</v>
      </c>
      <c r="G598" s="5">
        <v>0.5625</v>
      </c>
      <c r="H598" t="s">
        <v>17</v>
      </c>
      <c r="I598" s="1">
        <v>7.83</v>
      </c>
      <c r="J598" s="6">
        <v>9.5</v>
      </c>
      <c r="K598" t="str">
        <f t="shared" si="36"/>
        <v>Feb</v>
      </c>
      <c r="L598" t="str">
        <f t="shared" si="37"/>
        <v>Fri</v>
      </c>
      <c r="M598" t="str">
        <f t="shared" si="38"/>
        <v>afternoon</v>
      </c>
      <c r="N598" t="str">
        <f>VLOOKUP(A598,'Customer-details'!$A$1:$C$1001,2,0)</f>
        <v>Normal</v>
      </c>
      <c r="O598" t="str">
        <f>VLOOKUP(A598,'Customer-details'!$A$1:$C$1001,3,0)</f>
        <v>Male</v>
      </c>
      <c r="P598" t="str">
        <f>VLOOKUP(A598,'Product-details'!$A$1:$C$1001,2,0)</f>
        <v>Food and beverages</v>
      </c>
      <c r="Q598" t="str">
        <f>VLOOKUP(A598,'City-details'!$A$1:$C$1001,3,0)</f>
        <v>Yangon</v>
      </c>
      <c r="R598" t="str">
        <f>VLOOKUP(A598,'City-details'!$A$1:$C$1001,2,0)</f>
        <v>A</v>
      </c>
      <c r="S598" t="str">
        <f t="shared" si="39"/>
        <v>Good</v>
      </c>
    </row>
    <row r="599" spans="1:19">
      <c r="A599" t="s">
        <v>612</v>
      </c>
      <c r="B599" s="1">
        <v>46.66</v>
      </c>
      <c r="C599" s="4">
        <v>9</v>
      </c>
      <c r="D599" s="2">
        <v>20.997</v>
      </c>
      <c r="E599" s="1">
        <v>440.93700000000001</v>
      </c>
      <c r="F599" s="3">
        <v>43513</v>
      </c>
      <c r="G599" s="5">
        <v>0.79930555555555605</v>
      </c>
      <c r="H599" t="s">
        <v>13</v>
      </c>
      <c r="I599" s="1">
        <v>20.997</v>
      </c>
      <c r="J599" s="6">
        <v>5.3</v>
      </c>
      <c r="K599" t="str">
        <f t="shared" si="36"/>
        <v>Feb</v>
      </c>
      <c r="L599" t="str">
        <f t="shared" si="37"/>
        <v>Sun</v>
      </c>
      <c r="M599" t="str">
        <f t="shared" si="38"/>
        <v>evening</v>
      </c>
      <c r="N599" t="str">
        <f>VLOOKUP(A599,'Customer-details'!$A$1:$C$1001,2,0)</f>
        <v>Normal</v>
      </c>
      <c r="O599" t="str">
        <f>VLOOKUP(A599,'Customer-details'!$A$1:$C$1001,3,0)</f>
        <v>Female</v>
      </c>
      <c r="P599" t="str">
        <f>VLOOKUP(A599,'Product-details'!$A$1:$C$1001,2,0)</f>
        <v>Sports and travel</v>
      </c>
      <c r="Q599" t="str">
        <f>VLOOKUP(A599,'City-details'!$A$1:$C$1001,3,0)</f>
        <v>Naypyitaw</v>
      </c>
      <c r="R599" t="str">
        <f>VLOOKUP(A599,'City-details'!$A$1:$C$1001,2,0)</f>
        <v>C</v>
      </c>
      <c r="S599" t="str">
        <f t="shared" si="39"/>
        <v>Poor</v>
      </c>
    </row>
    <row r="600" spans="1:19">
      <c r="A600" t="s">
        <v>613</v>
      </c>
      <c r="B600" s="1">
        <v>36.85</v>
      </c>
      <c r="C600" s="4">
        <v>5</v>
      </c>
      <c r="D600" s="2">
        <v>9.2125000000000004</v>
      </c>
      <c r="E600" s="1">
        <v>193.46250000000001</v>
      </c>
      <c r="F600" s="3">
        <v>43491</v>
      </c>
      <c r="G600" s="5">
        <v>0.78680555555555598</v>
      </c>
      <c r="H600" t="s">
        <v>15</v>
      </c>
      <c r="I600" s="1">
        <v>9.2125000000000004</v>
      </c>
      <c r="J600" s="6">
        <v>9.1999999999999993</v>
      </c>
      <c r="K600" t="str">
        <f t="shared" si="36"/>
        <v>Jan</v>
      </c>
      <c r="L600" t="str">
        <f t="shared" si="37"/>
        <v>Sat</v>
      </c>
      <c r="M600" t="str">
        <f t="shared" si="38"/>
        <v>evening</v>
      </c>
      <c r="N600" t="str">
        <f>VLOOKUP(A600,'Customer-details'!$A$1:$C$1001,2,0)</f>
        <v>Normal</v>
      </c>
      <c r="O600" t="str">
        <f>VLOOKUP(A600,'Customer-details'!$A$1:$C$1001,3,0)</f>
        <v>Female</v>
      </c>
      <c r="P600" t="str">
        <f>VLOOKUP(A600,'Product-details'!$A$1:$C$1001,2,0)</f>
        <v>Fashion accessories</v>
      </c>
      <c r="Q600" t="str">
        <f>VLOOKUP(A600,'City-details'!$A$1:$C$1001,3,0)</f>
        <v>Naypyitaw</v>
      </c>
      <c r="R600" t="str">
        <f>VLOOKUP(A600,'City-details'!$A$1:$C$1001,2,0)</f>
        <v>C</v>
      </c>
      <c r="S600" t="str">
        <f t="shared" si="39"/>
        <v>Good</v>
      </c>
    </row>
    <row r="601" spans="1:19">
      <c r="A601" t="s">
        <v>614</v>
      </c>
      <c r="B601" s="1">
        <v>70.319999999999993</v>
      </c>
      <c r="C601" s="4">
        <v>2</v>
      </c>
      <c r="D601" s="2">
        <v>7.032</v>
      </c>
      <c r="E601" s="1">
        <v>147.672</v>
      </c>
      <c r="F601" s="3">
        <v>43548</v>
      </c>
      <c r="G601" s="5">
        <v>0.59861111111111098</v>
      </c>
      <c r="H601" t="s">
        <v>13</v>
      </c>
      <c r="I601" s="1">
        <v>7.032</v>
      </c>
      <c r="J601" s="6">
        <v>9.6</v>
      </c>
      <c r="K601" t="str">
        <f t="shared" si="36"/>
        <v>Mar</v>
      </c>
      <c r="L601" t="str">
        <f t="shared" si="37"/>
        <v>Sun</v>
      </c>
      <c r="M601" t="str">
        <f t="shared" si="38"/>
        <v>afternoon</v>
      </c>
      <c r="N601" t="str">
        <f>VLOOKUP(A601,'Customer-details'!$A$1:$C$1001,2,0)</f>
        <v>Member</v>
      </c>
      <c r="O601" t="str">
        <f>VLOOKUP(A601,'Customer-details'!$A$1:$C$1001,3,0)</f>
        <v>Female</v>
      </c>
      <c r="P601" t="str">
        <f>VLOOKUP(A601,'Product-details'!$A$1:$C$1001,2,0)</f>
        <v>Home and lifestyle</v>
      </c>
      <c r="Q601" t="str">
        <f>VLOOKUP(A601,'City-details'!$A$1:$C$1001,3,0)</f>
        <v>Yangon</v>
      </c>
      <c r="R601" t="str">
        <f>VLOOKUP(A601,'City-details'!$A$1:$C$1001,2,0)</f>
        <v>A</v>
      </c>
      <c r="S601" t="str">
        <f t="shared" si="39"/>
        <v>Good</v>
      </c>
    </row>
    <row r="602" spans="1:19">
      <c r="A602" t="s">
        <v>615</v>
      </c>
      <c r="B602" s="1">
        <v>83.08</v>
      </c>
      <c r="C602" s="4">
        <v>1</v>
      </c>
      <c r="D602" s="2">
        <v>4.1539999999999999</v>
      </c>
      <c r="E602" s="1">
        <v>87.233999999999995</v>
      </c>
      <c r="F602" s="3">
        <v>43488</v>
      </c>
      <c r="G602" s="5">
        <v>0.719444444444444</v>
      </c>
      <c r="H602" t="s">
        <v>13</v>
      </c>
      <c r="I602" s="1">
        <v>4.1539999999999999</v>
      </c>
      <c r="J602" s="6">
        <v>6.4</v>
      </c>
      <c r="K602" t="str">
        <f t="shared" si="36"/>
        <v>Jan</v>
      </c>
      <c r="L602" t="str">
        <f t="shared" si="37"/>
        <v>Wed</v>
      </c>
      <c r="M602" t="str">
        <f t="shared" si="38"/>
        <v>evening</v>
      </c>
      <c r="N602" t="str">
        <f>VLOOKUP(A602,'Customer-details'!$A$1:$C$1001,2,0)</f>
        <v>Normal</v>
      </c>
      <c r="O602" t="str">
        <f>VLOOKUP(A602,'Customer-details'!$A$1:$C$1001,3,0)</f>
        <v>Male</v>
      </c>
      <c r="P602" t="str">
        <f>VLOOKUP(A602,'Product-details'!$A$1:$C$1001,2,0)</f>
        <v>Electronic accessories</v>
      </c>
      <c r="Q602" t="str">
        <f>VLOOKUP(A602,'City-details'!$A$1:$C$1001,3,0)</f>
        <v>Naypyitaw</v>
      </c>
      <c r="R602" t="str">
        <f>VLOOKUP(A602,'City-details'!$A$1:$C$1001,2,0)</f>
        <v>C</v>
      </c>
      <c r="S602" t="str">
        <f t="shared" si="39"/>
        <v>Average</v>
      </c>
    </row>
    <row r="603" spans="1:19">
      <c r="A603" t="s">
        <v>616</v>
      </c>
      <c r="B603" s="1">
        <v>64.989999999999995</v>
      </c>
      <c r="C603" s="4">
        <v>1</v>
      </c>
      <c r="D603" s="2">
        <v>3.2494999999999998</v>
      </c>
      <c r="E603" s="1">
        <v>68.239500000000007</v>
      </c>
      <c r="F603" s="3">
        <v>43491</v>
      </c>
      <c r="G603" s="5">
        <v>0.420833333333333</v>
      </c>
      <c r="H603" t="s">
        <v>17</v>
      </c>
      <c r="I603" s="1">
        <v>3.2494999999999998</v>
      </c>
      <c r="J603" s="6">
        <v>4.5</v>
      </c>
      <c r="K603" t="str">
        <f t="shared" si="36"/>
        <v>Jan</v>
      </c>
      <c r="L603" t="str">
        <f t="shared" si="37"/>
        <v>Sat</v>
      </c>
      <c r="M603" t="str">
        <f t="shared" si="38"/>
        <v>morning</v>
      </c>
      <c r="N603" t="str">
        <f>VLOOKUP(A603,'Customer-details'!$A$1:$C$1001,2,0)</f>
        <v>Normal</v>
      </c>
      <c r="O603" t="str">
        <f>VLOOKUP(A603,'Customer-details'!$A$1:$C$1001,3,0)</f>
        <v>Female</v>
      </c>
      <c r="P603" t="str">
        <f>VLOOKUP(A603,'Product-details'!$A$1:$C$1001,2,0)</f>
        <v>Fashion accessories</v>
      </c>
      <c r="Q603" t="str">
        <f>VLOOKUP(A603,'City-details'!$A$1:$C$1001,3,0)</f>
        <v>Naypyitaw</v>
      </c>
      <c r="R603" t="str">
        <f>VLOOKUP(A603,'City-details'!$A$1:$C$1001,2,0)</f>
        <v>C</v>
      </c>
      <c r="S603" t="str">
        <f t="shared" si="39"/>
        <v>Poor</v>
      </c>
    </row>
    <row r="604" spans="1:19">
      <c r="A604" t="s">
        <v>617</v>
      </c>
      <c r="B604" s="1">
        <v>77.56</v>
      </c>
      <c r="C604" s="4">
        <v>10</v>
      </c>
      <c r="D604" s="2">
        <v>38.78</v>
      </c>
      <c r="E604" s="1">
        <v>814.38</v>
      </c>
      <c r="F604" s="3">
        <v>43538</v>
      </c>
      <c r="G604" s="5">
        <v>0.85763888888888895</v>
      </c>
      <c r="H604" t="s">
        <v>13</v>
      </c>
      <c r="I604" s="1">
        <v>38.78</v>
      </c>
      <c r="J604" s="6">
        <v>6.9</v>
      </c>
      <c r="K604" t="str">
        <f t="shared" si="36"/>
        <v>Mar</v>
      </c>
      <c r="L604" t="str">
        <f t="shared" si="37"/>
        <v>Thu</v>
      </c>
      <c r="M604" t="str">
        <f t="shared" si="38"/>
        <v>evening</v>
      </c>
      <c r="N604" t="str">
        <f>VLOOKUP(A604,'Customer-details'!$A$1:$C$1001,2,0)</f>
        <v>Normal</v>
      </c>
      <c r="O604" t="str">
        <f>VLOOKUP(A604,'Customer-details'!$A$1:$C$1001,3,0)</f>
        <v>Male</v>
      </c>
      <c r="P604" t="str">
        <f>VLOOKUP(A604,'Product-details'!$A$1:$C$1001,2,0)</f>
        <v>Food and beverages</v>
      </c>
      <c r="Q604" t="str">
        <f>VLOOKUP(A604,'City-details'!$A$1:$C$1001,3,0)</f>
        <v>Naypyitaw</v>
      </c>
      <c r="R604" t="str">
        <f>VLOOKUP(A604,'City-details'!$A$1:$C$1001,2,0)</f>
        <v>C</v>
      </c>
      <c r="S604" t="str">
        <f t="shared" si="39"/>
        <v>Average</v>
      </c>
    </row>
    <row r="605" spans="1:19">
      <c r="A605" t="s">
        <v>618</v>
      </c>
      <c r="B605" s="1">
        <v>54.51</v>
      </c>
      <c r="C605" s="4">
        <v>6</v>
      </c>
      <c r="D605" s="2">
        <v>16.353000000000002</v>
      </c>
      <c r="E605" s="1">
        <v>343.41300000000001</v>
      </c>
      <c r="F605" s="3">
        <v>43541</v>
      </c>
      <c r="G605" s="5">
        <v>0.57916666666666705</v>
      </c>
      <c r="H605" t="s">
        <v>13</v>
      </c>
      <c r="I605" s="1">
        <v>16.353000000000002</v>
      </c>
      <c r="J605" s="6">
        <v>7.8</v>
      </c>
      <c r="K605" t="str">
        <f t="shared" si="36"/>
        <v>Mar</v>
      </c>
      <c r="L605" t="str">
        <f t="shared" si="37"/>
        <v>Sun</v>
      </c>
      <c r="M605" t="str">
        <f t="shared" si="38"/>
        <v>afternoon</v>
      </c>
      <c r="N605" t="str">
        <f>VLOOKUP(A605,'Customer-details'!$A$1:$C$1001,2,0)</f>
        <v>Normal</v>
      </c>
      <c r="O605" t="str">
        <f>VLOOKUP(A605,'Customer-details'!$A$1:$C$1001,3,0)</f>
        <v>Female</v>
      </c>
      <c r="P605" t="str">
        <f>VLOOKUP(A605,'Product-details'!$A$1:$C$1001,2,0)</f>
        <v>Sports and travel</v>
      </c>
      <c r="Q605" t="str">
        <f>VLOOKUP(A605,'City-details'!$A$1:$C$1001,3,0)</f>
        <v>Mandalay</v>
      </c>
      <c r="R605" t="str">
        <f>VLOOKUP(A605,'City-details'!$A$1:$C$1001,2,0)</f>
        <v>B</v>
      </c>
      <c r="S605" t="str">
        <f t="shared" si="39"/>
        <v>Average</v>
      </c>
    </row>
    <row r="606" spans="1:19">
      <c r="A606" t="s">
        <v>619</v>
      </c>
      <c r="B606" s="1">
        <v>51.89</v>
      </c>
      <c r="C606" s="4">
        <v>7</v>
      </c>
      <c r="D606" s="2">
        <v>18.1615</v>
      </c>
      <c r="E606" s="1">
        <v>381.39150000000001</v>
      </c>
      <c r="F606" s="3">
        <v>43473</v>
      </c>
      <c r="G606" s="5">
        <v>0.83888888888888902</v>
      </c>
      <c r="H606" t="s">
        <v>15</v>
      </c>
      <c r="I606" s="1">
        <v>18.1615</v>
      </c>
      <c r="J606" s="6">
        <v>4.5</v>
      </c>
      <c r="K606" t="str">
        <f t="shared" si="36"/>
        <v>Jan</v>
      </c>
      <c r="L606" t="str">
        <f t="shared" si="37"/>
        <v>Tue</v>
      </c>
      <c r="M606" t="str">
        <f t="shared" si="38"/>
        <v>evening</v>
      </c>
      <c r="N606" t="str">
        <f>VLOOKUP(A606,'Customer-details'!$A$1:$C$1001,2,0)</f>
        <v>Member</v>
      </c>
      <c r="O606" t="str">
        <f>VLOOKUP(A606,'Customer-details'!$A$1:$C$1001,3,0)</f>
        <v>Female</v>
      </c>
      <c r="P606" t="str">
        <f>VLOOKUP(A606,'Product-details'!$A$1:$C$1001,2,0)</f>
        <v>Fashion accessories</v>
      </c>
      <c r="Q606" t="str">
        <f>VLOOKUP(A606,'City-details'!$A$1:$C$1001,3,0)</f>
        <v>Naypyitaw</v>
      </c>
      <c r="R606" t="str">
        <f>VLOOKUP(A606,'City-details'!$A$1:$C$1001,2,0)</f>
        <v>C</v>
      </c>
      <c r="S606" t="str">
        <f t="shared" si="39"/>
        <v>Poor</v>
      </c>
    </row>
    <row r="607" spans="1:19">
      <c r="A607" t="s">
        <v>620</v>
      </c>
      <c r="B607" s="1">
        <v>31.75</v>
      </c>
      <c r="C607" s="4">
        <v>4</v>
      </c>
      <c r="D607" s="2">
        <v>6.35</v>
      </c>
      <c r="E607" s="1">
        <v>133.35</v>
      </c>
      <c r="F607" s="3">
        <v>43504</v>
      </c>
      <c r="G607" s="5">
        <v>0.64305555555555605</v>
      </c>
      <c r="H607" t="s">
        <v>15</v>
      </c>
      <c r="I607" s="1">
        <v>6.35</v>
      </c>
      <c r="J607" s="6">
        <v>8.6</v>
      </c>
      <c r="K607" t="str">
        <f t="shared" si="36"/>
        <v>Feb</v>
      </c>
      <c r="L607" t="str">
        <f t="shared" si="37"/>
        <v>Fri</v>
      </c>
      <c r="M607" t="str">
        <f t="shared" si="38"/>
        <v>afternoon</v>
      </c>
      <c r="N607" t="str">
        <f>VLOOKUP(A607,'Customer-details'!$A$1:$C$1001,2,0)</f>
        <v>Normal</v>
      </c>
      <c r="O607" t="str">
        <f>VLOOKUP(A607,'Customer-details'!$A$1:$C$1001,3,0)</f>
        <v>Male</v>
      </c>
      <c r="P607" t="str">
        <f>VLOOKUP(A607,'Product-details'!$A$1:$C$1001,2,0)</f>
        <v>Home and lifestyle</v>
      </c>
      <c r="Q607" t="str">
        <f>VLOOKUP(A607,'City-details'!$A$1:$C$1001,3,0)</f>
        <v>Mandalay</v>
      </c>
      <c r="R607" t="str">
        <f>VLOOKUP(A607,'City-details'!$A$1:$C$1001,2,0)</f>
        <v>B</v>
      </c>
      <c r="S607" t="str">
        <f t="shared" si="39"/>
        <v>Good</v>
      </c>
    </row>
    <row r="608" spans="1:19">
      <c r="A608" t="s">
        <v>621</v>
      </c>
      <c r="B608" s="1">
        <v>53.65</v>
      </c>
      <c r="C608" s="4">
        <v>7</v>
      </c>
      <c r="D608" s="2">
        <v>18.7775</v>
      </c>
      <c r="E608" s="1">
        <v>394.32749999999999</v>
      </c>
      <c r="F608" s="3">
        <v>43506</v>
      </c>
      <c r="G608" s="5">
        <v>0.53888888888888897</v>
      </c>
      <c r="H608" t="s">
        <v>13</v>
      </c>
      <c r="I608" s="1">
        <v>18.7775</v>
      </c>
      <c r="J608" s="6">
        <v>5.2</v>
      </c>
      <c r="K608" t="str">
        <f t="shared" si="36"/>
        <v>Feb</v>
      </c>
      <c r="L608" t="str">
        <f t="shared" si="37"/>
        <v>Sun</v>
      </c>
      <c r="M608" t="str">
        <f t="shared" si="38"/>
        <v>afternoon</v>
      </c>
      <c r="N608" t="str">
        <f>VLOOKUP(A608,'Customer-details'!$A$1:$C$1001,2,0)</f>
        <v>Member</v>
      </c>
      <c r="O608" t="str">
        <f>VLOOKUP(A608,'Customer-details'!$A$1:$C$1001,3,0)</f>
        <v>Female</v>
      </c>
      <c r="P608" t="str">
        <f>VLOOKUP(A608,'Product-details'!$A$1:$C$1001,2,0)</f>
        <v>Fashion accessories</v>
      </c>
      <c r="Q608" t="str">
        <f>VLOOKUP(A608,'City-details'!$A$1:$C$1001,3,0)</f>
        <v>Yangon</v>
      </c>
      <c r="R608" t="str">
        <f>VLOOKUP(A608,'City-details'!$A$1:$C$1001,2,0)</f>
        <v>A</v>
      </c>
      <c r="S608" t="str">
        <f t="shared" si="39"/>
        <v>Poor</v>
      </c>
    </row>
    <row r="609" spans="1:19">
      <c r="A609" t="s">
        <v>622</v>
      </c>
      <c r="B609" s="1">
        <v>49.79</v>
      </c>
      <c r="C609" s="4">
        <v>4</v>
      </c>
      <c r="D609" s="2">
        <v>9.9580000000000002</v>
      </c>
      <c r="E609" s="1">
        <v>209.11799999999999</v>
      </c>
      <c r="F609" s="3">
        <v>43552</v>
      </c>
      <c r="G609" s="5">
        <v>0.80277777777777803</v>
      </c>
      <c r="H609" t="s">
        <v>17</v>
      </c>
      <c r="I609" s="1">
        <v>9.9580000000000002</v>
      </c>
      <c r="J609" s="6">
        <v>6.4</v>
      </c>
      <c r="K609" t="str">
        <f t="shared" si="36"/>
        <v>Mar</v>
      </c>
      <c r="L609" t="str">
        <f t="shared" si="37"/>
        <v>Thu</v>
      </c>
      <c r="M609" t="str">
        <f t="shared" si="38"/>
        <v>evening</v>
      </c>
      <c r="N609" t="str">
        <f>VLOOKUP(A609,'Customer-details'!$A$1:$C$1001,2,0)</f>
        <v>Member</v>
      </c>
      <c r="O609" t="str">
        <f>VLOOKUP(A609,'Customer-details'!$A$1:$C$1001,3,0)</f>
        <v>Female</v>
      </c>
      <c r="P609" t="str">
        <f>VLOOKUP(A609,'Product-details'!$A$1:$C$1001,2,0)</f>
        <v>Food and beverages</v>
      </c>
      <c r="Q609" t="str">
        <f>VLOOKUP(A609,'City-details'!$A$1:$C$1001,3,0)</f>
        <v>Naypyitaw</v>
      </c>
      <c r="R609" t="str">
        <f>VLOOKUP(A609,'City-details'!$A$1:$C$1001,2,0)</f>
        <v>C</v>
      </c>
      <c r="S609" t="str">
        <f t="shared" si="39"/>
        <v>Average</v>
      </c>
    </row>
    <row r="610" spans="1:19">
      <c r="A610" t="s">
        <v>623</v>
      </c>
      <c r="B610" s="1">
        <v>30.61</v>
      </c>
      <c r="C610" s="4">
        <v>1</v>
      </c>
      <c r="D610" s="2">
        <v>1.5305</v>
      </c>
      <c r="E610" s="1">
        <v>32.140500000000003</v>
      </c>
      <c r="F610" s="3">
        <v>43488</v>
      </c>
      <c r="G610" s="5">
        <v>0.51388888888888895</v>
      </c>
      <c r="H610" t="s">
        <v>13</v>
      </c>
      <c r="I610" s="1">
        <v>1.5305</v>
      </c>
      <c r="J610" s="6">
        <v>5.2</v>
      </c>
      <c r="K610" t="str">
        <f t="shared" si="36"/>
        <v>Jan</v>
      </c>
      <c r="L610" t="str">
        <f t="shared" si="37"/>
        <v>Wed</v>
      </c>
      <c r="M610" t="str">
        <f t="shared" si="38"/>
        <v>afternoon</v>
      </c>
      <c r="N610" t="str">
        <f>VLOOKUP(A610,'Customer-details'!$A$1:$C$1001,2,0)</f>
        <v>Normal</v>
      </c>
      <c r="O610" t="str">
        <f>VLOOKUP(A610,'Customer-details'!$A$1:$C$1001,3,0)</f>
        <v>Male</v>
      </c>
      <c r="P610" t="str">
        <f>VLOOKUP(A610,'Product-details'!$A$1:$C$1001,2,0)</f>
        <v>Fashion accessories</v>
      </c>
      <c r="Q610" t="str">
        <f>VLOOKUP(A610,'City-details'!$A$1:$C$1001,3,0)</f>
        <v>Yangon</v>
      </c>
      <c r="R610" t="str">
        <f>VLOOKUP(A610,'City-details'!$A$1:$C$1001,2,0)</f>
        <v>A</v>
      </c>
      <c r="S610" t="str">
        <f t="shared" si="39"/>
        <v>Poor</v>
      </c>
    </row>
    <row r="611" spans="1:19">
      <c r="A611" t="s">
        <v>624</v>
      </c>
      <c r="B611" s="1">
        <v>57.89</v>
      </c>
      <c r="C611" s="4">
        <v>2</v>
      </c>
      <c r="D611" s="2">
        <v>5.7889999999999997</v>
      </c>
      <c r="E611" s="1">
        <v>121.569</v>
      </c>
      <c r="F611" s="3">
        <v>43482</v>
      </c>
      <c r="G611" s="5">
        <v>0.44236111111111098</v>
      </c>
      <c r="H611" t="s">
        <v>13</v>
      </c>
      <c r="I611" s="1">
        <v>5.7889999999999997</v>
      </c>
      <c r="J611" s="6">
        <v>8.9</v>
      </c>
      <c r="K611" t="str">
        <f t="shared" si="36"/>
        <v>Jan</v>
      </c>
      <c r="L611" t="str">
        <f t="shared" si="37"/>
        <v>Thu</v>
      </c>
      <c r="M611" t="str">
        <f t="shared" si="38"/>
        <v>morning</v>
      </c>
      <c r="N611" t="str">
        <f>VLOOKUP(A611,'Customer-details'!$A$1:$C$1001,2,0)</f>
        <v>Member</v>
      </c>
      <c r="O611" t="str">
        <f>VLOOKUP(A611,'Customer-details'!$A$1:$C$1001,3,0)</f>
        <v>Male</v>
      </c>
      <c r="P611" t="str">
        <f>VLOOKUP(A611,'Product-details'!$A$1:$C$1001,2,0)</f>
        <v>Food and beverages</v>
      </c>
      <c r="Q611" t="str">
        <f>VLOOKUP(A611,'City-details'!$A$1:$C$1001,3,0)</f>
        <v>Mandalay</v>
      </c>
      <c r="R611" t="str">
        <f>VLOOKUP(A611,'City-details'!$A$1:$C$1001,2,0)</f>
        <v>B</v>
      </c>
      <c r="S611" t="str">
        <f t="shared" si="39"/>
        <v>Good</v>
      </c>
    </row>
    <row r="612" spans="1:19">
      <c r="A612" t="s">
        <v>625</v>
      </c>
      <c r="B612" s="1">
        <v>28.96</v>
      </c>
      <c r="C612" s="4">
        <v>1</v>
      </c>
      <c r="D612" s="2">
        <v>1.448</v>
      </c>
      <c r="E612" s="1">
        <v>30.408000000000001</v>
      </c>
      <c r="F612" s="3">
        <v>43503</v>
      </c>
      <c r="G612" s="5">
        <v>0.42916666666666697</v>
      </c>
      <c r="H612" t="s">
        <v>17</v>
      </c>
      <c r="I612" s="1">
        <v>1.448</v>
      </c>
      <c r="J612" s="6">
        <v>6.2</v>
      </c>
      <c r="K612" t="str">
        <f t="shared" si="36"/>
        <v>Feb</v>
      </c>
      <c r="L612" t="str">
        <f t="shared" si="37"/>
        <v>Thu</v>
      </c>
      <c r="M612" t="str">
        <f t="shared" si="38"/>
        <v>morning</v>
      </c>
      <c r="N612" t="str">
        <f>VLOOKUP(A612,'Customer-details'!$A$1:$C$1001,2,0)</f>
        <v>Normal</v>
      </c>
      <c r="O612" t="str">
        <f>VLOOKUP(A612,'Customer-details'!$A$1:$C$1001,3,0)</f>
        <v>Female</v>
      </c>
      <c r="P612" t="str">
        <f>VLOOKUP(A612,'Product-details'!$A$1:$C$1001,2,0)</f>
        <v>Electronic accessories</v>
      </c>
      <c r="Q612" t="str">
        <f>VLOOKUP(A612,'City-details'!$A$1:$C$1001,3,0)</f>
        <v>Yangon</v>
      </c>
      <c r="R612" t="str">
        <f>VLOOKUP(A612,'City-details'!$A$1:$C$1001,2,0)</f>
        <v>A</v>
      </c>
      <c r="S612" t="str">
        <f t="shared" si="39"/>
        <v>Average</v>
      </c>
    </row>
    <row r="613" spans="1:19">
      <c r="A613" t="s">
        <v>626</v>
      </c>
      <c r="B613" s="1">
        <v>98.97</v>
      </c>
      <c r="C613" s="4">
        <v>9</v>
      </c>
      <c r="D613" s="2">
        <v>44.536499999999997</v>
      </c>
      <c r="E613" s="1">
        <v>935.26649999999995</v>
      </c>
      <c r="F613" s="3">
        <v>43533</v>
      </c>
      <c r="G613" s="5">
        <v>0.47430555555555598</v>
      </c>
      <c r="H613" t="s">
        <v>15</v>
      </c>
      <c r="I613" s="1">
        <v>44.536499999999997</v>
      </c>
      <c r="J613" s="6">
        <v>6.7</v>
      </c>
      <c r="K613" t="str">
        <f t="shared" si="36"/>
        <v>Mar</v>
      </c>
      <c r="L613" t="str">
        <f t="shared" si="37"/>
        <v>Sat</v>
      </c>
      <c r="M613" t="str">
        <f t="shared" si="38"/>
        <v>morning</v>
      </c>
      <c r="N613" t="str">
        <f>VLOOKUP(A613,'Customer-details'!$A$1:$C$1001,2,0)</f>
        <v>Member</v>
      </c>
      <c r="O613" t="str">
        <f>VLOOKUP(A613,'Customer-details'!$A$1:$C$1001,3,0)</f>
        <v>Female</v>
      </c>
      <c r="P613" t="str">
        <f>VLOOKUP(A613,'Product-details'!$A$1:$C$1001,2,0)</f>
        <v>Food and beverages</v>
      </c>
      <c r="Q613" t="str">
        <f>VLOOKUP(A613,'City-details'!$A$1:$C$1001,3,0)</f>
        <v>Naypyitaw</v>
      </c>
      <c r="R613" t="str">
        <f>VLOOKUP(A613,'City-details'!$A$1:$C$1001,2,0)</f>
        <v>C</v>
      </c>
      <c r="S613" t="str">
        <f t="shared" si="39"/>
        <v>Average</v>
      </c>
    </row>
    <row r="614" spans="1:19">
      <c r="A614" t="s">
        <v>627</v>
      </c>
      <c r="B614" s="1">
        <v>93.22</v>
      </c>
      <c r="C614" s="4">
        <v>3</v>
      </c>
      <c r="D614" s="2">
        <v>13.983000000000001</v>
      </c>
      <c r="E614" s="1">
        <v>293.64299999999997</v>
      </c>
      <c r="F614" s="3">
        <v>43489</v>
      </c>
      <c r="G614" s="5">
        <v>0.48958333333333298</v>
      </c>
      <c r="H614" t="s">
        <v>15</v>
      </c>
      <c r="I614" s="1">
        <v>13.983000000000001</v>
      </c>
      <c r="J614" s="6">
        <v>7.2</v>
      </c>
      <c r="K614" t="str">
        <f t="shared" si="36"/>
        <v>Jan</v>
      </c>
      <c r="L614" t="str">
        <f t="shared" si="37"/>
        <v>Thu</v>
      </c>
      <c r="M614" t="str">
        <f t="shared" si="38"/>
        <v>morning</v>
      </c>
      <c r="N614" t="str">
        <f>VLOOKUP(A614,'Customer-details'!$A$1:$C$1001,2,0)</f>
        <v>Member</v>
      </c>
      <c r="O614" t="str">
        <f>VLOOKUP(A614,'Customer-details'!$A$1:$C$1001,3,0)</f>
        <v>Male</v>
      </c>
      <c r="P614" t="str">
        <f>VLOOKUP(A614,'Product-details'!$A$1:$C$1001,2,0)</f>
        <v>Fashion accessories</v>
      </c>
      <c r="Q614" t="str">
        <f>VLOOKUP(A614,'City-details'!$A$1:$C$1001,3,0)</f>
        <v>Mandalay</v>
      </c>
      <c r="R614" t="str">
        <f>VLOOKUP(A614,'City-details'!$A$1:$C$1001,2,0)</f>
        <v>B</v>
      </c>
      <c r="S614" t="str">
        <f t="shared" si="39"/>
        <v>Average</v>
      </c>
    </row>
    <row r="615" spans="1:19">
      <c r="A615" t="s">
        <v>628</v>
      </c>
      <c r="B615" s="1">
        <v>80.930000000000007</v>
      </c>
      <c r="C615" s="4">
        <v>1</v>
      </c>
      <c r="D615" s="2">
        <v>4.0465</v>
      </c>
      <c r="E615" s="1">
        <v>84.976500000000001</v>
      </c>
      <c r="F615" s="3">
        <v>43484</v>
      </c>
      <c r="G615" s="5">
        <v>0.67222222222222205</v>
      </c>
      <c r="H615" t="s">
        <v>17</v>
      </c>
      <c r="I615" s="1">
        <v>4.0465</v>
      </c>
      <c r="J615" s="6">
        <v>9</v>
      </c>
      <c r="K615" t="str">
        <f t="shared" si="36"/>
        <v>Jan</v>
      </c>
      <c r="L615" t="str">
        <f t="shared" si="37"/>
        <v>Sat</v>
      </c>
      <c r="M615" t="str">
        <f t="shared" si="38"/>
        <v>evening</v>
      </c>
      <c r="N615" t="str">
        <f>VLOOKUP(A615,'Customer-details'!$A$1:$C$1001,2,0)</f>
        <v>Member</v>
      </c>
      <c r="O615" t="str">
        <f>VLOOKUP(A615,'Customer-details'!$A$1:$C$1001,3,0)</f>
        <v>Male</v>
      </c>
      <c r="P615" t="str">
        <f>VLOOKUP(A615,'Product-details'!$A$1:$C$1001,2,0)</f>
        <v>Sports and travel</v>
      </c>
      <c r="Q615" t="str">
        <f>VLOOKUP(A615,'City-details'!$A$1:$C$1001,3,0)</f>
        <v>Naypyitaw</v>
      </c>
      <c r="R615" t="str">
        <f>VLOOKUP(A615,'City-details'!$A$1:$C$1001,2,0)</f>
        <v>C</v>
      </c>
      <c r="S615" t="str">
        <f t="shared" si="39"/>
        <v>Good</v>
      </c>
    </row>
    <row r="616" spans="1:19">
      <c r="A616" t="s">
        <v>629</v>
      </c>
      <c r="B616" s="1">
        <v>67.45</v>
      </c>
      <c r="C616" s="4">
        <v>10</v>
      </c>
      <c r="D616" s="2">
        <v>33.725000000000001</v>
      </c>
      <c r="E616" s="1">
        <v>708.22500000000002</v>
      </c>
      <c r="F616" s="3">
        <v>43499</v>
      </c>
      <c r="G616" s="5">
        <v>0.47569444444444398</v>
      </c>
      <c r="H616" t="s">
        <v>13</v>
      </c>
      <c r="I616" s="1">
        <v>33.725000000000001</v>
      </c>
      <c r="J616" s="6">
        <v>4.2</v>
      </c>
      <c r="K616" t="str">
        <f t="shared" si="36"/>
        <v>Feb</v>
      </c>
      <c r="L616" t="str">
        <f t="shared" si="37"/>
        <v>Sun</v>
      </c>
      <c r="M616" t="str">
        <f t="shared" si="38"/>
        <v>morning</v>
      </c>
      <c r="N616" t="str">
        <f>VLOOKUP(A616,'Customer-details'!$A$1:$C$1001,2,0)</f>
        <v>Member</v>
      </c>
      <c r="O616" t="str">
        <f>VLOOKUP(A616,'Customer-details'!$A$1:$C$1001,3,0)</f>
        <v>Male</v>
      </c>
      <c r="P616" t="str">
        <f>VLOOKUP(A616,'Product-details'!$A$1:$C$1001,2,0)</f>
        <v>Food and beverages</v>
      </c>
      <c r="Q616" t="str">
        <f>VLOOKUP(A616,'City-details'!$A$1:$C$1001,3,0)</f>
        <v>Yangon</v>
      </c>
      <c r="R616" t="str">
        <f>VLOOKUP(A616,'City-details'!$A$1:$C$1001,2,0)</f>
        <v>A</v>
      </c>
      <c r="S616" t="str">
        <f t="shared" si="39"/>
        <v>Poor</v>
      </c>
    </row>
    <row r="617" spans="1:19">
      <c r="A617" t="s">
        <v>630</v>
      </c>
      <c r="B617" s="1">
        <v>38.72</v>
      </c>
      <c r="C617" s="4">
        <v>9</v>
      </c>
      <c r="D617" s="2">
        <v>17.423999999999999</v>
      </c>
      <c r="E617" s="1">
        <v>365.904</v>
      </c>
      <c r="F617" s="3">
        <v>43544</v>
      </c>
      <c r="G617" s="5">
        <v>0.51666666666666705</v>
      </c>
      <c r="H617" t="s">
        <v>13</v>
      </c>
      <c r="I617" s="1">
        <v>17.423999999999999</v>
      </c>
      <c r="J617" s="6">
        <v>4.2</v>
      </c>
      <c r="K617" t="str">
        <f t="shared" si="36"/>
        <v>Mar</v>
      </c>
      <c r="L617" t="str">
        <f t="shared" si="37"/>
        <v>Wed</v>
      </c>
      <c r="M617" t="str">
        <f t="shared" si="38"/>
        <v>afternoon</v>
      </c>
      <c r="N617" t="str">
        <f>VLOOKUP(A617,'Customer-details'!$A$1:$C$1001,2,0)</f>
        <v>Member</v>
      </c>
      <c r="O617" t="str">
        <f>VLOOKUP(A617,'Customer-details'!$A$1:$C$1001,3,0)</f>
        <v>Female</v>
      </c>
      <c r="P617" t="str">
        <f>VLOOKUP(A617,'Product-details'!$A$1:$C$1001,2,0)</f>
        <v>Sports and travel</v>
      </c>
      <c r="Q617" t="str">
        <f>VLOOKUP(A617,'City-details'!$A$1:$C$1001,3,0)</f>
        <v>Yangon</v>
      </c>
      <c r="R617" t="str">
        <f>VLOOKUP(A617,'City-details'!$A$1:$C$1001,2,0)</f>
        <v>A</v>
      </c>
      <c r="S617" t="str">
        <f t="shared" si="39"/>
        <v>Poor</v>
      </c>
    </row>
    <row r="618" spans="1:19">
      <c r="A618" t="s">
        <v>631</v>
      </c>
      <c r="B618" s="1">
        <v>72.599999999999994</v>
      </c>
      <c r="C618" s="4">
        <v>6</v>
      </c>
      <c r="D618" s="2">
        <v>21.78</v>
      </c>
      <c r="E618" s="1">
        <v>457.38</v>
      </c>
      <c r="F618" s="3">
        <v>43478</v>
      </c>
      <c r="G618" s="5">
        <v>0.82708333333333295</v>
      </c>
      <c r="H618" t="s">
        <v>15</v>
      </c>
      <c r="I618" s="1">
        <v>21.78</v>
      </c>
      <c r="J618" s="6">
        <v>6.9</v>
      </c>
      <c r="K618" t="str">
        <f t="shared" si="36"/>
        <v>Jan</v>
      </c>
      <c r="L618" t="str">
        <f t="shared" si="37"/>
        <v>Sun</v>
      </c>
      <c r="M618" t="str">
        <f t="shared" si="38"/>
        <v>evening</v>
      </c>
      <c r="N618" t="str">
        <f>VLOOKUP(A618,'Customer-details'!$A$1:$C$1001,2,0)</f>
        <v>Member</v>
      </c>
      <c r="O618" t="str">
        <f>VLOOKUP(A618,'Customer-details'!$A$1:$C$1001,3,0)</f>
        <v>Male</v>
      </c>
      <c r="P618" t="str">
        <f>VLOOKUP(A618,'Product-details'!$A$1:$C$1001,2,0)</f>
        <v>Sports and travel</v>
      </c>
      <c r="Q618" t="str">
        <f>VLOOKUP(A618,'City-details'!$A$1:$C$1001,3,0)</f>
        <v>Mandalay</v>
      </c>
      <c r="R618" t="str">
        <f>VLOOKUP(A618,'City-details'!$A$1:$C$1001,2,0)</f>
        <v>B</v>
      </c>
      <c r="S618" t="str">
        <f t="shared" si="39"/>
        <v>Average</v>
      </c>
    </row>
    <row r="619" spans="1:19">
      <c r="A619" t="s">
        <v>632</v>
      </c>
      <c r="B619" s="1">
        <v>87.91</v>
      </c>
      <c r="C619" s="4">
        <v>5</v>
      </c>
      <c r="D619" s="2">
        <v>21.977499999999999</v>
      </c>
      <c r="E619" s="1">
        <v>461.52749999999997</v>
      </c>
      <c r="F619" s="3">
        <v>43538</v>
      </c>
      <c r="G619" s="5">
        <v>0.75694444444444497</v>
      </c>
      <c r="H619" t="s">
        <v>13</v>
      </c>
      <c r="I619" s="1">
        <v>21.977499999999999</v>
      </c>
      <c r="J619" s="6">
        <v>4.4000000000000004</v>
      </c>
      <c r="K619" t="str">
        <f t="shared" si="36"/>
        <v>Mar</v>
      </c>
      <c r="L619" t="str">
        <f t="shared" si="37"/>
        <v>Thu</v>
      </c>
      <c r="M619" t="str">
        <f t="shared" si="38"/>
        <v>evening</v>
      </c>
      <c r="N619" t="str">
        <f>VLOOKUP(A619,'Customer-details'!$A$1:$C$1001,2,0)</f>
        <v>Member</v>
      </c>
      <c r="O619" t="str">
        <f>VLOOKUP(A619,'Customer-details'!$A$1:$C$1001,3,0)</f>
        <v>Male</v>
      </c>
      <c r="P619" t="str">
        <f>VLOOKUP(A619,'Product-details'!$A$1:$C$1001,2,0)</f>
        <v>Electronic accessories</v>
      </c>
      <c r="Q619" t="str">
        <f>VLOOKUP(A619,'City-details'!$A$1:$C$1001,3,0)</f>
        <v>Naypyitaw</v>
      </c>
      <c r="R619" t="str">
        <f>VLOOKUP(A619,'City-details'!$A$1:$C$1001,2,0)</f>
        <v>C</v>
      </c>
      <c r="S619" t="str">
        <f t="shared" si="39"/>
        <v>Poor</v>
      </c>
    </row>
    <row r="620" spans="1:19">
      <c r="A620" t="s">
        <v>633</v>
      </c>
      <c r="B620" s="1">
        <v>98.53</v>
      </c>
      <c r="C620" s="4">
        <v>6</v>
      </c>
      <c r="D620" s="2">
        <v>29.559000000000001</v>
      </c>
      <c r="E620" s="1">
        <v>620.73900000000003</v>
      </c>
      <c r="F620" s="3">
        <v>43488</v>
      </c>
      <c r="G620" s="5">
        <v>0.47361111111111098</v>
      </c>
      <c r="H620" t="s">
        <v>17</v>
      </c>
      <c r="I620" s="1">
        <v>29.559000000000001</v>
      </c>
      <c r="J620" s="6">
        <v>4</v>
      </c>
      <c r="K620" t="str">
        <f t="shared" si="36"/>
        <v>Jan</v>
      </c>
      <c r="L620" t="str">
        <f t="shared" si="37"/>
        <v>Wed</v>
      </c>
      <c r="M620" t="str">
        <f t="shared" si="38"/>
        <v>morning</v>
      </c>
      <c r="N620" t="str">
        <f>VLOOKUP(A620,'Customer-details'!$A$1:$C$1001,2,0)</f>
        <v>Member</v>
      </c>
      <c r="O620" t="str">
        <f>VLOOKUP(A620,'Customer-details'!$A$1:$C$1001,3,0)</f>
        <v>Male</v>
      </c>
      <c r="P620" t="str">
        <f>VLOOKUP(A620,'Product-details'!$A$1:$C$1001,2,0)</f>
        <v>Food and beverages</v>
      </c>
      <c r="Q620" t="str">
        <f>VLOOKUP(A620,'City-details'!$A$1:$C$1001,3,0)</f>
        <v>Yangon</v>
      </c>
      <c r="R620" t="str">
        <f>VLOOKUP(A620,'City-details'!$A$1:$C$1001,2,0)</f>
        <v>A</v>
      </c>
      <c r="S620" t="str">
        <f t="shared" si="39"/>
        <v>Poor</v>
      </c>
    </row>
    <row r="621" spans="1:19">
      <c r="A621" t="s">
        <v>634</v>
      </c>
      <c r="B621" s="1">
        <v>43.46</v>
      </c>
      <c r="C621" s="4">
        <v>6</v>
      </c>
      <c r="D621" s="2">
        <v>13.038</v>
      </c>
      <c r="E621" s="1">
        <v>273.798</v>
      </c>
      <c r="F621" s="3">
        <v>43503</v>
      </c>
      <c r="G621" s="5">
        <v>0.74652777777777801</v>
      </c>
      <c r="H621" t="s">
        <v>13</v>
      </c>
      <c r="I621" s="1">
        <v>13.038</v>
      </c>
      <c r="J621" s="6">
        <v>8.5</v>
      </c>
      <c r="K621" t="str">
        <f t="shared" si="36"/>
        <v>Feb</v>
      </c>
      <c r="L621" t="str">
        <f t="shared" si="37"/>
        <v>Thu</v>
      </c>
      <c r="M621" t="str">
        <f t="shared" si="38"/>
        <v>evening</v>
      </c>
      <c r="N621" t="str">
        <f>VLOOKUP(A621,'Customer-details'!$A$1:$C$1001,2,0)</f>
        <v>Member</v>
      </c>
      <c r="O621" t="str">
        <f>VLOOKUP(A621,'Customer-details'!$A$1:$C$1001,3,0)</f>
        <v>Female</v>
      </c>
      <c r="P621" t="str">
        <f>VLOOKUP(A621,'Product-details'!$A$1:$C$1001,2,0)</f>
        <v>Fashion accessories</v>
      </c>
      <c r="Q621" t="str">
        <f>VLOOKUP(A621,'City-details'!$A$1:$C$1001,3,0)</f>
        <v>Naypyitaw</v>
      </c>
      <c r="R621" t="str">
        <f>VLOOKUP(A621,'City-details'!$A$1:$C$1001,2,0)</f>
        <v>C</v>
      </c>
      <c r="S621" t="str">
        <f t="shared" si="39"/>
        <v>Good</v>
      </c>
    </row>
    <row r="622" spans="1:19">
      <c r="A622" t="s">
        <v>635</v>
      </c>
      <c r="B622" s="1">
        <v>71.680000000000007</v>
      </c>
      <c r="C622" s="4">
        <v>3</v>
      </c>
      <c r="D622" s="2">
        <v>10.752000000000001</v>
      </c>
      <c r="E622" s="1">
        <v>225.792</v>
      </c>
      <c r="F622" s="3">
        <v>43552</v>
      </c>
      <c r="G622" s="5">
        <v>0.64583333333333304</v>
      </c>
      <c r="H622" t="s">
        <v>17</v>
      </c>
      <c r="I622" s="1">
        <v>10.752000000000001</v>
      </c>
      <c r="J622" s="6">
        <v>9.1999999999999993</v>
      </c>
      <c r="K622" t="str">
        <f t="shared" si="36"/>
        <v>Mar</v>
      </c>
      <c r="L622" t="str">
        <f t="shared" si="37"/>
        <v>Thu</v>
      </c>
      <c r="M622" t="str">
        <f t="shared" si="38"/>
        <v>afternoon</v>
      </c>
      <c r="N622" t="str">
        <f>VLOOKUP(A622,'Customer-details'!$A$1:$C$1001,2,0)</f>
        <v>Normal</v>
      </c>
      <c r="O622" t="str">
        <f>VLOOKUP(A622,'Customer-details'!$A$1:$C$1001,3,0)</f>
        <v>Female</v>
      </c>
      <c r="P622" t="str">
        <f>VLOOKUP(A622,'Product-details'!$A$1:$C$1001,2,0)</f>
        <v>Food and beverages</v>
      </c>
      <c r="Q622" t="str">
        <f>VLOOKUP(A622,'City-details'!$A$1:$C$1001,3,0)</f>
        <v>Yangon</v>
      </c>
      <c r="R622" t="str">
        <f>VLOOKUP(A622,'City-details'!$A$1:$C$1001,2,0)</f>
        <v>A</v>
      </c>
      <c r="S622" t="str">
        <f t="shared" si="39"/>
        <v>Good</v>
      </c>
    </row>
    <row r="623" spans="1:19">
      <c r="A623" t="s">
        <v>636</v>
      </c>
      <c r="B623" s="1">
        <v>91.61</v>
      </c>
      <c r="C623" s="4">
        <v>1</v>
      </c>
      <c r="D623" s="2">
        <v>4.5804999999999998</v>
      </c>
      <c r="E623" s="1">
        <v>96.1905</v>
      </c>
      <c r="F623" s="3">
        <v>43544</v>
      </c>
      <c r="G623" s="5">
        <v>0.82222222222222197</v>
      </c>
      <c r="H623" t="s">
        <v>15</v>
      </c>
      <c r="I623" s="1">
        <v>4.5804999999999998</v>
      </c>
      <c r="J623" s="6">
        <v>9.8000000000000007</v>
      </c>
      <c r="K623" t="str">
        <f t="shared" si="36"/>
        <v>Mar</v>
      </c>
      <c r="L623" t="str">
        <f t="shared" si="37"/>
        <v>Wed</v>
      </c>
      <c r="M623" t="str">
        <f t="shared" si="38"/>
        <v>evening</v>
      </c>
      <c r="N623" t="str">
        <f>VLOOKUP(A623,'Customer-details'!$A$1:$C$1001,2,0)</f>
        <v>Member</v>
      </c>
      <c r="O623" t="str">
        <f>VLOOKUP(A623,'Customer-details'!$A$1:$C$1001,3,0)</f>
        <v>Female</v>
      </c>
      <c r="P623" t="str">
        <f>VLOOKUP(A623,'Product-details'!$A$1:$C$1001,2,0)</f>
        <v>Food and beverages</v>
      </c>
      <c r="Q623" t="str">
        <f>VLOOKUP(A623,'City-details'!$A$1:$C$1001,3,0)</f>
        <v>Yangon</v>
      </c>
      <c r="R623" t="str">
        <f>VLOOKUP(A623,'City-details'!$A$1:$C$1001,2,0)</f>
        <v>A</v>
      </c>
      <c r="S623" t="str">
        <f t="shared" si="39"/>
        <v>Good</v>
      </c>
    </row>
    <row r="624" spans="1:19">
      <c r="A624" t="s">
        <v>637</v>
      </c>
      <c r="B624" s="1">
        <v>94.59</v>
      </c>
      <c r="C624" s="4">
        <v>7</v>
      </c>
      <c r="D624" s="2">
        <v>33.106499999999997</v>
      </c>
      <c r="E624" s="1">
        <v>695.23649999999998</v>
      </c>
      <c r="F624" s="3">
        <v>43482</v>
      </c>
      <c r="G624" s="5">
        <v>0.64375000000000004</v>
      </c>
      <c r="H624" t="s">
        <v>17</v>
      </c>
      <c r="I624" s="1">
        <v>33.106499999999997</v>
      </c>
      <c r="J624" s="6">
        <v>4.9000000000000004</v>
      </c>
      <c r="K624" t="str">
        <f t="shared" si="36"/>
        <v>Jan</v>
      </c>
      <c r="L624" t="str">
        <f t="shared" si="37"/>
        <v>Thu</v>
      </c>
      <c r="M624" t="str">
        <f t="shared" si="38"/>
        <v>afternoon</v>
      </c>
      <c r="N624" t="str">
        <f>VLOOKUP(A624,'Customer-details'!$A$1:$C$1001,2,0)</f>
        <v>Member</v>
      </c>
      <c r="O624" t="str">
        <f>VLOOKUP(A624,'Customer-details'!$A$1:$C$1001,3,0)</f>
        <v>Female</v>
      </c>
      <c r="P624" t="str">
        <f>VLOOKUP(A624,'Product-details'!$A$1:$C$1001,2,0)</f>
        <v>Home and lifestyle</v>
      </c>
      <c r="Q624" t="str">
        <f>VLOOKUP(A624,'City-details'!$A$1:$C$1001,3,0)</f>
        <v>Mandalay</v>
      </c>
      <c r="R624" t="str">
        <f>VLOOKUP(A624,'City-details'!$A$1:$C$1001,2,0)</f>
        <v>B</v>
      </c>
      <c r="S624" t="str">
        <f t="shared" si="39"/>
        <v>Poor</v>
      </c>
    </row>
    <row r="625" spans="1:19">
      <c r="A625" t="s">
        <v>638</v>
      </c>
      <c r="B625" s="1">
        <v>83.25</v>
      </c>
      <c r="C625" s="4">
        <v>10</v>
      </c>
      <c r="D625" s="2">
        <v>41.625</v>
      </c>
      <c r="E625" s="1">
        <v>874.125</v>
      </c>
      <c r="F625" s="3">
        <v>43477</v>
      </c>
      <c r="G625" s="5">
        <v>0.47569444444444398</v>
      </c>
      <c r="H625" t="s">
        <v>17</v>
      </c>
      <c r="I625" s="1">
        <v>41.625</v>
      </c>
      <c r="J625" s="6">
        <v>4.4000000000000004</v>
      </c>
      <c r="K625" t="str">
        <f t="shared" si="36"/>
        <v>Jan</v>
      </c>
      <c r="L625" t="str">
        <f t="shared" si="37"/>
        <v>Sat</v>
      </c>
      <c r="M625" t="str">
        <f t="shared" si="38"/>
        <v>morning</v>
      </c>
      <c r="N625" t="str">
        <f>VLOOKUP(A625,'Customer-details'!$A$1:$C$1001,2,0)</f>
        <v>Normal</v>
      </c>
      <c r="O625" t="str">
        <f>VLOOKUP(A625,'Customer-details'!$A$1:$C$1001,3,0)</f>
        <v>Female</v>
      </c>
      <c r="P625" t="str">
        <f>VLOOKUP(A625,'Product-details'!$A$1:$C$1001,2,0)</f>
        <v>Fashion accessories</v>
      </c>
      <c r="Q625" t="str">
        <f>VLOOKUP(A625,'City-details'!$A$1:$C$1001,3,0)</f>
        <v>Mandalay</v>
      </c>
      <c r="R625" t="str">
        <f>VLOOKUP(A625,'City-details'!$A$1:$C$1001,2,0)</f>
        <v>B</v>
      </c>
      <c r="S625" t="str">
        <f t="shared" si="39"/>
        <v>Poor</v>
      </c>
    </row>
    <row r="626" spans="1:19">
      <c r="A626" t="s">
        <v>639</v>
      </c>
      <c r="B626" s="1">
        <v>91.35</v>
      </c>
      <c r="C626" s="4">
        <v>1</v>
      </c>
      <c r="D626" s="2">
        <v>4.5674999999999999</v>
      </c>
      <c r="E626" s="1">
        <v>95.917500000000004</v>
      </c>
      <c r="F626" s="3">
        <v>43512</v>
      </c>
      <c r="G626" s="5">
        <v>0.65416666666666701</v>
      </c>
      <c r="H626" t="s">
        <v>15</v>
      </c>
      <c r="I626" s="1">
        <v>4.5674999999999999</v>
      </c>
      <c r="J626" s="6">
        <v>6.8</v>
      </c>
      <c r="K626" t="str">
        <f t="shared" si="36"/>
        <v>Feb</v>
      </c>
      <c r="L626" t="str">
        <f t="shared" si="37"/>
        <v>Sat</v>
      </c>
      <c r="M626" t="str">
        <f t="shared" si="38"/>
        <v>afternoon</v>
      </c>
      <c r="N626" t="str">
        <f>VLOOKUP(A626,'Customer-details'!$A$1:$C$1001,2,0)</f>
        <v>Member</v>
      </c>
      <c r="O626" t="str">
        <f>VLOOKUP(A626,'Customer-details'!$A$1:$C$1001,3,0)</f>
        <v>Male</v>
      </c>
      <c r="P626" t="str">
        <f>VLOOKUP(A626,'Product-details'!$A$1:$C$1001,2,0)</f>
        <v>Fashion accessories</v>
      </c>
      <c r="Q626" t="str">
        <f>VLOOKUP(A626,'City-details'!$A$1:$C$1001,3,0)</f>
        <v>Mandalay</v>
      </c>
      <c r="R626" t="str">
        <f>VLOOKUP(A626,'City-details'!$A$1:$C$1001,2,0)</f>
        <v>B</v>
      </c>
      <c r="S626" t="str">
        <f t="shared" si="39"/>
        <v>Average</v>
      </c>
    </row>
    <row r="627" spans="1:19">
      <c r="A627" t="s">
        <v>640</v>
      </c>
      <c r="B627" s="1">
        <v>78.88</v>
      </c>
      <c r="C627" s="4">
        <v>2</v>
      </c>
      <c r="D627" s="2">
        <v>7.8879999999999999</v>
      </c>
      <c r="E627" s="1">
        <v>165.648</v>
      </c>
      <c r="F627" s="3">
        <v>43491</v>
      </c>
      <c r="G627" s="5">
        <v>0.66944444444444395</v>
      </c>
      <c r="H627" t="s">
        <v>15</v>
      </c>
      <c r="I627" s="1">
        <v>7.8879999999999999</v>
      </c>
      <c r="J627" s="6">
        <v>9.1</v>
      </c>
      <c r="K627" t="str">
        <f t="shared" si="36"/>
        <v>Jan</v>
      </c>
      <c r="L627" t="str">
        <f t="shared" si="37"/>
        <v>Sat</v>
      </c>
      <c r="M627" t="str">
        <f t="shared" si="38"/>
        <v>evening</v>
      </c>
      <c r="N627" t="str">
        <f>VLOOKUP(A627,'Customer-details'!$A$1:$C$1001,2,0)</f>
        <v>Member</v>
      </c>
      <c r="O627" t="str">
        <f>VLOOKUP(A627,'Customer-details'!$A$1:$C$1001,3,0)</f>
        <v>Female</v>
      </c>
      <c r="P627" t="str">
        <f>VLOOKUP(A627,'Product-details'!$A$1:$C$1001,2,0)</f>
        <v>Food and beverages</v>
      </c>
      <c r="Q627" t="str">
        <f>VLOOKUP(A627,'City-details'!$A$1:$C$1001,3,0)</f>
        <v>Mandalay</v>
      </c>
      <c r="R627" t="str">
        <f>VLOOKUP(A627,'City-details'!$A$1:$C$1001,2,0)</f>
        <v>B</v>
      </c>
      <c r="S627" t="str">
        <f t="shared" si="39"/>
        <v>Good</v>
      </c>
    </row>
    <row r="628" spans="1:19">
      <c r="A628" t="s">
        <v>641</v>
      </c>
      <c r="B628" s="1">
        <v>60.87</v>
      </c>
      <c r="C628" s="4">
        <v>2</v>
      </c>
      <c r="D628" s="2">
        <v>6.0869999999999997</v>
      </c>
      <c r="E628" s="1">
        <v>127.827</v>
      </c>
      <c r="F628" s="3">
        <v>43533</v>
      </c>
      <c r="G628" s="5">
        <v>0.52569444444444402</v>
      </c>
      <c r="H628" t="s">
        <v>13</v>
      </c>
      <c r="I628" s="1">
        <v>6.0869999999999997</v>
      </c>
      <c r="J628" s="6">
        <v>8.6999999999999993</v>
      </c>
      <c r="K628" t="str">
        <f t="shared" si="36"/>
        <v>Mar</v>
      </c>
      <c r="L628" t="str">
        <f t="shared" si="37"/>
        <v>Sat</v>
      </c>
      <c r="M628" t="str">
        <f t="shared" si="38"/>
        <v>afternoon</v>
      </c>
      <c r="N628" t="str">
        <f>VLOOKUP(A628,'Customer-details'!$A$1:$C$1001,2,0)</f>
        <v>Normal</v>
      </c>
      <c r="O628" t="str">
        <f>VLOOKUP(A628,'Customer-details'!$A$1:$C$1001,3,0)</f>
        <v>Male</v>
      </c>
      <c r="P628" t="str">
        <f>VLOOKUP(A628,'Product-details'!$A$1:$C$1001,2,0)</f>
        <v>Sports and travel</v>
      </c>
      <c r="Q628" t="str">
        <f>VLOOKUP(A628,'City-details'!$A$1:$C$1001,3,0)</f>
        <v>Yangon</v>
      </c>
      <c r="R628" t="str">
        <f>VLOOKUP(A628,'City-details'!$A$1:$C$1001,2,0)</f>
        <v>A</v>
      </c>
      <c r="S628" t="str">
        <f t="shared" si="39"/>
        <v>Good</v>
      </c>
    </row>
    <row r="629" spans="1:19">
      <c r="A629" t="s">
        <v>642</v>
      </c>
      <c r="B629" s="1">
        <v>82.58</v>
      </c>
      <c r="C629" s="4">
        <v>10</v>
      </c>
      <c r="D629" s="2">
        <v>41.29</v>
      </c>
      <c r="E629" s="1">
        <v>867.09</v>
      </c>
      <c r="F629" s="3">
        <v>43538</v>
      </c>
      <c r="G629" s="5">
        <v>0.61180555555555605</v>
      </c>
      <c r="H629" t="s">
        <v>15</v>
      </c>
      <c r="I629" s="1">
        <v>41.29</v>
      </c>
      <c r="J629" s="6">
        <v>5</v>
      </c>
      <c r="K629" t="str">
        <f t="shared" si="36"/>
        <v>Mar</v>
      </c>
      <c r="L629" t="str">
        <f t="shared" si="37"/>
        <v>Thu</v>
      </c>
      <c r="M629" t="str">
        <f t="shared" si="38"/>
        <v>afternoon</v>
      </c>
      <c r="N629" t="str">
        <f>VLOOKUP(A629,'Customer-details'!$A$1:$C$1001,2,0)</f>
        <v>Member</v>
      </c>
      <c r="O629" t="str">
        <f>VLOOKUP(A629,'Customer-details'!$A$1:$C$1001,3,0)</f>
        <v>Male</v>
      </c>
      <c r="P629" t="str">
        <f>VLOOKUP(A629,'Product-details'!$A$1:$C$1001,2,0)</f>
        <v>Health and beauty</v>
      </c>
      <c r="Q629" t="str">
        <f>VLOOKUP(A629,'City-details'!$A$1:$C$1001,3,0)</f>
        <v>Mandalay</v>
      </c>
      <c r="R629" t="str">
        <f>VLOOKUP(A629,'City-details'!$A$1:$C$1001,2,0)</f>
        <v>B</v>
      </c>
      <c r="S629" t="str">
        <f t="shared" si="39"/>
        <v>Poor</v>
      </c>
    </row>
    <row r="630" spans="1:19">
      <c r="A630" t="s">
        <v>643</v>
      </c>
      <c r="B630" s="1">
        <v>53.3</v>
      </c>
      <c r="C630" s="4">
        <v>3</v>
      </c>
      <c r="D630" s="2">
        <v>7.9950000000000001</v>
      </c>
      <c r="E630" s="1">
        <v>167.89500000000001</v>
      </c>
      <c r="F630" s="3">
        <v>43490</v>
      </c>
      <c r="G630" s="5">
        <v>0.59652777777777799</v>
      </c>
      <c r="H630" t="s">
        <v>13</v>
      </c>
      <c r="I630" s="1">
        <v>7.9950000000000001</v>
      </c>
      <c r="J630" s="6">
        <v>7.5</v>
      </c>
      <c r="K630" t="str">
        <f t="shared" si="36"/>
        <v>Jan</v>
      </c>
      <c r="L630" t="str">
        <f t="shared" si="37"/>
        <v>Fri</v>
      </c>
      <c r="M630" t="str">
        <f t="shared" si="38"/>
        <v>afternoon</v>
      </c>
      <c r="N630" t="str">
        <f>VLOOKUP(A630,'Customer-details'!$A$1:$C$1001,2,0)</f>
        <v>Member</v>
      </c>
      <c r="O630" t="str">
        <f>VLOOKUP(A630,'Customer-details'!$A$1:$C$1001,3,0)</f>
        <v>Male</v>
      </c>
      <c r="P630" t="str">
        <f>VLOOKUP(A630,'Product-details'!$A$1:$C$1001,2,0)</f>
        <v>Home and lifestyle</v>
      </c>
      <c r="Q630" t="str">
        <f>VLOOKUP(A630,'City-details'!$A$1:$C$1001,3,0)</f>
        <v>Yangon</v>
      </c>
      <c r="R630" t="str">
        <f>VLOOKUP(A630,'City-details'!$A$1:$C$1001,2,0)</f>
        <v>A</v>
      </c>
      <c r="S630" t="str">
        <f t="shared" si="39"/>
        <v>Average</v>
      </c>
    </row>
    <row r="631" spans="1:19">
      <c r="A631" t="s">
        <v>644</v>
      </c>
      <c r="B631" s="1">
        <v>12.09</v>
      </c>
      <c r="C631" s="4">
        <v>1</v>
      </c>
      <c r="D631" s="2">
        <v>0.60450000000000004</v>
      </c>
      <c r="E631" s="1">
        <v>12.6945</v>
      </c>
      <c r="F631" s="3">
        <v>43491</v>
      </c>
      <c r="G631" s="5">
        <v>0.76319444444444395</v>
      </c>
      <c r="H631" t="s">
        <v>17</v>
      </c>
      <c r="I631" s="1">
        <v>0.60450000000000004</v>
      </c>
      <c r="J631" s="6">
        <v>8.1999999999999993</v>
      </c>
      <c r="K631" t="str">
        <f t="shared" si="36"/>
        <v>Jan</v>
      </c>
      <c r="L631" t="str">
        <f t="shared" si="37"/>
        <v>Sat</v>
      </c>
      <c r="M631" t="str">
        <f t="shared" si="38"/>
        <v>evening</v>
      </c>
      <c r="N631" t="str">
        <f>VLOOKUP(A631,'Customer-details'!$A$1:$C$1001,2,0)</f>
        <v>Normal</v>
      </c>
      <c r="O631" t="str">
        <f>VLOOKUP(A631,'Customer-details'!$A$1:$C$1001,3,0)</f>
        <v>Female</v>
      </c>
      <c r="P631" t="str">
        <f>VLOOKUP(A631,'Product-details'!$A$1:$C$1001,2,0)</f>
        <v>Fashion accessories</v>
      </c>
      <c r="Q631" t="str">
        <f>VLOOKUP(A631,'City-details'!$A$1:$C$1001,3,0)</f>
        <v>Yangon</v>
      </c>
      <c r="R631" t="str">
        <f>VLOOKUP(A631,'City-details'!$A$1:$C$1001,2,0)</f>
        <v>A</v>
      </c>
      <c r="S631" t="str">
        <f t="shared" si="39"/>
        <v>Good</v>
      </c>
    </row>
    <row r="632" spans="1:19">
      <c r="A632" t="s">
        <v>645</v>
      </c>
      <c r="B632" s="1">
        <v>64.19</v>
      </c>
      <c r="C632" s="4">
        <v>10</v>
      </c>
      <c r="D632" s="2">
        <v>32.094999999999999</v>
      </c>
      <c r="E632" s="1">
        <v>673.995</v>
      </c>
      <c r="F632" s="3">
        <v>43484</v>
      </c>
      <c r="G632" s="5">
        <v>0.58888888888888902</v>
      </c>
      <c r="H632" t="s">
        <v>17</v>
      </c>
      <c r="I632" s="1">
        <v>32.094999999999999</v>
      </c>
      <c r="J632" s="6">
        <v>6.7</v>
      </c>
      <c r="K632" t="str">
        <f t="shared" si="36"/>
        <v>Jan</v>
      </c>
      <c r="L632" t="str">
        <f t="shared" si="37"/>
        <v>Sat</v>
      </c>
      <c r="M632" t="str">
        <f t="shared" si="38"/>
        <v>afternoon</v>
      </c>
      <c r="N632" t="str">
        <f>VLOOKUP(A632,'Customer-details'!$A$1:$C$1001,2,0)</f>
        <v>Normal</v>
      </c>
      <c r="O632" t="str">
        <f>VLOOKUP(A632,'Customer-details'!$A$1:$C$1001,3,0)</f>
        <v>Male</v>
      </c>
      <c r="P632" t="str">
        <f>VLOOKUP(A632,'Product-details'!$A$1:$C$1001,2,0)</f>
        <v>Sports and travel</v>
      </c>
      <c r="Q632" t="str">
        <f>VLOOKUP(A632,'City-details'!$A$1:$C$1001,3,0)</f>
        <v>Yangon</v>
      </c>
      <c r="R632" t="str">
        <f>VLOOKUP(A632,'City-details'!$A$1:$C$1001,2,0)</f>
        <v>A</v>
      </c>
      <c r="S632" t="str">
        <f t="shared" si="39"/>
        <v>Average</v>
      </c>
    </row>
    <row r="633" spans="1:19">
      <c r="A633" t="s">
        <v>646</v>
      </c>
      <c r="B633" s="1">
        <v>78.31</v>
      </c>
      <c r="C633" s="4">
        <v>3</v>
      </c>
      <c r="D633" s="2">
        <v>11.746499999999999</v>
      </c>
      <c r="E633" s="1">
        <v>246.6765</v>
      </c>
      <c r="F633" s="3">
        <v>43529</v>
      </c>
      <c r="G633" s="5">
        <v>0.69305555555555598</v>
      </c>
      <c r="H633" t="s">
        <v>13</v>
      </c>
      <c r="I633" s="1">
        <v>11.746499999999999</v>
      </c>
      <c r="J633" s="6">
        <v>5.4</v>
      </c>
      <c r="K633" t="str">
        <f t="shared" si="36"/>
        <v>Mar</v>
      </c>
      <c r="L633" t="str">
        <f t="shared" si="37"/>
        <v>Tue</v>
      </c>
      <c r="M633" t="str">
        <f t="shared" si="38"/>
        <v>evening</v>
      </c>
      <c r="N633" t="str">
        <f>VLOOKUP(A633,'Customer-details'!$A$1:$C$1001,2,0)</f>
        <v>Normal</v>
      </c>
      <c r="O633" t="str">
        <f>VLOOKUP(A633,'Customer-details'!$A$1:$C$1001,3,0)</f>
        <v>Male</v>
      </c>
      <c r="P633" t="str">
        <f>VLOOKUP(A633,'Product-details'!$A$1:$C$1001,2,0)</f>
        <v>Electronic accessories</v>
      </c>
      <c r="Q633" t="str">
        <f>VLOOKUP(A633,'City-details'!$A$1:$C$1001,3,0)</f>
        <v>Yangon</v>
      </c>
      <c r="R633" t="str">
        <f>VLOOKUP(A633,'City-details'!$A$1:$C$1001,2,0)</f>
        <v>A</v>
      </c>
      <c r="S633" t="str">
        <f t="shared" si="39"/>
        <v>Poor</v>
      </c>
    </row>
    <row r="634" spans="1:19">
      <c r="A634" t="s">
        <v>647</v>
      </c>
      <c r="B634" s="1">
        <v>83.77</v>
      </c>
      <c r="C634" s="4">
        <v>2</v>
      </c>
      <c r="D634" s="2">
        <v>8.3770000000000007</v>
      </c>
      <c r="E634" s="1">
        <v>175.917</v>
      </c>
      <c r="F634" s="3">
        <v>43480</v>
      </c>
      <c r="G634" s="5">
        <v>0.454166666666667</v>
      </c>
      <c r="H634" t="s">
        <v>17</v>
      </c>
      <c r="I634" s="1">
        <v>8.3770000000000007</v>
      </c>
      <c r="J634" s="6">
        <v>7</v>
      </c>
      <c r="K634" t="str">
        <f t="shared" si="36"/>
        <v>Jan</v>
      </c>
      <c r="L634" t="str">
        <f t="shared" si="37"/>
        <v>Tue</v>
      </c>
      <c r="M634" t="str">
        <f t="shared" si="38"/>
        <v>morning</v>
      </c>
      <c r="N634" t="str">
        <f>VLOOKUP(A634,'Customer-details'!$A$1:$C$1001,2,0)</f>
        <v>Member</v>
      </c>
      <c r="O634" t="str">
        <f>VLOOKUP(A634,'Customer-details'!$A$1:$C$1001,3,0)</f>
        <v>Male</v>
      </c>
      <c r="P634" t="str">
        <f>VLOOKUP(A634,'Product-details'!$A$1:$C$1001,2,0)</f>
        <v>Food and beverages</v>
      </c>
      <c r="Q634" t="str">
        <f>VLOOKUP(A634,'City-details'!$A$1:$C$1001,3,0)</f>
        <v>Yangon</v>
      </c>
      <c r="R634" t="str">
        <f>VLOOKUP(A634,'City-details'!$A$1:$C$1001,2,0)</f>
        <v>A</v>
      </c>
      <c r="S634" t="str">
        <f t="shared" si="39"/>
        <v>Average</v>
      </c>
    </row>
    <row r="635" spans="1:19">
      <c r="A635" t="s">
        <v>648</v>
      </c>
      <c r="B635" s="1">
        <v>99.7</v>
      </c>
      <c r="C635" s="4">
        <v>3</v>
      </c>
      <c r="D635" s="2">
        <v>14.955</v>
      </c>
      <c r="E635" s="1">
        <v>314.05500000000001</v>
      </c>
      <c r="F635" s="3">
        <v>43542</v>
      </c>
      <c r="G635" s="5">
        <v>0.47847222222222202</v>
      </c>
      <c r="H635" t="s">
        <v>13</v>
      </c>
      <c r="I635" s="1">
        <v>14.955</v>
      </c>
      <c r="J635" s="6">
        <v>4.7</v>
      </c>
      <c r="K635" t="str">
        <f t="shared" si="36"/>
        <v>Mar</v>
      </c>
      <c r="L635" t="str">
        <f t="shared" si="37"/>
        <v>Mon</v>
      </c>
      <c r="M635" t="str">
        <f t="shared" si="38"/>
        <v>morning</v>
      </c>
      <c r="N635" t="str">
        <f>VLOOKUP(A635,'Customer-details'!$A$1:$C$1001,2,0)</f>
        <v>Normal</v>
      </c>
      <c r="O635" t="str">
        <f>VLOOKUP(A635,'Customer-details'!$A$1:$C$1001,3,0)</f>
        <v>Male</v>
      </c>
      <c r="P635" t="str">
        <f>VLOOKUP(A635,'Product-details'!$A$1:$C$1001,2,0)</f>
        <v>Home and lifestyle</v>
      </c>
      <c r="Q635" t="str">
        <f>VLOOKUP(A635,'City-details'!$A$1:$C$1001,3,0)</f>
        <v>Mandalay</v>
      </c>
      <c r="R635" t="str">
        <f>VLOOKUP(A635,'City-details'!$A$1:$C$1001,2,0)</f>
        <v>B</v>
      </c>
      <c r="S635" t="str">
        <f t="shared" si="39"/>
        <v>Poor</v>
      </c>
    </row>
    <row r="636" spans="1:19">
      <c r="A636" t="s">
        <v>649</v>
      </c>
      <c r="B636" s="1">
        <v>79.91</v>
      </c>
      <c r="C636" s="4">
        <v>3</v>
      </c>
      <c r="D636" s="2">
        <v>11.986499999999999</v>
      </c>
      <c r="E636" s="1">
        <v>251.7165</v>
      </c>
      <c r="F636" s="3">
        <v>43544</v>
      </c>
      <c r="G636" s="5">
        <v>0.81111111111111101</v>
      </c>
      <c r="H636" t="s">
        <v>17</v>
      </c>
      <c r="I636" s="1">
        <v>11.986499999999999</v>
      </c>
      <c r="J636" s="6">
        <v>5</v>
      </c>
      <c r="K636" t="str">
        <f t="shared" si="36"/>
        <v>Mar</v>
      </c>
      <c r="L636" t="str">
        <f t="shared" si="37"/>
        <v>Wed</v>
      </c>
      <c r="M636" t="str">
        <f t="shared" si="38"/>
        <v>evening</v>
      </c>
      <c r="N636" t="str">
        <f>VLOOKUP(A636,'Customer-details'!$A$1:$C$1001,2,0)</f>
        <v>Member</v>
      </c>
      <c r="O636" t="str">
        <f>VLOOKUP(A636,'Customer-details'!$A$1:$C$1001,3,0)</f>
        <v>Male</v>
      </c>
      <c r="P636" t="str">
        <f>VLOOKUP(A636,'Product-details'!$A$1:$C$1001,2,0)</f>
        <v>Food and beverages</v>
      </c>
      <c r="Q636" t="str">
        <f>VLOOKUP(A636,'City-details'!$A$1:$C$1001,3,0)</f>
        <v>Mandalay</v>
      </c>
      <c r="R636" t="str">
        <f>VLOOKUP(A636,'City-details'!$A$1:$C$1001,2,0)</f>
        <v>B</v>
      </c>
      <c r="S636" t="str">
        <f t="shared" si="39"/>
        <v>Poor</v>
      </c>
    </row>
    <row r="637" spans="1:19">
      <c r="A637" t="s">
        <v>650</v>
      </c>
      <c r="B637" s="1">
        <v>66.47</v>
      </c>
      <c r="C637" s="4">
        <v>10</v>
      </c>
      <c r="D637" s="2">
        <v>33.234999999999999</v>
      </c>
      <c r="E637" s="1">
        <v>697.93499999999995</v>
      </c>
      <c r="F637" s="3">
        <v>43480</v>
      </c>
      <c r="G637" s="5">
        <v>0.625694444444444</v>
      </c>
      <c r="H637" t="s">
        <v>17</v>
      </c>
      <c r="I637" s="1">
        <v>33.234999999999999</v>
      </c>
      <c r="J637" s="6">
        <v>5</v>
      </c>
      <c r="K637" t="str">
        <f t="shared" si="36"/>
        <v>Jan</v>
      </c>
      <c r="L637" t="str">
        <f t="shared" si="37"/>
        <v>Tue</v>
      </c>
      <c r="M637" t="str">
        <f t="shared" si="38"/>
        <v>afternoon</v>
      </c>
      <c r="N637" t="str">
        <f>VLOOKUP(A637,'Customer-details'!$A$1:$C$1001,2,0)</f>
        <v>Member</v>
      </c>
      <c r="O637" t="str">
        <f>VLOOKUP(A637,'Customer-details'!$A$1:$C$1001,3,0)</f>
        <v>Male</v>
      </c>
      <c r="P637" t="str">
        <f>VLOOKUP(A637,'Product-details'!$A$1:$C$1001,2,0)</f>
        <v>Health and beauty</v>
      </c>
      <c r="Q637" t="str">
        <f>VLOOKUP(A637,'City-details'!$A$1:$C$1001,3,0)</f>
        <v>Mandalay</v>
      </c>
      <c r="R637" t="str">
        <f>VLOOKUP(A637,'City-details'!$A$1:$C$1001,2,0)</f>
        <v>B</v>
      </c>
      <c r="S637" t="str">
        <f t="shared" si="39"/>
        <v>Poor</v>
      </c>
    </row>
    <row r="638" spans="1:19">
      <c r="A638" t="s">
        <v>651</v>
      </c>
      <c r="B638" s="1">
        <v>28.95</v>
      </c>
      <c r="C638" s="4">
        <v>7</v>
      </c>
      <c r="D638" s="2">
        <v>10.1325</v>
      </c>
      <c r="E638" s="1">
        <v>212.7825</v>
      </c>
      <c r="F638" s="3">
        <v>43527</v>
      </c>
      <c r="G638" s="5">
        <v>0.85486111111111096</v>
      </c>
      <c r="H638" t="s">
        <v>17</v>
      </c>
      <c r="I638" s="1">
        <v>10.1325</v>
      </c>
      <c r="J638" s="6">
        <v>6</v>
      </c>
      <c r="K638" t="str">
        <f t="shared" si="36"/>
        <v>Mar</v>
      </c>
      <c r="L638" t="str">
        <f t="shared" si="37"/>
        <v>Sun</v>
      </c>
      <c r="M638" t="str">
        <f t="shared" si="38"/>
        <v>evening</v>
      </c>
      <c r="N638" t="str">
        <f>VLOOKUP(A638,'Customer-details'!$A$1:$C$1001,2,0)</f>
        <v>Normal</v>
      </c>
      <c r="O638" t="str">
        <f>VLOOKUP(A638,'Customer-details'!$A$1:$C$1001,3,0)</f>
        <v>Male</v>
      </c>
      <c r="P638" t="str">
        <f>VLOOKUP(A638,'Product-details'!$A$1:$C$1001,2,0)</f>
        <v>Health and beauty</v>
      </c>
      <c r="Q638" t="str">
        <f>VLOOKUP(A638,'City-details'!$A$1:$C$1001,3,0)</f>
        <v>Yangon</v>
      </c>
      <c r="R638" t="str">
        <f>VLOOKUP(A638,'City-details'!$A$1:$C$1001,2,0)</f>
        <v>A</v>
      </c>
      <c r="S638" t="str">
        <f t="shared" si="39"/>
        <v>Average</v>
      </c>
    </row>
    <row r="639" spans="1:19">
      <c r="A639" t="s">
        <v>652</v>
      </c>
      <c r="B639" s="1">
        <v>46.2</v>
      </c>
      <c r="C639" s="4">
        <v>1</v>
      </c>
      <c r="D639" s="2">
        <v>2.31</v>
      </c>
      <c r="E639" s="1">
        <v>48.51</v>
      </c>
      <c r="F639" s="3">
        <v>43543</v>
      </c>
      <c r="G639" s="5">
        <v>0.51111111111111096</v>
      </c>
      <c r="H639" t="s">
        <v>15</v>
      </c>
      <c r="I639" s="1">
        <v>2.31</v>
      </c>
      <c r="J639" s="6">
        <v>6.3</v>
      </c>
      <c r="K639" t="str">
        <f t="shared" si="36"/>
        <v>Mar</v>
      </c>
      <c r="L639" t="str">
        <f t="shared" si="37"/>
        <v>Tue</v>
      </c>
      <c r="M639" t="str">
        <f t="shared" si="38"/>
        <v>afternoon</v>
      </c>
      <c r="N639" t="str">
        <f>VLOOKUP(A639,'Customer-details'!$A$1:$C$1001,2,0)</f>
        <v>Normal</v>
      </c>
      <c r="O639" t="str">
        <f>VLOOKUP(A639,'Customer-details'!$A$1:$C$1001,3,0)</f>
        <v>Female</v>
      </c>
      <c r="P639" t="str">
        <f>VLOOKUP(A639,'Product-details'!$A$1:$C$1001,2,0)</f>
        <v>Electronic accessories</v>
      </c>
      <c r="Q639" t="str">
        <f>VLOOKUP(A639,'City-details'!$A$1:$C$1001,3,0)</f>
        <v>Naypyitaw</v>
      </c>
      <c r="R639" t="str">
        <f>VLOOKUP(A639,'City-details'!$A$1:$C$1001,2,0)</f>
        <v>C</v>
      </c>
      <c r="S639" t="str">
        <f t="shared" si="39"/>
        <v>Average</v>
      </c>
    </row>
    <row r="640" spans="1:19">
      <c r="A640" t="s">
        <v>653</v>
      </c>
      <c r="B640" s="1">
        <v>17.63</v>
      </c>
      <c r="C640" s="4">
        <v>5</v>
      </c>
      <c r="D640" s="2">
        <v>4.4074999999999998</v>
      </c>
      <c r="E640" s="1">
        <v>92.557500000000005</v>
      </c>
      <c r="F640" s="3">
        <v>43532</v>
      </c>
      <c r="G640" s="5">
        <v>0.64375000000000004</v>
      </c>
      <c r="H640" t="s">
        <v>15</v>
      </c>
      <c r="I640" s="1">
        <v>4.4074999999999998</v>
      </c>
      <c r="J640" s="6">
        <v>8.5</v>
      </c>
      <c r="K640" t="str">
        <f t="shared" si="36"/>
        <v>Mar</v>
      </c>
      <c r="L640" t="str">
        <f t="shared" si="37"/>
        <v>Fri</v>
      </c>
      <c r="M640" t="str">
        <f t="shared" si="38"/>
        <v>afternoon</v>
      </c>
      <c r="N640" t="str">
        <f>VLOOKUP(A640,'Customer-details'!$A$1:$C$1001,2,0)</f>
        <v>Member</v>
      </c>
      <c r="O640" t="str">
        <f>VLOOKUP(A640,'Customer-details'!$A$1:$C$1001,3,0)</f>
        <v>Female</v>
      </c>
      <c r="P640" t="str">
        <f>VLOOKUP(A640,'Product-details'!$A$1:$C$1001,2,0)</f>
        <v>Food and beverages</v>
      </c>
      <c r="Q640" t="str">
        <f>VLOOKUP(A640,'City-details'!$A$1:$C$1001,3,0)</f>
        <v>Mandalay</v>
      </c>
      <c r="R640" t="str">
        <f>VLOOKUP(A640,'City-details'!$A$1:$C$1001,2,0)</f>
        <v>B</v>
      </c>
      <c r="S640" t="str">
        <f t="shared" si="39"/>
        <v>Good</v>
      </c>
    </row>
    <row r="641" spans="1:19">
      <c r="A641" t="s">
        <v>654</v>
      </c>
      <c r="B641" s="1">
        <v>52.42</v>
      </c>
      <c r="C641" s="4">
        <v>3</v>
      </c>
      <c r="D641" s="2">
        <v>7.8630000000000004</v>
      </c>
      <c r="E641" s="1">
        <v>165.12299999999999</v>
      </c>
      <c r="F641" s="3">
        <v>43523</v>
      </c>
      <c r="G641" s="5">
        <v>0.73333333333333295</v>
      </c>
      <c r="H641" t="s">
        <v>13</v>
      </c>
      <c r="I641" s="1">
        <v>7.8630000000000004</v>
      </c>
      <c r="J641" s="6">
        <v>7.5</v>
      </c>
      <c r="K641" t="str">
        <f t="shared" si="36"/>
        <v>Feb</v>
      </c>
      <c r="L641" t="str">
        <f t="shared" si="37"/>
        <v>Wed</v>
      </c>
      <c r="M641" t="str">
        <f t="shared" si="38"/>
        <v>evening</v>
      </c>
      <c r="N641" t="str">
        <f>VLOOKUP(A641,'Customer-details'!$A$1:$C$1001,2,0)</f>
        <v>Normal</v>
      </c>
      <c r="O641" t="str">
        <f>VLOOKUP(A641,'Customer-details'!$A$1:$C$1001,3,0)</f>
        <v>Male</v>
      </c>
      <c r="P641" t="str">
        <f>VLOOKUP(A641,'Product-details'!$A$1:$C$1001,2,0)</f>
        <v>Fashion accessories</v>
      </c>
      <c r="Q641" t="str">
        <f>VLOOKUP(A641,'City-details'!$A$1:$C$1001,3,0)</f>
        <v>Mandalay</v>
      </c>
      <c r="R641" t="str">
        <f>VLOOKUP(A641,'City-details'!$A$1:$C$1001,2,0)</f>
        <v>B</v>
      </c>
      <c r="S641" t="str">
        <f t="shared" si="39"/>
        <v>Average</v>
      </c>
    </row>
    <row r="642" spans="1:19">
      <c r="A642" t="s">
        <v>655</v>
      </c>
      <c r="B642" s="1">
        <v>98.79</v>
      </c>
      <c r="C642" s="4">
        <v>3</v>
      </c>
      <c r="D642" s="2">
        <v>14.8185</v>
      </c>
      <c r="E642" s="1">
        <v>311.18849999999998</v>
      </c>
      <c r="F642" s="3">
        <v>43519</v>
      </c>
      <c r="G642" s="5">
        <v>0.83333333333333304</v>
      </c>
      <c r="H642" t="s">
        <v>13</v>
      </c>
      <c r="I642" s="1">
        <v>14.8185</v>
      </c>
      <c r="J642" s="6">
        <v>6.4</v>
      </c>
      <c r="K642" t="str">
        <f t="shared" ref="K642:K705" si="40">TEXT(F642,"MMM")</f>
        <v>Feb</v>
      </c>
      <c r="L642" t="str">
        <f t="shared" ref="L642:L705" si="41">TEXT(F642,"ddd")</f>
        <v>Sat</v>
      </c>
      <c r="M642" t="str">
        <f t="shared" si="38"/>
        <v>evening</v>
      </c>
      <c r="N642" t="str">
        <f>VLOOKUP(A642,'Customer-details'!$A$1:$C$1001,2,0)</f>
        <v>Member</v>
      </c>
      <c r="O642" t="str">
        <f>VLOOKUP(A642,'Customer-details'!$A$1:$C$1001,3,0)</f>
        <v>Female</v>
      </c>
      <c r="P642" t="str">
        <f>VLOOKUP(A642,'Product-details'!$A$1:$C$1001,2,0)</f>
        <v>Food and beverages</v>
      </c>
      <c r="Q642" t="str">
        <f>VLOOKUP(A642,'City-details'!$A$1:$C$1001,3,0)</f>
        <v>Mandalay</v>
      </c>
      <c r="R642" t="str">
        <f>VLOOKUP(A642,'City-details'!$A$1:$C$1001,2,0)</f>
        <v>B</v>
      </c>
      <c r="S642" t="str">
        <f t="shared" si="39"/>
        <v>Average</v>
      </c>
    </row>
    <row r="643" spans="1:19">
      <c r="A643" t="s">
        <v>656</v>
      </c>
      <c r="B643" s="1">
        <v>88.55</v>
      </c>
      <c r="C643" s="4">
        <v>8</v>
      </c>
      <c r="D643" s="2">
        <v>35.42</v>
      </c>
      <c r="E643" s="1">
        <v>743.82</v>
      </c>
      <c r="F643" s="3">
        <v>43543</v>
      </c>
      <c r="G643" s="5">
        <v>0.64513888888888904</v>
      </c>
      <c r="H643" t="s">
        <v>13</v>
      </c>
      <c r="I643" s="1">
        <v>35.42</v>
      </c>
      <c r="J643" s="6">
        <v>4.7</v>
      </c>
      <c r="K643" t="str">
        <f t="shared" si="40"/>
        <v>Mar</v>
      </c>
      <c r="L643" t="str">
        <f t="shared" si="41"/>
        <v>Tue</v>
      </c>
      <c r="M643" t="str">
        <f t="shared" ref="M643:M706" si="42">IF(G643&lt;TIME(12,0,0),"morning",IF(AND(G643&gt;=TIME(12,0,0),G643&lt;TIME(16,0,0)),"afternoon","evening"))</f>
        <v>afternoon</v>
      </c>
      <c r="N643" t="str">
        <f>VLOOKUP(A643,'Customer-details'!$A$1:$C$1001,2,0)</f>
        <v>Member</v>
      </c>
      <c r="O643" t="str">
        <f>VLOOKUP(A643,'Customer-details'!$A$1:$C$1001,3,0)</f>
        <v>Female</v>
      </c>
      <c r="P643" t="str">
        <f>VLOOKUP(A643,'Product-details'!$A$1:$C$1001,2,0)</f>
        <v>Electronic accessories</v>
      </c>
      <c r="Q643" t="str">
        <f>VLOOKUP(A643,'City-details'!$A$1:$C$1001,3,0)</f>
        <v>Naypyitaw</v>
      </c>
      <c r="R643" t="str">
        <f>VLOOKUP(A643,'City-details'!$A$1:$C$1001,2,0)</f>
        <v>C</v>
      </c>
      <c r="S643" t="str">
        <f t="shared" ref="S643:S706" si="43">IF(J643&gt;=8,"Good",IF(AND(J643&lt;8,J643&gt;=6),"Average","Poor"))</f>
        <v>Poor</v>
      </c>
    </row>
    <row r="644" spans="1:19">
      <c r="A644" t="s">
        <v>657</v>
      </c>
      <c r="B644" s="1">
        <v>55.67</v>
      </c>
      <c r="C644" s="4">
        <v>2</v>
      </c>
      <c r="D644" s="2">
        <v>5.5670000000000002</v>
      </c>
      <c r="E644" s="1">
        <v>116.907</v>
      </c>
      <c r="F644" s="3">
        <v>43551</v>
      </c>
      <c r="G644" s="5">
        <v>0.63055555555555598</v>
      </c>
      <c r="H644" t="s">
        <v>13</v>
      </c>
      <c r="I644" s="1">
        <v>5.5670000000000002</v>
      </c>
      <c r="J644" s="6">
        <v>6</v>
      </c>
      <c r="K644" t="str">
        <f t="shared" si="40"/>
        <v>Mar</v>
      </c>
      <c r="L644" t="str">
        <f t="shared" si="41"/>
        <v>Wed</v>
      </c>
      <c r="M644" t="str">
        <f t="shared" si="42"/>
        <v>afternoon</v>
      </c>
      <c r="N644" t="str">
        <f>VLOOKUP(A644,'Customer-details'!$A$1:$C$1001,2,0)</f>
        <v>Member</v>
      </c>
      <c r="O644" t="str">
        <f>VLOOKUP(A644,'Customer-details'!$A$1:$C$1001,3,0)</f>
        <v>Male</v>
      </c>
      <c r="P644" t="str">
        <f>VLOOKUP(A644,'Product-details'!$A$1:$C$1001,2,0)</f>
        <v>Electronic accessories</v>
      </c>
      <c r="Q644" t="str">
        <f>VLOOKUP(A644,'City-details'!$A$1:$C$1001,3,0)</f>
        <v>Mandalay</v>
      </c>
      <c r="R644" t="str">
        <f>VLOOKUP(A644,'City-details'!$A$1:$C$1001,2,0)</f>
        <v>B</v>
      </c>
      <c r="S644" t="str">
        <f t="shared" si="43"/>
        <v>Average</v>
      </c>
    </row>
    <row r="645" spans="1:19">
      <c r="A645" t="s">
        <v>658</v>
      </c>
      <c r="B645" s="1">
        <v>72.52</v>
      </c>
      <c r="C645" s="4">
        <v>8</v>
      </c>
      <c r="D645" s="2">
        <v>29.007999999999999</v>
      </c>
      <c r="E645" s="1">
        <v>609.16800000000001</v>
      </c>
      <c r="F645" s="3">
        <v>43554</v>
      </c>
      <c r="G645" s="5">
        <v>0.80972222222222201</v>
      </c>
      <c r="H645" t="s">
        <v>17</v>
      </c>
      <c r="I645" s="1">
        <v>29.007999999999999</v>
      </c>
      <c r="J645" s="6">
        <v>4</v>
      </c>
      <c r="K645" t="str">
        <f t="shared" si="40"/>
        <v>Mar</v>
      </c>
      <c r="L645" t="str">
        <f t="shared" si="41"/>
        <v>Sat</v>
      </c>
      <c r="M645" t="str">
        <f t="shared" si="42"/>
        <v>evening</v>
      </c>
      <c r="N645" t="str">
        <f>VLOOKUP(A645,'Customer-details'!$A$1:$C$1001,2,0)</f>
        <v>Member</v>
      </c>
      <c r="O645" t="str">
        <f>VLOOKUP(A645,'Customer-details'!$A$1:$C$1001,3,0)</f>
        <v>Female</v>
      </c>
      <c r="P645" t="str">
        <f>VLOOKUP(A645,'Product-details'!$A$1:$C$1001,2,0)</f>
        <v>Food and beverages</v>
      </c>
      <c r="Q645" t="str">
        <f>VLOOKUP(A645,'City-details'!$A$1:$C$1001,3,0)</f>
        <v>Naypyitaw</v>
      </c>
      <c r="R645" t="str">
        <f>VLOOKUP(A645,'City-details'!$A$1:$C$1001,2,0)</f>
        <v>C</v>
      </c>
      <c r="S645" t="str">
        <f t="shared" si="43"/>
        <v>Poor</v>
      </c>
    </row>
    <row r="646" spans="1:19">
      <c r="A646" t="s">
        <v>659</v>
      </c>
      <c r="B646" s="1">
        <v>12.05</v>
      </c>
      <c r="C646" s="4">
        <v>5</v>
      </c>
      <c r="D646" s="2">
        <v>3.0125000000000002</v>
      </c>
      <c r="E646" s="1">
        <v>63.262500000000003</v>
      </c>
      <c r="F646" s="3">
        <v>43512</v>
      </c>
      <c r="G646" s="5">
        <v>0.66180555555555598</v>
      </c>
      <c r="H646" t="s">
        <v>13</v>
      </c>
      <c r="I646" s="1">
        <v>3.0125000000000002</v>
      </c>
      <c r="J646" s="6">
        <v>5.5</v>
      </c>
      <c r="K646" t="str">
        <f t="shared" si="40"/>
        <v>Feb</v>
      </c>
      <c r="L646" t="str">
        <f t="shared" si="41"/>
        <v>Sat</v>
      </c>
      <c r="M646" t="str">
        <f t="shared" si="42"/>
        <v>afternoon</v>
      </c>
      <c r="N646" t="str">
        <f>VLOOKUP(A646,'Customer-details'!$A$1:$C$1001,2,0)</f>
        <v>Member</v>
      </c>
      <c r="O646" t="str">
        <f>VLOOKUP(A646,'Customer-details'!$A$1:$C$1001,3,0)</f>
        <v>Male</v>
      </c>
      <c r="P646" t="str">
        <f>VLOOKUP(A646,'Product-details'!$A$1:$C$1001,2,0)</f>
        <v>Electronic accessories</v>
      </c>
      <c r="Q646" t="str">
        <f>VLOOKUP(A646,'City-details'!$A$1:$C$1001,3,0)</f>
        <v>Naypyitaw</v>
      </c>
      <c r="R646" t="str">
        <f>VLOOKUP(A646,'City-details'!$A$1:$C$1001,2,0)</f>
        <v>C</v>
      </c>
      <c r="S646" t="str">
        <f t="shared" si="43"/>
        <v>Poor</v>
      </c>
    </row>
    <row r="647" spans="1:19">
      <c r="A647" t="s">
        <v>660</v>
      </c>
      <c r="B647" s="1">
        <v>19.36</v>
      </c>
      <c r="C647" s="4">
        <v>9</v>
      </c>
      <c r="D647" s="2">
        <v>8.7119999999999997</v>
      </c>
      <c r="E647" s="1">
        <v>182.952</v>
      </c>
      <c r="F647" s="3">
        <v>43483</v>
      </c>
      <c r="G647" s="5">
        <v>0.77986111111111101</v>
      </c>
      <c r="H647" t="s">
        <v>13</v>
      </c>
      <c r="I647" s="1">
        <v>8.7119999999999997</v>
      </c>
      <c r="J647" s="6">
        <v>8.6999999999999993</v>
      </c>
      <c r="K647" t="str">
        <f t="shared" si="40"/>
        <v>Jan</v>
      </c>
      <c r="L647" t="str">
        <f t="shared" si="41"/>
        <v>Fri</v>
      </c>
      <c r="M647" t="str">
        <f t="shared" si="42"/>
        <v>evening</v>
      </c>
      <c r="N647" t="str">
        <f>VLOOKUP(A647,'Customer-details'!$A$1:$C$1001,2,0)</f>
        <v>Member</v>
      </c>
      <c r="O647" t="str">
        <f>VLOOKUP(A647,'Customer-details'!$A$1:$C$1001,3,0)</f>
        <v>Male</v>
      </c>
      <c r="P647" t="str">
        <f>VLOOKUP(A647,'Product-details'!$A$1:$C$1001,2,0)</f>
        <v>Home and lifestyle</v>
      </c>
      <c r="Q647" t="str">
        <f>VLOOKUP(A647,'City-details'!$A$1:$C$1001,3,0)</f>
        <v>Yangon</v>
      </c>
      <c r="R647" t="str">
        <f>VLOOKUP(A647,'City-details'!$A$1:$C$1001,2,0)</f>
        <v>A</v>
      </c>
      <c r="S647" t="str">
        <f t="shared" si="43"/>
        <v>Good</v>
      </c>
    </row>
    <row r="648" spans="1:19">
      <c r="A648" t="s">
        <v>661</v>
      </c>
      <c r="B648" s="1">
        <v>70.209999999999994</v>
      </c>
      <c r="C648" s="4">
        <v>6</v>
      </c>
      <c r="D648" s="2">
        <v>21.062999999999999</v>
      </c>
      <c r="E648" s="1">
        <v>442.32299999999998</v>
      </c>
      <c r="F648" s="3">
        <v>43554</v>
      </c>
      <c r="G648" s="5">
        <v>0.62361111111111101</v>
      </c>
      <c r="H648" t="s">
        <v>15</v>
      </c>
      <c r="I648" s="1">
        <v>21.062999999999999</v>
      </c>
      <c r="J648" s="6">
        <v>7.4</v>
      </c>
      <c r="K648" t="str">
        <f t="shared" si="40"/>
        <v>Mar</v>
      </c>
      <c r="L648" t="str">
        <f t="shared" si="41"/>
        <v>Sat</v>
      </c>
      <c r="M648" t="str">
        <f t="shared" si="42"/>
        <v>afternoon</v>
      </c>
      <c r="N648" t="str">
        <f>VLOOKUP(A648,'Customer-details'!$A$1:$C$1001,2,0)</f>
        <v>Normal</v>
      </c>
      <c r="O648" t="str">
        <f>VLOOKUP(A648,'Customer-details'!$A$1:$C$1001,3,0)</f>
        <v>Male</v>
      </c>
      <c r="P648" t="str">
        <f>VLOOKUP(A648,'Product-details'!$A$1:$C$1001,2,0)</f>
        <v>Health and beauty</v>
      </c>
      <c r="Q648" t="str">
        <f>VLOOKUP(A648,'City-details'!$A$1:$C$1001,3,0)</f>
        <v>Naypyitaw</v>
      </c>
      <c r="R648" t="str">
        <f>VLOOKUP(A648,'City-details'!$A$1:$C$1001,2,0)</f>
        <v>C</v>
      </c>
      <c r="S648" t="str">
        <f t="shared" si="43"/>
        <v>Average</v>
      </c>
    </row>
    <row r="649" spans="1:19">
      <c r="A649" t="s">
        <v>662</v>
      </c>
      <c r="B649" s="1">
        <v>33.630000000000003</v>
      </c>
      <c r="C649" s="4">
        <v>1</v>
      </c>
      <c r="D649" s="2">
        <v>1.6815</v>
      </c>
      <c r="E649" s="1">
        <v>35.311500000000002</v>
      </c>
      <c r="F649" s="3">
        <v>43544</v>
      </c>
      <c r="G649" s="5">
        <v>0.82986111111111105</v>
      </c>
      <c r="H649" t="s">
        <v>15</v>
      </c>
      <c r="I649" s="1">
        <v>1.6815</v>
      </c>
      <c r="J649" s="6">
        <v>5.6</v>
      </c>
      <c r="K649" t="str">
        <f t="shared" si="40"/>
        <v>Mar</v>
      </c>
      <c r="L649" t="str">
        <f t="shared" si="41"/>
        <v>Wed</v>
      </c>
      <c r="M649" t="str">
        <f t="shared" si="42"/>
        <v>evening</v>
      </c>
      <c r="N649" t="str">
        <f>VLOOKUP(A649,'Customer-details'!$A$1:$C$1001,2,0)</f>
        <v>Member</v>
      </c>
      <c r="O649" t="str">
        <f>VLOOKUP(A649,'Customer-details'!$A$1:$C$1001,3,0)</f>
        <v>Male</v>
      </c>
      <c r="P649" t="str">
        <f>VLOOKUP(A649,'Product-details'!$A$1:$C$1001,2,0)</f>
        <v>Fashion accessories</v>
      </c>
      <c r="Q649" t="str">
        <f>VLOOKUP(A649,'City-details'!$A$1:$C$1001,3,0)</f>
        <v>Mandalay</v>
      </c>
      <c r="R649" t="str">
        <f>VLOOKUP(A649,'City-details'!$A$1:$C$1001,2,0)</f>
        <v>B</v>
      </c>
      <c r="S649" t="str">
        <f t="shared" si="43"/>
        <v>Poor</v>
      </c>
    </row>
    <row r="650" spans="1:19">
      <c r="A650" t="s">
        <v>663</v>
      </c>
      <c r="B650" s="1">
        <v>15.49</v>
      </c>
      <c r="C650" s="4">
        <v>2</v>
      </c>
      <c r="D650" s="2">
        <v>1.5489999999999999</v>
      </c>
      <c r="E650" s="1">
        <v>32.529000000000003</v>
      </c>
      <c r="F650" s="3">
        <v>43481</v>
      </c>
      <c r="G650" s="5">
        <v>0.63194444444444398</v>
      </c>
      <c r="H650" t="s">
        <v>15</v>
      </c>
      <c r="I650" s="1">
        <v>1.5489999999999999</v>
      </c>
      <c r="J650" s="6">
        <v>6.3</v>
      </c>
      <c r="K650" t="str">
        <f t="shared" si="40"/>
        <v>Jan</v>
      </c>
      <c r="L650" t="str">
        <f t="shared" si="41"/>
        <v>Wed</v>
      </c>
      <c r="M650" t="str">
        <f t="shared" si="42"/>
        <v>afternoon</v>
      </c>
      <c r="N650" t="str">
        <f>VLOOKUP(A650,'Customer-details'!$A$1:$C$1001,2,0)</f>
        <v>Member</v>
      </c>
      <c r="O650" t="str">
        <f>VLOOKUP(A650,'Customer-details'!$A$1:$C$1001,3,0)</f>
        <v>Female</v>
      </c>
      <c r="P650" t="str">
        <f>VLOOKUP(A650,'Product-details'!$A$1:$C$1001,2,0)</f>
        <v>Sports and travel</v>
      </c>
      <c r="Q650" t="str">
        <f>VLOOKUP(A650,'City-details'!$A$1:$C$1001,3,0)</f>
        <v>Naypyitaw</v>
      </c>
      <c r="R650" t="str">
        <f>VLOOKUP(A650,'City-details'!$A$1:$C$1001,2,0)</f>
        <v>C</v>
      </c>
      <c r="S650" t="str">
        <f t="shared" si="43"/>
        <v>Average</v>
      </c>
    </row>
    <row r="651" spans="1:19">
      <c r="A651" t="s">
        <v>664</v>
      </c>
      <c r="B651" s="1">
        <v>24.74</v>
      </c>
      <c r="C651" s="4">
        <v>10</v>
      </c>
      <c r="D651" s="2">
        <v>12.37</v>
      </c>
      <c r="E651" s="1">
        <v>259.77</v>
      </c>
      <c r="F651" s="3">
        <v>43520</v>
      </c>
      <c r="G651" s="5">
        <v>0.69722222222222197</v>
      </c>
      <c r="H651" t="s">
        <v>15</v>
      </c>
      <c r="I651" s="1">
        <v>12.37</v>
      </c>
      <c r="J651" s="6">
        <v>7.1</v>
      </c>
      <c r="K651" t="str">
        <f t="shared" si="40"/>
        <v>Feb</v>
      </c>
      <c r="L651" t="str">
        <f t="shared" si="41"/>
        <v>Sun</v>
      </c>
      <c r="M651" t="str">
        <f t="shared" si="42"/>
        <v>evening</v>
      </c>
      <c r="N651" t="str">
        <f>VLOOKUP(A651,'Customer-details'!$A$1:$C$1001,2,0)</f>
        <v>Normal</v>
      </c>
      <c r="O651" t="str">
        <f>VLOOKUP(A651,'Customer-details'!$A$1:$C$1001,3,0)</f>
        <v>Male</v>
      </c>
      <c r="P651" t="str">
        <f>VLOOKUP(A651,'Product-details'!$A$1:$C$1001,2,0)</f>
        <v>Electronic accessories</v>
      </c>
      <c r="Q651" t="str">
        <f>VLOOKUP(A651,'City-details'!$A$1:$C$1001,3,0)</f>
        <v>Naypyitaw</v>
      </c>
      <c r="R651" t="str">
        <f>VLOOKUP(A651,'City-details'!$A$1:$C$1001,2,0)</f>
        <v>C</v>
      </c>
      <c r="S651" t="str">
        <f t="shared" si="43"/>
        <v>Average</v>
      </c>
    </row>
    <row r="652" spans="1:19">
      <c r="A652" t="s">
        <v>665</v>
      </c>
      <c r="B652" s="1">
        <v>75.66</v>
      </c>
      <c r="C652" s="4">
        <v>5</v>
      </c>
      <c r="D652" s="2">
        <v>18.914999999999999</v>
      </c>
      <c r="E652" s="1">
        <v>397.21499999999997</v>
      </c>
      <c r="F652" s="3">
        <v>43480</v>
      </c>
      <c r="G652" s="5">
        <v>0.76527777777777795</v>
      </c>
      <c r="H652" t="s">
        <v>13</v>
      </c>
      <c r="I652" s="1">
        <v>18.914999999999999</v>
      </c>
      <c r="J652" s="6">
        <v>7.8</v>
      </c>
      <c r="K652" t="str">
        <f t="shared" si="40"/>
        <v>Jan</v>
      </c>
      <c r="L652" t="str">
        <f t="shared" si="41"/>
        <v>Tue</v>
      </c>
      <c r="M652" t="str">
        <f t="shared" si="42"/>
        <v>evening</v>
      </c>
      <c r="N652" t="str">
        <f>VLOOKUP(A652,'Customer-details'!$A$1:$C$1001,2,0)</f>
        <v>Normal</v>
      </c>
      <c r="O652" t="str">
        <f>VLOOKUP(A652,'Customer-details'!$A$1:$C$1001,3,0)</f>
        <v>Male</v>
      </c>
      <c r="P652" t="str">
        <f>VLOOKUP(A652,'Product-details'!$A$1:$C$1001,2,0)</f>
        <v>Electronic accessories</v>
      </c>
      <c r="Q652" t="str">
        <f>VLOOKUP(A652,'City-details'!$A$1:$C$1001,3,0)</f>
        <v>Mandalay</v>
      </c>
      <c r="R652" t="str">
        <f>VLOOKUP(A652,'City-details'!$A$1:$C$1001,2,0)</f>
        <v>B</v>
      </c>
      <c r="S652" t="str">
        <f t="shared" si="43"/>
        <v>Average</v>
      </c>
    </row>
    <row r="653" spans="1:19">
      <c r="A653" t="s">
        <v>666</v>
      </c>
      <c r="B653" s="1">
        <v>55.81</v>
      </c>
      <c r="C653" s="4">
        <v>6</v>
      </c>
      <c r="D653" s="2">
        <v>16.742999999999999</v>
      </c>
      <c r="E653" s="1">
        <v>351.60300000000001</v>
      </c>
      <c r="F653" s="3">
        <v>43487</v>
      </c>
      <c r="G653" s="5">
        <v>0.49444444444444402</v>
      </c>
      <c r="H653" t="s">
        <v>15</v>
      </c>
      <c r="I653" s="1">
        <v>16.742999999999999</v>
      </c>
      <c r="J653" s="6">
        <v>9.9</v>
      </c>
      <c r="K653" t="str">
        <f t="shared" si="40"/>
        <v>Jan</v>
      </c>
      <c r="L653" t="str">
        <f t="shared" si="41"/>
        <v>Tue</v>
      </c>
      <c r="M653" t="str">
        <f t="shared" si="42"/>
        <v>morning</v>
      </c>
      <c r="N653" t="str">
        <f>VLOOKUP(A653,'Customer-details'!$A$1:$C$1001,2,0)</f>
        <v>Normal</v>
      </c>
      <c r="O653" t="str">
        <f>VLOOKUP(A653,'Customer-details'!$A$1:$C$1001,3,0)</f>
        <v>Female</v>
      </c>
      <c r="P653" t="str">
        <f>VLOOKUP(A653,'Product-details'!$A$1:$C$1001,2,0)</f>
        <v>Health and beauty</v>
      </c>
      <c r="Q653" t="str">
        <f>VLOOKUP(A653,'City-details'!$A$1:$C$1001,3,0)</f>
        <v>Mandalay</v>
      </c>
      <c r="R653" t="str">
        <f>VLOOKUP(A653,'City-details'!$A$1:$C$1001,2,0)</f>
        <v>B</v>
      </c>
      <c r="S653" t="str">
        <f t="shared" si="43"/>
        <v>Good</v>
      </c>
    </row>
    <row r="654" spans="1:19">
      <c r="A654" t="s">
        <v>667</v>
      </c>
      <c r="B654" s="1">
        <v>72.78</v>
      </c>
      <c r="C654" s="4">
        <v>10</v>
      </c>
      <c r="D654" s="2">
        <v>36.39</v>
      </c>
      <c r="E654" s="1">
        <v>764.19</v>
      </c>
      <c r="F654" s="3">
        <v>43499</v>
      </c>
      <c r="G654" s="5">
        <v>0.72499999999999998</v>
      </c>
      <c r="H654" t="s">
        <v>15</v>
      </c>
      <c r="I654" s="1">
        <v>36.39</v>
      </c>
      <c r="J654" s="6">
        <v>7.3</v>
      </c>
      <c r="K654" t="str">
        <f t="shared" si="40"/>
        <v>Feb</v>
      </c>
      <c r="L654" t="str">
        <f t="shared" si="41"/>
        <v>Sun</v>
      </c>
      <c r="M654" t="str">
        <f t="shared" si="42"/>
        <v>evening</v>
      </c>
      <c r="N654" t="str">
        <f>VLOOKUP(A654,'Customer-details'!$A$1:$C$1001,2,0)</f>
        <v>Member</v>
      </c>
      <c r="O654" t="str">
        <f>VLOOKUP(A654,'Customer-details'!$A$1:$C$1001,3,0)</f>
        <v>Male</v>
      </c>
      <c r="P654" t="str">
        <f>VLOOKUP(A654,'Product-details'!$A$1:$C$1001,2,0)</f>
        <v>Home and lifestyle</v>
      </c>
      <c r="Q654" t="str">
        <f>VLOOKUP(A654,'City-details'!$A$1:$C$1001,3,0)</f>
        <v>Yangon</v>
      </c>
      <c r="R654" t="str">
        <f>VLOOKUP(A654,'City-details'!$A$1:$C$1001,2,0)</f>
        <v>A</v>
      </c>
      <c r="S654" t="str">
        <f t="shared" si="43"/>
        <v>Average</v>
      </c>
    </row>
    <row r="655" spans="1:19">
      <c r="A655" t="s">
        <v>668</v>
      </c>
      <c r="B655" s="1">
        <v>37.32</v>
      </c>
      <c r="C655" s="4">
        <v>9</v>
      </c>
      <c r="D655" s="2">
        <v>16.794</v>
      </c>
      <c r="E655" s="1">
        <v>352.67399999999998</v>
      </c>
      <c r="F655" s="3">
        <v>43530</v>
      </c>
      <c r="G655" s="5">
        <v>0.64652777777777803</v>
      </c>
      <c r="H655" t="s">
        <v>13</v>
      </c>
      <c r="I655" s="1">
        <v>16.794</v>
      </c>
      <c r="J655" s="6">
        <v>5.0999999999999996</v>
      </c>
      <c r="K655" t="str">
        <f t="shared" si="40"/>
        <v>Mar</v>
      </c>
      <c r="L655" t="str">
        <f t="shared" si="41"/>
        <v>Wed</v>
      </c>
      <c r="M655" t="str">
        <f t="shared" si="42"/>
        <v>afternoon</v>
      </c>
      <c r="N655" t="str">
        <f>VLOOKUP(A655,'Customer-details'!$A$1:$C$1001,2,0)</f>
        <v>Member</v>
      </c>
      <c r="O655" t="str">
        <f>VLOOKUP(A655,'Customer-details'!$A$1:$C$1001,3,0)</f>
        <v>Male</v>
      </c>
      <c r="P655" t="str">
        <f>VLOOKUP(A655,'Product-details'!$A$1:$C$1001,2,0)</f>
        <v>Sports and travel</v>
      </c>
      <c r="Q655" t="str">
        <f>VLOOKUP(A655,'City-details'!$A$1:$C$1001,3,0)</f>
        <v>Mandalay</v>
      </c>
      <c r="R655" t="str">
        <f>VLOOKUP(A655,'City-details'!$A$1:$C$1001,2,0)</f>
        <v>B</v>
      </c>
      <c r="S655" t="str">
        <f t="shared" si="43"/>
        <v>Poor</v>
      </c>
    </row>
    <row r="656" spans="1:19">
      <c r="A656" t="s">
        <v>669</v>
      </c>
      <c r="B656" s="1">
        <v>60.18</v>
      </c>
      <c r="C656" s="4">
        <v>4</v>
      </c>
      <c r="D656" s="2">
        <v>12.036</v>
      </c>
      <c r="E656" s="1">
        <v>252.756</v>
      </c>
      <c r="F656" s="3">
        <v>43512</v>
      </c>
      <c r="G656" s="5">
        <v>0.75277777777777799</v>
      </c>
      <c r="H656" t="s">
        <v>17</v>
      </c>
      <c r="I656" s="1">
        <v>12.036</v>
      </c>
      <c r="J656" s="6">
        <v>9.4</v>
      </c>
      <c r="K656" t="str">
        <f t="shared" si="40"/>
        <v>Feb</v>
      </c>
      <c r="L656" t="str">
        <f t="shared" si="41"/>
        <v>Sat</v>
      </c>
      <c r="M656" t="str">
        <f t="shared" si="42"/>
        <v>evening</v>
      </c>
      <c r="N656" t="str">
        <f>VLOOKUP(A656,'Customer-details'!$A$1:$C$1001,2,0)</f>
        <v>Member</v>
      </c>
      <c r="O656" t="str">
        <f>VLOOKUP(A656,'Customer-details'!$A$1:$C$1001,3,0)</f>
        <v>Male</v>
      </c>
      <c r="P656" t="str">
        <f>VLOOKUP(A656,'Product-details'!$A$1:$C$1001,2,0)</f>
        <v>Fashion accessories</v>
      </c>
      <c r="Q656" t="str">
        <f>VLOOKUP(A656,'City-details'!$A$1:$C$1001,3,0)</f>
        <v>Mandalay</v>
      </c>
      <c r="R656" t="str">
        <f>VLOOKUP(A656,'City-details'!$A$1:$C$1001,2,0)</f>
        <v>B</v>
      </c>
      <c r="S656" t="str">
        <f t="shared" si="43"/>
        <v>Good</v>
      </c>
    </row>
    <row r="657" spans="1:19">
      <c r="A657" t="s">
        <v>670</v>
      </c>
      <c r="B657" s="1">
        <v>15.69</v>
      </c>
      <c r="C657" s="4">
        <v>3</v>
      </c>
      <c r="D657" s="2">
        <v>2.3534999999999999</v>
      </c>
      <c r="E657" s="1">
        <v>49.423499999999997</v>
      </c>
      <c r="F657" s="3">
        <v>43538</v>
      </c>
      <c r="G657" s="5">
        <v>0.59236111111111101</v>
      </c>
      <c r="H657" t="s">
        <v>17</v>
      </c>
      <c r="I657" s="1">
        <v>2.3534999999999999</v>
      </c>
      <c r="J657" s="6">
        <v>5.8</v>
      </c>
      <c r="K657" t="str">
        <f t="shared" si="40"/>
        <v>Mar</v>
      </c>
      <c r="L657" t="str">
        <f t="shared" si="41"/>
        <v>Thu</v>
      </c>
      <c r="M657" t="str">
        <f t="shared" si="42"/>
        <v>afternoon</v>
      </c>
      <c r="N657" t="str">
        <f>VLOOKUP(A657,'Customer-details'!$A$1:$C$1001,2,0)</f>
        <v>Normal</v>
      </c>
      <c r="O657" t="str">
        <f>VLOOKUP(A657,'Customer-details'!$A$1:$C$1001,3,0)</f>
        <v>Female</v>
      </c>
      <c r="P657" t="str">
        <f>VLOOKUP(A657,'Product-details'!$A$1:$C$1001,2,0)</f>
        <v>Electronic accessories</v>
      </c>
      <c r="Q657" t="str">
        <f>VLOOKUP(A657,'City-details'!$A$1:$C$1001,3,0)</f>
        <v>Yangon</v>
      </c>
      <c r="R657" t="str">
        <f>VLOOKUP(A657,'City-details'!$A$1:$C$1001,2,0)</f>
        <v>A</v>
      </c>
      <c r="S657" t="str">
        <f t="shared" si="43"/>
        <v>Poor</v>
      </c>
    </row>
    <row r="658" spans="1:19">
      <c r="A658" t="s">
        <v>671</v>
      </c>
      <c r="B658" s="1">
        <v>99.69</v>
      </c>
      <c r="C658" s="4">
        <v>1</v>
      </c>
      <c r="D658" s="2">
        <v>4.9844999999999997</v>
      </c>
      <c r="E658" s="1">
        <v>104.67449999999999</v>
      </c>
      <c r="F658" s="3">
        <v>43523</v>
      </c>
      <c r="G658" s="5">
        <v>0.43263888888888902</v>
      </c>
      <c r="H658" t="s">
        <v>17</v>
      </c>
      <c r="I658" s="1">
        <v>4.9844999999999997</v>
      </c>
      <c r="J658" s="6">
        <v>8</v>
      </c>
      <c r="K658" t="str">
        <f t="shared" si="40"/>
        <v>Feb</v>
      </c>
      <c r="L658" t="str">
        <f t="shared" si="41"/>
        <v>Wed</v>
      </c>
      <c r="M658" t="str">
        <f t="shared" si="42"/>
        <v>morning</v>
      </c>
      <c r="N658" t="str">
        <f>VLOOKUP(A658,'Customer-details'!$A$1:$C$1001,2,0)</f>
        <v>Normal</v>
      </c>
      <c r="O658" t="str">
        <f>VLOOKUP(A658,'Customer-details'!$A$1:$C$1001,3,0)</f>
        <v>Female</v>
      </c>
      <c r="P658" t="str">
        <f>VLOOKUP(A658,'Product-details'!$A$1:$C$1001,2,0)</f>
        <v>Electronic accessories</v>
      </c>
      <c r="Q658" t="str">
        <f>VLOOKUP(A658,'City-details'!$A$1:$C$1001,3,0)</f>
        <v>Naypyitaw</v>
      </c>
      <c r="R658" t="str">
        <f>VLOOKUP(A658,'City-details'!$A$1:$C$1001,2,0)</f>
        <v>C</v>
      </c>
      <c r="S658" t="str">
        <f t="shared" si="43"/>
        <v>Good</v>
      </c>
    </row>
    <row r="659" spans="1:19">
      <c r="A659" t="s">
        <v>672</v>
      </c>
      <c r="B659" s="1">
        <v>88.15</v>
      </c>
      <c r="C659" s="4">
        <v>3</v>
      </c>
      <c r="D659" s="2">
        <v>13.2225</v>
      </c>
      <c r="E659" s="1">
        <v>277.67250000000001</v>
      </c>
      <c r="F659" s="3">
        <v>43483</v>
      </c>
      <c r="G659" s="5">
        <v>0.42430555555555599</v>
      </c>
      <c r="H659" t="s">
        <v>13</v>
      </c>
      <c r="I659" s="1">
        <v>13.2225</v>
      </c>
      <c r="J659" s="6">
        <v>7.9</v>
      </c>
      <c r="K659" t="str">
        <f t="shared" si="40"/>
        <v>Jan</v>
      </c>
      <c r="L659" t="str">
        <f t="shared" si="41"/>
        <v>Fri</v>
      </c>
      <c r="M659" t="str">
        <f t="shared" si="42"/>
        <v>morning</v>
      </c>
      <c r="N659" t="str">
        <f>VLOOKUP(A659,'Customer-details'!$A$1:$C$1001,2,0)</f>
        <v>Member</v>
      </c>
      <c r="O659" t="str">
        <f>VLOOKUP(A659,'Customer-details'!$A$1:$C$1001,3,0)</f>
        <v>Female</v>
      </c>
      <c r="P659" t="str">
        <f>VLOOKUP(A659,'Product-details'!$A$1:$C$1001,2,0)</f>
        <v>Fashion accessories</v>
      </c>
      <c r="Q659" t="str">
        <f>VLOOKUP(A659,'City-details'!$A$1:$C$1001,3,0)</f>
        <v>Yangon</v>
      </c>
      <c r="R659" t="str">
        <f>VLOOKUP(A659,'City-details'!$A$1:$C$1001,2,0)</f>
        <v>A</v>
      </c>
      <c r="S659" t="str">
        <f t="shared" si="43"/>
        <v>Average</v>
      </c>
    </row>
    <row r="660" spans="1:19">
      <c r="A660" t="s">
        <v>673</v>
      </c>
      <c r="B660" s="1">
        <v>27.93</v>
      </c>
      <c r="C660" s="4">
        <v>5</v>
      </c>
      <c r="D660" s="2">
        <v>6.9824999999999999</v>
      </c>
      <c r="E660" s="1">
        <v>146.63249999999999</v>
      </c>
      <c r="F660" s="3">
        <v>43494</v>
      </c>
      <c r="G660" s="5">
        <v>0.65833333333333299</v>
      </c>
      <c r="H660" t="s">
        <v>15</v>
      </c>
      <c r="I660" s="1">
        <v>6.9824999999999999</v>
      </c>
      <c r="J660" s="6">
        <v>5.9</v>
      </c>
      <c r="K660" t="str">
        <f t="shared" si="40"/>
        <v>Jan</v>
      </c>
      <c r="L660" t="str">
        <f t="shared" si="41"/>
        <v>Tue</v>
      </c>
      <c r="M660" t="str">
        <f t="shared" si="42"/>
        <v>afternoon</v>
      </c>
      <c r="N660" t="str">
        <f>VLOOKUP(A660,'Customer-details'!$A$1:$C$1001,2,0)</f>
        <v>Member</v>
      </c>
      <c r="O660" t="str">
        <f>VLOOKUP(A660,'Customer-details'!$A$1:$C$1001,3,0)</f>
        <v>Female</v>
      </c>
      <c r="P660" t="str">
        <f>VLOOKUP(A660,'Product-details'!$A$1:$C$1001,2,0)</f>
        <v>Sports and travel</v>
      </c>
      <c r="Q660" t="str">
        <f>VLOOKUP(A660,'City-details'!$A$1:$C$1001,3,0)</f>
        <v>Yangon</v>
      </c>
      <c r="R660" t="str">
        <f>VLOOKUP(A660,'City-details'!$A$1:$C$1001,2,0)</f>
        <v>A</v>
      </c>
      <c r="S660" t="str">
        <f t="shared" si="43"/>
        <v>Poor</v>
      </c>
    </row>
    <row r="661" spans="1:19">
      <c r="A661" t="s">
        <v>674</v>
      </c>
      <c r="B661" s="1">
        <v>55.45</v>
      </c>
      <c r="C661" s="4">
        <v>1</v>
      </c>
      <c r="D661" s="2">
        <v>2.7725</v>
      </c>
      <c r="E661" s="1">
        <v>58.222499999999997</v>
      </c>
      <c r="F661" s="3">
        <v>43522</v>
      </c>
      <c r="G661" s="5">
        <v>0.74027777777777803</v>
      </c>
      <c r="H661" t="s">
        <v>17</v>
      </c>
      <c r="I661" s="1">
        <v>2.7725</v>
      </c>
      <c r="J661" s="6">
        <v>4.9000000000000004</v>
      </c>
      <c r="K661" t="str">
        <f t="shared" si="40"/>
        <v>Feb</v>
      </c>
      <c r="L661" t="str">
        <f t="shared" si="41"/>
        <v>Tue</v>
      </c>
      <c r="M661" t="str">
        <f t="shared" si="42"/>
        <v>evening</v>
      </c>
      <c r="N661" t="str">
        <f>VLOOKUP(A661,'Customer-details'!$A$1:$C$1001,2,0)</f>
        <v>Member</v>
      </c>
      <c r="O661" t="str">
        <f>VLOOKUP(A661,'Customer-details'!$A$1:$C$1001,3,0)</f>
        <v>Male</v>
      </c>
      <c r="P661" t="str">
        <f>VLOOKUP(A661,'Product-details'!$A$1:$C$1001,2,0)</f>
        <v>Fashion accessories</v>
      </c>
      <c r="Q661" t="str">
        <f>VLOOKUP(A661,'City-details'!$A$1:$C$1001,3,0)</f>
        <v>Yangon</v>
      </c>
      <c r="R661" t="str">
        <f>VLOOKUP(A661,'City-details'!$A$1:$C$1001,2,0)</f>
        <v>A</v>
      </c>
      <c r="S661" t="str">
        <f t="shared" si="43"/>
        <v>Poor</v>
      </c>
    </row>
    <row r="662" spans="1:19">
      <c r="A662" t="s">
        <v>675</v>
      </c>
      <c r="B662" s="1">
        <v>42.97</v>
      </c>
      <c r="C662" s="4">
        <v>3</v>
      </c>
      <c r="D662" s="2">
        <v>6.4455</v>
      </c>
      <c r="E662" s="1">
        <v>135.35550000000001</v>
      </c>
      <c r="F662" s="3">
        <v>43499</v>
      </c>
      <c r="G662" s="5">
        <v>0.49027777777777798</v>
      </c>
      <c r="H662" t="s">
        <v>15</v>
      </c>
      <c r="I662" s="1">
        <v>6.4455</v>
      </c>
      <c r="J662" s="6">
        <v>9.3000000000000007</v>
      </c>
      <c r="K662" t="str">
        <f t="shared" si="40"/>
        <v>Feb</v>
      </c>
      <c r="L662" t="str">
        <f t="shared" si="41"/>
        <v>Sun</v>
      </c>
      <c r="M662" t="str">
        <f t="shared" si="42"/>
        <v>morning</v>
      </c>
      <c r="N662" t="str">
        <f>VLOOKUP(A662,'Customer-details'!$A$1:$C$1001,2,0)</f>
        <v>Normal</v>
      </c>
      <c r="O662" t="str">
        <f>VLOOKUP(A662,'Customer-details'!$A$1:$C$1001,3,0)</f>
        <v>Female</v>
      </c>
      <c r="P662" t="str">
        <f>VLOOKUP(A662,'Product-details'!$A$1:$C$1001,2,0)</f>
        <v>Sports and travel</v>
      </c>
      <c r="Q662" t="str">
        <f>VLOOKUP(A662,'City-details'!$A$1:$C$1001,3,0)</f>
        <v>Mandalay</v>
      </c>
      <c r="R662" t="str">
        <f>VLOOKUP(A662,'City-details'!$A$1:$C$1001,2,0)</f>
        <v>B</v>
      </c>
      <c r="S662" t="str">
        <f t="shared" si="43"/>
        <v>Good</v>
      </c>
    </row>
    <row r="663" spans="1:19">
      <c r="A663" t="s">
        <v>676</v>
      </c>
      <c r="B663" s="1">
        <v>17.14</v>
      </c>
      <c r="C663" s="4">
        <v>7</v>
      </c>
      <c r="D663" s="2">
        <v>5.9989999999999997</v>
      </c>
      <c r="E663" s="1">
        <v>125.979</v>
      </c>
      <c r="F663" s="3">
        <v>43481</v>
      </c>
      <c r="G663" s="5">
        <v>0.50486111111111098</v>
      </c>
      <c r="H663" t="s">
        <v>17</v>
      </c>
      <c r="I663" s="1">
        <v>5.9989999999999997</v>
      </c>
      <c r="J663" s="6">
        <v>7.9</v>
      </c>
      <c r="K663" t="str">
        <f t="shared" si="40"/>
        <v>Jan</v>
      </c>
      <c r="L663" t="str">
        <f t="shared" si="41"/>
        <v>Wed</v>
      </c>
      <c r="M663" t="str">
        <f t="shared" si="42"/>
        <v>afternoon</v>
      </c>
      <c r="N663" t="str">
        <f>VLOOKUP(A663,'Customer-details'!$A$1:$C$1001,2,0)</f>
        <v>Member</v>
      </c>
      <c r="O663" t="str">
        <f>VLOOKUP(A663,'Customer-details'!$A$1:$C$1001,3,0)</f>
        <v>Male</v>
      </c>
      <c r="P663" t="str">
        <f>VLOOKUP(A663,'Product-details'!$A$1:$C$1001,2,0)</f>
        <v>Sports and travel</v>
      </c>
      <c r="Q663" t="str">
        <f>VLOOKUP(A663,'City-details'!$A$1:$C$1001,3,0)</f>
        <v>Naypyitaw</v>
      </c>
      <c r="R663" t="str">
        <f>VLOOKUP(A663,'City-details'!$A$1:$C$1001,2,0)</f>
        <v>C</v>
      </c>
      <c r="S663" t="str">
        <f t="shared" si="43"/>
        <v>Average</v>
      </c>
    </row>
    <row r="664" spans="1:19">
      <c r="A664" t="s">
        <v>677</v>
      </c>
      <c r="B664" s="1">
        <v>58.75</v>
      </c>
      <c r="C664" s="4">
        <v>6</v>
      </c>
      <c r="D664" s="2">
        <v>17.625</v>
      </c>
      <c r="E664" s="1">
        <v>370.125</v>
      </c>
      <c r="F664" s="3">
        <v>43548</v>
      </c>
      <c r="G664" s="5">
        <v>0.75972222222222197</v>
      </c>
      <c r="H664" t="s">
        <v>17</v>
      </c>
      <c r="I664" s="1">
        <v>17.625</v>
      </c>
      <c r="J664" s="6">
        <v>5.9</v>
      </c>
      <c r="K664" t="str">
        <f t="shared" si="40"/>
        <v>Mar</v>
      </c>
      <c r="L664" t="str">
        <f t="shared" si="41"/>
        <v>Sun</v>
      </c>
      <c r="M664" t="str">
        <f t="shared" si="42"/>
        <v>evening</v>
      </c>
      <c r="N664" t="str">
        <f>VLOOKUP(A664,'Customer-details'!$A$1:$C$1001,2,0)</f>
        <v>Member</v>
      </c>
      <c r="O664" t="str">
        <f>VLOOKUP(A664,'Customer-details'!$A$1:$C$1001,3,0)</f>
        <v>Female</v>
      </c>
      <c r="P664" t="str">
        <f>VLOOKUP(A664,'Product-details'!$A$1:$C$1001,2,0)</f>
        <v>Fashion accessories</v>
      </c>
      <c r="Q664" t="str">
        <f>VLOOKUP(A664,'City-details'!$A$1:$C$1001,3,0)</f>
        <v>Mandalay</v>
      </c>
      <c r="R664" t="str">
        <f>VLOOKUP(A664,'City-details'!$A$1:$C$1001,2,0)</f>
        <v>B</v>
      </c>
      <c r="S664" t="str">
        <f t="shared" si="43"/>
        <v>Poor</v>
      </c>
    </row>
    <row r="665" spans="1:19">
      <c r="A665" t="s">
        <v>678</v>
      </c>
      <c r="B665" s="1">
        <v>87.1</v>
      </c>
      <c r="C665" s="4">
        <v>10</v>
      </c>
      <c r="D665" s="2">
        <v>43.55</v>
      </c>
      <c r="E665" s="1">
        <v>914.55</v>
      </c>
      <c r="F665" s="3">
        <v>43508</v>
      </c>
      <c r="G665" s="5">
        <v>0.61458333333333304</v>
      </c>
      <c r="H665" t="s">
        <v>17</v>
      </c>
      <c r="I665" s="1">
        <v>43.55</v>
      </c>
      <c r="J665" s="6">
        <v>9.9</v>
      </c>
      <c r="K665" t="str">
        <f t="shared" si="40"/>
        <v>Feb</v>
      </c>
      <c r="L665" t="str">
        <f t="shared" si="41"/>
        <v>Tue</v>
      </c>
      <c r="M665" t="str">
        <f t="shared" si="42"/>
        <v>afternoon</v>
      </c>
      <c r="N665" t="str">
        <f>VLOOKUP(A665,'Customer-details'!$A$1:$C$1001,2,0)</f>
        <v>Member</v>
      </c>
      <c r="O665" t="str">
        <f>VLOOKUP(A665,'Customer-details'!$A$1:$C$1001,3,0)</f>
        <v>Female</v>
      </c>
      <c r="P665" t="str">
        <f>VLOOKUP(A665,'Product-details'!$A$1:$C$1001,2,0)</f>
        <v>Food and beverages</v>
      </c>
      <c r="Q665" t="str">
        <f>VLOOKUP(A665,'City-details'!$A$1:$C$1001,3,0)</f>
        <v>Naypyitaw</v>
      </c>
      <c r="R665" t="str">
        <f>VLOOKUP(A665,'City-details'!$A$1:$C$1001,2,0)</f>
        <v>C</v>
      </c>
      <c r="S665" t="str">
        <f t="shared" si="43"/>
        <v>Good</v>
      </c>
    </row>
    <row r="666" spans="1:19">
      <c r="A666" t="s">
        <v>679</v>
      </c>
      <c r="B666" s="1">
        <v>98.8</v>
      </c>
      <c r="C666" s="4">
        <v>2</v>
      </c>
      <c r="D666" s="2">
        <v>9.8800000000000008</v>
      </c>
      <c r="E666" s="1">
        <v>207.48</v>
      </c>
      <c r="F666" s="3">
        <v>43517</v>
      </c>
      <c r="G666" s="5">
        <v>0.485416666666667</v>
      </c>
      <c r="H666" t="s">
        <v>15</v>
      </c>
      <c r="I666" s="1">
        <v>9.8800000000000008</v>
      </c>
      <c r="J666" s="6">
        <v>7.7</v>
      </c>
      <c r="K666" t="str">
        <f t="shared" si="40"/>
        <v>Feb</v>
      </c>
      <c r="L666" t="str">
        <f t="shared" si="41"/>
        <v>Thu</v>
      </c>
      <c r="M666" t="str">
        <f t="shared" si="42"/>
        <v>morning</v>
      </c>
      <c r="N666" t="str">
        <f>VLOOKUP(A666,'Customer-details'!$A$1:$C$1001,2,0)</f>
        <v>Normal</v>
      </c>
      <c r="O666" t="str">
        <f>VLOOKUP(A666,'Customer-details'!$A$1:$C$1001,3,0)</f>
        <v>Female</v>
      </c>
      <c r="P666" t="str">
        <f>VLOOKUP(A666,'Product-details'!$A$1:$C$1001,2,0)</f>
        <v>Sports and travel</v>
      </c>
      <c r="Q666" t="str">
        <f>VLOOKUP(A666,'City-details'!$A$1:$C$1001,3,0)</f>
        <v>Naypyitaw</v>
      </c>
      <c r="R666" t="str">
        <f>VLOOKUP(A666,'City-details'!$A$1:$C$1001,2,0)</f>
        <v>C</v>
      </c>
      <c r="S666" t="str">
        <f t="shared" si="43"/>
        <v>Average</v>
      </c>
    </row>
    <row r="667" spans="1:19">
      <c r="A667" t="s">
        <v>680</v>
      </c>
      <c r="B667" s="1">
        <v>48.63</v>
      </c>
      <c r="C667" s="4">
        <v>4</v>
      </c>
      <c r="D667" s="2">
        <v>9.7260000000000009</v>
      </c>
      <c r="E667" s="1">
        <v>204.24600000000001</v>
      </c>
      <c r="F667" s="3">
        <v>43500</v>
      </c>
      <c r="G667" s="5">
        <v>0.655555555555556</v>
      </c>
      <c r="H667" t="s">
        <v>13</v>
      </c>
      <c r="I667" s="1">
        <v>9.7260000000000009</v>
      </c>
      <c r="J667" s="6">
        <v>7.6</v>
      </c>
      <c r="K667" t="str">
        <f t="shared" si="40"/>
        <v>Feb</v>
      </c>
      <c r="L667" t="str">
        <f t="shared" si="41"/>
        <v>Mon</v>
      </c>
      <c r="M667" t="str">
        <f t="shared" si="42"/>
        <v>afternoon</v>
      </c>
      <c r="N667" t="str">
        <f>VLOOKUP(A667,'Customer-details'!$A$1:$C$1001,2,0)</f>
        <v>Normal</v>
      </c>
      <c r="O667" t="str">
        <f>VLOOKUP(A667,'Customer-details'!$A$1:$C$1001,3,0)</f>
        <v>Female</v>
      </c>
      <c r="P667" t="str">
        <f>VLOOKUP(A667,'Product-details'!$A$1:$C$1001,2,0)</f>
        <v>Fashion accessories</v>
      </c>
      <c r="Q667" t="str">
        <f>VLOOKUP(A667,'City-details'!$A$1:$C$1001,3,0)</f>
        <v>Yangon</v>
      </c>
      <c r="R667" t="str">
        <f>VLOOKUP(A667,'City-details'!$A$1:$C$1001,2,0)</f>
        <v>A</v>
      </c>
      <c r="S667" t="str">
        <f t="shared" si="43"/>
        <v>Average</v>
      </c>
    </row>
    <row r="668" spans="1:19">
      <c r="A668" t="s">
        <v>681</v>
      </c>
      <c r="B668" s="1">
        <v>57.74</v>
      </c>
      <c r="C668" s="4">
        <v>3</v>
      </c>
      <c r="D668" s="2">
        <v>8.6609999999999996</v>
      </c>
      <c r="E668" s="1">
        <v>181.881</v>
      </c>
      <c r="F668" s="3">
        <v>43516</v>
      </c>
      <c r="G668" s="5">
        <v>0.54583333333333295</v>
      </c>
      <c r="H668" t="s">
        <v>13</v>
      </c>
      <c r="I668" s="1">
        <v>8.6609999999999996</v>
      </c>
      <c r="J668" s="6">
        <v>7.7</v>
      </c>
      <c r="K668" t="str">
        <f t="shared" si="40"/>
        <v>Feb</v>
      </c>
      <c r="L668" t="str">
        <f t="shared" si="41"/>
        <v>Wed</v>
      </c>
      <c r="M668" t="str">
        <f t="shared" si="42"/>
        <v>afternoon</v>
      </c>
      <c r="N668" t="str">
        <f>VLOOKUP(A668,'Customer-details'!$A$1:$C$1001,2,0)</f>
        <v>Member</v>
      </c>
      <c r="O668" t="str">
        <f>VLOOKUP(A668,'Customer-details'!$A$1:$C$1001,3,0)</f>
        <v>Male</v>
      </c>
      <c r="P668" t="str">
        <f>VLOOKUP(A668,'Product-details'!$A$1:$C$1001,2,0)</f>
        <v>Food and beverages</v>
      </c>
      <c r="Q668" t="str">
        <f>VLOOKUP(A668,'City-details'!$A$1:$C$1001,3,0)</f>
        <v>Mandalay</v>
      </c>
      <c r="R668" t="str">
        <f>VLOOKUP(A668,'City-details'!$A$1:$C$1001,2,0)</f>
        <v>B</v>
      </c>
      <c r="S668" t="str">
        <f t="shared" si="43"/>
        <v>Average</v>
      </c>
    </row>
    <row r="669" spans="1:19">
      <c r="A669" t="s">
        <v>682</v>
      </c>
      <c r="B669" s="1">
        <v>17.97</v>
      </c>
      <c r="C669" s="4">
        <v>4</v>
      </c>
      <c r="D669" s="2">
        <v>3.5939999999999999</v>
      </c>
      <c r="E669" s="1">
        <v>75.474000000000004</v>
      </c>
      <c r="F669" s="3">
        <v>43519</v>
      </c>
      <c r="G669" s="5">
        <v>0.86319444444444404</v>
      </c>
      <c r="H669" t="s">
        <v>13</v>
      </c>
      <c r="I669" s="1">
        <v>3.5939999999999999</v>
      </c>
      <c r="J669" s="6">
        <v>6.4</v>
      </c>
      <c r="K669" t="str">
        <f t="shared" si="40"/>
        <v>Feb</v>
      </c>
      <c r="L669" t="str">
        <f t="shared" si="41"/>
        <v>Sat</v>
      </c>
      <c r="M669" t="str">
        <f t="shared" si="42"/>
        <v>evening</v>
      </c>
      <c r="N669" t="str">
        <f>VLOOKUP(A669,'Customer-details'!$A$1:$C$1001,2,0)</f>
        <v>Normal</v>
      </c>
      <c r="O669" t="str">
        <f>VLOOKUP(A669,'Customer-details'!$A$1:$C$1001,3,0)</f>
        <v>Female</v>
      </c>
      <c r="P669" t="str">
        <f>VLOOKUP(A669,'Product-details'!$A$1:$C$1001,2,0)</f>
        <v>Health and beauty</v>
      </c>
      <c r="Q669" t="str">
        <f>VLOOKUP(A669,'City-details'!$A$1:$C$1001,3,0)</f>
        <v>Mandalay</v>
      </c>
      <c r="R669" t="str">
        <f>VLOOKUP(A669,'City-details'!$A$1:$C$1001,2,0)</f>
        <v>B</v>
      </c>
      <c r="S669" t="str">
        <f t="shared" si="43"/>
        <v>Average</v>
      </c>
    </row>
    <row r="670" spans="1:19">
      <c r="A670" t="s">
        <v>683</v>
      </c>
      <c r="B670" s="1">
        <v>47.71</v>
      </c>
      <c r="C670" s="4">
        <v>6</v>
      </c>
      <c r="D670" s="2">
        <v>14.313000000000001</v>
      </c>
      <c r="E670" s="1">
        <v>300.57299999999998</v>
      </c>
      <c r="F670" s="3">
        <v>43512</v>
      </c>
      <c r="G670" s="5">
        <v>0.59652777777777799</v>
      </c>
      <c r="H670" t="s">
        <v>13</v>
      </c>
      <c r="I670" s="1">
        <v>14.313000000000001</v>
      </c>
      <c r="J670" s="6">
        <v>4.4000000000000004</v>
      </c>
      <c r="K670" t="str">
        <f t="shared" si="40"/>
        <v>Feb</v>
      </c>
      <c r="L670" t="str">
        <f t="shared" si="41"/>
        <v>Sat</v>
      </c>
      <c r="M670" t="str">
        <f t="shared" si="42"/>
        <v>afternoon</v>
      </c>
      <c r="N670" t="str">
        <f>VLOOKUP(A670,'Customer-details'!$A$1:$C$1001,2,0)</f>
        <v>Member</v>
      </c>
      <c r="O670" t="str">
        <f>VLOOKUP(A670,'Customer-details'!$A$1:$C$1001,3,0)</f>
        <v>Female</v>
      </c>
      <c r="P670" t="str">
        <f>VLOOKUP(A670,'Product-details'!$A$1:$C$1001,2,0)</f>
        <v>Health and beauty</v>
      </c>
      <c r="Q670" t="str">
        <f>VLOOKUP(A670,'City-details'!$A$1:$C$1001,3,0)</f>
        <v>Naypyitaw</v>
      </c>
      <c r="R670" t="str">
        <f>VLOOKUP(A670,'City-details'!$A$1:$C$1001,2,0)</f>
        <v>C</v>
      </c>
      <c r="S670" t="str">
        <f t="shared" si="43"/>
        <v>Poor</v>
      </c>
    </row>
    <row r="671" spans="1:19">
      <c r="A671" t="s">
        <v>684</v>
      </c>
      <c r="B671" s="1">
        <v>40.619999999999997</v>
      </c>
      <c r="C671" s="4">
        <v>2</v>
      </c>
      <c r="D671" s="2">
        <v>4.0620000000000003</v>
      </c>
      <c r="E671" s="1">
        <v>85.302000000000007</v>
      </c>
      <c r="F671" s="3">
        <v>43482</v>
      </c>
      <c r="G671" s="5">
        <v>0.41736111111111102</v>
      </c>
      <c r="H671" t="s">
        <v>17</v>
      </c>
      <c r="I671" s="1">
        <v>4.0620000000000003</v>
      </c>
      <c r="J671" s="6">
        <v>4.0999999999999996</v>
      </c>
      <c r="K671" t="str">
        <f t="shared" si="40"/>
        <v>Jan</v>
      </c>
      <c r="L671" t="str">
        <f t="shared" si="41"/>
        <v>Thu</v>
      </c>
      <c r="M671" t="str">
        <f t="shared" si="42"/>
        <v>morning</v>
      </c>
      <c r="N671" t="str">
        <f>VLOOKUP(A671,'Customer-details'!$A$1:$C$1001,2,0)</f>
        <v>Normal</v>
      </c>
      <c r="O671" t="str">
        <f>VLOOKUP(A671,'Customer-details'!$A$1:$C$1001,3,0)</f>
        <v>Female</v>
      </c>
      <c r="P671" t="str">
        <f>VLOOKUP(A671,'Product-details'!$A$1:$C$1001,2,0)</f>
        <v>Sports and travel</v>
      </c>
      <c r="Q671" t="str">
        <f>VLOOKUP(A671,'City-details'!$A$1:$C$1001,3,0)</f>
        <v>Mandalay</v>
      </c>
      <c r="R671" t="str">
        <f>VLOOKUP(A671,'City-details'!$A$1:$C$1001,2,0)</f>
        <v>B</v>
      </c>
      <c r="S671" t="str">
        <f t="shared" si="43"/>
        <v>Poor</v>
      </c>
    </row>
    <row r="672" spans="1:19">
      <c r="A672" t="s">
        <v>685</v>
      </c>
      <c r="B672" s="1">
        <v>56.04</v>
      </c>
      <c r="C672" s="4">
        <v>10</v>
      </c>
      <c r="D672" s="2">
        <v>28.02</v>
      </c>
      <c r="E672" s="1">
        <v>588.41999999999996</v>
      </c>
      <c r="F672" s="3">
        <v>43479</v>
      </c>
      <c r="G672" s="5">
        <v>0.8125</v>
      </c>
      <c r="H672" t="s">
        <v>13</v>
      </c>
      <c r="I672" s="1">
        <v>28.02</v>
      </c>
      <c r="J672" s="6">
        <v>4.4000000000000004</v>
      </c>
      <c r="K672" t="str">
        <f t="shared" si="40"/>
        <v>Jan</v>
      </c>
      <c r="L672" t="str">
        <f t="shared" si="41"/>
        <v>Mon</v>
      </c>
      <c r="M672" t="str">
        <f t="shared" si="42"/>
        <v>evening</v>
      </c>
      <c r="N672" t="str">
        <f>VLOOKUP(A672,'Customer-details'!$A$1:$C$1001,2,0)</f>
        <v>Member</v>
      </c>
      <c r="O672" t="str">
        <f>VLOOKUP(A672,'Customer-details'!$A$1:$C$1001,3,0)</f>
        <v>Male</v>
      </c>
      <c r="P672" t="str">
        <f>VLOOKUP(A672,'Product-details'!$A$1:$C$1001,2,0)</f>
        <v>Fashion accessories</v>
      </c>
      <c r="Q672" t="str">
        <f>VLOOKUP(A672,'City-details'!$A$1:$C$1001,3,0)</f>
        <v>Yangon</v>
      </c>
      <c r="R672" t="str">
        <f>VLOOKUP(A672,'City-details'!$A$1:$C$1001,2,0)</f>
        <v>A</v>
      </c>
      <c r="S672" t="str">
        <f t="shared" si="43"/>
        <v>Poor</v>
      </c>
    </row>
    <row r="673" spans="1:19">
      <c r="A673" t="s">
        <v>686</v>
      </c>
      <c r="B673" s="1">
        <v>93.4</v>
      </c>
      <c r="C673" s="4">
        <v>2</v>
      </c>
      <c r="D673" s="2">
        <v>9.34</v>
      </c>
      <c r="E673" s="1">
        <v>196.14</v>
      </c>
      <c r="F673" s="3">
        <v>43554</v>
      </c>
      <c r="G673" s="5">
        <v>0.69027777777777799</v>
      </c>
      <c r="H673" t="s">
        <v>15</v>
      </c>
      <c r="I673" s="1">
        <v>9.34</v>
      </c>
      <c r="J673" s="6">
        <v>5.5</v>
      </c>
      <c r="K673" t="str">
        <f t="shared" si="40"/>
        <v>Mar</v>
      </c>
      <c r="L673" t="str">
        <f t="shared" si="41"/>
        <v>Sat</v>
      </c>
      <c r="M673" t="str">
        <f t="shared" si="42"/>
        <v>evening</v>
      </c>
      <c r="N673" t="str">
        <f>VLOOKUP(A673,'Customer-details'!$A$1:$C$1001,2,0)</f>
        <v>Member</v>
      </c>
      <c r="O673" t="str">
        <f>VLOOKUP(A673,'Customer-details'!$A$1:$C$1001,3,0)</f>
        <v>Male</v>
      </c>
      <c r="P673" t="str">
        <f>VLOOKUP(A673,'Product-details'!$A$1:$C$1001,2,0)</f>
        <v>Food and beverages</v>
      </c>
      <c r="Q673" t="str">
        <f>VLOOKUP(A673,'City-details'!$A$1:$C$1001,3,0)</f>
        <v>Mandalay</v>
      </c>
      <c r="R673" t="str">
        <f>VLOOKUP(A673,'City-details'!$A$1:$C$1001,2,0)</f>
        <v>B</v>
      </c>
      <c r="S673" t="str">
        <f t="shared" si="43"/>
        <v>Poor</v>
      </c>
    </row>
    <row r="674" spans="1:19">
      <c r="A674" t="s">
        <v>687</v>
      </c>
      <c r="B674" s="1">
        <v>73.41</v>
      </c>
      <c r="C674" s="4">
        <v>3</v>
      </c>
      <c r="D674" s="2">
        <v>11.0115</v>
      </c>
      <c r="E674" s="1">
        <v>231.2415</v>
      </c>
      <c r="F674" s="3">
        <v>43526</v>
      </c>
      <c r="G674" s="5">
        <v>0.54861111111111105</v>
      </c>
      <c r="H674" t="s">
        <v>13</v>
      </c>
      <c r="I674" s="1">
        <v>11.0115</v>
      </c>
      <c r="J674" s="6">
        <v>4</v>
      </c>
      <c r="K674" t="str">
        <f t="shared" si="40"/>
        <v>Mar</v>
      </c>
      <c r="L674" t="str">
        <f t="shared" si="41"/>
        <v>Sat</v>
      </c>
      <c r="M674" t="str">
        <f t="shared" si="42"/>
        <v>afternoon</v>
      </c>
      <c r="N674" t="str">
        <f>VLOOKUP(A674,'Customer-details'!$A$1:$C$1001,2,0)</f>
        <v>Normal</v>
      </c>
      <c r="O674" t="str">
        <f>VLOOKUP(A674,'Customer-details'!$A$1:$C$1001,3,0)</f>
        <v>Female</v>
      </c>
      <c r="P674" t="str">
        <f>VLOOKUP(A674,'Product-details'!$A$1:$C$1001,2,0)</f>
        <v>Health and beauty</v>
      </c>
      <c r="Q674" t="str">
        <f>VLOOKUP(A674,'City-details'!$A$1:$C$1001,3,0)</f>
        <v>Mandalay</v>
      </c>
      <c r="R674" t="str">
        <f>VLOOKUP(A674,'City-details'!$A$1:$C$1001,2,0)</f>
        <v>B</v>
      </c>
      <c r="S674" t="str">
        <f t="shared" si="43"/>
        <v>Poor</v>
      </c>
    </row>
    <row r="675" spans="1:19">
      <c r="A675" t="s">
        <v>688</v>
      </c>
      <c r="B675" s="1">
        <v>33.64</v>
      </c>
      <c r="C675" s="4">
        <v>8</v>
      </c>
      <c r="D675" s="2">
        <v>13.456</v>
      </c>
      <c r="E675" s="1">
        <v>282.57600000000002</v>
      </c>
      <c r="F675" s="3">
        <v>43511</v>
      </c>
      <c r="G675" s="5">
        <v>0.71527777777777801</v>
      </c>
      <c r="H675" t="s">
        <v>17</v>
      </c>
      <c r="I675" s="1">
        <v>13.456</v>
      </c>
      <c r="J675" s="6">
        <v>9.3000000000000007</v>
      </c>
      <c r="K675" t="str">
        <f t="shared" si="40"/>
        <v>Feb</v>
      </c>
      <c r="L675" t="str">
        <f t="shared" si="41"/>
        <v>Fri</v>
      </c>
      <c r="M675" t="str">
        <f t="shared" si="42"/>
        <v>evening</v>
      </c>
      <c r="N675" t="str">
        <f>VLOOKUP(A675,'Customer-details'!$A$1:$C$1001,2,0)</f>
        <v>Normal</v>
      </c>
      <c r="O675" t="str">
        <f>VLOOKUP(A675,'Customer-details'!$A$1:$C$1001,3,0)</f>
        <v>Male</v>
      </c>
      <c r="P675" t="str">
        <f>VLOOKUP(A675,'Product-details'!$A$1:$C$1001,2,0)</f>
        <v>Health and beauty</v>
      </c>
      <c r="Q675" t="str">
        <f>VLOOKUP(A675,'City-details'!$A$1:$C$1001,3,0)</f>
        <v>Naypyitaw</v>
      </c>
      <c r="R675" t="str">
        <f>VLOOKUP(A675,'City-details'!$A$1:$C$1001,2,0)</f>
        <v>C</v>
      </c>
      <c r="S675" t="str">
        <f t="shared" si="43"/>
        <v>Good</v>
      </c>
    </row>
    <row r="676" spans="1:19">
      <c r="A676" t="s">
        <v>689</v>
      </c>
      <c r="B676" s="1">
        <v>45.48</v>
      </c>
      <c r="C676" s="4">
        <v>10</v>
      </c>
      <c r="D676" s="2">
        <v>22.74</v>
      </c>
      <c r="E676" s="1">
        <v>477.54</v>
      </c>
      <c r="F676" s="3">
        <v>43525</v>
      </c>
      <c r="G676" s="5">
        <v>0.43194444444444402</v>
      </c>
      <c r="H676" t="s">
        <v>17</v>
      </c>
      <c r="I676" s="1">
        <v>22.74</v>
      </c>
      <c r="J676" s="6">
        <v>4.8</v>
      </c>
      <c r="K676" t="str">
        <f t="shared" si="40"/>
        <v>Mar</v>
      </c>
      <c r="L676" t="str">
        <f t="shared" si="41"/>
        <v>Fri</v>
      </c>
      <c r="M676" t="str">
        <f t="shared" si="42"/>
        <v>morning</v>
      </c>
      <c r="N676" t="str">
        <f>VLOOKUP(A676,'Customer-details'!$A$1:$C$1001,2,0)</f>
        <v>Normal</v>
      </c>
      <c r="O676" t="str">
        <f>VLOOKUP(A676,'Customer-details'!$A$1:$C$1001,3,0)</f>
        <v>Female</v>
      </c>
      <c r="P676" t="str">
        <f>VLOOKUP(A676,'Product-details'!$A$1:$C$1001,2,0)</f>
        <v>Electronic accessories</v>
      </c>
      <c r="Q676" t="str">
        <f>VLOOKUP(A676,'City-details'!$A$1:$C$1001,3,0)</f>
        <v>Yangon</v>
      </c>
      <c r="R676" t="str">
        <f>VLOOKUP(A676,'City-details'!$A$1:$C$1001,2,0)</f>
        <v>A</v>
      </c>
      <c r="S676" t="str">
        <f t="shared" si="43"/>
        <v>Poor</v>
      </c>
    </row>
    <row r="677" spans="1:19">
      <c r="A677" t="s">
        <v>690</v>
      </c>
      <c r="B677" s="1">
        <v>83.77</v>
      </c>
      <c r="C677" s="4">
        <v>2</v>
      </c>
      <c r="D677" s="2">
        <v>8.3770000000000007</v>
      </c>
      <c r="E677" s="1">
        <v>175.917</v>
      </c>
      <c r="F677" s="3">
        <v>43520</v>
      </c>
      <c r="G677" s="5">
        <v>0.83125000000000004</v>
      </c>
      <c r="H677" t="s">
        <v>15</v>
      </c>
      <c r="I677" s="1">
        <v>8.3770000000000007</v>
      </c>
      <c r="J677" s="6">
        <v>4.5999999999999996</v>
      </c>
      <c r="K677" t="str">
        <f t="shared" si="40"/>
        <v>Feb</v>
      </c>
      <c r="L677" t="str">
        <f t="shared" si="41"/>
        <v>Sun</v>
      </c>
      <c r="M677" t="str">
        <f t="shared" si="42"/>
        <v>evening</v>
      </c>
      <c r="N677" t="str">
        <f>VLOOKUP(A677,'Customer-details'!$A$1:$C$1001,2,0)</f>
        <v>Member</v>
      </c>
      <c r="O677" t="str">
        <f>VLOOKUP(A677,'Customer-details'!$A$1:$C$1001,3,0)</f>
        <v>Male</v>
      </c>
      <c r="P677" t="str">
        <f>VLOOKUP(A677,'Product-details'!$A$1:$C$1001,2,0)</f>
        <v>Fashion accessories</v>
      </c>
      <c r="Q677" t="str">
        <f>VLOOKUP(A677,'City-details'!$A$1:$C$1001,3,0)</f>
        <v>Mandalay</v>
      </c>
      <c r="R677" t="str">
        <f>VLOOKUP(A677,'City-details'!$A$1:$C$1001,2,0)</f>
        <v>B</v>
      </c>
      <c r="S677" t="str">
        <f t="shared" si="43"/>
        <v>Poor</v>
      </c>
    </row>
    <row r="678" spans="1:19">
      <c r="A678" t="s">
        <v>691</v>
      </c>
      <c r="B678" s="1">
        <v>64.08</v>
      </c>
      <c r="C678" s="4">
        <v>7</v>
      </c>
      <c r="D678" s="2">
        <v>22.428000000000001</v>
      </c>
      <c r="E678" s="1">
        <v>470.988</v>
      </c>
      <c r="F678" s="3">
        <v>43515</v>
      </c>
      <c r="G678" s="5">
        <v>0.811805555555556</v>
      </c>
      <c r="H678" t="s">
        <v>17</v>
      </c>
      <c r="I678" s="1">
        <v>22.428000000000001</v>
      </c>
      <c r="J678" s="6">
        <v>7.3</v>
      </c>
      <c r="K678" t="str">
        <f t="shared" si="40"/>
        <v>Feb</v>
      </c>
      <c r="L678" t="str">
        <f t="shared" si="41"/>
        <v>Tue</v>
      </c>
      <c r="M678" t="str">
        <f t="shared" si="42"/>
        <v>evening</v>
      </c>
      <c r="N678" t="str">
        <f>VLOOKUP(A678,'Customer-details'!$A$1:$C$1001,2,0)</f>
        <v>Member</v>
      </c>
      <c r="O678" t="str">
        <f>VLOOKUP(A678,'Customer-details'!$A$1:$C$1001,3,0)</f>
        <v>Female</v>
      </c>
      <c r="P678" t="str">
        <f>VLOOKUP(A678,'Product-details'!$A$1:$C$1001,2,0)</f>
        <v>Sports and travel</v>
      </c>
      <c r="Q678" t="str">
        <f>VLOOKUP(A678,'City-details'!$A$1:$C$1001,3,0)</f>
        <v>Mandalay</v>
      </c>
      <c r="R678" t="str">
        <f>VLOOKUP(A678,'City-details'!$A$1:$C$1001,2,0)</f>
        <v>B</v>
      </c>
      <c r="S678" t="str">
        <f t="shared" si="43"/>
        <v>Average</v>
      </c>
    </row>
    <row r="679" spans="1:19">
      <c r="A679" t="s">
        <v>692</v>
      </c>
      <c r="B679" s="1">
        <v>73.47</v>
      </c>
      <c r="C679" s="4">
        <v>4</v>
      </c>
      <c r="D679" s="2">
        <v>14.694000000000001</v>
      </c>
      <c r="E679" s="1">
        <v>308.57400000000001</v>
      </c>
      <c r="F679" s="3">
        <v>43519</v>
      </c>
      <c r="G679" s="5">
        <v>0.77083333333333304</v>
      </c>
      <c r="H679" t="s">
        <v>15</v>
      </c>
      <c r="I679" s="1">
        <v>14.694000000000001</v>
      </c>
      <c r="J679" s="6">
        <v>6</v>
      </c>
      <c r="K679" t="str">
        <f t="shared" si="40"/>
        <v>Feb</v>
      </c>
      <c r="L679" t="str">
        <f t="shared" si="41"/>
        <v>Sat</v>
      </c>
      <c r="M679" t="str">
        <f t="shared" si="42"/>
        <v>evening</v>
      </c>
      <c r="N679" t="str">
        <f>VLOOKUP(A679,'Customer-details'!$A$1:$C$1001,2,0)</f>
        <v>Member</v>
      </c>
      <c r="O679" t="str">
        <f>VLOOKUP(A679,'Customer-details'!$A$1:$C$1001,3,0)</f>
        <v>Female</v>
      </c>
      <c r="P679" t="str">
        <f>VLOOKUP(A679,'Product-details'!$A$1:$C$1001,2,0)</f>
        <v>Food and beverages</v>
      </c>
      <c r="Q679" t="str">
        <f>VLOOKUP(A679,'City-details'!$A$1:$C$1001,3,0)</f>
        <v>Yangon</v>
      </c>
      <c r="R679" t="str">
        <f>VLOOKUP(A679,'City-details'!$A$1:$C$1001,2,0)</f>
        <v>A</v>
      </c>
      <c r="S679" t="str">
        <f t="shared" si="43"/>
        <v>Average</v>
      </c>
    </row>
    <row r="680" spans="1:19">
      <c r="A680" t="s">
        <v>693</v>
      </c>
      <c r="B680" s="1">
        <v>58.95</v>
      </c>
      <c r="C680" s="4">
        <v>10</v>
      </c>
      <c r="D680" s="2">
        <v>29.475000000000001</v>
      </c>
      <c r="E680" s="1">
        <v>618.97500000000002</v>
      </c>
      <c r="F680" s="3">
        <v>43503</v>
      </c>
      <c r="G680" s="5">
        <v>0.60208333333333297</v>
      </c>
      <c r="H680" t="s">
        <v>13</v>
      </c>
      <c r="I680" s="1">
        <v>29.475000000000001</v>
      </c>
      <c r="J680" s="6">
        <v>8.1</v>
      </c>
      <c r="K680" t="str">
        <f t="shared" si="40"/>
        <v>Feb</v>
      </c>
      <c r="L680" t="str">
        <f t="shared" si="41"/>
        <v>Thu</v>
      </c>
      <c r="M680" t="str">
        <f t="shared" si="42"/>
        <v>afternoon</v>
      </c>
      <c r="N680" t="str">
        <f>VLOOKUP(A680,'Customer-details'!$A$1:$C$1001,2,0)</f>
        <v>Normal</v>
      </c>
      <c r="O680" t="str">
        <f>VLOOKUP(A680,'Customer-details'!$A$1:$C$1001,3,0)</f>
        <v>Male</v>
      </c>
      <c r="P680" t="str">
        <f>VLOOKUP(A680,'Product-details'!$A$1:$C$1001,2,0)</f>
        <v>Health and beauty</v>
      </c>
      <c r="Q680" t="str">
        <f>VLOOKUP(A680,'City-details'!$A$1:$C$1001,3,0)</f>
        <v>Naypyitaw</v>
      </c>
      <c r="R680" t="str">
        <f>VLOOKUP(A680,'City-details'!$A$1:$C$1001,2,0)</f>
        <v>C</v>
      </c>
      <c r="S680" t="str">
        <f t="shared" si="43"/>
        <v>Good</v>
      </c>
    </row>
    <row r="681" spans="1:19">
      <c r="A681" t="s">
        <v>694</v>
      </c>
      <c r="B681" s="1">
        <v>48.5</v>
      </c>
      <c r="C681" s="4">
        <v>6</v>
      </c>
      <c r="D681" s="2">
        <v>14.55</v>
      </c>
      <c r="E681" s="1">
        <v>305.55</v>
      </c>
      <c r="F681" s="3">
        <v>43476</v>
      </c>
      <c r="G681" s="5">
        <v>0.58125000000000004</v>
      </c>
      <c r="H681" t="s">
        <v>13</v>
      </c>
      <c r="I681" s="1">
        <v>14.55</v>
      </c>
      <c r="J681" s="6">
        <v>9.4</v>
      </c>
      <c r="K681" t="str">
        <f t="shared" si="40"/>
        <v>Jan</v>
      </c>
      <c r="L681" t="str">
        <f t="shared" si="41"/>
        <v>Fri</v>
      </c>
      <c r="M681" t="str">
        <f t="shared" si="42"/>
        <v>afternoon</v>
      </c>
      <c r="N681" t="str">
        <f>VLOOKUP(A681,'Customer-details'!$A$1:$C$1001,2,0)</f>
        <v>Member</v>
      </c>
      <c r="O681" t="str">
        <f>VLOOKUP(A681,'Customer-details'!$A$1:$C$1001,3,0)</f>
        <v>Male</v>
      </c>
      <c r="P681" t="str">
        <f>VLOOKUP(A681,'Product-details'!$A$1:$C$1001,2,0)</f>
        <v>Food and beverages</v>
      </c>
      <c r="Q681" t="str">
        <f>VLOOKUP(A681,'City-details'!$A$1:$C$1001,3,0)</f>
        <v>Yangon</v>
      </c>
      <c r="R681" t="str">
        <f>VLOOKUP(A681,'City-details'!$A$1:$C$1001,2,0)</f>
        <v>A</v>
      </c>
      <c r="S681" t="str">
        <f t="shared" si="43"/>
        <v>Good</v>
      </c>
    </row>
    <row r="682" spans="1:19">
      <c r="A682" t="s">
        <v>695</v>
      </c>
      <c r="B682" s="1">
        <v>39.479999999999997</v>
      </c>
      <c r="C682" s="4">
        <v>1</v>
      </c>
      <c r="D682" s="2">
        <v>1.974</v>
      </c>
      <c r="E682" s="1">
        <v>41.454000000000001</v>
      </c>
      <c r="F682" s="3">
        <v>43508</v>
      </c>
      <c r="G682" s="5">
        <v>0.82152777777777797</v>
      </c>
      <c r="H682" t="s">
        <v>15</v>
      </c>
      <c r="I682" s="1">
        <v>1.974</v>
      </c>
      <c r="J682" s="6">
        <v>6.5</v>
      </c>
      <c r="K682" t="str">
        <f t="shared" si="40"/>
        <v>Feb</v>
      </c>
      <c r="L682" t="str">
        <f t="shared" si="41"/>
        <v>Tue</v>
      </c>
      <c r="M682" t="str">
        <f t="shared" si="42"/>
        <v>evening</v>
      </c>
      <c r="N682" t="str">
        <f>VLOOKUP(A682,'Customer-details'!$A$1:$C$1001,2,0)</f>
        <v>Member</v>
      </c>
      <c r="O682" t="str">
        <f>VLOOKUP(A682,'Customer-details'!$A$1:$C$1001,3,0)</f>
        <v>Female</v>
      </c>
      <c r="P682" t="str">
        <f>VLOOKUP(A682,'Product-details'!$A$1:$C$1001,2,0)</f>
        <v>Electronic accessories</v>
      </c>
      <c r="Q682" t="str">
        <f>VLOOKUP(A682,'City-details'!$A$1:$C$1001,3,0)</f>
        <v>Mandalay</v>
      </c>
      <c r="R682" t="str">
        <f>VLOOKUP(A682,'City-details'!$A$1:$C$1001,2,0)</f>
        <v>B</v>
      </c>
      <c r="S682" t="str">
        <f t="shared" si="43"/>
        <v>Average</v>
      </c>
    </row>
    <row r="683" spans="1:19">
      <c r="A683" t="s">
        <v>696</v>
      </c>
      <c r="B683" s="1">
        <v>34.81</v>
      </c>
      <c r="C683" s="4">
        <v>1</v>
      </c>
      <c r="D683" s="2">
        <v>1.7404999999999999</v>
      </c>
      <c r="E683" s="1">
        <v>36.5505</v>
      </c>
      <c r="F683" s="3">
        <v>43479</v>
      </c>
      <c r="G683" s="5">
        <v>0.42430555555555599</v>
      </c>
      <c r="H683" t="s">
        <v>17</v>
      </c>
      <c r="I683" s="1">
        <v>1.7404999999999999</v>
      </c>
      <c r="J683" s="6">
        <v>7</v>
      </c>
      <c r="K683" t="str">
        <f t="shared" si="40"/>
        <v>Jan</v>
      </c>
      <c r="L683" t="str">
        <f t="shared" si="41"/>
        <v>Mon</v>
      </c>
      <c r="M683" t="str">
        <f t="shared" si="42"/>
        <v>morning</v>
      </c>
      <c r="N683" t="str">
        <f>VLOOKUP(A683,'Customer-details'!$A$1:$C$1001,2,0)</f>
        <v>Normal</v>
      </c>
      <c r="O683" t="str">
        <f>VLOOKUP(A683,'Customer-details'!$A$1:$C$1001,3,0)</f>
        <v>Female</v>
      </c>
      <c r="P683" t="str">
        <f>VLOOKUP(A683,'Product-details'!$A$1:$C$1001,2,0)</f>
        <v>Sports and travel</v>
      </c>
      <c r="Q683" t="str">
        <f>VLOOKUP(A683,'City-details'!$A$1:$C$1001,3,0)</f>
        <v>Mandalay</v>
      </c>
      <c r="R683" t="str">
        <f>VLOOKUP(A683,'City-details'!$A$1:$C$1001,2,0)</f>
        <v>B</v>
      </c>
      <c r="S683" t="str">
        <f t="shared" si="43"/>
        <v>Average</v>
      </c>
    </row>
    <row r="684" spans="1:19">
      <c r="A684" t="s">
        <v>697</v>
      </c>
      <c r="B684" s="1">
        <v>49.32</v>
      </c>
      <c r="C684" s="4">
        <v>6</v>
      </c>
      <c r="D684" s="2">
        <v>14.795999999999999</v>
      </c>
      <c r="E684" s="1">
        <v>310.71600000000001</v>
      </c>
      <c r="F684" s="3">
        <v>43474</v>
      </c>
      <c r="G684" s="5">
        <v>0.57361111111111096</v>
      </c>
      <c r="H684" t="s">
        <v>13</v>
      </c>
      <c r="I684" s="1">
        <v>14.795999999999999</v>
      </c>
      <c r="J684" s="6">
        <v>7.1</v>
      </c>
      <c r="K684" t="str">
        <f t="shared" si="40"/>
        <v>Jan</v>
      </c>
      <c r="L684" t="str">
        <f t="shared" si="41"/>
        <v>Wed</v>
      </c>
      <c r="M684" t="str">
        <f t="shared" si="42"/>
        <v>afternoon</v>
      </c>
      <c r="N684" t="str">
        <f>VLOOKUP(A684,'Customer-details'!$A$1:$C$1001,2,0)</f>
        <v>Normal</v>
      </c>
      <c r="O684" t="str">
        <f>VLOOKUP(A684,'Customer-details'!$A$1:$C$1001,3,0)</f>
        <v>Female</v>
      </c>
      <c r="P684" t="str">
        <f>VLOOKUP(A684,'Product-details'!$A$1:$C$1001,2,0)</f>
        <v>Fashion accessories</v>
      </c>
      <c r="Q684" t="str">
        <f>VLOOKUP(A684,'City-details'!$A$1:$C$1001,3,0)</f>
        <v>Naypyitaw</v>
      </c>
      <c r="R684" t="str">
        <f>VLOOKUP(A684,'City-details'!$A$1:$C$1001,2,0)</f>
        <v>C</v>
      </c>
      <c r="S684" t="str">
        <f t="shared" si="43"/>
        <v>Average</v>
      </c>
    </row>
    <row r="685" spans="1:19">
      <c r="A685" t="s">
        <v>698</v>
      </c>
      <c r="B685" s="1">
        <v>21.48</v>
      </c>
      <c r="C685" s="4">
        <v>2</v>
      </c>
      <c r="D685" s="2">
        <v>2.1480000000000001</v>
      </c>
      <c r="E685" s="1">
        <v>45.107999999999997</v>
      </c>
      <c r="F685" s="3">
        <v>43523</v>
      </c>
      <c r="G685" s="5">
        <v>0.51527777777777795</v>
      </c>
      <c r="H685" t="s">
        <v>13</v>
      </c>
      <c r="I685" s="1">
        <v>2.1480000000000001</v>
      </c>
      <c r="J685" s="6">
        <v>6.6</v>
      </c>
      <c r="K685" t="str">
        <f t="shared" si="40"/>
        <v>Feb</v>
      </c>
      <c r="L685" t="str">
        <f t="shared" si="41"/>
        <v>Wed</v>
      </c>
      <c r="M685" t="str">
        <f t="shared" si="42"/>
        <v>afternoon</v>
      </c>
      <c r="N685" t="str">
        <f>VLOOKUP(A685,'Customer-details'!$A$1:$C$1001,2,0)</f>
        <v>Member</v>
      </c>
      <c r="O685" t="str">
        <f>VLOOKUP(A685,'Customer-details'!$A$1:$C$1001,3,0)</f>
        <v>Male</v>
      </c>
      <c r="P685" t="str">
        <f>VLOOKUP(A685,'Product-details'!$A$1:$C$1001,2,0)</f>
        <v>Fashion accessories</v>
      </c>
      <c r="Q685" t="str">
        <f>VLOOKUP(A685,'City-details'!$A$1:$C$1001,3,0)</f>
        <v>Yangon</v>
      </c>
      <c r="R685" t="str">
        <f>VLOOKUP(A685,'City-details'!$A$1:$C$1001,2,0)</f>
        <v>A</v>
      </c>
      <c r="S685" t="str">
        <f t="shared" si="43"/>
        <v>Average</v>
      </c>
    </row>
    <row r="686" spans="1:19">
      <c r="A686" t="s">
        <v>699</v>
      </c>
      <c r="B686" s="1">
        <v>23.08</v>
      </c>
      <c r="C686" s="4">
        <v>6</v>
      </c>
      <c r="D686" s="2">
        <v>6.9240000000000004</v>
      </c>
      <c r="E686" s="1">
        <v>145.404</v>
      </c>
      <c r="F686" s="3">
        <v>43489</v>
      </c>
      <c r="G686" s="5">
        <v>0.80555555555555503</v>
      </c>
      <c r="H686" t="s">
        <v>13</v>
      </c>
      <c r="I686" s="1">
        <v>6.9240000000000004</v>
      </c>
      <c r="J686" s="6">
        <v>4.9000000000000004</v>
      </c>
      <c r="K686" t="str">
        <f t="shared" si="40"/>
        <v>Jan</v>
      </c>
      <c r="L686" t="str">
        <f t="shared" si="41"/>
        <v>Thu</v>
      </c>
      <c r="M686" t="str">
        <f t="shared" si="42"/>
        <v>evening</v>
      </c>
      <c r="N686" t="str">
        <f>VLOOKUP(A686,'Customer-details'!$A$1:$C$1001,2,0)</f>
        <v>Member</v>
      </c>
      <c r="O686" t="str">
        <f>VLOOKUP(A686,'Customer-details'!$A$1:$C$1001,3,0)</f>
        <v>Female</v>
      </c>
      <c r="P686" t="str">
        <f>VLOOKUP(A686,'Product-details'!$A$1:$C$1001,2,0)</f>
        <v>Sports and travel</v>
      </c>
      <c r="Q686" t="str">
        <f>VLOOKUP(A686,'City-details'!$A$1:$C$1001,3,0)</f>
        <v>Mandalay</v>
      </c>
      <c r="R686" t="str">
        <f>VLOOKUP(A686,'City-details'!$A$1:$C$1001,2,0)</f>
        <v>B</v>
      </c>
      <c r="S686" t="str">
        <f t="shared" si="43"/>
        <v>Poor</v>
      </c>
    </row>
    <row r="687" spans="1:19">
      <c r="A687" t="s">
        <v>700</v>
      </c>
      <c r="B687" s="1">
        <v>49.1</v>
      </c>
      <c r="C687" s="4">
        <v>2</v>
      </c>
      <c r="D687" s="2">
        <v>4.91</v>
      </c>
      <c r="E687" s="1">
        <v>103.11</v>
      </c>
      <c r="F687" s="3">
        <v>43473</v>
      </c>
      <c r="G687" s="5">
        <v>0.54027777777777797</v>
      </c>
      <c r="H687" t="s">
        <v>17</v>
      </c>
      <c r="I687" s="1">
        <v>4.91</v>
      </c>
      <c r="J687" s="6">
        <v>6.4</v>
      </c>
      <c r="K687" t="str">
        <f t="shared" si="40"/>
        <v>Jan</v>
      </c>
      <c r="L687" t="str">
        <f t="shared" si="41"/>
        <v>Tue</v>
      </c>
      <c r="M687" t="str">
        <f t="shared" si="42"/>
        <v>afternoon</v>
      </c>
      <c r="N687" t="str">
        <f>VLOOKUP(A687,'Customer-details'!$A$1:$C$1001,2,0)</f>
        <v>Member</v>
      </c>
      <c r="O687" t="str">
        <f>VLOOKUP(A687,'Customer-details'!$A$1:$C$1001,3,0)</f>
        <v>Female</v>
      </c>
      <c r="P687" t="str">
        <f>VLOOKUP(A687,'Product-details'!$A$1:$C$1001,2,0)</f>
        <v>Home and lifestyle</v>
      </c>
      <c r="Q687" t="str">
        <f>VLOOKUP(A687,'City-details'!$A$1:$C$1001,3,0)</f>
        <v>Mandalay</v>
      </c>
      <c r="R687" t="str">
        <f>VLOOKUP(A687,'City-details'!$A$1:$C$1001,2,0)</f>
        <v>B</v>
      </c>
      <c r="S687" t="str">
        <f t="shared" si="43"/>
        <v>Average</v>
      </c>
    </row>
    <row r="688" spans="1:19">
      <c r="A688" t="s">
        <v>701</v>
      </c>
      <c r="B688" s="1">
        <v>64.83</v>
      </c>
      <c r="C688" s="4">
        <v>2</v>
      </c>
      <c r="D688" s="2">
        <v>6.4829999999999997</v>
      </c>
      <c r="E688" s="1">
        <v>136.143</v>
      </c>
      <c r="F688" s="3">
        <v>43473</v>
      </c>
      <c r="G688" s="5">
        <v>0.499305555555556</v>
      </c>
      <c r="H688" t="s">
        <v>17</v>
      </c>
      <c r="I688" s="1">
        <v>6.4829999999999997</v>
      </c>
      <c r="J688" s="6">
        <v>8</v>
      </c>
      <c r="K688" t="str">
        <f t="shared" si="40"/>
        <v>Jan</v>
      </c>
      <c r="L688" t="str">
        <f t="shared" si="41"/>
        <v>Tue</v>
      </c>
      <c r="M688" t="str">
        <f t="shared" si="42"/>
        <v>morning</v>
      </c>
      <c r="N688" t="str">
        <f>VLOOKUP(A688,'Customer-details'!$A$1:$C$1001,2,0)</f>
        <v>Member</v>
      </c>
      <c r="O688" t="str">
        <f>VLOOKUP(A688,'Customer-details'!$A$1:$C$1001,3,0)</f>
        <v>Female</v>
      </c>
      <c r="P688" t="str">
        <f>VLOOKUP(A688,'Product-details'!$A$1:$C$1001,2,0)</f>
        <v>Sports and travel</v>
      </c>
      <c r="Q688" t="str">
        <f>VLOOKUP(A688,'City-details'!$A$1:$C$1001,3,0)</f>
        <v>Mandalay</v>
      </c>
      <c r="R688" t="str">
        <f>VLOOKUP(A688,'City-details'!$A$1:$C$1001,2,0)</f>
        <v>B</v>
      </c>
      <c r="S688" t="str">
        <f t="shared" si="43"/>
        <v>Good</v>
      </c>
    </row>
    <row r="689" spans="1:19">
      <c r="A689" t="s">
        <v>702</v>
      </c>
      <c r="B689" s="1">
        <v>63.56</v>
      </c>
      <c r="C689" s="4">
        <v>10</v>
      </c>
      <c r="D689" s="2">
        <v>31.78</v>
      </c>
      <c r="E689" s="1">
        <v>667.38</v>
      </c>
      <c r="F689" s="3">
        <v>43481</v>
      </c>
      <c r="G689" s="5">
        <v>0.749305555555556</v>
      </c>
      <c r="H689" t="s">
        <v>15</v>
      </c>
      <c r="I689" s="1">
        <v>31.78</v>
      </c>
      <c r="J689" s="6">
        <v>4.3</v>
      </c>
      <c r="K689" t="str">
        <f t="shared" si="40"/>
        <v>Jan</v>
      </c>
      <c r="L689" t="str">
        <f t="shared" si="41"/>
        <v>Wed</v>
      </c>
      <c r="M689" t="str">
        <f t="shared" si="42"/>
        <v>evening</v>
      </c>
      <c r="N689" t="str">
        <f>VLOOKUP(A689,'Customer-details'!$A$1:$C$1001,2,0)</f>
        <v>Member</v>
      </c>
      <c r="O689" t="str">
        <f>VLOOKUP(A689,'Customer-details'!$A$1:$C$1001,3,0)</f>
        <v>Male</v>
      </c>
      <c r="P689" t="str">
        <f>VLOOKUP(A689,'Product-details'!$A$1:$C$1001,2,0)</f>
        <v>Home and lifestyle</v>
      </c>
      <c r="Q689" t="str">
        <f>VLOOKUP(A689,'City-details'!$A$1:$C$1001,3,0)</f>
        <v>Yangon</v>
      </c>
      <c r="R689" t="str">
        <f>VLOOKUP(A689,'City-details'!$A$1:$C$1001,2,0)</f>
        <v>A</v>
      </c>
      <c r="S689" t="str">
        <f t="shared" si="43"/>
        <v>Poor</v>
      </c>
    </row>
    <row r="690" spans="1:19">
      <c r="A690" t="s">
        <v>703</v>
      </c>
      <c r="B690" s="1">
        <v>72.88</v>
      </c>
      <c r="C690" s="4">
        <v>2</v>
      </c>
      <c r="D690" s="2">
        <v>7.2880000000000003</v>
      </c>
      <c r="E690" s="1">
        <v>153.048</v>
      </c>
      <c r="F690" s="3">
        <v>43537</v>
      </c>
      <c r="G690" s="5">
        <v>0.53541666666666698</v>
      </c>
      <c r="H690" t="s">
        <v>15</v>
      </c>
      <c r="I690" s="1">
        <v>7.2880000000000003</v>
      </c>
      <c r="J690" s="6">
        <v>6.1</v>
      </c>
      <c r="K690" t="str">
        <f t="shared" si="40"/>
        <v>Mar</v>
      </c>
      <c r="L690" t="str">
        <f t="shared" si="41"/>
        <v>Wed</v>
      </c>
      <c r="M690" t="str">
        <f t="shared" si="42"/>
        <v>afternoon</v>
      </c>
      <c r="N690" t="str">
        <f>VLOOKUP(A690,'Customer-details'!$A$1:$C$1001,2,0)</f>
        <v>Member</v>
      </c>
      <c r="O690" t="str">
        <f>VLOOKUP(A690,'Customer-details'!$A$1:$C$1001,3,0)</f>
        <v>Male</v>
      </c>
      <c r="P690" t="str">
        <f>VLOOKUP(A690,'Product-details'!$A$1:$C$1001,2,0)</f>
        <v>Sports and travel</v>
      </c>
      <c r="Q690" t="str">
        <f>VLOOKUP(A690,'City-details'!$A$1:$C$1001,3,0)</f>
        <v>Naypyitaw</v>
      </c>
      <c r="R690" t="str">
        <f>VLOOKUP(A690,'City-details'!$A$1:$C$1001,2,0)</f>
        <v>C</v>
      </c>
      <c r="S690" t="str">
        <f t="shared" si="43"/>
        <v>Average</v>
      </c>
    </row>
    <row r="691" spans="1:19">
      <c r="A691" t="s">
        <v>704</v>
      </c>
      <c r="B691" s="1">
        <v>67.099999999999994</v>
      </c>
      <c r="C691" s="4">
        <v>3</v>
      </c>
      <c r="D691" s="2">
        <v>10.065</v>
      </c>
      <c r="E691" s="1">
        <v>211.36500000000001</v>
      </c>
      <c r="F691" s="3">
        <v>43511</v>
      </c>
      <c r="G691" s="5">
        <v>0.44166666666666698</v>
      </c>
      <c r="H691" t="s">
        <v>15</v>
      </c>
      <c r="I691" s="1">
        <v>10.065</v>
      </c>
      <c r="J691" s="6">
        <v>7.5</v>
      </c>
      <c r="K691" t="str">
        <f t="shared" si="40"/>
        <v>Feb</v>
      </c>
      <c r="L691" t="str">
        <f t="shared" si="41"/>
        <v>Fri</v>
      </c>
      <c r="M691" t="str">
        <f t="shared" si="42"/>
        <v>morning</v>
      </c>
      <c r="N691" t="str">
        <f>VLOOKUP(A691,'Customer-details'!$A$1:$C$1001,2,0)</f>
        <v>Normal</v>
      </c>
      <c r="O691" t="str">
        <f>VLOOKUP(A691,'Customer-details'!$A$1:$C$1001,3,0)</f>
        <v>Female</v>
      </c>
      <c r="P691" t="str">
        <f>VLOOKUP(A691,'Product-details'!$A$1:$C$1001,2,0)</f>
        <v>Food and beverages</v>
      </c>
      <c r="Q691" t="str">
        <f>VLOOKUP(A691,'City-details'!$A$1:$C$1001,3,0)</f>
        <v>Yangon</v>
      </c>
      <c r="R691" t="str">
        <f>VLOOKUP(A691,'City-details'!$A$1:$C$1001,2,0)</f>
        <v>A</v>
      </c>
      <c r="S691" t="str">
        <f t="shared" si="43"/>
        <v>Average</v>
      </c>
    </row>
    <row r="692" spans="1:19">
      <c r="A692" t="s">
        <v>705</v>
      </c>
      <c r="B692" s="1">
        <v>70.19</v>
      </c>
      <c r="C692" s="4">
        <v>9</v>
      </c>
      <c r="D692" s="2">
        <v>31.5855</v>
      </c>
      <c r="E692" s="1">
        <v>663.29549999999995</v>
      </c>
      <c r="F692" s="3">
        <v>43490</v>
      </c>
      <c r="G692" s="5">
        <v>0.56805555555555598</v>
      </c>
      <c r="H692" t="s">
        <v>15</v>
      </c>
      <c r="I692" s="1">
        <v>31.5855</v>
      </c>
      <c r="J692" s="6">
        <v>6.7</v>
      </c>
      <c r="K692" t="str">
        <f t="shared" si="40"/>
        <v>Jan</v>
      </c>
      <c r="L692" t="str">
        <f t="shared" si="41"/>
        <v>Fri</v>
      </c>
      <c r="M692" t="str">
        <f t="shared" si="42"/>
        <v>afternoon</v>
      </c>
      <c r="N692" t="str">
        <f>VLOOKUP(A692,'Customer-details'!$A$1:$C$1001,2,0)</f>
        <v>Member</v>
      </c>
      <c r="O692" t="str">
        <f>VLOOKUP(A692,'Customer-details'!$A$1:$C$1001,3,0)</f>
        <v>Female</v>
      </c>
      <c r="P692" t="str">
        <f>VLOOKUP(A692,'Product-details'!$A$1:$C$1001,2,0)</f>
        <v>Sports and travel</v>
      </c>
      <c r="Q692" t="str">
        <f>VLOOKUP(A692,'City-details'!$A$1:$C$1001,3,0)</f>
        <v>Naypyitaw</v>
      </c>
      <c r="R692" t="str">
        <f>VLOOKUP(A692,'City-details'!$A$1:$C$1001,2,0)</f>
        <v>C</v>
      </c>
      <c r="S692" t="str">
        <f t="shared" si="43"/>
        <v>Average</v>
      </c>
    </row>
    <row r="693" spans="1:19">
      <c r="A693" t="s">
        <v>706</v>
      </c>
      <c r="B693" s="1">
        <v>55.04</v>
      </c>
      <c r="C693" s="4">
        <v>7</v>
      </c>
      <c r="D693" s="2">
        <v>19.263999999999999</v>
      </c>
      <c r="E693" s="1">
        <v>404.54399999999998</v>
      </c>
      <c r="F693" s="3">
        <v>43536</v>
      </c>
      <c r="G693" s="5">
        <v>0.81874999999999998</v>
      </c>
      <c r="H693" t="s">
        <v>13</v>
      </c>
      <c r="I693" s="1">
        <v>19.263999999999999</v>
      </c>
      <c r="J693" s="6">
        <v>5.2</v>
      </c>
      <c r="K693" t="str">
        <f t="shared" si="40"/>
        <v>Mar</v>
      </c>
      <c r="L693" t="str">
        <f t="shared" si="41"/>
        <v>Tue</v>
      </c>
      <c r="M693" t="str">
        <f t="shared" si="42"/>
        <v>evening</v>
      </c>
      <c r="N693" t="str">
        <f>VLOOKUP(A693,'Customer-details'!$A$1:$C$1001,2,0)</f>
        <v>Member</v>
      </c>
      <c r="O693" t="str">
        <f>VLOOKUP(A693,'Customer-details'!$A$1:$C$1001,3,0)</f>
        <v>Male</v>
      </c>
      <c r="P693" t="str">
        <f>VLOOKUP(A693,'Product-details'!$A$1:$C$1001,2,0)</f>
        <v>Food and beverages</v>
      </c>
      <c r="Q693" t="str">
        <f>VLOOKUP(A693,'City-details'!$A$1:$C$1001,3,0)</f>
        <v>Naypyitaw</v>
      </c>
      <c r="R693" t="str">
        <f>VLOOKUP(A693,'City-details'!$A$1:$C$1001,2,0)</f>
        <v>C</v>
      </c>
      <c r="S693" t="str">
        <f t="shared" si="43"/>
        <v>Poor</v>
      </c>
    </row>
    <row r="694" spans="1:19">
      <c r="A694" t="s">
        <v>707</v>
      </c>
      <c r="B694" s="1">
        <v>48.63</v>
      </c>
      <c r="C694" s="4">
        <v>10</v>
      </c>
      <c r="D694" s="2">
        <v>24.315000000000001</v>
      </c>
      <c r="E694" s="1">
        <v>510.61500000000001</v>
      </c>
      <c r="F694" s="3">
        <v>43528</v>
      </c>
      <c r="G694" s="5">
        <v>0.530555555555556</v>
      </c>
      <c r="H694" t="s">
        <v>15</v>
      </c>
      <c r="I694" s="1">
        <v>24.315000000000001</v>
      </c>
      <c r="J694" s="6">
        <v>8.8000000000000007</v>
      </c>
      <c r="K694" t="str">
        <f t="shared" si="40"/>
        <v>Mar</v>
      </c>
      <c r="L694" t="str">
        <f t="shared" si="41"/>
        <v>Mon</v>
      </c>
      <c r="M694" t="str">
        <f t="shared" si="42"/>
        <v>afternoon</v>
      </c>
      <c r="N694" t="str">
        <f>VLOOKUP(A694,'Customer-details'!$A$1:$C$1001,2,0)</f>
        <v>Member</v>
      </c>
      <c r="O694" t="str">
        <f>VLOOKUP(A694,'Customer-details'!$A$1:$C$1001,3,0)</f>
        <v>Male</v>
      </c>
      <c r="P694" t="str">
        <f>VLOOKUP(A694,'Product-details'!$A$1:$C$1001,2,0)</f>
        <v>Health and beauty</v>
      </c>
      <c r="Q694" t="str">
        <f>VLOOKUP(A694,'City-details'!$A$1:$C$1001,3,0)</f>
        <v>Yangon</v>
      </c>
      <c r="R694" t="str">
        <f>VLOOKUP(A694,'City-details'!$A$1:$C$1001,2,0)</f>
        <v>A</v>
      </c>
      <c r="S694" t="str">
        <f t="shared" si="43"/>
        <v>Good</v>
      </c>
    </row>
    <row r="695" spans="1:19">
      <c r="A695" t="s">
        <v>708</v>
      </c>
      <c r="B695" s="1">
        <v>73.38</v>
      </c>
      <c r="C695" s="4">
        <v>7</v>
      </c>
      <c r="D695" s="2">
        <v>25.683</v>
      </c>
      <c r="E695" s="1">
        <v>539.34299999999996</v>
      </c>
      <c r="F695" s="3">
        <v>43506</v>
      </c>
      <c r="G695" s="5">
        <v>0.58055555555555605</v>
      </c>
      <c r="H695" t="s">
        <v>15</v>
      </c>
      <c r="I695" s="1">
        <v>25.683</v>
      </c>
      <c r="J695" s="6">
        <v>9.5</v>
      </c>
      <c r="K695" t="str">
        <f t="shared" si="40"/>
        <v>Feb</v>
      </c>
      <c r="L695" t="str">
        <f t="shared" si="41"/>
        <v>Sun</v>
      </c>
      <c r="M695" t="str">
        <f t="shared" si="42"/>
        <v>afternoon</v>
      </c>
      <c r="N695" t="str">
        <f>VLOOKUP(A695,'Customer-details'!$A$1:$C$1001,2,0)</f>
        <v>Member</v>
      </c>
      <c r="O695" t="str">
        <f>VLOOKUP(A695,'Customer-details'!$A$1:$C$1001,3,0)</f>
        <v>Female</v>
      </c>
      <c r="P695" t="str">
        <f>VLOOKUP(A695,'Product-details'!$A$1:$C$1001,2,0)</f>
        <v>Fashion accessories</v>
      </c>
      <c r="Q695" t="str">
        <f>VLOOKUP(A695,'City-details'!$A$1:$C$1001,3,0)</f>
        <v>Naypyitaw</v>
      </c>
      <c r="R695" t="str">
        <f>VLOOKUP(A695,'City-details'!$A$1:$C$1001,2,0)</f>
        <v>C</v>
      </c>
      <c r="S695" t="str">
        <f t="shared" si="43"/>
        <v>Good</v>
      </c>
    </row>
    <row r="696" spans="1:19">
      <c r="A696" t="s">
        <v>709</v>
      </c>
      <c r="B696" s="1">
        <v>52.6</v>
      </c>
      <c r="C696" s="4">
        <v>9</v>
      </c>
      <c r="D696" s="2">
        <v>23.67</v>
      </c>
      <c r="E696" s="1">
        <v>497.07</v>
      </c>
      <c r="F696" s="3">
        <v>43481</v>
      </c>
      <c r="G696" s="5">
        <v>0.61250000000000004</v>
      </c>
      <c r="H696" t="s">
        <v>15</v>
      </c>
      <c r="I696" s="1">
        <v>23.67</v>
      </c>
      <c r="J696" s="6">
        <v>7.6</v>
      </c>
      <c r="K696" t="str">
        <f t="shared" si="40"/>
        <v>Jan</v>
      </c>
      <c r="L696" t="str">
        <f t="shared" si="41"/>
        <v>Wed</v>
      </c>
      <c r="M696" t="str">
        <f t="shared" si="42"/>
        <v>afternoon</v>
      </c>
      <c r="N696" t="str">
        <f>VLOOKUP(A696,'Customer-details'!$A$1:$C$1001,2,0)</f>
        <v>Normal</v>
      </c>
      <c r="O696" t="str">
        <f>VLOOKUP(A696,'Customer-details'!$A$1:$C$1001,3,0)</f>
        <v>Female</v>
      </c>
      <c r="P696" t="str">
        <f>VLOOKUP(A696,'Product-details'!$A$1:$C$1001,2,0)</f>
        <v>Food and beverages</v>
      </c>
      <c r="Q696" t="str">
        <f>VLOOKUP(A696,'City-details'!$A$1:$C$1001,3,0)</f>
        <v>Naypyitaw</v>
      </c>
      <c r="R696" t="str">
        <f>VLOOKUP(A696,'City-details'!$A$1:$C$1001,2,0)</f>
        <v>C</v>
      </c>
      <c r="S696" t="str">
        <f t="shared" si="43"/>
        <v>Average</v>
      </c>
    </row>
    <row r="697" spans="1:19">
      <c r="A697" t="s">
        <v>710</v>
      </c>
      <c r="B697" s="1">
        <v>87.37</v>
      </c>
      <c r="C697" s="4">
        <v>5</v>
      </c>
      <c r="D697" s="2">
        <v>21.842500000000001</v>
      </c>
      <c r="E697" s="1">
        <v>458.6925</v>
      </c>
      <c r="F697" s="3">
        <v>43494</v>
      </c>
      <c r="G697" s="5">
        <v>0.82291666666666696</v>
      </c>
      <c r="H697" t="s">
        <v>15</v>
      </c>
      <c r="I697" s="1">
        <v>21.842500000000001</v>
      </c>
      <c r="J697" s="6">
        <v>6.6</v>
      </c>
      <c r="K697" t="str">
        <f t="shared" si="40"/>
        <v>Jan</v>
      </c>
      <c r="L697" t="str">
        <f t="shared" si="41"/>
        <v>Tue</v>
      </c>
      <c r="M697" t="str">
        <f t="shared" si="42"/>
        <v>evening</v>
      </c>
      <c r="N697" t="str">
        <f>VLOOKUP(A697,'Customer-details'!$A$1:$C$1001,2,0)</f>
        <v>Member</v>
      </c>
      <c r="O697" t="str">
        <f>VLOOKUP(A697,'Customer-details'!$A$1:$C$1001,3,0)</f>
        <v>Female</v>
      </c>
      <c r="P697" t="str">
        <f>VLOOKUP(A697,'Product-details'!$A$1:$C$1001,2,0)</f>
        <v>Home and lifestyle</v>
      </c>
      <c r="Q697" t="str">
        <f>VLOOKUP(A697,'City-details'!$A$1:$C$1001,3,0)</f>
        <v>Yangon</v>
      </c>
      <c r="R697" t="str">
        <f>VLOOKUP(A697,'City-details'!$A$1:$C$1001,2,0)</f>
        <v>A</v>
      </c>
      <c r="S697" t="str">
        <f t="shared" si="43"/>
        <v>Average</v>
      </c>
    </row>
    <row r="698" spans="1:19">
      <c r="A698" t="s">
        <v>711</v>
      </c>
      <c r="B698" s="1">
        <v>27.04</v>
      </c>
      <c r="C698" s="4">
        <v>4</v>
      </c>
      <c r="D698" s="2">
        <v>5.4080000000000004</v>
      </c>
      <c r="E698" s="1">
        <v>113.568</v>
      </c>
      <c r="F698" s="3">
        <v>43466</v>
      </c>
      <c r="G698" s="5">
        <v>0.85138888888888897</v>
      </c>
      <c r="H698" t="s">
        <v>13</v>
      </c>
      <c r="I698" s="1">
        <v>5.4080000000000004</v>
      </c>
      <c r="J698" s="6">
        <v>6.9</v>
      </c>
      <c r="K698" t="str">
        <f t="shared" si="40"/>
        <v>Jan</v>
      </c>
      <c r="L698" t="str">
        <f t="shared" si="41"/>
        <v>Tue</v>
      </c>
      <c r="M698" t="str">
        <f t="shared" si="42"/>
        <v>evening</v>
      </c>
      <c r="N698" t="str">
        <f>VLOOKUP(A698,'Customer-details'!$A$1:$C$1001,2,0)</f>
        <v>Member</v>
      </c>
      <c r="O698" t="str">
        <f>VLOOKUP(A698,'Customer-details'!$A$1:$C$1001,3,0)</f>
        <v>Female</v>
      </c>
      <c r="P698" t="str">
        <f>VLOOKUP(A698,'Product-details'!$A$1:$C$1001,2,0)</f>
        <v>Sports and travel</v>
      </c>
      <c r="Q698" t="str">
        <f>VLOOKUP(A698,'City-details'!$A$1:$C$1001,3,0)</f>
        <v>Yangon</v>
      </c>
      <c r="R698" t="str">
        <f>VLOOKUP(A698,'City-details'!$A$1:$C$1001,2,0)</f>
        <v>A</v>
      </c>
      <c r="S698" t="str">
        <f t="shared" si="43"/>
        <v>Average</v>
      </c>
    </row>
    <row r="699" spans="1:19">
      <c r="A699" t="s">
        <v>712</v>
      </c>
      <c r="B699" s="1">
        <v>62.19</v>
      </c>
      <c r="C699" s="4">
        <v>4</v>
      </c>
      <c r="D699" s="2">
        <v>12.438000000000001</v>
      </c>
      <c r="E699" s="1">
        <v>261.19799999999998</v>
      </c>
      <c r="F699" s="3">
        <v>43471</v>
      </c>
      <c r="G699" s="5">
        <v>0.82361111111111096</v>
      </c>
      <c r="H699" t="s">
        <v>13</v>
      </c>
      <c r="I699" s="1">
        <v>12.438000000000001</v>
      </c>
      <c r="J699" s="6">
        <v>4.3</v>
      </c>
      <c r="K699" t="str">
        <f t="shared" si="40"/>
        <v>Jan</v>
      </c>
      <c r="L699" t="str">
        <f t="shared" si="41"/>
        <v>Sun</v>
      </c>
      <c r="M699" t="str">
        <f t="shared" si="42"/>
        <v>evening</v>
      </c>
      <c r="N699" t="str">
        <f>VLOOKUP(A699,'Customer-details'!$A$1:$C$1001,2,0)</f>
        <v>Normal</v>
      </c>
      <c r="O699" t="str">
        <f>VLOOKUP(A699,'Customer-details'!$A$1:$C$1001,3,0)</f>
        <v>Male</v>
      </c>
      <c r="P699" t="str">
        <f>VLOOKUP(A699,'Product-details'!$A$1:$C$1001,2,0)</f>
        <v>Home and lifestyle</v>
      </c>
      <c r="Q699" t="str">
        <f>VLOOKUP(A699,'City-details'!$A$1:$C$1001,3,0)</f>
        <v>Mandalay</v>
      </c>
      <c r="R699" t="str">
        <f>VLOOKUP(A699,'City-details'!$A$1:$C$1001,2,0)</f>
        <v>B</v>
      </c>
      <c r="S699" t="str">
        <f t="shared" si="43"/>
        <v>Poor</v>
      </c>
    </row>
    <row r="700" spans="1:19">
      <c r="A700" t="s">
        <v>713</v>
      </c>
      <c r="B700" s="1">
        <v>69.58</v>
      </c>
      <c r="C700" s="4">
        <v>9</v>
      </c>
      <c r="D700" s="2">
        <v>31.311</v>
      </c>
      <c r="E700" s="1">
        <v>657.53099999999995</v>
      </c>
      <c r="F700" s="3">
        <v>43515</v>
      </c>
      <c r="G700" s="5">
        <v>0.81805555555555598</v>
      </c>
      <c r="H700" t="s">
        <v>17</v>
      </c>
      <c r="I700" s="1">
        <v>31.311</v>
      </c>
      <c r="J700" s="6">
        <v>7.8</v>
      </c>
      <c r="K700" t="str">
        <f t="shared" si="40"/>
        <v>Feb</v>
      </c>
      <c r="L700" t="str">
        <f t="shared" si="41"/>
        <v>Tue</v>
      </c>
      <c r="M700" t="str">
        <f t="shared" si="42"/>
        <v>evening</v>
      </c>
      <c r="N700" t="str">
        <f>VLOOKUP(A700,'Customer-details'!$A$1:$C$1001,2,0)</f>
        <v>Member</v>
      </c>
      <c r="O700" t="str">
        <f>VLOOKUP(A700,'Customer-details'!$A$1:$C$1001,3,0)</f>
        <v>Male</v>
      </c>
      <c r="P700" t="str">
        <f>VLOOKUP(A700,'Product-details'!$A$1:$C$1001,2,0)</f>
        <v>Electronic accessories</v>
      </c>
      <c r="Q700" t="str">
        <f>VLOOKUP(A700,'City-details'!$A$1:$C$1001,3,0)</f>
        <v>Yangon</v>
      </c>
      <c r="R700" t="str">
        <f>VLOOKUP(A700,'City-details'!$A$1:$C$1001,2,0)</f>
        <v>A</v>
      </c>
      <c r="S700" t="str">
        <f t="shared" si="43"/>
        <v>Average</v>
      </c>
    </row>
    <row r="701" spans="1:19">
      <c r="A701" t="s">
        <v>714</v>
      </c>
      <c r="B701" s="1">
        <v>97.5</v>
      </c>
      <c r="C701" s="4">
        <v>10</v>
      </c>
      <c r="D701" s="2">
        <v>48.75</v>
      </c>
      <c r="E701" s="1">
        <v>1023.75</v>
      </c>
      <c r="F701" s="3">
        <v>43477</v>
      </c>
      <c r="G701" s="5">
        <v>0.67916666666666703</v>
      </c>
      <c r="H701" t="s">
        <v>13</v>
      </c>
      <c r="I701" s="1">
        <v>48.75</v>
      </c>
      <c r="J701" s="6">
        <v>8</v>
      </c>
      <c r="K701" t="str">
        <f t="shared" si="40"/>
        <v>Jan</v>
      </c>
      <c r="L701" t="str">
        <f t="shared" si="41"/>
        <v>Sat</v>
      </c>
      <c r="M701" t="str">
        <f t="shared" si="42"/>
        <v>evening</v>
      </c>
      <c r="N701" t="str">
        <f>VLOOKUP(A701,'Customer-details'!$A$1:$C$1001,2,0)</f>
        <v>Normal</v>
      </c>
      <c r="O701" t="str">
        <f>VLOOKUP(A701,'Customer-details'!$A$1:$C$1001,3,0)</f>
        <v>Male</v>
      </c>
      <c r="P701" t="str">
        <f>VLOOKUP(A701,'Product-details'!$A$1:$C$1001,2,0)</f>
        <v>Home and lifestyle</v>
      </c>
      <c r="Q701" t="str">
        <f>VLOOKUP(A701,'City-details'!$A$1:$C$1001,3,0)</f>
        <v>Naypyitaw</v>
      </c>
      <c r="R701" t="str">
        <f>VLOOKUP(A701,'City-details'!$A$1:$C$1001,2,0)</f>
        <v>C</v>
      </c>
      <c r="S701" t="str">
        <f t="shared" si="43"/>
        <v>Good</v>
      </c>
    </row>
    <row r="702" spans="1:19">
      <c r="A702" t="s">
        <v>715</v>
      </c>
      <c r="B702" s="1">
        <v>60.41</v>
      </c>
      <c r="C702" s="4">
        <v>8</v>
      </c>
      <c r="D702" s="2">
        <v>24.164000000000001</v>
      </c>
      <c r="E702" s="1">
        <v>507.44400000000002</v>
      </c>
      <c r="F702" s="3">
        <v>43503</v>
      </c>
      <c r="G702" s="5">
        <v>0.51597222222222205</v>
      </c>
      <c r="H702" t="s">
        <v>13</v>
      </c>
      <c r="I702" s="1">
        <v>24.164000000000001</v>
      </c>
      <c r="J702" s="6">
        <v>9.6</v>
      </c>
      <c r="K702" t="str">
        <f t="shared" si="40"/>
        <v>Feb</v>
      </c>
      <c r="L702" t="str">
        <f t="shared" si="41"/>
        <v>Thu</v>
      </c>
      <c r="M702" t="str">
        <f t="shared" si="42"/>
        <v>afternoon</v>
      </c>
      <c r="N702" t="str">
        <f>VLOOKUP(A702,'Customer-details'!$A$1:$C$1001,2,0)</f>
        <v>Normal</v>
      </c>
      <c r="O702" t="str">
        <f>VLOOKUP(A702,'Customer-details'!$A$1:$C$1001,3,0)</f>
        <v>Female</v>
      </c>
      <c r="P702" t="str">
        <f>VLOOKUP(A702,'Product-details'!$A$1:$C$1001,2,0)</f>
        <v>Fashion accessories</v>
      </c>
      <c r="Q702" t="str">
        <f>VLOOKUP(A702,'City-details'!$A$1:$C$1001,3,0)</f>
        <v>Naypyitaw</v>
      </c>
      <c r="R702" t="str">
        <f>VLOOKUP(A702,'City-details'!$A$1:$C$1001,2,0)</f>
        <v>C</v>
      </c>
      <c r="S702" t="str">
        <f t="shared" si="43"/>
        <v>Good</v>
      </c>
    </row>
    <row r="703" spans="1:19">
      <c r="A703" t="s">
        <v>716</v>
      </c>
      <c r="B703" s="1">
        <v>32.32</v>
      </c>
      <c r="C703" s="4">
        <v>3</v>
      </c>
      <c r="D703" s="2">
        <v>4.8479999999999999</v>
      </c>
      <c r="E703" s="1">
        <v>101.80800000000001</v>
      </c>
      <c r="F703" s="3">
        <v>43551</v>
      </c>
      <c r="G703" s="5">
        <v>0.79930555555555605</v>
      </c>
      <c r="H703" t="s">
        <v>17</v>
      </c>
      <c r="I703" s="1">
        <v>4.8479999999999999</v>
      </c>
      <c r="J703" s="6">
        <v>4.3</v>
      </c>
      <c r="K703" t="str">
        <f t="shared" si="40"/>
        <v>Mar</v>
      </c>
      <c r="L703" t="str">
        <f t="shared" si="41"/>
        <v>Wed</v>
      </c>
      <c r="M703" t="str">
        <f t="shared" si="42"/>
        <v>evening</v>
      </c>
      <c r="N703" t="str">
        <f>VLOOKUP(A703,'Customer-details'!$A$1:$C$1001,2,0)</f>
        <v>Normal</v>
      </c>
      <c r="O703" t="str">
        <f>VLOOKUP(A703,'Customer-details'!$A$1:$C$1001,3,0)</f>
        <v>Male</v>
      </c>
      <c r="P703" t="str">
        <f>VLOOKUP(A703,'Product-details'!$A$1:$C$1001,2,0)</f>
        <v>Food and beverages</v>
      </c>
      <c r="Q703" t="str">
        <f>VLOOKUP(A703,'City-details'!$A$1:$C$1001,3,0)</f>
        <v>Mandalay</v>
      </c>
      <c r="R703" t="str">
        <f>VLOOKUP(A703,'City-details'!$A$1:$C$1001,2,0)</f>
        <v>B</v>
      </c>
      <c r="S703" t="str">
        <f t="shared" si="43"/>
        <v>Poor</v>
      </c>
    </row>
    <row r="704" spans="1:19">
      <c r="A704" t="s">
        <v>717</v>
      </c>
      <c r="B704" s="1">
        <v>19.77</v>
      </c>
      <c r="C704" s="4">
        <v>10</v>
      </c>
      <c r="D704" s="2">
        <v>9.8849999999999998</v>
      </c>
      <c r="E704" s="1">
        <v>207.58500000000001</v>
      </c>
      <c r="F704" s="3">
        <v>43523</v>
      </c>
      <c r="G704" s="5">
        <v>0.78958333333333297</v>
      </c>
      <c r="H704" t="s">
        <v>17</v>
      </c>
      <c r="I704" s="1">
        <v>9.8849999999999998</v>
      </c>
      <c r="J704" s="6">
        <v>5</v>
      </c>
      <c r="K704" t="str">
        <f t="shared" si="40"/>
        <v>Feb</v>
      </c>
      <c r="L704" t="str">
        <f t="shared" si="41"/>
        <v>Wed</v>
      </c>
      <c r="M704" t="str">
        <f t="shared" si="42"/>
        <v>evening</v>
      </c>
      <c r="N704" t="str">
        <f>VLOOKUP(A704,'Customer-details'!$A$1:$C$1001,2,0)</f>
        <v>Member</v>
      </c>
      <c r="O704" t="str">
        <f>VLOOKUP(A704,'Customer-details'!$A$1:$C$1001,3,0)</f>
        <v>Female</v>
      </c>
      <c r="P704" t="str">
        <f>VLOOKUP(A704,'Product-details'!$A$1:$C$1001,2,0)</f>
        <v>Fashion accessories</v>
      </c>
      <c r="Q704" t="str">
        <f>VLOOKUP(A704,'City-details'!$A$1:$C$1001,3,0)</f>
        <v>Mandalay</v>
      </c>
      <c r="R704" t="str">
        <f>VLOOKUP(A704,'City-details'!$A$1:$C$1001,2,0)</f>
        <v>B</v>
      </c>
      <c r="S704" t="str">
        <f t="shared" si="43"/>
        <v>Poor</v>
      </c>
    </row>
    <row r="705" spans="1:19">
      <c r="A705" t="s">
        <v>718</v>
      </c>
      <c r="B705" s="1">
        <v>80.47</v>
      </c>
      <c r="C705" s="4">
        <v>9</v>
      </c>
      <c r="D705" s="2">
        <v>36.211500000000001</v>
      </c>
      <c r="E705" s="1">
        <v>760.44150000000002</v>
      </c>
      <c r="F705" s="3">
        <v>43471</v>
      </c>
      <c r="G705" s="5">
        <v>0.47083333333333299</v>
      </c>
      <c r="H705" t="s">
        <v>15</v>
      </c>
      <c r="I705" s="1">
        <v>36.211500000000001</v>
      </c>
      <c r="J705" s="6">
        <v>9.1999999999999993</v>
      </c>
      <c r="K705" t="str">
        <f t="shared" si="40"/>
        <v>Jan</v>
      </c>
      <c r="L705" t="str">
        <f t="shared" si="41"/>
        <v>Sun</v>
      </c>
      <c r="M705" t="str">
        <f t="shared" si="42"/>
        <v>morning</v>
      </c>
      <c r="N705" t="str">
        <f>VLOOKUP(A705,'Customer-details'!$A$1:$C$1001,2,0)</f>
        <v>Member</v>
      </c>
      <c r="O705" t="str">
        <f>VLOOKUP(A705,'Customer-details'!$A$1:$C$1001,3,0)</f>
        <v>Male</v>
      </c>
      <c r="P705" t="str">
        <f>VLOOKUP(A705,'Product-details'!$A$1:$C$1001,2,0)</f>
        <v>Health and beauty</v>
      </c>
      <c r="Q705" t="str">
        <f>VLOOKUP(A705,'City-details'!$A$1:$C$1001,3,0)</f>
        <v>Mandalay</v>
      </c>
      <c r="R705" t="str">
        <f>VLOOKUP(A705,'City-details'!$A$1:$C$1001,2,0)</f>
        <v>B</v>
      </c>
      <c r="S705" t="str">
        <f t="shared" si="43"/>
        <v>Good</v>
      </c>
    </row>
    <row r="706" spans="1:19">
      <c r="A706" t="s">
        <v>719</v>
      </c>
      <c r="B706" s="1">
        <v>88.39</v>
      </c>
      <c r="C706" s="4">
        <v>9</v>
      </c>
      <c r="D706" s="2">
        <v>39.775500000000001</v>
      </c>
      <c r="E706" s="1">
        <v>835.28549999999996</v>
      </c>
      <c r="F706" s="3">
        <v>43526</v>
      </c>
      <c r="G706" s="5">
        <v>0.52777777777777801</v>
      </c>
      <c r="H706" t="s">
        <v>15</v>
      </c>
      <c r="I706" s="1">
        <v>39.775500000000001</v>
      </c>
      <c r="J706" s="6">
        <v>6.3</v>
      </c>
      <c r="K706" t="str">
        <f t="shared" ref="K706:K769" si="44">TEXT(F706,"MMM")</f>
        <v>Mar</v>
      </c>
      <c r="L706" t="str">
        <f t="shared" ref="L706:L769" si="45">TEXT(F706,"ddd")</f>
        <v>Sat</v>
      </c>
      <c r="M706" t="str">
        <f t="shared" si="42"/>
        <v>afternoon</v>
      </c>
      <c r="N706" t="str">
        <f>VLOOKUP(A706,'Customer-details'!$A$1:$C$1001,2,0)</f>
        <v>Member</v>
      </c>
      <c r="O706" t="str">
        <f>VLOOKUP(A706,'Customer-details'!$A$1:$C$1001,3,0)</f>
        <v>Female</v>
      </c>
      <c r="P706" t="str">
        <f>VLOOKUP(A706,'Product-details'!$A$1:$C$1001,2,0)</f>
        <v>Home and lifestyle</v>
      </c>
      <c r="Q706" t="str">
        <f>VLOOKUP(A706,'City-details'!$A$1:$C$1001,3,0)</f>
        <v>Mandalay</v>
      </c>
      <c r="R706" t="str">
        <f>VLOOKUP(A706,'City-details'!$A$1:$C$1001,2,0)</f>
        <v>B</v>
      </c>
      <c r="S706" t="str">
        <f t="shared" si="43"/>
        <v>Average</v>
      </c>
    </row>
    <row r="707" spans="1:19">
      <c r="A707" t="s">
        <v>720</v>
      </c>
      <c r="B707" s="1">
        <v>71.77</v>
      </c>
      <c r="C707" s="4">
        <v>7</v>
      </c>
      <c r="D707" s="2">
        <v>25.119499999999999</v>
      </c>
      <c r="E707" s="1">
        <v>527.5095</v>
      </c>
      <c r="F707" s="3">
        <v>43553</v>
      </c>
      <c r="G707" s="5">
        <v>0.58750000000000002</v>
      </c>
      <c r="H707" t="s">
        <v>15</v>
      </c>
      <c r="I707" s="1">
        <v>25.119499999999999</v>
      </c>
      <c r="J707" s="6">
        <v>8.9</v>
      </c>
      <c r="K707" t="str">
        <f t="shared" si="44"/>
        <v>Mar</v>
      </c>
      <c r="L707" t="str">
        <f t="shared" si="45"/>
        <v>Fri</v>
      </c>
      <c r="M707" t="str">
        <f t="shared" ref="M707:M770" si="46">IF(G707&lt;TIME(12,0,0),"morning",IF(AND(G707&gt;=TIME(12,0,0),G707&lt;TIME(16,0,0)),"afternoon","evening"))</f>
        <v>afternoon</v>
      </c>
      <c r="N707" t="str">
        <f>VLOOKUP(A707,'Customer-details'!$A$1:$C$1001,2,0)</f>
        <v>Normal</v>
      </c>
      <c r="O707" t="str">
        <f>VLOOKUP(A707,'Customer-details'!$A$1:$C$1001,3,0)</f>
        <v>Male</v>
      </c>
      <c r="P707" t="str">
        <f>VLOOKUP(A707,'Product-details'!$A$1:$C$1001,2,0)</f>
        <v>Health and beauty</v>
      </c>
      <c r="Q707" t="str">
        <f>VLOOKUP(A707,'City-details'!$A$1:$C$1001,3,0)</f>
        <v>Mandalay</v>
      </c>
      <c r="R707" t="str">
        <f>VLOOKUP(A707,'City-details'!$A$1:$C$1001,2,0)</f>
        <v>B</v>
      </c>
      <c r="S707" t="str">
        <f t="shared" ref="S707:S770" si="47">IF(J707&gt;=8,"Good",IF(AND(J707&lt;8,J707&gt;=6),"Average","Poor"))</f>
        <v>Good</v>
      </c>
    </row>
    <row r="708" spans="1:19">
      <c r="A708" t="s">
        <v>721</v>
      </c>
      <c r="B708" s="1">
        <v>43</v>
      </c>
      <c r="C708" s="4">
        <v>4</v>
      </c>
      <c r="D708" s="2">
        <v>8.6</v>
      </c>
      <c r="E708" s="1">
        <v>180.6</v>
      </c>
      <c r="F708" s="3">
        <v>43496</v>
      </c>
      <c r="G708" s="5">
        <v>0.86666666666666703</v>
      </c>
      <c r="H708" t="s">
        <v>13</v>
      </c>
      <c r="I708" s="1">
        <v>8.6</v>
      </c>
      <c r="J708" s="6">
        <v>7.6</v>
      </c>
      <c r="K708" t="str">
        <f t="shared" si="44"/>
        <v>Jan</v>
      </c>
      <c r="L708" t="str">
        <f t="shared" si="45"/>
        <v>Thu</v>
      </c>
      <c r="M708" t="str">
        <f t="shared" si="46"/>
        <v>evening</v>
      </c>
      <c r="N708" t="str">
        <f>VLOOKUP(A708,'Customer-details'!$A$1:$C$1001,2,0)</f>
        <v>Normal</v>
      </c>
      <c r="O708" t="str">
        <f>VLOOKUP(A708,'Customer-details'!$A$1:$C$1001,3,0)</f>
        <v>Female</v>
      </c>
      <c r="P708" t="str">
        <f>VLOOKUP(A708,'Product-details'!$A$1:$C$1001,2,0)</f>
        <v>Electronic accessories</v>
      </c>
      <c r="Q708" t="str">
        <f>VLOOKUP(A708,'City-details'!$A$1:$C$1001,3,0)</f>
        <v>Mandalay</v>
      </c>
      <c r="R708" t="str">
        <f>VLOOKUP(A708,'City-details'!$A$1:$C$1001,2,0)</f>
        <v>B</v>
      </c>
      <c r="S708" t="str">
        <f t="shared" si="47"/>
        <v>Average</v>
      </c>
    </row>
    <row r="709" spans="1:19">
      <c r="A709" t="s">
        <v>722</v>
      </c>
      <c r="B709" s="1">
        <v>68.98</v>
      </c>
      <c r="C709" s="4">
        <v>1</v>
      </c>
      <c r="D709" s="2">
        <v>3.4489999999999998</v>
      </c>
      <c r="E709" s="1">
        <v>72.429000000000002</v>
      </c>
      <c r="F709" s="3">
        <v>43486</v>
      </c>
      <c r="G709" s="5">
        <v>0.84236111111111101</v>
      </c>
      <c r="H709" t="s">
        <v>15</v>
      </c>
      <c r="I709" s="1">
        <v>3.4489999999999998</v>
      </c>
      <c r="J709" s="6">
        <v>4.8</v>
      </c>
      <c r="K709" t="str">
        <f t="shared" si="44"/>
        <v>Jan</v>
      </c>
      <c r="L709" t="str">
        <f t="shared" si="45"/>
        <v>Mon</v>
      </c>
      <c r="M709" t="str">
        <f t="shared" si="46"/>
        <v>evening</v>
      </c>
      <c r="N709" t="str">
        <f>VLOOKUP(A709,'Customer-details'!$A$1:$C$1001,2,0)</f>
        <v>Member</v>
      </c>
      <c r="O709" t="str">
        <f>VLOOKUP(A709,'Customer-details'!$A$1:$C$1001,3,0)</f>
        <v>Male</v>
      </c>
      <c r="P709" t="str">
        <f>VLOOKUP(A709,'Product-details'!$A$1:$C$1001,2,0)</f>
        <v>Food and beverages</v>
      </c>
      <c r="Q709" t="str">
        <f>VLOOKUP(A709,'City-details'!$A$1:$C$1001,3,0)</f>
        <v>Naypyitaw</v>
      </c>
      <c r="R709" t="str">
        <f>VLOOKUP(A709,'City-details'!$A$1:$C$1001,2,0)</f>
        <v>C</v>
      </c>
      <c r="S709" t="str">
        <f t="shared" si="47"/>
        <v>Poor</v>
      </c>
    </row>
    <row r="710" spans="1:19">
      <c r="A710" t="s">
        <v>723</v>
      </c>
      <c r="B710" s="1">
        <v>15.62</v>
      </c>
      <c r="C710" s="4">
        <v>8</v>
      </c>
      <c r="D710" s="2">
        <v>6.2480000000000002</v>
      </c>
      <c r="E710" s="1">
        <v>131.208</v>
      </c>
      <c r="F710" s="3">
        <v>43485</v>
      </c>
      <c r="G710" s="5">
        <v>0.85902777777777795</v>
      </c>
      <c r="H710" t="s">
        <v>13</v>
      </c>
      <c r="I710" s="1">
        <v>6.2480000000000002</v>
      </c>
      <c r="J710" s="6">
        <v>9.1</v>
      </c>
      <c r="K710" t="str">
        <f t="shared" si="44"/>
        <v>Jan</v>
      </c>
      <c r="L710" t="str">
        <f t="shared" si="45"/>
        <v>Sun</v>
      </c>
      <c r="M710" t="str">
        <f t="shared" si="46"/>
        <v>evening</v>
      </c>
      <c r="N710" t="str">
        <f>VLOOKUP(A710,'Customer-details'!$A$1:$C$1001,2,0)</f>
        <v>Normal</v>
      </c>
      <c r="O710" t="str">
        <f>VLOOKUP(A710,'Customer-details'!$A$1:$C$1001,3,0)</f>
        <v>Male</v>
      </c>
      <c r="P710" t="str">
        <f>VLOOKUP(A710,'Product-details'!$A$1:$C$1001,2,0)</f>
        <v>Fashion accessories</v>
      </c>
      <c r="Q710" t="str">
        <f>VLOOKUP(A710,'City-details'!$A$1:$C$1001,3,0)</f>
        <v>Naypyitaw</v>
      </c>
      <c r="R710" t="str">
        <f>VLOOKUP(A710,'City-details'!$A$1:$C$1001,2,0)</f>
        <v>C</v>
      </c>
      <c r="S710" t="str">
        <f t="shared" si="47"/>
        <v>Good</v>
      </c>
    </row>
    <row r="711" spans="1:19">
      <c r="A711" t="s">
        <v>724</v>
      </c>
      <c r="B711" s="1">
        <v>25.7</v>
      </c>
      <c r="C711" s="4">
        <v>3</v>
      </c>
      <c r="D711" s="2">
        <v>3.855</v>
      </c>
      <c r="E711" s="1">
        <v>80.954999999999998</v>
      </c>
      <c r="F711" s="3">
        <v>43482</v>
      </c>
      <c r="G711" s="5">
        <v>0.749305555555556</v>
      </c>
      <c r="H711" t="s">
        <v>13</v>
      </c>
      <c r="I711" s="1">
        <v>3.855</v>
      </c>
      <c r="J711" s="6">
        <v>6.1</v>
      </c>
      <c r="K711" t="str">
        <f t="shared" si="44"/>
        <v>Jan</v>
      </c>
      <c r="L711" t="str">
        <f t="shared" si="45"/>
        <v>Thu</v>
      </c>
      <c r="M711" t="str">
        <f t="shared" si="46"/>
        <v>evening</v>
      </c>
      <c r="N711" t="str">
        <f>VLOOKUP(A711,'Customer-details'!$A$1:$C$1001,2,0)</f>
        <v>Normal</v>
      </c>
      <c r="O711" t="str">
        <f>VLOOKUP(A711,'Customer-details'!$A$1:$C$1001,3,0)</f>
        <v>Male</v>
      </c>
      <c r="P711" t="str">
        <f>VLOOKUP(A711,'Product-details'!$A$1:$C$1001,2,0)</f>
        <v>Sports and travel</v>
      </c>
      <c r="Q711" t="str">
        <f>VLOOKUP(A711,'City-details'!$A$1:$C$1001,3,0)</f>
        <v>Yangon</v>
      </c>
      <c r="R711" t="str">
        <f>VLOOKUP(A711,'City-details'!$A$1:$C$1001,2,0)</f>
        <v>A</v>
      </c>
      <c r="S711" t="str">
        <f t="shared" si="47"/>
        <v>Average</v>
      </c>
    </row>
    <row r="712" spans="1:19">
      <c r="A712" t="s">
        <v>725</v>
      </c>
      <c r="B712" s="1">
        <v>80.62</v>
      </c>
      <c r="C712" s="4">
        <v>6</v>
      </c>
      <c r="D712" s="2">
        <v>24.186</v>
      </c>
      <c r="E712" s="1">
        <v>507.90600000000001</v>
      </c>
      <c r="F712" s="3">
        <v>43524</v>
      </c>
      <c r="G712" s="5">
        <v>0.84583333333333299</v>
      </c>
      <c r="H712" t="s">
        <v>15</v>
      </c>
      <c r="I712" s="1">
        <v>24.186</v>
      </c>
      <c r="J712" s="6">
        <v>9.1</v>
      </c>
      <c r="K712" t="str">
        <f t="shared" si="44"/>
        <v>Feb</v>
      </c>
      <c r="L712" t="str">
        <f t="shared" si="45"/>
        <v>Thu</v>
      </c>
      <c r="M712" t="str">
        <f t="shared" si="46"/>
        <v>evening</v>
      </c>
      <c r="N712" t="str">
        <f>VLOOKUP(A712,'Customer-details'!$A$1:$C$1001,2,0)</f>
        <v>Member</v>
      </c>
      <c r="O712" t="str">
        <f>VLOOKUP(A712,'Customer-details'!$A$1:$C$1001,3,0)</f>
        <v>Male</v>
      </c>
      <c r="P712" t="str">
        <f>VLOOKUP(A712,'Product-details'!$A$1:$C$1001,2,0)</f>
        <v>Food and beverages</v>
      </c>
      <c r="Q712" t="str">
        <f>VLOOKUP(A712,'City-details'!$A$1:$C$1001,3,0)</f>
        <v>Yangon</v>
      </c>
      <c r="R712" t="str">
        <f>VLOOKUP(A712,'City-details'!$A$1:$C$1001,2,0)</f>
        <v>A</v>
      </c>
      <c r="S712" t="str">
        <f t="shared" si="47"/>
        <v>Good</v>
      </c>
    </row>
    <row r="713" spans="1:19">
      <c r="A713" t="s">
        <v>726</v>
      </c>
      <c r="B713" s="1">
        <v>75.53</v>
      </c>
      <c r="C713" s="4">
        <v>4</v>
      </c>
      <c r="D713" s="2">
        <v>15.106</v>
      </c>
      <c r="E713" s="1">
        <v>317.226</v>
      </c>
      <c r="F713" s="3">
        <v>43543</v>
      </c>
      <c r="G713" s="5">
        <v>0.66111111111111098</v>
      </c>
      <c r="H713" t="s">
        <v>13</v>
      </c>
      <c r="I713" s="1">
        <v>15.106</v>
      </c>
      <c r="J713" s="6">
        <v>8.3000000000000007</v>
      </c>
      <c r="K713" t="str">
        <f t="shared" si="44"/>
        <v>Mar</v>
      </c>
      <c r="L713" t="str">
        <f t="shared" si="45"/>
        <v>Tue</v>
      </c>
      <c r="M713" t="str">
        <f t="shared" si="46"/>
        <v>afternoon</v>
      </c>
      <c r="N713" t="str">
        <f>VLOOKUP(A713,'Customer-details'!$A$1:$C$1001,2,0)</f>
        <v>Member</v>
      </c>
      <c r="O713" t="str">
        <f>VLOOKUP(A713,'Customer-details'!$A$1:$C$1001,3,0)</f>
        <v>Female</v>
      </c>
      <c r="P713" t="str">
        <f>VLOOKUP(A713,'Product-details'!$A$1:$C$1001,2,0)</f>
        <v>Home and lifestyle</v>
      </c>
      <c r="Q713" t="str">
        <f>VLOOKUP(A713,'City-details'!$A$1:$C$1001,3,0)</f>
        <v>Naypyitaw</v>
      </c>
      <c r="R713" t="str">
        <f>VLOOKUP(A713,'City-details'!$A$1:$C$1001,2,0)</f>
        <v>C</v>
      </c>
      <c r="S713" t="str">
        <f t="shared" si="47"/>
        <v>Good</v>
      </c>
    </row>
    <row r="714" spans="1:19">
      <c r="A714" t="s">
        <v>727</v>
      </c>
      <c r="B714" s="1">
        <v>77.63</v>
      </c>
      <c r="C714" s="4">
        <v>9</v>
      </c>
      <c r="D714" s="2">
        <v>34.933500000000002</v>
      </c>
      <c r="E714" s="1">
        <v>733.60350000000005</v>
      </c>
      <c r="F714" s="3">
        <v>43515</v>
      </c>
      <c r="G714" s="5">
        <v>0.63472222222222197</v>
      </c>
      <c r="H714" t="s">
        <v>13</v>
      </c>
      <c r="I714" s="1">
        <v>34.933500000000002</v>
      </c>
      <c r="J714" s="6">
        <v>7.2</v>
      </c>
      <c r="K714" t="str">
        <f t="shared" si="44"/>
        <v>Feb</v>
      </c>
      <c r="L714" t="str">
        <f t="shared" si="45"/>
        <v>Tue</v>
      </c>
      <c r="M714" t="str">
        <f t="shared" si="46"/>
        <v>afternoon</v>
      </c>
      <c r="N714" t="str">
        <f>VLOOKUP(A714,'Customer-details'!$A$1:$C$1001,2,0)</f>
        <v>Normal</v>
      </c>
      <c r="O714" t="str">
        <f>VLOOKUP(A714,'Customer-details'!$A$1:$C$1001,3,0)</f>
        <v>Female</v>
      </c>
      <c r="P714" t="str">
        <f>VLOOKUP(A714,'Product-details'!$A$1:$C$1001,2,0)</f>
        <v>Electronic accessories</v>
      </c>
      <c r="Q714" t="str">
        <f>VLOOKUP(A714,'City-details'!$A$1:$C$1001,3,0)</f>
        <v>Naypyitaw</v>
      </c>
      <c r="R714" t="str">
        <f>VLOOKUP(A714,'City-details'!$A$1:$C$1001,2,0)</f>
        <v>C</v>
      </c>
      <c r="S714" t="str">
        <f t="shared" si="47"/>
        <v>Average</v>
      </c>
    </row>
    <row r="715" spans="1:19">
      <c r="A715" t="s">
        <v>728</v>
      </c>
      <c r="B715" s="1">
        <v>13.85</v>
      </c>
      <c r="C715" s="4">
        <v>9</v>
      </c>
      <c r="D715" s="2">
        <v>6.2324999999999999</v>
      </c>
      <c r="E715" s="1">
        <v>130.88249999999999</v>
      </c>
      <c r="F715" s="3">
        <v>43500</v>
      </c>
      <c r="G715" s="5">
        <v>0.53472222222222199</v>
      </c>
      <c r="H715" t="s">
        <v>13</v>
      </c>
      <c r="I715" s="1">
        <v>6.2324999999999999</v>
      </c>
      <c r="J715" s="6">
        <v>6</v>
      </c>
      <c r="K715" t="str">
        <f t="shared" si="44"/>
        <v>Feb</v>
      </c>
      <c r="L715" t="str">
        <f t="shared" si="45"/>
        <v>Mon</v>
      </c>
      <c r="M715" t="str">
        <f t="shared" si="46"/>
        <v>afternoon</v>
      </c>
      <c r="N715" t="str">
        <f>VLOOKUP(A715,'Customer-details'!$A$1:$C$1001,2,0)</f>
        <v>Normal</v>
      </c>
      <c r="O715" t="str">
        <f>VLOOKUP(A715,'Customer-details'!$A$1:$C$1001,3,0)</f>
        <v>Female</v>
      </c>
      <c r="P715" t="str">
        <f>VLOOKUP(A715,'Product-details'!$A$1:$C$1001,2,0)</f>
        <v>Health and beauty</v>
      </c>
      <c r="Q715" t="str">
        <f>VLOOKUP(A715,'City-details'!$A$1:$C$1001,3,0)</f>
        <v>Naypyitaw</v>
      </c>
      <c r="R715" t="str">
        <f>VLOOKUP(A715,'City-details'!$A$1:$C$1001,2,0)</f>
        <v>C</v>
      </c>
      <c r="S715" t="str">
        <f t="shared" si="47"/>
        <v>Average</v>
      </c>
    </row>
    <row r="716" spans="1:19">
      <c r="A716" t="s">
        <v>729</v>
      </c>
      <c r="B716" s="1">
        <v>98.7</v>
      </c>
      <c r="C716" s="4">
        <v>8</v>
      </c>
      <c r="D716" s="2">
        <v>39.479999999999997</v>
      </c>
      <c r="E716" s="1">
        <v>829.08</v>
      </c>
      <c r="F716" s="3">
        <v>43496</v>
      </c>
      <c r="G716" s="5">
        <v>0.44166666666666698</v>
      </c>
      <c r="H716" t="s">
        <v>13</v>
      </c>
      <c r="I716" s="1">
        <v>39.479999999999997</v>
      </c>
      <c r="J716" s="6">
        <v>8.5</v>
      </c>
      <c r="K716" t="str">
        <f t="shared" si="44"/>
        <v>Jan</v>
      </c>
      <c r="L716" t="str">
        <f t="shared" si="45"/>
        <v>Thu</v>
      </c>
      <c r="M716" t="str">
        <f t="shared" si="46"/>
        <v>morning</v>
      </c>
      <c r="N716" t="str">
        <f>VLOOKUP(A716,'Customer-details'!$A$1:$C$1001,2,0)</f>
        <v>Member</v>
      </c>
      <c r="O716" t="str">
        <f>VLOOKUP(A716,'Customer-details'!$A$1:$C$1001,3,0)</f>
        <v>Male</v>
      </c>
      <c r="P716" t="str">
        <f>VLOOKUP(A716,'Product-details'!$A$1:$C$1001,2,0)</f>
        <v>Fashion accessories</v>
      </c>
      <c r="Q716" t="str">
        <f>VLOOKUP(A716,'City-details'!$A$1:$C$1001,3,0)</f>
        <v>Naypyitaw</v>
      </c>
      <c r="R716" t="str">
        <f>VLOOKUP(A716,'City-details'!$A$1:$C$1001,2,0)</f>
        <v>C</v>
      </c>
      <c r="S716" t="str">
        <f t="shared" si="47"/>
        <v>Good</v>
      </c>
    </row>
    <row r="717" spans="1:19">
      <c r="A717" t="s">
        <v>730</v>
      </c>
      <c r="B717" s="1">
        <v>35.68</v>
      </c>
      <c r="C717" s="4">
        <v>5</v>
      </c>
      <c r="D717" s="2">
        <v>8.92</v>
      </c>
      <c r="E717" s="1">
        <v>187.32</v>
      </c>
      <c r="F717" s="3">
        <v>43502</v>
      </c>
      <c r="G717" s="5">
        <v>0.77291666666666703</v>
      </c>
      <c r="H717" t="s">
        <v>17</v>
      </c>
      <c r="I717" s="1">
        <v>8.92</v>
      </c>
      <c r="J717" s="6">
        <v>6.6</v>
      </c>
      <c r="K717" t="str">
        <f t="shared" si="44"/>
        <v>Feb</v>
      </c>
      <c r="L717" t="str">
        <f t="shared" si="45"/>
        <v>Wed</v>
      </c>
      <c r="M717" t="str">
        <f t="shared" si="46"/>
        <v>evening</v>
      </c>
      <c r="N717" t="str">
        <f>VLOOKUP(A717,'Customer-details'!$A$1:$C$1001,2,0)</f>
        <v>Normal</v>
      </c>
      <c r="O717" t="str">
        <f>VLOOKUP(A717,'Customer-details'!$A$1:$C$1001,3,0)</f>
        <v>Female</v>
      </c>
      <c r="P717" t="str">
        <f>VLOOKUP(A717,'Product-details'!$A$1:$C$1001,2,0)</f>
        <v>Health and beauty</v>
      </c>
      <c r="Q717" t="str">
        <f>VLOOKUP(A717,'City-details'!$A$1:$C$1001,3,0)</f>
        <v>Yangon</v>
      </c>
      <c r="R717" t="str">
        <f>VLOOKUP(A717,'City-details'!$A$1:$C$1001,2,0)</f>
        <v>A</v>
      </c>
      <c r="S717" t="str">
        <f t="shared" si="47"/>
        <v>Average</v>
      </c>
    </row>
    <row r="718" spans="1:19">
      <c r="A718" t="s">
        <v>731</v>
      </c>
      <c r="B718" s="1">
        <v>71.459999999999994</v>
      </c>
      <c r="C718" s="4">
        <v>7</v>
      </c>
      <c r="D718" s="2">
        <v>25.010999999999999</v>
      </c>
      <c r="E718" s="1">
        <v>525.23099999999999</v>
      </c>
      <c r="F718" s="3">
        <v>43552</v>
      </c>
      <c r="G718" s="5">
        <v>0.67083333333333295</v>
      </c>
      <c r="H718" t="s">
        <v>13</v>
      </c>
      <c r="I718" s="1">
        <v>25.010999999999999</v>
      </c>
      <c r="J718" s="6">
        <v>4.5</v>
      </c>
      <c r="K718" t="str">
        <f t="shared" si="44"/>
        <v>Mar</v>
      </c>
      <c r="L718" t="str">
        <f t="shared" si="45"/>
        <v>Thu</v>
      </c>
      <c r="M718" t="str">
        <f t="shared" si="46"/>
        <v>evening</v>
      </c>
      <c r="N718" t="str">
        <f>VLOOKUP(A718,'Customer-details'!$A$1:$C$1001,2,0)</f>
        <v>Member</v>
      </c>
      <c r="O718" t="str">
        <f>VLOOKUP(A718,'Customer-details'!$A$1:$C$1001,3,0)</f>
        <v>Female</v>
      </c>
      <c r="P718" t="str">
        <f>VLOOKUP(A718,'Product-details'!$A$1:$C$1001,2,0)</f>
        <v>Fashion accessories</v>
      </c>
      <c r="Q718" t="str">
        <f>VLOOKUP(A718,'City-details'!$A$1:$C$1001,3,0)</f>
        <v>Yangon</v>
      </c>
      <c r="R718" t="str">
        <f>VLOOKUP(A718,'City-details'!$A$1:$C$1001,2,0)</f>
        <v>A</v>
      </c>
      <c r="S718" t="str">
        <f t="shared" si="47"/>
        <v>Poor</v>
      </c>
    </row>
    <row r="719" spans="1:19">
      <c r="A719" t="s">
        <v>732</v>
      </c>
      <c r="B719" s="1">
        <v>11.94</v>
      </c>
      <c r="C719" s="4">
        <v>3</v>
      </c>
      <c r="D719" s="2">
        <v>1.7909999999999999</v>
      </c>
      <c r="E719" s="1">
        <v>37.610999999999997</v>
      </c>
      <c r="F719" s="3">
        <v>43484</v>
      </c>
      <c r="G719" s="5">
        <v>0.53263888888888899</v>
      </c>
      <c r="H719" t="s">
        <v>17</v>
      </c>
      <c r="I719" s="1">
        <v>1.7909999999999999</v>
      </c>
      <c r="J719" s="6">
        <v>8.1</v>
      </c>
      <c r="K719" t="str">
        <f t="shared" si="44"/>
        <v>Jan</v>
      </c>
      <c r="L719" t="str">
        <f t="shared" si="45"/>
        <v>Sat</v>
      </c>
      <c r="M719" t="str">
        <f t="shared" si="46"/>
        <v>afternoon</v>
      </c>
      <c r="N719" t="str">
        <f>VLOOKUP(A719,'Customer-details'!$A$1:$C$1001,2,0)</f>
        <v>Member</v>
      </c>
      <c r="O719" t="str">
        <f>VLOOKUP(A719,'Customer-details'!$A$1:$C$1001,3,0)</f>
        <v>Male</v>
      </c>
      <c r="P719" t="str">
        <f>VLOOKUP(A719,'Product-details'!$A$1:$C$1001,2,0)</f>
        <v>Electronic accessories</v>
      </c>
      <c r="Q719" t="str">
        <f>VLOOKUP(A719,'City-details'!$A$1:$C$1001,3,0)</f>
        <v>Yangon</v>
      </c>
      <c r="R719" t="str">
        <f>VLOOKUP(A719,'City-details'!$A$1:$C$1001,2,0)</f>
        <v>A</v>
      </c>
      <c r="S719" t="str">
        <f t="shared" si="47"/>
        <v>Good</v>
      </c>
    </row>
    <row r="720" spans="1:19">
      <c r="A720" t="s">
        <v>733</v>
      </c>
      <c r="B720" s="1">
        <v>45.38</v>
      </c>
      <c r="C720" s="4">
        <v>3</v>
      </c>
      <c r="D720" s="2">
        <v>6.8070000000000004</v>
      </c>
      <c r="E720" s="1">
        <v>142.947</v>
      </c>
      <c r="F720" s="3">
        <v>43513</v>
      </c>
      <c r="G720" s="5">
        <v>0.56527777777777799</v>
      </c>
      <c r="H720" t="s">
        <v>17</v>
      </c>
      <c r="I720" s="1">
        <v>6.8070000000000004</v>
      </c>
      <c r="J720" s="6">
        <v>7.2</v>
      </c>
      <c r="K720" t="str">
        <f t="shared" si="44"/>
        <v>Feb</v>
      </c>
      <c r="L720" t="str">
        <f t="shared" si="45"/>
        <v>Sun</v>
      </c>
      <c r="M720" t="str">
        <f t="shared" si="46"/>
        <v>afternoon</v>
      </c>
      <c r="N720" t="str">
        <f>VLOOKUP(A720,'Customer-details'!$A$1:$C$1001,2,0)</f>
        <v>Normal</v>
      </c>
      <c r="O720" t="str">
        <f>VLOOKUP(A720,'Customer-details'!$A$1:$C$1001,3,0)</f>
        <v>Male</v>
      </c>
      <c r="P720" t="str">
        <f>VLOOKUP(A720,'Product-details'!$A$1:$C$1001,2,0)</f>
        <v>Fashion accessories</v>
      </c>
      <c r="Q720" t="str">
        <f>VLOOKUP(A720,'City-details'!$A$1:$C$1001,3,0)</f>
        <v>Yangon</v>
      </c>
      <c r="R720" t="str">
        <f>VLOOKUP(A720,'City-details'!$A$1:$C$1001,2,0)</f>
        <v>A</v>
      </c>
      <c r="S720" t="str">
        <f t="shared" si="47"/>
        <v>Average</v>
      </c>
    </row>
    <row r="721" spans="1:19">
      <c r="A721" t="s">
        <v>734</v>
      </c>
      <c r="B721" s="1">
        <v>17.48</v>
      </c>
      <c r="C721" s="4">
        <v>6</v>
      </c>
      <c r="D721" s="2">
        <v>5.2439999999999998</v>
      </c>
      <c r="E721" s="1">
        <v>110.124</v>
      </c>
      <c r="F721" s="3">
        <v>43483</v>
      </c>
      <c r="G721" s="5">
        <v>0.62777777777777799</v>
      </c>
      <c r="H721" t="s">
        <v>17</v>
      </c>
      <c r="I721" s="1">
        <v>5.2439999999999998</v>
      </c>
      <c r="J721" s="6">
        <v>6.1</v>
      </c>
      <c r="K721" t="str">
        <f t="shared" si="44"/>
        <v>Jan</v>
      </c>
      <c r="L721" t="str">
        <f t="shared" si="45"/>
        <v>Fri</v>
      </c>
      <c r="M721" t="str">
        <f t="shared" si="46"/>
        <v>afternoon</v>
      </c>
      <c r="N721" t="str">
        <f>VLOOKUP(A721,'Customer-details'!$A$1:$C$1001,2,0)</f>
        <v>Member</v>
      </c>
      <c r="O721" t="str">
        <f>VLOOKUP(A721,'Customer-details'!$A$1:$C$1001,3,0)</f>
        <v>Female</v>
      </c>
      <c r="P721" t="str">
        <f>VLOOKUP(A721,'Product-details'!$A$1:$C$1001,2,0)</f>
        <v>Fashion accessories</v>
      </c>
      <c r="Q721" t="str">
        <f>VLOOKUP(A721,'City-details'!$A$1:$C$1001,3,0)</f>
        <v>Mandalay</v>
      </c>
      <c r="R721" t="str">
        <f>VLOOKUP(A721,'City-details'!$A$1:$C$1001,2,0)</f>
        <v>B</v>
      </c>
      <c r="S721" t="str">
        <f t="shared" si="47"/>
        <v>Average</v>
      </c>
    </row>
    <row r="722" spans="1:19">
      <c r="A722" t="s">
        <v>735</v>
      </c>
      <c r="B722" s="1">
        <v>25.56</v>
      </c>
      <c r="C722" s="4">
        <v>7</v>
      </c>
      <c r="D722" s="2">
        <v>8.9459999999999997</v>
      </c>
      <c r="E722" s="1">
        <v>187.86600000000001</v>
      </c>
      <c r="F722" s="3">
        <v>43498</v>
      </c>
      <c r="G722" s="5">
        <v>0.86250000000000004</v>
      </c>
      <c r="H722" t="s">
        <v>15</v>
      </c>
      <c r="I722" s="1">
        <v>8.9459999999999997</v>
      </c>
      <c r="J722" s="6">
        <v>7.1</v>
      </c>
      <c r="K722" t="str">
        <f t="shared" si="44"/>
        <v>Feb</v>
      </c>
      <c r="L722" t="str">
        <f t="shared" si="45"/>
        <v>Sat</v>
      </c>
      <c r="M722" t="str">
        <f t="shared" si="46"/>
        <v>evening</v>
      </c>
      <c r="N722" t="str">
        <f>VLOOKUP(A722,'Customer-details'!$A$1:$C$1001,2,0)</f>
        <v>Normal</v>
      </c>
      <c r="O722" t="str">
        <f>VLOOKUP(A722,'Customer-details'!$A$1:$C$1001,3,0)</f>
        <v>Female</v>
      </c>
      <c r="P722" t="str">
        <f>VLOOKUP(A722,'Product-details'!$A$1:$C$1001,2,0)</f>
        <v>Fashion accessories</v>
      </c>
      <c r="Q722" t="str">
        <f>VLOOKUP(A722,'City-details'!$A$1:$C$1001,3,0)</f>
        <v>Mandalay</v>
      </c>
      <c r="R722" t="str">
        <f>VLOOKUP(A722,'City-details'!$A$1:$C$1001,2,0)</f>
        <v>B</v>
      </c>
      <c r="S722" t="str">
        <f t="shared" si="47"/>
        <v>Average</v>
      </c>
    </row>
    <row r="723" spans="1:19">
      <c r="A723" t="s">
        <v>736</v>
      </c>
      <c r="B723" s="1">
        <v>90.63</v>
      </c>
      <c r="C723" s="4">
        <v>9</v>
      </c>
      <c r="D723" s="2">
        <v>40.783499999999997</v>
      </c>
      <c r="E723" s="1">
        <v>856.45349999999996</v>
      </c>
      <c r="F723" s="3">
        <v>43483</v>
      </c>
      <c r="G723" s="5">
        <v>0.64444444444444404</v>
      </c>
      <c r="H723" t="s">
        <v>15</v>
      </c>
      <c r="I723" s="1">
        <v>40.783499999999997</v>
      </c>
      <c r="J723" s="6">
        <v>5.0999999999999996</v>
      </c>
      <c r="K723" t="str">
        <f t="shared" si="44"/>
        <v>Jan</v>
      </c>
      <c r="L723" t="str">
        <f t="shared" si="45"/>
        <v>Fri</v>
      </c>
      <c r="M723" t="str">
        <f t="shared" si="46"/>
        <v>afternoon</v>
      </c>
      <c r="N723" t="str">
        <f>VLOOKUP(A723,'Customer-details'!$A$1:$C$1001,2,0)</f>
        <v>Member</v>
      </c>
      <c r="O723" t="str">
        <f>VLOOKUP(A723,'Customer-details'!$A$1:$C$1001,3,0)</f>
        <v>Female</v>
      </c>
      <c r="P723" t="str">
        <f>VLOOKUP(A723,'Product-details'!$A$1:$C$1001,2,0)</f>
        <v>Sports and travel</v>
      </c>
      <c r="Q723" t="str">
        <f>VLOOKUP(A723,'City-details'!$A$1:$C$1001,3,0)</f>
        <v>Naypyitaw</v>
      </c>
      <c r="R723" t="str">
        <f>VLOOKUP(A723,'City-details'!$A$1:$C$1001,2,0)</f>
        <v>C</v>
      </c>
      <c r="S723" t="str">
        <f t="shared" si="47"/>
        <v>Poor</v>
      </c>
    </row>
    <row r="724" spans="1:19">
      <c r="A724" t="s">
        <v>737</v>
      </c>
      <c r="B724" s="1">
        <v>44.12</v>
      </c>
      <c r="C724" s="4">
        <v>3</v>
      </c>
      <c r="D724" s="2">
        <v>6.6180000000000003</v>
      </c>
      <c r="E724" s="1">
        <v>138.97800000000001</v>
      </c>
      <c r="F724" s="3">
        <v>43542</v>
      </c>
      <c r="G724" s="5">
        <v>0.57291666666666696</v>
      </c>
      <c r="H724" t="s">
        <v>17</v>
      </c>
      <c r="I724" s="1">
        <v>6.6180000000000003</v>
      </c>
      <c r="J724" s="6">
        <v>7.9</v>
      </c>
      <c r="K724" t="str">
        <f t="shared" si="44"/>
        <v>Mar</v>
      </c>
      <c r="L724" t="str">
        <f t="shared" si="45"/>
        <v>Mon</v>
      </c>
      <c r="M724" t="str">
        <f t="shared" si="46"/>
        <v>afternoon</v>
      </c>
      <c r="N724" t="str">
        <f>VLOOKUP(A724,'Customer-details'!$A$1:$C$1001,2,0)</f>
        <v>Normal</v>
      </c>
      <c r="O724" t="str">
        <f>VLOOKUP(A724,'Customer-details'!$A$1:$C$1001,3,0)</f>
        <v>Male</v>
      </c>
      <c r="P724" t="str">
        <f>VLOOKUP(A724,'Product-details'!$A$1:$C$1001,2,0)</f>
        <v>Home and lifestyle</v>
      </c>
      <c r="Q724" t="str">
        <f>VLOOKUP(A724,'City-details'!$A$1:$C$1001,3,0)</f>
        <v>Mandalay</v>
      </c>
      <c r="R724" t="str">
        <f>VLOOKUP(A724,'City-details'!$A$1:$C$1001,2,0)</f>
        <v>B</v>
      </c>
      <c r="S724" t="str">
        <f t="shared" si="47"/>
        <v>Average</v>
      </c>
    </row>
    <row r="725" spans="1:19">
      <c r="A725" t="s">
        <v>738</v>
      </c>
      <c r="B725" s="1">
        <v>36.770000000000003</v>
      </c>
      <c r="C725" s="4">
        <v>7</v>
      </c>
      <c r="D725" s="2">
        <v>12.8695</v>
      </c>
      <c r="E725" s="1">
        <v>270.2595</v>
      </c>
      <c r="F725" s="3">
        <v>43476</v>
      </c>
      <c r="G725" s="5">
        <v>0.84027777777777801</v>
      </c>
      <c r="H725" t="s">
        <v>15</v>
      </c>
      <c r="I725" s="1">
        <v>12.8695</v>
      </c>
      <c r="J725" s="6">
        <v>7.4</v>
      </c>
      <c r="K725" t="str">
        <f t="shared" si="44"/>
        <v>Jan</v>
      </c>
      <c r="L725" t="str">
        <f t="shared" si="45"/>
        <v>Fri</v>
      </c>
      <c r="M725" t="str">
        <f t="shared" si="46"/>
        <v>evening</v>
      </c>
      <c r="N725" t="str">
        <f>VLOOKUP(A725,'Customer-details'!$A$1:$C$1001,2,0)</f>
        <v>Member</v>
      </c>
      <c r="O725" t="str">
        <f>VLOOKUP(A725,'Customer-details'!$A$1:$C$1001,3,0)</f>
        <v>Female</v>
      </c>
      <c r="P725" t="str">
        <f>VLOOKUP(A725,'Product-details'!$A$1:$C$1001,2,0)</f>
        <v>Food and beverages</v>
      </c>
      <c r="Q725" t="str">
        <f>VLOOKUP(A725,'City-details'!$A$1:$C$1001,3,0)</f>
        <v>Naypyitaw</v>
      </c>
      <c r="R725" t="str">
        <f>VLOOKUP(A725,'City-details'!$A$1:$C$1001,2,0)</f>
        <v>C</v>
      </c>
      <c r="S725" t="str">
        <f t="shared" si="47"/>
        <v>Average</v>
      </c>
    </row>
    <row r="726" spans="1:19">
      <c r="A726" t="s">
        <v>739</v>
      </c>
      <c r="B726" s="1">
        <v>23.34</v>
      </c>
      <c r="C726" s="4">
        <v>4</v>
      </c>
      <c r="D726" s="2">
        <v>4.6680000000000001</v>
      </c>
      <c r="E726" s="1">
        <v>98.028000000000006</v>
      </c>
      <c r="F726" s="3">
        <v>43500</v>
      </c>
      <c r="G726" s="5">
        <v>0.78680555555555598</v>
      </c>
      <c r="H726" t="s">
        <v>13</v>
      </c>
      <c r="I726" s="1">
        <v>4.6680000000000001</v>
      </c>
      <c r="J726" s="6">
        <v>7.4</v>
      </c>
      <c r="K726" t="str">
        <f t="shared" si="44"/>
        <v>Feb</v>
      </c>
      <c r="L726" t="str">
        <f t="shared" si="45"/>
        <v>Mon</v>
      </c>
      <c r="M726" t="str">
        <f t="shared" si="46"/>
        <v>evening</v>
      </c>
      <c r="N726" t="str">
        <f>VLOOKUP(A726,'Customer-details'!$A$1:$C$1001,2,0)</f>
        <v>Member</v>
      </c>
      <c r="O726" t="str">
        <f>VLOOKUP(A726,'Customer-details'!$A$1:$C$1001,3,0)</f>
        <v>Male</v>
      </c>
      <c r="P726" t="str">
        <f>VLOOKUP(A726,'Product-details'!$A$1:$C$1001,2,0)</f>
        <v>Food and beverages</v>
      </c>
      <c r="Q726" t="str">
        <f>VLOOKUP(A726,'City-details'!$A$1:$C$1001,3,0)</f>
        <v>Mandalay</v>
      </c>
      <c r="R726" t="str">
        <f>VLOOKUP(A726,'City-details'!$A$1:$C$1001,2,0)</f>
        <v>B</v>
      </c>
      <c r="S726" t="str">
        <f t="shared" si="47"/>
        <v>Average</v>
      </c>
    </row>
    <row r="727" spans="1:19">
      <c r="A727" t="s">
        <v>740</v>
      </c>
      <c r="B727" s="1">
        <v>28.5</v>
      </c>
      <c r="C727" s="4">
        <v>8</v>
      </c>
      <c r="D727" s="2">
        <v>11.4</v>
      </c>
      <c r="E727" s="1">
        <v>239.4</v>
      </c>
      <c r="F727" s="3">
        <v>43502</v>
      </c>
      <c r="G727" s="5">
        <v>0.6</v>
      </c>
      <c r="H727" t="s">
        <v>15</v>
      </c>
      <c r="I727" s="1">
        <v>11.4</v>
      </c>
      <c r="J727" s="6">
        <v>6.6</v>
      </c>
      <c r="K727" t="str">
        <f t="shared" si="44"/>
        <v>Feb</v>
      </c>
      <c r="L727" t="str">
        <f t="shared" si="45"/>
        <v>Wed</v>
      </c>
      <c r="M727" t="str">
        <f t="shared" si="46"/>
        <v>afternoon</v>
      </c>
      <c r="N727" t="str">
        <f>VLOOKUP(A727,'Customer-details'!$A$1:$C$1001,2,0)</f>
        <v>Member</v>
      </c>
      <c r="O727" t="str">
        <f>VLOOKUP(A727,'Customer-details'!$A$1:$C$1001,3,0)</f>
        <v>Female</v>
      </c>
      <c r="P727" t="str">
        <f>VLOOKUP(A727,'Product-details'!$A$1:$C$1001,2,0)</f>
        <v>Health and beauty</v>
      </c>
      <c r="Q727" t="str">
        <f>VLOOKUP(A727,'City-details'!$A$1:$C$1001,3,0)</f>
        <v>Naypyitaw</v>
      </c>
      <c r="R727" t="str">
        <f>VLOOKUP(A727,'City-details'!$A$1:$C$1001,2,0)</f>
        <v>C</v>
      </c>
      <c r="S727" t="str">
        <f t="shared" si="47"/>
        <v>Average</v>
      </c>
    </row>
    <row r="728" spans="1:19">
      <c r="A728" t="s">
        <v>741</v>
      </c>
      <c r="B728" s="1">
        <v>55.57</v>
      </c>
      <c r="C728" s="4">
        <v>3</v>
      </c>
      <c r="D728" s="2">
        <v>8.3354999999999997</v>
      </c>
      <c r="E728" s="1">
        <v>175.0455</v>
      </c>
      <c r="F728" s="3">
        <v>43473</v>
      </c>
      <c r="G728" s="5">
        <v>0.48749999999999999</v>
      </c>
      <c r="H728" t="s">
        <v>17</v>
      </c>
      <c r="I728" s="1">
        <v>8.3354999999999997</v>
      </c>
      <c r="J728" s="6">
        <v>5.9</v>
      </c>
      <c r="K728" t="str">
        <f t="shared" si="44"/>
        <v>Jan</v>
      </c>
      <c r="L728" t="str">
        <f t="shared" si="45"/>
        <v>Tue</v>
      </c>
      <c r="M728" t="str">
        <f t="shared" si="46"/>
        <v>morning</v>
      </c>
      <c r="N728" t="str">
        <f>VLOOKUP(A728,'Customer-details'!$A$1:$C$1001,2,0)</f>
        <v>Member</v>
      </c>
      <c r="O728" t="str">
        <f>VLOOKUP(A728,'Customer-details'!$A$1:$C$1001,3,0)</f>
        <v>Male</v>
      </c>
      <c r="P728" t="str">
        <f>VLOOKUP(A728,'Product-details'!$A$1:$C$1001,2,0)</f>
        <v>Home and lifestyle</v>
      </c>
      <c r="Q728" t="str">
        <f>VLOOKUP(A728,'City-details'!$A$1:$C$1001,3,0)</f>
        <v>Naypyitaw</v>
      </c>
      <c r="R728" t="str">
        <f>VLOOKUP(A728,'City-details'!$A$1:$C$1001,2,0)</f>
        <v>C</v>
      </c>
      <c r="S728" t="str">
        <f t="shared" si="47"/>
        <v>Poor</v>
      </c>
    </row>
    <row r="729" spans="1:19">
      <c r="A729" t="s">
        <v>742</v>
      </c>
      <c r="B729" s="1">
        <v>69.739999999999995</v>
      </c>
      <c r="C729" s="4">
        <v>10</v>
      </c>
      <c r="D729" s="2">
        <v>34.869999999999997</v>
      </c>
      <c r="E729" s="1">
        <v>732.27</v>
      </c>
      <c r="F729" s="3">
        <v>43529</v>
      </c>
      <c r="G729" s="5">
        <v>0.74236111111111103</v>
      </c>
      <c r="H729" t="s">
        <v>17</v>
      </c>
      <c r="I729" s="1">
        <v>34.869999999999997</v>
      </c>
      <c r="J729" s="6">
        <v>8.9</v>
      </c>
      <c r="K729" t="str">
        <f t="shared" si="44"/>
        <v>Mar</v>
      </c>
      <c r="L729" t="str">
        <f t="shared" si="45"/>
        <v>Tue</v>
      </c>
      <c r="M729" t="str">
        <f t="shared" si="46"/>
        <v>evening</v>
      </c>
      <c r="N729" t="str">
        <f>VLOOKUP(A729,'Customer-details'!$A$1:$C$1001,2,0)</f>
        <v>Normal</v>
      </c>
      <c r="O729" t="str">
        <f>VLOOKUP(A729,'Customer-details'!$A$1:$C$1001,3,0)</f>
        <v>Male</v>
      </c>
      <c r="P729" t="str">
        <f>VLOOKUP(A729,'Product-details'!$A$1:$C$1001,2,0)</f>
        <v>Sports and travel</v>
      </c>
      <c r="Q729" t="str">
        <f>VLOOKUP(A729,'City-details'!$A$1:$C$1001,3,0)</f>
        <v>Mandalay</v>
      </c>
      <c r="R729" t="str">
        <f>VLOOKUP(A729,'City-details'!$A$1:$C$1001,2,0)</f>
        <v>B</v>
      </c>
      <c r="S729" t="str">
        <f t="shared" si="47"/>
        <v>Good</v>
      </c>
    </row>
    <row r="730" spans="1:19">
      <c r="A730" t="s">
        <v>743</v>
      </c>
      <c r="B730" s="1">
        <v>97.26</v>
      </c>
      <c r="C730" s="4">
        <v>4</v>
      </c>
      <c r="D730" s="2">
        <v>19.452000000000002</v>
      </c>
      <c r="E730" s="1">
        <v>408.49200000000002</v>
      </c>
      <c r="F730" s="3">
        <v>43540</v>
      </c>
      <c r="G730" s="5">
        <v>0.64791666666666703</v>
      </c>
      <c r="H730" t="s">
        <v>13</v>
      </c>
      <c r="I730" s="1">
        <v>19.452000000000002</v>
      </c>
      <c r="J730" s="6">
        <v>6.8</v>
      </c>
      <c r="K730" t="str">
        <f t="shared" si="44"/>
        <v>Mar</v>
      </c>
      <c r="L730" t="str">
        <f t="shared" si="45"/>
        <v>Sat</v>
      </c>
      <c r="M730" t="str">
        <f t="shared" si="46"/>
        <v>afternoon</v>
      </c>
      <c r="N730" t="str">
        <f>VLOOKUP(A730,'Customer-details'!$A$1:$C$1001,2,0)</f>
        <v>Normal</v>
      </c>
      <c r="O730" t="str">
        <f>VLOOKUP(A730,'Customer-details'!$A$1:$C$1001,3,0)</f>
        <v>Male</v>
      </c>
      <c r="P730" t="str">
        <f>VLOOKUP(A730,'Product-details'!$A$1:$C$1001,2,0)</f>
        <v>Fashion accessories</v>
      </c>
      <c r="Q730" t="str">
        <f>VLOOKUP(A730,'City-details'!$A$1:$C$1001,3,0)</f>
        <v>Naypyitaw</v>
      </c>
      <c r="R730" t="str">
        <f>VLOOKUP(A730,'City-details'!$A$1:$C$1001,2,0)</f>
        <v>C</v>
      </c>
      <c r="S730" t="str">
        <f t="shared" si="47"/>
        <v>Average</v>
      </c>
    </row>
    <row r="731" spans="1:19">
      <c r="A731" t="s">
        <v>744</v>
      </c>
      <c r="B731" s="1">
        <v>52.18</v>
      </c>
      <c r="C731" s="4">
        <v>7</v>
      </c>
      <c r="D731" s="2">
        <v>18.263000000000002</v>
      </c>
      <c r="E731" s="1">
        <v>383.52300000000002</v>
      </c>
      <c r="F731" s="3">
        <v>43533</v>
      </c>
      <c r="G731" s="5">
        <v>0.454166666666667</v>
      </c>
      <c r="H731" t="s">
        <v>15</v>
      </c>
      <c r="I731" s="1">
        <v>18.263000000000002</v>
      </c>
      <c r="J731" s="6">
        <v>9.3000000000000007</v>
      </c>
      <c r="K731" t="str">
        <f t="shared" si="44"/>
        <v>Mar</v>
      </c>
      <c r="L731" t="str">
        <f t="shared" si="45"/>
        <v>Sat</v>
      </c>
      <c r="M731" t="str">
        <f t="shared" si="46"/>
        <v>morning</v>
      </c>
      <c r="N731" t="str">
        <f>VLOOKUP(A731,'Customer-details'!$A$1:$C$1001,2,0)</f>
        <v>Member</v>
      </c>
      <c r="O731" t="str">
        <f>VLOOKUP(A731,'Customer-details'!$A$1:$C$1001,3,0)</f>
        <v>Female</v>
      </c>
      <c r="P731" t="str">
        <f>VLOOKUP(A731,'Product-details'!$A$1:$C$1001,2,0)</f>
        <v>Home and lifestyle</v>
      </c>
      <c r="Q731" t="str">
        <f>VLOOKUP(A731,'City-details'!$A$1:$C$1001,3,0)</f>
        <v>Mandalay</v>
      </c>
      <c r="R731" t="str">
        <f>VLOOKUP(A731,'City-details'!$A$1:$C$1001,2,0)</f>
        <v>B</v>
      </c>
      <c r="S731" t="str">
        <f t="shared" si="47"/>
        <v>Good</v>
      </c>
    </row>
    <row r="732" spans="1:19">
      <c r="A732" t="s">
        <v>745</v>
      </c>
      <c r="B732" s="1">
        <v>22.32</v>
      </c>
      <c r="C732" s="4">
        <v>4</v>
      </c>
      <c r="D732" s="2">
        <v>4.4640000000000004</v>
      </c>
      <c r="E732" s="1">
        <v>93.744</v>
      </c>
      <c r="F732" s="3">
        <v>43525</v>
      </c>
      <c r="G732" s="5">
        <v>0.68263888888888902</v>
      </c>
      <c r="H732" t="s">
        <v>17</v>
      </c>
      <c r="I732" s="1">
        <v>4.4640000000000004</v>
      </c>
      <c r="J732" s="6">
        <v>4.4000000000000004</v>
      </c>
      <c r="K732" t="str">
        <f t="shared" si="44"/>
        <v>Mar</v>
      </c>
      <c r="L732" t="str">
        <f t="shared" si="45"/>
        <v>Fri</v>
      </c>
      <c r="M732" t="str">
        <f t="shared" si="46"/>
        <v>evening</v>
      </c>
      <c r="N732" t="str">
        <f>VLOOKUP(A732,'Customer-details'!$A$1:$C$1001,2,0)</f>
        <v>Member</v>
      </c>
      <c r="O732" t="str">
        <f>VLOOKUP(A732,'Customer-details'!$A$1:$C$1001,3,0)</f>
        <v>Female</v>
      </c>
      <c r="P732" t="str">
        <f>VLOOKUP(A732,'Product-details'!$A$1:$C$1001,2,0)</f>
        <v>Fashion accessories</v>
      </c>
      <c r="Q732" t="str">
        <f>VLOOKUP(A732,'City-details'!$A$1:$C$1001,3,0)</f>
        <v>Yangon</v>
      </c>
      <c r="R732" t="str">
        <f>VLOOKUP(A732,'City-details'!$A$1:$C$1001,2,0)</f>
        <v>A</v>
      </c>
      <c r="S732" t="str">
        <f t="shared" si="47"/>
        <v>Poor</v>
      </c>
    </row>
    <row r="733" spans="1:19">
      <c r="A733" t="s">
        <v>746</v>
      </c>
      <c r="B733" s="1">
        <v>56</v>
      </c>
      <c r="C733" s="4">
        <v>3</v>
      </c>
      <c r="D733" s="2">
        <v>8.4</v>
      </c>
      <c r="E733" s="1">
        <v>176.4</v>
      </c>
      <c r="F733" s="3">
        <v>43524</v>
      </c>
      <c r="G733" s="5">
        <v>0.81458333333333299</v>
      </c>
      <c r="H733" t="s">
        <v>13</v>
      </c>
      <c r="I733" s="1">
        <v>8.4</v>
      </c>
      <c r="J733" s="6">
        <v>4.8</v>
      </c>
      <c r="K733" t="str">
        <f t="shared" si="44"/>
        <v>Feb</v>
      </c>
      <c r="L733" t="str">
        <f t="shared" si="45"/>
        <v>Thu</v>
      </c>
      <c r="M733" t="str">
        <f t="shared" si="46"/>
        <v>evening</v>
      </c>
      <c r="N733" t="str">
        <f>VLOOKUP(A733,'Customer-details'!$A$1:$C$1001,2,0)</f>
        <v>Normal</v>
      </c>
      <c r="O733" t="str">
        <f>VLOOKUP(A733,'Customer-details'!$A$1:$C$1001,3,0)</f>
        <v>Male</v>
      </c>
      <c r="P733" t="str">
        <f>VLOOKUP(A733,'Product-details'!$A$1:$C$1001,2,0)</f>
        <v>Health and beauty</v>
      </c>
      <c r="Q733" t="str">
        <f>VLOOKUP(A733,'City-details'!$A$1:$C$1001,3,0)</f>
        <v>Yangon</v>
      </c>
      <c r="R733" t="str">
        <f>VLOOKUP(A733,'City-details'!$A$1:$C$1001,2,0)</f>
        <v>A</v>
      </c>
      <c r="S733" t="str">
        <f t="shared" si="47"/>
        <v>Poor</v>
      </c>
    </row>
    <row r="734" spans="1:19">
      <c r="A734" t="s">
        <v>747</v>
      </c>
      <c r="B734" s="1">
        <v>19.7</v>
      </c>
      <c r="C734" s="4">
        <v>1</v>
      </c>
      <c r="D734" s="2">
        <v>0.98499999999999999</v>
      </c>
      <c r="E734" s="1">
        <v>20.684999999999999</v>
      </c>
      <c r="F734" s="3">
        <v>43504</v>
      </c>
      <c r="G734" s="5">
        <v>0.485416666666667</v>
      </c>
      <c r="H734" t="s">
        <v>13</v>
      </c>
      <c r="I734" s="1">
        <v>0.98499999999999999</v>
      </c>
      <c r="J734" s="6">
        <v>9.5</v>
      </c>
      <c r="K734" t="str">
        <f t="shared" si="44"/>
        <v>Feb</v>
      </c>
      <c r="L734" t="str">
        <f t="shared" si="45"/>
        <v>Fri</v>
      </c>
      <c r="M734" t="str">
        <f t="shared" si="46"/>
        <v>morning</v>
      </c>
      <c r="N734" t="str">
        <f>VLOOKUP(A734,'Customer-details'!$A$1:$C$1001,2,0)</f>
        <v>Member</v>
      </c>
      <c r="O734" t="str">
        <f>VLOOKUP(A734,'Customer-details'!$A$1:$C$1001,3,0)</f>
        <v>Male</v>
      </c>
      <c r="P734" t="str">
        <f>VLOOKUP(A734,'Product-details'!$A$1:$C$1001,2,0)</f>
        <v>Fashion accessories</v>
      </c>
      <c r="Q734" t="str">
        <f>VLOOKUP(A734,'City-details'!$A$1:$C$1001,3,0)</f>
        <v>Yangon</v>
      </c>
      <c r="R734" t="str">
        <f>VLOOKUP(A734,'City-details'!$A$1:$C$1001,2,0)</f>
        <v>A</v>
      </c>
      <c r="S734" t="str">
        <f t="shared" si="47"/>
        <v>Good</v>
      </c>
    </row>
    <row r="735" spans="1:19">
      <c r="A735" t="s">
        <v>748</v>
      </c>
      <c r="B735" s="1">
        <v>75.88</v>
      </c>
      <c r="C735" s="4">
        <v>7</v>
      </c>
      <c r="D735" s="2">
        <v>26.558</v>
      </c>
      <c r="E735" s="1">
        <v>557.71799999999996</v>
      </c>
      <c r="F735" s="3">
        <v>43489</v>
      </c>
      <c r="G735" s="5">
        <v>0.44305555555555598</v>
      </c>
      <c r="H735" t="s">
        <v>13</v>
      </c>
      <c r="I735" s="1">
        <v>26.558</v>
      </c>
      <c r="J735" s="6">
        <v>8.9</v>
      </c>
      <c r="K735" t="str">
        <f t="shared" si="44"/>
        <v>Jan</v>
      </c>
      <c r="L735" t="str">
        <f t="shared" si="45"/>
        <v>Thu</v>
      </c>
      <c r="M735" t="str">
        <f t="shared" si="46"/>
        <v>morning</v>
      </c>
      <c r="N735" t="str">
        <f>VLOOKUP(A735,'Customer-details'!$A$1:$C$1001,2,0)</f>
        <v>Normal</v>
      </c>
      <c r="O735" t="str">
        <f>VLOOKUP(A735,'Customer-details'!$A$1:$C$1001,3,0)</f>
        <v>Male</v>
      </c>
      <c r="P735" t="str">
        <f>VLOOKUP(A735,'Product-details'!$A$1:$C$1001,2,0)</f>
        <v>Electronic accessories</v>
      </c>
      <c r="Q735" t="str">
        <f>VLOOKUP(A735,'City-details'!$A$1:$C$1001,3,0)</f>
        <v>Mandalay</v>
      </c>
      <c r="R735" t="str">
        <f>VLOOKUP(A735,'City-details'!$A$1:$C$1001,2,0)</f>
        <v>B</v>
      </c>
      <c r="S735" t="str">
        <f t="shared" si="47"/>
        <v>Good</v>
      </c>
    </row>
    <row r="736" spans="1:19">
      <c r="A736" t="s">
        <v>749</v>
      </c>
      <c r="B736" s="1">
        <v>53.72</v>
      </c>
      <c r="C736" s="4">
        <v>1</v>
      </c>
      <c r="D736" s="2">
        <v>2.6859999999999999</v>
      </c>
      <c r="E736" s="1">
        <v>56.405999999999999</v>
      </c>
      <c r="F736" s="3">
        <v>43525</v>
      </c>
      <c r="G736" s="5">
        <v>0.83541666666666703</v>
      </c>
      <c r="H736" t="s">
        <v>13</v>
      </c>
      <c r="I736" s="1">
        <v>2.6859999999999999</v>
      </c>
      <c r="J736" s="6">
        <v>6.4</v>
      </c>
      <c r="K736" t="str">
        <f t="shared" si="44"/>
        <v>Mar</v>
      </c>
      <c r="L736" t="str">
        <f t="shared" si="45"/>
        <v>Fri</v>
      </c>
      <c r="M736" t="str">
        <f t="shared" si="46"/>
        <v>evening</v>
      </c>
      <c r="N736" t="str">
        <f>VLOOKUP(A736,'Customer-details'!$A$1:$C$1001,2,0)</f>
        <v>Member</v>
      </c>
      <c r="O736" t="str">
        <f>VLOOKUP(A736,'Customer-details'!$A$1:$C$1001,3,0)</f>
        <v>Male</v>
      </c>
      <c r="P736" t="str">
        <f>VLOOKUP(A736,'Product-details'!$A$1:$C$1001,2,0)</f>
        <v>Food and beverages</v>
      </c>
      <c r="Q736" t="str">
        <f>VLOOKUP(A736,'City-details'!$A$1:$C$1001,3,0)</f>
        <v>Mandalay</v>
      </c>
      <c r="R736" t="str">
        <f>VLOOKUP(A736,'City-details'!$A$1:$C$1001,2,0)</f>
        <v>B</v>
      </c>
      <c r="S736" t="str">
        <f t="shared" si="47"/>
        <v>Average</v>
      </c>
    </row>
    <row r="737" spans="1:19">
      <c r="A737" t="s">
        <v>750</v>
      </c>
      <c r="B737" s="1">
        <v>81.95</v>
      </c>
      <c r="C737" s="4">
        <v>10</v>
      </c>
      <c r="D737" s="2">
        <v>40.975000000000001</v>
      </c>
      <c r="E737" s="1">
        <v>860.47500000000002</v>
      </c>
      <c r="F737" s="3">
        <v>43534</v>
      </c>
      <c r="G737" s="5">
        <v>0.52708333333333302</v>
      </c>
      <c r="H737" t="s">
        <v>17</v>
      </c>
      <c r="I737" s="1">
        <v>40.975000000000001</v>
      </c>
      <c r="J737" s="6">
        <v>6</v>
      </c>
      <c r="K737" t="str">
        <f t="shared" si="44"/>
        <v>Mar</v>
      </c>
      <c r="L737" t="str">
        <f t="shared" si="45"/>
        <v>Sun</v>
      </c>
      <c r="M737" t="str">
        <f t="shared" si="46"/>
        <v>afternoon</v>
      </c>
      <c r="N737" t="str">
        <f>VLOOKUP(A737,'Customer-details'!$A$1:$C$1001,2,0)</f>
        <v>Member</v>
      </c>
      <c r="O737" t="str">
        <f>VLOOKUP(A737,'Customer-details'!$A$1:$C$1001,3,0)</f>
        <v>Male</v>
      </c>
      <c r="P737" t="str">
        <f>VLOOKUP(A737,'Product-details'!$A$1:$C$1001,2,0)</f>
        <v>Health and beauty</v>
      </c>
      <c r="Q737" t="str">
        <f>VLOOKUP(A737,'City-details'!$A$1:$C$1001,3,0)</f>
        <v>Naypyitaw</v>
      </c>
      <c r="R737" t="str">
        <f>VLOOKUP(A737,'City-details'!$A$1:$C$1001,2,0)</f>
        <v>C</v>
      </c>
      <c r="S737" t="str">
        <f t="shared" si="47"/>
        <v>Average</v>
      </c>
    </row>
    <row r="738" spans="1:19">
      <c r="A738" t="s">
        <v>751</v>
      </c>
      <c r="B738" s="1">
        <v>81.2</v>
      </c>
      <c r="C738" s="4">
        <v>7</v>
      </c>
      <c r="D738" s="2">
        <v>28.42</v>
      </c>
      <c r="E738" s="1">
        <v>596.82000000000005</v>
      </c>
      <c r="F738" s="3">
        <v>43547</v>
      </c>
      <c r="G738" s="5">
        <v>0.66597222222222197</v>
      </c>
      <c r="H738" t="s">
        <v>17</v>
      </c>
      <c r="I738" s="1">
        <v>28.42</v>
      </c>
      <c r="J738" s="6">
        <v>8.1</v>
      </c>
      <c r="K738" t="str">
        <f t="shared" si="44"/>
        <v>Mar</v>
      </c>
      <c r="L738" t="str">
        <f t="shared" si="45"/>
        <v>Sat</v>
      </c>
      <c r="M738" t="str">
        <f t="shared" si="46"/>
        <v>afternoon</v>
      </c>
      <c r="N738" t="str">
        <f>VLOOKUP(A738,'Customer-details'!$A$1:$C$1001,2,0)</f>
        <v>Member</v>
      </c>
      <c r="O738" t="str">
        <f>VLOOKUP(A738,'Customer-details'!$A$1:$C$1001,3,0)</f>
        <v>Female</v>
      </c>
      <c r="P738" t="str">
        <f>VLOOKUP(A738,'Product-details'!$A$1:$C$1001,2,0)</f>
        <v>Home and lifestyle</v>
      </c>
      <c r="Q738" t="str">
        <f>VLOOKUP(A738,'City-details'!$A$1:$C$1001,3,0)</f>
        <v>Naypyitaw</v>
      </c>
      <c r="R738" t="str">
        <f>VLOOKUP(A738,'City-details'!$A$1:$C$1001,2,0)</f>
        <v>C</v>
      </c>
      <c r="S738" t="str">
        <f t="shared" si="47"/>
        <v>Good</v>
      </c>
    </row>
    <row r="739" spans="1:19">
      <c r="A739" t="s">
        <v>752</v>
      </c>
      <c r="B739" s="1">
        <v>58.76</v>
      </c>
      <c r="C739" s="4">
        <v>10</v>
      </c>
      <c r="D739" s="2">
        <v>29.38</v>
      </c>
      <c r="E739" s="1">
        <v>616.98</v>
      </c>
      <c r="F739" s="3">
        <v>43494</v>
      </c>
      <c r="G739" s="5">
        <v>0.60138888888888897</v>
      </c>
      <c r="H739" t="s">
        <v>13</v>
      </c>
      <c r="I739" s="1">
        <v>29.38</v>
      </c>
      <c r="J739" s="6">
        <v>9</v>
      </c>
      <c r="K739" t="str">
        <f t="shared" si="44"/>
        <v>Jan</v>
      </c>
      <c r="L739" t="str">
        <f t="shared" si="45"/>
        <v>Tue</v>
      </c>
      <c r="M739" t="str">
        <f t="shared" si="46"/>
        <v>afternoon</v>
      </c>
      <c r="N739" t="str">
        <f>VLOOKUP(A739,'Customer-details'!$A$1:$C$1001,2,0)</f>
        <v>Normal</v>
      </c>
      <c r="O739" t="str">
        <f>VLOOKUP(A739,'Customer-details'!$A$1:$C$1001,3,0)</f>
        <v>Male</v>
      </c>
      <c r="P739" t="str">
        <f>VLOOKUP(A739,'Product-details'!$A$1:$C$1001,2,0)</f>
        <v>Electronic accessories</v>
      </c>
      <c r="Q739" t="str">
        <f>VLOOKUP(A739,'City-details'!$A$1:$C$1001,3,0)</f>
        <v>Naypyitaw</v>
      </c>
      <c r="R739" t="str">
        <f>VLOOKUP(A739,'City-details'!$A$1:$C$1001,2,0)</f>
        <v>C</v>
      </c>
      <c r="S739" t="str">
        <f t="shared" si="47"/>
        <v>Good</v>
      </c>
    </row>
    <row r="740" spans="1:19">
      <c r="A740" t="s">
        <v>753</v>
      </c>
      <c r="B740" s="1">
        <v>91.56</v>
      </c>
      <c r="C740" s="4">
        <v>8</v>
      </c>
      <c r="D740" s="2">
        <v>36.624000000000002</v>
      </c>
      <c r="E740" s="1">
        <v>769.10400000000004</v>
      </c>
      <c r="F740" s="3">
        <v>43477</v>
      </c>
      <c r="G740" s="5">
        <v>0.76527777777777795</v>
      </c>
      <c r="H740" t="s">
        <v>13</v>
      </c>
      <c r="I740" s="1">
        <v>36.624000000000002</v>
      </c>
      <c r="J740" s="6">
        <v>6</v>
      </c>
      <c r="K740" t="str">
        <f t="shared" si="44"/>
        <v>Jan</v>
      </c>
      <c r="L740" t="str">
        <f t="shared" si="45"/>
        <v>Sat</v>
      </c>
      <c r="M740" t="str">
        <f t="shared" si="46"/>
        <v>evening</v>
      </c>
      <c r="N740" t="str">
        <f>VLOOKUP(A740,'Customer-details'!$A$1:$C$1001,2,0)</f>
        <v>Member</v>
      </c>
      <c r="O740" t="str">
        <f>VLOOKUP(A740,'Customer-details'!$A$1:$C$1001,3,0)</f>
        <v>Male</v>
      </c>
      <c r="P740" t="str">
        <f>VLOOKUP(A740,'Product-details'!$A$1:$C$1001,2,0)</f>
        <v>Electronic accessories</v>
      </c>
      <c r="Q740" t="str">
        <f>VLOOKUP(A740,'City-details'!$A$1:$C$1001,3,0)</f>
        <v>Mandalay</v>
      </c>
      <c r="R740" t="str">
        <f>VLOOKUP(A740,'City-details'!$A$1:$C$1001,2,0)</f>
        <v>B</v>
      </c>
      <c r="S740" t="str">
        <f t="shared" si="47"/>
        <v>Average</v>
      </c>
    </row>
    <row r="741" spans="1:19">
      <c r="A741" t="s">
        <v>754</v>
      </c>
      <c r="B741" s="1">
        <v>93.96</v>
      </c>
      <c r="C741" s="4">
        <v>9</v>
      </c>
      <c r="D741" s="2">
        <v>42.281999999999996</v>
      </c>
      <c r="E741" s="1">
        <v>887.92200000000003</v>
      </c>
      <c r="F741" s="3">
        <v>43544</v>
      </c>
      <c r="G741" s="5">
        <v>0.48055555555555601</v>
      </c>
      <c r="H741" t="s">
        <v>15</v>
      </c>
      <c r="I741" s="1">
        <v>42.281999999999996</v>
      </c>
      <c r="J741" s="6">
        <v>9.8000000000000007</v>
      </c>
      <c r="K741" t="str">
        <f t="shared" si="44"/>
        <v>Mar</v>
      </c>
      <c r="L741" t="str">
        <f t="shared" si="45"/>
        <v>Wed</v>
      </c>
      <c r="M741" t="str">
        <f t="shared" si="46"/>
        <v>morning</v>
      </c>
      <c r="N741" t="str">
        <f>VLOOKUP(A741,'Customer-details'!$A$1:$C$1001,2,0)</f>
        <v>Normal</v>
      </c>
      <c r="O741" t="str">
        <f>VLOOKUP(A741,'Customer-details'!$A$1:$C$1001,3,0)</f>
        <v>Male</v>
      </c>
      <c r="P741" t="str">
        <f>VLOOKUP(A741,'Product-details'!$A$1:$C$1001,2,0)</f>
        <v>Home and lifestyle</v>
      </c>
      <c r="Q741" t="str">
        <f>VLOOKUP(A741,'City-details'!$A$1:$C$1001,3,0)</f>
        <v>Yangon</v>
      </c>
      <c r="R741" t="str">
        <f>VLOOKUP(A741,'City-details'!$A$1:$C$1001,2,0)</f>
        <v>A</v>
      </c>
      <c r="S741" t="str">
        <f t="shared" si="47"/>
        <v>Good</v>
      </c>
    </row>
    <row r="742" spans="1:19">
      <c r="A742" t="s">
        <v>755</v>
      </c>
      <c r="B742" s="1">
        <v>55.61</v>
      </c>
      <c r="C742" s="4">
        <v>7</v>
      </c>
      <c r="D742" s="2">
        <v>19.4635</v>
      </c>
      <c r="E742" s="1">
        <v>408.73349999999999</v>
      </c>
      <c r="F742" s="3">
        <v>43547</v>
      </c>
      <c r="G742" s="5">
        <v>0.52847222222222201</v>
      </c>
      <c r="H742" t="s">
        <v>15</v>
      </c>
      <c r="I742" s="1">
        <v>19.4635</v>
      </c>
      <c r="J742" s="6">
        <v>8.5</v>
      </c>
      <c r="K742" t="str">
        <f t="shared" si="44"/>
        <v>Mar</v>
      </c>
      <c r="L742" t="str">
        <f t="shared" si="45"/>
        <v>Sat</v>
      </c>
      <c r="M742" t="str">
        <f t="shared" si="46"/>
        <v>afternoon</v>
      </c>
      <c r="N742" t="str">
        <f>VLOOKUP(A742,'Customer-details'!$A$1:$C$1001,2,0)</f>
        <v>Normal</v>
      </c>
      <c r="O742" t="str">
        <f>VLOOKUP(A742,'Customer-details'!$A$1:$C$1001,3,0)</f>
        <v>Male</v>
      </c>
      <c r="P742" t="str">
        <f>VLOOKUP(A742,'Product-details'!$A$1:$C$1001,2,0)</f>
        <v>Home and lifestyle</v>
      </c>
      <c r="Q742" t="str">
        <f>VLOOKUP(A742,'City-details'!$A$1:$C$1001,3,0)</f>
        <v>Naypyitaw</v>
      </c>
      <c r="R742" t="str">
        <f>VLOOKUP(A742,'City-details'!$A$1:$C$1001,2,0)</f>
        <v>C</v>
      </c>
      <c r="S742" t="str">
        <f t="shared" si="47"/>
        <v>Good</v>
      </c>
    </row>
    <row r="743" spans="1:19">
      <c r="A743" t="s">
        <v>756</v>
      </c>
      <c r="B743" s="1">
        <v>84.83</v>
      </c>
      <c r="C743" s="4">
        <v>1</v>
      </c>
      <c r="D743" s="2">
        <v>4.2415000000000003</v>
      </c>
      <c r="E743" s="1">
        <v>89.0715</v>
      </c>
      <c r="F743" s="3">
        <v>43479</v>
      </c>
      <c r="G743" s="5">
        <v>0.63888888888888895</v>
      </c>
      <c r="H743" t="s">
        <v>13</v>
      </c>
      <c r="I743" s="1">
        <v>4.2415000000000003</v>
      </c>
      <c r="J743" s="6">
        <v>8.8000000000000007</v>
      </c>
      <c r="K743" t="str">
        <f t="shared" si="44"/>
        <v>Jan</v>
      </c>
      <c r="L743" t="str">
        <f t="shared" si="45"/>
        <v>Mon</v>
      </c>
      <c r="M743" t="str">
        <f t="shared" si="46"/>
        <v>afternoon</v>
      </c>
      <c r="N743" t="str">
        <f>VLOOKUP(A743,'Customer-details'!$A$1:$C$1001,2,0)</f>
        <v>Normal</v>
      </c>
      <c r="O743" t="str">
        <f>VLOOKUP(A743,'Customer-details'!$A$1:$C$1001,3,0)</f>
        <v>Male</v>
      </c>
      <c r="P743" t="str">
        <f>VLOOKUP(A743,'Product-details'!$A$1:$C$1001,2,0)</f>
        <v>Food and beverages</v>
      </c>
      <c r="Q743" t="str">
        <f>VLOOKUP(A743,'City-details'!$A$1:$C$1001,3,0)</f>
        <v>Naypyitaw</v>
      </c>
      <c r="R743" t="str">
        <f>VLOOKUP(A743,'City-details'!$A$1:$C$1001,2,0)</f>
        <v>C</v>
      </c>
      <c r="S743" t="str">
        <f t="shared" si="47"/>
        <v>Good</v>
      </c>
    </row>
    <row r="744" spans="1:19">
      <c r="A744" t="s">
        <v>757</v>
      </c>
      <c r="B744" s="1">
        <v>71.63</v>
      </c>
      <c r="C744" s="4">
        <v>2</v>
      </c>
      <c r="D744" s="2">
        <v>7.1630000000000003</v>
      </c>
      <c r="E744" s="1">
        <v>150.423</v>
      </c>
      <c r="F744" s="3">
        <v>43508</v>
      </c>
      <c r="G744" s="5">
        <v>0.60624999999999996</v>
      </c>
      <c r="H744" t="s">
        <v>13</v>
      </c>
      <c r="I744" s="1">
        <v>7.1630000000000003</v>
      </c>
      <c r="J744" s="6">
        <v>8.8000000000000007</v>
      </c>
      <c r="K744" t="str">
        <f t="shared" si="44"/>
        <v>Feb</v>
      </c>
      <c r="L744" t="str">
        <f t="shared" si="45"/>
        <v>Tue</v>
      </c>
      <c r="M744" t="str">
        <f t="shared" si="46"/>
        <v>afternoon</v>
      </c>
      <c r="N744" t="str">
        <f>VLOOKUP(A744,'Customer-details'!$A$1:$C$1001,2,0)</f>
        <v>Member</v>
      </c>
      <c r="O744" t="str">
        <f>VLOOKUP(A744,'Customer-details'!$A$1:$C$1001,3,0)</f>
        <v>Female</v>
      </c>
      <c r="P744" t="str">
        <f>VLOOKUP(A744,'Product-details'!$A$1:$C$1001,2,0)</f>
        <v>Sports and travel</v>
      </c>
      <c r="Q744" t="str">
        <f>VLOOKUP(A744,'City-details'!$A$1:$C$1001,3,0)</f>
        <v>Yangon</v>
      </c>
      <c r="R744" t="str">
        <f>VLOOKUP(A744,'City-details'!$A$1:$C$1001,2,0)</f>
        <v>A</v>
      </c>
      <c r="S744" t="str">
        <f t="shared" si="47"/>
        <v>Good</v>
      </c>
    </row>
    <row r="745" spans="1:19">
      <c r="A745" t="s">
        <v>758</v>
      </c>
      <c r="B745" s="1">
        <v>37.69</v>
      </c>
      <c r="C745" s="4">
        <v>2</v>
      </c>
      <c r="D745" s="2">
        <v>3.7690000000000001</v>
      </c>
      <c r="E745" s="1">
        <v>79.149000000000001</v>
      </c>
      <c r="F745" s="3">
        <v>43516</v>
      </c>
      <c r="G745" s="5">
        <v>0.64513888888888904</v>
      </c>
      <c r="H745" t="s">
        <v>13</v>
      </c>
      <c r="I745" s="1">
        <v>3.7690000000000001</v>
      </c>
      <c r="J745" s="6">
        <v>9.5</v>
      </c>
      <c r="K745" t="str">
        <f t="shared" si="44"/>
        <v>Feb</v>
      </c>
      <c r="L745" t="str">
        <f t="shared" si="45"/>
        <v>Wed</v>
      </c>
      <c r="M745" t="str">
        <f t="shared" si="46"/>
        <v>afternoon</v>
      </c>
      <c r="N745" t="str">
        <f>VLOOKUP(A745,'Customer-details'!$A$1:$C$1001,2,0)</f>
        <v>Member</v>
      </c>
      <c r="O745" t="str">
        <f>VLOOKUP(A745,'Customer-details'!$A$1:$C$1001,3,0)</f>
        <v>Male</v>
      </c>
      <c r="P745" t="str">
        <f>VLOOKUP(A745,'Product-details'!$A$1:$C$1001,2,0)</f>
        <v>Home and lifestyle</v>
      </c>
      <c r="Q745" t="str">
        <f>VLOOKUP(A745,'City-details'!$A$1:$C$1001,3,0)</f>
        <v>Yangon</v>
      </c>
      <c r="R745" t="str">
        <f>VLOOKUP(A745,'City-details'!$A$1:$C$1001,2,0)</f>
        <v>A</v>
      </c>
      <c r="S745" t="str">
        <f t="shared" si="47"/>
        <v>Good</v>
      </c>
    </row>
    <row r="746" spans="1:19">
      <c r="A746" t="s">
        <v>759</v>
      </c>
      <c r="B746" s="1">
        <v>31.67</v>
      </c>
      <c r="C746" s="4">
        <v>8</v>
      </c>
      <c r="D746" s="2">
        <v>12.667999999999999</v>
      </c>
      <c r="E746" s="1">
        <v>266.02800000000002</v>
      </c>
      <c r="F746" s="3">
        <v>43467</v>
      </c>
      <c r="G746" s="5">
        <v>0.67986111111111103</v>
      </c>
      <c r="H746" t="s">
        <v>17</v>
      </c>
      <c r="I746" s="1">
        <v>12.667999999999999</v>
      </c>
      <c r="J746" s="6">
        <v>5.6</v>
      </c>
      <c r="K746" t="str">
        <f t="shared" si="44"/>
        <v>Jan</v>
      </c>
      <c r="L746" t="str">
        <f t="shared" si="45"/>
        <v>Wed</v>
      </c>
      <c r="M746" t="str">
        <f t="shared" si="46"/>
        <v>evening</v>
      </c>
      <c r="N746" t="str">
        <f>VLOOKUP(A746,'Customer-details'!$A$1:$C$1001,2,0)</f>
        <v>Member</v>
      </c>
      <c r="O746" t="str">
        <f>VLOOKUP(A746,'Customer-details'!$A$1:$C$1001,3,0)</f>
        <v>Female</v>
      </c>
      <c r="P746" t="str">
        <f>VLOOKUP(A746,'Product-details'!$A$1:$C$1001,2,0)</f>
        <v>Sports and travel</v>
      </c>
      <c r="Q746" t="str">
        <f>VLOOKUP(A746,'City-details'!$A$1:$C$1001,3,0)</f>
        <v>Naypyitaw</v>
      </c>
      <c r="R746" t="str">
        <f>VLOOKUP(A746,'City-details'!$A$1:$C$1001,2,0)</f>
        <v>C</v>
      </c>
      <c r="S746" t="str">
        <f t="shared" si="47"/>
        <v>Poor</v>
      </c>
    </row>
    <row r="747" spans="1:19">
      <c r="A747" t="s">
        <v>760</v>
      </c>
      <c r="B747" s="1">
        <v>38.42</v>
      </c>
      <c r="C747" s="4">
        <v>1</v>
      </c>
      <c r="D747" s="2">
        <v>1.921</v>
      </c>
      <c r="E747" s="1">
        <v>40.341000000000001</v>
      </c>
      <c r="F747" s="3">
        <v>43498</v>
      </c>
      <c r="G747" s="5">
        <v>0.68958333333333299</v>
      </c>
      <c r="H747" t="s">
        <v>15</v>
      </c>
      <c r="I747" s="1">
        <v>1.921</v>
      </c>
      <c r="J747" s="6">
        <v>8.6</v>
      </c>
      <c r="K747" t="str">
        <f t="shared" si="44"/>
        <v>Feb</v>
      </c>
      <c r="L747" t="str">
        <f t="shared" si="45"/>
        <v>Sat</v>
      </c>
      <c r="M747" t="str">
        <f t="shared" si="46"/>
        <v>evening</v>
      </c>
      <c r="N747" t="str">
        <f>VLOOKUP(A747,'Customer-details'!$A$1:$C$1001,2,0)</f>
        <v>Member</v>
      </c>
      <c r="O747" t="str">
        <f>VLOOKUP(A747,'Customer-details'!$A$1:$C$1001,3,0)</f>
        <v>Female</v>
      </c>
      <c r="P747" t="str">
        <f>VLOOKUP(A747,'Product-details'!$A$1:$C$1001,2,0)</f>
        <v>Food and beverages</v>
      </c>
      <c r="Q747" t="str">
        <f>VLOOKUP(A747,'City-details'!$A$1:$C$1001,3,0)</f>
        <v>Naypyitaw</v>
      </c>
      <c r="R747" t="str">
        <f>VLOOKUP(A747,'City-details'!$A$1:$C$1001,2,0)</f>
        <v>C</v>
      </c>
      <c r="S747" t="str">
        <f t="shared" si="47"/>
        <v>Good</v>
      </c>
    </row>
    <row r="748" spans="1:19">
      <c r="A748" t="s">
        <v>761</v>
      </c>
      <c r="B748" s="1">
        <v>65.23</v>
      </c>
      <c r="C748" s="4">
        <v>10</v>
      </c>
      <c r="D748" s="2">
        <v>32.615000000000002</v>
      </c>
      <c r="E748" s="1">
        <v>684.91499999999996</v>
      </c>
      <c r="F748" s="3">
        <v>43473</v>
      </c>
      <c r="G748" s="5">
        <v>0.79652777777777795</v>
      </c>
      <c r="H748" t="s">
        <v>17</v>
      </c>
      <c r="I748" s="1">
        <v>32.615000000000002</v>
      </c>
      <c r="J748" s="6">
        <v>5.2</v>
      </c>
      <c r="K748" t="str">
        <f t="shared" si="44"/>
        <v>Jan</v>
      </c>
      <c r="L748" t="str">
        <f t="shared" si="45"/>
        <v>Tue</v>
      </c>
      <c r="M748" t="str">
        <f t="shared" si="46"/>
        <v>evening</v>
      </c>
      <c r="N748" t="str">
        <f>VLOOKUP(A748,'Customer-details'!$A$1:$C$1001,2,0)</f>
        <v>Member</v>
      </c>
      <c r="O748" t="str">
        <f>VLOOKUP(A748,'Customer-details'!$A$1:$C$1001,3,0)</f>
        <v>Male</v>
      </c>
      <c r="P748" t="str">
        <f>VLOOKUP(A748,'Product-details'!$A$1:$C$1001,2,0)</f>
        <v>Fashion accessories</v>
      </c>
      <c r="Q748" t="str">
        <f>VLOOKUP(A748,'City-details'!$A$1:$C$1001,3,0)</f>
        <v>Mandalay</v>
      </c>
      <c r="R748" t="str">
        <f>VLOOKUP(A748,'City-details'!$A$1:$C$1001,2,0)</f>
        <v>B</v>
      </c>
      <c r="S748" t="str">
        <f t="shared" si="47"/>
        <v>Poor</v>
      </c>
    </row>
    <row r="749" spans="1:19">
      <c r="A749" t="s">
        <v>762</v>
      </c>
      <c r="B749" s="1">
        <v>10.53</v>
      </c>
      <c r="C749" s="4">
        <v>5</v>
      </c>
      <c r="D749" s="2">
        <v>2.6324999999999998</v>
      </c>
      <c r="E749" s="1">
        <v>55.282499999999999</v>
      </c>
      <c r="F749" s="3">
        <v>43495</v>
      </c>
      <c r="G749" s="5">
        <v>0.61319444444444404</v>
      </c>
      <c r="H749" t="s">
        <v>17</v>
      </c>
      <c r="I749" s="1">
        <v>2.6324999999999998</v>
      </c>
      <c r="J749" s="6">
        <v>5.8</v>
      </c>
      <c r="K749" t="str">
        <f t="shared" si="44"/>
        <v>Jan</v>
      </c>
      <c r="L749" t="str">
        <f t="shared" si="45"/>
        <v>Wed</v>
      </c>
      <c r="M749" t="str">
        <f t="shared" si="46"/>
        <v>afternoon</v>
      </c>
      <c r="N749" t="str">
        <f>VLOOKUP(A749,'Customer-details'!$A$1:$C$1001,2,0)</f>
        <v>Member</v>
      </c>
      <c r="O749" t="str">
        <f>VLOOKUP(A749,'Customer-details'!$A$1:$C$1001,3,0)</f>
        <v>Female</v>
      </c>
      <c r="P749" t="str">
        <f>VLOOKUP(A749,'Product-details'!$A$1:$C$1001,2,0)</f>
        <v>Home and lifestyle</v>
      </c>
      <c r="Q749" t="str">
        <f>VLOOKUP(A749,'City-details'!$A$1:$C$1001,3,0)</f>
        <v>Naypyitaw</v>
      </c>
      <c r="R749" t="str">
        <f>VLOOKUP(A749,'City-details'!$A$1:$C$1001,2,0)</f>
        <v>C</v>
      </c>
      <c r="S749" t="str">
        <f t="shared" si="47"/>
        <v>Poor</v>
      </c>
    </row>
    <row r="750" spans="1:19">
      <c r="A750" t="s">
        <v>763</v>
      </c>
      <c r="B750" s="1">
        <v>12.29</v>
      </c>
      <c r="C750" s="4">
        <v>9</v>
      </c>
      <c r="D750" s="2">
        <v>5.5305</v>
      </c>
      <c r="E750" s="1">
        <v>116.1405</v>
      </c>
      <c r="F750" s="3">
        <v>43550</v>
      </c>
      <c r="G750" s="5">
        <v>0.81111111111111101</v>
      </c>
      <c r="H750" t="s">
        <v>17</v>
      </c>
      <c r="I750" s="1">
        <v>5.5305</v>
      </c>
      <c r="J750" s="6">
        <v>8</v>
      </c>
      <c r="K750" t="str">
        <f t="shared" si="44"/>
        <v>Mar</v>
      </c>
      <c r="L750" t="str">
        <f t="shared" si="45"/>
        <v>Tue</v>
      </c>
      <c r="M750" t="str">
        <f t="shared" si="46"/>
        <v>evening</v>
      </c>
      <c r="N750" t="str">
        <f>VLOOKUP(A750,'Customer-details'!$A$1:$C$1001,2,0)</f>
        <v>Member</v>
      </c>
      <c r="O750" t="str">
        <f>VLOOKUP(A750,'Customer-details'!$A$1:$C$1001,3,0)</f>
        <v>Female</v>
      </c>
      <c r="P750" t="str">
        <f>VLOOKUP(A750,'Product-details'!$A$1:$C$1001,2,0)</f>
        <v>Home and lifestyle</v>
      </c>
      <c r="Q750" t="str">
        <f>VLOOKUP(A750,'City-details'!$A$1:$C$1001,3,0)</f>
        <v>Mandalay</v>
      </c>
      <c r="R750" t="str">
        <f>VLOOKUP(A750,'City-details'!$A$1:$C$1001,2,0)</f>
        <v>B</v>
      </c>
      <c r="S750" t="str">
        <f t="shared" si="47"/>
        <v>Good</v>
      </c>
    </row>
    <row r="751" spans="1:19">
      <c r="A751" t="s">
        <v>764</v>
      </c>
      <c r="B751" s="1">
        <v>81.23</v>
      </c>
      <c r="C751" s="4">
        <v>7</v>
      </c>
      <c r="D751" s="2">
        <v>28.430499999999999</v>
      </c>
      <c r="E751" s="1">
        <v>597.04049999999995</v>
      </c>
      <c r="F751" s="3">
        <v>43480</v>
      </c>
      <c r="G751" s="5">
        <v>0.86388888888888904</v>
      </c>
      <c r="H751" t="s">
        <v>15</v>
      </c>
      <c r="I751" s="1">
        <v>28.430499999999999</v>
      </c>
      <c r="J751" s="6">
        <v>9</v>
      </c>
      <c r="K751" t="str">
        <f t="shared" si="44"/>
        <v>Jan</v>
      </c>
      <c r="L751" t="str">
        <f t="shared" si="45"/>
        <v>Tue</v>
      </c>
      <c r="M751" t="str">
        <f t="shared" si="46"/>
        <v>evening</v>
      </c>
      <c r="N751" t="str">
        <f>VLOOKUP(A751,'Customer-details'!$A$1:$C$1001,2,0)</f>
        <v>Member</v>
      </c>
      <c r="O751" t="str">
        <f>VLOOKUP(A751,'Customer-details'!$A$1:$C$1001,3,0)</f>
        <v>Male</v>
      </c>
      <c r="P751" t="str">
        <f>VLOOKUP(A751,'Product-details'!$A$1:$C$1001,2,0)</f>
        <v>Health and beauty</v>
      </c>
      <c r="Q751" t="str">
        <f>VLOOKUP(A751,'City-details'!$A$1:$C$1001,3,0)</f>
        <v>Naypyitaw</v>
      </c>
      <c r="R751" t="str">
        <f>VLOOKUP(A751,'City-details'!$A$1:$C$1001,2,0)</f>
        <v>C</v>
      </c>
      <c r="S751" t="str">
        <f t="shared" si="47"/>
        <v>Good</v>
      </c>
    </row>
    <row r="752" spans="1:19">
      <c r="A752" t="s">
        <v>765</v>
      </c>
      <c r="B752" s="1">
        <v>22.32</v>
      </c>
      <c r="C752" s="4">
        <v>4</v>
      </c>
      <c r="D752" s="2">
        <v>4.4640000000000004</v>
      </c>
      <c r="E752" s="1">
        <v>93.744</v>
      </c>
      <c r="F752" s="3">
        <v>43538</v>
      </c>
      <c r="G752" s="5">
        <v>0.469444444444444</v>
      </c>
      <c r="H752" t="s">
        <v>13</v>
      </c>
      <c r="I752" s="1">
        <v>4.4640000000000004</v>
      </c>
      <c r="J752" s="6">
        <v>4.0999999999999996</v>
      </c>
      <c r="K752" t="str">
        <f t="shared" si="44"/>
        <v>Mar</v>
      </c>
      <c r="L752" t="str">
        <f t="shared" si="45"/>
        <v>Thu</v>
      </c>
      <c r="M752" t="str">
        <f t="shared" si="46"/>
        <v>morning</v>
      </c>
      <c r="N752" t="str">
        <f>VLOOKUP(A752,'Customer-details'!$A$1:$C$1001,2,0)</f>
        <v>Member</v>
      </c>
      <c r="O752" t="str">
        <f>VLOOKUP(A752,'Customer-details'!$A$1:$C$1001,3,0)</f>
        <v>Female</v>
      </c>
      <c r="P752" t="str">
        <f>VLOOKUP(A752,'Product-details'!$A$1:$C$1001,2,0)</f>
        <v>Fashion accessories</v>
      </c>
      <c r="Q752" t="str">
        <f>VLOOKUP(A752,'City-details'!$A$1:$C$1001,3,0)</f>
        <v>Mandalay</v>
      </c>
      <c r="R752" t="str">
        <f>VLOOKUP(A752,'City-details'!$A$1:$C$1001,2,0)</f>
        <v>B</v>
      </c>
      <c r="S752" t="str">
        <f t="shared" si="47"/>
        <v>Poor</v>
      </c>
    </row>
    <row r="753" spans="1:19">
      <c r="A753" t="s">
        <v>766</v>
      </c>
      <c r="B753" s="1">
        <v>27.28</v>
      </c>
      <c r="C753" s="4">
        <v>5</v>
      </c>
      <c r="D753" s="2">
        <v>6.82</v>
      </c>
      <c r="E753" s="1">
        <v>143.22</v>
      </c>
      <c r="F753" s="3">
        <v>43499</v>
      </c>
      <c r="G753" s="5">
        <v>0.438194444444444</v>
      </c>
      <c r="H753" t="s">
        <v>17</v>
      </c>
      <c r="I753" s="1">
        <v>6.82</v>
      </c>
      <c r="J753" s="6">
        <v>8.6</v>
      </c>
      <c r="K753" t="str">
        <f t="shared" si="44"/>
        <v>Feb</v>
      </c>
      <c r="L753" t="str">
        <f t="shared" si="45"/>
        <v>Sun</v>
      </c>
      <c r="M753" t="str">
        <f t="shared" si="46"/>
        <v>morning</v>
      </c>
      <c r="N753" t="str">
        <f>VLOOKUP(A753,'Customer-details'!$A$1:$C$1001,2,0)</f>
        <v>Normal</v>
      </c>
      <c r="O753" t="str">
        <f>VLOOKUP(A753,'Customer-details'!$A$1:$C$1001,3,0)</f>
        <v>Female</v>
      </c>
      <c r="P753" t="str">
        <f>VLOOKUP(A753,'Product-details'!$A$1:$C$1001,2,0)</f>
        <v>Food and beverages</v>
      </c>
      <c r="Q753" t="str">
        <f>VLOOKUP(A753,'City-details'!$A$1:$C$1001,3,0)</f>
        <v>Yangon</v>
      </c>
      <c r="R753" t="str">
        <f>VLOOKUP(A753,'City-details'!$A$1:$C$1001,2,0)</f>
        <v>A</v>
      </c>
      <c r="S753" t="str">
        <f t="shared" si="47"/>
        <v>Good</v>
      </c>
    </row>
    <row r="754" spans="1:19">
      <c r="A754" t="s">
        <v>767</v>
      </c>
      <c r="B754" s="1">
        <v>17.420000000000002</v>
      </c>
      <c r="C754" s="4">
        <v>10</v>
      </c>
      <c r="D754" s="2">
        <v>8.7100000000000009</v>
      </c>
      <c r="E754" s="1">
        <v>182.91</v>
      </c>
      <c r="F754" s="3">
        <v>43518</v>
      </c>
      <c r="G754" s="5">
        <v>0.52083333333333304</v>
      </c>
      <c r="H754" t="s">
        <v>13</v>
      </c>
      <c r="I754" s="1">
        <v>8.7100000000000009</v>
      </c>
      <c r="J754" s="6">
        <v>7</v>
      </c>
      <c r="K754" t="str">
        <f t="shared" si="44"/>
        <v>Feb</v>
      </c>
      <c r="L754" t="str">
        <f t="shared" si="45"/>
        <v>Fri</v>
      </c>
      <c r="M754" t="str">
        <f t="shared" si="46"/>
        <v>afternoon</v>
      </c>
      <c r="N754" t="str">
        <f>VLOOKUP(A754,'Customer-details'!$A$1:$C$1001,2,0)</f>
        <v>Member</v>
      </c>
      <c r="O754" t="str">
        <f>VLOOKUP(A754,'Customer-details'!$A$1:$C$1001,3,0)</f>
        <v>Female</v>
      </c>
      <c r="P754" t="str">
        <f>VLOOKUP(A754,'Product-details'!$A$1:$C$1001,2,0)</f>
        <v>Electronic accessories</v>
      </c>
      <c r="Q754" t="str">
        <f>VLOOKUP(A754,'City-details'!$A$1:$C$1001,3,0)</f>
        <v>Yangon</v>
      </c>
      <c r="R754" t="str">
        <f>VLOOKUP(A754,'City-details'!$A$1:$C$1001,2,0)</f>
        <v>A</v>
      </c>
      <c r="S754" t="str">
        <f t="shared" si="47"/>
        <v>Average</v>
      </c>
    </row>
    <row r="755" spans="1:19">
      <c r="A755" t="s">
        <v>768</v>
      </c>
      <c r="B755" s="1">
        <v>73.28</v>
      </c>
      <c r="C755" s="4">
        <v>5</v>
      </c>
      <c r="D755" s="2">
        <v>18.32</v>
      </c>
      <c r="E755" s="1">
        <v>384.72</v>
      </c>
      <c r="F755" s="3">
        <v>43489</v>
      </c>
      <c r="G755" s="5">
        <v>0.62847222222222199</v>
      </c>
      <c r="H755" t="s">
        <v>13</v>
      </c>
      <c r="I755" s="1">
        <v>18.32</v>
      </c>
      <c r="J755" s="6">
        <v>8.4</v>
      </c>
      <c r="K755" t="str">
        <f t="shared" si="44"/>
        <v>Jan</v>
      </c>
      <c r="L755" t="str">
        <f t="shared" si="45"/>
        <v>Thu</v>
      </c>
      <c r="M755" t="str">
        <f t="shared" si="46"/>
        <v>afternoon</v>
      </c>
      <c r="N755" t="str">
        <f>VLOOKUP(A755,'Customer-details'!$A$1:$C$1001,2,0)</f>
        <v>Normal</v>
      </c>
      <c r="O755" t="str">
        <f>VLOOKUP(A755,'Customer-details'!$A$1:$C$1001,3,0)</f>
        <v>Male</v>
      </c>
      <c r="P755" t="str">
        <f>VLOOKUP(A755,'Product-details'!$A$1:$C$1001,2,0)</f>
        <v>Home and lifestyle</v>
      </c>
      <c r="Q755" t="str">
        <f>VLOOKUP(A755,'City-details'!$A$1:$C$1001,3,0)</f>
        <v>Mandalay</v>
      </c>
      <c r="R755" t="str">
        <f>VLOOKUP(A755,'City-details'!$A$1:$C$1001,2,0)</f>
        <v>B</v>
      </c>
      <c r="S755" t="str">
        <f t="shared" si="47"/>
        <v>Good</v>
      </c>
    </row>
    <row r="756" spans="1:19">
      <c r="A756" t="s">
        <v>769</v>
      </c>
      <c r="B756" s="1">
        <v>84.87</v>
      </c>
      <c r="C756" s="4">
        <v>3</v>
      </c>
      <c r="D756" s="2">
        <v>12.730499999999999</v>
      </c>
      <c r="E756" s="1">
        <v>267.34050000000002</v>
      </c>
      <c r="F756" s="3">
        <v>43490</v>
      </c>
      <c r="G756" s="5">
        <v>0.77083333333333304</v>
      </c>
      <c r="H756" t="s">
        <v>13</v>
      </c>
      <c r="I756" s="1">
        <v>12.730499999999999</v>
      </c>
      <c r="J756" s="6">
        <v>7.4</v>
      </c>
      <c r="K756" t="str">
        <f t="shared" si="44"/>
        <v>Jan</v>
      </c>
      <c r="L756" t="str">
        <f t="shared" si="45"/>
        <v>Fri</v>
      </c>
      <c r="M756" t="str">
        <f t="shared" si="46"/>
        <v>evening</v>
      </c>
      <c r="N756" t="str">
        <f>VLOOKUP(A756,'Customer-details'!$A$1:$C$1001,2,0)</f>
        <v>Member</v>
      </c>
      <c r="O756" t="str">
        <f>VLOOKUP(A756,'Customer-details'!$A$1:$C$1001,3,0)</f>
        <v>Female</v>
      </c>
      <c r="P756" t="str">
        <f>VLOOKUP(A756,'Product-details'!$A$1:$C$1001,2,0)</f>
        <v>Fashion accessories</v>
      </c>
      <c r="Q756" t="str">
        <f>VLOOKUP(A756,'City-details'!$A$1:$C$1001,3,0)</f>
        <v>Naypyitaw</v>
      </c>
      <c r="R756" t="str">
        <f>VLOOKUP(A756,'City-details'!$A$1:$C$1001,2,0)</f>
        <v>C</v>
      </c>
      <c r="S756" t="str">
        <f t="shared" si="47"/>
        <v>Average</v>
      </c>
    </row>
    <row r="757" spans="1:19">
      <c r="A757" t="s">
        <v>770</v>
      </c>
      <c r="B757" s="1">
        <v>97.29</v>
      </c>
      <c r="C757" s="4">
        <v>8</v>
      </c>
      <c r="D757" s="2">
        <v>38.915999999999997</v>
      </c>
      <c r="E757" s="1">
        <v>817.23599999999999</v>
      </c>
      <c r="F757" s="3">
        <v>43533</v>
      </c>
      <c r="G757" s="5">
        <v>0.55416666666666703</v>
      </c>
      <c r="H757" t="s">
        <v>17</v>
      </c>
      <c r="I757" s="1">
        <v>38.915999999999997</v>
      </c>
      <c r="J757" s="6">
        <v>6.2</v>
      </c>
      <c r="K757" t="str">
        <f t="shared" si="44"/>
        <v>Mar</v>
      </c>
      <c r="L757" t="str">
        <f t="shared" si="45"/>
        <v>Sat</v>
      </c>
      <c r="M757" t="str">
        <f t="shared" si="46"/>
        <v>afternoon</v>
      </c>
      <c r="N757" t="str">
        <f>VLOOKUP(A757,'Customer-details'!$A$1:$C$1001,2,0)</f>
        <v>Normal</v>
      </c>
      <c r="O757" t="str">
        <f>VLOOKUP(A757,'Customer-details'!$A$1:$C$1001,3,0)</f>
        <v>Female</v>
      </c>
      <c r="P757" t="str">
        <f>VLOOKUP(A757,'Product-details'!$A$1:$C$1001,2,0)</f>
        <v>Fashion accessories</v>
      </c>
      <c r="Q757" t="str">
        <f>VLOOKUP(A757,'City-details'!$A$1:$C$1001,3,0)</f>
        <v>Yangon</v>
      </c>
      <c r="R757" t="str">
        <f>VLOOKUP(A757,'City-details'!$A$1:$C$1001,2,0)</f>
        <v>A</v>
      </c>
      <c r="S757" t="str">
        <f t="shared" si="47"/>
        <v>Average</v>
      </c>
    </row>
    <row r="758" spans="1:19">
      <c r="A758" t="s">
        <v>771</v>
      </c>
      <c r="B758" s="1">
        <v>35.74</v>
      </c>
      <c r="C758" s="4">
        <v>8</v>
      </c>
      <c r="D758" s="2">
        <v>14.295999999999999</v>
      </c>
      <c r="E758" s="1">
        <v>300.21600000000001</v>
      </c>
      <c r="F758" s="3">
        <v>43513</v>
      </c>
      <c r="G758" s="5">
        <v>0.64444444444444404</v>
      </c>
      <c r="H758" t="s">
        <v>13</v>
      </c>
      <c r="I758" s="1">
        <v>14.295999999999999</v>
      </c>
      <c r="J758" s="6">
        <v>4.9000000000000004</v>
      </c>
      <c r="K758" t="str">
        <f t="shared" si="44"/>
        <v>Feb</v>
      </c>
      <c r="L758" t="str">
        <f t="shared" si="45"/>
        <v>Sun</v>
      </c>
      <c r="M758" t="str">
        <f t="shared" si="46"/>
        <v>afternoon</v>
      </c>
      <c r="N758" t="str">
        <f>VLOOKUP(A758,'Customer-details'!$A$1:$C$1001,2,0)</f>
        <v>Member</v>
      </c>
      <c r="O758" t="str">
        <f>VLOOKUP(A758,'Customer-details'!$A$1:$C$1001,3,0)</f>
        <v>Female</v>
      </c>
      <c r="P758" t="str">
        <f>VLOOKUP(A758,'Product-details'!$A$1:$C$1001,2,0)</f>
        <v>Electronic accessories</v>
      </c>
      <c r="Q758" t="str">
        <f>VLOOKUP(A758,'City-details'!$A$1:$C$1001,3,0)</f>
        <v>Mandalay</v>
      </c>
      <c r="R758" t="str">
        <f>VLOOKUP(A758,'City-details'!$A$1:$C$1001,2,0)</f>
        <v>B</v>
      </c>
      <c r="S758" t="str">
        <f t="shared" si="47"/>
        <v>Poor</v>
      </c>
    </row>
    <row r="759" spans="1:19">
      <c r="A759" t="s">
        <v>772</v>
      </c>
      <c r="B759" s="1">
        <v>96.52</v>
      </c>
      <c r="C759" s="4">
        <v>6</v>
      </c>
      <c r="D759" s="2">
        <v>28.956</v>
      </c>
      <c r="E759" s="1">
        <v>608.07600000000002</v>
      </c>
      <c r="F759" s="3">
        <v>43476</v>
      </c>
      <c r="G759" s="5">
        <v>0.49444444444444402</v>
      </c>
      <c r="H759" t="s">
        <v>15</v>
      </c>
      <c r="I759" s="1">
        <v>28.956</v>
      </c>
      <c r="J759" s="6">
        <v>4.5</v>
      </c>
      <c r="K759" t="str">
        <f t="shared" si="44"/>
        <v>Jan</v>
      </c>
      <c r="L759" t="str">
        <f t="shared" si="45"/>
        <v>Fri</v>
      </c>
      <c r="M759" t="str">
        <f t="shared" si="46"/>
        <v>morning</v>
      </c>
      <c r="N759" t="str">
        <f>VLOOKUP(A759,'Customer-details'!$A$1:$C$1001,2,0)</f>
        <v>Normal</v>
      </c>
      <c r="O759" t="str">
        <f>VLOOKUP(A759,'Customer-details'!$A$1:$C$1001,3,0)</f>
        <v>Female</v>
      </c>
      <c r="P759" t="str">
        <f>VLOOKUP(A759,'Product-details'!$A$1:$C$1001,2,0)</f>
        <v>Home and lifestyle</v>
      </c>
      <c r="Q759" t="str">
        <f>VLOOKUP(A759,'City-details'!$A$1:$C$1001,3,0)</f>
        <v>Yangon</v>
      </c>
      <c r="R759" t="str">
        <f>VLOOKUP(A759,'City-details'!$A$1:$C$1001,2,0)</f>
        <v>A</v>
      </c>
      <c r="S759" t="str">
        <f t="shared" si="47"/>
        <v>Poor</v>
      </c>
    </row>
    <row r="760" spans="1:19">
      <c r="A760" t="s">
        <v>773</v>
      </c>
      <c r="B760" s="1">
        <v>18.850000000000001</v>
      </c>
      <c r="C760" s="4">
        <v>10</v>
      </c>
      <c r="D760" s="2">
        <v>9.4250000000000007</v>
      </c>
      <c r="E760" s="1">
        <v>197.92500000000001</v>
      </c>
      <c r="F760" s="3">
        <v>43523</v>
      </c>
      <c r="G760" s="5">
        <v>0.76666666666666705</v>
      </c>
      <c r="H760" t="s">
        <v>13</v>
      </c>
      <c r="I760" s="1">
        <v>9.4250000000000007</v>
      </c>
      <c r="J760" s="6">
        <v>5.6</v>
      </c>
      <c r="K760" t="str">
        <f t="shared" si="44"/>
        <v>Feb</v>
      </c>
      <c r="L760" t="str">
        <f t="shared" si="45"/>
        <v>Wed</v>
      </c>
      <c r="M760" t="str">
        <f t="shared" si="46"/>
        <v>evening</v>
      </c>
      <c r="N760" t="str">
        <f>VLOOKUP(A760,'Customer-details'!$A$1:$C$1001,2,0)</f>
        <v>Member</v>
      </c>
      <c r="O760" t="str">
        <f>VLOOKUP(A760,'Customer-details'!$A$1:$C$1001,3,0)</f>
        <v>Male</v>
      </c>
      <c r="P760" t="str">
        <f>VLOOKUP(A760,'Product-details'!$A$1:$C$1001,2,0)</f>
        <v>Food and beverages</v>
      </c>
      <c r="Q760" t="str">
        <f>VLOOKUP(A760,'City-details'!$A$1:$C$1001,3,0)</f>
        <v>Yangon</v>
      </c>
      <c r="R760" t="str">
        <f>VLOOKUP(A760,'City-details'!$A$1:$C$1001,2,0)</f>
        <v>A</v>
      </c>
      <c r="S760" t="str">
        <f t="shared" si="47"/>
        <v>Poor</v>
      </c>
    </row>
    <row r="761" spans="1:19">
      <c r="A761" t="s">
        <v>774</v>
      </c>
      <c r="B761" s="1">
        <v>55.39</v>
      </c>
      <c r="C761" s="4">
        <v>4</v>
      </c>
      <c r="D761" s="2">
        <v>11.077999999999999</v>
      </c>
      <c r="E761" s="1">
        <v>232.63800000000001</v>
      </c>
      <c r="F761" s="3">
        <v>43549</v>
      </c>
      <c r="G761" s="5">
        <v>0.63819444444444395</v>
      </c>
      <c r="H761" t="s">
        <v>13</v>
      </c>
      <c r="I761" s="1">
        <v>11.077999999999999</v>
      </c>
      <c r="J761" s="6">
        <v>8</v>
      </c>
      <c r="K761" t="str">
        <f t="shared" si="44"/>
        <v>Mar</v>
      </c>
      <c r="L761" t="str">
        <f t="shared" si="45"/>
        <v>Mon</v>
      </c>
      <c r="M761" t="str">
        <f t="shared" si="46"/>
        <v>afternoon</v>
      </c>
      <c r="N761" t="str">
        <f>VLOOKUP(A761,'Customer-details'!$A$1:$C$1001,2,0)</f>
        <v>Normal</v>
      </c>
      <c r="O761" t="str">
        <f>VLOOKUP(A761,'Customer-details'!$A$1:$C$1001,3,0)</f>
        <v>Female</v>
      </c>
      <c r="P761" t="str">
        <f>VLOOKUP(A761,'Product-details'!$A$1:$C$1001,2,0)</f>
        <v>Food and beverages</v>
      </c>
      <c r="Q761" t="str">
        <f>VLOOKUP(A761,'City-details'!$A$1:$C$1001,3,0)</f>
        <v>Yangon</v>
      </c>
      <c r="R761" t="str">
        <f>VLOOKUP(A761,'City-details'!$A$1:$C$1001,2,0)</f>
        <v>A</v>
      </c>
      <c r="S761" t="str">
        <f t="shared" si="47"/>
        <v>Good</v>
      </c>
    </row>
    <row r="762" spans="1:19">
      <c r="A762" t="s">
        <v>775</v>
      </c>
      <c r="B762" s="1">
        <v>77.2</v>
      </c>
      <c r="C762" s="4">
        <v>10</v>
      </c>
      <c r="D762" s="2">
        <v>38.6</v>
      </c>
      <c r="E762" s="1">
        <v>810.6</v>
      </c>
      <c r="F762" s="3">
        <v>43507</v>
      </c>
      <c r="G762" s="5">
        <v>0.44305555555555598</v>
      </c>
      <c r="H762" t="s">
        <v>17</v>
      </c>
      <c r="I762" s="1">
        <v>38.6</v>
      </c>
      <c r="J762" s="6">
        <v>5.6</v>
      </c>
      <c r="K762" t="str">
        <f t="shared" si="44"/>
        <v>Feb</v>
      </c>
      <c r="L762" t="str">
        <f t="shared" si="45"/>
        <v>Mon</v>
      </c>
      <c r="M762" t="str">
        <f t="shared" si="46"/>
        <v>morning</v>
      </c>
      <c r="N762" t="str">
        <f>VLOOKUP(A762,'Customer-details'!$A$1:$C$1001,2,0)</f>
        <v>Member</v>
      </c>
      <c r="O762" t="str">
        <f>VLOOKUP(A762,'Customer-details'!$A$1:$C$1001,3,0)</f>
        <v>Female</v>
      </c>
      <c r="P762" t="str">
        <f>VLOOKUP(A762,'Product-details'!$A$1:$C$1001,2,0)</f>
        <v>Food and beverages</v>
      </c>
      <c r="Q762" t="str">
        <f>VLOOKUP(A762,'City-details'!$A$1:$C$1001,3,0)</f>
        <v>Mandalay</v>
      </c>
      <c r="R762" t="str">
        <f>VLOOKUP(A762,'City-details'!$A$1:$C$1001,2,0)</f>
        <v>B</v>
      </c>
      <c r="S762" t="str">
        <f t="shared" si="47"/>
        <v>Poor</v>
      </c>
    </row>
    <row r="763" spans="1:19">
      <c r="A763" t="s">
        <v>776</v>
      </c>
      <c r="B763" s="1">
        <v>72.13</v>
      </c>
      <c r="C763" s="4">
        <v>10</v>
      </c>
      <c r="D763" s="2">
        <v>36.064999999999998</v>
      </c>
      <c r="E763" s="1">
        <v>757.36500000000001</v>
      </c>
      <c r="F763" s="3">
        <v>43496</v>
      </c>
      <c r="G763" s="5">
        <v>0.63333333333333297</v>
      </c>
      <c r="H763" t="s">
        <v>17</v>
      </c>
      <c r="I763" s="1">
        <v>36.064999999999998</v>
      </c>
      <c r="J763" s="6">
        <v>4.2</v>
      </c>
      <c r="K763" t="str">
        <f t="shared" si="44"/>
        <v>Jan</v>
      </c>
      <c r="L763" t="str">
        <f t="shared" si="45"/>
        <v>Thu</v>
      </c>
      <c r="M763" t="str">
        <f t="shared" si="46"/>
        <v>afternoon</v>
      </c>
      <c r="N763" t="str">
        <f>VLOOKUP(A763,'Customer-details'!$A$1:$C$1001,2,0)</f>
        <v>Normal</v>
      </c>
      <c r="O763" t="str">
        <f>VLOOKUP(A763,'Customer-details'!$A$1:$C$1001,3,0)</f>
        <v>Male</v>
      </c>
      <c r="P763" t="str">
        <f>VLOOKUP(A763,'Product-details'!$A$1:$C$1001,2,0)</f>
        <v>Electronic accessories</v>
      </c>
      <c r="Q763" t="str">
        <f>VLOOKUP(A763,'City-details'!$A$1:$C$1001,3,0)</f>
        <v>Mandalay</v>
      </c>
      <c r="R763" t="str">
        <f>VLOOKUP(A763,'City-details'!$A$1:$C$1001,2,0)</f>
        <v>B</v>
      </c>
      <c r="S763" t="str">
        <f t="shared" si="47"/>
        <v>Poor</v>
      </c>
    </row>
    <row r="764" spans="1:19">
      <c r="A764" t="s">
        <v>777</v>
      </c>
      <c r="B764" s="1">
        <v>63.88</v>
      </c>
      <c r="C764" s="4">
        <v>8</v>
      </c>
      <c r="D764" s="2">
        <v>25.552</v>
      </c>
      <c r="E764" s="1">
        <v>536.59199999999998</v>
      </c>
      <c r="F764" s="3">
        <v>43485</v>
      </c>
      <c r="G764" s="5">
        <v>0.74166666666666703</v>
      </c>
      <c r="H764" t="s">
        <v>13</v>
      </c>
      <c r="I764" s="1">
        <v>25.552</v>
      </c>
      <c r="J764" s="6">
        <v>9.9</v>
      </c>
      <c r="K764" t="str">
        <f t="shared" si="44"/>
        <v>Jan</v>
      </c>
      <c r="L764" t="str">
        <f t="shared" si="45"/>
        <v>Sun</v>
      </c>
      <c r="M764" t="str">
        <f t="shared" si="46"/>
        <v>evening</v>
      </c>
      <c r="N764" t="str">
        <f>VLOOKUP(A764,'Customer-details'!$A$1:$C$1001,2,0)</f>
        <v>Member</v>
      </c>
      <c r="O764" t="str">
        <f>VLOOKUP(A764,'Customer-details'!$A$1:$C$1001,3,0)</f>
        <v>Female</v>
      </c>
      <c r="P764" t="str">
        <f>VLOOKUP(A764,'Product-details'!$A$1:$C$1001,2,0)</f>
        <v>Fashion accessories</v>
      </c>
      <c r="Q764" t="str">
        <f>VLOOKUP(A764,'City-details'!$A$1:$C$1001,3,0)</f>
        <v>Yangon</v>
      </c>
      <c r="R764" t="str">
        <f>VLOOKUP(A764,'City-details'!$A$1:$C$1001,2,0)</f>
        <v>A</v>
      </c>
      <c r="S764" t="str">
        <f t="shared" si="47"/>
        <v>Good</v>
      </c>
    </row>
    <row r="765" spans="1:19">
      <c r="A765" t="s">
        <v>778</v>
      </c>
      <c r="B765" s="1">
        <v>10.69</v>
      </c>
      <c r="C765" s="4">
        <v>5</v>
      </c>
      <c r="D765" s="2">
        <v>2.6724999999999999</v>
      </c>
      <c r="E765" s="1">
        <v>56.122500000000002</v>
      </c>
      <c r="F765" s="3">
        <v>43550</v>
      </c>
      <c r="G765" s="5">
        <v>0.46319444444444402</v>
      </c>
      <c r="H765" t="s">
        <v>13</v>
      </c>
      <c r="I765" s="1">
        <v>2.6724999999999999</v>
      </c>
      <c r="J765" s="6">
        <v>7.6</v>
      </c>
      <c r="K765" t="str">
        <f t="shared" si="44"/>
        <v>Mar</v>
      </c>
      <c r="L765" t="str">
        <f t="shared" si="45"/>
        <v>Tue</v>
      </c>
      <c r="M765" t="str">
        <f t="shared" si="46"/>
        <v>morning</v>
      </c>
      <c r="N765" t="str">
        <f>VLOOKUP(A765,'Customer-details'!$A$1:$C$1001,2,0)</f>
        <v>Member</v>
      </c>
      <c r="O765" t="str">
        <f>VLOOKUP(A765,'Customer-details'!$A$1:$C$1001,3,0)</f>
        <v>Female</v>
      </c>
      <c r="P765" t="str">
        <f>VLOOKUP(A765,'Product-details'!$A$1:$C$1001,2,0)</f>
        <v>Health and beauty</v>
      </c>
      <c r="Q765" t="str">
        <f>VLOOKUP(A765,'City-details'!$A$1:$C$1001,3,0)</f>
        <v>Yangon</v>
      </c>
      <c r="R765" t="str">
        <f>VLOOKUP(A765,'City-details'!$A$1:$C$1001,2,0)</f>
        <v>A</v>
      </c>
      <c r="S765" t="str">
        <f t="shared" si="47"/>
        <v>Average</v>
      </c>
    </row>
    <row r="766" spans="1:19">
      <c r="A766" t="s">
        <v>779</v>
      </c>
      <c r="B766" s="1">
        <v>55.5</v>
      </c>
      <c r="C766" s="4">
        <v>4</v>
      </c>
      <c r="D766" s="2">
        <v>11.1</v>
      </c>
      <c r="E766" s="1">
        <v>233.1</v>
      </c>
      <c r="F766" s="3">
        <v>43485</v>
      </c>
      <c r="G766" s="5">
        <v>0.65833333333333299</v>
      </c>
      <c r="H766" t="s">
        <v>17</v>
      </c>
      <c r="I766" s="1">
        <v>11.1</v>
      </c>
      <c r="J766" s="6">
        <v>6.6</v>
      </c>
      <c r="K766" t="str">
        <f t="shared" si="44"/>
        <v>Jan</v>
      </c>
      <c r="L766" t="str">
        <f t="shared" si="45"/>
        <v>Sun</v>
      </c>
      <c r="M766" t="str">
        <f t="shared" si="46"/>
        <v>afternoon</v>
      </c>
      <c r="N766" t="str">
        <f>VLOOKUP(A766,'Customer-details'!$A$1:$C$1001,2,0)</f>
        <v>Member</v>
      </c>
      <c r="O766" t="str">
        <f>VLOOKUP(A766,'Customer-details'!$A$1:$C$1001,3,0)</f>
        <v>Male</v>
      </c>
      <c r="P766" t="str">
        <f>VLOOKUP(A766,'Product-details'!$A$1:$C$1001,2,0)</f>
        <v>Health and beauty</v>
      </c>
      <c r="Q766" t="str">
        <f>VLOOKUP(A766,'City-details'!$A$1:$C$1001,3,0)</f>
        <v>Yangon</v>
      </c>
      <c r="R766" t="str">
        <f>VLOOKUP(A766,'City-details'!$A$1:$C$1001,2,0)</f>
        <v>A</v>
      </c>
      <c r="S766" t="str">
        <f t="shared" si="47"/>
        <v>Average</v>
      </c>
    </row>
    <row r="767" spans="1:19">
      <c r="A767" t="s">
        <v>780</v>
      </c>
      <c r="B767" s="1">
        <v>95.46</v>
      </c>
      <c r="C767" s="4">
        <v>8</v>
      </c>
      <c r="D767" s="2">
        <v>38.183999999999997</v>
      </c>
      <c r="E767" s="1">
        <v>801.86400000000003</v>
      </c>
      <c r="F767" s="3">
        <v>43529</v>
      </c>
      <c r="G767" s="5">
        <v>0.81944444444444497</v>
      </c>
      <c r="H767" t="s">
        <v>13</v>
      </c>
      <c r="I767" s="1">
        <v>38.183999999999997</v>
      </c>
      <c r="J767" s="6">
        <v>4.7</v>
      </c>
      <c r="K767" t="str">
        <f t="shared" si="44"/>
        <v>Mar</v>
      </c>
      <c r="L767" t="str">
        <f t="shared" si="45"/>
        <v>Tue</v>
      </c>
      <c r="M767" t="str">
        <f t="shared" si="46"/>
        <v>evening</v>
      </c>
      <c r="N767" t="str">
        <f>VLOOKUP(A767,'Customer-details'!$A$1:$C$1001,2,0)</f>
        <v>Normal</v>
      </c>
      <c r="O767" t="str">
        <f>VLOOKUP(A767,'Customer-details'!$A$1:$C$1001,3,0)</f>
        <v>Female</v>
      </c>
      <c r="P767" t="str">
        <f>VLOOKUP(A767,'Product-details'!$A$1:$C$1001,2,0)</f>
        <v>Home and lifestyle</v>
      </c>
      <c r="Q767" t="str">
        <f>VLOOKUP(A767,'City-details'!$A$1:$C$1001,3,0)</f>
        <v>Mandalay</v>
      </c>
      <c r="R767" t="str">
        <f>VLOOKUP(A767,'City-details'!$A$1:$C$1001,2,0)</f>
        <v>B</v>
      </c>
      <c r="S767" t="str">
        <f t="shared" si="47"/>
        <v>Poor</v>
      </c>
    </row>
    <row r="768" spans="1:19">
      <c r="A768" t="s">
        <v>781</v>
      </c>
      <c r="B768" s="1">
        <v>76.06</v>
      </c>
      <c r="C768" s="4">
        <v>3</v>
      </c>
      <c r="D768" s="2">
        <v>11.409000000000001</v>
      </c>
      <c r="E768" s="1">
        <v>239.589</v>
      </c>
      <c r="F768" s="3">
        <v>43470</v>
      </c>
      <c r="G768" s="5">
        <v>0.85416666666666696</v>
      </c>
      <c r="H768" t="s">
        <v>17</v>
      </c>
      <c r="I768" s="1">
        <v>11.409000000000001</v>
      </c>
      <c r="J768" s="6">
        <v>9.8000000000000007</v>
      </c>
      <c r="K768" t="str">
        <f t="shared" si="44"/>
        <v>Jan</v>
      </c>
      <c r="L768" t="str">
        <f t="shared" si="45"/>
        <v>Sat</v>
      </c>
      <c r="M768" t="str">
        <f t="shared" si="46"/>
        <v>evening</v>
      </c>
      <c r="N768" t="str">
        <f>VLOOKUP(A768,'Customer-details'!$A$1:$C$1001,2,0)</f>
        <v>Normal</v>
      </c>
      <c r="O768" t="str">
        <f>VLOOKUP(A768,'Customer-details'!$A$1:$C$1001,3,0)</f>
        <v>Female</v>
      </c>
      <c r="P768" t="str">
        <f>VLOOKUP(A768,'Product-details'!$A$1:$C$1001,2,0)</f>
        <v>Fashion accessories</v>
      </c>
      <c r="Q768" t="str">
        <f>VLOOKUP(A768,'City-details'!$A$1:$C$1001,3,0)</f>
        <v>Naypyitaw</v>
      </c>
      <c r="R768" t="str">
        <f>VLOOKUP(A768,'City-details'!$A$1:$C$1001,2,0)</f>
        <v>C</v>
      </c>
      <c r="S768" t="str">
        <f t="shared" si="47"/>
        <v>Good</v>
      </c>
    </row>
    <row r="769" spans="1:19">
      <c r="A769" t="s">
        <v>782</v>
      </c>
      <c r="B769" s="1">
        <v>13.69</v>
      </c>
      <c r="C769" s="4">
        <v>6</v>
      </c>
      <c r="D769" s="2">
        <v>4.1070000000000002</v>
      </c>
      <c r="E769" s="1">
        <v>86.247</v>
      </c>
      <c r="F769" s="3">
        <v>43509</v>
      </c>
      <c r="G769" s="5">
        <v>0.58263888888888904</v>
      </c>
      <c r="H769" t="s">
        <v>15</v>
      </c>
      <c r="I769" s="1">
        <v>4.1070000000000002</v>
      </c>
      <c r="J769" s="6">
        <v>6.3</v>
      </c>
      <c r="K769" t="str">
        <f t="shared" si="44"/>
        <v>Feb</v>
      </c>
      <c r="L769" t="str">
        <f t="shared" si="45"/>
        <v>Wed</v>
      </c>
      <c r="M769" t="str">
        <f t="shared" si="46"/>
        <v>afternoon</v>
      </c>
      <c r="N769" t="str">
        <f>VLOOKUP(A769,'Customer-details'!$A$1:$C$1001,2,0)</f>
        <v>Normal</v>
      </c>
      <c r="O769" t="str">
        <f>VLOOKUP(A769,'Customer-details'!$A$1:$C$1001,3,0)</f>
        <v>Male</v>
      </c>
      <c r="P769" t="str">
        <f>VLOOKUP(A769,'Product-details'!$A$1:$C$1001,2,0)</f>
        <v>Sports and travel</v>
      </c>
      <c r="Q769" t="str">
        <f>VLOOKUP(A769,'City-details'!$A$1:$C$1001,3,0)</f>
        <v>Mandalay</v>
      </c>
      <c r="R769" t="str">
        <f>VLOOKUP(A769,'City-details'!$A$1:$C$1001,2,0)</f>
        <v>B</v>
      </c>
      <c r="S769" t="str">
        <f t="shared" si="47"/>
        <v>Average</v>
      </c>
    </row>
    <row r="770" spans="1:19">
      <c r="A770" t="s">
        <v>783</v>
      </c>
      <c r="B770" s="1">
        <v>95.64</v>
      </c>
      <c r="C770" s="4">
        <v>4</v>
      </c>
      <c r="D770" s="2">
        <v>19.128</v>
      </c>
      <c r="E770" s="1">
        <v>401.68799999999999</v>
      </c>
      <c r="F770" s="3">
        <v>43540</v>
      </c>
      <c r="G770" s="5">
        <v>0.78541666666666698</v>
      </c>
      <c r="H770" t="s">
        <v>15</v>
      </c>
      <c r="I770" s="1">
        <v>19.128</v>
      </c>
      <c r="J770" s="6">
        <v>7.9</v>
      </c>
      <c r="K770" t="str">
        <f t="shared" ref="K770:K833" si="48">TEXT(F770,"MMM")</f>
        <v>Mar</v>
      </c>
      <c r="L770" t="str">
        <f t="shared" ref="L770:L833" si="49">TEXT(F770,"ddd")</f>
        <v>Sat</v>
      </c>
      <c r="M770" t="str">
        <f t="shared" si="46"/>
        <v>evening</v>
      </c>
      <c r="N770" t="str">
        <f>VLOOKUP(A770,'Customer-details'!$A$1:$C$1001,2,0)</f>
        <v>Normal</v>
      </c>
      <c r="O770" t="str">
        <f>VLOOKUP(A770,'Customer-details'!$A$1:$C$1001,3,0)</f>
        <v>Female</v>
      </c>
      <c r="P770" t="str">
        <f>VLOOKUP(A770,'Product-details'!$A$1:$C$1001,2,0)</f>
        <v>Electronic accessories</v>
      </c>
      <c r="Q770" t="str">
        <f>VLOOKUP(A770,'City-details'!$A$1:$C$1001,3,0)</f>
        <v>Mandalay</v>
      </c>
      <c r="R770" t="str">
        <f>VLOOKUP(A770,'City-details'!$A$1:$C$1001,2,0)</f>
        <v>B</v>
      </c>
      <c r="S770" t="str">
        <f t="shared" si="47"/>
        <v>Average</v>
      </c>
    </row>
    <row r="771" spans="1:19">
      <c r="A771" t="s">
        <v>784</v>
      </c>
      <c r="B771" s="1">
        <v>11.43</v>
      </c>
      <c r="C771" s="4">
        <v>6</v>
      </c>
      <c r="D771" s="2">
        <v>3.4289999999999998</v>
      </c>
      <c r="E771" s="1">
        <v>72.009</v>
      </c>
      <c r="F771" s="3">
        <v>43480</v>
      </c>
      <c r="G771" s="5">
        <v>0.72499999999999998</v>
      </c>
      <c r="H771" t="s">
        <v>15</v>
      </c>
      <c r="I771" s="1">
        <v>3.4289999999999998</v>
      </c>
      <c r="J771" s="6">
        <v>7.7</v>
      </c>
      <c r="K771" t="str">
        <f t="shared" si="48"/>
        <v>Jan</v>
      </c>
      <c r="L771" t="str">
        <f t="shared" si="49"/>
        <v>Tue</v>
      </c>
      <c r="M771" t="str">
        <f t="shared" ref="M771:M834" si="50">IF(G771&lt;TIME(12,0,0),"morning",IF(AND(G771&gt;=TIME(12,0,0),G771&lt;TIME(16,0,0)),"afternoon","evening"))</f>
        <v>evening</v>
      </c>
      <c r="N771" t="str">
        <f>VLOOKUP(A771,'Customer-details'!$A$1:$C$1001,2,0)</f>
        <v>Normal</v>
      </c>
      <c r="O771" t="str">
        <f>VLOOKUP(A771,'Customer-details'!$A$1:$C$1001,3,0)</f>
        <v>Female</v>
      </c>
      <c r="P771" t="str">
        <f>VLOOKUP(A771,'Product-details'!$A$1:$C$1001,2,0)</f>
        <v>Home and lifestyle</v>
      </c>
      <c r="Q771" t="str">
        <f>VLOOKUP(A771,'City-details'!$A$1:$C$1001,3,0)</f>
        <v>Yangon</v>
      </c>
      <c r="R771" t="str">
        <f>VLOOKUP(A771,'City-details'!$A$1:$C$1001,2,0)</f>
        <v>A</v>
      </c>
      <c r="S771" t="str">
        <f t="shared" ref="S771:S834" si="51">IF(J771&gt;=8,"Good",IF(AND(J771&lt;8,J771&gt;=6),"Average","Poor"))</f>
        <v>Average</v>
      </c>
    </row>
    <row r="772" spans="1:19">
      <c r="A772" t="s">
        <v>785</v>
      </c>
      <c r="B772" s="1">
        <v>95.54</v>
      </c>
      <c r="C772" s="4">
        <v>4</v>
      </c>
      <c r="D772" s="2">
        <v>19.108000000000001</v>
      </c>
      <c r="E772" s="1">
        <v>401.26799999999997</v>
      </c>
      <c r="F772" s="3">
        <v>43522</v>
      </c>
      <c r="G772" s="5">
        <v>0.49861111111111101</v>
      </c>
      <c r="H772" t="s">
        <v>13</v>
      </c>
      <c r="I772" s="1">
        <v>19.108000000000001</v>
      </c>
      <c r="J772" s="6">
        <v>4.5</v>
      </c>
      <c r="K772" t="str">
        <f t="shared" si="48"/>
        <v>Feb</v>
      </c>
      <c r="L772" t="str">
        <f t="shared" si="49"/>
        <v>Tue</v>
      </c>
      <c r="M772" t="str">
        <f t="shared" si="50"/>
        <v>morning</v>
      </c>
      <c r="N772" t="str">
        <f>VLOOKUP(A772,'Customer-details'!$A$1:$C$1001,2,0)</f>
        <v>Member</v>
      </c>
      <c r="O772" t="str">
        <f>VLOOKUP(A772,'Customer-details'!$A$1:$C$1001,3,0)</f>
        <v>Female</v>
      </c>
      <c r="P772" t="str">
        <f>VLOOKUP(A772,'Product-details'!$A$1:$C$1001,2,0)</f>
        <v>Sports and travel</v>
      </c>
      <c r="Q772" t="str">
        <f>VLOOKUP(A772,'City-details'!$A$1:$C$1001,3,0)</f>
        <v>Mandalay</v>
      </c>
      <c r="R772" t="str">
        <f>VLOOKUP(A772,'City-details'!$A$1:$C$1001,2,0)</f>
        <v>B</v>
      </c>
      <c r="S772" t="str">
        <f t="shared" si="51"/>
        <v>Poor</v>
      </c>
    </row>
    <row r="773" spans="1:19">
      <c r="A773" t="s">
        <v>786</v>
      </c>
      <c r="B773" s="1">
        <v>85.87</v>
      </c>
      <c r="C773" s="4">
        <v>7</v>
      </c>
      <c r="D773" s="2">
        <v>30.054500000000001</v>
      </c>
      <c r="E773" s="1">
        <v>631.14449999999999</v>
      </c>
      <c r="F773" s="3">
        <v>43523</v>
      </c>
      <c r="G773" s="5">
        <v>0.79236111111111096</v>
      </c>
      <c r="H773" t="s">
        <v>17</v>
      </c>
      <c r="I773" s="1">
        <v>30.054500000000001</v>
      </c>
      <c r="J773" s="6">
        <v>8</v>
      </c>
      <c r="K773" t="str">
        <f t="shared" si="48"/>
        <v>Feb</v>
      </c>
      <c r="L773" t="str">
        <f t="shared" si="49"/>
        <v>Wed</v>
      </c>
      <c r="M773" t="str">
        <f t="shared" si="50"/>
        <v>evening</v>
      </c>
      <c r="N773" t="str">
        <f>VLOOKUP(A773,'Customer-details'!$A$1:$C$1001,2,0)</f>
        <v>Member</v>
      </c>
      <c r="O773" t="str">
        <f>VLOOKUP(A773,'Customer-details'!$A$1:$C$1001,3,0)</f>
        <v>Female</v>
      </c>
      <c r="P773" t="str">
        <f>VLOOKUP(A773,'Product-details'!$A$1:$C$1001,2,0)</f>
        <v>Health and beauty</v>
      </c>
      <c r="Q773" t="str">
        <f>VLOOKUP(A773,'City-details'!$A$1:$C$1001,3,0)</f>
        <v>Naypyitaw</v>
      </c>
      <c r="R773" t="str">
        <f>VLOOKUP(A773,'City-details'!$A$1:$C$1001,2,0)</f>
        <v>C</v>
      </c>
      <c r="S773" t="str">
        <f t="shared" si="51"/>
        <v>Good</v>
      </c>
    </row>
    <row r="774" spans="1:19">
      <c r="A774" t="s">
        <v>787</v>
      </c>
      <c r="B774" s="1">
        <v>67.989999999999995</v>
      </c>
      <c r="C774" s="4">
        <v>7</v>
      </c>
      <c r="D774" s="2">
        <v>23.796500000000002</v>
      </c>
      <c r="E774" s="1">
        <v>499.72649999999999</v>
      </c>
      <c r="F774" s="3">
        <v>43513</v>
      </c>
      <c r="G774" s="5">
        <v>0.70138888888888895</v>
      </c>
      <c r="H774" t="s">
        <v>13</v>
      </c>
      <c r="I774" s="1">
        <v>23.796500000000002</v>
      </c>
      <c r="J774" s="6">
        <v>5.7</v>
      </c>
      <c r="K774" t="str">
        <f t="shared" si="48"/>
        <v>Feb</v>
      </c>
      <c r="L774" t="str">
        <f t="shared" si="49"/>
        <v>Sun</v>
      </c>
      <c r="M774" t="str">
        <f t="shared" si="50"/>
        <v>evening</v>
      </c>
      <c r="N774" t="str">
        <f>VLOOKUP(A774,'Customer-details'!$A$1:$C$1001,2,0)</f>
        <v>Member</v>
      </c>
      <c r="O774" t="str">
        <f>VLOOKUP(A774,'Customer-details'!$A$1:$C$1001,3,0)</f>
        <v>Female</v>
      </c>
      <c r="P774" t="str">
        <f>VLOOKUP(A774,'Product-details'!$A$1:$C$1001,2,0)</f>
        <v>Sports and travel</v>
      </c>
      <c r="Q774" t="str">
        <f>VLOOKUP(A774,'City-details'!$A$1:$C$1001,3,0)</f>
        <v>Naypyitaw</v>
      </c>
      <c r="R774" t="str">
        <f>VLOOKUP(A774,'City-details'!$A$1:$C$1001,2,0)</f>
        <v>C</v>
      </c>
      <c r="S774" t="str">
        <f t="shared" si="51"/>
        <v>Poor</v>
      </c>
    </row>
    <row r="775" spans="1:19">
      <c r="A775" t="s">
        <v>788</v>
      </c>
      <c r="B775" s="1">
        <v>52.42</v>
      </c>
      <c r="C775" s="4">
        <v>1</v>
      </c>
      <c r="D775" s="2">
        <v>2.621</v>
      </c>
      <c r="E775" s="1">
        <v>55.040999999999997</v>
      </c>
      <c r="F775" s="3">
        <v>43502</v>
      </c>
      <c r="G775" s="5">
        <v>0.43194444444444402</v>
      </c>
      <c r="H775" t="s">
        <v>17</v>
      </c>
      <c r="I775" s="1">
        <v>2.621</v>
      </c>
      <c r="J775" s="6">
        <v>6.3</v>
      </c>
      <c r="K775" t="str">
        <f t="shared" si="48"/>
        <v>Feb</v>
      </c>
      <c r="L775" t="str">
        <f t="shared" si="49"/>
        <v>Wed</v>
      </c>
      <c r="M775" t="str">
        <f t="shared" si="50"/>
        <v>morning</v>
      </c>
      <c r="N775" t="str">
        <f>VLOOKUP(A775,'Customer-details'!$A$1:$C$1001,2,0)</f>
        <v>Normal</v>
      </c>
      <c r="O775" t="str">
        <f>VLOOKUP(A775,'Customer-details'!$A$1:$C$1001,3,0)</f>
        <v>Female</v>
      </c>
      <c r="P775" t="str">
        <f>VLOOKUP(A775,'Product-details'!$A$1:$C$1001,2,0)</f>
        <v>Food and beverages</v>
      </c>
      <c r="Q775" t="str">
        <f>VLOOKUP(A775,'City-details'!$A$1:$C$1001,3,0)</f>
        <v>Naypyitaw</v>
      </c>
      <c r="R775" t="str">
        <f>VLOOKUP(A775,'City-details'!$A$1:$C$1001,2,0)</f>
        <v>C</v>
      </c>
      <c r="S775" t="str">
        <f t="shared" si="51"/>
        <v>Average</v>
      </c>
    </row>
    <row r="776" spans="1:19">
      <c r="A776" t="s">
        <v>789</v>
      </c>
      <c r="B776" s="1">
        <v>65.650000000000006</v>
      </c>
      <c r="C776" s="4">
        <v>2</v>
      </c>
      <c r="D776" s="2">
        <v>6.5650000000000004</v>
      </c>
      <c r="E776" s="1">
        <v>137.86500000000001</v>
      </c>
      <c r="F776" s="3">
        <v>43482</v>
      </c>
      <c r="G776" s="5">
        <v>0.69861111111111096</v>
      </c>
      <c r="H776" t="s">
        <v>15</v>
      </c>
      <c r="I776" s="1">
        <v>6.5650000000000004</v>
      </c>
      <c r="J776" s="6">
        <v>6</v>
      </c>
      <c r="K776" t="str">
        <f t="shared" si="48"/>
        <v>Jan</v>
      </c>
      <c r="L776" t="str">
        <f t="shared" si="49"/>
        <v>Thu</v>
      </c>
      <c r="M776" t="str">
        <f t="shared" si="50"/>
        <v>evening</v>
      </c>
      <c r="N776" t="str">
        <f>VLOOKUP(A776,'Customer-details'!$A$1:$C$1001,2,0)</f>
        <v>Member</v>
      </c>
      <c r="O776" t="str">
        <f>VLOOKUP(A776,'Customer-details'!$A$1:$C$1001,3,0)</f>
        <v>Male</v>
      </c>
      <c r="P776" t="str">
        <f>VLOOKUP(A776,'Product-details'!$A$1:$C$1001,2,0)</f>
        <v>Food and beverages</v>
      </c>
      <c r="Q776" t="str">
        <f>VLOOKUP(A776,'City-details'!$A$1:$C$1001,3,0)</f>
        <v>Naypyitaw</v>
      </c>
      <c r="R776" t="str">
        <f>VLOOKUP(A776,'City-details'!$A$1:$C$1001,2,0)</f>
        <v>C</v>
      </c>
      <c r="S776" t="str">
        <f t="shared" si="51"/>
        <v>Average</v>
      </c>
    </row>
    <row r="777" spans="1:19">
      <c r="A777" t="s">
        <v>790</v>
      </c>
      <c r="B777" s="1">
        <v>28.86</v>
      </c>
      <c r="C777" s="4">
        <v>5</v>
      </c>
      <c r="D777" s="2">
        <v>7.2149999999999999</v>
      </c>
      <c r="E777" s="1">
        <v>151.51499999999999</v>
      </c>
      <c r="F777" s="3">
        <v>43487</v>
      </c>
      <c r="G777" s="5">
        <v>0.75555555555555598</v>
      </c>
      <c r="H777" t="s">
        <v>17</v>
      </c>
      <c r="I777" s="1">
        <v>7.2149999999999999</v>
      </c>
      <c r="J777" s="6">
        <v>8</v>
      </c>
      <c r="K777" t="str">
        <f t="shared" si="48"/>
        <v>Jan</v>
      </c>
      <c r="L777" t="str">
        <f t="shared" si="49"/>
        <v>Tue</v>
      </c>
      <c r="M777" t="str">
        <f t="shared" si="50"/>
        <v>evening</v>
      </c>
      <c r="N777" t="str">
        <f>VLOOKUP(A777,'Customer-details'!$A$1:$C$1001,2,0)</f>
        <v>Normal</v>
      </c>
      <c r="O777" t="str">
        <f>VLOOKUP(A777,'Customer-details'!$A$1:$C$1001,3,0)</f>
        <v>Female</v>
      </c>
      <c r="P777" t="str">
        <f>VLOOKUP(A777,'Product-details'!$A$1:$C$1001,2,0)</f>
        <v>Food and beverages</v>
      </c>
      <c r="Q777" t="str">
        <f>VLOOKUP(A777,'City-details'!$A$1:$C$1001,3,0)</f>
        <v>Mandalay</v>
      </c>
      <c r="R777" t="str">
        <f>VLOOKUP(A777,'City-details'!$A$1:$C$1001,2,0)</f>
        <v>B</v>
      </c>
      <c r="S777" t="str">
        <f t="shared" si="51"/>
        <v>Good</v>
      </c>
    </row>
    <row r="778" spans="1:19">
      <c r="A778" t="s">
        <v>791</v>
      </c>
      <c r="B778" s="1">
        <v>65.31</v>
      </c>
      <c r="C778" s="4">
        <v>7</v>
      </c>
      <c r="D778" s="2">
        <v>22.858499999999999</v>
      </c>
      <c r="E778" s="1">
        <v>480.02850000000001</v>
      </c>
      <c r="F778" s="3">
        <v>43529</v>
      </c>
      <c r="G778" s="5">
        <v>0.75138888888888899</v>
      </c>
      <c r="H778" t="s">
        <v>17</v>
      </c>
      <c r="I778" s="1">
        <v>22.858499999999999</v>
      </c>
      <c r="J778" s="6">
        <v>4.2</v>
      </c>
      <c r="K778" t="str">
        <f t="shared" si="48"/>
        <v>Mar</v>
      </c>
      <c r="L778" t="str">
        <f t="shared" si="49"/>
        <v>Tue</v>
      </c>
      <c r="M778" t="str">
        <f t="shared" si="50"/>
        <v>evening</v>
      </c>
      <c r="N778" t="str">
        <f>VLOOKUP(A778,'Customer-details'!$A$1:$C$1001,2,0)</f>
        <v>Member</v>
      </c>
      <c r="O778" t="str">
        <f>VLOOKUP(A778,'Customer-details'!$A$1:$C$1001,3,0)</f>
        <v>Male</v>
      </c>
      <c r="P778" t="str">
        <f>VLOOKUP(A778,'Product-details'!$A$1:$C$1001,2,0)</f>
        <v>Health and beauty</v>
      </c>
      <c r="Q778" t="str">
        <f>VLOOKUP(A778,'City-details'!$A$1:$C$1001,3,0)</f>
        <v>Naypyitaw</v>
      </c>
      <c r="R778" t="str">
        <f>VLOOKUP(A778,'City-details'!$A$1:$C$1001,2,0)</f>
        <v>C</v>
      </c>
      <c r="S778" t="str">
        <f t="shared" si="51"/>
        <v>Poor</v>
      </c>
    </row>
    <row r="779" spans="1:19">
      <c r="A779" t="s">
        <v>792</v>
      </c>
      <c r="B779" s="1">
        <v>93.38</v>
      </c>
      <c r="C779" s="4">
        <v>1</v>
      </c>
      <c r="D779" s="2">
        <v>4.6689999999999996</v>
      </c>
      <c r="E779" s="1">
        <v>98.049000000000007</v>
      </c>
      <c r="F779" s="3">
        <v>43468</v>
      </c>
      <c r="G779" s="5">
        <v>0.54652777777777795</v>
      </c>
      <c r="H779" t="s">
        <v>15</v>
      </c>
      <c r="I779" s="1">
        <v>4.6689999999999996</v>
      </c>
      <c r="J779" s="6">
        <v>9.6</v>
      </c>
      <c r="K779" t="str">
        <f t="shared" si="48"/>
        <v>Jan</v>
      </c>
      <c r="L779" t="str">
        <f t="shared" si="49"/>
        <v>Thu</v>
      </c>
      <c r="M779" t="str">
        <f t="shared" si="50"/>
        <v>afternoon</v>
      </c>
      <c r="N779" t="str">
        <f>VLOOKUP(A779,'Customer-details'!$A$1:$C$1001,2,0)</f>
        <v>Normal</v>
      </c>
      <c r="O779" t="str">
        <f>VLOOKUP(A779,'Customer-details'!$A$1:$C$1001,3,0)</f>
        <v>Male</v>
      </c>
      <c r="P779" t="str">
        <f>VLOOKUP(A779,'Product-details'!$A$1:$C$1001,2,0)</f>
        <v>Sports and travel</v>
      </c>
      <c r="Q779" t="str">
        <f>VLOOKUP(A779,'City-details'!$A$1:$C$1001,3,0)</f>
        <v>Mandalay</v>
      </c>
      <c r="R779" t="str">
        <f>VLOOKUP(A779,'City-details'!$A$1:$C$1001,2,0)</f>
        <v>B</v>
      </c>
      <c r="S779" t="str">
        <f t="shared" si="51"/>
        <v>Good</v>
      </c>
    </row>
    <row r="780" spans="1:19">
      <c r="A780" t="s">
        <v>793</v>
      </c>
      <c r="B780" s="1">
        <v>25.25</v>
      </c>
      <c r="C780" s="4">
        <v>5</v>
      </c>
      <c r="D780" s="2">
        <v>6.3125</v>
      </c>
      <c r="E780" s="1">
        <v>132.5625</v>
      </c>
      <c r="F780" s="3">
        <v>43544</v>
      </c>
      <c r="G780" s="5">
        <v>0.74444444444444402</v>
      </c>
      <c r="H780" t="s">
        <v>15</v>
      </c>
      <c r="I780" s="1">
        <v>6.3125</v>
      </c>
      <c r="J780" s="6">
        <v>6.1</v>
      </c>
      <c r="K780" t="str">
        <f t="shared" si="48"/>
        <v>Mar</v>
      </c>
      <c r="L780" t="str">
        <f t="shared" si="49"/>
        <v>Wed</v>
      </c>
      <c r="M780" t="str">
        <f t="shared" si="50"/>
        <v>evening</v>
      </c>
      <c r="N780" t="str">
        <f>VLOOKUP(A780,'Customer-details'!$A$1:$C$1001,2,0)</f>
        <v>Member</v>
      </c>
      <c r="O780" t="str">
        <f>VLOOKUP(A780,'Customer-details'!$A$1:$C$1001,3,0)</f>
        <v>Male</v>
      </c>
      <c r="P780" t="str">
        <f>VLOOKUP(A780,'Product-details'!$A$1:$C$1001,2,0)</f>
        <v>Sports and travel</v>
      </c>
      <c r="Q780" t="str">
        <f>VLOOKUP(A780,'City-details'!$A$1:$C$1001,3,0)</f>
        <v>Naypyitaw</v>
      </c>
      <c r="R780" t="str">
        <f>VLOOKUP(A780,'City-details'!$A$1:$C$1001,2,0)</f>
        <v>C</v>
      </c>
      <c r="S780" t="str">
        <f t="shared" si="51"/>
        <v>Average</v>
      </c>
    </row>
    <row r="781" spans="1:19">
      <c r="A781" t="s">
        <v>794</v>
      </c>
      <c r="B781" s="1">
        <v>87.87</v>
      </c>
      <c r="C781" s="4">
        <v>9</v>
      </c>
      <c r="D781" s="2">
        <v>39.541499999999999</v>
      </c>
      <c r="E781" s="1">
        <v>830.37149999999997</v>
      </c>
      <c r="F781" s="3">
        <v>43496</v>
      </c>
      <c r="G781" s="5">
        <v>0.85555555555555596</v>
      </c>
      <c r="H781" t="s">
        <v>13</v>
      </c>
      <c r="I781" s="1">
        <v>39.541499999999999</v>
      </c>
      <c r="J781" s="6">
        <v>5.6</v>
      </c>
      <c r="K781" t="str">
        <f t="shared" si="48"/>
        <v>Jan</v>
      </c>
      <c r="L781" t="str">
        <f t="shared" si="49"/>
        <v>Thu</v>
      </c>
      <c r="M781" t="str">
        <f t="shared" si="50"/>
        <v>evening</v>
      </c>
      <c r="N781" t="str">
        <f>VLOOKUP(A781,'Customer-details'!$A$1:$C$1001,2,0)</f>
        <v>Member</v>
      </c>
      <c r="O781" t="str">
        <f>VLOOKUP(A781,'Customer-details'!$A$1:$C$1001,3,0)</f>
        <v>Male</v>
      </c>
      <c r="P781" t="str">
        <f>VLOOKUP(A781,'Product-details'!$A$1:$C$1001,2,0)</f>
        <v>Electronic accessories</v>
      </c>
      <c r="Q781" t="str">
        <f>VLOOKUP(A781,'City-details'!$A$1:$C$1001,3,0)</f>
        <v>Mandalay</v>
      </c>
      <c r="R781" t="str">
        <f>VLOOKUP(A781,'City-details'!$A$1:$C$1001,2,0)</f>
        <v>B</v>
      </c>
      <c r="S781" t="str">
        <f t="shared" si="51"/>
        <v>Poor</v>
      </c>
    </row>
    <row r="782" spans="1:19">
      <c r="A782" t="s">
        <v>795</v>
      </c>
      <c r="B782" s="1">
        <v>21.8</v>
      </c>
      <c r="C782" s="4">
        <v>8</v>
      </c>
      <c r="D782" s="2">
        <v>8.7200000000000006</v>
      </c>
      <c r="E782" s="1">
        <v>183.12</v>
      </c>
      <c r="F782" s="3">
        <v>43515</v>
      </c>
      <c r="G782" s="5">
        <v>0.80833333333333302</v>
      </c>
      <c r="H782" t="s">
        <v>15</v>
      </c>
      <c r="I782" s="1">
        <v>8.7200000000000006</v>
      </c>
      <c r="J782" s="6">
        <v>8.3000000000000007</v>
      </c>
      <c r="K782" t="str">
        <f t="shared" si="48"/>
        <v>Feb</v>
      </c>
      <c r="L782" t="str">
        <f t="shared" si="49"/>
        <v>Tue</v>
      </c>
      <c r="M782" t="str">
        <f t="shared" si="50"/>
        <v>evening</v>
      </c>
      <c r="N782" t="str">
        <f>VLOOKUP(A782,'Customer-details'!$A$1:$C$1001,2,0)</f>
        <v>Normal</v>
      </c>
      <c r="O782" t="str">
        <f>VLOOKUP(A782,'Customer-details'!$A$1:$C$1001,3,0)</f>
        <v>Male</v>
      </c>
      <c r="P782" t="str">
        <f>VLOOKUP(A782,'Product-details'!$A$1:$C$1001,2,0)</f>
        <v>Health and beauty</v>
      </c>
      <c r="Q782" t="str">
        <f>VLOOKUP(A782,'City-details'!$A$1:$C$1001,3,0)</f>
        <v>Naypyitaw</v>
      </c>
      <c r="R782" t="str">
        <f>VLOOKUP(A782,'City-details'!$A$1:$C$1001,2,0)</f>
        <v>C</v>
      </c>
      <c r="S782" t="str">
        <f t="shared" si="51"/>
        <v>Good</v>
      </c>
    </row>
    <row r="783" spans="1:19">
      <c r="A783" t="s">
        <v>796</v>
      </c>
      <c r="B783" s="1">
        <v>94.76</v>
      </c>
      <c r="C783" s="4">
        <v>4</v>
      </c>
      <c r="D783" s="2">
        <v>18.952000000000002</v>
      </c>
      <c r="E783" s="1">
        <v>397.99200000000002</v>
      </c>
      <c r="F783" s="3">
        <v>43507</v>
      </c>
      <c r="G783" s="5">
        <v>0.67083333333333295</v>
      </c>
      <c r="H783" t="s">
        <v>13</v>
      </c>
      <c r="I783" s="1">
        <v>18.952000000000002</v>
      </c>
      <c r="J783" s="6">
        <v>7.8</v>
      </c>
      <c r="K783" t="str">
        <f t="shared" si="48"/>
        <v>Feb</v>
      </c>
      <c r="L783" t="str">
        <f t="shared" si="49"/>
        <v>Mon</v>
      </c>
      <c r="M783" t="str">
        <f t="shared" si="50"/>
        <v>evening</v>
      </c>
      <c r="N783" t="str">
        <f>VLOOKUP(A783,'Customer-details'!$A$1:$C$1001,2,0)</f>
        <v>Normal</v>
      </c>
      <c r="O783" t="str">
        <f>VLOOKUP(A783,'Customer-details'!$A$1:$C$1001,3,0)</f>
        <v>Female</v>
      </c>
      <c r="P783" t="str">
        <f>VLOOKUP(A783,'Product-details'!$A$1:$C$1001,2,0)</f>
        <v>Sports and travel</v>
      </c>
      <c r="Q783" t="str">
        <f>VLOOKUP(A783,'City-details'!$A$1:$C$1001,3,0)</f>
        <v>Yangon</v>
      </c>
      <c r="R783" t="str">
        <f>VLOOKUP(A783,'City-details'!$A$1:$C$1001,2,0)</f>
        <v>A</v>
      </c>
      <c r="S783" t="str">
        <f t="shared" si="51"/>
        <v>Average</v>
      </c>
    </row>
    <row r="784" spans="1:19">
      <c r="A784" t="s">
        <v>797</v>
      </c>
      <c r="B784" s="1">
        <v>30.62</v>
      </c>
      <c r="C784" s="4">
        <v>1</v>
      </c>
      <c r="D784" s="2">
        <v>1.5309999999999999</v>
      </c>
      <c r="E784" s="1">
        <v>32.151000000000003</v>
      </c>
      <c r="F784" s="3">
        <v>43501</v>
      </c>
      <c r="G784" s="5">
        <v>0.593055555555556</v>
      </c>
      <c r="H784" t="s">
        <v>17</v>
      </c>
      <c r="I784" s="1">
        <v>1.5309999999999999</v>
      </c>
      <c r="J784" s="6">
        <v>4.0999999999999996</v>
      </c>
      <c r="K784" t="str">
        <f t="shared" si="48"/>
        <v>Feb</v>
      </c>
      <c r="L784" t="str">
        <f t="shared" si="49"/>
        <v>Tue</v>
      </c>
      <c r="M784" t="str">
        <f t="shared" si="50"/>
        <v>afternoon</v>
      </c>
      <c r="N784" t="str">
        <f>VLOOKUP(A784,'Customer-details'!$A$1:$C$1001,2,0)</f>
        <v>Member</v>
      </c>
      <c r="O784" t="str">
        <f>VLOOKUP(A784,'Customer-details'!$A$1:$C$1001,3,0)</f>
        <v>Female</v>
      </c>
      <c r="P784" t="str">
        <f>VLOOKUP(A784,'Product-details'!$A$1:$C$1001,2,0)</f>
        <v>Fashion accessories</v>
      </c>
      <c r="Q784" t="str">
        <f>VLOOKUP(A784,'City-details'!$A$1:$C$1001,3,0)</f>
        <v>Yangon</v>
      </c>
      <c r="R784" t="str">
        <f>VLOOKUP(A784,'City-details'!$A$1:$C$1001,2,0)</f>
        <v>A</v>
      </c>
      <c r="S784" t="str">
        <f t="shared" si="51"/>
        <v>Poor</v>
      </c>
    </row>
    <row r="785" spans="1:19">
      <c r="A785" t="s">
        <v>798</v>
      </c>
      <c r="B785" s="1">
        <v>44.01</v>
      </c>
      <c r="C785" s="4">
        <v>8</v>
      </c>
      <c r="D785" s="2">
        <v>17.603999999999999</v>
      </c>
      <c r="E785" s="1">
        <v>369.68400000000003</v>
      </c>
      <c r="F785" s="3">
        <v>43527</v>
      </c>
      <c r="G785" s="5">
        <v>0.73333333333333295</v>
      </c>
      <c r="H785" t="s">
        <v>15</v>
      </c>
      <c r="I785" s="1">
        <v>17.603999999999999</v>
      </c>
      <c r="J785" s="6">
        <v>8.8000000000000007</v>
      </c>
      <c r="K785" t="str">
        <f t="shared" si="48"/>
        <v>Mar</v>
      </c>
      <c r="L785" t="str">
        <f t="shared" si="49"/>
        <v>Sun</v>
      </c>
      <c r="M785" t="str">
        <f t="shared" si="50"/>
        <v>evening</v>
      </c>
      <c r="N785" t="str">
        <f>VLOOKUP(A785,'Customer-details'!$A$1:$C$1001,2,0)</f>
        <v>Normal</v>
      </c>
      <c r="O785" t="str">
        <f>VLOOKUP(A785,'Customer-details'!$A$1:$C$1001,3,0)</f>
        <v>Female</v>
      </c>
      <c r="P785" t="str">
        <f>VLOOKUP(A785,'Product-details'!$A$1:$C$1001,2,0)</f>
        <v>Home and lifestyle</v>
      </c>
      <c r="Q785" t="str">
        <f>VLOOKUP(A785,'City-details'!$A$1:$C$1001,3,0)</f>
        <v>Naypyitaw</v>
      </c>
      <c r="R785" t="str">
        <f>VLOOKUP(A785,'City-details'!$A$1:$C$1001,2,0)</f>
        <v>C</v>
      </c>
      <c r="S785" t="str">
        <f t="shared" si="51"/>
        <v>Good</v>
      </c>
    </row>
    <row r="786" spans="1:19">
      <c r="A786" t="s">
        <v>799</v>
      </c>
      <c r="B786" s="1">
        <v>10.16</v>
      </c>
      <c r="C786" s="4">
        <v>5</v>
      </c>
      <c r="D786" s="2">
        <v>2.54</v>
      </c>
      <c r="E786" s="1">
        <v>53.34</v>
      </c>
      <c r="F786" s="3">
        <v>43520</v>
      </c>
      <c r="G786" s="5">
        <v>0.54722222222222205</v>
      </c>
      <c r="H786" t="s">
        <v>13</v>
      </c>
      <c r="I786" s="1">
        <v>2.54</v>
      </c>
      <c r="J786" s="6">
        <v>4.0999999999999996</v>
      </c>
      <c r="K786" t="str">
        <f t="shared" si="48"/>
        <v>Feb</v>
      </c>
      <c r="L786" t="str">
        <f t="shared" si="49"/>
        <v>Sun</v>
      </c>
      <c r="M786" t="str">
        <f t="shared" si="50"/>
        <v>afternoon</v>
      </c>
      <c r="N786" t="str">
        <f>VLOOKUP(A786,'Customer-details'!$A$1:$C$1001,2,0)</f>
        <v>Member</v>
      </c>
      <c r="O786" t="str">
        <f>VLOOKUP(A786,'Customer-details'!$A$1:$C$1001,3,0)</f>
        <v>Female</v>
      </c>
      <c r="P786" t="str">
        <f>VLOOKUP(A786,'Product-details'!$A$1:$C$1001,2,0)</f>
        <v>Health and beauty</v>
      </c>
      <c r="Q786" t="str">
        <f>VLOOKUP(A786,'City-details'!$A$1:$C$1001,3,0)</f>
        <v>Naypyitaw</v>
      </c>
      <c r="R786" t="str">
        <f>VLOOKUP(A786,'City-details'!$A$1:$C$1001,2,0)</f>
        <v>C</v>
      </c>
      <c r="S786" t="str">
        <f t="shared" si="51"/>
        <v>Poor</v>
      </c>
    </row>
    <row r="787" spans="1:19">
      <c r="A787" t="s">
        <v>800</v>
      </c>
      <c r="B787" s="1">
        <v>74.58</v>
      </c>
      <c r="C787" s="4">
        <v>7</v>
      </c>
      <c r="D787" s="2">
        <v>26.103000000000002</v>
      </c>
      <c r="E787" s="1">
        <v>548.16300000000001</v>
      </c>
      <c r="F787" s="3">
        <v>43500</v>
      </c>
      <c r="G787" s="5">
        <v>0.67291666666666705</v>
      </c>
      <c r="H787" t="s">
        <v>17</v>
      </c>
      <c r="I787" s="1">
        <v>26.103000000000002</v>
      </c>
      <c r="J787" s="6">
        <v>9</v>
      </c>
      <c r="K787" t="str">
        <f t="shared" si="48"/>
        <v>Feb</v>
      </c>
      <c r="L787" t="str">
        <f t="shared" si="49"/>
        <v>Mon</v>
      </c>
      <c r="M787" t="str">
        <f t="shared" si="50"/>
        <v>evening</v>
      </c>
      <c r="N787" t="str">
        <f>VLOOKUP(A787,'Customer-details'!$A$1:$C$1001,2,0)</f>
        <v>Normal</v>
      </c>
      <c r="O787" t="str">
        <f>VLOOKUP(A787,'Customer-details'!$A$1:$C$1001,3,0)</f>
        <v>Male</v>
      </c>
      <c r="P787" t="str">
        <f>VLOOKUP(A787,'Product-details'!$A$1:$C$1001,2,0)</f>
        <v>Electronic accessories</v>
      </c>
      <c r="Q787" t="str">
        <f>VLOOKUP(A787,'City-details'!$A$1:$C$1001,3,0)</f>
        <v>Yangon</v>
      </c>
      <c r="R787" t="str">
        <f>VLOOKUP(A787,'City-details'!$A$1:$C$1001,2,0)</f>
        <v>A</v>
      </c>
      <c r="S787" t="str">
        <f t="shared" si="51"/>
        <v>Good</v>
      </c>
    </row>
    <row r="788" spans="1:19">
      <c r="A788" t="s">
        <v>801</v>
      </c>
      <c r="B788" s="1">
        <v>71.89</v>
      </c>
      <c r="C788" s="4">
        <v>8</v>
      </c>
      <c r="D788" s="2">
        <v>28.756</v>
      </c>
      <c r="E788" s="1">
        <v>603.87599999999998</v>
      </c>
      <c r="F788" s="3">
        <v>43515</v>
      </c>
      <c r="G788" s="5">
        <v>0.48125000000000001</v>
      </c>
      <c r="H788" t="s">
        <v>13</v>
      </c>
      <c r="I788" s="1">
        <v>28.756</v>
      </c>
      <c r="J788" s="6">
        <v>5.5</v>
      </c>
      <c r="K788" t="str">
        <f t="shared" si="48"/>
        <v>Feb</v>
      </c>
      <c r="L788" t="str">
        <f t="shared" si="49"/>
        <v>Tue</v>
      </c>
      <c r="M788" t="str">
        <f t="shared" si="50"/>
        <v>morning</v>
      </c>
      <c r="N788" t="str">
        <f>VLOOKUP(A788,'Customer-details'!$A$1:$C$1001,2,0)</f>
        <v>Normal</v>
      </c>
      <c r="O788" t="str">
        <f>VLOOKUP(A788,'Customer-details'!$A$1:$C$1001,3,0)</f>
        <v>Male</v>
      </c>
      <c r="P788" t="str">
        <f>VLOOKUP(A788,'Product-details'!$A$1:$C$1001,2,0)</f>
        <v>Electronic accessories</v>
      </c>
      <c r="Q788" t="str">
        <f>VLOOKUP(A788,'City-details'!$A$1:$C$1001,3,0)</f>
        <v>Naypyitaw</v>
      </c>
      <c r="R788" t="str">
        <f>VLOOKUP(A788,'City-details'!$A$1:$C$1001,2,0)</f>
        <v>C</v>
      </c>
      <c r="S788" t="str">
        <f t="shared" si="51"/>
        <v>Poor</v>
      </c>
    </row>
    <row r="789" spans="1:19">
      <c r="A789" t="s">
        <v>802</v>
      </c>
      <c r="B789" s="1">
        <v>10.99</v>
      </c>
      <c r="C789" s="4">
        <v>5</v>
      </c>
      <c r="D789" s="2">
        <v>2.7475000000000001</v>
      </c>
      <c r="E789" s="1">
        <v>57.697499999999998</v>
      </c>
      <c r="F789" s="3">
        <v>43488</v>
      </c>
      <c r="G789" s="5">
        <v>0.42916666666666697</v>
      </c>
      <c r="H789" t="s">
        <v>17</v>
      </c>
      <c r="I789" s="1">
        <v>2.7475000000000001</v>
      </c>
      <c r="J789" s="6">
        <v>9.3000000000000007</v>
      </c>
      <c r="K789" t="str">
        <f t="shared" si="48"/>
        <v>Jan</v>
      </c>
      <c r="L789" t="str">
        <f t="shared" si="49"/>
        <v>Wed</v>
      </c>
      <c r="M789" t="str">
        <f t="shared" si="50"/>
        <v>morning</v>
      </c>
      <c r="N789" t="str">
        <f>VLOOKUP(A789,'Customer-details'!$A$1:$C$1001,2,0)</f>
        <v>Normal</v>
      </c>
      <c r="O789" t="str">
        <f>VLOOKUP(A789,'Customer-details'!$A$1:$C$1001,3,0)</f>
        <v>Female</v>
      </c>
      <c r="P789" t="str">
        <f>VLOOKUP(A789,'Product-details'!$A$1:$C$1001,2,0)</f>
        <v>Health and beauty</v>
      </c>
      <c r="Q789" t="str">
        <f>VLOOKUP(A789,'City-details'!$A$1:$C$1001,3,0)</f>
        <v>Naypyitaw</v>
      </c>
      <c r="R789" t="str">
        <f>VLOOKUP(A789,'City-details'!$A$1:$C$1001,2,0)</f>
        <v>C</v>
      </c>
      <c r="S789" t="str">
        <f t="shared" si="51"/>
        <v>Good</v>
      </c>
    </row>
    <row r="790" spans="1:19">
      <c r="A790" t="s">
        <v>803</v>
      </c>
      <c r="B790" s="1">
        <v>60.47</v>
      </c>
      <c r="C790" s="4">
        <v>3</v>
      </c>
      <c r="D790" s="2">
        <v>9.0704999999999991</v>
      </c>
      <c r="E790" s="1">
        <v>190.48050000000001</v>
      </c>
      <c r="F790" s="3">
        <v>43479</v>
      </c>
      <c r="G790" s="5">
        <v>0.45486111111111099</v>
      </c>
      <c r="H790" t="s">
        <v>17</v>
      </c>
      <c r="I790" s="1">
        <v>9.0704999999999991</v>
      </c>
      <c r="J790" s="6">
        <v>5.6</v>
      </c>
      <c r="K790" t="str">
        <f t="shared" si="48"/>
        <v>Jan</v>
      </c>
      <c r="L790" t="str">
        <f t="shared" si="49"/>
        <v>Mon</v>
      </c>
      <c r="M790" t="str">
        <f t="shared" si="50"/>
        <v>morning</v>
      </c>
      <c r="N790" t="str">
        <f>VLOOKUP(A790,'Customer-details'!$A$1:$C$1001,2,0)</f>
        <v>Member</v>
      </c>
      <c r="O790" t="str">
        <f>VLOOKUP(A790,'Customer-details'!$A$1:$C$1001,3,0)</f>
        <v>Male</v>
      </c>
      <c r="P790" t="str">
        <f>VLOOKUP(A790,'Product-details'!$A$1:$C$1001,2,0)</f>
        <v>Health and beauty</v>
      </c>
      <c r="Q790" t="str">
        <f>VLOOKUP(A790,'City-details'!$A$1:$C$1001,3,0)</f>
        <v>Naypyitaw</v>
      </c>
      <c r="R790" t="str">
        <f>VLOOKUP(A790,'City-details'!$A$1:$C$1001,2,0)</f>
        <v>C</v>
      </c>
      <c r="S790" t="str">
        <f t="shared" si="51"/>
        <v>Poor</v>
      </c>
    </row>
    <row r="791" spans="1:19">
      <c r="A791" t="s">
        <v>804</v>
      </c>
      <c r="B791" s="1">
        <v>58.91</v>
      </c>
      <c r="C791" s="4">
        <v>7</v>
      </c>
      <c r="D791" s="2">
        <v>20.618500000000001</v>
      </c>
      <c r="E791" s="1">
        <v>432.98849999999999</v>
      </c>
      <c r="F791" s="3">
        <v>43482</v>
      </c>
      <c r="G791" s="5">
        <v>0.63541666666666696</v>
      </c>
      <c r="H791" t="s">
        <v>13</v>
      </c>
      <c r="I791" s="1">
        <v>20.618500000000001</v>
      </c>
      <c r="J791" s="6">
        <v>9.6999999999999993</v>
      </c>
      <c r="K791" t="str">
        <f t="shared" si="48"/>
        <v>Jan</v>
      </c>
      <c r="L791" t="str">
        <f t="shared" si="49"/>
        <v>Thu</v>
      </c>
      <c r="M791" t="str">
        <f t="shared" si="50"/>
        <v>afternoon</v>
      </c>
      <c r="N791" t="str">
        <f>VLOOKUP(A791,'Customer-details'!$A$1:$C$1001,2,0)</f>
        <v>Normal</v>
      </c>
      <c r="O791" t="str">
        <f>VLOOKUP(A791,'Customer-details'!$A$1:$C$1001,3,0)</f>
        <v>Male</v>
      </c>
      <c r="P791" t="str">
        <f>VLOOKUP(A791,'Product-details'!$A$1:$C$1001,2,0)</f>
        <v>Sports and travel</v>
      </c>
      <c r="Q791" t="str">
        <f>VLOOKUP(A791,'City-details'!$A$1:$C$1001,3,0)</f>
        <v>Yangon</v>
      </c>
      <c r="R791" t="str">
        <f>VLOOKUP(A791,'City-details'!$A$1:$C$1001,2,0)</f>
        <v>A</v>
      </c>
      <c r="S791" t="str">
        <f t="shared" si="51"/>
        <v>Good</v>
      </c>
    </row>
    <row r="792" spans="1:19">
      <c r="A792" t="s">
        <v>805</v>
      </c>
      <c r="B792" s="1">
        <v>46.41</v>
      </c>
      <c r="C792" s="4">
        <v>1</v>
      </c>
      <c r="D792" s="2">
        <v>2.3205</v>
      </c>
      <c r="E792" s="1">
        <v>48.730499999999999</v>
      </c>
      <c r="F792" s="3">
        <v>43527</v>
      </c>
      <c r="G792" s="5">
        <v>0.83750000000000002</v>
      </c>
      <c r="H792" t="s">
        <v>17</v>
      </c>
      <c r="I792" s="1">
        <v>2.3205</v>
      </c>
      <c r="J792" s="6">
        <v>4</v>
      </c>
      <c r="K792" t="str">
        <f t="shared" si="48"/>
        <v>Mar</v>
      </c>
      <c r="L792" t="str">
        <f t="shared" si="49"/>
        <v>Sun</v>
      </c>
      <c r="M792" t="str">
        <f t="shared" si="50"/>
        <v>evening</v>
      </c>
      <c r="N792" t="str">
        <f>VLOOKUP(A792,'Customer-details'!$A$1:$C$1001,2,0)</f>
        <v>Normal</v>
      </c>
      <c r="O792" t="str">
        <f>VLOOKUP(A792,'Customer-details'!$A$1:$C$1001,3,0)</f>
        <v>Male</v>
      </c>
      <c r="P792" t="str">
        <f>VLOOKUP(A792,'Product-details'!$A$1:$C$1001,2,0)</f>
        <v>Fashion accessories</v>
      </c>
      <c r="Q792" t="str">
        <f>VLOOKUP(A792,'City-details'!$A$1:$C$1001,3,0)</f>
        <v>Yangon</v>
      </c>
      <c r="R792" t="str">
        <f>VLOOKUP(A792,'City-details'!$A$1:$C$1001,2,0)</f>
        <v>A</v>
      </c>
      <c r="S792" t="str">
        <f t="shared" si="51"/>
        <v>Poor</v>
      </c>
    </row>
    <row r="793" spans="1:19">
      <c r="A793" t="s">
        <v>806</v>
      </c>
      <c r="B793" s="1">
        <v>68.55</v>
      </c>
      <c r="C793" s="4">
        <v>4</v>
      </c>
      <c r="D793" s="2">
        <v>13.71</v>
      </c>
      <c r="E793" s="1">
        <v>287.91000000000003</v>
      </c>
      <c r="F793" s="3">
        <v>43511</v>
      </c>
      <c r="G793" s="5">
        <v>0.84791666666666698</v>
      </c>
      <c r="H793" t="s">
        <v>17</v>
      </c>
      <c r="I793" s="1">
        <v>13.71</v>
      </c>
      <c r="J793" s="6">
        <v>9.1999999999999993</v>
      </c>
      <c r="K793" t="str">
        <f t="shared" si="48"/>
        <v>Feb</v>
      </c>
      <c r="L793" t="str">
        <f t="shared" si="49"/>
        <v>Fri</v>
      </c>
      <c r="M793" t="str">
        <f t="shared" si="50"/>
        <v>evening</v>
      </c>
      <c r="N793" t="str">
        <f>VLOOKUP(A793,'Customer-details'!$A$1:$C$1001,2,0)</f>
        <v>Member</v>
      </c>
      <c r="O793" t="str">
        <f>VLOOKUP(A793,'Customer-details'!$A$1:$C$1001,3,0)</f>
        <v>Male</v>
      </c>
      <c r="P793" t="str">
        <f>VLOOKUP(A793,'Product-details'!$A$1:$C$1001,2,0)</f>
        <v>Health and beauty</v>
      </c>
      <c r="Q793" t="str">
        <f>VLOOKUP(A793,'City-details'!$A$1:$C$1001,3,0)</f>
        <v>Naypyitaw</v>
      </c>
      <c r="R793" t="str">
        <f>VLOOKUP(A793,'City-details'!$A$1:$C$1001,2,0)</f>
        <v>C</v>
      </c>
      <c r="S793" t="str">
        <f t="shared" si="51"/>
        <v>Good</v>
      </c>
    </row>
    <row r="794" spans="1:19">
      <c r="A794" t="s">
        <v>807</v>
      </c>
      <c r="B794" s="1">
        <v>97.37</v>
      </c>
      <c r="C794" s="4">
        <v>10</v>
      </c>
      <c r="D794" s="2">
        <v>48.685000000000002</v>
      </c>
      <c r="E794" s="1">
        <v>1022.385</v>
      </c>
      <c r="F794" s="3">
        <v>43480</v>
      </c>
      <c r="G794" s="5">
        <v>0.57499999999999996</v>
      </c>
      <c r="H794" t="s">
        <v>17</v>
      </c>
      <c r="I794" s="1">
        <v>48.685000000000002</v>
      </c>
      <c r="J794" s="6">
        <v>4.9000000000000004</v>
      </c>
      <c r="K794" t="str">
        <f t="shared" si="48"/>
        <v>Jan</v>
      </c>
      <c r="L794" t="str">
        <f t="shared" si="49"/>
        <v>Tue</v>
      </c>
      <c r="M794" t="str">
        <f t="shared" si="50"/>
        <v>afternoon</v>
      </c>
      <c r="N794" t="str">
        <f>VLOOKUP(A794,'Customer-details'!$A$1:$C$1001,2,0)</f>
        <v>Normal</v>
      </c>
      <c r="O794" t="str">
        <f>VLOOKUP(A794,'Customer-details'!$A$1:$C$1001,3,0)</f>
        <v>Female</v>
      </c>
      <c r="P794" t="str">
        <f>VLOOKUP(A794,'Product-details'!$A$1:$C$1001,2,0)</f>
        <v>Home and lifestyle</v>
      </c>
      <c r="Q794" t="str">
        <f>VLOOKUP(A794,'City-details'!$A$1:$C$1001,3,0)</f>
        <v>Mandalay</v>
      </c>
      <c r="R794" t="str">
        <f>VLOOKUP(A794,'City-details'!$A$1:$C$1001,2,0)</f>
        <v>B</v>
      </c>
      <c r="S794" t="str">
        <f t="shared" si="51"/>
        <v>Poor</v>
      </c>
    </row>
    <row r="795" spans="1:19">
      <c r="A795" t="s">
        <v>808</v>
      </c>
      <c r="B795" s="1">
        <v>92.6</v>
      </c>
      <c r="C795" s="4">
        <v>7</v>
      </c>
      <c r="D795" s="2">
        <v>32.409999999999997</v>
      </c>
      <c r="E795" s="1">
        <v>680.61</v>
      </c>
      <c r="F795" s="3">
        <v>43523</v>
      </c>
      <c r="G795" s="5">
        <v>0.53611111111111098</v>
      </c>
      <c r="H795" t="s">
        <v>17</v>
      </c>
      <c r="I795" s="1">
        <v>32.409999999999997</v>
      </c>
      <c r="J795" s="6">
        <v>9.3000000000000007</v>
      </c>
      <c r="K795" t="str">
        <f t="shared" si="48"/>
        <v>Feb</v>
      </c>
      <c r="L795" t="str">
        <f t="shared" si="49"/>
        <v>Wed</v>
      </c>
      <c r="M795" t="str">
        <f t="shared" si="50"/>
        <v>afternoon</v>
      </c>
      <c r="N795" t="str">
        <f>VLOOKUP(A795,'Customer-details'!$A$1:$C$1001,2,0)</f>
        <v>Member</v>
      </c>
      <c r="O795" t="str">
        <f>VLOOKUP(A795,'Customer-details'!$A$1:$C$1001,3,0)</f>
        <v>Male</v>
      </c>
      <c r="P795" t="str">
        <f>VLOOKUP(A795,'Product-details'!$A$1:$C$1001,2,0)</f>
        <v>Electronic accessories</v>
      </c>
      <c r="Q795" t="str">
        <f>VLOOKUP(A795,'City-details'!$A$1:$C$1001,3,0)</f>
        <v>Yangon</v>
      </c>
      <c r="R795" t="str">
        <f>VLOOKUP(A795,'City-details'!$A$1:$C$1001,2,0)</f>
        <v>A</v>
      </c>
      <c r="S795" t="str">
        <f t="shared" si="51"/>
        <v>Good</v>
      </c>
    </row>
    <row r="796" spans="1:19">
      <c r="A796" t="s">
        <v>809</v>
      </c>
      <c r="B796" s="1">
        <v>46.61</v>
      </c>
      <c r="C796" s="4">
        <v>2</v>
      </c>
      <c r="D796" s="2">
        <v>4.6609999999999996</v>
      </c>
      <c r="E796" s="1">
        <v>97.881</v>
      </c>
      <c r="F796" s="3">
        <v>43522</v>
      </c>
      <c r="G796" s="5">
        <v>0.51944444444444404</v>
      </c>
      <c r="H796" t="s">
        <v>17</v>
      </c>
      <c r="I796" s="1">
        <v>4.6609999999999996</v>
      </c>
      <c r="J796" s="6">
        <v>6.6</v>
      </c>
      <c r="K796" t="str">
        <f t="shared" si="48"/>
        <v>Feb</v>
      </c>
      <c r="L796" t="str">
        <f t="shared" si="49"/>
        <v>Tue</v>
      </c>
      <c r="M796" t="str">
        <f t="shared" si="50"/>
        <v>afternoon</v>
      </c>
      <c r="N796" t="str">
        <f>VLOOKUP(A796,'Customer-details'!$A$1:$C$1001,2,0)</f>
        <v>Normal</v>
      </c>
      <c r="O796" t="str">
        <f>VLOOKUP(A796,'Customer-details'!$A$1:$C$1001,3,0)</f>
        <v>Female</v>
      </c>
      <c r="P796" t="str">
        <f>VLOOKUP(A796,'Product-details'!$A$1:$C$1001,2,0)</f>
        <v>Electronic accessories</v>
      </c>
      <c r="Q796" t="str">
        <f>VLOOKUP(A796,'City-details'!$A$1:$C$1001,3,0)</f>
        <v>Yangon</v>
      </c>
      <c r="R796" t="str">
        <f>VLOOKUP(A796,'City-details'!$A$1:$C$1001,2,0)</f>
        <v>A</v>
      </c>
      <c r="S796" t="str">
        <f t="shared" si="51"/>
        <v>Average</v>
      </c>
    </row>
    <row r="797" spans="1:19">
      <c r="A797" t="s">
        <v>810</v>
      </c>
      <c r="B797" s="1">
        <v>27.18</v>
      </c>
      <c r="C797" s="4">
        <v>2</v>
      </c>
      <c r="D797" s="2">
        <v>2.718</v>
      </c>
      <c r="E797" s="1">
        <v>57.078000000000003</v>
      </c>
      <c r="F797" s="3">
        <v>43539</v>
      </c>
      <c r="G797" s="5">
        <v>0.68472222222222201</v>
      </c>
      <c r="H797" t="s">
        <v>13</v>
      </c>
      <c r="I797" s="1">
        <v>2.718</v>
      </c>
      <c r="J797" s="6">
        <v>4.3</v>
      </c>
      <c r="K797" t="str">
        <f t="shared" si="48"/>
        <v>Mar</v>
      </c>
      <c r="L797" t="str">
        <f t="shared" si="49"/>
        <v>Fri</v>
      </c>
      <c r="M797" t="str">
        <f t="shared" si="50"/>
        <v>evening</v>
      </c>
      <c r="N797" t="str">
        <f>VLOOKUP(A797,'Customer-details'!$A$1:$C$1001,2,0)</f>
        <v>Normal</v>
      </c>
      <c r="O797" t="str">
        <f>VLOOKUP(A797,'Customer-details'!$A$1:$C$1001,3,0)</f>
        <v>Male</v>
      </c>
      <c r="P797" t="str">
        <f>VLOOKUP(A797,'Product-details'!$A$1:$C$1001,2,0)</f>
        <v>Fashion accessories</v>
      </c>
      <c r="Q797" t="str">
        <f>VLOOKUP(A797,'City-details'!$A$1:$C$1001,3,0)</f>
        <v>Mandalay</v>
      </c>
      <c r="R797" t="str">
        <f>VLOOKUP(A797,'City-details'!$A$1:$C$1001,2,0)</f>
        <v>B</v>
      </c>
      <c r="S797" t="str">
        <f t="shared" si="51"/>
        <v>Poor</v>
      </c>
    </row>
    <row r="798" spans="1:19">
      <c r="A798" t="s">
        <v>811</v>
      </c>
      <c r="B798" s="1">
        <v>60.87</v>
      </c>
      <c r="C798" s="4">
        <v>1</v>
      </c>
      <c r="D798" s="2">
        <v>3.0434999999999999</v>
      </c>
      <c r="E798" s="1">
        <v>63.913499999999999</v>
      </c>
      <c r="F798" s="3">
        <v>43489</v>
      </c>
      <c r="G798" s="5">
        <v>0.55833333333333302</v>
      </c>
      <c r="H798" t="s">
        <v>15</v>
      </c>
      <c r="I798" s="1">
        <v>3.0434999999999999</v>
      </c>
      <c r="J798" s="6">
        <v>5.5</v>
      </c>
      <c r="K798" t="str">
        <f t="shared" si="48"/>
        <v>Jan</v>
      </c>
      <c r="L798" t="str">
        <f t="shared" si="49"/>
        <v>Thu</v>
      </c>
      <c r="M798" t="str">
        <f t="shared" si="50"/>
        <v>afternoon</v>
      </c>
      <c r="N798" t="str">
        <f>VLOOKUP(A798,'Customer-details'!$A$1:$C$1001,2,0)</f>
        <v>Member</v>
      </c>
      <c r="O798" t="str">
        <f>VLOOKUP(A798,'Customer-details'!$A$1:$C$1001,3,0)</f>
        <v>Female</v>
      </c>
      <c r="P798" t="str">
        <f>VLOOKUP(A798,'Product-details'!$A$1:$C$1001,2,0)</f>
        <v>Home and lifestyle</v>
      </c>
      <c r="Q798" t="str">
        <f>VLOOKUP(A798,'City-details'!$A$1:$C$1001,3,0)</f>
        <v>Naypyitaw</v>
      </c>
      <c r="R798" t="str">
        <f>VLOOKUP(A798,'City-details'!$A$1:$C$1001,2,0)</f>
        <v>C</v>
      </c>
      <c r="S798" t="str">
        <f t="shared" si="51"/>
        <v>Poor</v>
      </c>
    </row>
    <row r="799" spans="1:19">
      <c r="A799" t="s">
        <v>812</v>
      </c>
      <c r="B799" s="1">
        <v>24.49</v>
      </c>
      <c r="C799" s="4">
        <v>10</v>
      </c>
      <c r="D799" s="2">
        <v>12.244999999999999</v>
      </c>
      <c r="E799" s="1">
        <v>257.14499999999998</v>
      </c>
      <c r="F799" s="3">
        <v>43518</v>
      </c>
      <c r="G799" s="5">
        <v>0.63541666666666696</v>
      </c>
      <c r="H799" t="s">
        <v>15</v>
      </c>
      <c r="I799" s="1">
        <v>12.244999999999999</v>
      </c>
      <c r="J799" s="6">
        <v>8.1</v>
      </c>
      <c r="K799" t="str">
        <f t="shared" si="48"/>
        <v>Feb</v>
      </c>
      <c r="L799" t="str">
        <f t="shared" si="49"/>
        <v>Fri</v>
      </c>
      <c r="M799" t="str">
        <f t="shared" si="50"/>
        <v>afternoon</v>
      </c>
      <c r="N799" t="str">
        <f>VLOOKUP(A799,'Customer-details'!$A$1:$C$1001,2,0)</f>
        <v>Member</v>
      </c>
      <c r="O799" t="str">
        <f>VLOOKUP(A799,'Customer-details'!$A$1:$C$1001,3,0)</f>
        <v>Female</v>
      </c>
      <c r="P799" t="str">
        <f>VLOOKUP(A799,'Product-details'!$A$1:$C$1001,2,0)</f>
        <v>Sports and travel</v>
      </c>
      <c r="Q799" t="str">
        <f>VLOOKUP(A799,'City-details'!$A$1:$C$1001,3,0)</f>
        <v>Yangon</v>
      </c>
      <c r="R799" t="str">
        <f>VLOOKUP(A799,'City-details'!$A$1:$C$1001,2,0)</f>
        <v>A</v>
      </c>
      <c r="S799" t="str">
        <f t="shared" si="51"/>
        <v>Good</v>
      </c>
    </row>
    <row r="800" spans="1:19">
      <c r="A800" t="s">
        <v>813</v>
      </c>
      <c r="B800" s="1">
        <v>92.78</v>
      </c>
      <c r="C800" s="4">
        <v>1</v>
      </c>
      <c r="D800" s="2">
        <v>4.6390000000000002</v>
      </c>
      <c r="E800" s="1">
        <v>97.418999999999997</v>
      </c>
      <c r="F800" s="3">
        <v>43539</v>
      </c>
      <c r="G800" s="5">
        <v>0.45138888888888901</v>
      </c>
      <c r="H800" t="s">
        <v>17</v>
      </c>
      <c r="I800" s="1">
        <v>4.6390000000000002</v>
      </c>
      <c r="J800" s="6">
        <v>9.8000000000000007</v>
      </c>
      <c r="K800" t="str">
        <f t="shared" si="48"/>
        <v>Mar</v>
      </c>
      <c r="L800" t="str">
        <f t="shared" si="49"/>
        <v>Fri</v>
      </c>
      <c r="M800" t="str">
        <f t="shared" si="50"/>
        <v>morning</v>
      </c>
      <c r="N800" t="str">
        <f>VLOOKUP(A800,'Customer-details'!$A$1:$C$1001,2,0)</f>
        <v>Normal</v>
      </c>
      <c r="O800" t="str">
        <f>VLOOKUP(A800,'Customer-details'!$A$1:$C$1001,3,0)</f>
        <v>Male</v>
      </c>
      <c r="P800" t="str">
        <f>VLOOKUP(A800,'Product-details'!$A$1:$C$1001,2,0)</f>
        <v>Health and beauty</v>
      </c>
      <c r="Q800" t="str">
        <f>VLOOKUP(A800,'City-details'!$A$1:$C$1001,3,0)</f>
        <v>Mandalay</v>
      </c>
      <c r="R800" t="str">
        <f>VLOOKUP(A800,'City-details'!$A$1:$C$1001,2,0)</f>
        <v>B</v>
      </c>
      <c r="S800" t="str">
        <f t="shared" si="51"/>
        <v>Good</v>
      </c>
    </row>
    <row r="801" spans="1:19">
      <c r="A801" t="s">
        <v>814</v>
      </c>
      <c r="B801" s="1">
        <v>86.69</v>
      </c>
      <c r="C801" s="4">
        <v>5</v>
      </c>
      <c r="D801" s="2">
        <v>21.672499999999999</v>
      </c>
      <c r="E801" s="1">
        <v>455.1225</v>
      </c>
      <c r="F801" s="3">
        <v>43507</v>
      </c>
      <c r="G801" s="5">
        <v>0.77638888888888902</v>
      </c>
      <c r="H801" t="s">
        <v>13</v>
      </c>
      <c r="I801" s="1">
        <v>21.672499999999999</v>
      </c>
      <c r="J801" s="6">
        <v>9.4</v>
      </c>
      <c r="K801" t="str">
        <f t="shared" si="48"/>
        <v>Feb</v>
      </c>
      <c r="L801" t="str">
        <f t="shared" si="49"/>
        <v>Mon</v>
      </c>
      <c r="M801" t="str">
        <f t="shared" si="50"/>
        <v>evening</v>
      </c>
      <c r="N801" t="str">
        <f>VLOOKUP(A801,'Customer-details'!$A$1:$C$1001,2,0)</f>
        <v>Member</v>
      </c>
      <c r="O801" t="str">
        <f>VLOOKUP(A801,'Customer-details'!$A$1:$C$1001,3,0)</f>
        <v>Male</v>
      </c>
      <c r="P801" t="str">
        <f>VLOOKUP(A801,'Product-details'!$A$1:$C$1001,2,0)</f>
        <v>Home and lifestyle</v>
      </c>
      <c r="Q801" t="str">
        <f>VLOOKUP(A801,'City-details'!$A$1:$C$1001,3,0)</f>
        <v>Naypyitaw</v>
      </c>
      <c r="R801" t="str">
        <f>VLOOKUP(A801,'City-details'!$A$1:$C$1001,2,0)</f>
        <v>C</v>
      </c>
      <c r="S801" t="str">
        <f t="shared" si="51"/>
        <v>Good</v>
      </c>
    </row>
    <row r="802" spans="1:19">
      <c r="A802" t="s">
        <v>815</v>
      </c>
      <c r="B802" s="1">
        <v>23.01</v>
      </c>
      <c r="C802" s="4">
        <v>6</v>
      </c>
      <c r="D802" s="2">
        <v>6.9029999999999996</v>
      </c>
      <c r="E802" s="1">
        <v>144.96299999999999</v>
      </c>
      <c r="F802" s="3">
        <v>43477</v>
      </c>
      <c r="G802" s="5">
        <v>0.69791666666666696</v>
      </c>
      <c r="H802" t="s">
        <v>13</v>
      </c>
      <c r="I802" s="1">
        <v>6.9029999999999996</v>
      </c>
      <c r="J802" s="6">
        <v>7.9</v>
      </c>
      <c r="K802" t="str">
        <f t="shared" si="48"/>
        <v>Jan</v>
      </c>
      <c r="L802" t="str">
        <f t="shared" si="49"/>
        <v>Sat</v>
      </c>
      <c r="M802" t="str">
        <f t="shared" si="50"/>
        <v>evening</v>
      </c>
      <c r="N802" t="str">
        <f>VLOOKUP(A802,'Customer-details'!$A$1:$C$1001,2,0)</f>
        <v>Normal</v>
      </c>
      <c r="O802" t="str">
        <f>VLOOKUP(A802,'Customer-details'!$A$1:$C$1001,3,0)</f>
        <v>Male</v>
      </c>
      <c r="P802" t="str">
        <f>VLOOKUP(A802,'Product-details'!$A$1:$C$1001,2,0)</f>
        <v>Sports and travel</v>
      </c>
      <c r="Q802" t="str">
        <f>VLOOKUP(A802,'City-details'!$A$1:$C$1001,3,0)</f>
        <v>Mandalay</v>
      </c>
      <c r="R802" t="str">
        <f>VLOOKUP(A802,'City-details'!$A$1:$C$1001,2,0)</f>
        <v>B</v>
      </c>
      <c r="S802" t="str">
        <f t="shared" si="51"/>
        <v>Average</v>
      </c>
    </row>
    <row r="803" spans="1:19">
      <c r="A803" t="s">
        <v>816</v>
      </c>
      <c r="B803" s="1">
        <v>30.2</v>
      </c>
      <c r="C803" s="4">
        <v>8</v>
      </c>
      <c r="D803" s="2">
        <v>12.08</v>
      </c>
      <c r="E803" s="1">
        <v>253.68</v>
      </c>
      <c r="F803" s="3">
        <v>43527</v>
      </c>
      <c r="G803" s="5">
        <v>0.8125</v>
      </c>
      <c r="H803" t="s">
        <v>13</v>
      </c>
      <c r="I803" s="1">
        <v>12.08</v>
      </c>
      <c r="J803" s="6">
        <v>5.0999999999999996</v>
      </c>
      <c r="K803" t="str">
        <f t="shared" si="48"/>
        <v>Mar</v>
      </c>
      <c r="L803" t="str">
        <f t="shared" si="49"/>
        <v>Sun</v>
      </c>
      <c r="M803" t="str">
        <f t="shared" si="50"/>
        <v>evening</v>
      </c>
      <c r="N803" t="str">
        <f>VLOOKUP(A803,'Customer-details'!$A$1:$C$1001,2,0)</f>
        <v>Member</v>
      </c>
      <c r="O803" t="str">
        <f>VLOOKUP(A803,'Customer-details'!$A$1:$C$1001,3,0)</f>
        <v>Female</v>
      </c>
      <c r="P803" t="str">
        <f>VLOOKUP(A803,'Product-details'!$A$1:$C$1001,2,0)</f>
        <v>Electronic accessories</v>
      </c>
      <c r="Q803" t="str">
        <f>VLOOKUP(A803,'City-details'!$A$1:$C$1001,3,0)</f>
        <v>Naypyitaw</v>
      </c>
      <c r="R803" t="str">
        <f>VLOOKUP(A803,'City-details'!$A$1:$C$1001,2,0)</f>
        <v>C</v>
      </c>
      <c r="S803" t="str">
        <f t="shared" si="51"/>
        <v>Poor</v>
      </c>
    </row>
    <row r="804" spans="1:19">
      <c r="A804" t="s">
        <v>817</v>
      </c>
      <c r="B804" s="1">
        <v>67.39</v>
      </c>
      <c r="C804" s="4">
        <v>7</v>
      </c>
      <c r="D804" s="2">
        <v>23.586500000000001</v>
      </c>
      <c r="E804" s="1">
        <v>495.31650000000002</v>
      </c>
      <c r="F804" s="3">
        <v>43547</v>
      </c>
      <c r="G804" s="5">
        <v>0.55763888888888902</v>
      </c>
      <c r="H804" t="s">
        <v>13</v>
      </c>
      <c r="I804" s="1">
        <v>23.586500000000001</v>
      </c>
      <c r="J804" s="6">
        <v>6.9</v>
      </c>
      <c r="K804" t="str">
        <f t="shared" si="48"/>
        <v>Mar</v>
      </c>
      <c r="L804" t="str">
        <f t="shared" si="49"/>
        <v>Sat</v>
      </c>
      <c r="M804" t="str">
        <f t="shared" si="50"/>
        <v>afternoon</v>
      </c>
      <c r="N804" t="str">
        <f>VLOOKUP(A804,'Customer-details'!$A$1:$C$1001,2,0)</f>
        <v>Member</v>
      </c>
      <c r="O804" t="str">
        <f>VLOOKUP(A804,'Customer-details'!$A$1:$C$1001,3,0)</f>
        <v>Male</v>
      </c>
      <c r="P804" t="str">
        <f>VLOOKUP(A804,'Product-details'!$A$1:$C$1001,2,0)</f>
        <v>Fashion accessories</v>
      </c>
      <c r="Q804" t="str">
        <f>VLOOKUP(A804,'City-details'!$A$1:$C$1001,3,0)</f>
        <v>Naypyitaw</v>
      </c>
      <c r="R804" t="str">
        <f>VLOOKUP(A804,'City-details'!$A$1:$C$1001,2,0)</f>
        <v>C</v>
      </c>
      <c r="S804" t="str">
        <f t="shared" si="51"/>
        <v>Average</v>
      </c>
    </row>
    <row r="805" spans="1:19">
      <c r="A805" t="s">
        <v>818</v>
      </c>
      <c r="B805" s="1">
        <v>48.96</v>
      </c>
      <c r="C805" s="4">
        <v>9</v>
      </c>
      <c r="D805" s="2">
        <v>22.032</v>
      </c>
      <c r="E805" s="1">
        <v>462.67200000000003</v>
      </c>
      <c r="F805" s="3">
        <v>43528</v>
      </c>
      <c r="G805" s="5">
        <v>0.47708333333333303</v>
      </c>
      <c r="H805" t="s">
        <v>15</v>
      </c>
      <c r="I805" s="1">
        <v>22.032</v>
      </c>
      <c r="J805" s="6">
        <v>8</v>
      </c>
      <c r="K805" t="str">
        <f t="shared" si="48"/>
        <v>Mar</v>
      </c>
      <c r="L805" t="str">
        <f t="shared" si="49"/>
        <v>Mon</v>
      </c>
      <c r="M805" t="str">
        <f t="shared" si="50"/>
        <v>morning</v>
      </c>
      <c r="N805" t="str">
        <f>VLOOKUP(A805,'Customer-details'!$A$1:$C$1001,2,0)</f>
        <v>Member</v>
      </c>
      <c r="O805" t="str">
        <f>VLOOKUP(A805,'Customer-details'!$A$1:$C$1001,3,0)</f>
        <v>Female</v>
      </c>
      <c r="P805" t="str">
        <f>VLOOKUP(A805,'Product-details'!$A$1:$C$1001,2,0)</f>
        <v>Fashion accessories</v>
      </c>
      <c r="Q805" t="str">
        <f>VLOOKUP(A805,'City-details'!$A$1:$C$1001,3,0)</f>
        <v>Yangon</v>
      </c>
      <c r="R805" t="str">
        <f>VLOOKUP(A805,'City-details'!$A$1:$C$1001,2,0)</f>
        <v>A</v>
      </c>
      <c r="S805" t="str">
        <f t="shared" si="51"/>
        <v>Good</v>
      </c>
    </row>
    <row r="806" spans="1:19">
      <c r="A806" t="s">
        <v>819</v>
      </c>
      <c r="B806" s="1">
        <v>75.59</v>
      </c>
      <c r="C806" s="4">
        <v>9</v>
      </c>
      <c r="D806" s="2">
        <v>34.015500000000003</v>
      </c>
      <c r="E806" s="1">
        <v>714.32550000000003</v>
      </c>
      <c r="F806" s="3">
        <v>43519</v>
      </c>
      <c r="G806" s="5">
        <v>0.46666666666666701</v>
      </c>
      <c r="H806" t="s">
        <v>15</v>
      </c>
      <c r="I806" s="1">
        <v>34.015500000000003</v>
      </c>
      <c r="J806" s="6">
        <v>8</v>
      </c>
      <c r="K806" t="str">
        <f t="shared" si="48"/>
        <v>Feb</v>
      </c>
      <c r="L806" t="str">
        <f t="shared" si="49"/>
        <v>Sat</v>
      </c>
      <c r="M806" t="str">
        <f t="shared" si="50"/>
        <v>morning</v>
      </c>
      <c r="N806" t="str">
        <f>VLOOKUP(A806,'Customer-details'!$A$1:$C$1001,2,0)</f>
        <v>Member</v>
      </c>
      <c r="O806" t="str">
        <f>VLOOKUP(A806,'Customer-details'!$A$1:$C$1001,3,0)</f>
        <v>Female</v>
      </c>
      <c r="P806" t="str">
        <f>VLOOKUP(A806,'Product-details'!$A$1:$C$1001,2,0)</f>
        <v>Electronic accessories</v>
      </c>
      <c r="Q806" t="str">
        <f>VLOOKUP(A806,'City-details'!$A$1:$C$1001,3,0)</f>
        <v>Mandalay</v>
      </c>
      <c r="R806" t="str">
        <f>VLOOKUP(A806,'City-details'!$A$1:$C$1001,2,0)</f>
        <v>B</v>
      </c>
      <c r="S806" t="str">
        <f t="shared" si="51"/>
        <v>Good</v>
      </c>
    </row>
    <row r="807" spans="1:19">
      <c r="A807" t="s">
        <v>820</v>
      </c>
      <c r="B807" s="1">
        <v>77.47</v>
      </c>
      <c r="C807" s="4">
        <v>4</v>
      </c>
      <c r="D807" s="2">
        <v>15.494</v>
      </c>
      <c r="E807" s="1">
        <v>325.37400000000002</v>
      </c>
      <c r="F807" s="3">
        <v>43541</v>
      </c>
      <c r="G807" s="5">
        <v>0.69166666666666698</v>
      </c>
      <c r="H807" t="s">
        <v>15</v>
      </c>
      <c r="I807" s="1">
        <v>15.494</v>
      </c>
      <c r="J807" s="6">
        <v>4.2</v>
      </c>
      <c r="K807" t="str">
        <f t="shared" si="48"/>
        <v>Mar</v>
      </c>
      <c r="L807" t="str">
        <f t="shared" si="49"/>
        <v>Sun</v>
      </c>
      <c r="M807" t="str">
        <f t="shared" si="50"/>
        <v>evening</v>
      </c>
      <c r="N807" t="str">
        <f>VLOOKUP(A807,'Customer-details'!$A$1:$C$1001,2,0)</f>
        <v>Normal</v>
      </c>
      <c r="O807" t="str">
        <f>VLOOKUP(A807,'Customer-details'!$A$1:$C$1001,3,0)</f>
        <v>Female</v>
      </c>
      <c r="P807" t="str">
        <f>VLOOKUP(A807,'Product-details'!$A$1:$C$1001,2,0)</f>
        <v>Home and lifestyle</v>
      </c>
      <c r="Q807" t="str">
        <f>VLOOKUP(A807,'City-details'!$A$1:$C$1001,3,0)</f>
        <v>Yangon</v>
      </c>
      <c r="R807" t="str">
        <f>VLOOKUP(A807,'City-details'!$A$1:$C$1001,2,0)</f>
        <v>A</v>
      </c>
      <c r="S807" t="str">
        <f t="shared" si="51"/>
        <v>Poor</v>
      </c>
    </row>
    <row r="808" spans="1:19">
      <c r="A808" t="s">
        <v>821</v>
      </c>
      <c r="B808" s="1">
        <v>93.18</v>
      </c>
      <c r="C808" s="4">
        <v>2</v>
      </c>
      <c r="D808" s="2">
        <v>9.3179999999999996</v>
      </c>
      <c r="E808" s="1">
        <v>195.678</v>
      </c>
      <c r="F808" s="3">
        <v>43481</v>
      </c>
      <c r="G808" s="5">
        <v>0.77847222222222201</v>
      </c>
      <c r="H808" t="s">
        <v>17</v>
      </c>
      <c r="I808" s="1">
        <v>9.3179999999999996</v>
      </c>
      <c r="J808" s="6">
        <v>8.5</v>
      </c>
      <c r="K808" t="str">
        <f t="shared" si="48"/>
        <v>Jan</v>
      </c>
      <c r="L808" t="str">
        <f t="shared" si="49"/>
        <v>Wed</v>
      </c>
      <c r="M808" t="str">
        <f t="shared" si="50"/>
        <v>evening</v>
      </c>
      <c r="N808" t="str">
        <f>VLOOKUP(A808,'Customer-details'!$A$1:$C$1001,2,0)</f>
        <v>Normal</v>
      </c>
      <c r="O808" t="str">
        <f>VLOOKUP(A808,'Customer-details'!$A$1:$C$1001,3,0)</f>
        <v>Female</v>
      </c>
      <c r="P808" t="str">
        <f>VLOOKUP(A808,'Product-details'!$A$1:$C$1001,2,0)</f>
        <v>Sports and travel</v>
      </c>
      <c r="Q808" t="str">
        <f>VLOOKUP(A808,'City-details'!$A$1:$C$1001,3,0)</f>
        <v>Yangon</v>
      </c>
      <c r="R808" t="str">
        <f>VLOOKUP(A808,'City-details'!$A$1:$C$1001,2,0)</f>
        <v>A</v>
      </c>
      <c r="S808" t="str">
        <f t="shared" si="51"/>
        <v>Good</v>
      </c>
    </row>
    <row r="809" spans="1:19">
      <c r="A809" t="s">
        <v>822</v>
      </c>
      <c r="B809" s="1">
        <v>50.23</v>
      </c>
      <c r="C809" s="4">
        <v>4</v>
      </c>
      <c r="D809" s="2">
        <v>10.045999999999999</v>
      </c>
      <c r="E809" s="1">
        <v>210.96600000000001</v>
      </c>
      <c r="F809" s="3">
        <v>43473</v>
      </c>
      <c r="G809" s="5">
        <v>0.71666666666666701</v>
      </c>
      <c r="H809" t="s">
        <v>15</v>
      </c>
      <c r="I809" s="1">
        <v>10.045999999999999</v>
      </c>
      <c r="J809" s="6">
        <v>9</v>
      </c>
      <c r="K809" t="str">
        <f t="shared" si="48"/>
        <v>Jan</v>
      </c>
      <c r="L809" t="str">
        <f t="shared" si="49"/>
        <v>Tue</v>
      </c>
      <c r="M809" t="str">
        <f t="shared" si="50"/>
        <v>evening</v>
      </c>
      <c r="N809" t="str">
        <f>VLOOKUP(A809,'Customer-details'!$A$1:$C$1001,2,0)</f>
        <v>Normal</v>
      </c>
      <c r="O809" t="str">
        <f>VLOOKUP(A809,'Customer-details'!$A$1:$C$1001,3,0)</f>
        <v>Female</v>
      </c>
      <c r="P809" t="str">
        <f>VLOOKUP(A809,'Product-details'!$A$1:$C$1001,2,0)</f>
        <v>Electronic accessories</v>
      </c>
      <c r="Q809" t="str">
        <f>VLOOKUP(A809,'City-details'!$A$1:$C$1001,3,0)</f>
        <v>Yangon</v>
      </c>
      <c r="R809" t="str">
        <f>VLOOKUP(A809,'City-details'!$A$1:$C$1001,2,0)</f>
        <v>A</v>
      </c>
      <c r="S809" t="str">
        <f t="shared" si="51"/>
        <v>Good</v>
      </c>
    </row>
    <row r="810" spans="1:19">
      <c r="A810" t="s">
        <v>823</v>
      </c>
      <c r="B810" s="1">
        <v>17.75</v>
      </c>
      <c r="C810" s="4">
        <v>1</v>
      </c>
      <c r="D810" s="2">
        <v>0.88749999999999996</v>
      </c>
      <c r="E810" s="1">
        <v>18.637499999999999</v>
      </c>
      <c r="F810" s="3">
        <v>43479</v>
      </c>
      <c r="G810" s="5">
        <v>0.44305555555555598</v>
      </c>
      <c r="H810" t="s">
        <v>15</v>
      </c>
      <c r="I810" s="1">
        <v>0.88749999999999996</v>
      </c>
      <c r="J810" s="6">
        <v>8.6</v>
      </c>
      <c r="K810" t="str">
        <f t="shared" si="48"/>
        <v>Jan</v>
      </c>
      <c r="L810" t="str">
        <f t="shared" si="49"/>
        <v>Mon</v>
      </c>
      <c r="M810" t="str">
        <f t="shared" si="50"/>
        <v>morning</v>
      </c>
      <c r="N810" t="str">
        <f>VLOOKUP(A810,'Customer-details'!$A$1:$C$1001,2,0)</f>
        <v>Normal</v>
      </c>
      <c r="O810" t="str">
        <f>VLOOKUP(A810,'Customer-details'!$A$1:$C$1001,3,0)</f>
        <v>Female</v>
      </c>
      <c r="P810" t="str">
        <f>VLOOKUP(A810,'Product-details'!$A$1:$C$1001,2,0)</f>
        <v>Health and beauty</v>
      </c>
      <c r="Q810" t="str">
        <f>VLOOKUP(A810,'City-details'!$A$1:$C$1001,3,0)</f>
        <v>Mandalay</v>
      </c>
      <c r="R810" t="str">
        <f>VLOOKUP(A810,'City-details'!$A$1:$C$1001,2,0)</f>
        <v>B</v>
      </c>
      <c r="S810" t="str">
        <f t="shared" si="51"/>
        <v>Good</v>
      </c>
    </row>
    <row r="811" spans="1:19">
      <c r="A811" t="s">
        <v>824</v>
      </c>
      <c r="B811" s="1">
        <v>62.18</v>
      </c>
      <c r="C811" s="4">
        <v>10</v>
      </c>
      <c r="D811" s="2">
        <v>31.09</v>
      </c>
      <c r="E811" s="1">
        <v>652.89</v>
      </c>
      <c r="F811" s="3">
        <v>43496</v>
      </c>
      <c r="G811" s="5">
        <v>0.43958333333333299</v>
      </c>
      <c r="H811" t="s">
        <v>13</v>
      </c>
      <c r="I811" s="1">
        <v>31.09</v>
      </c>
      <c r="J811" s="6">
        <v>6</v>
      </c>
      <c r="K811" t="str">
        <f t="shared" si="48"/>
        <v>Jan</v>
      </c>
      <c r="L811" t="str">
        <f t="shared" si="49"/>
        <v>Thu</v>
      </c>
      <c r="M811" t="str">
        <f t="shared" si="50"/>
        <v>morning</v>
      </c>
      <c r="N811" t="str">
        <f>VLOOKUP(A811,'Customer-details'!$A$1:$C$1001,2,0)</f>
        <v>Normal</v>
      </c>
      <c r="O811" t="str">
        <f>VLOOKUP(A811,'Customer-details'!$A$1:$C$1001,3,0)</f>
        <v>Female</v>
      </c>
      <c r="P811" t="str">
        <f>VLOOKUP(A811,'Product-details'!$A$1:$C$1001,2,0)</f>
        <v>Fashion accessories</v>
      </c>
      <c r="Q811" t="str">
        <f>VLOOKUP(A811,'City-details'!$A$1:$C$1001,3,0)</f>
        <v>Naypyitaw</v>
      </c>
      <c r="R811" t="str">
        <f>VLOOKUP(A811,'City-details'!$A$1:$C$1001,2,0)</f>
        <v>C</v>
      </c>
      <c r="S811" t="str">
        <f t="shared" si="51"/>
        <v>Average</v>
      </c>
    </row>
    <row r="812" spans="1:19">
      <c r="A812" t="s">
        <v>825</v>
      </c>
      <c r="B812" s="1">
        <v>10.75</v>
      </c>
      <c r="C812" s="4">
        <v>8</v>
      </c>
      <c r="D812" s="2">
        <v>4.3</v>
      </c>
      <c r="E812" s="1">
        <v>90.3</v>
      </c>
      <c r="F812" s="3">
        <v>43539</v>
      </c>
      <c r="G812" s="5">
        <v>0.60972222222222205</v>
      </c>
      <c r="H812" t="s">
        <v>13</v>
      </c>
      <c r="I812" s="1">
        <v>4.3</v>
      </c>
      <c r="J812" s="6">
        <v>6.2</v>
      </c>
      <c r="K812" t="str">
        <f t="shared" si="48"/>
        <v>Mar</v>
      </c>
      <c r="L812" t="str">
        <f t="shared" si="49"/>
        <v>Fri</v>
      </c>
      <c r="M812" t="str">
        <f t="shared" si="50"/>
        <v>afternoon</v>
      </c>
      <c r="N812" t="str">
        <f>VLOOKUP(A812,'Customer-details'!$A$1:$C$1001,2,0)</f>
        <v>Normal</v>
      </c>
      <c r="O812" t="str">
        <f>VLOOKUP(A812,'Customer-details'!$A$1:$C$1001,3,0)</f>
        <v>Male</v>
      </c>
      <c r="P812" t="str">
        <f>VLOOKUP(A812,'Product-details'!$A$1:$C$1001,2,0)</f>
        <v>Health and beauty</v>
      </c>
      <c r="Q812" t="str">
        <f>VLOOKUP(A812,'City-details'!$A$1:$C$1001,3,0)</f>
        <v>Mandalay</v>
      </c>
      <c r="R812" t="str">
        <f>VLOOKUP(A812,'City-details'!$A$1:$C$1001,2,0)</f>
        <v>B</v>
      </c>
      <c r="S812" t="str">
        <f t="shared" si="51"/>
        <v>Average</v>
      </c>
    </row>
    <row r="813" spans="1:19">
      <c r="A813" t="s">
        <v>826</v>
      </c>
      <c r="B813" s="1">
        <v>40.26</v>
      </c>
      <c r="C813" s="4">
        <v>10</v>
      </c>
      <c r="D813" s="2">
        <v>20.13</v>
      </c>
      <c r="E813" s="1">
        <v>422.73</v>
      </c>
      <c r="F813" s="3">
        <v>43520</v>
      </c>
      <c r="G813" s="5">
        <v>0.75416666666666698</v>
      </c>
      <c r="H813" t="s">
        <v>17</v>
      </c>
      <c r="I813" s="1">
        <v>20.13</v>
      </c>
      <c r="J813" s="6">
        <v>5</v>
      </c>
      <c r="K813" t="str">
        <f t="shared" si="48"/>
        <v>Feb</v>
      </c>
      <c r="L813" t="str">
        <f t="shared" si="49"/>
        <v>Sun</v>
      </c>
      <c r="M813" t="str">
        <f t="shared" si="50"/>
        <v>evening</v>
      </c>
      <c r="N813" t="str">
        <f>VLOOKUP(A813,'Customer-details'!$A$1:$C$1001,2,0)</f>
        <v>Normal</v>
      </c>
      <c r="O813" t="str">
        <f>VLOOKUP(A813,'Customer-details'!$A$1:$C$1001,3,0)</f>
        <v>Female</v>
      </c>
      <c r="P813" t="str">
        <f>VLOOKUP(A813,'Product-details'!$A$1:$C$1001,2,0)</f>
        <v>Electronic accessories</v>
      </c>
      <c r="Q813" t="str">
        <f>VLOOKUP(A813,'City-details'!$A$1:$C$1001,3,0)</f>
        <v>Yangon</v>
      </c>
      <c r="R813" t="str">
        <f>VLOOKUP(A813,'City-details'!$A$1:$C$1001,2,0)</f>
        <v>A</v>
      </c>
      <c r="S813" t="str">
        <f t="shared" si="51"/>
        <v>Poor</v>
      </c>
    </row>
    <row r="814" spans="1:19">
      <c r="A814" t="s">
        <v>827</v>
      </c>
      <c r="B814" s="1">
        <v>64.97</v>
      </c>
      <c r="C814" s="4">
        <v>5</v>
      </c>
      <c r="D814" s="2">
        <v>16.2425</v>
      </c>
      <c r="E814" s="1">
        <v>341.09249999999997</v>
      </c>
      <c r="F814" s="3">
        <v>43504</v>
      </c>
      <c r="G814" s="5">
        <v>0.53611111111111098</v>
      </c>
      <c r="H814" t="s">
        <v>17</v>
      </c>
      <c r="I814" s="1">
        <v>16.2425</v>
      </c>
      <c r="J814" s="6">
        <v>6.5</v>
      </c>
      <c r="K814" t="str">
        <f t="shared" si="48"/>
        <v>Feb</v>
      </c>
      <c r="L814" t="str">
        <f t="shared" si="49"/>
        <v>Fri</v>
      </c>
      <c r="M814" t="str">
        <f t="shared" si="50"/>
        <v>afternoon</v>
      </c>
      <c r="N814" t="str">
        <f>VLOOKUP(A814,'Customer-details'!$A$1:$C$1001,2,0)</f>
        <v>Member</v>
      </c>
      <c r="O814" t="str">
        <f>VLOOKUP(A814,'Customer-details'!$A$1:$C$1001,3,0)</f>
        <v>Female</v>
      </c>
      <c r="P814" t="str">
        <f>VLOOKUP(A814,'Product-details'!$A$1:$C$1001,2,0)</f>
        <v>Sports and travel</v>
      </c>
      <c r="Q814" t="str">
        <f>VLOOKUP(A814,'City-details'!$A$1:$C$1001,3,0)</f>
        <v>Naypyitaw</v>
      </c>
      <c r="R814" t="str">
        <f>VLOOKUP(A814,'City-details'!$A$1:$C$1001,2,0)</f>
        <v>C</v>
      </c>
      <c r="S814" t="str">
        <f t="shared" si="51"/>
        <v>Average</v>
      </c>
    </row>
    <row r="815" spans="1:19">
      <c r="A815" t="s">
        <v>828</v>
      </c>
      <c r="B815" s="1">
        <v>95.15</v>
      </c>
      <c r="C815" s="4">
        <v>1</v>
      </c>
      <c r="D815" s="2">
        <v>4.7575000000000003</v>
      </c>
      <c r="E815" s="1">
        <v>99.907499999999999</v>
      </c>
      <c r="F815" s="3">
        <v>43546</v>
      </c>
      <c r="G815" s="5">
        <v>0.58333333333333304</v>
      </c>
      <c r="H815" t="s">
        <v>15</v>
      </c>
      <c r="I815" s="1">
        <v>4.7575000000000003</v>
      </c>
      <c r="J815" s="6">
        <v>6</v>
      </c>
      <c r="K815" t="str">
        <f t="shared" si="48"/>
        <v>Mar</v>
      </c>
      <c r="L815" t="str">
        <f t="shared" si="49"/>
        <v>Fri</v>
      </c>
      <c r="M815" t="str">
        <f t="shared" si="50"/>
        <v>afternoon</v>
      </c>
      <c r="N815" t="str">
        <f>VLOOKUP(A815,'Customer-details'!$A$1:$C$1001,2,0)</f>
        <v>Normal</v>
      </c>
      <c r="O815" t="str">
        <f>VLOOKUP(A815,'Customer-details'!$A$1:$C$1001,3,0)</f>
        <v>Male</v>
      </c>
      <c r="P815" t="str">
        <f>VLOOKUP(A815,'Product-details'!$A$1:$C$1001,2,0)</f>
        <v>Electronic accessories</v>
      </c>
      <c r="Q815" t="str">
        <f>VLOOKUP(A815,'City-details'!$A$1:$C$1001,3,0)</f>
        <v>Yangon</v>
      </c>
      <c r="R815" t="str">
        <f>VLOOKUP(A815,'City-details'!$A$1:$C$1001,2,0)</f>
        <v>A</v>
      </c>
      <c r="S815" t="str">
        <f t="shared" si="51"/>
        <v>Average</v>
      </c>
    </row>
    <row r="816" spans="1:19">
      <c r="A816" t="s">
        <v>829</v>
      </c>
      <c r="B816" s="1">
        <v>48.62</v>
      </c>
      <c r="C816" s="4">
        <v>8</v>
      </c>
      <c r="D816" s="2">
        <v>19.448</v>
      </c>
      <c r="E816" s="1">
        <v>408.40800000000002</v>
      </c>
      <c r="F816" s="3">
        <v>43489</v>
      </c>
      <c r="G816" s="5">
        <v>0.45624999999999999</v>
      </c>
      <c r="H816" t="s">
        <v>15</v>
      </c>
      <c r="I816" s="1">
        <v>19.448</v>
      </c>
      <c r="J816" s="6">
        <v>5</v>
      </c>
      <c r="K816" t="str">
        <f t="shared" si="48"/>
        <v>Jan</v>
      </c>
      <c r="L816" t="str">
        <f t="shared" si="49"/>
        <v>Thu</v>
      </c>
      <c r="M816" t="str">
        <f t="shared" si="50"/>
        <v>morning</v>
      </c>
      <c r="N816" t="str">
        <f>VLOOKUP(A816,'Customer-details'!$A$1:$C$1001,2,0)</f>
        <v>Member</v>
      </c>
      <c r="O816" t="str">
        <f>VLOOKUP(A816,'Customer-details'!$A$1:$C$1001,3,0)</f>
        <v>Female</v>
      </c>
      <c r="P816" t="str">
        <f>VLOOKUP(A816,'Product-details'!$A$1:$C$1001,2,0)</f>
        <v>Electronic accessories</v>
      </c>
      <c r="Q816" t="str">
        <f>VLOOKUP(A816,'City-details'!$A$1:$C$1001,3,0)</f>
        <v>Yangon</v>
      </c>
      <c r="R816" t="str">
        <f>VLOOKUP(A816,'City-details'!$A$1:$C$1001,2,0)</f>
        <v>A</v>
      </c>
      <c r="S816" t="str">
        <f t="shared" si="51"/>
        <v>Poor</v>
      </c>
    </row>
    <row r="817" spans="1:19">
      <c r="A817" t="s">
        <v>830</v>
      </c>
      <c r="B817" s="1">
        <v>53.21</v>
      </c>
      <c r="C817" s="4">
        <v>8</v>
      </c>
      <c r="D817" s="2">
        <v>21.283999999999999</v>
      </c>
      <c r="E817" s="1">
        <v>446.964</v>
      </c>
      <c r="F817" s="3">
        <v>43538</v>
      </c>
      <c r="G817" s="5">
        <v>0.69791666666666696</v>
      </c>
      <c r="H817" t="s">
        <v>13</v>
      </c>
      <c r="I817" s="1">
        <v>21.283999999999999</v>
      </c>
      <c r="J817" s="6">
        <v>5</v>
      </c>
      <c r="K817" t="str">
        <f t="shared" si="48"/>
        <v>Mar</v>
      </c>
      <c r="L817" t="str">
        <f t="shared" si="49"/>
        <v>Thu</v>
      </c>
      <c r="M817" t="str">
        <f t="shared" si="50"/>
        <v>evening</v>
      </c>
      <c r="N817" t="str">
        <f>VLOOKUP(A817,'Customer-details'!$A$1:$C$1001,2,0)</f>
        <v>Normal</v>
      </c>
      <c r="O817" t="str">
        <f>VLOOKUP(A817,'Customer-details'!$A$1:$C$1001,3,0)</f>
        <v>Female</v>
      </c>
      <c r="P817" t="str">
        <f>VLOOKUP(A817,'Product-details'!$A$1:$C$1001,2,0)</f>
        <v>Food and beverages</v>
      </c>
      <c r="Q817" t="str">
        <f>VLOOKUP(A817,'City-details'!$A$1:$C$1001,3,0)</f>
        <v>Mandalay</v>
      </c>
      <c r="R817" t="str">
        <f>VLOOKUP(A817,'City-details'!$A$1:$C$1001,2,0)</f>
        <v>B</v>
      </c>
      <c r="S817" t="str">
        <f t="shared" si="51"/>
        <v>Poor</v>
      </c>
    </row>
    <row r="818" spans="1:19">
      <c r="A818" t="s">
        <v>831</v>
      </c>
      <c r="B818" s="1">
        <v>45.44</v>
      </c>
      <c r="C818" s="4">
        <v>7</v>
      </c>
      <c r="D818" s="2">
        <v>15.904</v>
      </c>
      <c r="E818" s="1">
        <v>333.98399999999998</v>
      </c>
      <c r="F818" s="3">
        <v>43488</v>
      </c>
      <c r="G818" s="5">
        <v>0.46875</v>
      </c>
      <c r="H818" t="s">
        <v>15</v>
      </c>
      <c r="I818" s="1">
        <v>15.904</v>
      </c>
      <c r="J818" s="6">
        <v>9.1999999999999993</v>
      </c>
      <c r="K818" t="str">
        <f t="shared" si="48"/>
        <v>Jan</v>
      </c>
      <c r="L818" t="str">
        <f t="shared" si="49"/>
        <v>Wed</v>
      </c>
      <c r="M818" t="str">
        <f t="shared" si="50"/>
        <v>morning</v>
      </c>
      <c r="N818" t="str">
        <f>VLOOKUP(A818,'Customer-details'!$A$1:$C$1001,2,0)</f>
        <v>Normal</v>
      </c>
      <c r="O818" t="str">
        <f>VLOOKUP(A818,'Customer-details'!$A$1:$C$1001,3,0)</f>
        <v>Female</v>
      </c>
      <c r="P818" t="str">
        <f>VLOOKUP(A818,'Product-details'!$A$1:$C$1001,2,0)</f>
        <v>Fashion accessories</v>
      </c>
      <c r="Q818" t="str">
        <f>VLOOKUP(A818,'City-details'!$A$1:$C$1001,3,0)</f>
        <v>Naypyitaw</v>
      </c>
      <c r="R818" t="str">
        <f>VLOOKUP(A818,'City-details'!$A$1:$C$1001,2,0)</f>
        <v>C</v>
      </c>
      <c r="S818" t="str">
        <f t="shared" si="51"/>
        <v>Good</v>
      </c>
    </row>
    <row r="819" spans="1:19">
      <c r="A819" t="s">
        <v>832</v>
      </c>
      <c r="B819" s="1">
        <v>33.880000000000003</v>
      </c>
      <c r="C819" s="4">
        <v>8</v>
      </c>
      <c r="D819" s="2">
        <v>13.552</v>
      </c>
      <c r="E819" s="1">
        <v>284.59199999999998</v>
      </c>
      <c r="F819" s="3">
        <v>43484</v>
      </c>
      <c r="G819" s="5">
        <v>0.85347222222222197</v>
      </c>
      <c r="H819" t="s">
        <v>13</v>
      </c>
      <c r="I819" s="1">
        <v>13.552</v>
      </c>
      <c r="J819" s="6">
        <v>9.6</v>
      </c>
      <c r="K819" t="str">
        <f t="shared" si="48"/>
        <v>Jan</v>
      </c>
      <c r="L819" t="str">
        <f t="shared" si="49"/>
        <v>Sat</v>
      </c>
      <c r="M819" t="str">
        <f t="shared" si="50"/>
        <v>evening</v>
      </c>
      <c r="N819" t="str">
        <f>VLOOKUP(A819,'Customer-details'!$A$1:$C$1001,2,0)</f>
        <v>Normal</v>
      </c>
      <c r="O819" t="str">
        <f>VLOOKUP(A819,'Customer-details'!$A$1:$C$1001,3,0)</f>
        <v>Male</v>
      </c>
      <c r="P819" t="str">
        <f>VLOOKUP(A819,'Product-details'!$A$1:$C$1001,2,0)</f>
        <v>Food and beverages</v>
      </c>
      <c r="Q819" t="str">
        <f>VLOOKUP(A819,'City-details'!$A$1:$C$1001,3,0)</f>
        <v>Yangon</v>
      </c>
      <c r="R819" t="str">
        <f>VLOOKUP(A819,'City-details'!$A$1:$C$1001,2,0)</f>
        <v>A</v>
      </c>
      <c r="S819" t="str">
        <f t="shared" si="51"/>
        <v>Good</v>
      </c>
    </row>
    <row r="820" spans="1:19">
      <c r="A820" t="s">
        <v>833</v>
      </c>
      <c r="B820" s="1">
        <v>96.16</v>
      </c>
      <c r="C820" s="4">
        <v>4</v>
      </c>
      <c r="D820" s="2">
        <v>19.231999999999999</v>
      </c>
      <c r="E820" s="1">
        <v>403.87200000000001</v>
      </c>
      <c r="F820" s="3">
        <v>43492</v>
      </c>
      <c r="G820" s="5">
        <v>0.83541666666666703</v>
      </c>
      <c r="H820" t="s">
        <v>17</v>
      </c>
      <c r="I820" s="1">
        <v>19.231999999999999</v>
      </c>
      <c r="J820" s="6">
        <v>8.4</v>
      </c>
      <c r="K820" t="str">
        <f t="shared" si="48"/>
        <v>Jan</v>
      </c>
      <c r="L820" t="str">
        <f t="shared" si="49"/>
        <v>Sun</v>
      </c>
      <c r="M820" t="str">
        <f t="shared" si="50"/>
        <v>evening</v>
      </c>
      <c r="N820" t="str">
        <f>VLOOKUP(A820,'Customer-details'!$A$1:$C$1001,2,0)</f>
        <v>Member</v>
      </c>
      <c r="O820" t="str">
        <f>VLOOKUP(A820,'Customer-details'!$A$1:$C$1001,3,0)</f>
        <v>Male</v>
      </c>
      <c r="P820" t="str">
        <f>VLOOKUP(A820,'Product-details'!$A$1:$C$1001,2,0)</f>
        <v>Health and beauty</v>
      </c>
      <c r="Q820" t="str">
        <f>VLOOKUP(A820,'City-details'!$A$1:$C$1001,3,0)</f>
        <v>Mandalay</v>
      </c>
      <c r="R820" t="str">
        <f>VLOOKUP(A820,'City-details'!$A$1:$C$1001,2,0)</f>
        <v>B</v>
      </c>
      <c r="S820" t="str">
        <f t="shared" si="51"/>
        <v>Good</v>
      </c>
    </row>
    <row r="821" spans="1:19">
      <c r="A821" t="s">
        <v>834</v>
      </c>
      <c r="B821" s="1">
        <v>47.16</v>
      </c>
      <c r="C821" s="4">
        <v>5</v>
      </c>
      <c r="D821" s="2">
        <v>11.79</v>
      </c>
      <c r="E821" s="1">
        <v>247.59</v>
      </c>
      <c r="F821" s="3">
        <v>43499</v>
      </c>
      <c r="G821" s="5">
        <v>0.60763888888888895</v>
      </c>
      <c r="H821" t="s">
        <v>17</v>
      </c>
      <c r="I821" s="1">
        <v>11.79</v>
      </c>
      <c r="J821" s="6">
        <v>6</v>
      </c>
      <c r="K821" t="str">
        <f t="shared" si="48"/>
        <v>Feb</v>
      </c>
      <c r="L821" t="str">
        <f t="shared" si="49"/>
        <v>Sun</v>
      </c>
      <c r="M821" t="str">
        <f t="shared" si="50"/>
        <v>afternoon</v>
      </c>
      <c r="N821" t="str">
        <f>VLOOKUP(A821,'Customer-details'!$A$1:$C$1001,2,0)</f>
        <v>Member</v>
      </c>
      <c r="O821" t="str">
        <f>VLOOKUP(A821,'Customer-details'!$A$1:$C$1001,3,0)</f>
        <v>Male</v>
      </c>
      <c r="P821" t="str">
        <f>VLOOKUP(A821,'Product-details'!$A$1:$C$1001,2,0)</f>
        <v>Food and beverages</v>
      </c>
      <c r="Q821" t="str">
        <f>VLOOKUP(A821,'City-details'!$A$1:$C$1001,3,0)</f>
        <v>Mandalay</v>
      </c>
      <c r="R821" t="str">
        <f>VLOOKUP(A821,'City-details'!$A$1:$C$1001,2,0)</f>
        <v>B</v>
      </c>
      <c r="S821" t="str">
        <f t="shared" si="51"/>
        <v>Average</v>
      </c>
    </row>
    <row r="822" spans="1:19">
      <c r="A822" t="s">
        <v>835</v>
      </c>
      <c r="B822" s="1">
        <v>52.89</v>
      </c>
      <c r="C822" s="4">
        <v>4</v>
      </c>
      <c r="D822" s="2">
        <v>10.577999999999999</v>
      </c>
      <c r="E822" s="1">
        <v>222.13800000000001</v>
      </c>
      <c r="F822" s="3">
        <v>43549</v>
      </c>
      <c r="G822" s="5">
        <v>0.68888888888888899</v>
      </c>
      <c r="H822" t="s">
        <v>13</v>
      </c>
      <c r="I822" s="1">
        <v>10.577999999999999</v>
      </c>
      <c r="J822" s="6">
        <v>6.7</v>
      </c>
      <c r="K822" t="str">
        <f t="shared" si="48"/>
        <v>Mar</v>
      </c>
      <c r="L822" t="str">
        <f t="shared" si="49"/>
        <v>Mon</v>
      </c>
      <c r="M822" t="str">
        <f t="shared" si="50"/>
        <v>evening</v>
      </c>
      <c r="N822" t="str">
        <f>VLOOKUP(A822,'Customer-details'!$A$1:$C$1001,2,0)</f>
        <v>Normal</v>
      </c>
      <c r="O822" t="str">
        <f>VLOOKUP(A822,'Customer-details'!$A$1:$C$1001,3,0)</f>
        <v>Male</v>
      </c>
      <c r="P822" t="str">
        <f>VLOOKUP(A822,'Product-details'!$A$1:$C$1001,2,0)</f>
        <v>Electronic accessories</v>
      </c>
      <c r="Q822" t="str">
        <f>VLOOKUP(A822,'City-details'!$A$1:$C$1001,3,0)</f>
        <v>Mandalay</v>
      </c>
      <c r="R822" t="str">
        <f>VLOOKUP(A822,'City-details'!$A$1:$C$1001,2,0)</f>
        <v>B</v>
      </c>
      <c r="S822" t="str">
        <f t="shared" si="51"/>
        <v>Average</v>
      </c>
    </row>
    <row r="823" spans="1:19">
      <c r="A823" t="s">
        <v>836</v>
      </c>
      <c r="B823" s="1">
        <v>47.68</v>
      </c>
      <c r="C823" s="4">
        <v>2</v>
      </c>
      <c r="D823" s="2">
        <v>4.7679999999999998</v>
      </c>
      <c r="E823" s="1">
        <v>100.128</v>
      </c>
      <c r="F823" s="3">
        <v>43520</v>
      </c>
      <c r="G823" s="5">
        <v>0.42361111111111099</v>
      </c>
      <c r="H823" t="s">
        <v>17</v>
      </c>
      <c r="I823" s="1">
        <v>4.7679999999999998</v>
      </c>
      <c r="J823" s="6">
        <v>4.0999999999999996</v>
      </c>
      <c r="K823" t="str">
        <f t="shared" si="48"/>
        <v>Feb</v>
      </c>
      <c r="L823" t="str">
        <f t="shared" si="49"/>
        <v>Sun</v>
      </c>
      <c r="M823" t="str">
        <f t="shared" si="50"/>
        <v>morning</v>
      </c>
      <c r="N823" t="str">
        <f>VLOOKUP(A823,'Customer-details'!$A$1:$C$1001,2,0)</f>
        <v>Member</v>
      </c>
      <c r="O823" t="str">
        <f>VLOOKUP(A823,'Customer-details'!$A$1:$C$1001,3,0)</f>
        <v>Female</v>
      </c>
      <c r="P823" t="str">
        <f>VLOOKUP(A823,'Product-details'!$A$1:$C$1001,2,0)</f>
        <v>Home and lifestyle</v>
      </c>
      <c r="Q823" t="str">
        <f>VLOOKUP(A823,'City-details'!$A$1:$C$1001,3,0)</f>
        <v>Yangon</v>
      </c>
      <c r="R823" t="str">
        <f>VLOOKUP(A823,'City-details'!$A$1:$C$1001,2,0)</f>
        <v>A</v>
      </c>
      <c r="S823" t="str">
        <f t="shared" si="51"/>
        <v>Poor</v>
      </c>
    </row>
    <row r="824" spans="1:19">
      <c r="A824" t="s">
        <v>837</v>
      </c>
      <c r="B824" s="1">
        <v>10.17</v>
      </c>
      <c r="C824" s="4">
        <v>1</v>
      </c>
      <c r="D824" s="2">
        <v>0.50849999999999995</v>
      </c>
      <c r="E824" s="1">
        <v>10.6785</v>
      </c>
      <c r="F824" s="3">
        <v>43503</v>
      </c>
      <c r="G824" s="5">
        <v>0.59375</v>
      </c>
      <c r="H824" t="s">
        <v>15</v>
      </c>
      <c r="I824" s="1">
        <v>0.50849999999999995</v>
      </c>
      <c r="J824" s="6">
        <v>5.9</v>
      </c>
      <c r="K824" t="str">
        <f t="shared" si="48"/>
        <v>Feb</v>
      </c>
      <c r="L824" t="str">
        <f t="shared" si="49"/>
        <v>Thu</v>
      </c>
      <c r="M824" t="str">
        <f t="shared" si="50"/>
        <v>afternoon</v>
      </c>
      <c r="N824" t="str">
        <f>VLOOKUP(A824,'Customer-details'!$A$1:$C$1001,2,0)</f>
        <v>Member</v>
      </c>
      <c r="O824" t="str">
        <f>VLOOKUP(A824,'Customer-details'!$A$1:$C$1001,3,0)</f>
        <v>Male</v>
      </c>
      <c r="P824" t="str">
        <f>VLOOKUP(A824,'Product-details'!$A$1:$C$1001,2,0)</f>
        <v>Sports and travel</v>
      </c>
      <c r="Q824" t="str">
        <f>VLOOKUP(A824,'City-details'!$A$1:$C$1001,3,0)</f>
        <v>Naypyitaw</v>
      </c>
      <c r="R824" t="str">
        <f>VLOOKUP(A824,'City-details'!$A$1:$C$1001,2,0)</f>
        <v>C</v>
      </c>
      <c r="S824" t="str">
        <f t="shared" si="51"/>
        <v>Poor</v>
      </c>
    </row>
    <row r="825" spans="1:19">
      <c r="A825" t="s">
        <v>838</v>
      </c>
      <c r="B825" s="1">
        <v>68.709999999999994</v>
      </c>
      <c r="C825" s="4">
        <v>3</v>
      </c>
      <c r="D825" s="2">
        <v>10.3065</v>
      </c>
      <c r="E825" s="1">
        <v>216.4365</v>
      </c>
      <c r="F825" s="3">
        <v>43528</v>
      </c>
      <c r="G825" s="5">
        <v>0.42013888888888901</v>
      </c>
      <c r="H825" t="s">
        <v>15</v>
      </c>
      <c r="I825" s="1">
        <v>10.3065</v>
      </c>
      <c r="J825" s="6">
        <v>8.6999999999999993</v>
      </c>
      <c r="K825" t="str">
        <f t="shared" si="48"/>
        <v>Mar</v>
      </c>
      <c r="L825" t="str">
        <f t="shared" si="49"/>
        <v>Mon</v>
      </c>
      <c r="M825" t="str">
        <f t="shared" si="50"/>
        <v>morning</v>
      </c>
      <c r="N825" t="str">
        <f>VLOOKUP(A825,'Customer-details'!$A$1:$C$1001,2,0)</f>
        <v>Normal</v>
      </c>
      <c r="O825" t="str">
        <f>VLOOKUP(A825,'Customer-details'!$A$1:$C$1001,3,0)</f>
        <v>Female</v>
      </c>
      <c r="P825" t="str">
        <f>VLOOKUP(A825,'Product-details'!$A$1:$C$1001,2,0)</f>
        <v>Health and beauty</v>
      </c>
      <c r="Q825" t="str">
        <f>VLOOKUP(A825,'City-details'!$A$1:$C$1001,3,0)</f>
        <v>Yangon</v>
      </c>
      <c r="R825" t="str">
        <f>VLOOKUP(A825,'City-details'!$A$1:$C$1001,2,0)</f>
        <v>A</v>
      </c>
      <c r="S825" t="str">
        <f t="shared" si="51"/>
        <v>Good</v>
      </c>
    </row>
    <row r="826" spans="1:19">
      <c r="A826" t="s">
        <v>839</v>
      </c>
      <c r="B826" s="1">
        <v>60.08</v>
      </c>
      <c r="C826" s="4">
        <v>7</v>
      </c>
      <c r="D826" s="2">
        <v>21.027999999999999</v>
      </c>
      <c r="E826" s="1">
        <v>441.58800000000002</v>
      </c>
      <c r="F826" s="3">
        <v>43510</v>
      </c>
      <c r="G826" s="5">
        <v>0.483333333333333</v>
      </c>
      <c r="H826" t="s">
        <v>17</v>
      </c>
      <c r="I826" s="1">
        <v>21.027999999999999</v>
      </c>
      <c r="J826" s="6">
        <v>4.5</v>
      </c>
      <c r="K826" t="str">
        <f t="shared" si="48"/>
        <v>Feb</v>
      </c>
      <c r="L826" t="str">
        <f t="shared" si="49"/>
        <v>Thu</v>
      </c>
      <c r="M826" t="str">
        <f t="shared" si="50"/>
        <v>morning</v>
      </c>
      <c r="N826" t="str">
        <f>VLOOKUP(A826,'Customer-details'!$A$1:$C$1001,2,0)</f>
        <v>Member</v>
      </c>
      <c r="O826" t="str">
        <f>VLOOKUP(A826,'Customer-details'!$A$1:$C$1001,3,0)</f>
        <v>Female</v>
      </c>
      <c r="P826" t="str">
        <f>VLOOKUP(A826,'Product-details'!$A$1:$C$1001,2,0)</f>
        <v>Sports and travel</v>
      </c>
      <c r="Q826" t="str">
        <f>VLOOKUP(A826,'City-details'!$A$1:$C$1001,3,0)</f>
        <v>Mandalay</v>
      </c>
      <c r="R826" t="str">
        <f>VLOOKUP(A826,'City-details'!$A$1:$C$1001,2,0)</f>
        <v>B</v>
      </c>
      <c r="S826" t="str">
        <f t="shared" si="51"/>
        <v>Poor</v>
      </c>
    </row>
    <row r="827" spans="1:19">
      <c r="A827" t="s">
        <v>840</v>
      </c>
      <c r="B827" s="1">
        <v>22.01</v>
      </c>
      <c r="C827" s="4">
        <v>4</v>
      </c>
      <c r="D827" s="2">
        <v>4.4020000000000001</v>
      </c>
      <c r="E827" s="1">
        <v>92.441999999999993</v>
      </c>
      <c r="F827" s="3">
        <v>43494</v>
      </c>
      <c r="G827" s="5">
        <v>0.76041666666666696</v>
      </c>
      <c r="H827" t="s">
        <v>17</v>
      </c>
      <c r="I827" s="1">
        <v>4.4020000000000001</v>
      </c>
      <c r="J827" s="6">
        <v>6.6</v>
      </c>
      <c r="K827" t="str">
        <f t="shared" si="48"/>
        <v>Jan</v>
      </c>
      <c r="L827" t="str">
        <f t="shared" si="49"/>
        <v>Tue</v>
      </c>
      <c r="M827" t="str">
        <f t="shared" si="50"/>
        <v>evening</v>
      </c>
      <c r="N827" t="str">
        <f>VLOOKUP(A827,'Customer-details'!$A$1:$C$1001,2,0)</f>
        <v>Member</v>
      </c>
      <c r="O827" t="str">
        <f>VLOOKUP(A827,'Customer-details'!$A$1:$C$1001,3,0)</f>
        <v>Female</v>
      </c>
      <c r="P827" t="str">
        <f>VLOOKUP(A827,'Product-details'!$A$1:$C$1001,2,0)</f>
        <v>Sports and travel</v>
      </c>
      <c r="Q827" t="str">
        <f>VLOOKUP(A827,'City-details'!$A$1:$C$1001,3,0)</f>
        <v>Yangon</v>
      </c>
      <c r="R827" t="str">
        <f>VLOOKUP(A827,'City-details'!$A$1:$C$1001,2,0)</f>
        <v>A</v>
      </c>
      <c r="S827" t="str">
        <f t="shared" si="51"/>
        <v>Average</v>
      </c>
    </row>
    <row r="828" spans="1:19">
      <c r="A828" t="s">
        <v>841</v>
      </c>
      <c r="B828" s="1">
        <v>72.11</v>
      </c>
      <c r="C828" s="4">
        <v>9</v>
      </c>
      <c r="D828" s="2">
        <v>32.4495</v>
      </c>
      <c r="E828" s="1">
        <v>681.43949999999995</v>
      </c>
      <c r="F828" s="3">
        <v>43493</v>
      </c>
      <c r="G828" s="5">
        <v>0.57847222222222205</v>
      </c>
      <c r="H828" t="s">
        <v>17</v>
      </c>
      <c r="I828" s="1">
        <v>32.4495</v>
      </c>
      <c r="J828" s="6">
        <v>7.7</v>
      </c>
      <c r="K828" t="str">
        <f t="shared" si="48"/>
        <v>Jan</v>
      </c>
      <c r="L828" t="str">
        <f t="shared" si="49"/>
        <v>Mon</v>
      </c>
      <c r="M828" t="str">
        <f t="shared" si="50"/>
        <v>afternoon</v>
      </c>
      <c r="N828" t="str">
        <f>VLOOKUP(A828,'Customer-details'!$A$1:$C$1001,2,0)</f>
        <v>Member</v>
      </c>
      <c r="O828" t="str">
        <f>VLOOKUP(A828,'Customer-details'!$A$1:$C$1001,3,0)</f>
        <v>Female</v>
      </c>
      <c r="P828" t="str">
        <f>VLOOKUP(A828,'Product-details'!$A$1:$C$1001,2,0)</f>
        <v>Health and beauty</v>
      </c>
      <c r="Q828" t="str">
        <f>VLOOKUP(A828,'City-details'!$A$1:$C$1001,3,0)</f>
        <v>Mandalay</v>
      </c>
      <c r="R828" t="str">
        <f>VLOOKUP(A828,'City-details'!$A$1:$C$1001,2,0)</f>
        <v>B</v>
      </c>
      <c r="S828" t="str">
        <f t="shared" si="51"/>
        <v>Average</v>
      </c>
    </row>
    <row r="829" spans="1:19">
      <c r="A829" t="s">
        <v>842</v>
      </c>
      <c r="B829" s="1">
        <v>41.28</v>
      </c>
      <c r="C829" s="4">
        <v>3</v>
      </c>
      <c r="D829" s="2">
        <v>6.1920000000000002</v>
      </c>
      <c r="E829" s="1">
        <v>130.03200000000001</v>
      </c>
      <c r="F829" s="3">
        <v>43550</v>
      </c>
      <c r="G829" s="5">
        <v>0.77569444444444402</v>
      </c>
      <c r="H829" t="s">
        <v>17</v>
      </c>
      <c r="I829" s="1">
        <v>6.1920000000000002</v>
      </c>
      <c r="J829" s="6">
        <v>8.5</v>
      </c>
      <c r="K829" t="str">
        <f t="shared" si="48"/>
        <v>Mar</v>
      </c>
      <c r="L829" t="str">
        <f t="shared" si="49"/>
        <v>Tue</v>
      </c>
      <c r="M829" t="str">
        <f t="shared" si="50"/>
        <v>evening</v>
      </c>
      <c r="N829" t="str">
        <f>VLOOKUP(A829,'Customer-details'!$A$1:$C$1001,2,0)</f>
        <v>Member</v>
      </c>
      <c r="O829" t="str">
        <f>VLOOKUP(A829,'Customer-details'!$A$1:$C$1001,3,0)</f>
        <v>Male</v>
      </c>
      <c r="P829" t="str">
        <f>VLOOKUP(A829,'Product-details'!$A$1:$C$1001,2,0)</f>
        <v>Fashion accessories</v>
      </c>
      <c r="Q829" t="str">
        <f>VLOOKUP(A829,'City-details'!$A$1:$C$1001,3,0)</f>
        <v>Yangon</v>
      </c>
      <c r="R829" t="str">
        <f>VLOOKUP(A829,'City-details'!$A$1:$C$1001,2,0)</f>
        <v>A</v>
      </c>
      <c r="S829" t="str">
        <f t="shared" si="51"/>
        <v>Good</v>
      </c>
    </row>
    <row r="830" spans="1:19">
      <c r="A830" t="s">
        <v>843</v>
      </c>
      <c r="B830" s="1">
        <v>64.95</v>
      </c>
      <c r="C830" s="4">
        <v>10</v>
      </c>
      <c r="D830" s="2">
        <v>32.475000000000001</v>
      </c>
      <c r="E830" s="1">
        <v>681.97500000000002</v>
      </c>
      <c r="F830" s="3">
        <v>43548</v>
      </c>
      <c r="G830" s="5">
        <v>0.76875000000000004</v>
      </c>
      <c r="H830" t="s">
        <v>15</v>
      </c>
      <c r="I830" s="1">
        <v>32.475000000000001</v>
      </c>
      <c r="J830" s="6">
        <v>5.2</v>
      </c>
      <c r="K830" t="str">
        <f t="shared" si="48"/>
        <v>Mar</v>
      </c>
      <c r="L830" t="str">
        <f t="shared" si="49"/>
        <v>Sun</v>
      </c>
      <c r="M830" t="str">
        <f t="shared" si="50"/>
        <v>evening</v>
      </c>
      <c r="N830" t="str">
        <f>VLOOKUP(A830,'Customer-details'!$A$1:$C$1001,2,0)</f>
        <v>Normal</v>
      </c>
      <c r="O830" t="str">
        <f>VLOOKUP(A830,'Customer-details'!$A$1:$C$1001,3,0)</f>
        <v>Male</v>
      </c>
      <c r="P830" t="str">
        <f>VLOOKUP(A830,'Product-details'!$A$1:$C$1001,2,0)</f>
        <v>Electronic accessories</v>
      </c>
      <c r="Q830" t="str">
        <f>VLOOKUP(A830,'City-details'!$A$1:$C$1001,3,0)</f>
        <v>Naypyitaw</v>
      </c>
      <c r="R830" t="str">
        <f>VLOOKUP(A830,'City-details'!$A$1:$C$1001,2,0)</f>
        <v>C</v>
      </c>
      <c r="S830" t="str">
        <f t="shared" si="51"/>
        <v>Poor</v>
      </c>
    </row>
    <row r="831" spans="1:19">
      <c r="A831" t="s">
        <v>844</v>
      </c>
      <c r="B831" s="1">
        <v>74.22</v>
      </c>
      <c r="C831" s="4">
        <v>10</v>
      </c>
      <c r="D831" s="2">
        <v>37.11</v>
      </c>
      <c r="E831" s="1">
        <v>779.31</v>
      </c>
      <c r="F831" s="3">
        <v>43466</v>
      </c>
      <c r="G831" s="5">
        <v>0.61250000000000004</v>
      </c>
      <c r="H831" t="s">
        <v>17</v>
      </c>
      <c r="I831" s="1">
        <v>37.11</v>
      </c>
      <c r="J831" s="6">
        <v>4.3</v>
      </c>
      <c r="K831" t="str">
        <f t="shared" si="48"/>
        <v>Jan</v>
      </c>
      <c r="L831" t="str">
        <f t="shared" si="49"/>
        <v>Tue</v>
      </c>
      <c r="M831" t="str">
        <f t="shared" si="50"/>
        <v>afternoon</v>
      </c>
      <c r="N831" t="str">
        <f>VLOOKUP(A831,'Customer-details'!$A$1:$C$1001,2,0)</f>
        <v>Member</v>
      </c>
      <c r="O831" t="str">
        <f>VLOOKUP(A831,'Customer-details'!$A$1:$C$1001,3,0)</f>
        <v>Female</v>
      </c>
      <c r="P831" t="str">
        <f>VLOOKUP(A831,'Product-details'!$A$1:$C$1001,2,0)</f>
        <v>Electronic accessories</v>
      </c>
      <c r="Q831" t="str">
        <f>VLOOKUP(A831,'City-details'!$A$1:$C$1001,3,0)</f>
        <v>Yangon</v>
      </c>
      <c r="R831" t="str">
        <f>VLOOKUP(A831,'City-details'!$A$1:$C$1001,2,0)</f>
        <v>A</v>
      </c>
      <c r="S831" t="str">
        <f t="shared" si="51"/>
        <v>Poor</v>
      </c>
    </row>
    <row r="832" spans="1:19">
      <c r="A832" t="s">
        <v>845</v>
      </c>
      <c r="B832" s="1">
        <v>10.56</v>
      </c>
      <c r="C832" s="4">
        <v>8</v>
      </c>
      <c r="D832" s="2">
        <v>4.2240000000000002</v>
      </c>
      <c r="E832" s="1">
        <v>88.703999999999994</v>
      </c>
      <c r="F832" s="3">
        <v>43489</v>
      </c>
      <c r="G832" s="5">
        <v>0.73819444444444404</v>
      </c>
      <c r="H832" t="s">
        <v>15</v>
      </c>
      <c r="I832" s="1">
        <v>4.2240000000000002</v>
      </c>
      <c r="J832" s="6">
        <v>7.6</v>
      </c>
      <c r="K832" t="str">
        <f t="shared" si="48"/>
        <v>Jan</v>
      </c>
      <c r="L832" t="str">
        <f t="shared" si="49"/>
        <v>Thu</v>
      </c>
      <c r="M832" t="str">
        <f t="shared" si="50"/>
        <v>evening</v>
      </c>
      <c r="N832" t="str">
        <f>VLOOKUP(A832,'Customer-details'!$A$1:$C$1001,2,0)</f>
        <v>Normal</v>
      </c>
      <c r="O832" t="str">
        <f>VLOOKUP(A832,'Customer-details'!$A$1:$C$1001,3,0)</f>
        <v>Male</v>
      </c>
      <c r="P832" t="str">
        <f>VLOOKUP(A832,'Product-details'!$A$1:$C$1001,2,0)</f>
        <v>Electronic accessories</v>
      </c>
      <c r="Q832" t="str">
        <f>VLOOKUP(A832,'City-details'!$A$1:$C$1001,3,0)</f>
        <v>Yangon</v>
      </c>
      <c r="R832" t="str">
        <f>VLOOKUP(A832,'City-details'!$A$1:$C$1001,2,0)</f>
        <v>A</v>
      </c>
      <c r="S832" t="str">
        <f t="shared" si="51"/>
        <v>Average</v>
      </c>
    </row>
    <row r="833" spans="1:19">
      <c r="A833" t="s">
        <v>846</v>
      </c>
      <c r="B833" s="1">
        <v>62.57</v>
      </c>
      <c r="C833" s="4">
        <v>4</v>
      </c>
      <c r="D833" s="2">
        <v>12.513999999999999</v>
      </c>
      <c r="E833" s="1">
        <v>262.79399999999998</v>
      </c>
      <c r="F833" s="3">
        <v>43521</v>
      </c>
      <c r="G833" s="5">
        <v>0.77569444444444402</v>
      </c>
      <c r="H833" t="s">
        <v>15</v>
      </c>
      <c r="I833" s="1">
        <v>12.513999999999999</v>
      </c>
      <c r="J833" s="6">
        <v>9.5</v>
      </c>
      <c r="K833" t="str">
        <f t="shared" si="48"/>
        <v>Feb</v>
      </c>
      <c r="L833" t="str">
        <f t="shared" si="49"/>
        <v>Mon</v>
      </c>
      <c r="M833" t="str">
        <f t="shared" si="50"/>
        <v>evening</v>
      </c>
      <c r="N833" t="str">
        <f>VLOOKUP(A833,'Customer-details'!$A$1:$C$1001,2,0)</f>
        <v>Normal</v>
      </c>
      <c r="O833" t="str">
        <f>VLOOKUP(A833,'Customer-details'!$A$1:$C$1001,3,0)</f>
        <v>Male</v>
      </c>
      <c r="P833" t="str">
        <f>VLOOKUP(A833,'Product-details'!$A$1:$C$1001,2,0)</f>
        <v>Health and beauty</v>
      </c>
      <c r="Q833" t="str">
        <f>VLOOKUP(A833,'City-details'!$A$1:$C$1001,3,0)</f>
        <v>Mandalay</v>
      </c>
      <c r="R833" t="str">
        <f>VLOOKUP(A833,'City-details'!$A$1:$C$1001,2,0)</f>
        <v>B</v>
      </c>
      <c r="S833" t="str">
        <f t="shared" si="51"/>
        <v>Good</v>
      </c>
    </row>
    <row r="834" spans="1:19">
      <c r="A834" t="s">
        <v>847</v>
      </c>
      <c r="B834" s="1">
        <v>11.85</v>
      </c>
      <c r="C834" s="4">
        <v>8</v>
      </c>
      <c r="D834" s="2">
        <v>4.74</v>
      </c>
      <c r="E834" s="1">
        <v>99.54</v>
      </c>
      <c r="F834" s="3">
        <v>43474</v>
      </c>
      <c r="G834" s="5">
        <v>0.69027777777777799</v>
      </c>
      <c r="H834" t="s">
        <v>15</v>
      </c>
      <c r="I834" s="1">
        <v>4.74</v>
      </c>
      <c r="J834" s="6">
        <v>4.0999999999999996</v>
      </c>
      <c r="K834" t="str">
        <f t="shared" ref="K834:K897" si="52">TEXT(F834,"MMM")</f>
        <v>Jan</v>
      </c>
      <c r="L834" t="str">
        <f t="shared" ref="L834:L897" si="53">TEXT(F834,"ddd")</f>
        <v>Wed</v>
      </c>
      <c r="M834" t="str">
        <f t="shared" si="50"/>
        <v>evening</v>
      </c>
      <c r="N834" t="str">
        <f>VLOOKUP(A834,'Customer-details'!$A$1:$C$1001,2,0)</f>
        <v>Member</v>
      </c>
      <c r="O834" t="str">
        <f>VLOOKUP(A834,'Customer-details'!$A$1:$C$1001,3,0)</f>
        <v>Female</v>
      </c>
      <c r="P834" t="str">
        <f>VLOOKUP(A834,'Product-details'!$A$1:$C$1001,2,0)</f>
        <v>Sports and travel</v>
      </c>
      <c r="Q834" t="str">
        <f>VLOOKUP(A834,'City-details'!$A$1:$C$1001,3,0)</f>
        <v>Mandalay</v>
      </c>
      <c r="R834" t="str">
        <f>VLOOKUP(A834,'City-details'!$A$1:$C$1001,2,0)</f>
        <v>B</v>
      </c>
      <c r="S834" t="str">
        <f t="shared" si="51"/>
        <v>Poor</v>
      </c>
    </row>
    <row r="835" spans="1:19">
      <c r="A835" t="s">
        <v>848</v>
      </c>
      <c r="B835" s="1">
        <v>91.3</v>
      </c>
      <c r="C835" s="4">
        <v>1</v>
      </c>
      <c r="D835" s="2">
        <v>4.5650000000000004</v>
      </c>
      <c r="E835" s="1">
        <v>95.864999999999995</v>
      </c>
      <c r="F835" s="3">
        <v>43510</v>
      </c>
      <c r="G835" s="5">
        <v>0.61250000000000004</v>
      </c>
      <c r="H835" t="s">
        <v>13</v>
      </c>
      <c r="I835" s="1">
        <v>4.5650000000000004</v>
      </c>
      <c r="J835" s="6">
        <v>9.1999999999999993</v>
      </c>
      <c r="K835" t="str">
        <f t="shared" si="52"/>
        <v>Feb</v>
      </c>
      <c r="L835" t="str">
        <f t="shared" si="53"/>
        <v>Thu</v>
      </c>
      <c r="M835" t="str">
        <f t="shared" ref="M835:M898" si="54">IF(G835&lt;TIME(12,0,0),"morning",IF(AND(G835&gt;=TIME(12,0,0),G835&lt;TIME(16,0,0)),"afternoon","evening"))</f>
        <v>afternoon</v>
      </c>
      <c r="N835" t="str">
        <f>VLOOKUP(A835,'Customer-details'!$A$1:$C$1001,2,0)</f>
        <v>Member</v>
      </c>
      <c r="O835" t="str">
        <f>VLOOKUP(A835,'Customer-details'!$A$1:$C$1001,3,0)</f>
        <v>Male</v>
      </c>
      <c r="P835" t="str">
        <f>VLOOKUP(A835,'Product-details'!$A$1:$C$1001,2,0)</f>
        <v>Health and beauty</v>
      </c>
      <c r="Q835" t="str">
        <f>VLOOKUP(A835,'City-details'!$A$1:$C$1001,3,0)</f>
        <v>Yangon</v>
      </c>
      <c r="R835" t="str">
        <f>VLOOKUP(A835,'City-details'!$A$1:$C$1001,2,0)</f>
        <v>A</v>
      </c>
      <c r="S835" t="str">
        <f t="shared" ref="S835:S898" si="55">IF(J835&gt;=8,"Good",IF(AND(J835&lt;8,J835&gt;=6),"Average","Poor"))</f>
        <v>Good</v>
      </c>
    </row>
    <row r="836" spans="1:19">
      <c r="A836" t="s">
        <v>849</v>
      </c>
      <c r="B836" s="1">
        <v>40.729999999999997</v>
      </c>
      <c r="C836" s="4">
        <v>7</v>
      </c>
      <c r="D836" s="2">
        <v>14.2555</v>
      </c>
      <c r="E836" s="1">
        <v>299.3655</v>
      </c>
      <c r="F836" s="3">
        <v>43536</v>
      </c>
      <c r="G836" s="5">
        <v>0.45902777777777798</v>
      </c>
      <c r="H836" t="s">
        <v>13</v>
      </c>
      <c r="I836" s="1">
        <v>14.2555</v>
      </c>
      <c r="J836" s="6">
        <v>5.4</v>
      </c>
      <c r="K836" t="str">
        <f t="shared" si="52"/>
        <v>Mar</v>
      </c>
      <c r="L836" t="str">
        <f t="shared" si="53"/>
        <v>Tue</v>
      </c>
      <c r="M836" t="str">
        <f t="shared" si="54"/>
        <v>morning</v>
      </c>
      <c r="N836" t="str">
        <f>VLOOKUP(A836,'Customer-details'!$A$1:$C$1001,2,0)</f>
        <v>Member</v>
      </c>
      <c r="O836" t="str">
        <f>VLOOKUP(A836,'Customer-details'!$A$1:$C$1001,3,0)</f>
        <v>Female</v>
      </c>
      <c r="P836" t="str">
        <f>VLOOKUP(A836,'Product-details'!$A$1:$C$1001,2,0)</f>
        <v>Home and lifestyle</v>
      </c>
      <c r="Q836" t="str">
        <f>VLOOKUP(A836,'City-details'!$A$1:$C$1001,3,0)</f>
        <v>Mandalay</v>
      </c>
      <c r="R836" t="str">
        <f>VLOOKUP(A836,'City-details'!$A$1:$C$1001,2,0)</f>
        <v>B</v>
      </c>
      <c r="S836" t="str">
        <f t="shared" si="55"/>
        <v>Poor</v>
      </c>
    </row>
    <row r="837" spans="1:19">
      <c r="A837" t="s">
        <v>850</v>
      </c>
      <c r="B837" s="1">
        <v>52.38</v>
      </c>
      <c r="C837" s="4">
        <v>1</v>
      </c>
      <c r="D837" s="2">
        <v>2.6190000000000002</v>
      </c>
      <c r="E837" s="1">
        <v>54.999000000000002</v>
      </c>
      <c r="F837" s="3">
        <v>43550</v>
      </c>
      <c r="G837" s="5">
        <v>0.82222222222222197</v>
      </c>
      <c r="H837" t="s">
        <v>15</v>
      </c>
      <c r="I837" s="1">
        <v>2.6190000000000002</v>
      </c>
      <c r="J837" s="6">
        <v>5.8</v>
      </c>
      <c r="K837" t="str">
        <f t="shared" si="52"/>
        <v>Mar</v>
      </c>
      <c r="L837" t="str">
        <f t="shared" si="53"/>
        <v>Tue</v>
      </c>
      <c r="M837" t="str">
        <f t="shared" si="54"/>
        <v>evening</v>
      </c>
      <c r="N837" t="str">
        <f>VLOOKUP(A837,'Customer-details'!$A$1:$C$1001,2,0)</f>
        <v>Normal</v>
      </c>
      <c r="O837" t="str">
        <f>VLOOKUP(A837,'Customer-details'!$A$1:$C$1001,3,0)</f>
        <v>Male</v>
      </c>
      <c r="P837" t="str">
        <f>VLOOKUP(A837,'Product-details'!$A$1:$C$1001,2,0)</f>
        <v>Fashion accessories</v>
      </c>
      <c r="Q837" t="str">
        <f>VLOOKUP(A837,'City-details'!$A$1:$C$1001,3,0)</f>
        <v>Yangon</v>
      </c>
      <c r="R837" t="str">
        <f>VLOOKUP(A837,'City-details'!$A$1:$C$1001,2,0)</f>
        <v>A</v>
      </c>
      <c r="S837" t="str">
        <f t="shared" si="55"/>
        <v>Poor</v>
      </c>
    </row>
    <row r="838" spans="1:19">
      <c r="A838" t="s">
        <v>851</v>
      </c>
      <c r="B838" s="1">
        <v>38.54</v>
      </c>
      <c r="C838" s="4">
        <v>5</v>
      </c>
      <c r="D838" s="2">
        <v>9.6349999999999998</v>
      </c>
      <c r="E838" s="1">
        <v>202.33500000000001</v>
      </c>
      <c r="F838" s="3">
        <v>43474</v>
      </c>
      <c r="G838" s="5">
        <v>0.56527777777777799</v>
      </c>
      <c r="H838" t="s">
        <v>13</v>
      </c>
      <c r="I838" s="1">
        <v>9.6349999999999998</v>
      </c>
      <c r="J838" s="6">
        <v>5.6</v>
      </c>
      <c r="K838" t="str">
        <f t="shared" si="52"/>
        <v>Jan</v>
      </c>
      <c r="L838" t="str">
        <f t="shared" si="53"/>
        <v>Wed</v>
      </c>
      <c r="M838" t="str">
        <f t="shared" si="54"/>
        <v>afternoon</v>
      </c>
      <c r="N838" t="str">
        <f>VLOOKUP(A838,'Customer-details'!$A$1:$C$1001,2,0)</f>
        <v>Member</v>
      </c>
      <c r="O838" t="str">
        <f>VLOOKUP(A838,'Customer-details'!$A$1:$C$1001,3,0)</f>
        <v>Male</v>
      </c>
      <c r="P838" t="str">
        <f>VLOOKUP(A838,'Product-details'!$A$1:$C$1001,2,0)</f>
        <v>Fashion accessories</v>
      </c>
      <c r="Q838" t="str">
        <f>VLOOKUP(A838,'City-details'!$A$1:$C$1001,3,0)</f>
        <v>Yangon</v>
      </c>
      <c r="R838" t="str">
        <f>VLOOKUP(A838,'City-details'!$A$1:$C$1001,2,0)</f>
        <v>A</v>
      </c>
      <c r="S838" t="str">
        <f t="shared" si="55"/>
        <v>Poor</v>
      </c>
    </row>
    <row r="839" spans="1:19">
      <c r="A839" t="s">
        <v>852</v>
      </c>
      <c r="B839" s="1">
        <v>44.63</v>
      </c>
      <c r="C839" s="4">
        <v>6</v>
      </c>
      <c r="D839" s="2">
        <v>13.388999999999999</v>
      </c>
      <c r="E839" s="1">
        <v>281.16899999999998</v>
      </c>
      <c r="F839" s="3">
        <v>43467</v>
      </c>
      <c r="G839" s="5">
        <v>0.83888888888888902</v>
      </c>
      <c r="H839" t="s">
        <v>17</v>
      </c>
      <c r="I839" s="1">
        <v>13.388999999999999</v>
      </c>
      <c r="J839" s="6">
        <v>5.0999999999999996</v>
      </c>
      <c r="K839" t="str">
        <f t="shared" si="52"/>
        <v>Jan</v>
      </c>
      <c r="L839" t="str">
        <f t="shared" si="53"/>
        <v>Wed</v>
      </c>
      <c r="M839" t="str">
        <f t="shared" si="54"/>
        <v>evening</v>
      </c>
      <c r="N839" t="str">
        <f>VLOOKUP(A839,'Customer-details'!$A$1:$C$1001,2,0)</f>
        <v>Normal</v>
      </c>
      <c r="O839" t="str">
        <f>VLOOKUP(A839,'Customer-details'!$A$1:$C$1001,3,0)</f>
        <v>Male</v>
      </c>
      <c r="P839" t="str">
        <f>VLOOKUP(A839,'Product-details'!$A$1:$C$1001,2,0)</f>
        <v>Sports and travel</v>
      </c>
      <c r="Q839" t="str">
        <f>VLOOKUP(A839,'City-details'!$A$1:$C$1001,3,0)</f>
        <v>Mandalay</v>
      </c>
      <c r="R839" t="str">
        <f>VLOOKUP(A839,'City-details'!$A$1:$C$1001,2,0)</f>
        <v>B</v>
      </c>
      <c r="S839" t="str">
        <f t="shared" si="55"/>
        <v>Poor</v>
      </c>
    </row>
    <row r="840" spans="1:19">
      <c r="A840" t="s">
        <v>853</v>
      </c>
      <c r="B840" s="1">
        <v>55.87</v>
      </c>
      <c r="C840" s="4">
        <v>10</v>
      </c>
      <c r="D840" s="2">
        <v>27.934999999999999</v>
      </c>
      <c r="E840" s="1">
        <v>586.63499999999999</v>
      </c>
      <c r="F840" s="3">
        <v>43480</v>
      </c>
      <c r="G840" s="5">
        <v>0.625694444444444</v>
      </c>
      <c r="H840" t="s">
        <v>15</v>
      </c>
      <c r="I840" s="1">
        <v>27.934999999999999</v>
      </c>
      <c r="J840" s="6">
        <v>5.8</v>
      </c>
      <c r="K840" t="str">
        <f t="shared" si="52"/>
        <v>Jan</v>
      </c>
      <c r="L840" t="str">
        <f t="shared" si="53"/>
        <v>Tue</v>
      </c>
      <c r="M840" t="str">
        <f t="shared" si="54"/>
        <v>afternoon</v>
      </c>
      <c r="N840" t="str">
        <f>VLOOKUP(A840,'Customer-details'!$A$1:$C$1001,2,0)</f>
        <v>Normal</v>
      </c>
      <c r="O840" t="str">
        <f>VLOOKUP(A840,'Customer-details'!$A$1:$C$1001,3,0)</f>
        <v>Male</v>
      </c>
      <c r="P840" t="str">
        <f>VLOOKUP(A840,'Product-details'!$A$1:$C$1001,2,0)</f>
        <v>Electronic accessories</v>
      </c>
      <c r="Q840" t="str">
        <f>VLOOKUP(A840,'City-details'!$A$1:$C$1001,3,0)</f>
        <v>Naypyitaw</v>
      </c>
      <c r="R840" t="str">
        <f>VLOOKUP(A840,'City-details'!$A$1:$C$1001,2,0)</f>
        <v>C</v>
      </c>
      <c r="S840" t="str">
        <f t="shared" si="55"/>
        <v>Poor</v>
      </c>
    </row>
    <row r="841" spans="1:19">
      <c r="A841" t="s">
        <v>854</v>
      </c>
      <c r="B841" s="1">
        <v>29.22</v>
      </c>
      <c r="C841" s="4">
        <v>6</v>
      </c>
      <c r="D841" s="2">
        <v>8.766</v>
      </c>
      <c r="E841" s="1">
        <v>184.08600000000001</v>
      </c>
      <c r="F841" s="3">
        <v>43466</v>
      </c>
      <c r="G841" s="5">
        <v>0.48611111111111099</v>
      </c>
      <c r="H841" t="s">
        <v>13</v>
      </c>
      <c r="I841" s="1">
        <v>8.766</v>
      </c>
      <c r="J841" s="6">
        <v>5</v>
      </c>
      <c r="K841" t="str">
        <f t="shared" si="52"/>
        <v>Jan</v>
      </c>
      <c r="L841" t="str">
        <f t="shared" si="53"/>
        <v>Tue</v>
      </c>
      <c r="M841" t="str">
        <f t="shared" si="54"/>
        <v>morning</v>
      </c>
      <c r="N841" t="str">
        <f>VLOOKUP(A841,'Customer-details'!$A$1:$C$1001,2,0)</f>
        <v>Member</v>
      </c>
      <c r="O841" t="str">
        <f>VLOOKUP(A841,'Customer-details'!$A$1:$C$1001,3,0)</f>
        <v>Female</v>
      </c>
      <c r="P841" t="str">
        <f>VLOOKUP(A841,'Product-details'!$A$1:$C$1001,2,0)</f>
        <v>Sports and travel</v>
      </c>
      <c r="Q841" t="str">
        <f>VLOOKUP(A841,'City-details'!$A$1:$C$1001,3,0)</f>
        <v>Naypyitaw</v>
      </c>
      <c r="R841" t="str">
        <f>VLOOKUP(A841,'City-details'!$A$1:$C$1001,2,0)</f>
        <v>C</v>
      </c>
      <c r="S841" t="str">
        <f t="shared" si="55"/>
        <v>Poor</v>
      </c>
    </row>
    <row r="842" spans="1:19">
      <c r="A842" t="s">
        <v>855</v>
      </c>
      <c r="B842" s="1">
        <v>51.94</v>
      </c>
      <c r="C842" s="4">
        <v>3</v>
      </c>
      <c r="D842" s="2">
        <v>7.7910000000000004</v>
      </c>
      <c r="E842" s="1">
        <v>163.61099999999999</v>
      </c>
      <c r="F842" s="3">
        <v>43511</v>
      </c>
      <c r="G842" s="5">
        <v>0.63958333333333295</v>
      </c>
      <c r="H842" t="s">
        <v>15</v>
      </c>
      <c r="I842" s="1">
        <v>7.7910000000000004</v>
      </c>
      <c r="J842" s="6">
        <v>7.9</v>
      </c>
      <c r="K842" t="str">
        <f t="shared" si="52"/>
        <v>Feb</v>
      </c>
      <c r="L842" t="str">
        <f t="shared" si="53"/>
        <v>Fri</v>
      </c>
      <c r="M842" t="str">
        <f t="shared" si="54"/>
        <v>afternoon</v>
      </c>
      <c r="N842" t="str">
        <f>VLOOKUP(A842,'Customer-details'!$A$1:$C$1001,2,0)</f>
        <v>Normal</v>
      </c>
      <c r="O842" t="str">
        <f>VLOOKUP(A842,'Customer-details'!$A$1:$C$1001,3,0)</f>
        <v>Male</v>
      </c>
      <c r="P842" t="str">
        <f>VLOOKUP(A842,'Product-details'!$A$1:$C$1001,2,0)</f>
        <v>Fashion accessories</v>
      </c>
      <c r="Q842" t="str">
        <f>VLOOKUP(A842,'City-details'!$A$1:$C$1001,3,0)</f>
        <v>Yangon</v>
      </c>
      <c r="R842" t="str">
        <f>VLOOKUP(A842,'City-details'!$A$1:$C$1001,2,0)</f>
        <v>A</v>
      </c>
      <c r="S842" t="str">
        <f t="shared" si="55"/>
        <v>Average</v>
      </c>
    </row>
    <row r="843" spans="1:19">
      <c r="A843" t="s">
        <v>856</v>
      </c>
      <c r="B843" s="1">
        <v>60.3</v>
      </c>
      <c r="C843" s="4">
        <v>1</v>
      </c>
      <c r="D843" s="2">
        <v>3.0150000000000001</v>
      </c>
      <c r="E843" s="1">
        <v>63.314999999999998</v>
      </c>
      <c r="F843" s="3">
        <v>43524</v>
      </c>
      <c r="G843" s="5">
        <v>0.73472222222222205</v>
      </c>
      <c r="H843" t="s">
        <v>15</v>
      </c>
      <c r="I843" s="1">
        <v>3.0150000000000001</v>
      </c>
      <c r="J843" s="6">
        <v>6</v>
      </c>
      <c r="K843" t="str">
        <f t="shared" si="52"/>
        <v>Feb</v>
      </c>
      <c r="L843" t="str">
        <f t="shared" si="53"/>
        <v>Thu</v>
      </c>
      <c r="M843" t="str">
        <f t="shared" si="54"/>
        <v>evening</v>
      </c>
      <c r="N843" t="str">
        <f>VLOOKUP(A843,'Customer-details'!$A$1:$C$1001,2,0)</f>
        <v>Normal</v>
      </c>
      <c r="O843" t="str">
        <f>VLOOKUP(A843,'Customer-details'!$A$1:$C$1001,3,0)</f>
        <v>Male</v>
      </c>
      <c r="P843" t="str">
        <f>VLOOKUP(A843,'Product-details'!$A$1:$C$1001,2,0)</f>
        <v>Electronic accessories</v>
      </c>
      <c r="Q843" t="str">
        <f>VLOOKUP(A843,'City-details'!$A$1:$C$1001,3,0)</f>
        <v>Mandalay</v>
      </c>
      <c r="R843" t="str">
        <f>VLOOKUP(A843,'City-details'!$A$1:$C$1001,2,0)</f>
        <v>B</v>
      </c>
      <c r="S843" t="str">
        <f t="shared" si="55"/>
        <v>Average</v>
      </c>
    </row>
    <row r="844" spans="1:19">
      <c r="A844" t="s">
        <v>857</v>
      </c>
      <c r="B844" s="1">
        <v>39.47</v>
      </c>
      <c r="C844" s="4">
        <v>2</v>
      </c>
      <c r="D844" s="2">
        <v>3.9470000000000001</v>
      </c>
      <c r="E844" s="1">
        <v>82.887</v>
      </c>
      <c r="F844" s="3">
        <v>43526</v>
      </c>
      <c r="G844" s="5">
        <v>0.67777777777777803</v>
      </c>
      <c r="H844" t="s">
        <v>17</v>
      </c>
      <c r="I844" s="1">
        <v>3.9470000000000001</v>
      </c>
      <c r="J844" s="6">
        <v>5</v>
      </c>
      <c r="K844" t="str">
        <f t="shared" si="52"/>
        <v>Mar</v>
      </c>
      <c r="L844" t="str">
        <f t="shared" si="53"/>
        <v>Sat</v>
      </c>
      <c r="M844" t="str">
        <f t="shared" si="54"/>
        <v>evening</v>
      </c>
      <c r="N844" t="str">
        <f>VLOOKUP(A844,'Customer-details'!$A$1:$C$1001,2,0)</f>
        <v>Member</v>
      </c>
      <c r="O844" t="str">
        <f>VLOOKUP(A844,'Customer-details'!$A$1:$C$1001,3,0)</f>
        <v>Female</v>
      </c>
      <c r="P844" t="str">
        <f>VLOOKUP(A844,'Product-details'!$A$1:$C$1001,2,0)</f>
        <v>Sports and travel</v>
      </c>
      <c r="Q844" t="str">
        <f>VLOOKUP(A844,'City-details'!$A$1:$C$1001,3,0)</f>
        <v>Yangon</v>
      </c>
      <c r="R844" t="str">
        <f>VLOOKUP(A844,'City-details'!$A$1:$C$1001,2,0)</f>
        <v>A</v>
      </c>
      <c r="S844" t="str">
        <f t="shared" si="55"/>
        <v>Poor</v>
      </c>
    </row>
    <row r="845" spans="1:19">
      <c r="A845" t="s">
        <v>858</v>
      </c>
      <c r="B845" s="1">
        <v>14.87</v>
      </c>
      <c r="C845" s="4">
        <v>2</v>
      </c>
      <c r="D845" s="2">
        <v>1.4870000000000001</v>
      </c>
      <c r="E845" s="1">
        <v>31.227</v>
      </c>
      <c r="F845" s="3">
        <v>43509</v>
      </c>
      <c r="G845" s="5">
        <v>0.76041666666666696</v>
      </c>
      <c r="H845" t="s">
        <v>17</v>
      </c>
      <c r="I845" s="1">
        <v>1.4870000000000001</v>
      </c>
      <c r="J845" s="6">
        <v>8.9</v>
      </c>
      <c r="K845" t="str">
        <f t="shared" si="52"/>
        <v>Feb</v>
      </c>
      <c r="L845" t="str">
        <f t="shared" si="53"/>
        <v>Wed</v>
      </c>
      <c r="M845" t="str">
        <f t="shared" si="54"/>
        <v>evening</v>
      </c>
      <c r="N845" t="str">
        <f>VLOOKUP(A845,'Customer-details'!$A$1:$C$1001,2,0)</f>
        <v>Member</v>
      </c>
      <c r="O845" t="str">
        <f>VLOOKUP(A845,'Customer-details'!$A$1:$C$1001,3,0)</f>
        <v>Female</v>
      </c>
      <c r="P845" t="str">
        <f>VLOOKUP(A845,'Product-details'!$A$1:$C$1001,2,0)</f>
        <v>Food and beverages</v>
      </c>
      <c r="Q845" t="str">
        <f>VLOOKUP(A845,'City-details'!$A$1:$C$1001,3,0)</f>
        <v>Naypyitaw</v>
      </c>
      <c r="R845" t="str">
        <f>VLOOKUP(A845,'City-details'!$A$1:$C$1001,2,0)</f>
        <v>C</v>
      </c>
      <c r="S845" t="str">
        <f t="shared" si="55"/>
        <v>Good</v>
      </c>
    </row>
    <row r="846" spans="1:19">
      <c r="A846" t="s">
        <v>859</v>
      </c>
      <c r="B846" s="1">
        <v>21.32</v>
      </c>
      <c r="C846" s="4">
        <v>1</v>
      </c>
      <c r="D846" s="2">
        <v>1.0660000000000001</v>
      </c>
      <c r="E846" s="1">
        <v>22.385999999999999</v>
      </c>
      <c r="F846" s="3">
        <v>43491</v>
      </c>
      <c r="G846" s="5">
        <v>0.52986111111111101</v>
      </c>
      <c r="H846" t="s">
        <v>15</v>
      </c>
      <c r="I846" s="1">
        <v>1.0660000000000001</v>
      </c>
      <c r="J846" s="6">
        <v>5.9</v>
      </c>
      <c r="K846" t="str">
        <f t="shared" si="52"/>
        <v>Jan</v>
      </c>
      <c r="L846" t="str">
        <f t="shared" si="53"/>
        <v>Sat</v>
      </c>
      <c r="M846" t="str">
        <f t="shared" si="54"/>
        <v>afternoon</v>
      </c>
      <c r="N846" t="str">
        <f>VLOOKUP(A846,'Customer-details'!$A$1:$C$1001,2,0)</f>
        <v>Normal</v>
      </c>
      <c r="O846" t="str">
        <f>VLOOKUP(A846,'Customer-details'!$A$1:$C$1001,3,0)</f>
        <v>Male</v>
      </c>
      <c r="P846" t="str">
        <f>VLOOKUP(A846,'Product-details'!$A$1:$C$1001,2,0)</f>
        <v>Fashion accessories</v>
      </c>
      <c r="Q846" t="str">
        <f>VLOOKUP(A846,'City-details'!$A$1:$C$1001,3,0)</f>
        <v>Yangon</v>
      </c>
      <c r="R846" t="str">
        <f>VLOOKUP(A846,'City-details'!$A$1:$C$1001,2,0)</f>
        <v>A</v>
      </c>
      <c r="S846" t="str">
        <f t="shared" si="55"/>
        <v>Poor</v>
      </c>
    </row>
    <row r="847" spans="1:19">
      <c r="A847" t="s">
        <v>860</v>
      </c>
      <c r="B847" s="1">
        <v>93.78</v>
      </c>
      <c r="C847" s="4">
        <v>3</v>
      </c>
      <c r="D847" s="2">
        <v>14.067</v>
      </c>
      <c r="E847" s="1">
        <v>295.40699999999998</v>
      </c>
      <c r="F847" s="3">
        <v>43495</v>
      </c>
      <c r="G847" s="5">
        <v>0.48055555555555601</v>
      </c>
      <c r="H847" t="s">
        <v>17</v>
      </c>
      <c r="I847" s="1">
        <v>14.067</v>
      </c>
      <c r="J847" s="6">
        <v>5.9</v>
      </c>
      <c r="K847" t="str">
        <f t="shared" si="52"/>
        <v>Jan</v>
      </c>
      <c r="L847" t="str">
        <f t="shared" si="53"/>
        <v>Wed</v>
      </c>
      <c r="M847" t="str">
        <f t="shared" si="54"/>
        <v>morning</v>
      </c>
      <c r="N847" t="str">
        <f>VLOOKUP(A847,'Customer-details'!$A$1:$C$1001,2,0)</f>
        <v>Member</v>
      </c>
      <c r="O847" t="str">
        <f>VLOOKUP(A847,'Customer-details'!$A$1:$C$1001,3,0)</f>
        <v>Male</v>
      </c>
      <c r="P847" t="str">
        <f>VLOOKUP(A847,'Product-details'!$A$1:$C$1001,2,0)</f>
        <v>Electronic accessories</v>
      </c>
      <c r="Q847" t="str">
        <f>VLOOKUP(A847,'City-details'!$A$1:$C$1001,3,0)</f>
        <v>Yangon</v>
      </c>
      <c r="R847" t="str">
        <f>VLOOKUP(A847,'City-details'!$A$1:$C$1001,2,0)</f>
        <v>A</v>
      </c>
      <c r="S847" t="str">
        <f t="shared" si="55"/>
        <v>Poor</v>
      </c>
    </row>
    <row r="848" spans="1:19">
      <c r="A848" t="s">
        <v>861</v>
      </c>
      <c r="B848" s="1">
        <v>73.260000000000005</v>
      </c>
      <c r="C848" s="4">
        <v>1</v>
      </c>
      <c r="D848" s="2">
        <v>3.6629999999999998</v>
      </c>
      <c r="E848" s="1">
        <v>76.923000000000002</v>
      </c>
      <c r="F848" s="3">
        <v>43492</v>
      </c>
      <c r="G848" s="5">
        <v>0.75555555555555598</v>
      </c>
      <c r="H848" t="s">
        <v>13</v>
      </c>
      <c r="I848" s="1">
        <v>3.6629999999999998</v>
      </c>
      <c r="J848" s="6">
        <v>9.6999999999999993</v>
      </c>
      <c r="K848" t="str">
        <f t="shared" si="52"/>
        <v>Jan</v>
      </c>
      <c r="L848" t="str">
        <f t="shared" si="53"/>
        <v>Sun</v>
      </c>
      <c r="M848" t="str">
        <f t="shared" si="54"/>
        <v>evening</v>
      </c>
      <c r="N848" t="str">
        <f>VLOOKUP(A848,'Customer-details'!$A$1:$C$1001,2,0)</f>
        <v>Member</v>
      </c>
      <c r="O848" t="str">
        <f>VLOOKUP(A848,'Customer-details'!$A$1:$C$1001,3,0)</f>
        <v>Male</v>
      </c>
      <c r="P848" t="str">
        <f>VLOOKUP(A848,'Product-details'!$A$1:$C$1001,2,0)</f>
        <v>Electronic accessories</v>
      </c>
      <c r="Q848" t="str">
        <f>VLOOKUP(A848,'City-details'!$A$1:$C$1001,3,0)</f>
        <v>Yangon</v>
      </c>
      <c r="R848" t="str">
        <f>VLOOKUP(A848,'City-details'!$A$1:$C$1001,2,0)</f>
        <v>A</v>
      </c>
      <c r="S848" t="str">
        <f t="shared" si="55"/>
        <v>Good</v>
      </c>
    </row>
    <row r="849" spans="1:19">
      <c r="A849" t="s">
        <v>862</v>
      </c>
      <c r="B849" s="1">
        <v>22.38</v>
      </c>
      <c r="C849" s="4">
        <v>1</v>
      </c>
      <c r="D849" s="2">
        <v>1.119</v>
      </c>
      <c r="E849" s="1">
        <v>23.498999999999999</v>
      </c>
      <c r="F849" s="3">
        <v>43495</v>
      </c>
      <c r="G849" s="5">
        <v>0.71388888888888902</v>
      </c>
      <c r="H849" t="s">
        <v>17</v>
      </c>
      <c r="I849" s="1">
        <v>1.119</v>
      </c>
      <c r="J849" s="6">
        <v>8.6</v>
      </c>
      <c r="K849" t="str">
        <f t="shared" si="52"/>
        <v>Jan</v>
      </c>
      <c r="L849" t="str">
        <f t="shared" si="53"/>
        <v>Wed</v>
      </c>
      <c r="M849" t="str">
        <f t="shared" si="54"/>
        <v>evening</v>
      </c>
      <c r="N849" t="str">
        <f>VLOOKUP(A849,'Customer-details'!$A$1:$C$1001,2,0)</f>
        <v>Normal</v>
      </c>
      <c r="O849" t="str">
        <f>VLOOKUP(A849,'Customer-details'!$A$1:$C$1001,3,0)</f>
        <v>Female</v>
      </c>
      <c r="P849" t="str">
        <f>VLOOKUP(A849,'Product-details'!$A$1:$C$1001,2,0)</f>
        <v>Sports and travel</v>
      </c>
      <c r="Q849" t="str">
        <f>VLOOKUP(A849,'City-details'!$A$1:$C$1001,3,0)</f>
        <v>Naypyitaw</v>
      </c>
      <c r="R849" t="str">
        <f>VLOOKUP(A849,'City-details'!$A$1:$C$1001,2,0)</f>
        <v>C</v>
      </c>
      <c r="S849" t="str">
        <f t="shared" si="55"/>
        <v>Good</v>
      </c>
    </row>
    <row r="850" spans="1:19">
      <c r="A850" t="s">
        <v>863</v>
      </c>
      <c r="B850" s="1">
        <v>72.88</v>
      </c>
      <c r="C850" s="4">
        <v>9</v>
      </c>
      <c r="D850" s="2">
        <v>32.795999999999999</v>
      </c>
      <c r="E850" s="1">
        <v>688.71600000000001</v>
      </c>
      <c r="F850" s="3">
        <v>43473</v>
      </c>
      <c r="G850" s="5">
        <v>0.81805555555555598</v>
      </c>
      <c r="H850" t="s">
        <v>15</v>
      </c>
      <c r="I850" s="1">
        <v>32.795999999999999</v>
      </c>
      <c r="J850" s="6">
        <v>4</v>
      </c>
      <c r="K850" t="str">
        <f t="shared" si="52"/>
        <v>Jan</v>
      </c>
      <c r="L850" t="str">
        <f t="shared" si="53"/>
        <v>Tue</v>
      </c>
      <c r="M850" t="str">
        <f t="shared" si="54"/>
        <v>evening</v>
      </c>
      <c r="N850" t="str">
        <f>VLOOKUP(A850,'Customer-details'!$A$1:$C$1001,2,0)</f>
        <v>Member</v>
      </c>
      <c r="O850" t="str">
        <f>VLOOKUP(A850,'Customer-details'!$A$1:$C$1001,3,0)</f>
        <v>Female</v>
      </c>
      <c r="P850" t="str">
        <f>VLOOKUP(A850,'Product-details'!$A$1:$C$1001,2,0)</f>
        <v>Food and beverages</v>
      </c>
      <c r="Q850" t="str">
        <f>VLOOKUP(A850,'City-details'!$A$1:$C$1001,3,0)</f>
        <v>Naypyitaw</v>
      </c>
      <c r="R850" t="str">
        <f>VLOOKUP(A850,'City-details'!$A$1:$C$1001,2,0)</f>
        <v>C</v>
      </c>
      <c r="S850" t="str">
        <f t="shared" si="55"/>
        <v>Poor</v>
      </c>
    </row>
    <row r="851" spans="1:19">
      <c r="A851" t="s">
        <v>864</v>
      </c>
      <c r="B851" s="1">
        <v>99.1</v>
      </c>
      <c r="C851" s="4">
        <v>6</v>
      </c>
      <c r="D851" s="2">
        <v>29.73</v>
      </c>
      <c r="E851" s="1">
        <v>624.33000000000004</v>
      </c>
      <c r="F851" s="3">
        <v>43484</v>
      </c>
      <c r="G851" s="5">
        <v>0.54930555555555605</v>
      </c>
      <c r="H851" t="s">
        <v>15</v>
      </c>
      <c r="I851" s="1">
        <v>29.73</v>
      </c>
      <c r="J851" s="6">
        <v>4.2</v>
      </c>
      <c r="K851" t="str">
        <f t="shared" si="52"/>
        <v>Jan</v>
      </c>
      <c r="L851" t="str">
        <f t="shared" si="53"/>
        <v>Sat</v>
      </c>
      <c r="M851" t="str">
        <f t="shared" si="54"/>
        <v>afternoon</v>
      </c>
      <c r="N851" t="str">
        <f>VLOOKUP(A851,'Customer-details'!$A$1:$C$1001,2,0)</f>
        <v>Normal</v>
      </c>
      <c r="O851" t="str">
        <f>VLOOKUP(A851,'Customer-details'!$A$1:$C$1001,3,0)</f>
        <v>Female</v>
      </c>
      <c r="P851" t="str">
        <f>VLOOKUP(A851,'Product-details'!$A$1:$C$1001,2,0)</f>
        <v>Fashion accessories</v>
      </c>
      <c r="Q851" t="str">
        <f>VLOOKUP(A851,'City-details'!$A$1:$C$1001,3,0)</f>
        <v>Yangon</v>
      </c>
      <c r="R851" t="str">
        <f>VLOOKUP(A851,'City-details'!$A$1:$C$1001,2,0)</f>
        <v>A</v>
      </c>
      <c r="S851" t="str">
        <f t="shared" si="55"/>
        <v>Poor</v>
      </c>
    </row>
    <row r="852" spans="1:19">
      <c r="A852" t="s">
        <v>865</v>
      </c>
      <c r="B852" s="1">
        <v>74.099999999999994</v>
      </c>
      <c r="C852" s="4">
        <v>1</v>
      </c>
      <c r="D852" s="2">
        <v>3.7050000000000001</v>
      </c>
      <c r="E852" s="1">
        <v>77.805000000000007</v>
      </c>
      <c r="F852" s="3">
        <v>43490</v>
      </c>
      <c r="G852" s="5">
        <v>0.46180555555555602</v>
      </c>
      <c r="H852" t="s">
        <v>15</v>
      </c>
      <c r="I852" s="1">
        <v>3.7050000000000001</v>
      </c>
      <c r="J852" s="6">
        <v>9.1999999999999993</v>
      </c>
      <c r="K852" t="str">
        <f t="shared" si="52"/>
        <v>Jan</v>
      </c>
      <c r="L852" t="str">
        <f t="shared" si="53"/>
        <v>Fri</v>
      </c>
      <c r="M852" t="str">
        <f t="shared" si="54"/>
        <v>morning</v>
      </c>
      <c r="N852" t="str">
        <f>VLOOKUP(A852,'Customer-details'!$A$1:$C$1001,2,0)</f>
        <v>Normal</v>
      </c>
      <c r="O852" t="str">
        <f>VLOOKUP(A852,'Customer-details'!$A$1:$C$1001,3,0)</f>
        <v>Male</v>
      </c>
      <c r="P852" t="str">
        <f>VLOOKUP(A852,'Product-details'!$A$1:$C$1001,2,0)</f>
        <v>Fashion accessories</v>
      </c>
      <c r="Q852" t="str">
        <f>VLOOKUP(A852,'City-details'!$A$1:$C$1001,3,0)</f>
        <v>Yangon</v>
      </c>
      <c r="R852" t="str">
        <f>VLOOKUP(A852,'City-details'!$A$1:$C$1001,2,0)</f>
        <v>A</v>
      </c>
      <c r="S852" t="str">
        <f t="shared" si="55"/>
        <v>Good</v>
      </c>
    </row>
    <row r="853" spans="1:19">
      <c r="A853" t="s">
        <v>866</v>
      </c>
      <c r="B853" s="1">
        <v>98.48</v>
      </c>
      <c r="C853" s="4">
        <v>2</v>
      </c>
      <c r="D853" s="2">
        <v>9.8480000000000008</v>
      </c>
      <c r="E853" s="1">
        <v>206.80799999999999</v>
      </c>
      <c r="F853" s="3">
        <v>43515</v>
      </c>
      <c r="G853" s="5">
        <v>0.42499999999999999</v>
      </c>
      <c r="H853" t="s">
        <v>13</v>
      </c>
      <c r="I853" s="1">
        <v>9.8480000000000008</v>
      </c>
      <c r="J853" s="6">
        <v>9.1999999999999993</v>
      </c>
      <c r="K853" t="str">
        <f t="shared" si="52"/>
        <v>Feb</v>
      </c>
      <c r="L853" t="str">
        <f t="shared" si="53"/>
        <v>Tue</v>
      </c>
      <c r="M853" t="str">
        <f t="shared" si="54"/>
        <v>morning</v>
      </c>
      <c r="N853" t="str">
        <f>VLOOKUP(A853,'Customer-details'!$A$1:$C$1001,2,0)</f>
        <v>Normal</v>
      </c>
      <c r="O853" t="str">
        <f>VLOOKUP(A853,'Customer-details'!$A$1:$C$1001,3,0)</f>
        <v>Female</v>
      </c>
      <c r="P853" t="str">
        <f>VLOOKUP(A853,'Product-details'!$A$1:$C$1001,2,0)</f>
        <v>Fashion accessories</v>
      </c>
      <c r="Q853" t="str">
        <f>VLOOKUP(A853,'City-details'!$A$1:$C$1001,3,0)</f>
        <v>Yangon</v>
      </c>
      <c r="R853" t="str">
        <f>VLOOKUP(A853,'City-details'!$A$1:$C$1001,2,0)</f>
        <v>A</v>
      </c>
      <c r="S853" t="str">
        <f t="shared" si="55"/>
        <v>Good</v>
      </c>
    </row>
    <row r="854" spans="1:19">
      <c r="A854" t="s">
        <v>867</v>
      </c>
      <c r="B854" s="1">
        <v>53.19</v>
      </c>
      <c r="C854" s="4">
        <v>7</v>
      </c>
      <c r="D854" s="2">
        <v>18.616499999999998</v>
      </c>
      <c r="E854" s="1">
        <v>390.94650000000001</v>
      </c>
      <c r="F854" s="3">
        <v>43479</v>
      </c>
      <c r="G854" s="5">
        <v>0.65416666666666701</v>
      </c>
      <c r="H854" t="s">
        <v>13</v>
      </c>
      <c r="I854" s="1">
        <v>18.616499999999998</v>
      </c>
      <c r="J854" s="6">
        <v>5</v>
      </c>
      <c r="K854" t="str">
        <f t="shared" si="52"/>
        <v>Jan</v>
      </c>
      <c r="L854" t="str">
        <f t="shared" si="53"/>
        <v>Mon</v>
      </c>
      <c r="M854" t="str">
        <f t="shared" si="54"/>
        <v>afternoon</v>
      </c>
      <c r="N854" t="str">
        <f>VLOOKUP(A854,'Customer-details'!$A$1:$C$1001,2,0)</f>
        <v>Normal</v>
      </c>
      <c r="O854" t="str">
        <f>VLOOKUP(A854,'Customer-details'!$A$1:$C$1001,3,0)</f>
        <v>Male</v>
      </c>
      <c r="P854" t="str">
        <f>VLOOKUP(A854,'Product-details'!$A$1:$C$1001,2,0)</f>
        <v>Health and beauty</v>
      </c>
      <c r="Q854" t="str">
        <f>VLOOKUP(A854,'City-details'!$A$1:$C$1001,3,0)</f>
        <v>Naypyitaw</v>
      </c>
      <c r="R854" t="str">
        <f>VLOOKUP(A854,'City-details'!$A$1:$C$1001,2,0)</f>
        <v>C</v>
      </c>
      <c r="S854" t="str">
        <f t="shared" si="55"/>
        <v>Poor</v>
      </c>
    </row>
    <row r="855" spans="1:19">
      <c r="A855" t="s">
        <v>868</v>
      </c>
      <c r="B855" s="1">
        <v>52.79</v>
      </c>
      <c r="C855" s="4">
        <v>10</v>
      </c>
      <c r="D855" s="2">
        <v>26.395</v>
      </c>
      <c r="E855" s="1">
        <v>554.29499999999996</v>
      </c>
      <c r="F855" s="3">
        <v>43521</v>
      </c>
      <c r="G855" s="5">
        <v>0.49861111111111101</v>
      </c>
      <c r="H855" t="s">
        <v>13</v>
      </c>
      <c r="I855" s="1">
        <v>26.395</v>
      </c>
      <c r="J855" s="6">
        <v>10</v>
      </c>
      <c r="K855" t="str">
        <f t="shared" si="52"/>
        <v>Feb</v>
      </c>
      <c r="L855" t="str">
        <f t="shared" si="53"/>
        <v>Mon</v>
      </c>
      <c r="M855" t="str">
        <f t="shared" si="54"/>
        <v>morning</v>
      </c>
      <c r="N855" t="str">
        <f>VLOOKUP(A855,'Customer-details'!$A$1:$C$1001,2,0)</f>
        <v>Normal</v>
      </c>
      <c r="O855" t="str">
        <f>VLOOKUP(A855,'Customer-details'!$A$1:$C$1001,3,0)</f>
        <v>Female</v>
      </c>
      <c r="P855" t="str">
        <f>VLOOKUP(A855,'Product-details'!$A$1:$C$1001,2,0)</f>
        <v>Electronic accessories</v>
      </c>
      <c r="Q855" t="str">
        <f>VLOOKUP(A855,'City-details'!$A$1:$C$1001,3,0)</f>
        <v>Mandalay</v>
      </c>
      <c r="R855" t="str">
        <f>VLOOKUP(A855,'City-details'!$A$1:$C$1001,2,0)</f>
        <v>B</v>
      </c>
      <c r="S855" t="str">
        <f t="shared" si="55"/>
        <v>Good</v>
      </c>
    </row>
    <row r="856" spans="1:19">
      <c r="A856" t="s">
        <v>869</v>
      </c>
      <c r="B856" s="1">
        <v>95.95</v>
      </c>
      <c r="C856" s="4">
        <v>5</v>
      </c>
      <c r="D856" s="2">
        <v>23.987500000000001</v>
      </c>
      <c r="E856" s="1">
        <v>503.73750000000001</v>
      </c>
      <c r="F856" s="3">
        <v>43488</v>
      </c>
      <c r="G856" s="5">
        <v>0.59791666666666698</v>
      </c>
      <c r="H856" t="s">
        <v>13</v>
      </c>
      <c r="I856" s="1">
        <v>23.987500000000001</v>
      </c>
      <c r="J856" s="6">
        <v>8.8000000000000007</v>
      </c>
      <c r="K856" t="str">
        <f t="shared" si="52"/>
        <v>Jan</v>
      </c>
      <c r="L856" t="str">
        <f t="shared" si="53"/>
        <v>Wed</v>
      </c>
      <c r="M856" t="str">
        <f t="shared" si="54"/>
        <v>afternoon</v>
      </c>
      <c r="N856" t="str">
        <f>VLOOKUP(A856,'Customer-details'!$A$1:$C$1001,2,0)</f>
        <v>Member</v>
      </c>
      <c r="O856" t="str">
        <f>VLOOKUP(A856,'Customer-details'!$A$1:$C$1001,3,0)</f>
        <v>Female</v>
      </c>
      <c r="P856" t="str">
        <f>VLOOKUP(A856,'Product-details'!$A$1:$C$1001,2,0)</f>
        <v>Health and beauty</v>
      </c>
      <c r="Q856" t="str">
        <f>VLOOKUP(A856,'City-details'!$A$1:$C$1001,3,0)</f>
        <v>Yangon</v>
      </c>
      <c r="R856" t="str">
        <f>VLOOKUP(A856,'City-details'!$A$1:$C$1001,2,0)</f>
        <v>A</v>
      </c>
      <c r="S856" t="str">
        <f t="shared" si="55"/>
        <v>Good</v>
      </c>
    </row>
    <row r="857" spans="1:19">
      <c r="A857" t="s">
        <v>870</v>
      </c>
      <c r="B857" s="1">
        <v>36.51</v>
      </c>
      <c r="C857" s="4">
        <v>9</v>
      </c>
      <c r="D857" s="2">
        <v>16.429500000000001</v>
      </c>
      <c r="E857" s="1">
        <v>345.01949999999999</v>
      </c>
      <c r="F857" s="3">
        <v>43512</v>
      </c>
      <c r="G857" s="5">
        <v>0.452777777777778</v>
      </c>
      <c r="H857" t="s">
        <v>15</v>
      </c>
      <c r="I857" s="1">
        <v>16.429500000000001</v>
      </c>
      <c r="J857" s="6">
        <v>4.2</v>
      </c>
      <c r="K857" t="str">
        <f t="shared" si="52"/>
        <v>Feb</v>
      </c>
      <c r="L857" t="str">
        <f t="shared" si="53"/>
        <v>Sat</v>
      </c>
      <c r="M857" t="str">
        <f t="shared" si="54"/>
        <v>morning</v>
      </c>
      <c r="N857" t="str">
        <f>VLOOKUP(A857,'Customer-details'!$A$1:$C$1001,2,0)</f>
        <v>Normal</v>
      </c>
      <c r="O857" t="str">
        <f>VLOOKUP(A857,'Customer-details'!$A$1:$C$1001,3,0)</f>
        <v>Female</v>
      </c>
      <c r="P857" t="str">
        <f>VLOOKUP(A857,'Product-details'!$A$1:$C$1001,2,0)</f>
        <v>Fashion accessories</v>
      </c>
      <c r="Q857" t="str">
        <f>VLOOKUP(A857,'City-details'!$A$1:$C$1001,3,0)</f>
        <v>Mandalay</v>
      </c>
      <c r="R857" t="str">
        <f>VLOOKUP(A857,'City-details'!$A$1:$C$1001,2,0)</f>
        <v>B</v>
      </c>
      <c r="S857" t="str">
        <f t="shared" si="55"/>
        <v>Poor</v>
      </c>
    </row>
    <row r="858" spans="1:19">
      <c r="A858" t="s">
        <v>871</v>
      </c>
      <c r="B858" s="1">
        <v>21.12</v>
      </c>
      <c r="C858" s="4">
        <v>8</v>
      </c>
      <c r="D858" s="2">
        <v>8.4480000000000004</v>
      </c>
      <c r="E858" s="1">
        <v>177.40799999999999</v>
      </c>
      <c r="F858" s="3">
        <v>43466</v>
      </c>
      <c r="G858" s="5">
        <v>0.813194444444444</v>
      </c>
      <c r="H858" t="s">
        <v>15</v>
      </c>
      <c r="I858" s="1">
        <v>8.4480000000000004</v>
      </c>
      <c r="J858" s="6">
        <v>6.3</v>
      </c>
      <c r="K858" t="str">
        <f t="shared" si="52"/>
        <v>Jan</v>
      </c>
      <c r="L858" t="str">
        <f t="shared" si="53"/>
        <v>Tue</v>
      </c>
      <c r="M858" t="str">
        <f t="shared" si="54"/>
        <v>evening</v>
      </c>
      <c r="N858" t="str">
        <f>VLOOKUP(A858,'Customer-details'!$A$1:$C$1001,2,0)</f>
        <v>Normal</v>
      </c>
      <c r="O858" t="str">
        <f>VLOOKUP(A858,'Customer-details'!$A$1:$C$1001,3,0)</f>
        <v>Male</v>
      </c>
      <c r="P858" t="str">
        <f>VLOOKUP(A858,'Product-details'!$A$1:$C$1001,2,0)</f>
        <v>Food and beverages</v>
      </c>
      <c r="Q858" t="str">
        <f>VLOOKUP(A858,'City-details'!$A$1:$C$1001,3,0)</f>
        <v>Mandalay</v>
      </c>
      <c r="R858" t="str">
        <f>VLOOKUP(A858,'City-details'!$A$1:$C$1001,2,0)</f>
        <v>B</v>
      </c>
      <c r="S858" t="str">
        <f t="shared" si="55"/>
        <v>Average</v>
      </c>
    </row>
    <row r="859" spans="1:19">
      <c r="A859" t="s">
        <v>872</v>
      </c>
      <c r="B859" s="1">
        <v>28.31</v>
      </c>
      <c r="C859" s="4">
        <v>4</v>
      </c>
      <c r="D859" s="2">
        <v>5.6619999999999999</v>
      </c>
      <c r="E859" s="1">
        <v>118.902</v>
      </c>
      <c r="F859" s="3">
        <v>43531</v>
      </c>
      <c r="G859" s="5">
        <v>0.77430555555555503</v>
      </c>
      <c r="H859" t="s">
        <v>15</v>
      </c>
      <c r="I859" s="1">
        <v>5.6619999999999999</v>
      </c>
      <c r="J859" s="6">
        <v>8.1999999999999993</v>
      </c>
      <c r="K859" t="str">
        <f t="shared" si="52"/>
        <v>Mar</v>
      </c>
      <c r="L859" t="str">
        <f t="shared" si="53"/>
        <v>Thu</v>
      </c>
      <c r="M859" t="str">
        <f t="shared" si="54"/>
        <v>evening</v>
      </c>
      <c r="N859" t="str">
        <f>VLOOKUP(A859,'Customer-details'!$A$1:$C$1001,2,0)</f>
        <v>Member</v>
      </c>
      <c r="O859" t="str">
        <f>VLOOKUP(A859,'Customer-details'!$A$1:$C$1001,3,0)</f>
        <v>Female</v>
      </c>
      <c r="P859" t="str">
        <f>VLOOKUP(A859,'Product-details'!$A$1:$C$1001,2,0)</f>
        <v>Home and lifestyle</v>
      </c>
      <c r="Q859" t="str">
        <f>VLOOKUP(A859,'City-details'!$A$1:$C$1001,3,0)</f>
        <v>Yangon</v>
      </c>
      <c r="R859" t="str">
        <f>VLOOKUP(A859,'City-details'!$A$1:$C$1001,2,0)</f>
        <v>A</v>
      </c>
      <c r="S859" t="str">
        <f t="shared" si="55"/>
        <v>Good</v>
      </c>
    </row>
    <row r="860" spans="1:19">
      <c r="A860" t="s">
        <v>873</v>
      </c>
      <c r="B860" s="1">
        <v>57.59</v>
      </c>
      <c r="C860" s="4">
        <v>6</v>
      </c>
      <c r="D860" s="2">
        <v>17.277000000000001</v>
      </c>
      <c r="E860" s="1">
        <v>362.81700000000001</v>
      </c>
      <c r="F860" s="3">
        <v>43511</v>
      </c>
      <c r="G860" s="5">
        <v>0.57708333333333295</v>
      </c>
      <c r="H860" t="s">
        <v>15</v>
      </c>
      <c r="I860" s="1">
        <v>17.277000000000001</v>
      </c>
      <c r="J860" s="6">
        <v>5.0999999999999996</v>
      </c>
      <c r="K860" t="str">
        <f t="shared" si="52"/>
        <v>Feb</v>
      </c>
      <c r="L860" t="str">
        <f t="shared" si="53"/>
        <v>Fri</v>
      </c>
      <c r="M860" t="str">
        <f t="shared" si="54"/>
        <v>afternoon</v>
      </c>
      <c r="N860" t="str">
        <f>VLOOKUP(A860,'Customer-details'!$A$1:$C$1001,2,0)</f>
        <v>Normal</v>
      </c>
      <c r="O860" t="str">
        <f>VLOOKUP(A860,'Customer-details'!$A$1:$C$1001,3,0)</f>
        <v>Male</v>
      </c>
      <c r="P860" t="str">
        <f>VLOOKUP(A860,'Product-details'!$A$1:$C$1001,2,0)</f>
        <v>Health and beauty</v>
      </c>
      <c r="Q860" t="str">
        <f>VLOOKUP(A860,'City-details'!$A$1:$C$1001,3,0)</f>
        <v>Mandalay</v>
      </c>
      <c r="R860" t="str">
        <f>VLOOKUP(A860,'City-details'!$A$1:$C$1001,2,0)</f>
        <v>B</v>
      </c>
      <c r="S860" t="str">
        <f t="shared" si="55"/>
        <v>Poor</v>
      </c>
    </row>
    <row r="861" spans="1:19">
      <c r="A861" t="s">
        <v>874</v>
      </c>
      <c r="B861" s="1">
        <v>47.63</v>
      </c>
      <c r="C861" s="4">
        <v>9</v>
      </c>
      <c r="D861" s="2">
        <v>21.433499999999999</v>
      </c>
      <c r="E861" s="1">
        <v>450.1035</v>
      </c>
      <c r="F861" s="3">
        <v>43488</v>
      </c>
      <c r="G861" s="5">
        <v>0.52430555555555602</v>
      </c>
      <c r="H861" t="s">
        <v>15</v>
      </c>
      <c r="I861" s="1">
        <v>21.433499999999999</v>
      </c>
      <c r="J861" s="6">
        <v>5</v>
      </c>
      <c r="K861" t="str">
        <f t="shared" si="52"/>
        <v>Jan</v>
      </c>
      <c r="L861" t="str">
        <f t="shared" si="53"/>
        <v>Wed</v>
      </c>
      <c r="M861" t="str">
        <f t="shared" si="54"/>
        <v>afternoon</v>
      </c>
      <c r="N861" t="str">
        <f>VLOOKUP(A861,'Customer-details'!$A$1:$C$1001,2,0)</f>
        <v>Member</v>
      </c>
      <c r="O861" t="str">
        <f>VLOOKUP(A861,'Customer-details'!$A$1:$C$1001,3,0)</f>
        <v>Female</v>
      </c>
      <c r="P861" t="str">
        <f>VLOOKUP(A861,'Product-details'!$A$1:$C$1001,2,0)</f>
        <v>Food and beverages</v>
      </c>
      <c r="Q861" t="str">
        <f>VLOOKUP(A861,'City-details'!$A$1:$C$1001,3,0)</f>
        <v>Yangon</v>
      </c>
      <c r="R861" t="str">
        <f>VLOOKUP(A861,'City-details'!$A$1:$C$1001,2,0)</f>
        <v>A</v>
      </c>
      <c r="S861" t="str">
        <f t="shared" si="55"/>
        <v>Poor</v>
      </c>
    </row>
    <row r="862" spans="1:19">
      <c r="A862" t="s">
        <v>875</v>
      </c>
      <c r="B862" s="1">
        <v>86.27</v>
      </c>
      <c r="C862" s="4">
        <v>1</v>
      </c>
      <c r="D862" s="2">
        <v>4.3135000000000003</v>
      </c>
      <c r="E862" s="1">
        <v>90.583500000000001</v>
      </c>
      <c r="F862" s="3">
        <v>43516</v>
      </c>
      <c r="G862" s="5">
        <v>0.55833333333333302</v>
      </c>
      <c r="H862" t="s">
        <v>13</v>
      </c>
      <c r="I862" s="1">
        <v>4.3135000000000003</v>
      </c>
      <c r="J862" s="6">
        <v>7</v>
      </c>
      <c r="K862" t="str">
        <f t="shared" si="52"/>
        <v>Feb</v>
      </c>
      <c r="L862" t="str">
        <f t="shared" si="53"/>
        <v>Wed</v>
      </c>
      <c r="M862" t="str">
        <f t="shared" si="54"/>
        <v>afternoon</v>
      </c>
      <c r="N862" t="str">
        <f>VLOOKUP(A862,'Customer-details'!$A$1:$C$1001,2,0)</f>
        <v>Member</v>
      </c>
      <c r="O862" t="str">
        <f>VLOOKUP(A862,'Customer-details'!$A$1:$C$1001,3,0)</f>
        <v>Female</v>
      </c>
      <c r="P862" t="str">
        <f>VLOOKUP(A862,'Product-details'!$A$1:$C$1001,2,0)</f>
        <v>Home and lifestyle</v>
      </c>
      <c r="Q862" t="str">
        <f>VLOOKUP(A862,'City-details'!$A$1:$C$1001,3,0)</f>
        <v>Naypyitaw</v>
      </c>
      <c r="R862" t="str">
        <f>VLOOKUP(A862,'City-details'!$A$1:$C$1001,2,0)</f>
        <v>C</v>
      </c>
      <c r="S862" t="str">
        <f t="shared" si="55"/>
        <v>Average</v>
      </c>
    </row>
    <row r="863" spans="1:19">
      <c r="A863" t="s">
        <v>876</v>
      </c>
      <c r="B863" s="1">
        <v>12.76</v>
      </c>
      <c r="C863" s="4">
        <v>2</v>
      </c>
      <c r="D863" s="2">
        <v>1.276</v>
      </c>
      <c r="E863" s="1">
        <v>26.795999999999999</v>
      </c>
      <c r="F863" s="3">
        <v>43473</v>
      </c>
      <c r="G863" s="5">
        <v>0.75416666666666698</v>
      </c>
      <c r="H863" t="s">
        <v>13</v>
      </c>
      <c r="I863" s="1">
        <v>1.276</v>
      </c>
      <c r="J863" s="6">
        <v>7.8</v>
      </c>
      <c r="K863" t="str">
        <f t="shared" si="52"/>
        <v>Jan</v>
      </c>
      <c r="L863" t="str">
        <f t="shared" si="53"/>
        <v>Tue</v>
      </c>
      <c r="M863" t="str">
        <f t="shared" si="54"/>
        <v>evening</v>
      </c>
      <c r="N863" t="str">
        <f>VLOOKUP(A863,'Customer-details'!$A$1:$C$1001,2,0)</f>
        <v>Member</v>
      </c>
      <c r="O863" t="str">
        <f>VLOOKUP(A863,'Customer-details'!$A$1:$C$1001,3,0)</f>
        <v>Male</v>
      </c>
      <c r="P863" t="str">
        <f>VLOOKUP(A863,'Product-details'!$A$1:$C$1001,2,0)</f>
        <v>Sports and travel</v>
      </c>
      <c r="Q863" t="str">
        <f>VLOOKUP(A863,'City-details'!$A$1:$C$1001,3,0)</f>
        <v>Yangon</v>
      </c>
      <c r="R863" t="str">
        <f>VLOOKUP(A863,'City-details'!$A$1:$C$1001,2,0)</f>
        <v>A</v>
      </c>
      <c r="S863" t="str">
        <f t="shared" si="55"/>
        <v>Average</v>
      </c>
    </row>
    <row r="864" spans="1:19">
      <c r="A864" t="s">
        <v>877</v>
      </c>
      <c r="B864" s="1">
        <v>11.28</v>
      </c>
      <c r="C864" s="4">
        <v>9</v>
      </c>
      <c r="D864" s="2">
        <v>5.0759999999999996</v>
      </c>
      <c r="E864" s="1">
        <v>106.596</v>
      </c>
      <c r="F864" s="3">
        <v>43541</v>
      </c>
      <c r="G864" s="5">
        <v>0.49652777777777801</v>
      </c>
      <c r="H864" t="s">
        <v>17</v>
      </c>
      <c r="I864" s="1">
        <v>5.0759999999999996</v>
      </c>
      <c r="J864" s="6">
        <v>4.3</v>
      </c>
      <c r="K864" t="str">
        <f t="shared" si="52"/>
        <v>Mar</v>
      </c>
      <c r="L864" t="str">
        <f t="shared" si="53"/>
        <v>Sun</v>
      </c>
      <c r="M864" t="str">
        <f t="shared" si="54"/>
        <v>morning</v>
      </c>
      <c r="N864" t="str">
        <f>VLOOKUP(A864,'Customer-details'!$A$1:$C$1001,2,0)</f>
        <v>Normal</v>
      </c>
      <c r="O864" t="str">
        <f>VLOOKUP(A864,'Customer-details'!$A$1:$C$1001,3,0)</f>
        <v>Female</v>
      </c>
      <c r="P864" t="str">
        <f>VLOOKUP(A864,'Product-details'!$A$1:$C$1001,2,0)</f>
        <v>Home and lifestyle</v>
      </c>
      <c r="Q864" t="str">
        <f>VLOOKUP(A864,'City-details'!$A$1:$C$1001,3,0)</f>
        <v>Mandalay</v>
      </c>
      <c r="R864" t="str">
        <f>VLOOKUP(A864,'City-details'!$A$1:$C$1001,2,0)</f>
        <v>B</v>
      </c>
      <c r="S864" t="str">
        <f t="shared" si="55"/>
        <v>Poor</v>
      </c>
    </row>
    <row r="865" spans="1:19">
      <c r="A865" t="s">
        <v>878</v>
      </c>
      <c r="B865" s="1">
        <v>51.07</v>
      </c>
      <c r="C865" s="4">
        <v>7</v>
      </c>
      <c r="D865" s="2">
        <v>17.874500000000001</v>
      </c>
      <c r="E865" s="1">
        <v>375.36450000000002</v>
      </c>
      <c r="F865" s="3">
        <v>43477</v>
      </c>
      <c r="G865" s="5">
        <v>0.48749999999999999</v>
      </c>
      <c r="H865" t="s">
        <v>15</v>
      </c>
      <c r="I865" s="1">
        <v>17.874500000000001</v>
      </c>
      <c r="J865" s="6">
        <v>7</v>
      </c>
      <c r="K865" t="str">
        <f t="shared" si="52"/>
        <v>Jan</v>
      </c>
      <c r="L865" t="str">
        <f t="shared" si="53"/>
        <v>Sat</v>
      </c>
      <c r="M865" t="str">
        <f t="shared" si="54"/>
        <v>morning</v>
      </c>
      <c r="N865" t="str">
        <f>VLOOKUP(A865,'Customer-details'!$A$1:$C$1001,2,0)</f>
        <v>Normal</v>
      </c>
      <c r="O865" t="str">
        <f>VLOOKUP(A865,'Customer-details'!$A$1:$C$1001,3,0)</f>
        <v>Female</v>
      </c>
      <c r="P865" t="str">
        <f>VLOOKUP(A865,'Product-details'!$A$1:$C$1001,2,0)</f>
        <v>Home and lifestyle</v>
      </c>
      <c r="Q865" t="str">
        <f>VLOOKUP(A865,'City-details'!$A$1:$C$1001,3,0)</f>
        <v>Mandalay</v>
      </c>
      <c r="R865" t="str">
        <f>VLOOKUP(A865,'City-details'!$A$1:$C$1001,2,0)</f>
        <v>B</v>
      </c>
      <c r="S865" t="str">
        <f t="shared" si="55"/>
        <v>Average</v>
      </c>
    </row>
    <row r="866" spans="1:19">
      <c r="A866" t="s">
        <v>879</v>
      </c>
      <c r="B866" s="1">
        <v>79.59</v>
      </c>
      <c r="C866" s="4">
        <v>3</v>
      </c>
      <c r="D866" s="2">
        <v>11.938499999999999</v>
      </c>
      <c r="E866" s="1">
        <v>250.70849999999999</v>
      </c>
      <c r="F866" s="3">
        <v>43473</v>
      </c>
      <c r="G866" s="5">
        <v>0.60416666666666696</v>
      </c>
      <c r="H866" t="s">
        <v>15</v>
      </c>
      <c r="I866" s="1">
        <v>11.938499999999999</v>
      </c>
      <c r="J866" s="6">
        <v>6.6</v>
      </c>
      <c r="K866" t="str">
        <f t="shared" si="52"/>
        <v>Jan</v>
      </c>
      <c r="L866" t="str">
        <f t="shared" si="53"/>
        <v>Tue</v>
      </c>
      <c r="M866" t="str">
        <f t="shared" si="54"/>
        <v>afternoon</v>
      </c>
      <c r="N866" t="str">
        <f>VLOOKUP(A866,'Customer-details'!$A$1:$C$1001,2,0)</f>
        <v>Member</v>
      </c>
      <c r="O866" t="str">
        <f>VLOOKUP(A866,'Customer-details'!$A$1:$C$1001,3,0)</f>
        <v>Female</v>
      </c>
      <c r="P866" t="str">
        <f>VLOOKUP(A866,'Product-details'!$A$1:$C$1001,2,0)</f>
        <v>Electronic accessories</v>
      </c>
      <c r="Q866" t="str">
        <f>VLOOKUP(A866,'City-details'!$A$1:$C$1001,3,0)</f>
        <v>Yangon</v>
      </c>
      <c r="R866" t="str">
        <f>VLOOKUP(A866,'City-details'!$A$1:$C$1001,2,0)</f>
        <v>A</v>
      </c>
      <c r="S866" t="str">
        <f t="shared" si="55"/>
        <v>Average</v>
      </c>
    </row>
    <row r="867" spans="1:19">
      <c r="A867" t="s">
        <v>880</v>
      </c>
      <c r="B867" s="1">
        <v>33.81</v>
      </c>
      <c r="C867" s="4">
        <v>3</v>
      </c>
      <c r="D867" s="2">
        <v>5.0715000000000003</v>
      </c>
      <c r="E867" s="1">
        <v>106.50149999999999</v>
      </c>
      <c r="F867" s="3">
        <v>43491</v>
      </c>
      <c r="G867" s="5">
        <v>0.63263888888888897</v>
      </c>
      <c r="H867" t="s">
        <v>13</v>
      </c>
      <c r="I867" s="1">
        <v>5.0715000000000003</v>
      </c>
      <c r="J867" s="6">
        <v>7.3</v>
      </c>
      <c r="K867" t="str">
        <f t="shared" si="52"/>
        <v>Jan</v>
      </c>
      <c r="L867" t="str">
        <f t="shared" si="53"/>
        <v>Sat</v>
      </c>
      <c r="M867" t="str">
        <f t="shared" si="54"/>
        <v>afternoon</v>
      </c>
      <c r="N867" t="str">
        <f>VLOOKUP(A867,'Customer-details'!$A$1:$C$1001,2,0)</f>
        <v>Member</v>
      </c>
      <c r="O867" t="str">
        <f>VLOOKUP(A867,'Customer-details'!$A$1:$C$1001,3,0)</f>
        <v>Male</v>
      </c>
      <c r="P867" t="str">
        <f>VLOOKUP(A867,'Product-details'!$A$1:$C$1001,2,0)</f>
        <v>Health and beauty</v>
      </c>
      <c r="Q867" t="str">
        <f>VLOOKUP(A867,'City-details'!$A$1:$C$1001,3,0)</f>
        <v>Naypyitaw</v>
      </c>
      <c r="R867" t="str">
        <f>VLOOKUP(A867,'City-details'!$A$1:$C$1001,2,0)</f>
        <v>C</v>
      </c>
      <c r="S867" t="str">
        <f t="shared" si="55"/>
        <v>Average</v>
      </c>
    </row>
    <row r="868" spans="1:19">
      <c r="A868" t="s">
        <v>881</v>
      </c>
      <c r="B868" s="1">
        <v>90.53</v>
      </c>
      <c r="C868" s="4">
        <v>8</v>
      </c>
      <c r="D868" s="2">
        <v>36.212000000000003</v>
      </c>
      <c r="E868" s="1">
        <v>760.452</v>
      </c>
      <c r="F868" s="3">
        <v>43539</v>
      </c>
      <c r="G868" s="5">
        <v>0.61666666666666703</v>
      </c>
      <c r="H868" t="s">
        <v>17</v>
      </c>
      <c r="I868" s="1">
        <v>36.212000000000003</v>
      </c>
      <c r="J868" s="6">
        <v>6.5</v>
      </c>
      <c r="K868" t="str">
        <f t="shared" si="52"/>
        <v>Mar</v>
      </c>
      <c r="L868" t="str">
        <f t="shared" si="53"/>
        <v>Fri</v>
      </c>
      <c r="M868" t="str">
        <f t="shared" si="54"/>
        <v>afternoon</v>
      </c>
      <c r="N868" t="str">
        <f>VLOOKUP(A868,'Customer-details'!$A$1:$C$1001,2,0)</f>
        <v>Member</v>
      </c>
      <c r="O868" t="str">
        <f>VLOOKUP(A868,'Customer-details'!$A$1:$C$1001,3,0)</f>
        <v>Male</v>
      </c>
      <c r="P868" t="str">
        <f>VLOOKUP(A868,'Product-details'!$A$1:$C$1001,2,0)</f>
        <v>Sports and travel</v>
      </c>
      <c r="Q868" t="str">
        <f>VLOOKUP(A868,'City-details'!$A$1:$C$1001,3,0)</f>
        <v>Mandalay</v>
      </c>
      <c r="R868" t="str">
        <f>VLOOKUP(A868,'City-details'!$A$1:$C$1001,2,0)</f>
        <v>B</v>
      </c>
      <c r="S868" t="str">
        <f t="shared" si="55"/>
        <v>Average</v>
      </c>
    </row>
    <row r="869" spans="1:19">
      <c r="A869" t="s">
        <v>882</v>
      </c>
      <c r="B869" s="1">
        <v>62.82</v>
      </c>
      <c r="C869" s="4">
        <v>2</v>
      </c>
      <c r="D869" s="2">
        <v>6.282</v>
      </c>
      <c r="E869" s="1">
        <v>131.922</v>
      </c>
      <c r="F869" s="3">
        <v>43482</v>
      </c>
      <c r="G869" s="5">
        <v>0.52500000000000002</v>
      </c>
      <c r="H869" t="s">
        <v>13</v>
      </c>
      <c r="I869" s="1">
        <v>6.282</v>
      </c>
      <c r="J869" s="6">
        <v>4.9000000000000004</v>
      </c>
      <c r="K869" t="str">
        <f t="shared" si="52"/>
        <v>Jan</v>
      </c>
      <c r="L869" t="str">
        <f t="shared" si="53"/>
        <v>Thu</v>
      </c>
      <c r="M869" t="str">
        <f t="shared" si="54"/>
        <v>afternoon</v>
      </c>
      <c r="N869" t="str">
        <f>VLOOKUP(A869,'Customer-details'!$A$1:$C$1001,2,0)</f>
        <v>Member</v>
      </c>
      <c r="O869" t="str">
        <f>VLOOKUP(A869,'Customer-details'!$A$1:$C$1001,3,0)</f>
        <v>Female</v>
      </c>
      <c r="P869" t="str">
        <f>VLOOKUP(A869,'Product-details'!$A$1:$C$1001,2,0)</f>
        <v>Health and beauty</v>
      </c>
      <c r="Q869" t="str">
        <f>VLOOKUP(A869,'City-details'!$A$1:$C$1001,3,0)</f>
        <v>Naypyitaw</v>
      </c>
      <c r="R869" t="str">
        <f>VLOOKUP(A869,'City-details'!$A$1:$C$1001,2,0)</f>
        <v>C</v>
      </c>
      <c r="S869" t="str">
        <f t="shared" si="55"/>
        <v>Poor</v>
      </c>
    </row>
    <row r="870" spans="1:19">
      <c r="A870" t="s">
        <v>883</v>
      </c>
      <c r="B870" s="1">
        <v>24.31</v>
      </c>
      <c r="C870" s="4">
        <v>3</v>
      </c>
      <c r="D870" s="2">
        <v>3.6465000000000001</v>
      </c>
      <c r="E870" s="1">
        <v>76.576499999999996</v>
      </c>
      <c r="F870" s="3">
        <v>43473</v>
      </c>
      <c r="G870" s="5">
        <v>0.79791666666666705</v>
      </c>
      <c r="H870" t="s">
        <v>17</v>
      </c>
      <c r="I870" s="1">
        <v>3.6465000000000001</v>
      </c>
      <c r="J870" s="6">
        <v>4.3</v>
      </c>
      <c r="K870" t="str">
        <f t="shared" si="52"/>
        <v>Jan</v>
      </c>
      <c r="L870" t="str">
        <f t="shared" si="53"/>
        <v>Tue</v>
      </c>
      <c r="M870" t="str">
        <f t="shared" si="54"/>
        <v>evening</v>
      </c>
      <c r="N870" t="str">
        <f>VLOOKUP(A870,'Customer-details'!$A$1:$C$1001,2,0)</f>
        <v>Member</v>
      </c>
      <c r="O870" t="str">
        <f>VLOOKUP(A870,'Customer-details'!$A$1:$C$1001,3,0)</f>
        <v>Male</v>
      </c>
      <c r="P870" t="str">
        <f>VLOOKUP(A870,'Product-details'!$A$1:$C$1001,2,0)</f>
        <v>Food and beverages</v>
      </c>
      <c r="Q870" t="str">
        <f>VLOOKUP(A870,'City-details'!$A$1:$C$1001,3,0)</f>
        <v>Naypyitaw</v>
      </c>
      <c r="R870" t="str">
        <f>VLOOKUP(A870,'City-details'!$A$1:$C$1001,2,0)</f>
        <v>C</v>
      </c>
      <c r="S870" t="str">
        <f t="shared" si="55"/>
        <v>Poor</v>
      </c>
    </row>
    <row r="871" spans="1:19">
      <c r="A871" t="s">
        <v>884</v>
      </c>
      <c r="B871" s="1">
        <v>64.59</v>
      </c>
      <c r="C871" s="4">
        <v>4</v>
      </c>
      <c r="D871" s="2">
        <v>12.917999999999999</v>
      </c>
      <c r="E871" s="1">
        <v>271.27800000000002</v>
      </c>
      <c r="F871" s="3">
        <v>43471</v>
      </c>
      <c r="G871" s="5">
        <v>0.56597222222222199</v>
      </c>
      <c r="H871" t="s">
        <v>13</v>
      </c>
      <c r="I871" s="1">
        <v>12.917999999999999</v>
      </c>
      <c r="J871" s="6">
        <v>9.3000000000000007</v>
      </c>
      <c r="K871" t="str">
        <f t="shared" si="52"/>
        <v>Jan</v>
      </c>
      <c r="L871" t="str">
        <f t="shared" si="53"/>
        <v>Sun</v>
      </c>
      <c r="M871" t="str">
        <f t="shared" si="54"/>
        <v>afternoon</v>
      </c>
      <c r="N871" t="str">
        <f>VLOOKUP(A871,'Customer-details'!$A$1:$C$1001,2,0)</f>
        <v>Normal</v>
      </c>
      <c r="O871" t="str">
        <f>VLOOKUP(A871,'Customer-details'!$A$1:$C$1001,3,0)</f>
        <v>Male</v>
      </c>
      <c r="P871" t="str">
        <f>VLOOKUP(A871,'Product-details'!$A$1:$C$1001,2,0)</f>
        <v>Sports and travel</v>
      </c>
      <c r="Q871" t="str">
        <f>VLOOKUP(A871,'City-details'!$A$1:$C$1001,3,0)</f>
        <v>Yangon</v>
      </c>
      <c r="R871" t="str">
        <f>VLOOKUP(A871,'City-details'!$A$1:$C$1001,2,0)</f>
        <v>A</v>
      </c>
      <c r="S871" t="str">
        <f t="shared" si="55"/>
        <v>Good</v>
      </c>
    </row>
    <row r="872" spans="1:19">
      <c r="A872" t="s">
        <v>885</v>
      </c>
      <c r="B872" s="1">
        <v>24.82</v>
      </c>
      <c r="C872" s="4">
        <v>7</v>
      </c>
      <c r="D872" s="2">
        <v>8.6869999999999994</v>
      </c>
      <c r="E872" s="1">
        <v>182.42699999999999</v>
      </c>
      <c r="F872" s="3">
        <v>43512</v>
      </c>
      <c r="G872" s="5">
        <v>0.43958333333333299</v>
      </c>
      <c r="H872" t="s">
        <v>17</v>
      </c>
      <c r="I872" s="1">
        <v>8.6869999999999994</v>
      </c>
      <c r="J872" s="6">
        <v>7.1</v>
      </c>
      <c r="K872" t="str">
        <f t="shared" si="52"/>
        <v>Feb</v>
      </c>
      <c r="L872" t="str">
        <f t="shared" si="53"/>
        <v>Sat</v>
      </c>
      <c r="M872" t="str">
        <f t="shared" si="54"/>
        <v>morning</v>
      </c>
      <c r="N872" t="str">
        <f>VLOOKUP(A872,'Customer-details'!$A$1:$C$1001,2,0)</f>
        <v>Member</v>
      </c>
      <c r="O872" t="str">
        <f>VLOOKUP(A872,'Customer-details'!$A$1:$C$1001,3,0)</f>
        <v>Male</v>
      </c>
      <c r="P872" t="str">
        <f>VLOOKUP(A872,'Product-details'!$A$1:$C$1001,2,0)</f>
        <v>Food and beverages</v>
      </c>
      <c r="Q872" t="str">
        <f>VLOOKUP(A872,'City-details'!$A$1:$C$1001,3,0)</f>
        <v>Yangon</v>
      </c>
      <c r="R872" t="str">
        <f>VLOOKUP(A872,'City-details'!$A$1:$C$1001,2,0)</f>
        <v>A</v>
      </c>
      <c r="S872" t="str">
        <f t="shared" si="55"/>
        <v>Average</v>
      </c>
    </row>
    <row r="873" spans="1:19">
      <c r="A873" t="s">
        <v>886</v>
      </c>
      <c r="B873" s="1">
        <v>56.5</v>
      </c>
      <c r="C873" s="4">
        <v>1</v>
      </c>
      <c r="D873" s="2">
        <v>2.8250000000000002</v>
      </c>
      <c r="E873" s="1">
        <v>59.325000000000003</v>
      </c>
      <c r="F873" s="3">
        <v>43537</v>
      </c>
      <c r="G873" s="5">
        <v>0.65625</v>
      </c>
      <c r="H873" t="s">
        <v>13</v>
      </c>
      <c r="I873" s="1">
        <v>2.8250000000000002</v>
      </c>
      <c r="J873" s="6">
        <v>9.6</v>
      </c>
      <c r="K873" t="str">
        <f t="shared" si="52"/>
        <v>Mar</v>
      </c>
      <c r="L873" t="str">
        <f t="shared" si="53"/>
        <v>Wed</v>
      </c>
      <c r="M873" t="str">
        <f t="shared" si="54"/>
        <v>afternoon</v>
      </c>
      <c r="N873" t="str">
        <f>VLOOKUP(A873,'Customer-details'!$A$1:$C$1001,2,0)</f>
        <v>Normal</v>
      </c>
      <c r="O873" t="str">
        <f>VLOOKUP(A873,'Customer-details'!$A$1:$C$1001,3,0)</f>
        <v>Male</v>
      </c>
      <c r="P873" t="str">
        <f>VLOOKUP(A873,'Product-details'!$A$1:$C$1001,2,0)</f>
        <v>Fashion accessories</v>
      </c>
      <c r="Q873" t="str">
        <f>VLOOKUP(A873,'City-details'!$A$1:$C$1001,3,0)</f>
        <v>Naypyitaw</v>
      </c>
      <c r="R873" t="str">
        <f>VLOOKUP(A873,'City-details'!$A$1:$C$1001,2,0)</f>
        <v>C</v>
      </c>
      <c r="S873" t="str">
        <f t="shared" si="55"/>
        <v>Good</v>
      </c>
    </row>
    <row r="874" spans="1:19">
      <c r="A874" t="s">
        <v>887</v>
      </c>
      <c r="B874" s="1">
        <v>21.43</v>
      </c>
      <c r="C874" s="4">
        <v>10</v>
      </c>
      <c r="D874" s="2">
        <v>10.715</v>
      </c>
      <c r="E874" s="1">
        <v>225.01499999999999</v>
      </c>
      <c r="F874" s="3">
        <v>43493</v>
      </c>
      <c r="G874" s="5">
        <v>0.49375000000000002</v>
      </c>
      <c r="H874" t="s">
        <v>15</v>
      </c>
      <c r="I874" s="1">
        <v>10.715</v>
      </c>
      <c r="J874" s="6">
        <v>6.2</v>
      </c>
      <c r="K874" t="str">
        <f t="shared" si="52"/>
        <v>Jan</v>
      </c>
      <c r="L874" t="str">
        <f t="shared" si="53"/>
        <v>Mon</v>
      </c>
      <c r="M874" t="str">
        <f t="shared" si="54"/>
        <v>morning</v>
      </c>
      <c r="N874" t="str">
        <f>VLOOKUP(A874,'Customer-details'!$A$1:$C$1001,2,0)</f>
        <v>Member</v>
      </c>
      <c r="O874" t="str">
        <f>VLOOKUP(A874,'Customer-details'!$A$1:$C$1001,3,0)</f>
        <v>Female</v>
      </c>
      <c r="P874" t="str">
        <f>VLOOKUP(A874,'Product-details'!$A$1:$C$1001,2,0)</f>
        <v>Electronic accessories</v>
      </c>
      <c r="Q874" t="str">
        <f>VLOOKUP(A874,'City-details'!$A$1:$C$1001,3,0)</f>
        <v>Mandalay</v>
      </c>
      <c r="R874" t="str">
        <f>VLOOKUP(A874,'City-details'!$A$1:$C$1001,2,0)</f>
        <v>B</v>
      </c>
      <c r="S874" t="str">
        <f t="shared" si="55"/>
        <v>Average</v>
      </c>
    </row>
    <row r="875" spans="1:19">
      <c r="A875" t="s">
        <v>888</v>
      </c>
      <c r="B875" s="1">
        <v>89.06</v>
      </c>
      <c r="C875" s="4">
        <v>6</v>
      </c>
      <c r="D875" s="2">
        <v>26.718</v>
      </c>
      <c r="E875" s="1">
        <v>561.07799999999997</v>
      </c>
      <c r="F875" s="3">
        <v>43483</v>
      </c>
      <c r="G875" s="5">
        <v>0.72638888888888897</v>
      </c>
      <c r="H875" t="s">
        <v>15</v>
      </c>
      <c r="I875" s="1">
        <v>26.718</v>
      </c>
      <c r="J875" s="6">
        <v>9.9</v>
      </c>
      <c r="K875" t="str">
        <f t="shared" si="52"/>
        <v>Jan</v>
      </c>
      <c r="L875" t="str">
        <f t="shared" si="53"/>
        <v>Fri</v>
      </c>
      <c r="M875" t="str">
        <f t="shared" si="54"/>
        <v>evening</v>
      </c>
      <c r="N875" t="str">
        <f>VLOOKUP(A875,'Customer-details'!$A$1:$C$1001,2,0)</f>
        <v>Member</v>
      </c>
      <c r="O875" t="str">
        <f>VLOOKUP(A875,'Customer-details'!$A$1:$C$1001,3,0)</f>
        <v>Male</v>
      </c>
      <c r="P875" t="str">
        <f>VLOOKUP(A875,'Product-details'!$A$1:$C$1001,2,0)</f>
        <v>Sports and travel</v>
      </c>
      <c r="Q875" t="str">
        <f>VLOOKUP(A875,'City-details'!$A$1:$C$1001,3,0)</f>
        <v>Yangon</v>
      </c>
      <c r="R875" t="str">
        <f>VLOOKUP(A875,'City-details'!$A$1:$C$1001,2,0)</f>
        <v>A</v>
      </c>
      <c r="S875" t="str">
        <f t="shared" si="55"/>
        <v>Good</v>
      </c>
    </row>
    <row r="876" spans="1:19">
      <c r="A876" t="s">
        <v>889</v>
      </c>
      <c r="B876" s="1">
        <v>23.29</v>
      </c>
      <c r="C876" s="4">
        <v>4</v>
      </c>
      <c r="D876" s="2">
        <v>4.6580000000000004</v>
      </c>
      <c r="E876" s="1">
        <v>97.817999999999998</v>
      </c>
      <c r="F876" s="3">
        <v>43543</v>
      </c>
      <c r="G876" s="5">
        <v>0.49444444444444402</v>
      </c>
      <c r="H876" t="s">
        <v>17</v>
      </c>
      <c r="I876" s="1">
        <v>4.6580000000000004</v>
      </c>
      <c r="J876" s="6">
        <v>5.9</v>
      </c>
      <c r="K876" t="str">
        <f t="shared" si="52"/>
        <v>Mar</v>
      </c>
      <c r="L876" t="str">
        <f t="shared" si="53"/>
        <v>Tue</v>
      </c>
      <c r="M876" t="str">
        <f t="shared" si="54"/>
        <v>morning</v>
      </c>
      <c r="N876" t="str">
        <f>VLOOKUP(A876,'Customer-details'!$A$1:$C$1001,2,0)</f>
        <v>Member</v>
      </c>
      <c r="O876" t="str">
        <f>VLOOKUP(A876,'Customer-details'!$A$1:$C$1001,3,0)</f>
        <v>Male</v>
      </c>
      <c r="P876" t="str">
        <f>VLOOKUP(A876,'Product-details'!$A$1:$C$1001,2,0)</f>
        <v>Home and lifestyle</v>
      </c>
      <c r="Q876" t="str">
        <f>VLOOKUP(A876,'City-details'!$A$1:$C$1001,3,0)</f>
        <v>Yangon</v>
      </c>
      <c r="R876" t="str">
        <f>VLOOKUP(A876,'City-details'!$A$1:$C$1001,2,0)</f>
        <v>A</v>
      </c>
      <c r="S876" t="str">
        <f t="shared" si="55"/>
        <v>Poor</v>
      </c>
    </row>
    <row r="877" spans="1:19">
      <c r="A877" t="s">
        <v>890</v>
      </c>
      <c r="B877" s="1">
        <v>65.260000000000005</v>
      </c>
      <c r="C877" s="4">
        <v>8</v>
      </c>
      <c r="D877" s="2">
        <v>26.103999999999999</v>
      </c>
      <c r="E877" s="1">
        <v>548.18399999999997</v>
      </c>
      <c r="F877" s="3">
        <v>43539</v>
      </c>
      <c r="G877" s="5">
        <v>0.58611111111111103</v>
      </c>
      <c r="H877" t="s">
        <v>13</v>
      </c>
      <c r="I877" s="1">
        <v>26.103999999999999</v>
      </c>
      <c r="J877" s="6">
        <v>6.3</v>
      </c>
      <c r="K877" t="str">
        <f t="shared" si="52"/>
        <v>Mar</v>
      </c>
      <c r="L877" t="str">
        <f t="shared" si="53"/>
        <v>Fri</v>
      </c>
      <c r="M877" t="str">
        <f t="shared" si="54"/>
        <v>afternoon</v>
      </c>
      <c r="N877" t="str">
        <f>VLOOKUP(A877,'Customer-details'!$A$1:$C$1001,2,0)</f>
        <v>Normal</v>
      </c>
      <c r="O877" t="str">
        <f>VLOOKUP(A877,'Customer-details'!$A$1:$C$1001,3,0)</f>
        <v>Male</v>
      </c>
      <c r="P877" t="str">
        <f>VLOOKUP(A877,'Product-details'!$A$1:$C$1001,2,0)</f>
        <v>Home and lifestyle</v>
      </c>
      <c r="Q877" t="str">
        <f>VLOOKUP(A877,'City-details'!$A$1:$C$1001,3,0)</f>
        <v>Naypyitaw</v>
      </c>
      <c r="R877" t="str">
        <f>VLOOKUP(A877,'City-details'!$A$1:$C$1001,2,0)</f>
        <v>C</v>
      </c>
      <c r="S877" t="str">
        <f t="shared" si="55"/>
        <v>Average</v>
      </c>
    </row>
    <row r="878" spans="1:19">
      <c r="A878" t="s">
        <v>891</v>
      </c>
      <c r="B878" s="1">
        <v>52.35</v>
      </c>
      <c r="C878" s="4">
        <v>1</v>
      </c>
      <c r="D878" s="2">
        <v>2.6175000000000002</v>
      </c>
      <c r="E878" s="1">
        <v>54.967500000000001</v>
      </c>
      <c r="F878" s="3">
        <v>43508</v>
      </c>
      <c r="G878" s="5">
        <v>0.74236111111111103</v>
      </c>
      <c r="H878" t="s">
        <v>15</v>
      </c>
      <c r="I878" s="1">
        <v>2.6175000000000002</v>
      </c>
      <c r="J878" s="6">
        <v>4</v>
      </c>
      <c r="K878" t="str">
        <f t="shared" si="52"/>
        <v>Feb</v>
      </c>
      <c r="L878" t="str">
        <f t="shared" si="53"/>
        <v>Tue</v>
      </c>
      <c r="M878" t="str">
        <f t="shared" si="54"/>
        <v>evening</v>
      </c>
      <c r="N878" t="str">
        <f>VLOOKUP(A878,'Customer-details'!$A$1:$C$1001,2,0)</f>
        <v>Member</v>
      </c>
      <c r="O878" t="str">
        <f>VLOOKUP(A878,'Customer-details'!$A$1:$C$1001,3,0)</f>
        <v>Male</v>
      </c>
      <c r="P878" t="str">
        <f>VLOOKUP(A878,'Product-details'!$A$1:$C$1001,2,0)</f>
        <v>Fashion accessories</v>
      </c>
      <c r="Q878" t="str">
        <f>VLOOKUP(A878,'City-details'!$A$1:$C$1001,3,0)</f>
        <v>Naypyitaw</v>
      </c>
      <c r="R878" t="str">
        <f>VLOOKUP(A878,'City-details'!$A$1:$C$1001,2,0)</f>
        <v>C</v>
      </c>
      <c r="S878" t="str">
        <f t="shared" si="55"/>
        <v>Poor</v>
      </c>
    </row>
    <row r="879" spans="1:19">
      <c r="A879" t="s">
        <v>892</v>
      </c>
      <c r="B879" s="1">
        <v>39.75</v>
      </c>
      <c r="C879" s="4">
        <v>1</v>
      </c>
      <c r="D879" s="2">
        <v>1.9875</v>
      </c>
      <c r="E879" s="1">
        <v>41.737499999999997</v>
      </c>
      <c r="F879" s="3">
        <v>43521</v>
      </c>
      <c r="G879" s="5">
        <v>0.84652777777777799</v>
      </c>
      <c r="H879" t="s">
        <v>15</v>
      </c>
      <c r="I879" s="1">
        <v>1.9875</v>
      </c>
      <c r="J879" s="6">
        <v>6.1</v>
      </c>
      <c r="K879" t="str">
        <f t="shared" si="52"/>
        <v>Feb</v>
      </c>
      <c r="L879" t="str">
        <f t="shared" si="53"/>
        <v>Mon</v>
      </c>
      <c r="M879" t="str">
        <f t="shared" si="54"/>
        <v>evening</v>
      </c>
      <c r="N879" t="str">
        <f>VLOOKUP(A879,'Customer-details'!$A$1:$C$1001,2,0)</f>
        <v>Member</v>
      </c>
      <c r="O879" t="str">
        <f>VLOOKUP(A879,'Customer-details'!$A$1:$C$1001,3,0)</f>
        <v>Male</v>
      </c>
      <c r="P879" t="str">
        <f>VLOOKUP(A879,'Product-details'!$A$1:$C$1001,2,0)</f>
        <v>Electronic accessories</v>
      </c>
      <c r="Q879" t="str">
        <f>VLOOKUP(A879,'City-details'!$A$1:$C$1001,3,0)</f>
        <v>Mandalay</v>
      </c>
      <c r="R879" t="str">
        <f>VLOOKUP(A879,'City-details'!$A$1:$C$1001,2,0)</f>
        <v>B</v>
      </c>
      <c r="S879" t="str">
        <f t="shared" si="55"/>
        <v>Average</v>
      </c>
    </row>
    <row r="880" spans="1:19">
      <c r="A880" t="s">
        <v>893</v>
      </c>
      <c r="B880" s="1">
        <v>90.02</v>
      </c>
      <c r="C880" s="4">
        <v>8</v>
      </c>
      <c r="D880" s="2">
        <v>36.008000000000003</v>
      </c>
      <c r="E880" s="1">
        <v>756.16800000000001</v>
      </c>
      <c r="F880" s="3">
        <v>43545</v>
      </c>
      <c r="G880" s="5">
        <v>0.67222222222222205</v>
      </c>
      <c r="H880" t="s">
        <v>17</v>
      </c>
      <c r="I880" s="1">
        <v>36.008000000000003</v>
      </c>
      <c r="J880" s="6">
        <v>4.5</v>
      </c>
      <c r="K880" t="str">
        <f t="shared" si="52"/>
        <v>Mar</v>
      </c>
      <c r="L880" t="str">
        <f t="shared" si="53"/>
        <v>Thu</v>
      </c>
      <c r="M880" t="str">
        <f t="shared" si="54"/>
        <v>evening</v>
      </c>
      <c r="N880" t="str">
        <f>VLOOKUP(A880,'Customer-details'!$A$1:$C$1001,2,0)</f>
        <v>Normal</v>
      </c>
      <c r="O880" t="str">
        <f>VLOOKUP(A880,'Customer-details'!$A$1:$C$1001,3,0)</f>
        <v>Female</v>
      </c>
      <c r="P880" t="str">
        <f>VLOOKUP(A880,'Product-details'!$A$1:$C$1001,2,0)</f>
        <v>Electronic accessories</v>
      </c>
      <c r="Q880" t="str">
        <f>VLOOKUP(A880,'City-details'!$A$1:$C$1001,3,0)</f>
        <v>Yangon</v>
      </c>
      <c r="R880" t="str">
        <f>VLOOKUP(A880,'City-details'!$A$1:$C$1001,2,0)</f>
        <v>A</v>
      </c>
      <c r="S880" t="str">
        <f t="shared" si="55"/>
        <v>Poor</v>
      </c>
    </row>
    <row r="881" spans="1:19">
      <c r="A881" t="s">
        <v>894</v>
      </c>
      <c r="B881" s="1">
        <v>12.1</v>
      </c>
      <c r="C881" s="4">
        <v>8</v>
      </c>
      <c r="D881" s="2">
        <v>4.84</v>
      </c>
      <c r="E881" s="1">
        <v>101.64</v>
      </c>
      <c r="F881" s="3">
        <v>43484</v>
      </c>
      <c r="G881" s="5">
        <v>0.42847222222222198</v>
      </c>
      <c r="H881" t="s">
        <v>13</v>
      </c>
      <c r="I881" s="1">
        <v>4.84</v>
      </c>
      <c r="J881" s="6">
        <v>8.6</v>
      </c>
      <c r="K881" t="str">
        <f t="shared" si="52"/>
        <v>Jan</v>
      </c>
      <c r="L881" t="str">
        <f t="shared" si="53"/>
        <v>Sat</v>
      </c>
      <c r="M881" t="str">
        <f t="shared" si="54"/>
        <v>morning</v>
      </c>
      <c r="N881" t="str">
        <f>VLOOKUP(A881,'Customer-details'!$A$1:$C$1001,2,0)</f>
        <v>Member</v>
      </c>
      <c r="O881" t="str">
        <f>VLOOKUP(A881,'Customer-details'!$A$1:$C$1001,3,0)</f>
        <v>Female</v>
      </c>
      <c r="P881" t="str">
        <f>VLOOKUP(A881,'Product-details'!$A$1:$C$1001,2,0)</f>
        <v>Electronic accessories</v>
      </c>
      <c r="Q881" t="str">
        <f>VLOOKUP(A881,'City-details'!$A$1:$C$1001,3,0)</f>
        <v>Mandalay</v>
      </c>
      <c r="R881" t="str">
        <f>VLOOKUP(A881,'City-details'!$A$1:$C$1001,2,0)</f>
        <v>B</v>
      </c>
      <c r="S881" t="str">
        <f t="shared" si="55"/>
        <v>Good</v>
      </c>
    </row>
    <row r="882" spans="1:19">
      <c r="A882" t="s">
        <v>895</v>
      </c>
      <c r="B882" s="1">
        <v>33.21</v>
      </c>
      <c r="C882" s="4">
        <v>10</v>
      </c>
      <c r="D882" s="2">
        <v>16.605</v>
      </c>
      <c r="E882" s="1">
        <v>348.70499999999998</v>
      </c>
      <c r="F882" s="3">
        <v>43473</v>
      </c>
      <c r="G882" s="5">
        <v>0.60069444444444398</v>
      </c>
      <c r="H882" t="s">
        <v>13</v>
      </c>
      <c r="I882" s="1">
        <v>16.605</v>
      </c>
      <c r="J882" s="6">
        <v>6</v>
      </c>
      <c r="K882" t="str">
        <f t="shared" si="52"/>
        <v>Jan</v>
      </c>
      <c r="L882" t="str">
        <f t="shared" si="53"/>
        <v>Tue</v>
      </c>
      <c r="M882" t="str">
        <f t="shared" si="54"/>
        <v>afternoon</v>
      </c>
      <c r="N882" t="str">
        <f>VLOOKUP(A882,'Customer-details'!$A$1:$C$1001,2,0)</f>
        <v>Member</v>
      </c>
      <c r="O882" t="str">
        <f>VLOOKUP(A882,'Customer-details'!$A$1:$C$1001,3,0)</f>
        <v>Female</v>
      </c>
      <c r="P882" t="str">
        <f>VLOOKUP(A882,'Product-details'!$A$1:$C$1001,2,0)</f>
        <v>Food and beverages</v>
      </c>
      <c r="Q882" t="str">
        <f>VLOOKUP(A882,'City-details'!$A$1:$C$1001,3,0)</f>
        <v>Mandalay</v>
      </c>
      <c r="R882" t="str">
        <f>VLOOKUP(A882,'City-details'!$A$1:$C$1001,2,0)</f>
        <v>B</v>
      </c>
      <c r="S882" t="str">
        <f t="shared" si="55"/>
        <v>Average</v>
      </c>
    </row>
    <row r="883" spans="1:19">
      <c r="A883" t="s">
        <v>896</v>
      </c>
      <c r="B883" s="1">
        <v>10.18</v>
      </c>
      <c r="C883" s="4">
        <v>8</v>
      </c>
      <c r="D883" s="2">
        <v>4.0720000000000001</v>
      </c>
      <c r="E883" s="1">
        <v>85.512</v>
      </c>
      <c r="F883" s="3">
        <v>43554</v>
      </c>
      <c r="G883" s="5">
        <v>0.53541666666666698</v>
      </c>
      <c r="H883" t="s">
        <v>17</v>
      </c>
      <c r="I883" s="1">
        <v>4.0720000000000001</v>
      </c>
      <c r="J883" s="6">
        <v>9.5</v>
      </c>
      <c r="K883" t="str">
        <f t="shared" si="52"/>
        <v>Mar</v>
      </c>
      <c r="L883" t="str">
        <f t="shared" si="53"/>
        <v>Sat</v>
      </c>
      <c r="M883" t="str">
        <f t="shared" si="54"/>
        <v>afternoon</v>
      </c>
      <c r="N883" t="str">
        <f>VLOOKUP(A883,'Customer-details'!$A$1:$C$1001,2,0)</f>
        <v>Member</v>
      </c>
      <c r="O883" t="str">
        <f>VLOOKUP(A883,'Customer-details'!$A$1:$C$1001,3,0)</f>
        <v>Female</v>
      </c>
      <c r="P883" t="str">
        <f>VLOOKUP(A883,'Product-details'!$A$1:$C$1001,2,0)</f>
        <v>Fashion accessories</v>
      </c>
      <c r="Q883" t="str">
        <f>VLOOKUP(A883,'City-details'!$A$1:$C$1001,3,0)</f>
        <v>Naypyitaw</v>
      </c>
      <c r="R883" t="str">
        <f>VLOOKUP(A883,'City-details'!$A$1:$C$1001,2,0)</f>
        <v>C</v>
      </c>
      <c r="S883" t="str">
        <f t="shared" si="55"/>
        <v>Good</v>
      </c>
    </row>
    <row r="884" spans="1:19">
      <c r="A884" t="s">
        <v>897</v>
      </c>
      <c r="B884" s="1">
        <v>31.99</v>
      </c>
      <c r="C884" s="4">
        <v>10</v>
      </c>
      <c r="D884" s="2">
        <v>15.994999999999999</v>
      </c>
      <c r="E884" s="1">
        <v>335.89499999999998</v>
      </c>
      <c r="F884" s="3">
        <v>43516</v>
      </c>
      <c r="G884" s="5">
        <v>0.63749999999999996</v>
      </c>
      <c r="H884" t="s">
        <v>17</v>
      </c>
      <c r="I884" s="1">
        <v>15.994999999999999</v>
      </c>
      <c r="J884" s="6">
        <v>9.9</v>
      </c>
      <c r="K884" t="str">
        <f t="shared" si="52"/>
        <v>Feb</v>
      </c>
      <c r="L884" t="str">
        <f t="shared" si="53"/>
        <v>Wed</v>
      </c>
      <c r="M884" t="str">
        <f t="shared" si="54"/>
        <v>afternoon</v>
      </c>
      <c r="N884" t="str">
        <f>VLOOKUP(A884,'Customer-details'!$A$1:$C$1001,2,0)</f>
        <v>Member</v>
      </c>
      <c r="O884" t="str">
        <f>VLOOKUP(A884,'Customer-details'!$A$1:$C$1001,3,0)</f>
        <v>Male</v>
      </c>
      <c r="P884" t="str">
        <f>VLOOKUP(A884,'Product-details'!$A$1:$C$1001,2,0)</f>
        <v>Sports and travel</v>
      </c>
      <c r="Q884" t="str">
        <f>VLOOKUP(A884,'City-details'!$A$1:$C$1001,3,0)</f>
        <v>Mandalay</v>
      </c>
      <c r="R884" t="str">
        <f>VLOOKUP(A884,'City-details'!$A$1:$C$1001,2,0)</f>
        <v>B</v>
      </c>
      <c r="S884" t="str">
        <f t="shared" si="55"/>
        <v>Good</v>
      </c>
    </row>
    <row r="885" spans="1:19">
      <c r="A885" t="s">
        <v>898</v>
      </c>
      <c r="B885" s="1">
        <v>34.42</v>
      </c>
      <c r="C885" s="4">
        <v>6</v>
      </c>
      <c r="D885" s="2">
        <v>10.326000000000001</v>
      </c>
      <c r="E885" s="1">
        <v>216.846</v>
      </c>
      <c r="F885" s="3">
        <v>43554</v>
      </c>
      <c r="G885" s="5">
        <v>0.53125</v>
      </c>
      <c r="H885" t="s">
        <v>13</v>
      </c>
      <c r="I885" s="1">
        <v>10.326000000000001</v>
      </c>
      <c r="J885" s="6">
        <v>7.5</v>
      </c>
      <c r="K885" t="str">
        <f t="shared" si="52"/>
        <v>Mar</v>
      </c>
      <c r="L885" t="str">
        <f t="shared" si="53"/>
        <v>Sat</v>
      </c>
      <c r="M885" t="str">
        <f t="shared" si="54"/>
        <v>afternoon</v>
      </c>
      <c r="N885" t="str">
        <f>VLOOKUP(A885,'Customer-details'!$A$1:$C$1001,2,0)</f>
        <v>Member</v>
      </c>
      <c r="O885" t="str">
        <f>VLOOKUP(A885,'Customer-details'!$A$1:$C$1001,3,0)</f>
        <v>Female</v>
      </c>
      <c r="P885" t="str">
        <f>VLOOKUP(A885,'Product-details'!$A$1:$C$1001,2,0)</f>
        <v>Home and lifestyle</v>
      </c>
      <c r="Q885" t="str">
        <f>VLOOKUP(A885,'City-details'!$A$1:$C$1001,3,0)</f>
        <v>Yangon</v>
      </c>
      <c r="R885" t="str">
        <f>VLOOKUP(A885,'City-details'!$A$1:$C$1001,2,0)</f>
        <v>A</v>
      </c>
      <c r="S885" t="str">
        <f t="shared" si="55"/>
        <v>Average</v>
      </c>
    </row>
    <row r="886" spans="1:19">
      <c r="A886" t="s">
        <v>899</v>
      </c>
      <c r="B886" s="1">
        <v>83.34</v>
      </c>
      <c r="C886" s="4">
        <v>2</v>
      </c>
      <c r="D886" s="2">
        <v>8.3339999999999996</v>
      </c>
      <c r="E886" s="1">
        <v>175.01400000000001</v>
      </c>
      <c r="F886" s="3">
        <v>43543</v>
      </c>
      <c r="G886" s="5">
        <v>0.56736111111111098</v>
      </c>
      <c r="H886" t="s">
        <v>15</v>
      </c>
      <c r="I886" s="1">
        <v>8.3339999999999996</v>
      </c>
      <c r="J886" s="6">
        <v>7.6</v>
      </c>
      <c r="K886" t="str">
        <f t="shared" si="52"/>
        <v>Mar</v>
      </c>
      <c r="L886" t="str">
        <f t="shared" si="53"/>
        <v>Tue</v>
      </c>
      <c r="M886" t="str">
        <f t="shared" si="54"/>
        <v>afternoon</v>
      </c>
      <c r="N886" t="str">
        <f>VLOOKUP(A886,'Customer-details'!$A$1:$C$1001,2,0)</f>
        <v>Member</v>
      </c>
      <c r="O886" t="str">
        <f>VLOOKUP(A886,'Customer-details'!$A$1:$C$1001,3,0)</f>
        <v>Female</v>
      </c>
      <c r="P886" t="str">
        <f>VLOOKUP(A886,'Product-details'!$A$1:$C$1001,2,0)</f>
        <v>Food and beverages</v>
      </c>
      <c r="Q886" t="str">
        <f>VLOOKUP(A886,'City-details'!$A$1:$C$1001,3,0)</f>
        <v>Yangon</v>
      </c>
      <c r="R886" t="str">
        <f>VLOOKUP(A886,'City-details'!$A$1:$C$1001,2,0)</f>
        <v>A</v>
      </c>
      <c r="S886" t="str">
        <f t="shared" si="55"/>
        <v>Average</v>
      </c>
    </row>
    <row r="887" spans="1:19">
      <c r="A887" t="s">
        <v>900</v>
      </c>
      <c r="B887" s="1">
        <v>45.58</v>
      </c>
      <c r="C887" s="4">
        <v>7</v>
      </c>
      <c r="D887" s="2">
        <v>15.952999999999999</v>
      </c>
      <c r="E887" s="1">
        <v>335.01299999999998</v>
      </c>
      <c r="F887" s="3">
        <v>43478</v>
      </c>
      <c r="G887" s="5">
        <v>0.41875000000000001</v>
      </c>
      <c r="H887" t="s">
        <v>15</v>
      </c>
      <c r="I887" s="1">
        <v>15.952999999999999</v>
      </c>
      <c r="J887" s="6">
        <v>5</v>
      </c>
      <c r="K887" t="str">
        <f t="shared" si="52"/>
        <v>Jan</v>
      </c>
      <c r="L887" t="str">
        <f t="shared" si="53"/>
        <v>Sun</v>
      </c>
      <c r="M887" t="str">
        <f t="shared" si="54"/>
        <v>morning</v>
      </c>
      <c r="N887" t="str">
        <f>VLOOKUP(A887,'Customer-details'!$A$1:$C$1001,2,0)</f>
        <v>Normal</v>
      </c>
      <c r="O887" t="str">
        <f>VLOOKUP(A887,'Customer-details'!$A$1:$C$1001,3,0)</f>
        <v>Male</v>
      </c>
      <c r="P887" t="str">
        <f>VLOOKUP(A887,'Product-details'!$A$1:$C$1001,2,0)</f>
        <v>Sports and travel</v>
      </c>
      <c r="Q887" t="str">
        <f>VLOOKUP(A887,'City-details'!$A$1:$C$1001,3,0)</f>
        <v>Yangon</v>
      </c>
      <c r="R887" t="str">
        <f>VLOOKUP(A887,'City-details'!$A$1:$C$1001,2,0)</f>
        <v>A</v>
      </c>
      <c r="S887" t="str">
        <f t="shared" si="55"/>
        <v>Poor</v>
      </c>
    </row>
    <row r="888" spans="1:19">
      <c r="A888" t="s">
        <v>901</v>
      </c>
      <c r="B888" s="1">
        <v>87.9</v>
      </c>
      <c r="C888" s="4">
        <v>1</v>
      </c>
      <c r="D888" s="2">
        <v>4.3949999999999996</v>
      </c>
      <c r="E888" s="1">
        <v>92.295000000000002</v>
      </c>
      <c r="F888" s="3">
        <v>43501</v>
      </c>
      <c r="G888" s="5">
        <v>0.82083333333333297</v>
      </c>
      <c r="H888" t="s">
        <v>13</v>
      </c>
      <c r="I888" s="1">
        <v>4.3949999999999996</v>
      </c>
      <c r="J888" s="6">
        <v>6.7</v>
      </c>
      <c r="K888" t="str">
        <f t="shared" si="52"/>
        <v>Feb</v>
      </c>
      <c r="L888" t="str">
        <f t="shared" si="53"/>
        <v>Tue</v>
      </c>
      <c r="M888" t="str">
        <f t="shared" si="54"/>
        <v>evening</v>
      </c>
      <c r="N888" t="str">
        <f>VLOOKUP(A888,'Customer-details'!$A$1:$C$1001,2,0)</f>
        <v>Member</v>
      </c>
      <c r="O888" t="str">
        <f>VLOOKUP(A888,'Customer-details'!$A$1:$C$1001,3,0)</f>
        <v>Male</v>
      </c>
      <c r="P888" t="str">
        <f>VLOOKUP(A888,'Product-details'!$A$1:$C$1001,2,0)</f>
        <v>Food and beverages</v>
      </c>
      <c r="Q888" t="str">
        <f>VLOOKUP(A888,'City-details'!$A$1:$C$1001,3,0)</f>
        <v>Yangon</v>
      </c>
      <c r="R888" t="str">
        <f>VLOOKUP(A888,'City-details'!$A$1:$C$1001,2,0)</f>
        <v>A</v>
      </c>
      <c r="S888" t="str">
        <f t="shared" si="55"/>
        <v>Average</v>
      </c>
    </row>
    <row r="889" spans="1:19">
      <c r="A889" t="s">
        <v>902</v>
      </c>
      <c r="B889" s="1">
        <v>73.47</v>
      </c>
      <c r="C889" s="4">
        <v>10</v>
      </c>
      <c r="D889" s="2">
        <v>36.734999999999999</v>
      </c>
      <c r="E889" s="1">
        <v>771.43499999999995</v>
      </c>
      <c r="F889" s="3">
        <v>43547</v>
      </c>
      <c r="G889" s="5">
        <v>0.55138888888888904</v>
      </c>
      <c r="H889" t="s">
        <v>13</v>
      </c>
      <c r="I889" s="1">
        <v>36.734999999999999</v>
      </c>
      <c r="J889" s="6">
        <v>9.5</v>
      </c>
      <c r="K889" t="str">
        <f t="shared" si="52"/>
        <v>Mar</v>
      </c>
      <c r="L889" t="str">
        <f t="shared" si="53"/>
        <v>Sat</v>
      </c>
      <c r="M889" t="str">
        <f t="shared" si="54"/>
        <v>afternoon</v>
      </c>
      <c r="N889" t="str">
        <f>VLOOKUP(A889,'Customer-details'!$A$1:$C$1001,2,0)</f>
        <v>Member</v>
      </c>
      <c r="O889" t="str">
        <f>VLOOKUP(A889,'Customer-details'!$A$1:$C$1001,3,0)</f>
        <v>Female</v>
      </c>
      <c r="P889" t="str">
        <f>VLOOKUP(A889,'Product-details'!$A$1:$C$1001,2,0)</f>
        <v>Electronic accessories</v>
      </c>
      <c r="Q889" t="str">
        <f>VLOOKUP(A889,'City-details'!$A$1:$C$1001,3,0)</f>
        <v>Yangon</v>
      </c>
      <c r="R889" t="str">
        <f>VLOOKUP(A889,'City-details'!$A$1:$C$1001,2,0)</f>
        <v>A</v>
      </c>
      <c r="S889" t="str">
        <f t="shared" si="55"/>
        <v>Good</v>
      </c>
    </row>
    <row r="890" spans="1:19">
      <c r="A890" t="s">
        <v>903</v>
      </c>
      <c r="B890" s="1">
        <v>12.19</v>
      </c>
      <c r="C890" s="4">
        <v>8</v>
      </c>
      <c r="D890" s="2">
        <v>4.8760000000000003</v>
      </c>
      <c r="E890" s="1">
        <v>102.396</v>
      </c>
      <c r="F890" s="3">
        <v>43537</v>
      </c>
      <c r="G890" s="5">
        <v>0.53263888888888899</v>
      </c>
      <c r="H890" t="s">
        <v>13</v>
      </c>
      <c r="I890" s="1">
        <v>4.8760000000000003</v>
      </c>
      <c r="J890" s="6">
        <v>6.8</v>
      </c>
      <c r="K890" t="str">
        <f t="shared" si="52"/>
        <v>Mar</v>
      </c>
      <c r="L890" t="str">
        <f t="shared" si="53"/>
        <v>Wed</v>
      </c>
      <c r="M890" t="str">
        <f t="shared" si="54"/>
        <v>afternoon</v>
      </c>
      <c r="N890" t="str">
        <f>VLOOKUP(A890,'Customer-details'!$A$1:$C$1001,2,0)</f>
        <v>Normal</v>
      </c>
      <c r="O890" t="str">
        <f>VLOOKUP(A890,'Customer-details'!$A$1:$C$1001,3,0)</f>
        <v>Female</v>
      </c>
      <c r="P890" t="str">
        <f>VLOOKUP(A890,'Product-details'!$A$1:$C$1001,2,0)</f>
        <v>Fashion accessories</v>
      </c>
      <c r="Q890" t="str">
        <f>VLOOKUP(A890,'City-details'!$A$1:$C$1001,3,0)</f>
        <v>Naypyitaw</v>
      </c>
      <c r="R890" t="str">
        <f>VLOOKUP(A890,'City-details'!$A$1:$C$1001,2,0)</f>
        <v>C</v>
      </c>
      <c r="S890" t="str">
        <f t="shared" si="55"/>
        <v>Average</v>
      </c>
    </row>
    <row r="891" spans="1:19">
      <c r="A891" t="s">
        <v>904</v>
      </c>
      <c r="B891" s="1">
        <v>76.92</v>
      </c>
      <c r="C891" s="4">
        <v>10</v>
      </c>
      <c r="D891" s="2">
        <v>38.46</v>
      </c>
      <c r="E891" s="1">
        <v>807.66</v>
      </c>
      <c r="F891" s="3">
        <v>43541</v>
      </c>
      <c r="G891" s="5">
        <v>0.82847222222222205</v>
      </c>
      <c r="H891" t="s">
        <v>13</v>
      </c>
      <c r="I891" s="1">
        <v>38.46</v>
      </c>
      <c r="J891" s="6">
        <v>5.6</v>
      </c>
      <c r="K891" t="str">
        <f t="shared" si="52"/>
        <v>Mar</v>
      </c>
      <c r="L891" t="str">
        <f t="shared" si="53"/>
        <v>Sun</v>
      </c>
      <c r="M891" t="str">
        <f t="shared" si="54"/>
        <v>evening</v>
      </c>
      <c r="N891" t="str">
        <f>VLOOKUP(A891,'Customer-details'!$A$1:$C$1001,2,0)</f>
        <v>Member</v>
      </c>
      <c r="O891" t="str">
        <f>VLOOKUP(A891,'Customer-details'!$A$1:$C$1001,3,0)</f>
        <v>Male</v>
      </c>
      <c r="P891" t="str">
        <f>VLOOKUP(A891,'Product-details'!$A$1:$C$1001,2,0)</f>
        <v>Sports and travel</v>
      </c>
      <c r="Q891" t="str">
        <f>VLOOKUP(A891,'City-details'!$A$1:$C$1001,3,0)</f>
        <v>Yangon</v>
      </c>
      <c r="R891" t="str">
        <f>VLOOKUP(A891,'City-details'!$A$1:$C$1001,2,0)</f>
        <v>A</v>
      </c>
      <c r="S891" t="str">
        <f t="shared" si="55"/>
        <v>Poor</v>
      </c>
    </row>
    <row r="892" spans="1:19">
      <c r="A892" t="s">
        <v>905</v>
      </c>
      <c r="B892" s="1">
        <v>83.66</v>
      </c>
      <c r="C892" s="4">
        <v>5</v>
      </c>
      <c r="D892" s="2">
        <v>20.914999999999999</v>
      </c>
      <c r="E892" s="1">
        <v>439.21499999999997</v>
      </c>
      <c r="F892" s="3">
        <v>43517</v>
      </c>
      <c r="G892" s="5">
        <v>0.43472222222222201</v>
      </c>
      <c r="H892" t="s">
        <v>15</v>
      </c>
      <c r="I892" s="1">
        <v>20.914999999999999</v>
      </c>
      <c r="J892" s="6">
        <v>7.2</v>
      </c>
      <c r="K892" t="str">
        <f t="shared" si="52"/>
        <v>Feb</v>
      </c>
      <c r="L892" t="str">
        <f t="shared" si="53"/>
        <v>Thu</v>
      </c>
      <c r="M892" t="str">
        <f t="shared" si="54"/>
        <v>morning</v>
      </c>
      <c r="N892" t="str">
        <f>VLOOKUP(A892,'Customer-details'!$A$1:$C$1001,2,0)</f>
        <v>Normal</v>
      </c>
      <c r="O892" t="str">
        <f>VLOOKUP(A892,'Customer-details'!$A$1:$C$1001,3,0)</f>
        <v>Female</v>
      </c>
      <c r="P892" t="str">
        <f>VLOOKUP(A892,'Product-details'!$A$1:$C$1001,2,0)</f>
        <v>Health and beauty</v>
      </c>
      <c r="Q892" t="str">
        <f>VLOOKUP(A892,'City-details'!$A$1:$C$1001,3,0)</f>
        <v>Naypyitaw</v>
      </c>
      <c r="R892" t="str">
        <f>VLOOKUP(A892,'City-details'!$A$1:$C$1001,2,0)</f>
        <v>C</v>
      </c>
      <c r="S892" t="str">
        <f t="shared" si="55"/>
        <v>Average</v>
      </c>
    </row>
    <row r="893" spans="1:19">
      <c r="A893" t="s">
        <v>906</v>
      </c>
      <c r="B893" s="1">
        <v>57.91</v>
      </c>
      <c r="C893" s="4">
        <v>8</v>
      </c>
      <c r="D893" s="2">
        <v>23.164000000000001</v>
      </c>
      <c r="E893" s="1">
        <v>486.44400000000002</v>
      </c>
      <c r="F893" s="3">
        <v>43503</v>
      </c>
      <c r="G893" s="5">
        <v>0.62916666666666698</v>
      </c>
      <c r="H893" t="s">
        <v>15</v>
      </c>
      <c r="I893" s="1">
        <v>23.164000000000001</v>
      </c>
      <c r="J893" s="6">
        <v>8.1</v>
      </c>
      <c r="K893" t="str">
        <f t="shared" si="52"/>
        <v>Feb</v>
      </c>
      <c r="L893" t="str">
        <f t="shared" si="53"/>
        <v>Thu</v>
      </c>
      <c r="M893" t="str">
        <f t="shared" si="54"/>
        <v>afternoon</v>
      </c>
      <c r="N893" t="str">
        <f>VLOOKUP(A893,'Customer-details'!$A$1:$C$1001,2,0)</f>
        <v>Normal</v>
      </c>
      <c r="O893" t="str">
        <f>VLOOKUP(A893,'Customer-details'!$A$1:$C$1001,3,0)</f>
        <v>Female</v>
      </c>
      <c r="P893" t="str">
        <f>VLOOKUP(A893,'Product-details'!$A$1:$C$1001,2,0)</f>
        <v>Electronic accessories</v>
      </c>
      <c r="Q893" t="str">
        <f>VLOOKUP(A893,'City-details'!$A$1:$C$1001,3,0)</f>
        <v>Mandalay</v>
      </c>
      <c r="R893" t="str">
        <f>VLOOKUP(A893,'City-details'!$A$1:$C$1001,2,0)</f>
        <v>B</v>
      </c>
      <c r="S893" t="str">
        <f t="shared" si="55"/>
        <v>Good</v>
      </c>
    </row>
    <row r="894" spans="1:19">
      <c r="A894" t="s">
        <v>907</v>
      </c>
      <c r="B894" s="1">
        <v>92.49</v>
      </c>
      <c r="C894" s="4">
        <v>5</v>
      </c>
      <c r="D894" s="2">
        <v>23.122499999999999</v>
      </c>
      <c r="E894" s="1">
        <v>485.57249999999999</v>
      </c>
      <c r="F894" s="3">
        <v>43526</v>
      </c>
      <c r="G894" s="5">
        <v>0.69097222222222199</v>
      </c>
      <c r="H894" t="s">
        <v>17</v>
      </c>
      <c r="I894" s="1">
        <v>23.122499999999999</v>
      </c>
      <c r="J894" s="6">
        <v>8.6</v>
      </c>
      <c r="K894" t="str">
        <f t="shared" si="52"/>
        <v>Mar</v>
      </c>
      <c r="L894" t="str">
        <f t="shared" si="53"/>
        <v>Sat</v>
      </c>
      <c r="M894" t="str">
        <f t="shared" si="54"/>
        <v>evening</v>
      </c>
      <c r="N894" t="str">
        <f>VLOOKUP(A894,'Customer-details'!$A$1:$C$1001,2,0)</f>
        <v>Member</v>
      </c>
      <c r="O894" t="str">
        <f>VLOOKUP(A894,'Customer-details'!$A$1:$C$1001,3,0)</f>
        <v>Female</v>
      </c>
      <c r="P894" t="str">
        <f>VLOOKUP(A894,'Product-details'!$A$1:$C$1001,2,0)</f>
        <v>Fashion accessories</v>
      </c>
      <c r="Q894" t="str">
        <f>VLOOKUP(A894,'City-details'!$A$1:$C$1001,3,0)</f>
        <v>Naypyitaw</v>
      </c>
      <c r="R894" t="str">
        <f>VLOOKUP(A894,'City-details'!$A$1:$C$1001,2,0)</f>
        <v>C</v>
      </c>
      <c r="S894" t="str">
        <f t="shared" si="55"/>
        <v>Good</v>
      </c>
    </row>
    <row r="895" spans="1:19">
      <c r="A895" t="s">
        <v>908</v>
      </c>
      <c r="B895" s="1">
        <v>28.38</v>
      </c>
      <c r="C895" s="4">
        <v>5</v>
      </c>
      <c r="D895" s="2">
        <v>7.0949999999999998</v>
      </c>
      <c r="E895" s="1">
        <v>148.995</v>
      </c>
      <c r="F895" s="3">
        <v>43530</v>
      </c>
      <c r="G895" s="5">
        <v>0.87291666666666701</v>
      </c>
      <c r="H895" t="s">
        <v>15</v>
      </c>
      <c r="I895" s="1">
        <v>7.0949999999999998</v>
      </c>
      <c r="J895" s="6">
        <v>9.4</v>
      </c>
      <c r="K895" t="str">
        <f t="shared" si="52"/>
        <v>Mar</v>
      </c>
      <c r="L895" t="str">
        <f t="shared" si="53"/>
        <v>Wed</v>
      </c>
      <c r="M895" t="str">
        <f t="shared" si="54"/>
        <v>evening</v>
      </c>
      <c r="N895" t="str">
        <f>VLOOKUP(A895,'Customer-details'!$A$1:$C$1001,2,0)</f>
        <v>Normal</v>
      </c>
      <c r="O895" t="str">
        <f>VLOOKUP(A895,'Customer-details'!$A$1:$C$1001,3,0)</f>
        <v>Male</v>
      </c>
      <c r="P895" t="str">
        <f>VLOOKUP(A895,'Product-details'!$A$1:$C$1001,2,0)</f>
        <v>Electronic accessories</v>
      </c>
      <c r="Q895" t="str">
        <f>VLOOKUP(A895,'City-details'!$A$1:$C$1001,3,0)</f>
        <v>Mandalay</v>
      </c>
      <c r="R895" t="str">
        <f>VLOOKUP(A895,'City-details'!$A$1:$C$1001,2,0)</f>
        <v>B</v>
      </c>
      <c r="S895" t="str">
        <f t="shared" si="55"/>
        <v>Good</v>
      </c>
    </row>
    <row r="896" spans="1:19">
      <c r="A896" t="s">
        <v>909</v>
      </c>
      <c r="B896" s="1">
        <v>50.45</v>
      </c>
      <c r="C896" s="4">
        <v>6</v>
      </c>
      <c r="D896" s="2">
        <v>15.135</v>
      </c>
      <c r="E896" s="1">
        <v>317.83499999999998</v>
      </c>
      <c r="F896" s="3">
        <v>43502</v>
      </c>
      <c r="G896" s="5">
        <v>0.63611111111111096</v>
      </c>
      <c r="H896" t="s">
        <v>17</v>
      </c>
      <c r="I896" s="1">
        <v>15.135</v>
      </c>
      <c r="J896" s="6">
        <v>8.9</v>
      </c>
      <c r="K896" t="str">
        <f t="shared" si="52"/>
        <v>Feb</v>
      </c>
      <c r="L896" t="str">
        <f t="shared" si="53"/>
        <v>Wed</v>
      </c>
      <c r="M896" t="str">
        <f t="shared" si="54"/>
        <v>afternoon</v>
      </c>
      <c r="N896" t="str">
        <f>VLOOKUP(A896,'Customer-details'!$A$1:$C$1001,2,0)</f>
        <v>Member</v>
      </c>
      <c r="O896" t="str">
        <f>VLOOKUP(A896,'Customer-details'!$A$1:$C$1001,3,0)</f>
        <v>Male</v>
      </c>
      <c r="P896" t="str">
        <f>VLOOKUP(A896,'Product-details'!$A$1:$C$1001,2,0)</f>
        <v>Electronic accessories</v>
      </c>
      <c r="Q896" t="str">
        <f>VLOOKUP(A896,'City-details'!$A$1:$C$1001,3,0)</f>
        <v>Mandalay</v>
      </c>
      <c r="R896" t="str">
        <f>VLOOKUP(A896,'City-details'!$A$1:$C$1001,2,0)</f>
        <v>B</v>
      </c>
      <c r="S896" t="str">
        <f t="shared" si="55"/>
        <v>Good</v>
      </c>
    </row>
    <row r="897" spans="1:19">
      <c r="A897" t="s">
        <v>910</v>
      </c>
      <c r="B897" s="1">
        <v>99.16</v>
      </c>
      <c r="C897" s="4">
        <v>8</v>
      </c>
      <c r="D897" s="2">
        <v>39.664000000000001</v>
      </c>
      <c r="E897" s="1">
        <v>832.94399999999996</v>
      </c>
      <c r="F897" s="3">
        <v>43493</v>
      </c>
      <c r="G897" s="5">
        <v>0.74097222222222203</v>
      </c>
      <c r="H897" t="s">
        <v>17</v>
      </c>
      <c r="I897" s="1">
        <v>39.664000000000001</v>
      </c>
      <c r="J897" s="6">
        <v>4.2</v>
      </c>
      <c r="K897" t="str">
        <f t="shared" si="52"/>
        <v>Jan</v>
      </c>
      <c r="L897" t="str">
        <f t="shared" si="53"/>
        <v>Mon</v>
      </c>
      <c r="M897" t="str">
        <f t="shared" si="54"/>
        <v>evening</v>
      </c>
      <c r="N897" t="str">
        <f>VLOOKUP(A897,'Customer-details'!$A$1:$C$1001,2,0)</f>
        <v>Normal</v>
      </c>
      <c r="O897" t="str">
        <f>VLOOKUP(A897,'Customer-details'!$A$1:$C$1001,3,0)</f>
        <v>Male</v>
      </c>
      <c r="P897" t="str">
        <f>VLOOKUP(A897,'Product-details'!$A$1:$C$1001,2,0)</f>
        <v>Health and beauty</v>
      </c>
      <c r="Q897" t="str">
        <f>VLOOKUP(A897,'City-details'!$A$1:$C$1001,3,0)</f>
        <v>Mandalay</v>
      </c>
      <c r="R897" t="str">
        <f>VLOOKUP(A897,'City-details'!$A$1:$C$1001,2,0)</f>
        <v>B</v>
      </c>
      <c r="S897" t="str">
        <f t="shared" si="55"/>
        <v>Poor</v>
      </c>
    </row>
    <row r="898" spans="1:19">
      <c r="A898" t="s">
        <v>911</v>
      </c>
      <c r="B898" s="1">
        <v>60.74</v>
      </c>
      <c r="C898" s="4">
        <v>7</v>
      </c>
      <c r="D898" s="2">
        <v>21.259</v>
      </c>
      <c r="E898" s="1">
        <v>446.43900000000002</v>
      </c>
      <c r="F898" s="3">
        <v>43483</v>
      </c>
      <c r="G898" s="5">
        <v>0.68263888888888902</v>
      </c>
      <c r="H898" t="s">
        <v>13</v>
      </c>
      <c r="I898" s="1">
        <v>21.259</v>
      </c>
      <c r="J898" s="6">
        <v>5</v>
      </c>
      <c r="K898" t="str">
        <f t="shared" ref="K898:K961" si="56">TEXT(F898,"MMM")</f>
        <v>Jan</v>
      </c>
      <c r="L898" t="str">
        <f t="shared" ref="L898:L961" si="57">TEXT(F898,"ddd")</f>
        <v>Fri</v>
      </c>
      <c r="M898" t="str">
        <f t="shared" si="54"/>
        <v>evening</v>
      </c>
      <c r="N898" t="str">
        <f>VLOOKUP(A898,'Customer-details'!$A$1:$C$1001,2,0)</f>
        <v>Normal</v>
      </c>
      <c r="O898" t="str">
        <f>VLOOKUP(A898,'Customer-details'!$A$1:$C$1001,3,0)</f>
        <v>Male</v>
      </c>
      <c r="P898" t="str">
        <f>VLOOKUP(A898,'Product-details'!$A$1:$C$1001,2,0)</f>
        <v>Fashion accessories</v>
      </c>
      <c r="Q898" t="str">
        <f>VLOOKUP(A898,'City-details'!$A$1:$C$1001,3,0)</f>
        <v>Naypyitaw</v>
      </c>
      <c r="R898" t="str">
        <f>VLOOKUP(A898,'City-details'!$A$1:$C$1001,2,0)</f>
        <v>C</v>
      </c>
      <c r="S898" t="str">
        <f t="shared" si="55"/>
        <v>Poor</v>
      </c>
    </row>
    <row r="899" spans="1:19">
      <c r="A899" t="s">
        <v>912</v>
      </c>
      <c r="B899" s="1">
        <v>47.27</v>
      </c>
      <c r="C899" s="4">
        <v>6</v>
      </c>
      <c r="D899" s="2">
        <v>14.180999999999999</v>
      </c>
      <c r="E899" s="1">
        <v>297.80099999999999</v>
      </c>
      <c r="F899" s="3">
        <v>43501</v>
      </c>
      <c r="G899" s="5">
        <v>0.42847222222222198</v>
      </c>
      <c r="H899" t="s">
        <v>15</v>
      </c>
      <c r="I899" s="1">
        <v>14.180999999999999</v>
      </c>
      <c r="J899" s="6">
        <v>8.8000000000000007</v>
      </c>
      <c r="K899" t="str">
        <f t="shared" si="56"/>
        <v>Feb</v>
      </c>
      <c r="L899" t="str">
        <f t="shared" si="57"/>
        <v>Tue</v>
      </c>
      <c r="M899" t="str">
        <f t="shared" ref="M899:M962" si="58">IF(G899&lt;TIME(12,0,0),"morning",IF(AND(G899&gt;=TIME(12,0,0),G899&lt;TIME(16,0,0)),"afternoon","evening"))</f>
        <v>morning</v>
      </c>
      <c r="N899" t="str">
        <f>VLOOKUP(A899,'Customer-details'!$A$1:$C$1001,2,0)</f>
        <v>Member</v>
      </c>
      <c r="O899" t="str">
        <f>VLOOKUP(A899,'Customer-details'!$A$1:$C$1001,3,0)</f>
        <v>Female</v>
      </c>
      <c r="P899" t="str">
        <f>VLOOKUP(A899,'Product-details'!$A$1:$C$1001,2,0)</f>
        <v>Food and beverages</v>
      </c>
      <c r="Q899" t="str">
        <f>VLOOKUP(A899,'City-details'!$A$1:$C$1001,3,0)</f>
        <v>Naypyitaw</v>
      </c>
      <c r="R899" t="str">
        <f>VLOOKUP(A899,'City-details'!$A$1:$C$1001,2,0)</f>
        <v>C</v>
      </c>
      <c r="S899" t="str">
        <f t="shared" ref="S899:S962" si="59">IF(J899&gt;=8,"Good",IF(AND(J899&lt;8,J899&gt;=6),"Average","Poor"))</f>
        <v>Good</v>
      </c>
    </row>
    <row r="900" spans="1:19">
      <c r="A900" t="s">
        <v>913</v>
      </c>
      <c r="B900" s="1">
        <v>85.6</v>
      </c>
      <c r="C900" s="4">
        <v>7</v>
      </c>
      <c r="D900" s="2">
        <v>29.96</v>
      </c>
      <c r="E900" s="1">
        <v>629.16</v>
      </c>
      <c r="F900" s="3">
        <v>43526</v>
      </c>
      <c r="G900" s="5">
        <v>0.57638888888888895</v>
      </c>
      <c r="H900" t="s">
        <v>15</v>
      </c>
      <c r="I900" s="1">
        <v>29.96</v>
      </c>
      <c r="J900" s="6">
        <v>5.3</v>
      </c>
      <c r="K900" t="str">
        <f t="shared" si="56"/>
        <v>Mar</v>
      </c>
      <c r="L900" t="str">
        <f t="shared" si="57"/>
        <v>Sat</v>
      </c>
      <c r="M900" t="str">
        <f t="shared" si="58"/>
        <v>afternoon</v>
      </c>
      <c r="N900" t="str">
        <f>VLOOKUP(A900,'Customer-details'!$A$1:$C$1001,2,0)</f>
        <v>Member</v>
      </c>
      <c r="O900" t="str">
        <f>VLOOKUP(A900,'Customer-details'!$A$1:$C$1001,3,0)</f>
        <v>Male</v>
      </c>
      <c r="P900" t="str">
        <f>VLOOKUP(A900,'Product-details'!$A$1:$C$1001,2,0)</f>
        <v>Health and beauty</v>
      </c>
      <c r="Q900" t="str">
        <f>VLOOKUP(A900,'City-details'!$A$1:$C$1001,3,0)</f>
        <v>Naypyitaw</v>
      </c>
      <c r="R900" t="str">
        <f>VLOOKUP(A900,'City-details'!$A$1:$C$1001,2,0)</f>
        <v>C</v>
      </c>
      <c r="S900" t="str">
        <f t="shared" si="59"/>
        <v>Poor</v>
      </c>
    </row>
    <row r="901" spans="1:19">
      <c r="A901" t="s">
        <v>914</v>
      </c>
      <c r="B901" s="1">
        <v>35.04</v>
      </c>
      <c r="C901" s="4">
        <v>9</v>
      </c>
      <c r="D901" s="2">
        <v>15.768000000000001</v>
      </c>
      <c r="E901" s="1">
        <v>331.12799999999999</v>
      </c>
      <c r="F901" s="3">
        <v>43505</v>
      </c>
      <c r="G901" s="5">
        <v>0.80347222222222203</v>
      </c>
      <c r="H901" t="s">
        <v>13</v>
      </c>
      <c r="I901" s="1">
        <v>15.768000000000001</v>
      </c>
      <c r="J901" s="6">
        <v>4.5999999999999996</v>
      </c>
      <c r="K901" t="str">
        <f t="shared" si="56"/>
        <v>Feb</v>
      </c>
      <c r="L901" t="str">
        <f t="shared" si="57"/>
        <v>Sat</v>
      </c>
      <c r="M901" t="str">
        <f t="shared" si="58"/>
        <v>evening</v>
      </c>
      <c r="N901" t="str">
        <f>VLOOKUP(A901,'Customer-details'!$A$1:$C$1001,2,0)</f>
        <v>Member</v>
      </c>
      <c r="O901" t="str">
        <f>VLOOKUP(A901,'Customer-details'!$A$1:$C$1001,3,0)</f>
        <v>Male</v>
      </c>
      <c r="P901" t="str">
        <f>VLOOKUP(A901,'Product-details'!$A$1:$C$1001,2,0)</f>
        <v>Food and beverages</v>
      </c>
      <c r="Q901" t="str">
        <f>VLOOKUP(A901,'City-details'!$A$1:$C$1001,3,0)</f>
        <v>Yangon</v>
      </c>
      <c r="R901" t="str">
        <f>VLOOKUP(A901,'City-details'!$A$1:$C$1001,2,0)</f>
        <v>A</v>
      </c>
      <c r="S901" t="str">
        <f t="shared" si="59"/>
        <v>Poor</v>
      </c>
    </row>
    <row r="902" spans="1:19">
      <c r="A902" t="s">
        <v>915</v>
      </c>
      <c r="B902" s="1">
        <v>44.84</v>
      </c>
      <c r="C902" s="4">
        <v>9</v>
      </c>
      <c r="D902" s="2">
        <v>20.178000000000001</v>
      </c>
      <c r="E902" s="1">
        <v>423.738</v>
      </c>
      <c r="F902" s="3">
        <v>43479</v>
      </c>
      <c r="G902" s="5">
        <v>0.58333333333333304</v>
      </c>
      <c r="H902" t="s">
        <v>17</v>
      </c>
      <c r="I902" s="1">
        <v>20.178000000000001</v>
      </c>
      <c r="J902" s="6">
        <v>7.5</v>
      </c>
      <c r="K902" t="str">
        <f t="shared" si="56"/>
        <v>Jan</v>
      </c>
      <c r="L902" t="str">
        <f t="shared" si="57"/>
        <v>Mon</v>
      </c>
      <c r="M902" t="str">
        <f t="shared" si="58"/>
        <v>afternoon</v>
      </c>
      <c r="N902" t="str">
        <f>VLOOKUP(A902,'Customer-details'!$A$1:$C$1001,2,0)</f>
        <v>Member</v>
      </c>
      <c r="O902" t="str">
        <f>VLOOKUP(A902,'Customer-details'!$A$1:$C$1001,3,0)</f>
        <v>Female</v>
      </c>
      <c r="P902" t="str">
        <f>VLOOKUP(A902,'Product-details'!$A$1:$C$1001,2,0)</f>
        <v>Electronic accessories</v>
      </c>
      <c r="Q902" t="str">
        <f>VLOOKUP(A902,'City-details'!$A$1:$C$1001,3,0)</f>
        <v>Naypyitaw</v>
      </c>
      <c r="R902" t="str">
        <f>VLOOKUP(A902,'City-details'!$A$1:$C$1001,2,0)</f>
        <v>C</v>
      </c>
      <c r="S902" t="str">
        <f t="shared" si="59"/>
        <v>Average</v>
      </c>
    </row>
    <row r="903" spans="1:19">
      <c r="A903" t="s">
        <v>916</v>
      </c>
      <c r="B903" s="1">
        <v>45.97</v>
      </c>
      <c r="C903" s="4">
        <v>4</v>
      </c>
      <c r="D903" s="2">
        <v>9.1940000000000008</v>
      </c>
      <c r="E903" s="1">
        <v>193.07400000000001</v>
      </c>
      <c r="F903" s="3">
        <v>43505</v>
      </c>
      <c r="G903" s="5">
        <v>0.50138888888888899</v>
      </c>
      <c r="H903" t="s">
        <v>13</v>
      </c>
      <c r="I903" s="1">
        <v>9.1940000000000008</v>
      </c>
      <c r="J903" s="6">
        <v>5.0999999999999996</v>
      </c>
      <c r="K903" t="str">
        <f t="shared" si="56"/>
        <v>Feb</v>
      </c>
      <c r="L903" t="str">
        <f t="shared" si="57"/>
        <v>Sat</v>
      </c>
      <c r="M903" t="str">
        <f t="shared" si="58"/>
        <v>afternoon</v>
      </c>
      <c r="N903" t="str">
        <f>VLOOKUP(A903,'Customer-details'!$A$1:$C$1001,2,0)</f>
        <v>Normal</v>
      </c>
      <c r="O903" t="str">
        <f>VLOOKUP(A903,'Customer-details'!$A$1:$C$1001,3,0)</f>
        <v>Male</v>
      </c>
      <c r="P903" t="str">
        <f>VLOOKUP(A903,'Product-details'!$A$1:$C$1001,2,0)</f>
        <v>Home and lifestyle</v>
      </c>
      <c r="Q903" t="str">
        <f>VLOOKUP(A903,'City-details'!$A$1:$C$1001,3,0)</f>
        <v>Mandalay</v>
      </c>
      <c r="R903" t="str">
        <f>VLOOKUP(A903,'City-details'!$A$1:$C$1001,2,0)</f>
        <v>B</v>
      </c>
      <c r="S903" t="str">
        <f t="shared" si="59"/>
        <v>Poor</v>
      </c>
    </row>
    <row r="904" spans="1:19">
      <c r="A904" t="s">
        <v>917</v>
      </c>
      <c r="B904" s="1">
        <v>27.73</v>
      </c>
      <c r="C904" s="4">
        <v>5</v>
      </c>
      <c r="D904" s="2">
        <v>6.9325000000000001</v>
      </c>
      <c r="E904" s="1">
        <v>145.58250000000001</v>
      </c>
      <c r="F904" s="3">
        <v>43550</v>
      </c>
      <c r="G904" s="5">
        <v>0.84791666666666698</v>
      </c>
      <c r="H904" t="s">
        <v>17</v>
      </c>
      <c r="I904" s="1">
        <v>6.9325000000000001</v>
      </c>
      <c r="J904" s="6">
        <v>4.2</v>
      </c>
      <c r="K904" t="str">
        <f t="shared" si="56"/>
        <v>Mar</v>
      </c>
      <c r="L904" t="str">
        <f t="shared" si="57"/>
        <v>Tue</v>
      </c>
      <c r="M904" t="str">
        <f t="shared" si="58"/>
        <v>evening</v>
      </c>
      <c r="N904" t="str">
        <f>VLOOKUP(A904,'Customer-details'!$A$1:$C$1001,2,0)</f>
        <v>Member</v>
      </c>
      <c r="O904" t="str">
        <f>VLOOKUP(A904,'Customer-details'!$A$1:$C$1001,3,0)</f>
        <v>Female</v>
      </c>
      <c r="P904" t="str">
        <f>VLOOKUP(A904,'Product-details'!$A$1:$C$1001,2,0)</f>
        <v>Health and beauty</v>
      </c>
      <c r="Q904" t="str">
        <f>VLOOKUP(A904,'City-details'!$A$1:$C$1001,3,0)</f>
        <v>Yangon</v>
      </c>
      <c r="R904" t="str">
        <f>VLOOKUP(A904,'City-details'!$A$1:$C$1001,2,0)</f>
        <v>A</v>
      </c>
      <c r="S904" t="str">
        <f t="shared" si="59"/>
        <v>Poor</v>
      </c>
    </row>
    <row r="905" spans="1:19">
      <c r="A905" t="s">
        <v>918</v>
      </c>
      <c r="B905" s="1">
        <v>11.53</v>
      </c>
      <c r="C905" s="4">
        <v>7</v>
      </c>
      <c r="D905" s="2">
        <v>4.0354999999999999</v>
      </c>
      <c r="E905" s="1">
        <v>84.745500000000007</v>
      </c>
      <c r="F905" s="3">
        <v>43493</v>
      </c>
      <c r="G905" s="5">
        <v>0.73263888888888895</v>
      </c>
      <c r="H905" t="s">
        <v>15</v>
      </c>
      <c r="I905" s="1">
        <v>4.0354999999999999</v>
      </c>
      <c r="J905" s="6">
        <v>8.1</v>
      </c>
      <c r="K905" t="str">
        <f t="shared" si="56"/>
        <v>Jan</v>
      </c>
      <c r="L905" t="str">
        <f t="shared" si="57"/>
        <v>Mon</v>
      </c>
      <c r="M905" t="str">
        <f t="shared" si="58"/>
        <v>evening</v>
      </c>
      <c r="N905" t="str">
        <f>VLOOKUP(A905,'Customer-details'!$A$1:$C$1001,2,0)</f>
        <v>Normal</v>
      </c>
      <c r="O905" t="str">
        <f>VLOOKUP(A905,'Customer-details'!$A$1:$C$1001,3,0)</f>
        <v>Male</v>
      </c>
      <c r="P905" t="str">
        <f>VLOOKUP(A905,'Product-details'!$A$1:$C$1001,2,0)</f>
        <v>Food and beverages</v>
      </c>
      <c r="Q905" t="str">
        <f>VLOOKUP(A905,'City-details'!$A$1:$C$1001,3,0)</f>
        <v>Yangon</v>
      </c>
      <c r="R905" t="str">
        <f>VLOOKUP(A905,'City-details'!$A$1:$C$1001,2,0)</f>
        <v>A</v>
      </c>
      <c r="S905" t="str">
        <f t="shared" si="59"/>
        <v>Good</v>
      </c>
    </row>
    <row r="906" spans="1:19">
      <c r="A906" t="s">
        <v>919</v>
      </c>
      <c r="B906" s="1">
        <v>58.32</v>
      </c>
      <c r="C906" s="4">
        <v>2</v>
      </c>
      <c r="D906" s="2">
        <v>5.8319999999999999</v>
      </c>
      <c r="E906" s="1">
        <v>122.47199999999999</v>
      </c>
      <c r="F906" s="3">
        <v>43510</v>
      </c>
      <c r="G906" s="5">
        <v>0.52916666666666701</v>
      </c>
      <c r="H906" t="s">
        <v>13</v>
      </c>
      <c r="I906" s="1">
        <v>5.8319999999999999</v>
      </c>
      <c r="J906" s="6">
        <v>6</v>
      </c>
      <c r="K906" t="str">
        <f t="shared" si="56"/>
        <v>Feb</v>
      </c>
      <c r="L906" t="str">
        <f t="shared" si="57"/>
        <v>Thu</v>
      </c>
      <c r="M906" t="str">
        <f t="shared" si="58"/>
        <v>afternoon</v>
      </c>
      <c r="N906" t="str">
        <f>VLOOKUP(A906,'Customer-details'!$A$1:$C$1001,2,0)</f>
        <v>Normal</v>
      </c>
      <c r="O906" t="str">
        <f>VLOOKUP(A906,'Customer-details'!$A$1:$C$1001,3,0)</f>
        <v>Female</v>
      </c>
      <c r="P906" t="str">
        <f>VLOOKUP(A906,'Product-details'!$A$1:$C$1001,2,0)</f>
        <v>Health and beauty</v>
      </c>
      <c r="Q906" t="str">
        <f>VLOOKUP(A906,'City-details'!$A$1:$C$1001,3,0)</f>
        <v>Naypyitaw</v>
      </c>
      <c r="R906" t="str">
        <f>VLOOKUP(A906,'City-details'!$A$1:$C$1001,2,0)</f>
        <v>C</v>
      </c>
      <c r="S906" t="str">
        <f t="shared" si="59"/>
        <v>Average</v>
      </c>
    </row>
    <row r="907" spans="1:19">
      <c r="A907" t="s">
        <v>920</v>
      </c>
      <c r="B907" s="1">
        <v>78.38</v>
      </c>
      <c r="C907" s="4">
        <v>4</v>
      </c>
      <c r="D907" s="2">
        <v>15.676</v>
      </c>
      <c r="E907" s="1">
        <v>329.19600000000003</v>
      </c>
      <c r="F907" s="3">
        <v>43548</v>
      </c>
      <c r="G907" s="5">
        <v>0.74722222222222201</v>
      </c>
      <c r="H907" t="s">
        <v>15</v>
      </c>
      <c r="I907" s="1">
        <v>15.676</v>
      </c>
      <c r="J907" s="6">
        <v>7.9</v>
      </c>
      <c r="K907" t="str">
        <f t="shared" si="56"/>
        <v>Mar</v>
      </c>
      <c r="L907" t="str">
        <f t="shared" si="57"/>
        <v>Sun</v>
      </c>
      <c r="M907" t="str">
        <f t="shared" si="58"/>
        <v>evening</v>
      </c>
      <c r="N907" t="str">
        <f>VLOOKUP(A907,'Customer-details'!$A$1:$C$1001,2,0)</f>
        <v>Member</v>
      </c>
      <c r="O907" t="str">
        <f>VLOOKUP(A907,'Customer-details'!$A$1:$C$1001,3,0)</f>
        <v>Female</v>
      </c>
      <c r="P907" t="str">
        <f>VLOOKUP(A907,'Product-details'!$A$1:$C$1001,2,0)</f>
        <v>Home and lifestyle</v>
      </c>
      <c r="Q907" t="str">
        <f>VLOOKUP(A907,'City-details'!$A$1:$C$1001,3,0)</f>
        <v>Naypyitaw</v>
      </c>
      <c r="R907" t="str">
        <f>VLOOKUP(A907,'City-details'!$A$1:$C$1001,2,0)</f>
        <v>C</v>
      </c>
      <c r="S907" t="str">
        <f t="shared" si="59"/>
        <v>Average</v>
      </c>
    </row>
    <row r="908" spans="1:19">
      <c r="A908" t="s">
        <v>921</v>
      </c>
      <c r="B908" s="1">
        <v>84.61</v>
      </c>
      <c r="C908" s="4">
        <v>10</v>
      </c>
      <c r="D908" s="2">
        <v>42.305</v>
      </c>
      <c r="E908" s="1">
        <v>888.40499999999997</v>
      </c>
      <c r="F908" s="3">
        <v>43505</v>
      </c>
      <c r="G908" s="5">
        <v>0.79027777777777797</v>
      </c>
      <c r="H908" t="s">
        <v>17</v>
      </c>
      <c r="I908" s="1">
        <v>42.305</v>
      </c>
      <c r="J908" s="6">
        <v>8.8000000000000007</v>
      </c>
      <c r="K908" t="str">
        <f t="shared" si="56"/>
        <v>Feb</v>
      </c>
      <c r="L908" t="str">
        <f t="shared" si="57"/>
        <v>Sat</v>
      </c>
      <c r="M908" t="str">
        <f t="shared" si="58"/>
        <v>evening</v>
      </c>
      <c r="N908" t="str">
        <f>VLOOKUP(A908,'Customer-details'!$A$1:$C$1001,2,0)</f>
        <v>Normal</v>
      </c>
      <c r="O908" t="str">
        <f>VLOOKUP(A908,'Customer-details'!$A$1:$C$1001,3,0)</f>
        <v>Male</v>
      </c>
      <c r="P908" t="str">
        <f>VLOOKUP(A908,'Product-details'!$A$1:$C$1001,2,0)</f>
        <v>Health and beauty</v>
      </c>
      <c r="Q908" t="str">
        <f>VLOOKUP(A908,'City-details'!$A$1:$C$1001,3,0)</f>
        <v>Naypyitaw</v>
      </c>
      <c r="R908" t="str">
        <f>VLOOKUP(A908,'City-details'!$A$1:$C$1001,2,0)</f>
        <v>C</v>
      </c>
      <c r="S908" t="str">
        <f t="shared" si="59"/>
        <v>Good</v>
      </c>
    </row>
    <row r="909" spans="1:19">
      <c r="A909" t="s">
        <v>922</v>
      </c>
      <c r="B909" s="1">
        <v>82.88</v>
      </c>
      <c r="C909" s="4">
        <v>5</v>
      </c>
      <c r="D909" s="2">
        <v>20.72</v>
      </c>
      <c r="E909" s="1">
        <v>435.12</v>
      </c>
      <c r="F909" s="3">
        <v>43548</v>
      </c>
      <c r="G909" s="5">
        <v>0.58888888888888902</v>
      </c>
      <c r="H909" t="s">
        <v>17</v>
      </c>
      <c r="I909" s="1">
        <v>20.72</v>
      </c>
      <c r="J909" s="6">
        <v>6.6</v>
      </c>
      <c r="K909" t="str">
        <f t="shared" si="56"/>
        <v>Mar</v>
      </c>
      <c r="L909" t="str">
        <f t="shared" si="57"/>
        <v>Sun</v>
      </c>
      <c r="M909" t="str">
        <f t="shared" si="58"/>
        <v>afternoon</v>
      </c>
      <c r="N909" t="str">
        <f>VLOOKUP(A909,'Customer-details'!$A$1:$C$1001,2,0)</f>
        <v>Normal</v>
      </c>
      <c r="O909" t="str">
        <f>VLOOKUP(A909,'Customer-details'!$A$1:$C$1001,3,0)</f>
        <v>Female</v>
      </c>
      <c r="P909" t="str">
        <f>VLOOKUP(A909,'Product-details'!$A$1:$C$1001,2,0)</f>
        <v>Health and beauty</v>
      </c>
      <c r="Q909" t="str">
        <f>VLOOKUP(A909,'City-details'!$A$1:$C$1001,3,0)</f>
        <v>Mandalay</v>
      </c>
      <c r="R909" t="str">
        <f>VLOOKUP(A909,'City-details'!$A$1:$C$1001,2,0)</f>
        <v>B</v>
      </c>
      <c r="S909" t="str">
        <f t="shared" si="59"/>
        <v>Average</v>
      </c>
    </row>
    <row r="910" spans="1:19">
      <c r="A910" t="s">
        <v>923</v>
      </c>
      <c r="B910" s="1">
        <v>79.540000000000006</v>
      </c>
      <c r="C910" s="4">
        <v>2</v>
      </c>
      <c r="D910" s="2">
        <v>7.9539999999999997</v>
      </c>
      <c r="E910" s="1">
        <v>167.03399999999999</v>
      </c>
      <c r="F910" s="3">
        <v>43551</v>
      </c>
      <c r="G910" s="5">
        <v>0.6875</v>
      </c>
      <c r="H910" t="s">
        <v>13</v>
      </c>
      <c r="I910" s="1">
        <v>7.9539999999999997</v>
      </c>
      <c r="J910" s="6">
        <v>6.2</v>
      </c>
      <c r="K910" t="str">
        <f t="shared" si="56"/>
        <v>Mar</v>
      </c>
      <c r="L910" t="str">
        <f t="shared" si="57"/>
        <v>Wed</v>
      </c>
      <c r="M910" t="str">
        <f t="shared" si="58"/>
        <v>evening</v>
      </c>
      <c r="N910" t="str">
        <f>VLOOKUP(A910,'Customer-details'!$A$1:$C$1001,2,0)</f>
        <v>Member</v>
      </c>
      <c r="O910" t="str">
        <f>VLOOKUP(A910,'Customer-details'!$A$1:$C$1001,3,0)</f>
        <v>Female</v>
      </c>
      <c r="P910" t="str">
        <f>VLOOKUP(A910,'Product-details'!$A$1:$C$1001,2,0)</f>
        <v>Food and beverages</v>
      </c>
      <c r="Q910" t="str">
        <f>VLOOKUP(A910,'City-details'!$A$1:$C$1001,3,0)</f>
        <v>Yangon</v>
      </c>
      <c r="R910" t="str">
        <f>VLOOKUP(A910,'City-details'!$A$1:$C$1001,2,0)</f>
        <v>A</v>
      </c>
      <c r="S910" t="str">
        <f t="shared" si="59"/>
        <v>Average</v>
      </c>
    </row>
    <row r="911" spans="1:19">
      <c r="A911" t="s">
        <v>924</v>
      </c>
      <c r="B911" s="1">
        <v>49.01</v>
      </c>
      <c r="C911" s="4">
        <v>10</v>
      </c>
      <c r="D911" s="2">
        <v>24.504999999999999</v>
      </c>
      <c r="E911" s="1">
        <v>514.60500000000002</v>
      </c>
      <c r="F911" s="3">
        <v>43492</v>
      </c>
      <c r="G911" s="5">
        <v>0.44722222222222202</v>
      </c>
      <c r="H911" t="s">
        <v>17</v>
      </c>
      <c r="I911" s="1">
        <v>24.504999999999999</v>
      </c>
      <c r="J911" s="6">
        <v>4.2</v>
      </c>
      <c r="K911" t="str">
        <f t="shared" si="56"/>
        <v>Jan</v>
      </c>
      <c r="L911" t="str">
        <f t="shared" si="57"/>
        <v>Sun</v>
      </c>
      <c r="M911" t="str">
        <f t="shared" si="58"/>
        <v>morning</v>
      </c>
      <c r="N911" t="str">
        <f>VLOOKUP(A911,'Customer-details'!$A$1:$C$1001,2,0)</f>
        <v>Normal</v>
      </c>
      <c r="O911" t="str">
        <f>VLOOKUP(A911,'Customer-details'!$A$1:$C$1001,3,0)</f>
        <v>Female</v>
      </c>
      <c r="P911" t="str">
        <f>VLOOKUP(A911,'Product-details'!$A$1:$C$1001,2,0)</f>
        <v>Home and lifestyle</v>
      </c>
      <c r="Q911" t="str">
        <f>VLOOKUP(A911,'City-details'!$A$1:$C$1001,3,0)</f>
        <v>Mandalay</v>
      </c>
      <c r="R911" t="str">
        <f>VLOOKUP(A911,'City-details'!$A$1:$C$1001,2,0)</f>
        <v>B</v>
      </c>
      <c r="S911" t="str">
        <f t="shared" si="59"/>
        <v>Poor</v>
      </c>
    </row>
    <row r="912" spans="1:19">
      <c r="A912" t="s">
        <v>925</v>
      </c>
      <c r="B912" s="1">
        <v>29.15</v>
      </c>
      <c r="C912" s="4">
        <v>3</v>
      </c>
      <c r="D912" s="2">
        <v>4.3724999999999996</v>
      </c>
      <c r="E912" s="1">
        <v>91.822500000000005</v>
      </c>
      <c r="F912" s="3">
        <v>43551</v>
      </c>
      <c r="G912" s="5">
        <v>0.85347222222222197</v>
      </c>
      <c r="H912" t="s">
        <v>17</v>
      </c>
      <c r="I912" s="1">
        <v>4.3724999999999996</v>
      </c>
      <c r="J912" s="6">
        <v>7.3</v>
      </c>
      <c r="K912" t="str">
        <f t="shared" si="56"/>
        <v>Mar</v>
      </c>
      <c r="L912" t="str">
        <f t="shared" si="57"/>
        <v>Wed</v>
      </c>
      <c r="M912" t="str">
        <f t="shared" si="58"/>
        <v>evening</v>
      </c>
      <c r="N912" t="str">
        <f>VLOOKUP(A912,'Customer-details'!$A$1:$C$1001,2,0)</f>
        <v>Member</v>
      </c>
      <c r="O912" t="str">
        <f>VLOOKUP(A912,'Customer-details'!$A$1:$C$1001,3,0)</f>
        <v>Female</v>
      </c>
      <c r="P912" t="str">
        <f>VLOOKUP(A912,'Product-details'!$A$1:$C$1001,2,0)</f>
        <v>Food and beverages</v>
      </c>
      <c r="Q912" t="str">
        <f>VLOOKUP(A912,'City-details'!$A$1:$C$1001,3,0)</f>
        <v>Mandalay</v>
      </c>
      <c r="R912" t="str">
        <f>VLOOKUP(A912,'City-details'!$A$1:$C$1001,2,0)</f>
        <v>B</v>
      </c>
      <c r="S912" t="str">
        <f t="shared" si="59"/>
        <v>Average</v>
      </c>
    </row>
    <row r="913" spans="1:19">
      <c r="A913" t="s">
        <v>926</v>
      </c>
      <c r="B913" s="1">
        <v>56.13</v>
      </c>
      <c r="C913" s="4">
        <v>4</v>
      </c>
      <c r="D913" s="2">
        <v>11.226000000000001</v>
      </c>
      <c r="E913" s="1">
        <v>235.74600000000001</v>
      </c>
      <c r="F913" s="3">
        <v>43484</v>
      </c>
      <c r="G913" s="5">
        <v>0.48819444444444399</v>
      </c>
      <c r="H913" t="s">
        <v>13</v>
      </c>
      <c r="I913" s="1">
        <v>11.226000000000001</v>
      </c>
      <c r="J913" s="6">
        <v>8.6</v>
      </c>
      <c r="K913" t="str">
        <f t="shared" si="56"/>
        <v>Jan</v>
      </c>
      <c r="L913" t="str">
        <f t="shared" si="57"/>
        <v>Sat</v>
      </c>
      <c r="M913" t="str">
        <f t="shared" si="58"/>
        <v>morning</v>
      </c>
      <c r="N913" t="str">
        <f>VLOOKUP(A913,'Customer-details'!$A$1:$C$1001,2,0)</f>
        <v>Normal</v>
      </c>
      <c r="O913" t="str">
        <f>VLOOKUP(A913,'Customer-details'!$A$1:$C$1001,3,0)</f>
        <v>Female</v>
      </c>
      <c r="P913" t="str">
        <f>VLOOKUP(A913,'Product-details'!$A$1:$C$1001,2,0)</f>
        <v>Electronic accessories</v>
      </c>
      <c r="Q913" t="str">
        <f>VLOOKUP(A913,'City-details'!$A$1:$C$1001,3,0)</f>
        <v>Naypyitaw</v>
      </c>
      <c r="R913" t="str">
        <f>VLOOKUP(A913,'City-details'!$A$1:$C$1001,2,0)</f>
        <v>C</v>
      </c>
      <c r="S913" t="str">
        <f t="shared" si="59"/>
        <v>Good</v>
      </c>
    </row>
    <row r="914" spans="1:19">
      <c r="A914" t="s">
        <v>927</v>
      </c>
      <c r="B914" s="1">
        <v>93.12</v>
      </c>
      <c r="C914" s="4">
        <v>8</v>
      </c>
      <c r="D914" s="2">
        <v>37.247999999999998</v>
      </c>
      <c r="E914" s="1">
        <v>782.20799999999997</v>
      </c>
      <c r="F914" s="3">
        <v>43503</v>
      </c>
      <c r="G914" s="5">
        <v>0.422916666666667</v>
      </c>
      <c r="H914" t="s">
        <v>15</v>
      </c>
      <c r="I914" s="1">
        <v>37.247999999999998</v>
      </c>
      <c r="J914" s="6">
        <v>6.8</v>
      </c>
      <c r="K914" t="str">
        <f t="shared" si="56"/>
        <v>Feb</v>
      </c>
      <c r="L914" t="str">
        <f t="shared" si="57"/>
        <v>Thu</v>
      </c>
      <c r="M914" t="str">
        <f t="shared" si="58"/>
        <v>morning</v>
      </c>
      <c r="N914" t="str">
        <f>VLOOKUP(A914,'Customer-details'!$A$1:$C$1001,2,0)</f>
        <v>Normal</v>
      </c>
      <c r="O914" t="str">
        <f>VLOOKUP(A914,'Customer-details'!$A$1:$C$1001,3,0)</f>
        <v>Female</v>
      </c>
      <c r="P914" t="str">
        <f>VLOOKUP(A914,'Product-details'!$A$1:$C$1001,2,0)</f>
        <v>Home and lifestyle</v>
      </c>
      <c r="Q914" t="str">
        <f>VLOOKUP(A914,'City-details'!$A$1:$C$1001,3,0)</f>
        <v>Yangon</v>
      </c>
      <c r="R914" t="str">
        <f>VLOOKUP(A914,'City-details'!$A$1:$C$1001,2,0)</f>
        <v>A</v>
      </c>
      <c r="S914" t="str">
        <f t="shared" si="59"/>
        <v>Average</v>
      </c>
    </row>
    <row r="915" spans="1:19">
      <c r="A915" t="s">
        <v>928</v>
      </c>
      <c r="B915" s="1">
        <v>51.34</v>
      </c>
      <c r="C915" s="4">
        <v>8</v>
      </c>
      <c r="D915" s="2">
        <v>20.536000000000001</v>
      </c>
      <c r="E915" s="1">
        <v>431.25599999999997</v>
      </c>
      <c r="F915" s="3">
        <v>43496</v>
      </c>
      <c r="G915" s="5">
        <v>0.41666666666666702</v>
      </c>
      <c r="H915" t="s">
        <v>13</v>
      </c>
      <c r="I915" s="1">
        <v>20.536000000000001</v>
      </c>
      <c r="J915" s="6">
        <v>7.6</v>
      </c>
      <c r="K915" t="str">
        <f t="shared" si="56"/>
        <v>Jan</v>
      </c>
      <c r="L915" t="str">
        <f t="shared" si="57"/>
        <v>Thu</v>
      </c>
      <c r="M915" t="str">
        <f t="shared" si="58"/>
        <v>morning</v>
      </c>
      <c r="N915" t="str">
        <f>VLOOKUP(A915,'Customer-details'!$A$1:$C$1001,2,0)</f>
        <v>Member</v>
      </c>
      <c r="O915" t="str">
        <f>VLOOKUP(A915,'Customer-details'!$A$1:$C$1001,3,0)</f>
        <v>Male</v>
      </c>
      <c r="P915" t="str">
        <f>VLOOKUP(A915,'Product-details'!$A$1:$C$1001,2,0)</f>
        <v>Fashion accessories</v>
      </c>
      <c r="Q915" t="str">
        <f>VLOOKUP(A915,'City-details'!$A$1:$C$1001,3,0)</f>
        <v>Yangon</v>
      </c>
      <c r="R915" t="str">
        <f>VLOOKUP(A915,'City-details'!$A$1:$C$1001,2,0)</f>
        <v>A</v>
      </c>
      <c r="S915" t="str">
        <f t="shared" si="59"/>
        <v>Average</v>
      </c>
    </row>
    <row r="916" spans="1:19">
      <c r="A916" t="s">
        <v>929</v>
      </c>
      <c r="B916" s="1">
        <v>99.6</v>
      </c>
      <c r="C916" s="4">
        <v>3</v>
      </c>
      <c r="D916" s="2">
        <v>14.94</v>
      </c>
      <c r="E916" s="1">
        <v>313.74</v>
      </c>
      <c r="F916" s="3">
        <v>43521</v>
      </c>
      <c r="G916" s="5">
        <v>0.78125</v>
      </c>
      <c r="H916" t="s">
        <v>15</v>
      </c>
      <c r="I916" s="1">
        <v>14.94</v>
      </c>
      <c r="J916" s="6">
        <v>5.8</v>
      </c>
      <c r="K916" t="str">
        <f t="shared" si="56"/>
        <v>Feb</v>
      </c>
      <c r="L916" t="str">
        <f t="shared" si="57"/>
        <v>Mon</v>
      </c>
      <c r="M916" t="str">
        <f t="shared" si="58"/>
        <v>evening</v>
      </c>
      <c r="N916" t="str">
        <f>VLOOKUP(A916,'Customer-details'!$A$1:$C$1001,2,0)</f>
        <v>Member</v>
      </c>
      <c r="O916" t="str">
        <f>VLOOKUP(A916,'Customer-details'!$A$1:$C$1001,3,0)</f>
        <v>Female</v>
      </c>
      <c r="P916" t="str">
        <f>VLOOKUP(A916,'Product-details'!$A$1:$C$1001,2,0)</f>
        <v>Food and beverages</v>
      </c>
      <c r="Q916" t="str">
        <f>VLOOKUP(A916,'City-details'!$A$1:$C$1001,3,0)</f>
        <v>Yangon</v>
      </c>
      <c r="R916" t="str">
        <f>VLOOKUP(A916,'City-details'!$A$1:$C$1001,2,0)</f>
        <v>A</v>
      </c>
      <c r="S916" t="str">
        <f t="shared" si="59"/>
        <v>Poor</v>
      </c>
    </row>
    <row r="917" spans="1:19">
      <c r="A917" t="s">
        <v>930</v>
      </c>
      <c r="B917" s="1">
        <v>35.49</v>
      </c>
      <c r="C917" s="4">
        <v>6</v>
      </c>
      <c r="D917" s="2">
        <v>10.647</v>
      </c>
      <c r="E917" s="1">
        <v>223.58699999999999</v>
      </c>
      <c r="F917" s="3">
        <v>43498</v>
      </c>
      <c r="G917" s="5">
        <v>0.52777777777777801</v>
      </c>
      <c r="H917" t="s">
        <v>15</v>
      </c>
      <c r="I917" s="1">
        <v>10.647</v>
      </c>
      <c r="J917" s="6">
        <v>4.0999999999999996</v>
      </c>
      <c r="K917" t="str">
        <f t="shared" si="56"/>
        <v>Feb</v>
      </c>
      <c r="L917" t="str">
        <f t="shared" si="57"/>
        <v>Sat</v>
      </c>
      <c r="M917" t="str">
        <f t="shared" si="58"/>
        <v>afternoon</v>
      </c>
      <c r="N917" t="str">
        <f>VLOOKUP(A917,'Customer-details'!$A$1:$C$1001,2,0)</f>
        <v>Normal</v>
      </c>
      <c r="O917" t="str">
        <f>VLOOKUP(A917,'Customer-details'!$A$1:$C$1001,3,0)</f>
        <v>Female</v>
      </c>
      <c r="P917" t="str">
        <f>VLOOKUP(A917,'Product-details'!$A$1:$C$1001,2,0)</f>
        <v>Electronic accessories</v>
      </c>
      <c r="Q917" t="str">
        <f>VLOOKUP(A917,'City-details'!$A$1:$C$1001,3,0)</f>
        <v>Naypyitaw</v>
      </c>
      <c r="R917" t="str">
        <f>VLOOKUP(A917,'City-details'!$A$1:$C$1001,2,0)</f>
        <v>C</v>
      </c>
      <c r="S917" t="str">
        <f t="shared" si="59"/>
        <v>Poor</v>
      </c>
    </row>
    <row r="918" spans="1:19">
      <c r="A918" t="s">
        <v>931</v>
      </c>
      <c r="B918" s="1">
        <v>42.85</v>
      </c>
      <c r="C918" s="4">
        <v>1</v>
      </c>
      <c r="D918" s="2">
        <v>2.1425000000000001</v>
      </c>
      <c r="E918" s="1">
        <v>44.9925</v>
      </c>
      <c r="F918" s="3">
        <v>43538</v>
      </c>
      <c r="G918" s="5">
        <v>0.65</v>
      </c>
      <c r="H918" t="s">
        <v>17</v>
      </c>
      <c r="I918" s="1">
        <v>2.1425000000000001</v>
      </c>
      <c r="J918" s="6">
        <v>9.3000000000000007</v>
      </c>
      <c r="K918" t="str">
        <f t="shared" si="56"/>
        <v>Mar</v>
      </c>
      <c r="L918" t="str">
        <f t="shared" si="57"/>
        <v>Thu</v>
      </c>
      <c r="M918" t="str">
        <f t="shared" si="58"/>
        <v>afternoon</v>
      </c>
      <c r="N918" t="str">
        <f>VLOOKUP(A918,'Customer-details'!$A$1:$C$1001,2,0)</f>
        <v>Member</v>
      </c>
      <c r="O918" t="str">
        <f>VLOOKUP(A918,'Customer-details'!$A$1:$C$1001,3,0)</f>
        <v>Male</v>
      </c>
      <c r="P918" t="str">
        <f>VLOOKUP(A918,'Product-details'!$A$1:$C$1001,2,0)</f>
        <v>Sports and travel</v>
      </c>
      <c r="Q918" t="str">
        <f>VLOOKUP(A918,'City-details'!$A$1:$C$1001,3,0)</f>
        <v>Naypyitaw</v>
      </c>
      <c r="R918" t="str">
        <f>VLOOKUP(A918,'City-details'!$A$1:$C$1001,2,0)</f>
        <v>C</v>
      </c>
      <c r="S918" t="str">
        <f t="shared" si="59"/>
        <v>Good</v>
      </c>
    </row>
    <row r="919" spans="1:19">
      <c r="A919" t="s">
        <v>932</v>
      </c>
      <c r="B919" s="1">
        <v>94.67</v>
      </c>
      <c r="C919" s="4">
        <v>4</v>
      </c>
      <c r="D919" s="2">
        <v>18.934000000000001</v>
      </c>
      <c r="E919" s="1">
        <v>397.61399999999998</v>
      </c>
      <c r="F919" s="3">
        <v>43535</v>
      </c>
      <c r="G919" s="5">
        <v>0.50277777777777799</v>
      </c>
      <c r="H919" t="s">
        <v>15</v>
      </c>
      <c r="I919" s="1">
        <v>18.934000000000001</v>
      </c>
      <c r="J919" s="6">
        <v>6.8</v>
      </c>
      <c r="K919" t="str">
        <f t="shared" si="56"/>
        <v>Mar</v>
      </c>
      <c r="L919" t="str">
        <f t="shared" si="57"/>
        <v>Mon</v>
      </c>
      <c r="M919" t="str">
        <f t="shared" si="58"/>
        <v>afternoon</v>
      </c>
      <c r="N919" t="str">
        <f>VLOOKUP(A919,'Customer-details'!$A$1:$C$1001,2,0)</f>
        <v>Normal</v>
      </c>
      <c r="O919" t="str">
        <f>VLOOKUP(A919,'Customer-details'!$A$1:$C$1001,3,0)</f>
        <v>Female</v>
      </c>
      <c r="P919" t="str">
        <f>VLOOKUP(A919,'Product-details'!$A$1:$C$1001,2,0)</f>
        <v>Fashion accessories</v>
      </c>
      <c r="Q919" t="str">
        <f>VLOOKUP(A919,'City-details'!$A$1:$C$1001,3,0)</f>
        <v>Yangon</v>
      </c>
      <c r="R919" t="str">
        <f>VLOOKUP(A919,'City-details'!$A$1:$C$1001,2,0)</f>
        <v>A</v>
      </c>
      <c r="S919" t="str">
        <f t="shared" si="59"/>
        <v>Average</v>
      </c>
    </row>
    <row r="920" spans="1:19">
      <c r="A920" t="s">
        <v>933</v>
      </c>
      <c r="B920" s="1">
        <v>68.97</v>
      </c>
      <c r="C920" s="4">
        <v>3</v>
      </c>
      <c r="D920" s="2">
        <v>10.345499999999999</v>
      </c>
      <c r="E920" s="1">
        <v>217.25550000000001</v>
      </c>
      <c r="F920" s="3">
        <v>43518</v>
      </c>
      <c r="G920" s="5">
        <v>0.47638888888888897</v>
      </c>
      <c r="H920" t="s">
        <v>13</v>
      </c>
      <c r="I920" s="1">
        <v>10.345499999999999</v>
      </c>
      <c r="J920" s="6">
        <v>8.6999999999999993</v>
      </c>
      <c r="K920" t="str">
        <f t="shared" si="56"/>
        <v>Feb</v>
      </c>
      <c r="L920" t="str">
        <f t="shared" si="57"/>
        <v>Fri</v>
      </c>
      <c r="M920" t="str">
        <f t="shared" si="58"/>
        <v>morning</v>
      </c>
      <c r="N920" t="str">
        <f>VLOOKUP(A920,'Customer-details'!$A$1:$C$1001,2,0)</f>
        <v>Normal</v>
      </c>
      <c r="O920" t="str">
        <f>VLOOKUP(A920,'Customer-details'!$A$1:$C$1001,3,0)</f>
        <v>Male</v>
      </c>
      <c r="P920" t="str">
        <f>VLOOKUP(A920,'Product-details'!$A$1:$C$1001,2,0)</f>
        <v>Home and lifestyle</v>
      </c>
      <c r="Q920" t="str">
        <f>VLOOKUP(A920,'City-details'!$A$1:$C$1001,3,0)</f>
        <v>Mandalay</v>
      </c>
      <c r="R920" t="str">
        <f>VLOOKUP(A920,'City-details'!$A$1:$C$1001,2,0)</f>
        <v>B</v>
      </c>
      <c r="S920" t="str">
        <f t="shared" si="59"/>
        <v>Good</v>
      </c>
    </row>
    <row r="921" spans="1:19">
      <c r="A921" t="s">
        <v>934</v>
      </c>
      <c r="B921" s="1">
        <v>26.26</v>
      </c>
      <c r="C921" s="4">
        <v>3</v>
      </c>
      <c r="D921" s="2">
        <v>3.9390000000000001</v>
      </c>
      <c r="E921" s="1">
        <v>82.718999999999994</v>
      </c>
      <c r="F921" s="3">
        <v>43526</v>
      </c>
      <c r="G921" s="5">
        <v>0.52500000000000002</v>
      </c>
      <c r="H921" t="s">
        <v>13</v>
      </c>
      <c r="I921" s="1">
        <v>3.9390000000000001</v>
      </c>
      <c r="J921" s="6">
        <v>6.3</v>
      </c>
      <c r="K921" t="str">
        <f t="shared" si="56"/>
        <v>Mar</v>
      </c>
      <c r="L921" t="str">
        <f t="shared" si="57"/>
        <v>Sat</v>
      </c>
      <c r="M921" t="str">
        <f t="shared" si="58"/>
        <v>afternoon</v>
      </c>
      <c r="N921" t="str">
        <f>VLOOKUP(A921,'Customer-details'!$A$1:$C$1001,2,0)</f>
        <v>Member</v>
      </c>
      <c r="O921" t="str">
        <f>VLOOKUP(A921,'Customer-details'!$A$1:$C$1001,3,0)</f>
        <v>Female</v>
      </c>
      <c r="P921" t="str">
        <f>VLOOKUP(A921,'Product-details'!$A$1:$C$1001,2,0)</f>
        <v>Electronic accessories</v>
      </c>
      <c r="Q921" t="str">
        <f>VLOOKUP(A921,'City-details'!$A$1:$C$1001,3,0)</f>
        <v>Mandalay</v>
      </c>
      <c r="R921" t="str">
        <f>VLOOKUP(A921,'City-details'!$A$1:$C$1001,2,0)</f>
        <v>B</v>
      </c>
      <c r="S921" t="str">
        <f t="shared" si="59"/>
        <v>Average</v>
      </c>
    </row>
    <row r="922" spans="1:19">
      <c r="A922" t="s">
        <v>935</v>
      </c>
      <c r="B922" s="1">
        <v>35.79</v>
      </c>
      <c r="C922" s="4">
        <v>9</v>
      </c>
      <c r="D922" s="2">
        <v>16.105499999999999</v>
      </c>
      <c r="E922" s="1">
        <v>338.21550000000002</v>
      </c>
      <c r="F922" s="3">
        <v>43534</v>
      </c>
      <c r="G922" s="5">
        <v>0.62916666666666698</v>
      </c>
      <c r="H922" t="s">
        <v>17</v>
      </c>
      <c r="I922" s="1">
        <v>16.105499999999999</v>
      </c>
      <c r="J922" s="6">
        <v>5.0999999999999996</v>
      </c>
      <c r="K922" t="str">
        <f t="shared" si="56"/>
        <v>Mar</v>
      </c>
      <c r="L922" t="str">
        <f t="shared" si="57"/>
        <v>Sun</v>
      </c>
      <c r="M922" t="str">
        <f t="shared" si="58"/>
        <v>afternoon</v>
      </c>
      <c r="N922" t="str">
        <f>VLOOKUP(A922,'Customer-details'!$A$1:$C$1001,2,0)</f>
        <v>Member</v>
      </c>
      <c r="O922" t="str">
        <f>VLOOKUP(A922,'Customer-details'!$A$1:$C$1001,3,0)</f>
        <v>Female</v>
      </c>
      <c r="P922" t="str">
        <f>VLOOKUP(A922,'Product-details'!$A$1:$C$1001,2,0)</f>
        <v>Home and lifestyle</v>
      </c>
      <c r="Q922" t="str">
        <f>VLOOKUP(A922,'City-details'!$A$1:$C$1001,3,0)</f>
        <v>Naypyitaw</v>
      </c>
      <c r="R922" t="str">
        <f>VLOOKUP(A922,'City-details'!$A$1:$C$1001,2,0)</f>
        <v>C</v>
      </c>
      <c r="S922" t="str">
        <f t="shared" si="59"/>
        <v>Poor</v>
      </c>
    </row>
    <row r="923" spans="1:19">
      <c r="A923" t="s">
        <v>936</v>
      </c>
      <c r="B923" s="1">
        <v>16.37</v>
      </c>
      <c r="C923" s="4">
        <v>6</v>
      </c>
      <c r="D923" s="2">
        <v>4.9109999999999996</v>
      </c>
      <c r="E923" s="1">
        <v>103.131</v>
      </c>
      <c r="F923" s="3">
        <v>43504</v>
      </c>
      <c r="G923" s="5">
        <v>0.45694444444444399</v>
      </c>
      <c r="H923" t="s">
        <v>15</v>
      </c>
      <c r="I923" s="1">
        <v>4.9109999999999996</v>
      </c>
      <c r="J923" s="6">
        <v>7</v>
      </c>
      <c r="K923" t="str">
        <f t="shared" si="56"/>
        <v>Feb</v>
      </c>
      <c r="L923" t="str">
        <f t="shared" si="57"/>
        <v>Fri</v>
      </c>
      <c r="M923" t="str">
        <f t="shared" si="58"/>
        <v>morning</v>
      </c>
      <c r="N923" t="str">
        <f>VLOOKUP(A923,'Customer-details'!$A$1:$C$1001,2,0)</f>
        <v>Normal</v>
      </c>
      <c r="O923" t="str">
        <f>VLOOKUP(A923,'Customer-details'!$A$1:$C$1001,3,0)</f>
        <v>Female</v>
      </c>
      <c r="P923" t="str">
        <f>VLOOKUP(A923,'Product-details'!$A$1:$C$1001,2,0)</f>
        <v>Home and lifestyle</v>
      </c>
      <c r="Q923" t="str">
        <f>VLOOKUP(A923,'City-details'!$A$1:$C$1001,3,0)</f>
        <v>Mandalay</v>
      </c>
      <c r="R923" t="str">
        <f>VLOOKUP(A923,'City-details'!$A$1:$C$1001,2,0)</f>
        <v>B</v>
      </c>
      <c r="S923" t="str">
        <f t="shared" si="59"/>
        <v>Average</v>
      </c>
    </row>
    <row r="924" spans="1:19">
      <c r="A924" t="s">
        <v>937</v>
      </c>
      <c r="B924" s="1">
        <v>12.73</v>
      </c>
      <c r="C924" s="4">
        <v>2</v>
      </c>
      <c r="D924" s="2">
        <v>1.2729999999999999</v>
      </c>
      <c r="E924" s="1">
        <v>26.733000000000001</v>
      </c>
      <c r="F924" s="3">
        <v>43518</v>
      </c>
      <c r="G924" s="5">
        <v>0.50694444444444398</v>
      </c>
      <c r="H924" t="s">
        <v>17</v>
      </c>
      <c r="I924" s="1">
        <v>1.2729999999999999</v>
      </c>
      <c r="J924" s="6">
        <v>5.2</v>
      </c>
      <c r="K924" t="str">
        <f t="shared" si="56"/>
        <v>Feb</v>
      </c>
      <c r="L924" t="str">
        <f t="shared" si="57"/>
        <v>Fri</v>
      </c>
      <c r="M924" t="str">
        <f t="shared" si="58"/>
        <v>afternoon</v>
      </c>
      <c r="N924" t="str">
        <f>VLOOKUP(A924,'Customer-details'!$A$1:$C$1001,2,0)</f>
        <v>Member</v>
      </c>
      <c r="O924" t="str">
        <f>VLOOKUP(A924,'Customer-details'!$A$1:$C$1001,3,0)</f>
        <v>Female</v>
      </c>
      <c r="P924" t="str">
        <f>VLOOKUP(A924,'Product-details'!$A$1:$C$1001,2,0)</f>
        <v>Home and lifestyle</v>
      </c>
      <c r="Q924" t="str">
        <f>VLOOKUP(A924,'City-details'!$A$1:$C$1001,3,0)</f>
        <v>Naypyitaw</v>
      </c>
      <c r="R924" t="str">
        <f>VLOOKUP(A924,'City-details'!$A$1:$C$1001,2,0)</f>
        <v>C</v>
      </c>
      <c r="S924" t="str">
        <f t="shared" si="59"/>
        <v>Poor</v>
      </c>
    </row>
    <row r="925" spans="1:19">
      <c r="A925" t="s">
        <v>938</v>
      </c>
      <c r="B925" s="1">
        <v>83.14</v>
      </c>
      <c r="C925" s="4">
        <v>7</v>
      </c>
      <c r="D925" s="2">
        <v>29.099</v>
      </c>
      <c r="E925" s="1">
        <v>611.07899999999995</v>
      </c>
      <c r="F925" s="3">
        <v>43475</v>
      </c>
      <c r="G925" s="5">
        <v>0.438194444444444</v>
      </c>
      <c r="H925" t="s">
        <v>17</v>
      </c>
      <c r="I925" s="1">
        <v>29.099</v>
      </c>
      <c r="J925" s="6">
        <v>6.6</v>
      </c>
      <c r="K925" t="str">
        <f t="shared" si="56"/>
        <v>Jan</v>
      </c>
      <c r="L925" t="str">
        <f t="shared" si="57"/>
        <v>Thu</v>
      </c>
      <c r="M925" t="str">
        <f t="shared" si="58"/>
        <v>morning</v>
      </c>
      <c r="N925" t="str">
        <f>VLOOKUP(A925,'Customer-details'!$A$1:$C$1001,2,0)</f>
        <v>Normal</v>
      </c>
      <c r="O925" t="str">
        <f>VLOOKUP(A925,'Customer-details'!$A$1:$C$1001,3,0)</f>
        <v>Female</v>
      </c>
      <c r="P925" t="str">
        <f>VLOOKUP(A925,'Product-details'!$A$1:$C$1001,2,0)</f>
        <v>Sports and travel</v>
      </c>
      <c r="Q925" t="str">
        <f>VLOOKUP(A925,'City-details'!$A$1:$C$1001,3,0)</f>
        <v>Naypyitaw</v>
      </c>
      <c r="R925" t="str">
        <f>VLOOKUP(A925,'City-details'!$A$1:$C$1001,2,0)</f>
        <v>C</v>
      </c>
      <c r="S925" t="str">
        <f t="shared" si="59"/>
        <v>Average</v>
      </c>
    </row>
    <row r="926" spans="1:19">
      <c r="A926" t="s">
        <v>939</v>
      </c>
      <c r="B926" s="1">
        <v>35.22</v>
      </c>
      <c r="C926" s="4">
        <v>6</v>
      </c>
      <c r="D926" s="2">
        <v>10.566000000000001</v>
      </c>
      <c r="E926" s="1">
        <v>221.886</v>
      </c>
      <c r="F926" s="3">
        <v>43538</v>
      </c>
      <c r="G926" s="5">
        <v>0.57569444444444395</v>
      </c>
      <c r="H926" t="s">
        <v>13</v>
      </c>
      <c r="I926" s="1">
        <v>10.566000000000001</v>
      </c>
      <c r="J926" s="6">
        <v>6.5</v>
      </c>
      <c r="K926" t="str">
        <f t="shared" si="56"/>
        <v>Mar</v>
      </c>
      <c r="L926" t="str">
        <f t="shared" si="57"/>
        <v>Thu</v>
      </c>
      <c r="M926" t="str">
        <f t="shared" si="58"/>
        <v>afternoon</v>
      </c>
      <c r="N926" t="str">
        <f>VLOOKUP(A926,'Customer-details'!$A$1:$C$1001,2,0)</f>
        <v>Member</v>
      </c>
      <c r="O926" t="str">
        <f>VLOOKUP(A926,'Customer-details'!$A$1:$C$1001,3,0)</f>
        <v>Female</v>
      </c>
      <c r="P926" t="str">
        <f>VLOOKUP(A926,'Product-details'!$A$1:$C$1001,2,0)</f>
        <v>Sports and travel</v>
      </c>
      <c r="Q926" t="str">
        <f>VLOOKUP(A926,'City-details'!$A$1:$C$1001,3,0)</f>
        <v>Naypyitaw</v>
      </c>
      <c r="R926" t="str">
        <f>VLOOKUP(A926,'City-details'!$A$1:$C$1001,2,0)</f>
        <v>C</v>
      </c>
      <c r="S926" t="str">
        <f t="shared" si="59"/>
        <v>Average</v>
      </c>
    </row>
    <row r="927" spans="1:19">
      <c r="A927" t="s">
        <v>940</v>
      </c>
      <c r="B927" s="1">
        <v>13.78</v>
      </c>
      <c r="C927" s="4">
        <v>4</v>
      </c>
      <c r="D927" s="2">
        <v>2.7559999999999998</v>
      </c>
      <c r="E927" s="1">
        <v>57.875999999999998</v>
      </c>
      <c r="F927" s="3">
        <v>43475</v>
      </c>
      <c r="G927" s="5">
        <v>0.46527777777777801</v>
      </c>
      <c r="H927" t="s">
        <v>13</v>
      </c>
      <c r="I927" s="1">
        <v>2.7559999999999998</v>
      </c>
      <c r="J927" s="6">
        <v>9</v>
      </c>
      <c r="K927" t="str">
        <f t="shared" si="56"/>
        <v>Jan</v>
      </c>
      <c r="L927" t="str">
        <f t="shared" si="57"/>
        <v>Thu</v>
      </c>
      <c r="M927" t="str">
        <f t="shared" si="58"/>
        <v>morning</v>
      </c>
      <c r="N927" t="str">
        <f>VLOOKUP(A927,'Customer-details'!$A$1:$C$1001,2,0)</f>
        <v>Normal</v>
      </c>
      <c r="O927" t="str">
        <f>VLOOKUP(A927,'Customer-details'!$A$1:$C$1001,3,0)</f>
        <v>Female</v>
      </c>
      <c r="P927" t="str">
        <f>VLOOKUP(A927,'Product-details'!$A$1:$C$1001,2,0)</f>
        <v>Electronic accessories</v>
      </c>
      <c r="Q927" t="str">
        <f>VLOOKUP(A927,'City-details'!$A$1:$C$1001,3,0)</f>
        <v>Mandalay</v>
      </c>
      <c r="R927" t="str">
        <f>VLOOKUP(A927,'City-details'!$A$1:$C$1001,2,0)</f>
        <v>B</v>
      </c>
      <c r="S927" t="str">
        <f t="shared" si="59"/>
        <v>Good</v>
      </c>
    </row>
    <row r="928" spans="1:19">
      <c r="A928" t="s">
        <v>941</v>
      </c>
      <c r="B928" s="1">
        <v>88.31</v>
      </c>
      <c r="C928" s="4">
        <v>1</v>
      </c>
      <c r="D928" s="2">
        <v>4.4154999999999998</v>
      </c>
      <c r="E928" s="1">
        <v>92.725499999999997</v>
      </c>
      <c r="F928" s="3">
        <v>43511</v>
      </c>
      <c r="G928" s="5">
        <v>0.73472222222222205</v>
      </c>
      <c r="H928" t="s">
        <v>17</v>
      </c>
      <c r="I928" s="1">
        <v>4.4154999999999998</v>
      </c>
      <c r="J928" s="6">
        <v>5.2</v>
      </c>
      <c r="K928" t="str">
        <f t="shared" si="56"/>
        <v>Feb</v>
      </c>
      <c r="L928" t="str">
        <f t="shared" si="57"/>
        <v>Fri</v>
      </c>
      <c r="M928" t="str">
        <f t="shared" si="58"/>
        <v>evening</v>
      </c>
      <c r="N928" t="str">
        <f>VLOOKUP(A928,'Customer-details'!$A$1:$C$1001,2,0)</f>
        <v>Member</v>
      </c>
      <c r="O928" t="str">
        <f>VLOOKUP(A928,'Customer-details'!$A$1:$C$1001,3,0)</f>
        <v>Male</v>
      </c>
      <c r="P928" t="str">
        <f>VLOOKUP(A928,'Product-details'!$A$1:$C$1001,2,0)</f>
        <v>Sports and travel</v>
      </c>
      <c r="Q928" t="str">
        <f>VLOOKUP(A928,'City-details'!$A$1:$C$1001,3,0)</f>
        <v>Mandalay</v>
      </c>
      <c r="R928" t="str">
        <f>VLOOKUP(A928,'City-details'!$A$1:$C$1001,2,0)</f>
        <v>B</v>
      </c>
      <c r="S928" t="str">
        <f t="shared" si="59"/>
        <v>Poor</v>
      </c>
    </row>
    <row r="929" spans="1:19">
      <c r="A929" t="s">
        <v>942</v>
      </c>
      <c r="B929" s="1">
        <v>39.619999999999997</v>
      </c>
      <c r="C929" s="4">
        <v>9</v>
      </c>
      <c r="D929" s="2">
        <v>17.829000000000001</v>
      </c>
      <c r="E929" s="1">
        <v>374.40899999999999</v>
      </c>
      <c r="F929" s="3">
        <v>43478</v>
      </c>
      <c r="G929" s="5">
        <v>0.74583333333333302</v>
      </c>
      <c r="H929" t="s">
        <v>17</v>
      </c>
      <c r="I929" s="1">
        <v>17.829000000000001</v>
      </c>
      <c r="J929" s="6">
        <v>6.8</v>
      </c>
      <c r="K929" t="str">
        <f t="shared" si="56"/>
        <v>Jan</v>
      </c>
      <c r="L929" t="str">
        <f t="shared" si="57"/>
        <v>Sun</v>
      </c>
      <c r="M929" t="str">
        <f t="shared" si="58"/>
        <v>evening</v>
      </c>
      <c r="N929" t="str">
        <f>VLOOKUP(A929,'Customer-details'!$A$1:$C$1001,2,0)</f>
        <v>Member</v>
      </c>
      <c r="O929" t="str">
        <f>VLOOKUP(A929,'Customer-details'!$A$1:$C$1001,3,0)</f>
        <v>Female</v>
      </c>
      <c r="P929" t="str">
        <f>VLOOKUP(A929,'Product-details'!$A$1:$C$1001,2,0)</f>
        <v>Health and beauty</v>
      </c>
      <c r="Q929" t="str">
        <f>VLOOKUP(A929,'City-details'!$A$1:$C$1001,3,0)</f>
        <v>Yangon</v>
      </c>
      <c r="R929" t="str">
        <f>VLOOKUP(A929,'City-details'!$A$1:$C$1001,2,0)</f>
        <v>A</v>
      </c>
      <c r="S929" t="str">
        <f t="shared" si="59"/>
        <v>Average</v>
      </c>
    </row>
    <row r="930" spans="1:19">
      <c r="A930" t="s">
        <v>943</v>
      </c>
      <c r="B930" s="1">
        <v>88.25</v>
      </c>
      <c r="C930" s="4">
        <v>9</v>
      </c>
      <c r="D930" s="2">
        <v>39.712499999999999</v>
      </c>
      <c r="E930" s="1">
        <v>833.96249999999998</v>
      </c>
      <c r="F930" s="3">
        <v>43511</v>
      </c>
      <c r="G930" s="5">
        <v>0.86875000000000002</v>
      </c>
      <c r="H930" t="s">
        <v>17</v>
      </c>
      <c r="I930" s="1">
        <v>39.712499999999999</v>
      </c>
      <c r="J930" s="6">
        <v>7.6</v>
      </c>
      <c r="K930" t="str">
        <f t="shared" si="56"/>
        <v>Feb</v>
      </c>
      <c r="L930" t="str">
        <f t="shared" si="57"/>
        <v>Fri</v>
      </c>
      <c r="M930" t="str">
        <f t="shared" si="58"/>
        <v>evening</v>
      </c>
      <c r="N930" t="str">
        <f>VLOOKUP(A930,'Customer-details'!$A$1:$C$1001,2,0)</f>
        <v>Normal</v>
      </c>
      <c r="O930" t="str">
        <f>VLOOKUP(A930,'Customer-details'!$A$1:$C$1001,3,0)</f>
        <v>Female</v>
      </c>
      <c r="P930" t="str">
        <f>VLOOKUP(A930,'Product-details'!$A$1:$C$1001,2,0)</f>
        <v>Electronic accessories</v>
      </c>
      <c r="Q930" t="str">
        <f>VLOOKUP(A930,'City-details'!$A$1:$C$1001,3,0)</f>
        <v>Mandalay</v>
      </c>
      <c r="R930" t="str">
        <f>VLOOKUP(A930,'City-details'!$A$1:$C$1001,2,0)</f>
        <v>B</v>
      </c>
      <c r="S930" t="str">
        <f t="shared" si="59"/>
        <v>Average</v>
      </c>
    </row>
    <row r="931" spans="1:19">
      <c r="A931" t="s">
        <v>944</v>
      </c>
      <c r="B931" s="1">
        <v>25.31</v>
      </c>
      <c r="C931" s="4">
        <v>2</v>
      </c>
      <c r="D931" s="2">
        <v>2.5310000000000001</v>
      </c>
      <c r="E931" s="1">
        <v>53.151000000000003</v>
      </c>
      <c r="F931" s="3">
        <v>43526</v>
      </c>
      <c r="G931" s="5">
        <v>0.80972222222222201</v>
      </c>
      <c r="H931" t="s">
        <v>13</v>
      </c>
      <c r="I931" s="1">
        <v>2.5310000000000001</v>
      </c>
      <c r="J931" s="6">
        <v>7.2</v>
      </c>
      <c r="K931" t="str">
        <f t="shared" si="56"/>
        <v>Mar</v>
      </c>
      <c r="L931" t="str">
        <f t="shared" si="57"/>
        <v>Sat</v>
      </c>
      <c r="M931" t="str">
        <f t="shared" si="58"/>
        <v>evening</v>
      </c>
      <c r="N931" t="str">
        <f>VLOOKUP(A931,'Customer-details'!$A$1:$C$1001,2,0)</f>
        <v>Normal</v>
      </c>
      <c r="O931" t="str">
        <f>VLOOKUP(A931,'Customer-details'!$A$1:$C$1001,3,0)</f>
        <v>Male</v>
      </c>
      <c r="P931" t="str">
        <f>VLOOKUP(A931,'Product-details'!$A$1:$C$1001,2,0)</f>
        <v>Sports and travel</v>
      </c>
      <c r="Q931" t="str">
        <f>VLOOKUP(A931,'City-details'!$A$1:$C$1001,3,0)</f>
        <v>Mandalay</v>
      </c>
      <c r="R931" t="str">
        <f>VLOOKUP(A931,'City-details'!$A$1:$C$1001,2,0)</f>
        <v>B</v>
      </c>
      <c r="S931" t="str">
        <f t="shared" si="59"/>
        <v>Average</v>
      </c>
    </row>
    <row r="932" spans="1:19">
      <c r="A932" t="s">
        <v>945</v>
      </c>
      <c r="B932" s="1">
        <v>99.92</v>
      </c>
      <c r="C932" s="4">
        <v>6</v>
      </c>
      <c r="D932" s="2">
        <v>29.975999999999999</v>
      </c>
      <c r="E932" s="1">
        <v>629.49599999999998</v>
      </c>
      <c r="F932" s="3">
        <v>43548</v>
      </c>
      <c r="G932" s="5">
        <v>0.56458333333333299</v>
      </c>
      <c r="H932" t="s">
        <v>13</v>
      </c>
      <c r="I932" s="1">
        <v>29.975999999999999</v>
      </c>
      <c r="J932" s="6">
        <v>7.1</v>
      </c>
      <c r="K932" t="str">
        <f t="shared" si="56"/>
        <v>Mar</v>
      </c>
      <c r="L932" t="str">
        <f t="shared" si="57"/>
        <v>Sun</v>
      </c>
      <c r="M932" t="str">
        <f t="shared" si="58"/>
        <v>afternoon</v>
      </c>
      <c r="N932" t="str">
        <f>VLOOKUP(A932,'Customer-details'!$A$1:$C$1001,2,0)</f>
        <v>Normal</v>
      </c>
      <c r="O932" t="str">
        <f>VLOOKUP(A932,'Customer-details'!$A$1:$C$1001,3,0)</f>
        <v>Male</v>
      </c>
      <c r="P932" t="str">
        <f>VLOOKUP(A932,'Product-details'!$A$1:$C$1001,2,0)</f>
        <v>Home and lifestyle</v>
      </c>
      <c r="Q932" t="str">
        <f>VLOOKUP(A932,'City-details'!$A$1:$C$1001,3,0)</f>
        <v>Mandalay</v>
      </c>
      <c r="R932" t="str">
        <f>VLOOKUP(A932,'City-details'!$A$1:$C$1001,2,0)</f>
        <v>B</v>
      </c>
      <c r="S932" t="str">
        <f t="shared" si="59"/>
        <v>Average</v>
      </c>
    </row>
    <row r="933" spans="1:19">
      <c r="A933" t="s">
        <v>946</v>
      </c>
      <c r="B933" s="1">
        <v>83.35</v>
      </c>
      <c r="C933" s="4">
        <v>2</v>
      </c>
      <c r="D933" s="2">
        <v>8.3350000000000009</v>
      </c>
      <c r="E933" s="1">
        <v>175.035</v>
      </c>
      <c r="F933" s="3">
        <v>43498</v>
      </c>
      <c r="G933" s="5">
        <v>0.58680555555555602</v>
      </c>
      <c r="H933" t="s">
        <v>17</v>
      </c>
      <c r="I933" s="1">
        <v>8.3350000000000009</v>
      </c>
      <c r="J933" s="6">
        <v>9.5</v>
      </c>
      <c r="K933" t="str">
        <f t="shared" si="56"/>
        <v>Feb</v>
      </c>
      <c r="L933" t="str">
        <f t="shared" si="57"/>
        <v>Sat</v>
      </c>
      <c r="M933" t="str">
        <f t="shared" si="58"/>
        <v>afternoon</v>
      </c>
      <c r="N933" t="str">
        <f>VLOOKUP(A933,'Customer-details'!$A$1:$C$1001,2,0)</f>
        <v>Member</v>
      </c>
      <c r="O933" t="str">
        <f>VLOOKUP(A933,'Customer-details'!$A$1:$C$1001,3,0)</f>
        <v>Female</v>
      </c>
      <c r="P933" t="str">
        <f>VLOOKUP(A933,'Product-details'!$A$1:$C$1001,2,0)</f>
        <v>Fashion accessories</v>
      </c>
      <c r="Q933" t="str">
        <f>VLOOKUP(A933,'City-details'!$A$1:$C$1001,3,0)</f>
        <v>Naypyitaw</v>
      </c>
      <c r="R933" t="str">
        <f>VLOOKUP(A933,'City-details'!$A$1:$C$1001,2,0)</f>
        <v>C</v>
      </c>
      <c r="S933" t="str">
        <f t="shared" si="59"/>
        <v>Good</v>
      </c>
    </row>
    <row r="934" spans="1:19">
      <c r="A934" t="s">
        <v>947</v>
      </c>
      <c r="B934" s="1">
        <v>74.44</v>
      </c>
      <c r="C934" s="4">
        <v>10</v>
      </c>
      <c r="D934" s="2">
        <v>37.22</v>
      </c>
      <c r="E934" s="1">
        <v>781.62</v>
      </c>
      <c r="F934" s="3">
        <v>43523</v>
      </c>
      <c r="G934" s="5">
        <v>0.48611111111111099</v>
      </c>
      <c r="H934" t="s">
        <v>13</v>
      </c>
      <c r="I934" s="1">
        <v>37.22</v>
      </c>
      <c r="J934" s="6">
        <v>5.0999999999999996</v>
      </c>
      <c r="K934" t="str">
        <f t="shared" si="56"/>
        <v>Feb</v>
      </c>
      <c r="L934" t="str">
        <f t="shared" si="57"/>
        <v>Wed</v>
      </c>
      <c r="M934" t="str">
        <f t="shared" si="58"/>
        <v>morning</v>
      </c>
      <c r="N934" t="str">
        <f>VLOOKUP(A934,'Customer-details'!$A$1:$C$1001,2,0)</f>
        <v>Normal</v>
      </c>
      <c r="O934" t="str">
        <f>VLOOKUP(A934,'Customer-details'!$A$1:$C$1001,3,0)</f>
        <v>Female</v>
      </c>
      <c r="P934" t="str">
        <f>VLOOKUP(A934,'Product-details'!$A$1:$C$1001,2,0)</f>
        <v>Food and beverages</v>
      </c>
      <c r="Q934" t="str">
        <f>VLOOKUP(A934,'City-details'!$A$1:$C$1001,3,0)</f>
        <v>Yangon</v>
      </c>
      <c r="R934" t="str">
        <f>VLOOKUP(A934,'City-details'!$A$1:$C$1001,2,0)</f>
        <v>A</v>
      </c>
      <c r="S934" t="str">
        <f t="shared" si="59"/>
        <v>Poor</v>
      </c>
    </row>
    <row r="935" spans="1:19">
      <c r="A935" t="s">
        <v>948</v>
      </c>
      <c r="B935" s="1">
        <v>64.08</v>
      </c>
      <c r="C935" s="4">
        <v>7</v>
      </c>
      <c r="D935" s="2">
        <v>22.428000000000001</v>
      </c>
      <c r="E935" s="1">
        <v>470.988</v>
      </c>
      <c r="F935" s="3">
        <v>43485</v>
      </c>
      <c r="G935" s="5">
        <v>0.51875000000000004</v>
      </c>
      <c r="H935" t="s">
        <v>13</v>
      </c>
      <c r="I935" s="1">
        <v>22.428000000000001</v>
      </c>
      <c r="J935" s="6">
        <v>7.6</v>
      </c>
      <c r="K935" t="str">
        <f t="shared" si="56"/>
        <v>Jan</v>
      </c>
      <c r="L935" t="str">
        <f t="shared" si="57"/>
        <v>Sun</v>
      </c>
      <c r="M935" t="str">
        <f t="shared" si="58"/>
        <v>afternoon</v>
      </c>
      <c r="N935" t="str">
        <f>VLOOKUP(A935,'Customer-details'!$A$1:$C$1001,2,0)</f>
        <v>Normal</v>
      </c>
      <c r="O935" t="str">
        <f>VLOOKUP(A935,'Customer-details'!$A$1:$C$1001,3,0)</f>
        <v>Male</v>
      </c>
      <c r="P935" t="str">
        <f>VLOOKUP(A935,'Product-details'!$A$1:$C$1001,2,0)</f>
        <v>Health and beauty</v>
      </c>
      <c r="Q935" t="str">
        <f>VLOOKUP(A935,'City-details'!$A$1:$C$1001,3,0)</f>
        <v>Naypyitaw</v>
      </c>
      <c r="R935" t="str">
        <f>VLOOKUP(A935,'City-details'!$A$1:$C$1001,2,0)</f>
        <v>C</v>
      </c>
      <c r="S935" t="str">
        <f t="shared" si="59"/>
        <v>Average</v>
      </c>
    </row>
    <row r="936" spans="1:19">
      <c r="A936" t="s">
        <v>949</v>
      </c>
      <c r="B936" s="1">
        <v>63.15</v>
      </c>
      <c r="C936" s="4">
        <v>6</v>
      </c>
      <c r="D936" s="2">
        <v>18.945</v>
      </c>
      <c r="E936" s="1">
        <v>397.84500000000003</v>
      </c>
      <c r="F936" s="3">
        <v>43468</v>
      </c>
      <c r="G936" s="5">
        <v>0.85</v>
      </c>
      <c r="H936" t="s">
        <v>13</v>
      </c>
      <c r="I936" s="1">
        <v>18.945</v>
      </c>
      <c r="J936" s="6">
        <v>9.8000000000000007</v>
      </c>
      <c r="K936" t="str">
        <f t="shared" si="56"/>
        <v>Jan</v>
      </c>
      <c r="L936" t="str">
        <f t="shared" si="57"/>
        <v>Thu</v>
      </c>
      <c r="M936" t="str">
        <f t="shared" si="58"/>
        <v>evening</v>
      </c>
      <c r="N936" t="str">
        <f>VLOOKUP(A936,'Customer-details'!$A$1:$C$1001,2,0)</f>
        <v>Normal</v>
      </c>
      <c r="O936" t="str">
        <f>VLOOKUP(A936,'Customer-details'!$A$1:$C$1001,3,0)</f>
        <v>Female</v>
      </c>
      <c r="P936" t="str">
        <f>VLOOKUP(A936,'Product-details'!$A$1:$C$1001,2,0)</f>
        <v>Home and lifestyle</v>
      </c>
      <c r="Q936" t="str">
        <f>VLOOKUP(A936,'City-details'!$A$1:$C$1001,3,0)</f>
        <v>Mandalay</v>
      </c>
      <c r="R936" t="str">
        <f>VLOOKUP(A936,'City-details'!$A$1:$C$1001,2,0)</f>
        <v>B</v>
      </c>
      <c r="S936" t="str">
        <f t="shared" si="59"/>
        <v>Good</v>
      </c>
    </row>
    <row r="937" spans="1:19">
      <c r="A937" t="s">
        <v>950</v>
      </c>
      <c r="B937" s="1">
        <v>85.72</v>
      </c>
      <c r="C937" s="4">
        <v>3</v>
      </c>
      <c r="D937" s="2">
        <v>12.858000000000001</v>
      </c>
      <c r="E937" s="1">
        <v>270.01799999999997</v>
      </c>
      <c r="F937" s="3">
        <v>43489</v>
      </c>
      <c r="G937" s="5">
        <v>0.874305555555556</v>
      </c>
      <c r="H937" t="s">
        <v>13</v>
      </c>
      <c r="I937" s="1">
        <v>12.858000000000001</v>
      </c>
      <c r="J937" s="6">
        <v>5.0999999999999996</v>
      </c>
      <c r="K937" t="str">
        <f t="shared" si="56"/>
        <v>Jan</v>
      </c>
      <c r="L937" t="str">
        <f t="shared" si="57"/>
        <v>Thu</v>
      </c>
      <c r="M937" t="str">
        <f t="shared" si="58"/>
        <v>evening</v>
      </c>
      <c r="N937" t="str">
        <f>VLOOKUP(A937,'Customer-details'!$A$1:$C$1001,2,0)</f>
        <v>Member</v>
      </c>
      <c r="O937" t="str">
        <f>VLOOKUP(A937,'Customer-details'!$A$1:$C$1001,3,0)</f>
        <v>Male</v>
      </c>
      <c r="P937" t="str">
        <f>VLOOKUP(A937,'Product-details'!$A$1:$C$1001,2,0)</f>
        <v>Home and lifestyle</v>
      </c>
      <c r="Q937" t="str">
        <f>VLOOKUP(A937,'City-details'!$A$1:$C$1001,3,0)</f>
        <v>Naypyitaw</v>
      </c>
      <c r="R937" t="str">
        <f>VLOOKUP(A937,'City-details'!$A$1:$C$1001,2,0)</f>
        <v>C</v>
      </c>
      <c r="S937" t="str">
        <f t="shared" si="59"/>
        <v>Poor</v>
      </c>
    </row>
    <row r="938" spans="1:19">
      <c r="A938" t="s">
        <v>951</v>
      </c>
      <c r="B938" s="1">
        <v>78.89</v>
      </c>
      <c r="C938" s="4">
        <v>7</v>
      </c>
      <c r="D938" s="2">
        <v>27.611499999999999</v>
      </c>
      <c r="E938" s="1">
        <v>579.8415</v>
      </c>
      <c r="F938" s="3">
        <v>43470</v>
      </c>
      <c r="G938" s="5">
        <v>0.82499999999999996</v>
      </c>
      <c r="H938" t="s">
        <v>13</v>
      </c>
      <c r="I938" s="1">
        <v>27.611499999999999</v>
      </c>
      <c r="J938" s="6">
        <v>7.5</v>
      </c>
      <c r="K938" t="str">
        <f t="shared" si="56"/>
        <v>Jan</v>
      </c>
      <c r="L938" t="str">
        <f t="shared" si="57"/>
        <v>Sat</v>
      </c>
      <c r="M938" t="str">
        <f t="shared" si="58"/>
        <v>evening</v>
      </c>
      <c r="N938" t="str">
        <f>VLOOKUP(A938,'Customer-details'!$A$1:$C$1001,2,0)</f>
        <v>Normal</v>
      </c>
      <c r="O938" t="str">
        <f>VLOOKUP(A938,'Customer-details'!$A$1:$C$1001,3,0)</f>
        <v>Female</v>
      </c>
      <c r="P938" t="str">
        <f>VLOOKUP(A938,'Product-details'!$A$1:$C$1001,2,0)</f>
        <v>Health and beauty</v>
      </c>
      <c r="Q938" t="str">
        <f>VLOOKUP(A938,'City-details'!$A$1:$C$1001,3,0)</f>
        <v>Naypyitaw</v>
      </c>
      <c r="R938" t="str">
        <f>VLOOKUP(A938,'City-details'!$A$1:$C$1001,2,0)</f>
        <v>C</v>
      </c>
      <c r="S938" t="str">
        <f t="shared" si="59"/>
        <v>Average</v>
      </c>
    </row>
    <row r="939" spans="1:19">
      <c r="A939" t="s">
        <v>952</v>
      </c>
      <c r="B939" s="1">
        <v>89.48</v>
      </c>
      <c r="C939" s="4">
        <v>5</v>
      </c>
      <c r="D939" s="2">
        <v>22.37</v>
      </c>
      <c r="E939" s="1">
        <v>469.77</v>
      </c>
      <c r="F939" s="3">
        <v>43554</v>
      </c>
      <c r="G939" s="5">
        <v>0.42916666666666697</v>
      </c>
      <c r="H939" t="s">
        <v>15</v>
      </c>
      <c r="I939" s="1">
        <v>22.37</v>
      </c>
      <c r="J939" s="6">
        <v>7.4</v>
      </c>
      <c r="K939" t="str">
        <f t="shared" si="56"/>
        <v>Mar</v>
      </c>
      <c r="L939" t="str">
        <f t="shared" si="57"/>
        <v>Sat</v>
      </c>
      <c r="M939" t="str">
        <f t="shared" si="58"/>
        <v>morning</v>
      </c>
      <c r="N939" t="str">
        <f>VLOOKUP(A939,'Customer-details'!$A$1:$C$1001,2,0)</f>
        <v>Normal</v>
      </c>
      <c r="O939" t="str">
        <f>VLOOKUP(A939,'Customer-details'!$A$1:$C$1001,3,0)</f>
        <v>Female</v>
      </c>
      <c r="P939" t="str">
        <f>VLOOKUP(A939,'Product-details'!$A$1:$C$1001,2,0)</f>
        <v>Sports and travel</v>
      </c>
      <c r="Q939" t="str">
        <f>VLOOKUP(A939,'City-details'!$A$1:$C$1001,3,0)</f>
        <v>Yangon</v>
      </c>
      <c r="R939" t="str">
        <f>VLOOKUP(A939,'City-details'!$A$1:$C$1001,2,0)</f>
        <v>A</v>
      </c>
      <c r="S939" t="str">
        <f t="shared" si="59"/>
        <v>Average</v>
      </c>
    </row>
    <row r="940" spans="1:19">
      <c r="A940" t="s">
        <v>953</v>
      </c>
      <c r="B940" s="1">
        <v>92.09</v>
      </c>
      <c r="C940" s="4">
        <v>3</v>
      </c>
      <c r="D940" s="2">
        <v>13.813499999999999</v>
      </c>
      <c r="E940" s="1">
        <v>290.08350000000002</v>
      </c>
      <c r="F940" s="3">
        <v>43513</v>
      </c>
      <c r="G940" s="5">
        <v>0.68541666666666701</v>
      </c>
      <c r="H940" t="s">
        <v>15</v>
      </c>
      <c r="I940" s="1">
        <v>13.813499999999999</v>
      </c>
      <c r="J940" s="6">
        <v>4.2</v>
      </c>
      <c r="K940" t="str">
        <f t="shared" si="56"/>
        <v>Feb</v>
      </c>
      <c r="L940" t="str">
        <f t="shared" si="57"/>
        <v>Sun</v>
      </c>
      <c r="M940" t="str">
        <f t="shared" si="58"/>
        <v>evening</v>
      </c>
      <c r="N940" t="str">
        <f>VLOOKUP(A940,'Customer-details'!$A$1:$C$1001,2,0)</f>
        <v>Member</v>
      </c>
      <c r="O940" t="str">
        <f>VLOOKUP(A940,'Customer-details'!$A$1:$C$1001,3,0)</f>
        <v>Female</v>
      </c>
      <c r="P940" t="str">
        <f>VLOOKUP(A940,'Product-details'!$A$1:$C$1001,2,0)</f>
        <v>Health and beauty</v>
      </c>
      <c r="Q940" t="str">
        <f>VLOOKUP(A940,'City-details'!$A$1:$C$1001,3,0)</f>
        <v>Yangon</v>
      </c>
      <c r="R940" t="str">
        <f>VLOOKUP(A940,'City-details'!$A$1:$C$1001,2,0)</f>
        <v>A</v>
      </c>
      <c r="S940" t="str">
        <f t="shared" si="59"/>
        <v>Poor</v>
      </c>
    </row>
    <row r="941" spans="1:19">
      <c r="A941" t="s">
        <v>954</v>
      </c>
      <c r="B941" s="1">
        <v>57.29</v>
      </c>
      <c r="C941" s="4">
        <v>6</v>
      </c>
      <c r="D941" s="2">
        <v>17.187000000000001</v>
      </c>
      <c r="E941" s="1">
        <v>360.92700000000002</v>
      </c>
      <c r="F941" s="3">
        <v>43545</v>
      </c>
      <c r="G941" s="5">
        <v>0.71111111111111103</v>
      </c>
      <c r="H941" t="s">
        <v>13</v>
      </c>
      <c r="I941" s="1">
        <v>17.187000000000001</v>
      </c>
      <c r="J941" s="6">
        <v>5.9</v>
      </c>
      <c r="K941" t="str">
        <f t="shared" si="56"/>
        <v>Mar</v>
      </c>
      <c r="L941" t="str">
        <f t="shared" si="57"/>
        <v>Thu</v>
      </c>
      <c r="M941" t="str">
        <f t="shared" si="58"/>
        <v>evening</v>
      </c>
      <c r="N941" t="str">
        <f>VLOOKUP(A941,'Customer-details'!$A$1:$C$1001,2,0)</f>
        <v>Normal</v>
      </c>
      <c r="O941" t="str">
        <f>VLOOKUP(A941,'Customer-details'!$A$1:$C$1001,3,0)</f>
        <v>Female</v>
      </c>
      <c r="P941" t="str">
        <f>VLOOKUP(A941,'Product-details'!$A$1:$C$1001,2,0)</f>
        <v>Food and beverages</v>
      </c>
      <c r="Q941" t="str">
        <f>VLOOKUP(A941,'City-details'!$A$1:$C$1001,3,0)</f>
        <v>Naypyitaw</v>
      </c>
      <c r="R941" t="str">
        <f>VLOOKUP(A941,'City-details'!$A$1:$C$1001,2,0)</f>
        <v>C</v>
      </c>
      <c r="S941" t="str">
        <f t="shared" si="59"/>
        <v>Poor</v>
      </c>
    </row>
    <row r="942" spans="1:19">
      <c r="A942" t="s">
        <v>955</v>
      </c>
      <c r="B942" s="1">
        <v>66.52</v>
      </c>
      <c r="C942" s="4">
        <v>4</v>
      </c>
      <c r="D942" s="2">
        <v>13.304</v>
      </c>
      <c r="E942" s="1">
        <v>279.38400000000001</v>
      </c>
      <c r="F942" s="3">
        <v>43526</v>
      </c>
      <c r="G942" s="5">
        <v>0.75972222222222197</v>
      </c>
      <c r="H942" t="s">
        <v>13</v>
      </c>
      <c r="I942" s="1">
        <v>13.304</v>
      </c>
      <c r="J942" s="6">
        <v>6.9</v>
      </c>
      <c r="K942" t="str">
        <f t="shared" si="56"/>
        <v>Mar</v>
      </c>
      <c r="L942" t="str">
        <f t="shared" si="57"/>
        <v>Sat</v>
      </c>
      <c r="M942" t="str">
        <f t="shared" si="58"/>
        <v>evening</v>
      </c>
      <c r="N942" t="str">
        <f>VLOOKUP(A942,'Customer-details'!$A$1:$C$1001,2,0)</f>
        <v>Normal</v>
      </c>
      <c r="O942" t="str">
        <f>VLOOKUP(A942,'Customer-details'!$A$1:$C$1001,3,0)</f>
        <v>Male</v>
      </c>
      <c r="P942" t="str">
        <f>VLOOKUP(A942,'Product-details'!$A$1:$C$1001,2,0)</f>
        <v>Food and beverages</v>
      </c>
      <c r="Q942" t="str">
        <f>VLOOKUP(A942,'City-details'!$A$1:$C$1001,3,0)</f>
        <v>Yangon</v>
      </c>
      <c r="R942" t="str">
        <f>VLOOKUP(A942,'City-details'!$A$1:$C$1001,2,0)</f>
        <v>A</v>
      </c>
      <c r="S942" t="str">
        <f t="shared" si="59"/>
        <v>Average</v>
      </c>
    </row>
    <row r="943" spans="1:19">
      <c r="A943" t="s">
        <v>956</v>
      </c>
      <c r="B943" s="1">
        <v>99.82</v>
      </c>
      <c r="C943" s="4">
        <v>9</v>
      </c>
      <c r="D943" s="2">
        <v>44.918999999999997</v>
      </c>
      <c r="E943" s="1">
        <v>943.29899999999998</v>
      </c>
      <c r="F943" s="3">
        <v>43551</v>
      </c>
      <c r="G943" s="5">
        <v>0.44652777777777802</v>
      </c>
      <c r="H943" t="s">
        <v>15</v>
      </c>
      <c r="I943" s="1">
        <v>44.918999999999997</v>
      </c>
      <c r="J943" s="6">
        <v>6.6</v>
      </c>
      <c r="K943" t="str">
        <f t="shared" si="56"/>
        <v>Mar</v>
      </c>
      <c r="L943" t="str">
        <f t="shared" si="57"/>
        <v>Wed</v>
      </c>
      <c r="M943" t="str">
        <f t="shared" si="58"/>
        <v>morning</v>
      </c>
      <c r="N943" t="str">
        <f>VLOOKUP(A943,'Customer-details'!$A$1:$C$1001,2,0)</f>
        <v>Member</v>
      </c>
      <c r="O943" t="str">
        <f>VLOOKUP(A943,'Customer-details'!$A$1:$C$1001,3,0)</f>
        <v>Male</v>
      </c>
      <c r="P943" t="str">
        <f>VLOOKUP(A943,'Product-details'!$A$1:$C$1001,2,0)</f>
        <v>Fashion accessories</v>
      </c>
      <c r="Q943" t="str">
        <f>VLOOKUP(A943,'City-details'!$A$1:$C$1001,3,0)</f>
        <v>Naypyitaw</v>
      </c>
      <c r="R943" t="str">
        <f>VLOOKUP(A943,'City-details'!$A$1:$C$1001,2,0)</f>
        <v>C</v>
      </c>
      <c r="S943" t="str">
        <f t="shared" si="59"/>
        <v>Average</v>
      </c>
    </row>
    <row r="944" spans="1:19">
      <c r="A944" t="s">
        <v>957</v>
      </c>
      <c r="B944" s="1">
        <v>45.68</v>
      </c>
      <c r="C944" s="4">
        <v>10</v>
      </c>
      <c r="D944" s="2">
        <v>22.84</v>
      </c>
      <c r="E944" s="1">
        <v>479.64</v>
      </c>
      <c r="F944" s="3">
        <v>43484</v>
      </c>
      <c r="G944" s="5">
        <v>0.8125</v>
      </c>
      <c r="H944" t="s">
        <v>13</v>
      </c>
      <c r="I944" s="1">
        <v>22.84</v>
      </c>
      <c r="J944" s="6">
        <v>5.7</v>
      </c>
      <c r="K944" t="str">
        <f t="shared" si="56"/>
        <v>Jan</v>
      </c>
      <c r="L944" t="str">
        <f t="shared" si="57"/>
        <v>Sat</v>
      </c>
      <c r="M944" t="str">
        <f t="shared" si="58"/>
        <v>evening</v>
      </c>
      <c r="N944" t="str">
        <f>VLOOKUP(A944,'Customer-details'!$A$1:$C$1001,2,0)</f>
        <v>Normal</v>
      </c>
      <c r="O944" t="str">
        <f>VLOOKUP(A944,'Customer-details'!$A$1:$C$1001,3,0)</f>
        <v>Female</v>
      </c>
      <c r="P944" t="str">
        <f>VLOOKUP(A944,'Product-details'!$A$1:$C$1001,2,0)</f>
        <v>Home and lifestyle</v>
      </c>
      <c r="Q944" t="str">
        <f>VLOOKUP(A944,'City-details'!$A$1:$C$1001,3,0)</f>
        <v>Yangon</v>
      </c>
      <c r="R944" t="str">
        <f>VLOOKUP(A944,'City-details'!$A$1:$C$1001,2,0)</f>
        <v>A</v>
      </c>
      <c r="S944" t="str">
        <f t="shared" si="59"/>
        <v>Poor</v>
      </c>
    </row>
    <row r="945" spans="1:19">
      <c r="A945" t="s">
        <v>958</v>
      </c>
      <c r="B945" s="1">
        <v>50.79</v>
      </c>
      <c r="C945" s="4">
        <v>5</v>
      </c>
      <c r="D945" s="2">
        <v>12.6975</v>
      </c>
      <c r="E945" s="1">
        <v>266.64749999999998</v>
      </c>
      <c r="F945" s="3">
        <v>43515</v>
      </c>
      <c r="G945" s="5">
        <v>0.62013888888888902</v>
      </c>
      <c r="H945" t="s">
        <v>17</v>
      </c>
      <c r="I945" s="1">
        <v>12.6975</v>
      </c>
      <c r="J945" s="6">
        <v>5.3</v>
      </c>
      <c r="K945" t="str">
        <f t="shared" si="56"/>
        <v>Feb</v>
      </c>
      <c r="L945" t="str">
        <f t="shared" si="57"/>
        <v>Tue</v>
      </c>
      <c r="M945" t="str">
        <f t="shared" si="58"/>
        <v>afternoon</v>
      </c>
      <c r="N945" t="str">
        <f>VLOOKUP(A945,'Customer-details'!$A$1:$C$1001,2,0)</f>
        <v>Normal</v>
      </c>
      <c r="O945" t="str">
        <f>VLOOKUP(A945,'Customer-details'!$A$1:$C$1001,3,0)</f>
        <v>Male</v>
      </c>
      <c r="P945" t="str">
        <f>VLOOKUP(A945,'Product-details'!$A$1:$C$1001,2,0)</f>
        <v>Health and beauty</v>
      </c>
      <c r="Q945" t="str">
        <f>VLOOKUP(A945,'City-details'!$A$1:$C$1001,3,0)</f>
        <v>Yangon</v>
      </c>
      <c r="R945" t="str">
        <f>VLOOKUP(A945,'City-details'!$A$1:$C$1001,2,0)</f>
        <v>A</v>
      </c>
      <c r="S945" t="str">
        <f t="shared" si="59"/>
        <v>Poor</v>
      </c>
    </row>
    <row r="946" spans="1:19">
      <c r="A946" t="s">
        <v>959</v>
      </c>
      <c r="B946" s="1">
        <v>10.08</v>
      </c>
      <c r="C946" s="4">
        <v>7</v>
      </c>
      <c r="D946" s="2">
        <v>3.528</v>
      </c>
      <c r="E946" s="1">
        <v>74.087999999999994</v>
      </c>
      <c r="F946" s="3">
        <v>43552</v>
      </c>
      <c r="G946" s="5">
        <v>0.843055555555556</v>
      </c>
      <c r="H946" t="s">
        <v>15</v>
      </c>
      <c r="I946" s="1">
        <v>3.528</v>
      </c>
      <c r="J946" s="6">
        <v>4.2</v>
      </c>
      <c r="K946" t="str">
        <f t="shared" si="56"/>
        <v>Mar</v>
      </c>
      <c r="L946" t="str">
        <f t="shared" si="57"/>
        <v>Thu</v>
      </c>
      <c r="M946" t="str">
        <f t="shared" si="58"/>
        <v>evening</v>
      </c>
      <c r="N946" t="str">
        <f>VLOOKUP(A946,'Customer-details'!$A$1:$C$1001,2,0)</f>
        <v>Member</v>
      </c>
      <c r="O946" t="str">
        <f>VLOOKUP(A946,'Customer-details'!$A$1:$C$1001,3,0)</f>
        <v>Male</v>
      </c>
      <c r="P946" t="str">
        <f>VLOOKUP(A946,'Product-details'!$A$1:$C$1001,2,0)</f>
        <v>Health and beauty</v>
      </c>
      <c r="Q946" t="str">
        <f>VLOOKUP(A946,'City-details'!$A$1:$C$1001,3,0)</f>
        <v>Yangon</v>
      </c>
      <c r="R946" t="str">
        <f>VLOOKUP(A946,'City-details'!$A$1:$C$1001,2,0)</f>
        <v>A</v>
      </c>
      <c r="S946" t="str">
        <f t="shared" si="59"/>
        <v>Poor</v>
      </c>
    </row>
    <row r="947" spans="1:19">
      <c r="A947" t="s">
        <v>960</v>
      </c>
      <c r="B947" s="1">
        <v>93.88</v>
      </c>
      <c r="C947" s="4">
        <v>7</v>
      </c>
      <c r="D947" s="2">
        <v>32.857999999999997</v>
      </c>
      <c r="E947" s="1">
        <v>690.01800000000003</v>
      </c>
      <c r="F947" s="3">
        <v>43470</v>
      </c>
      <c r="G947" s="5">
        <v>0.49375000000000002</v>
      </c>
      <c r="H947" t="s">
        <v>17</v>
      </c>
      <c r="I947" s="1">
        <v>32.857999999999997</v>
      </c>
      <c r="J947" s="6">
        <v>7.3</v>
      </c>
      <c r="K947" t="str">
        <f t="shared" si="56"/>
        <v>Jan</v>
      </c>
      <c r="L947" t="str">
        <f t="shared" si="57"/>
        <v>Sat</v>
      </c>
      <c r="M947" t="str">
        <f t="shared" si="58"/>
        <v>morning</v>
      </c>
      <c r="N947" t="str">
        <f>VLOOKUP(A947,'Customer-details'!$A$1:$C$1001,2,0)</f>
        <v>Normal</v>
      </c>
      <c r="O947" t="str">
        <f>VLOOKUP(A947,'Customer-details'!$A$1:$C$1001,3,0)</f>
        <v>Female</v>
      </c>
      <c r="P947" t="str">
        <f>VLOOKUP(A947,'Product-details'!$A$1:$C$1001,2,0)</f>
        <v>Electronic accessories</v>
      </c>
      <c r="Q947" t="str">
        <f>VLOOKUP(A947,'City-details'!$A$1:$C$1001,3,0)</f>
        <v>Yangon</v>
      </c>
      <c r="R947" t="str">
        <f>VLOOKUP(A947,'City-details'!$A$1:$C$1001,2,0)</f>
        <v>A</v>
      </c>
      <c r="S947" t="str">
        <f t="shared" si="59"/>
        <v>Average</v>
      </c>
    </row>
    <row r="948" spans="1:19">
      <c r="A948" t="s">
        <v>961</v>
      </c>
      <c r="B948" s="1">
        <v>84.25</v>
      </c>
      <c r="C948" s="4">
        <v>2</v>
      </c>
      <c r="D948" s="2">
        <v>8.4250000000000007</v>
      </c>
      <c r="E948" s="1">
        <v>176.92500000000001</v>
      </c>
      <c r="F948" s="3">
        <v>43550</v>
      </c>
      <c r="G948" s="5">
        <v>0.59236111111111101</v>
      </c>
      <c r="H948" t="s">
        <v>17</v>
      </c>
      <c r="I948" s="1">
        <v>8.4250000000000007</v>
      </c>
      <c r="J948" s="6">
        <v>5.3</v>
      </c>
      <c r="K948" t="str">
        <f t="shared" si="56"/>
        <v>Mar</v>
      </c>
      <c r="L948" t="str">
        <f t="shared" si="57"/>
        <v>Tue</v>
      </c>
      <c r="M948" t="str">
        <f t="shared" si="58"/>
        <v>afternoon</v>
      </c>
      <c r="N948" t="str">
        <f>VLOOKUP(A948,'Customer-details'!$A$1:$C$1001,2,0)</f>
        <v>Member</v>
      </c>
      <c r="O948" t="str">
        <f>VLOOKUP(A948,'Customer-details'!$A$1:$C$1001,3,0)</f>
        <v>Male</v>
      </c>
      <c r="P948" t="str">
        <f>VLOOKUP(A948,'Product-details'!$A$1:$C$1001,2,0)</f>
        <v>Electronic accessories</v>
      </c>
      <c r="Q948" t="str">
        <f>VLOOKUP(A948,'City-details'!$A$1:$C$1001,3,0)</f>
        <v>Naypyitaw</v>
      </c>
      <c r="R948" t="str">
        <f>VLOOKUP(A948,'City-details'!$A$1:$C$1001,2,0)</f>
        <v>C</v>
      </c>
      <c r="S948" t="str">
        <f t="shared" si="59"/>
        <v>Poor</v>
      </c>
    </row>
    <row r="949" spans="1:19">
      <c r="A949" t="s">
        <v>962</v>
      </c>
      <c r="B949" s="1">
        <v>53.78</v>
      </c>
      <c r="C949" s="4">
        <v>1</v>
      </c>
      <c r="D949" s="2">
        <v>2.6890000000000001</v>
      </c>
      <c r="E949" s="1">
        <v>56.469000000000001</v>
      </c>
      <c r="F949" s="3">
        <v>43499</v>
      </c>
      <c r="G949" s="5">
        <v>0.84236111111111101</v>
      </c>
      <c r="H949" t="s">
        <v>13</v>
      </c>
      <c r="I949" s="1">
        <v>2.6890000000000001</v>
      </c>
      <c r="J949" s="6">
        <v>4.7</v>
      </c>
      <c r="K949" t="str">
        <f t="shared" si="56"/>
        <v>Feb</v>
      </c>
      <c r="L949" t="str">
        <f t="shared" si="57"/>
        <v>Sun</v>
      </c>
      <c r="M949" t="str">
        <f t="shared" si="58"/>
        <v>evening</v>
      </c>
      <c r="N949" t="str">
        <f>VLOOKUP(A949,'Customer-details'!$A$1:$C$1001,2,0)</f>
        <v>Member</v>
      </c>
      <c r="O949" t="str">
        <f>VLOOKUP(A949,'Customer-details'!$A$1:$C$1001,3,0)</f>
        <v>Male</v>
      </c>
      <c r="P949" t="str">
        <f>VLOOKUP(A949,'Product-details'!$A$1:$C$1001,2,0)</f>
        <v>Fashion accessories</v>
      </c>
      <c r="Q949" t="str">
        <f>VLOOKUP(A949,'City-details'!$A$1:$C$1001,3,0)</f>
        <v>Mandalay</v>
      </c>
      <c r="R949" t="str">
        <f>VLOOKUP(A949,'City-details'!$A$1:$C$1001,2,0)</f>
        <v>B</v>
      </c>
      <c r="S949" t="str">
        <f t="shared" si="59"/>
        <v>Poor</v>
      </c>
    </row>
    <row r="950" spans="1:19">
      <c r="A950" t="s">
        <v>963</v>
      </c>
      <c r="B950" s="1">
        <v>35.81</v>
      </c>
      <c r="C950" s="4">
        <v>5</v>
      </c>
      <c r="D950" s="2">
        <v>8.9525000000000006</v>
      </c>
      <c r="E950" s="1">
        <v>188.0025</v>
      </c>
      <c r="F950" s="3">
        <v>43502</v>
      </c>
      <c r="G950" s="5">
        <v>0.780555555555556</v>
      </c>
      <c r="H950" t="s">
        <v>13</v>
      </c>
      <c r="I950" s="1">
        <v>8.9525000000000006</v>
      </c>
      <c r="J950" s="6">
        <v>7.9</v>
      </c>
      <c r="K950" t="str">
        <f t="shared" si="56"/>
        <v>Feb</v>
      </c>
      <c r="L950" t="str">
        <f t="shared" si="57"/>
        <v>Wed</v>
      </c>
      <c r="M950" t="str">
        <f t="shared" si="58"/>
        <v>evening</v>
      </c>
      <c r="N950" t="str">
        <f>VLOOKUP(A950,'Customer-details'!$A$1:$C$1001,2,0)</f>
        <v>Member</v>
      </c>
      <c r="O950" t="str">
        <f>VLOOKUP(A950,'Customer-details'!$A$1:$C$1001,3,0)</f>
        <v>Male</v>
      </c>
      <c r="P950" t="str">
        <f>VLOOKUP(A950,'Product-details'!$A$1:$C$1001,2,0)</f>
        <v>Home and lifestyle</v>
      </c>
      <c r="Q950" t="str">
        <f>VLOOKUP(A950,'City-details'!$A$1:$C$1001,3,0)</f>
        <v>Naypyitaw</v>
      </c>
      <c r="R950" t="str">
        <f>VLOOKUP(A950,'City-details'!$A$1:$C$1001,2,0)</f>
        <v>C</v>
      </c>
      <c r="S950" t="str">
        <f t="shared" si="59"/>
        <v>Average</v>
      </c>
    </row>
    <row r="951" spans="1:19">
      <c r="A951" t="s">
        <v>964</v>
      </c>
      <c r="B951" s="1">
        <v>26.43</v>
      </c>
      <c r="C951" s="4">
        <v>8</v>
      </c>
      <c r="D951" s="2">
        <v>10.571999999999999</v>
      </c>
      <c r="E951" s="1">
        <v>222.012</v>
      </c>
      <c r="F951" s="3">
        <v>43520</v>
      </c>
      <c r="G951" s="5">
        <v>0.60138888888888897</v>
      </c>
      <c r="H951" t="s">
        <v>13</v>
      </c>
      <c r="I951" s="1">
        <v>10.571999999999999</v>
      </c>
      <c r="J951" s="6">
        <v>8.9</v>
      </c>
      <c r="K951" t="str">
        <f t="shared" si="56"/>
        <v>Feb</v>
      </c>
      <c r="L951" t="str">
        <f t="shared" si="57"/>
        <v>Sun</v>
      </c>
      <c r="M951" t="str">
        <f t="shared" si="58"/>
        <v>afternoon</v>
      </c>
      <c r="N951" t="str">
        <f>VLOOKUP(A951,'Customer-details'!$A$1:$C$1001,2,0)</f>
        <v>Normal</v>
      </c>
      <c r="O951" t="str">
        <f>VLOOKUP(A951,'Customer-details'!$A$1:$C$1001,3,0)</f>
        <v>Female</v>
      </c>
      <c r="P951" t="str">
        <f>VLOOKUP(A951,'Product-details'!$A$1:$C$1001,2,0)</f>
        <v>Food and beverages</v>
      </c>
      <c r="Q951" t="str">
        <f>VLOOKUP(A951,'City-details'!$A$1:$C$1001,3,0)</f>
        <v>Mandalay</v>
      </c>
      <c r="R951" t="str">
        <f>VLOOKUP(A951,'City-details'!$A$1:$C$1001,2,0)</f>
        <v>B</v>
      </c>
      <c r="S951" t="str">
        <f t="shared" si="59"/>
        <v>Good</v>
      </c>
    </row>
    <row r="952" spans="1:19">
      <c r="A952" t="s">
        <v>965</v>
      </c>
      <c r="B952" s="1">
        <v>39.909999999999997</v>
      </c>
      <c r="C952" s="4">
        <v>3</v>
      </c>
      <c r="D952" s="2">
        <v>5.9865000000000004</v>
      </c>
      <c r="E952" s="1">
        <v>125.7165</v>
      </c>
      <c r="F952" s="3">
        <v>43517</v>
      </c>
      <c r="G952" s="5">
        <v>0.52777777777777801</v>
      </c>
      <c r="H952" t="s">
        <v>13</v>
      </c>
      <c r="I952" s="1">
        <v>5.9865000000000004</v>
      </c>
      <c r="J952" s="6">
        <v>9.3000000000000007</v>
      </c>
      <c r="K952" t="str">
        <f t="shared" si="56"/>
        <v>Feb</v>
      </c>
      <c r="L952" t="str">
        <f t="shared" si="57"/>
        <v>Thu</v>
      </c>
      <c r="M952" t="str">
        <f t="shared" si="58"/>
        <v>afternoon</v>
      </c>
      <c r="N952" t="str">
        <f>VLOOKUP(A952,'Customer-details'!$A$1:$C$1001,2,0)</f>
        <v>Member</v>
      </c>
      <c r="O952" t="str">
        <f>VLOOKUP(A952,'Customer-details'!$A$1:$C$1001,3,0)</f>
        <v>Male</v>
      </c>
      <c r="P952" t="str">
        <f>VLOOKUP(A952,'Product-details'!$A$1:$C$1001,2,0)</f>
        <v>Health and beauty</v>
      </c>
      <c r="Q952" t="str">
        <f>VLOOKUP(A952,'City-details'!$A$1:$C$1001,3,0)</f>
        <v>Mandalay</v>
      </c>
      <c r="R952" t="str">
        <f>VLOOKUP(A952,'City-details'!$A$1:$C$1001,2,0)</f>
        <v>B</v>
      </c>
      <c r="S952" t="str">
        <f t="shared" si="59"/>
        <v>Good</v>
      </c>
    </row>
    <row r="953" spans="1:19">
      <c r="A953" t="s">
        <v>966</v>
      </c>
      <c r="B953" s="1">
        <v>21.9</v>
      </c>
      <c r="C953" s="4">
        <v>3</v>
      </c>
      <c r="D953" s="2">
        <v>3.2850000000000001</v>
      </c>
      <c r="E953" s="1">
        <v>68.984999999999999</v>
      </c>
      <c r="F953" s="3">
        <v>43474</v>
      </c>
      <c r="G953" s="5">
        <v>0.77986111111111101</v>
      </c>
      <c r="H953" t="s">
        <v>13</v>
      </c>
      <c r="I953" s="1">
        <v>3.2850000000000001</v>
      </c>
      <c r="J953" s="6">
        <v>4.7</v>
      </c>
      <c r="K953" t="str">
        <f t="shared" si="56"/>
        <v>Jan</v>
      </c>
      <c r="L953" t="str">
        <f t="shared" si="57"/>
        <v>Wed</v>
      </c>
      <c r="M953" t="str">
        <f t="shared" si="58"/>
        <v>evening</v>
      </c>
      <c r="N953" t="str">
        <f>VLOOKUP(A953,'Customer-details'!$A$1:$C$1001,2,0)</f>
        <v>Member</v>
      </c>
      <c r="O953" t="str">
        <f>VLOOKUP(A953,'Customer-details'!$A$1:$C$1001,3,0)</f>
        <v>Female</v>
      </c>
      <c r="P953" t="str">
        <f>VLOOKUP(A953,'Product-details'!$A$1:$C$1001,2,0)</f>
        <v>Home and lifestyle</v>
      </c>
      <c r="Q953" t="str">
        <f>VLOOKUP(A953,'City-details'!$A$1:$C$1001,3,0)</f>
        <v>Mandalay</v>
      </c>
      <c r="R953" t="str">
        <f>VLOOKUP(A953,'City-details'!$A$1:$C$1001,2,0)</f>
        <v>B</v>
      </c>
      <c r="S953" t="str">
        <f t="shared" si="59"/>
        <v>Poor</v>
      </c>
    </row>
    <row r="954" spans="1:19">
      <c r="A954" t="s">
        <v>967</v>
      </c>
      <c r="B954" s="1">
        <v>62.85</v>
      </c>
      <c r="C954" s="4">
        <v>4</v>
      </c>
      <c r="D954" s="2">
        <v>12.57</v>
      </c>
      <c r="E954" s="1">
        <v>263.97000000000003</v>
      </c>
      <c r="F954" s="3">
        <v>43521</v>
      </c>
      <c r="G954" s="5">
        <v>0.55694444444444402</v>
      </c>
      <c r="H954" t="s">
        <v>13</v>
      </c>
      <c r="I954" s="1">
        <v>12.57</v>
      </c>
      <c r="J954" s="6">
        <v>8.6999999999999993</v>
      </c>
      <c r="K954" t="str">
        <f t="shared" si="56"/>
        <v>Feb</v>
      </c>
      <c r="L954" t="str">
        <f t="shared" si="57"/>
        <v>Mon</v>
      </c>
      <c r="M954" t="str">
        <f t="shared" si="58"/>
        <v>afternoon</v>
      </c>
      <c r="N954" t="str">
        <f>VLOOKUP(A954,'Customer-details'!$A$1:$C$1001,2,0)</f>
        <v>Member</v>
      </c>
      <c r="O954" t="str">
        <f>VLOOKUP(A954,'Customer-details'!$A$1:$C$1001,3,0)</f>
        <v>Female</v>
      </c>
      <c r="P954" t="str">
        <f>VLOOKUP(A954,'Product-details'!$A$1:$C$1001,2,0)</f>
        <v>Food and beverages</v>
      </c>
      <c r="Q954" t="str">
        <f>VLOOKUP(A954,'City-details'!$A$1:$C$1001,3,0)</f>
        <v>Mandalay</v>
      </c>
      <c r="R954" t="str">
        <f>VLOOKUP(A954,'City-details'!$A$1:$C$1001,2,0)</f>
        <v>B</v>
      </c>
      <c r="S954" t="str">
        <f t="shared" si="59"/>
        <v>Good</v>
      </c>
    </row>
    <row r="955" spans="1:19">
      <c r="A955" t="s">
        <v>968</v>
      </c>
      <c r="B955" s="1">
        <v>21.04</v>
      </c>
      <c r="C955" s="4">
        <v>4</v>
      </c>
      <c r="D955" s="2">
        <v>4.2080000000000002</v>
      </c>
      <c r="E955" s="1">
        <v>88.367999999999995</v>
      </c>
      <c r="F955" s="3">
        <v>43478</v>
      </c>
      <c r="G955" s="5">
        <v>0.58194444444444404</v>
      </c>
      <c r="H955" t="s">
        <v>15</v>
      </c>
      <c r="I955" s="1">
        <v>4.2080000000000002</v>
      </c>
      <c r="J955" s="6">
        <v>7.6</v>
      </c>
      <c r="K955" t="str">
        <f t="shared" si="56"/>
        <v>Jan</v>
      </c>
      <c r="L955" t="str">
        <f t="shared" si="57"/>
        <v>Sun</v>
      </c>
      <c r="M955" t="str">
        <f t="shared" si="58"/>
        <v>afternoon</v>
      </c>
      <c r="N955" t="str">
        <f>VLOOKUP(A955,'Customer-details'!$A$1:$C$1001,2,0)</f>
        <v>Member</v>
      </c>
      <c r="O955" t="str">
        <f>VLOOKUP(A955,'Customer-details'!$A$1:$C$1001,3,0)</f>
        <v>Female</v>
      </c>
      <c r="P955" t="str">
        <f>VLOOKUP(A955,'Product-details'!$A$1:$C$1001,2,0)</f>
        <v>Food and beverages</v>
      </c>
      <c r="Q955" t="str">
        <f>VLOOKUP(A955,'City-details'!$A$1:$C$1001,3,0)</f>
        <v>Naypyitaw</v>
      </c>
      <c r="R955" t="str">
        <f>VLOOKUP(A955,'City-details'!$A$1:$C$1001,2,0)</f>
        <v>C</v>
      </c>
      <c r="S955" t="str">
        <f t="shared" si="59"/>
        <v>Average</v>
      </c>
    </row>
    <row r="956" spans="1:19">
      <c r="A956" t="s">
        <v>969</v>
      </c>
      <c r="B956" s="1">
        <v>65.91</v>
      </c>
      <c r="C956" s="4">
        <v>6</v>
      </c>
      <c r="D956" s="2">
        <v>19.773</v>
      </c>
      <c r="E956" s="1">
        <v>415.233</v>
      </c>
      <c r="F956" s="3">
        <v>43505</v>
      </c>
      <c r="G956" s="5">
        <v>0.48958333333333298</v>
      </c>
      <c r="H956" t="s">
        <v>15</v>
      </c>
      <c r="I956" s="1">
        <v>19.773</v>
      </c>
      <c r="J956" s="6">
        <v>5.7</v>
      </c>
      <c r="K956" t="str">
        <f t="shared" si="56"/>
        <v>Feb</v>
      </c>
      <c r="L956" t="str">
        <f t="shared" si="57"/>
        <v>Sat</v>
      </c>
      <c r="M956" t="str">
        <f t="shared" si="58"/>
        <v>morning</v>
      </c>
      <c r="N956" t="str">
        <f>VLOOKUP(A956,'Customer-details'!$A$1:$C$1001,2,0)</f>
        <v>Member</v>
      </c>
      <c r="O956" t="str">
        <f>VLOOKUP(A956,'Customer-details'!$A$1:$C$1001,3,0)</f>
        <v>Male</v>
      </c>
      <c r="P956" t="str">
        <f>VLOOKUP(A956,'Product-details'!$A$1:$C$1001,2,0)</f>
        <v>Home and lifestyle</v>
      </c>
      <c r="Q956" t="str">
        <f>VLOOKUP(A956,'City-details'!$A$1:$C$1001,3,0)</f>
        <v>Mandalay</v>
      </c>
      <c r="R956" t="str">
        <f>VLOOKUP(A956,'City-details'!$A$1:$C$1001,2,0)</f>
        <v>B</v>
      </c>
      <c r="S956" t="str">
        <f t="shared" si="59"/>
        <v>Poor</v>
      </c>
    </row>
    <row r="957" spans="1:19">
      <c r="A957" t="s">
        <v>970</v>
      </c>
      <c r="B957" s="1">
        <v>42.57</v>
      </c>
      <c r="C957" s="4">
        <v>7</v>
      </c>
      <c r="D957" s="2">
        <v>14.8995</v>
      </c>
      <c r="E957" s="1">
        <v>312.8895</v>
      </c>
      <c r="F957" s="3">
        <v>43471</v>
      </c>
      <c r="G957" s="5">
        <v>0.49375000000000002</v>
      </c>
      <c r="H957" t="s">
        <v>15</v>
      </c>
      <c r="I957" s="1">
        <v>14.8995</v>
      </c>
      <c r="J957" s="6">
        <v>6.8</v>
      </c>
      <c r="K957" t="str">
        <f t="shared" si="56"/>
        <v>Jan</v>
      </c>
      <c r="L957" t="str">
        <f t="shared" si="57"/>
        <v>Sun</v>
      </c>
      <c r="M957" t="str">
        <f t="shared" si="58"/>
        <v>morning</v>
      </c>
      <c r="N957" t="str">
        <f>VLOOKUP(A957,'Customer-details'!$A$1:$C$1001,2,0)</f>
        <v>Normal</v>
      </c>
      <c r="O957" t="str">
        <f>VLOOKUP(A957,'Customer-details'!$A$1:$C$1001,3,0)</f>
        <v>Female</v>
      </c>
      <c r="P957" t="str">
        <f>VLOOKUP(A957,'Product-details'!$A$1:$C$1001,2,0)</f>
        <v>Fashion accessories</v>
      </c>
      <c r="Q957" t="str">
        <f>VLOOKUP(A957,'City-details'!$A$1:$C$1001,3,0)</f>
        <v>Yangon</v>
      </c>
      <c r="R957" t="str">
        <f>VLOOKUP(A957,'City-details'!$A$1:$C$1001,2,0)</f>
        <v>A</v>
      </c>
      <c r="S957" t="str">
        <f t="shared" si="59"/>
        <v>Average</v>
      </c>
    </row>
    <row r="958" spans="1:19">
      <c r="A958" t="s">
        <v>971</v>
      </c>
      <c r="B958" s="1">
        <v>50.49</v>
      </c>
      <c r="C958" s="4">
        <v>9</v>
      </c>
      <c r="D958" s="2">
        <v>22.720500000000001</v>
      </c>
      <c r="E958" s="1">
        <v>477.13049999999998</v>
      </c>
      <c r="F958" s="3">
        <v>43475</v>
      </c>
      <c r="G958" s="5">
        <v>0.719444444444444</v>
      </c>
      <c r="H958" t="s">
        <v>15</v>
      </c>
      <c r="I958" s="1">
        <v>22.720500000000001</v>
      </c>
      <c r="J958" s="6">
        <v>5.4</v>
      </c>
      <c r="K958" t="str">
        <f t="shared" si="56"/>
        <v>Jan</v>
      </c>
      <c r="L958" t="str">
        <f t="shared" si="57"/>
        <v>Thu</v>
      </c>
      <c r="M958" t="str">
        <f t="shared" si="58"/>
        <v>evening</v>
      </c>
      <c r="N958" t="str">
        <f>VLOOKUP(A958,'Customer-details'!$A$1:$C$1001,2,0)</f>
        <v>Member</v>
      </c>
      <c r="O958" t="str">
        <f>VLOOKUP(A958,'Customer-details'!$A$1:$C$1001,3,0)</f>
        <v>Male</v>
      </c>
      <c r="P958" t="str">
        <f>VLOOKUP(A958,'Product-details'!$A$1:$C$1001,2,0)</f>
        <v>Food and beverages</v>
      </c>
      <c r="Q958" t="str">
        <f>VLOOKUP(A958,'City-details'!$A$1:$C$1001,3,0)</f>
        <v>Naypyitaw</v>
      </c>
      <c r="R958" t="str">
        <f>VLOOKUP(A958,'City-details'!$A$1:$C$1001,2,0)</f>
        <v>C</v>
      </c>
      <c r="S958" t="str">
        <f t="shared" si="59"/>
        <v>Poor</v>
      </c>
    </row>
    <row r="959" spans="1:19">
      <c r="A959" t="s">
        <v>972</v>
      </c>
      <c r="B959" s="1">
        <v>46.02</v>
      </c>
      <c r="C959" s="4">
        <v>6</v>
      </c>
      <c r="D959" s="2">
        <v>13.805999999999999</v>
      </c>
      <c r="E959" s="1">
        <v>289.92599999999999</v>
      </c>
      <c r="F959" s="3">
        <v>43503</v>
      </c>
      <c r="G959" s="5">
        <v>0.66319444444444398</v>
      </c>
      <c r="H959" t="s">
        <v>15</v>
      </c>
      <c r="I959" s="1">
        <v>13.805999999999999</v>
      </c>
      <c r="J959" s="6">
        <v>7.1</v>
      </c>
      <c r="K959" t="str">
        <f t="shared" si="56"/>
        <v>Feb</v>
      </c>
      <c r="L959" t="str">
        <f t="shared" si="57"/>
        <v>Thu</v>
      </c>
      <c r="M959" t="str">
        <f t="shared" si="58"/>
        <v>afternoon</v>
      </c>
      <c r="N959" t="str">
        <f>VLOOKUP(A959,'Customer-details'!$A$1:$C$1001,2,0)</f>
        <v>Normal</v>
      </c>
      <c r="O959" t="str">
        <f>VLOOKUP(A959,'Customer-details'!$A$1:$C$1001,3,0)</f>
        <v>Male</v>
      </c>
      <c r="P959" t="str">
        <f>VLOOKUP(A959,'Product-details'!$A$1:$C$1001,2,0)</f>
        <v>Electronic accessories</v>
      </c>
      <c r="Q959" t="str">
        <f>VLOOKUP(A959,'City-details'!$A$1:$C$1001,3,0)</f>
        <v>Mandalay</v>
      </c>
      <c r="R959" t="str">
        <f>VLOOKUP(A959,'City-details'!$A$1:$C$1001,2,0)</f>
        <v>B</v>
      </c>
      <c r="S959" t="str">
        <f t="shared" si="59"/>
        <v>Average</v>
      </c>
    </row>
    <row r="960" spans="1:19">
      <c r="A960" t="s">
        <v>973</v>
      </c>
      <c r="B960" s="1">
        <v>15.8</v>
      </c>
      <c r="C960" s="4">
        <v>10</v>
      </c>
      <c r="D960" s="2">
        <v>7.9</v>
      </c>
      <c r="E960" s="1">
        <v>165.9</v>
      </c>
      <c r="F960" s="3">
        <v>43474</v>
      </c>
      <c r="G960" s="5">
        <v>0.50486111111111098</v>
      </c>
      <c r="H960" t="s">
        <v>15</v>
      </c>
      <c r="I960" s="1">
        <v>7.9</v>
      </c>
      <c r="J960" s="6">
        <v>7.8</v>
      </c>
      <c r="K960" t="str">
        <f t="shared" si="56"/>
        <v>Jan</v>
      </c>
      <c r="L960" t="str">
        <f t="shared" si="57"/>
        <v>Wed</v>
      </c>
      <c r="M960" t="str">
        <f t="shared" si="58"/>
        <v>afternoon</v>
      </c>
      <c r="N960" t="str">
        <f>VLOOKUP(A960,'Customer-details'!$A$1:$C$1001,2,0)</f>
        <v>Normal</v>
      </c>
      <c r="O960" t="str">
        <f>VLOOKUP(A960,'Customer-details'!$A$1:$C$1001,3,0)</f>
        <v>Female</v>
      </c>
      <c r="P960" t="str">
        <f>VLOOKUP(A960,'Product-details'!$A$1:$C$1001,2,0)</f>
        <v>Home and lifestyle</v>
      </c>
      <c r="Q960" t="str">
        <f>VLOOKUP(A960,'City-details'!$A$1:$C$1001,3,0)</f>
        <v>Naypyitaw</v>
      </c>
      <c r="R960" t="str">
        <f>VLOOKUP(A960,'City-details'!$A$1:$C$1001,2,0)</f>
        <v>C</v>
      </c>
      <c r="S960" t="str">
        <f t="shared" si="59"/>
        <v>Average</v>
      </c>
    </row>
    <row r="961" spans="1:19">
      <c r="A961" t="s">
        <v>974</v>
      </c>
      <c r="B961" s="1">
        <v>98.66</v>
      </c>
      <c r="C961" s="4">
        <v>9</v>
      </c>
      <c r="D961" s="2">
        <v>44.396999999999998</v>
      </c>
      <c r="E961" s="1">
        <v>932.33699999999999</v>
      </c>
      <c r="F961" s="3">
        <v>43515</v>
      </c>
      <c r="G961" s="5">
        <v>0.62986111111111098</v>
      </c>
      <c r="H961" t="s">
        <v>15</v>
      </c>
      <c r="I961" s="1">
        <v>44.396999999999998</v>
      </c>
      <c r="J961" s="6">
        <v>8.4</v>
      </c>
      <c r="K961" t="str">
        <f t="shared" si="56"/>
        <v>Feb</v>
      </c>
      <c r="L961" t="str">
        <f t="shared" si="57"/>
        <v>Tue</v>
      </c>
      <c r="M961" t="str">
        <f t="shared" si="58"/>
        <v>afternoon</v>
      </c>
      <c r="N961" t="str">
        <f>VLOOKUP(A961,'Customer-details'!$A$1:$C$1001,2,0)</f>
        <v>Member</v>
      </c>
      <c r="O961" t="str">
        <f>VLOOKUP(A961,'Customer-details'!$A$1:$C$1001,3,0)</f>
        <v>Female</v>
      </c>
      <c r="P961" t="str">
        <f>VLOOKUP(A961,'Product-details'!$A$1:$C$1001,2,0)</f>
        <v>Food and beverages</v>
      </c>
      <c r="Q961" t="str">
        <f>VLOOKUP(A961,'City-details'!$A$1:$C$1001,3,0)</f>
        <v>Yangon</v>
      </c>
      <c r="R961" t="str">
        <f>VLOOKUP(A961,'City-details'!$A$1:$C$1001,2,0)</f>
        <v>A</v>
      </c>
      <c r="S961" t="str">
        <f t="shared" si="59"/>
        <v>Good</v>
      </c>
    </row>
    <row r="962" spans="1:19">
      <c r="A962" t="s">
        <v>975</v>
      </c>
      <c r="B962" s="1">
        <v>91.98</v>
      </c>
      <c r="C962" s="4">
        <v>1</v>
      </c>
      <c r="D962" s="2">
        <v>4.5990000000000002</v>
      </c>
      <c r="E962" s="1">
        <v>96.578999999999994</v>
      </c>
      <c r="F962" s="3">
        <v>43542</v>
      </c>
      <c r="G962" s="5">
        <v>0.64513888888888904</v>
      </c>
      <c r="H962" t="s">
        <v>15</v>
      </c>
      <c r="I962" s="1">
        <v>4.5990000000000002</v>
      </c>
      <c r="J962" s="6">
        <v>9.8000000000000007</v>
      </c>
      <c r="K962" t="str">
        <f t="shared" ref="K962:K1001" si="60">TEXT(F962,"MMM")</f>
        <v>Mar</v>
      </c>
      <c r="L962" t="str">
        <f t="shared" ref="L962:L1001" si="61">TEXT(F962,"ddd")</f>
        <v>Mon</v>
      </c>
      <c r="M962" t="str">
        <f t="shared" si="58"/>
        <v>afternoon</v>
      </c>
      <c r="N962" t="str">
        <f>VLOOKUP(A962,'Customer-details'!$A$1:$C$1001,2,0)</f>
        <v>Member</v>
      </c>
      <c r="O962" t="str">
        <f>VLOOKUP(A962,'Customer-details'!$A$1:$C$1001,3,0)</f>
        <v>Male</v>
      </c>
      <c r="P962" t="str">
        <f>VLOOKUP(A962,'Product-details'!$A$1:$C$1001,2,0)</f>
        <v>Fashion accessories</v>
      </c>
      <c r="Q962" t="str">
        <f>VLOOKUP(A962,'City-details'!$A$1:$C$1001,3,0)</f>
        <v>Naypyitaw</v>
      </c>
      <c r="R962" t="str">
        <f>VLOOKUP(A962,'City-details'!$A$1:$C$1001,2,0)</f>
        <v>C</v>
      </c>
      <c r="S962" t="str">
        <f t="shared" si="59"/>
        <v>Good</v>
      </c>
    </row>
    <row r="963" spans="1:19">
      <c r="A963" t="s">
        <v>976</v>
      </c>
      <c r="B963" s="1">
        <v>20.89</v>
      </c>
      <c r="C963" s="4">
        <v>2</v>
      </c>
      <c r="D963" s="2">
        <v>2.089</v>
      </c>
      <c r="E963" s="1">
        <v>43.869</v>
      </c>
      <c r="F963" s="3">
        <v>43501</v>
      </c>
      <c r="G963" s="5">
        <v>0.78125</v>
      </c>
      <c r="H963" t="s">
        <v>15</v>
      </c>
      <c r="I963" s="1">
        <v>2.089</v>
      </c>
      <c r="J963" s="6">
        <v>9.8000000000000007</v>
      </c>
      <c r="K963" t="str">
        <f t="shared" si="60"/>
        <v>Feb</v>
      </c>
      <c r="L963" t="str">
        <f t="shared" si="61"/>
        <v>Tue</v>
      </c>
      <c r="M963" t="str">
        <f t="shared" ref="M963:M1001" si="62">IF(G963&lt;TIME(12,0,0),"morning",IF(AND(G963&gt;=TIME(12,0,0),G963&lt;TIME(16,0,0)),"afternoon","evening"))</f>
        <v>evening</v>
      </c>
      <c r="N963" t="str">
        <f>VLOOKUP(A963,'Customer-details'!$A$1:$C$1001,2,0)</f>
        <v>Member</v>
      </c>
      <c r="O963" t="str">
        <f>VLOOKUP(A963,'Customer-details'!$A$1:$C$1001,3,0)</f>
        <v>Male</v>
      </c>
      <c r="P963" t="str">
        <f>VLOOKUP(A963,'Product-details'!$A$1:$C$1001,2,0)</f>
        <v>Electronic accessories</v>
      </c>
      <c r="Q963" t="str">
        <f>VLOOKUP(A963,'City-details'!$A$1:$C$1001,3,0)</f>
        <v>Yangon</v>
      </c>
      <c r="R963" t="str">
        <f>VLOOKUP(A963,'City-details'!$A$1:$C$1001,2,0)</f>
        <v>A</v>
      </c>
      <c r="S963" t="str">
        <f t="shared" ref="S963:S1001" si="63">IF(J963&gt;=8,"Good",IF(AND(J963&lt;8,J963&gt;=6),"Average","Poor"))</f>
        <v>Good</v>
      </c>
    </row>
    <row r="964" spans="1:19">
      <c r="A964" t="s">
        <v>977</v>
      </c>
      <c r="B964" s="1">
        <v>15.5</v>
      </c>
      <c r="C964" s="4">
        <v>1</v>
      </c>
      <c r="D964" s="2">
        <v>0.77500000000000002</v>
      </c>
      <c r="E964" s="1">
        <v>16.274999999999999</v>
      </c>
      <c r="F964" s="3">
        <v>43543</v>
      </c>
      <c r="G964" s="5">
        <v>0.64097222222222205</v>
      </c>
      <c r="H964" t="s">
        <v>17</v>
      </c>
      <c r="I964" s="1">
        <v>0.77500000000000002</v>
      </c>
      <c r="J964" s="6">
        <v>7.4</v>
      </c>
      <c r="K964" t="str">
        <f t="shared" si="60"/>
        <v>Mar</v>
      </c>
      <c r="L964" t="str">
        <f t="shared" si="61"/>
        <v>Tue</v>
      </c>
      <c r="M964" t="str">
        <f t="shared" si="62"/>
        <v>afternoon</v>
      </c>
      <c r="N964" t="str">
        <f>VLOOKUP(A964,'Customer-details'!$A$1:$C$1001,2,0)</f>
        <v>Normal</v>
      </c>
      <c r="O964" t="str">
        <f>VLOOKUP(A964,'Customer-details'!$A$1:$C$1001,3,0)</f>
        <v>Female</v>
      </c>
      <c r="P964" t="str">
        <f>VLOOKUP(A964,'Product-details'!$A$1:$C$1001,2,0)</f>
        <v>Fashion accessories</v>
      </c>
      <c r="Q964" t="str">
        <f>VLOOKUP(A964,'City-details'!$A$1:$C$1001,3,0)</f>
        <v>Yangon</v>
      </c>
      <c r="R964" t="str">
        <f>VLOOKUP(A964,'City-details'!$A$1:$C$1001,2,0)</f>
        <v>A</v>
      </c>
      <c r="S964" t="str">
        <f t="shared" si="63"/>
        <v>Average</v>
      </c>
    </row>
    <row r="965" spans="1:19">
      <c r="A965" t="s">
        <v>978</v>
      </c>
      <c r="B965" s="1">
        <v>96.82</v>
      </c>
      <c r="C965" s="4">
        <v>3</v>
      </c>
      <c r="D965" s="2">
        <v>14.523</v>
      </c>
      <c r="E965" s="1">
        <v>304.983</v>
      </c>
      <c r="F965" s="3">
        <v>43554</v>
      </c>
      <c r="G965" s="5">
        <v>0.85902777777777795</v>
      </c>
      <c r="H965" t="s">
        <v>15</v>
      </c>
      <c r="I965" s="1">
        <v>14.523</v>
      </c>
      <c r="J965" s="6">
        <v>6.7</v>
      </c>
      <c r="K965" t="str">
        <f t="shared" si="60"/>
        <v>Mar</v>
      </c>
      <c r="L965" t="str">
        <f t="shared" si="61"/>
        <v>Sat</v>
      </c>
      <c r="M965" t="str">
        <f t="shared" si="62"/>
        <v>evening</v>
      </c>
      <c r="N965" t="str">
        <f>VLOOKUP(A965,'Customer-details'!$A$1:$C$1001,2,0)</f>
        <v>Member</v>
      </c>
      <c r="O965" t="str">
        <f>VLOOKUP(A965,'Customer-details'!$A$1:$C$1001,3,0)</f>
        <v>Male</v>
      </c>
      <c r="P965" t="str">
        <f>VLOOKUP(A965,'Product-details'!$A$1:$C$1001,2,0)</f>
        <v>Electronic accessories</v>
      </c>
      <c r="Q965" t="str">
        <f>VLOOKUP(A965,'City-details'!$A$1:$C$1001,3,0)</f>
        <v>Naypyitaw</v>
      </c>
      <c r="R965" t="str">
        <f>VLOOKUP(A965,'City-details'!$A$1:$C$1001,2,0)</f>
        <v>C</v>
      </c>
      <c r="S965" t="str">
        <f t="shared" si="63"/>
        <v>Average</v>
      </c>
    </row>
    <row r="966" spans="1:19">
      <c r="A966" t="s">
        <v>979</v>
      </c>
      <c r="B966" s="1">
        <v>33.33</v>
      </c>
      <c r="C966" s="4">
        <v>2</v>
      </c>
      <c r="D966" s="2">
        <v>3.3330000000000002</v>
      </c>
      <c r="E966" s="1">
        <v>69.992999999999995</v>
      </c>
      <c r="F966" s="3">
        <v>43491</v>
      </c>
      <c r="G966" s="5">
        <v>0.61180555555555605</v>
      </c>
      <c r="H966" t="s">
        <v>17</v>
      </c>
      <c r="I966" s="1">
        <v>3.3330000000000002</v>
      </c>
      <c r="J966" s="6">
        <v>6.4</v>
      </c>
      <c r="K966" t="str">
        <f t="shared" si="60"/>
        <v>Jan</v>
      </c>
      <c r="L966" t="str">
        <f t="shared" si="61"/>
        <v>Sat</v>
      </c>
      <c r="M966" t="str">
        <f t="shared" si="62"/>
        <v>afternoon</v>
      </c>
      <c r="N966" t="str">
        <f>VLOOKUP(A966,'Customer-details'!$A$1:$C$1001,2,0)</f>
        <v>Normal</v>
      </c>
      <c r="O966" t="str">
        <f>VLOOKUP(A966,'Customer-details'!$A$1:$C$1001,3,0)</f>
        <v>Male</v>
      </c>
      <c r="P966" t="str">
        <f>VLOOKUP(A966,'Product-details'!$A$1:$C$1001,2,0)</f>
        <v>Food and beverages</v>
      </c>
      <c r="Q966" t="str">
        <f>VLOOKUP(A966,'City-details'!$A$1:$C$1001,3,0)</f>
        <v>Mandalay</v>
      </c>
      <c r="R966" t="str">
        <f>VLOOKUP(A966,'City-details'!$A$1:$C$1001,2,0)</f>
        <v>B</v>
      </c>
      <c r="S966" t="str">
        <f t="shared" si="63"/>
        <v>Average</v>
      </c>
    </row>
    <row r="967" spans="1:19">
      <c r="A967" t="s">
        <v>980</v>
      </c>
      <c r="B967" s="1">
        <v>38.270000000000003</v>
      </c>
      <c r="C967" s="4">
        <v>2</v>
      </c>
      <c r="D967" s="2">
        <v>3.827</v>
      </c>
      <c r="E967" s="1">
        <v>80.367000000000004</v>
      </c>
      <c r="F967" s="3">
        <v>43526</v>
      </c>
      <c r="G967" s="5">
        <v>0.76249999999999996</v>
      </c>
      <c r="H967" t="s">
        <v>17</v>
      </c>
      <c r="I967" s="1">
        <v>3.827</v>
      </c>
      <c r="J967" s="6">
        <v>5.8</v>
      </c>
      <c r="K967" t="str">
        <f t="shared" si="60"/>
        <v>Mar</v>
      </c>
      <c r="L967" t="str">
        <f t="shared" si="61"/>
        <v>Sat</v>
      </c>
      <c r="M967" t="str">
        <f t="shared" si="62"/>
        <v>evening</v>
      </c>
      <c r="N967" t="str">
        <f>VLOOKUP(A967,'Customer-details'!$A$1:$C$1001,2,0)</f>
        <v>Normal</v>
      </c>
      <c r="O967" t="str">
        <f>VLOOKUP(A967,'Customer-details'!$A$1:$C$1001,3,0)</f>
        <v>Female</v>
      </c>
      <c r="P967" t="str">
        <f>VLOOKUP(A967,'Product-details'!$A$1:$C$1001,2,0)</f>
        <v>Electronic accessories</v>
      </c>
      <c r="Q967" t="str">
        <f>VLOOKUP(A967,'City-details'!$A$1:$C$1001,3,0)</f>
        <v>Mandalay</v>
      </c>
      <c r="R967" t="str">
        <f>VLOOKUP(A967,'City-details'!$A$1:$C$1001,2,0)</f>
        <v>B</v>
      </c>
      <c r="S967" t="str">
        <f t="shared" si="63"/>
        <v>Poor</v>
      </c>
    </row>
    <row r="968" spans="1:19">
      <c r="A968" t="s">
        <v>981</v>
      </c>
      <c r="B968" s="1">
        <v>33.299999999999997</v>
      </c>
      <c r="C968" s="4">
        <v>9</v>
      </c>
      <c r="D968" s="2">
        <v>14.984999999999999</v>
      </c>
      <c r="E968" s="1">
        <v>314.685</v>
      </c>
      <c r="F968" s="3">
        <v>43528</v>
      </c>
      <c r="G968" s="5">
        <v>0.64375000000000004</v>
      </c>
      <c r="H968" t="s">
        <v>13</v>
      </c>
      <c r="I968" s="1">
        <v>14.984999999999999</v>
      </c>
      <c r="J968" s="6">
        <v>7.2</v>
      </c>
      <c r="K968" t="str">
        <f t="shared" si="60"/>
        <v>Mar</v>
      </c>
      <c r="L968" t="str">
        <f t="shared" si="61"/>
        <v>Mon</v>
      </c>
      <c r="M968" t="str">
        <f t="shared" si="62"/>
        <v>afternoon</v>
      </c>
      <c r="N968" t="str">
        <f>VLOOKUP(A968,'Customer-details'!$A$1:$C$1001,2,0)</f>
        <v>Normal</v>
      </c>
      <c r="O968" t="str">
        <f>VLOOKUP(A968,'Customer-details'!$A$1:$C$1001,3,0)</f>
        <v>Female</v>
      </c>
      <c r="P968" t="str">
        <f>VLOOKUP(A968,'Product-details'!$A$1:$C$1001,2,0)</f>
        <v>Home and lifestyle</v>
      </c>
      <c r="Q968" t="str">
        <f>VLOOKUP(A968,'City-details'!$A$1:$C$1001,3,0)</f>
        <v>Yangon</v>
      </c>
      <c r="R968" t="str">
        <f>VLOOKUP(A968,'City-details'!$A$1:$C$1001,2,0)</f>
        <v>A</v>
      </c>
      <c r="S968" t="str">
        <f t="shared" si="63"/>
        <v>Average</v>
      </c>
    </row>
    <row r="969" spans="1:19">
      <c r="A969" t="s">
        <v>982</v>
      </c>
      <c r="B969" s="1">
        <v>81.010000000000005</v>
      </c>
      <c r="C969" s="4">
        <v>3</v>
      </c>
      <c r="D969" s="2">
        <v>12.1515</v>
      </c>
      <c r="E969" s="1">
        <v>255.1815</v>
      </c>
      <c r="F969" s="3">
        <v>43478</v>
      </c>
      <c r="G969" s="5">
        <v>0.53819444444444398</v>
      </c>
      <c r="H969" t="s">
        <v>17</v>
      </c>
      <c r="I969" s="1">
        <v>12.1515</v>
      </c>
      <c r="J969" s="6">
        <v>9.3000000000000007</v>
      </c>
      <c r="K969" t="str">
        <f t="shared" si="60"/>
        <v>Jan</v>
      </c>
      <c r="L969" t="str">
        <f t="shared" si="61"/>
        <v>Sun</v>
      </c>
      <c r="M969" t="str">
        <f t="shared" si="62"/>
        <v>afternoon</v>
      </c>
      <c r="N969" t="str">
        <f>VLOOKUP(A969,'Customer-details'!$A$1:$C$1001,2,0)</f>
        <v>Member</v>
      </c>
      <c r="O969" t="str">
        <f>VLOOKUP(A969,'Customer-details'!$A$1:$C$1001,3,0)</f>
        <v>Male</v>
      </c>
      <c r="P969" t="str">
        <f>VLOOKUP(A969,'Product-details'!$A$1:$C$1001,2,0)</f>
        <v>Home and lifestyle</v>
      </c>
      <c r="Q969" t="str">
        <f>VLOOKUP(A969,'City-details'!$A$1:$C$1001,3,0)</f>
        <v>Yangon</v>
      </c>
      <c r="R969" t="str">
        <f>VLOOKUP(A969,'City-details'!$A$1:$C$1001,2,0)</f>
        <v>A</v>
      </c>
      <c r="S969" t="str">
        <f t="shared" si="63"/>
        <v>Good</v>
      </c>
    </row>
    <row r="970" spans="1:19">
      <c r="A970" t="s">
        <v>983</v>
      </c>
      <c r="B970" s="1">
        <v>15.8</v>
      </c>
      <c r="C970" s="4">
        <v>3</v>
      </c>
      <c r="D970" s="2">
        <v>2.37</v>
      </c>
      <c r="E970" s="1">
        <v>49.77</v>
      </c>
      <c r="F970" s="3">
        <v>43549</v>
      </c>
      <c r="G970" s="5">
        <v>0.75138888888888899</v>
      </c>
      <c r="H970" t="s">
        <v>15</v>
      </c>
      <c r="I970" s="1">
        <v>2.37</v>
      </c>
      <c r="J970" s="6">
        <v>9.5</v>
      </c>
      <c r="K970" t="str">
        <f t="shared" si="60"/>
        <v>Mar</v>
      </c>
      <c r="L970" t="str">
        <f t="shared" si="61"/>
        <v>Mon</v>
      </c>
      <c r="M970" t="str">
        <f t="shared" si="62"/>
        <v>evening</v>
      </c>
      <c r="N970" t="str">
        <f>VLOOKUP(A970,'Customer-details'!$A$1:$C$1001,2,0)</f>
        <v>Normal</v>
      </c>
      <c r="O970" t="str">
        <f>VLOOKUP(A970,'Customer-details'!$A$1:$C$1001,3,0)</f>
        <v>Female</v>
      </c>
      <c r="P970" t="str">
        <f>VLOOKUP(A970,'Product-details'!$A$1:$C$1001,2,0)</f>
        <v>Health and beauty</v>
      </c>
      <c r="Q970" t="str">
        <f>VLOOKUP(A970,'City-details'!$A$1:$C$1001,3,0)</f>
        <v>Yangon</v>
      </c>
      <c r="R970" t="str">
        <f>VLOOKUP(A970,'City-details'!$A$1:$C$1001,2,0)</f>
        <v>A</v>
      </c>
      <c r="S970" t="str">
        <f t="shared" si="63"/>
        <v>Good</v>
      </c>
    </row>
    <row r="971" spans="1:19">
      <c r="A971" t="s">
        <v>984</v>
      </c>
      <c r="B971" s="1">
        <v>34.49</v>
      </c>
      <c r="C971" s="4">
        <v>5</v>
      </c>
      <c r="D971" s="2">
        <v>8.6225000000000005</v>
      </c>
      <c r="E971" s="1">
        <v>181.07249999999999</v>
      </c>
      <c r="F971" s="3">
        <v>43535</v>
      </c>
      <c r="G971" s="5">
        <v>0.82222222222222197</v>
      </c>
      <c r="H971" t="s">
        <v>17</v>
      </c>
      <c r="I971" s="1">
        <v>8.6225000000000005</v>
      </c>
      <c r="J971" s="6">
        <v>9</v>
      </c>
      <c r="K971" t="str">
        <f t="shared" si="60"/>
        <v>Mar</v>
      </c>
      <c r="L971" t="str">
        <f t="shared" si="61"/>
        <v>Mon</v>
      </c>
      <c r="M971" t="str">
        <f t="shared" si="62"/>
        <v>evening</v>
      </c>
      <c r="N971" t="str">
        <f>VLOOKUP(A971,'Customer-details'!$A$1:$C$1001,2,0)</f>
        <v>Member</v>
      </c>
      <c r="O971" t="str">
        <f>VLOOKUP(A971,'Customer-details'!$A$1:$C$1001,3,0)</f>
        <v>Female</v>
      </c>
      <c r="P971" t="str">
        <f>VLOOKUP(A971,'Product-details'!$A$1:$C$1001,2,0)</f>
        <v>Electronic accessories</v>
      </c>
      <c r="Q971" t="str">
        <f>VLOOKUP(A971,'City-details'!$A$1:$C$1001,3,0)</f>
        <v>Mandalay</v>
      </c>
      <c r="R971" t="str">
        <f>VLOOKUP(A971,'City-details'!$A$1:$C$1001,2,0)</f>
        <v>B</v>
      </c>
      <c r="S971" t="str">
        <f t="shared" si="63"/>
        <v>Good</v>
      </c>
    </row>
    <row r="972" spans="1:19">
      <c r="A972" t="s">
        <v>985</v>
      </c>
      <c r="B972" s="1">
        <v>84.63</v>
      </c>
      <c r="C972" s="4">
        <v>10</v>
      </c>
      <c r="D972" s="2">
        <v>42.314999999999998</v>
      </c>
      <c r="E972" s="1">
        <v>888.61500000000001</v>
      </c>
      <c r="F972" s="3">
        <v>43466</v>
      </c>
      <c r="G972" s="5">
        <v>0.483333333333333</v>
      </c>
      <c r="H972" t="s">
        <v>17</v>
      </c>
      <c r="I972" s="1">
        <v>42.314999999999998</v>
      </c>
      <c r="J972" s="6">
        <v>9</v>
      </c>
      <c r="K972" t="str">
        <f t="shared" si="60"/>
        <v>Jan</v>
      </c>
      <c r="L972" t="str">
        <f t="shared" si="61"/>
        <v>Tue</v>
      </c>
      <c r="M972" t="str">
        <f t="shared" si="62"/>
        <v>morning</v>
      </c>
      <c r="N972" t="str">
        <f>VLOOKUP(A972,'Customer-details'!$A$1:$C$1001,2,0)</f>
        <v>Member</v>
      </c>
      <c r="O972" t="str">
        <f>VLOOKUP(A972,'Customer-details'!$A$1:$C$1001,3,0)</f>
        <v>Female</v>
      </c>
      <c r="P972" t="str">
        <f>VLOOKUP(A972,'Product-details'!$A$1:$C$1001,2,0)</f>
        <v>Food and beverages</v>
      </c>
      <c r="Q972" t="str">
        <f>VLOOKUP(A972,'City-details'!$A$1:$C$1001,3,0)</f>
        <v>Mandalay</v>
      </c>
      <c r="R972" t="str">
        <f>VLOOKUP(A972,'City-details'!$A$1:$C$1001,2,0)</f>
        <v>B</v>
      </c>
      <c r="S972" t="str">
        <f t="shared" si="63"/>
        <v>Good</v>
      </c>
    </row>
    <row r="973" spans="1:19">
      <c r="A973" t="s">
        <v>986</v>
      </c>
      <c r="B973" s="1">
        <v>36.909999999999997</v>
      </c>
      <c r="C973" s="4">
        <v>7</v>
      </c>
      <c r="D973" s="2">
        <v>12.9185</v>
      </c>
      <c r="E973" s="1">
        <v>271.2885</v>
      </c>
      <c r="F973" s="3">
        <v>43506</v>
      </c>
      <c r="G973" s="5">
        <v>0.57708333333333295</v>
      </c>
      <c r="H973" t="s">
        <v>13</v>
      </c>
      <c r="I973" s="1">
        <v>12.9185</v>
      </c>
      <c r="J973" s="6">
        <v>6.7</v>
      </c>
      <c r="K973" t="str">
        <f t="shared" si="60"/>
        <v>Feb</v>
      </c>
      <c r="L973" t="str">
        <f t="shared" si="61"/>
        <v>Sun</v>
      </c>
      <c r="M973" t="str">
        <f t="shared" si="62"/>
        <v>afternoon</v>
      </c>
      <c r="N973" t="str">
        <f>VLOOKUP(A973,'Customer-details'!$A$1:$C$1001,2,0)</f>
        <v>Member</v>
      </c>
      <c r="O973" t="str">
        <f>VLOOKUP(A973,'Customer-details'!$A$1:$C$1001,3,0)</f>
        <v>Male</v>
      </c>
      <c r="P973" t="str">
        <f>VLOOKUP(A973,'Product-details'!$A$1:$C$1001,2,0)</f>
        <v>Home and lifestyle</v>
      </c>
      <c r="Q973" t="str">
        <f>VLOOKUP(A973,'City-details'!$A$1:$C$1001,3,0)</f>
        <v>Mandalay</v>
      </c>
      <c r="R973" t="str">
        <f>VLOOKUP(A973,'City-details'!$A$1:$C$1001,2,0)</f>
        <v>B</v>
      </c>
      <c r="S973" t="str">
        <f t="shared" si="63"/>
        <v>Average</v>
      </c>
    </row>
    <row r="974" spans="1:19">
      <c r="A974" t="s">
        <v>987</v>
      </c>
      <c r="B974" s="1">
        <v>87.08</v>
      </c>
      <c r="C974" s="4">
        <v>7</v>
      </c>
      <c r="D974" s="2">
        <v>30.478000000000002</v>
      </c>
      <c r="E974" s="1">
        <v>640.03800000000001</v>
      </c>
      <c r="F974" s="3">
        <v>43491</v>
      </c>
      <c r="G974" s="5">
        <v>0.63680555555555596</v>
      </c>
      <c r="H974" t="s">
        <v>15</v>
      </c>
      <c r="I974" s="1">
        <v>30.478000000000002</v>
      </c>
      <c r="J974" s="6">
        <v>5.5</v>
      </c>
      <c r="K974" t="str">
        <f t="shared" si="60"/>
        <v>Jan</v>
      </c>
      <c r="L974" t="str">
        <f t="shared" si="61"/>
        <v>Sat</v>
      </c>
      <c r="M974" t="str">
        <f t="shared" si="62"/>
        <v>afternoon</v>
      </c>
      <c r="N974" t="str">
        <f>VLOOKUP(A974,'Customer-details'!$A$1:$C$1001,2,0)</f>
        <v>Normal</v>
      </c>
      <c r="O974" t="str">
        <f>VLOOKUP(A974,'Customer-details'!$A$1:$C$1001,3,0)</f>
        <v>Male</v>
      </c>
      <c r="P974" t="str">
        <f>VLOOKUP(A974,'Product-details'!$A$1:$C$1001,2,0)</f>
        <v>Electronic accessories</v>
      </c>
      <c r="Q974" t="str">
        <f>VLOOKUP(A974,'City-details'!$A$1:$C$1001,3,0)</f>
        <v>Mandalay</v>
      </c>
      <c r="R974" t="str">
        <f>VLOOKUP(A974,'City-details'!$A$1:$C$1001,2,0)</f>
        <v>B</v>
      </c>
      <c r="S974" t="str">
        <f t="shared" si="63"/>
        <v>Poor</v>
      </c>
    </row>
    <row r="975" spans="1:19">
      <c r="A975" t="s">
        <v>988</v>
      </c>
      <c r="B975" s="1">
        <v>80.08</v>
      </c>
      <c r="C975" s="4">
        <v>3</v>
      </c>
      <c r="D975" s="2">
        <v>12.012</v>
      </c>
      <c r="E975" s="1">
        <v>252.25200000000001</v>
      </c>
      <c r="F975" s="3">
        <v>43507</v>
      </c>
      <c r="G975" s="5">
        <v>0.64513888888888904</v>
      </c>
      <c r="H975" t="s">
        <v>15</v>
      </c>
      <c r="I975" s="1">
        <v>12.012</v>
      </c>
      <c r="J975" s="6">
        <v>5.4</v>
      </c>
      <c r="K975" t="str">
        <f t="shared" si="60"/>
        <v>Feb</v>
      </c>
      <c r="L975" t="str">
        <f t="shared" si="61"/>
        <v>Mon</v>
      </c>
      <c r="M975" t="str">
        <f t="shared" si="62"/>
        <v>afternoon</v>
      </c>
      <c r="N975" t="str">
        <f>VLOOKUP(A975,'Customer-details'!$A$1:$C$1001,2,0)</f>
        <v>Normal</v>
      </c>
      <c r="O975" t="str">
        <f>VLOOKUP(A975,'Customer-details'!$A$1:$C$1001,3,0)</f>
        <v>Male</v>
      </c>
      <c r="P975" t="str">
        <f>VLOOKUP(A975,'Product-details'!$A$1:$C$1001,2,0)</f>
        <v>Home and lifestyle</v>
      </c>
      <c r="Q975" t="str">
        <f>VLOOKUP(A975,'City-details'!$A$1:$C$1001,3,0)</f>
        <v>Yangon</v>
      </c>
      <c r="R975" t="str">
        <f>VLOOKUP(A975,'City-details'!$A$1:$C$1001,2,0)</f>
        <v>A</v>
      </c>
      <c r="S975" t="str">
        <f t="shared" si="63"/>
        <v>Poor</v>
      </c>
    </row>
    <row r="976" spans="1:19">
      <c r="A976" t="s">
        <v>989</v>
      </c>
      <c r="B976" s="1">
        <v>86.13</v>
      </c>
      <c r="C976" s="4">
        <v>2</v>
      </c>
      <c r="D976" s="2">
        <v>8.6129999999999995</v>
      </c>
      <c r="E976" s="1">
        <v>180.87299999999999</v>
      </c>
      <c r="F976" s="3">
        <v>43503</v>
      </c>
      <c r="G976" s="5">
        <v>0.749305555555556</v>
      </c>
      <c r="H976" t="s">
        <v>15</v>
      </c>
      <c r="I976" s="1">
        <v>8.6129999999999995</v>
      </c>
      <c r="J976" s="6">
        <v>8.1999999999999993</v>
      </c>
      <c r="K976" t="str">
        <f t="shared" si="60"/>
        <v>Feb</v>
      </c>
      <c r="L976" t="str">
        <f t="shared" si="61"/>
        <v>Thu</v>
      </c>
      <c r="M976" t="str">
        <f t="shared" si="62"/>
        <v>evening</v>
      </c>
      <c r="N976" t="str">
        <f>VLOOKUP(A976,'Customer-details'!$A$1:$C$1001,2,0)</f>
        <v>Normal</v>
      </c>
      <c r="O976" t="str">
        <f>VLOOKUP(A976,'Customer-details'!$A$1:$C$1001,3,0)</f>
        <v>Male</v>
      </c>
      <c r="P976" t="str">
        <f>VLOOKUP(A976,'Product-details'!$A$1:$C$1001,2,0)</f>
        <v>Fashion accessories</v>
      </c>
      <c r="Q976" t="str">
        <f>VLOOKUP(A976,'City-details'!$A$1:$C$1001,3,0)</f>
        <v>Naypyitaw</v>
      </c>
      <c r="R976" t="str">
        <f>VLOOKUP(A976,'City-details'!$A$1:$C$1001,2,0)</f>
        <v>C</v>
      </c>
      <c r="S976" t="str">
        <f t="shared" si="63"/>
        <v>Good</v>
      </c>
    </row>
    <row r="977" spans="1:19">
      <c r="A977" t="s">
        <v>990</v>
      </c>
      <c r="B977" s="1">
        <v>49.92</v>
      </c>
      <c r="C977" s="4">
        <v>2</v>
      </c>
      <c r="D977" s="2">
        <v>4.992</v>
      </c>
      <c r="E977" s="1">
        <v>104.83199999999999</v>
      </c>
      <c r="F977" s="3">
        <v>43530</v>
      </c>
      <c r="G977" s="5">
        <v>0.49652777777777801</v>
      </c>
      <c r="H977" t="s">
        <v>17</v>
      </c>
      <c r="I977" s="1">
        <v>4.992</v>
      </c>
      <c r="J977" s="6">
        <v>7</v>
      </c>
      <c r="K977" t="str">
        <f t="shared" si="60"/>
        <v>Mar</v>
      </c>
      <c r="L977" t="str">
        <f t="shared" si="61"/>
        <v>Wed</v>
      </c>
      <c r="M977" t="str">
        <f t="shared" si="62"/>
        <v>morning</v>
      </c>
      <c r="N977" t="str">
        <f>VLOOKUP(A977,'Customer-details'!$A$1:$C$1001,2,0)</f>
        <v>Member</v>
      </c>
      <c r="O977" t="str">
        <f>VLOOKUP(A977,'Customer-details'!$A$1:$C$1001,3,0)</f>
        <v>Male</v>
      </c>
      <c r="P977" t="str">
        <f>VLOOKUP(A977,'Product-details'!$A$1:$C$1001,2,0)</f>
        <v>Fashion accessories</v>
      </c>
      <c r="Q977" t="str">
        <f>VLOOKUP(A977,'City-details'!$A$1:$C$1001,3,0)</f>
        <v>Mandalay</v>
      </c>
      <c r="R977" t="str">
        <f>VLOOKUP(A977,'City-details'!$A$1:$C$1001,2,0)</f>
        <v>B</v>
      </c>
      <c r="S977" t="str">
        <f t="shared" si="63"/>
        <v>Average</v>
      </c>
    </row>
    <row r="978" spans="1:19">
      <c r="A978" t="s">
        <v>991</v>
      </c>
      <c r="B978" s="1">
        <v>74.66</v>
      </c>
      <c r="C978" s="4">
        <v>4</v>
      </c>
      <c r="D978" s="2">
        <v>14.932</v>
      </c>
      <c r="E978" s="1">
        <v>313.572</v>
      </c>
      <c r="F978" s="3">
        <v>43528</v>
      </c>
      <c r="G978" s="5">
        <v>0.44374999999999998</v>
      </c>
      <c r="H978" t="s">
        <v>15</v>
      </c>
      <c r="I978" s="1">
        <v>14.932</v>
      </c>
      <c r="J978" s="6">
        <v>8.5</v>
      </c>
      <c r="K978" t="str">
        <f t="shared" si="60"/>
        <v>Mar</v>
      </c>
      <c r="L978" t="str">
        <f t="shared" si="61"/>
        <v>Mon</v>
      </c>
      <c r="M978" t="str">
        <f t="shared" si="62"/>
        <v>morning</v>
      </c>
      <c r="N978" t="str">
        <f>VLOOKUP(A978,'Customer-details'!$A$1:$C$1001,2,0)</f>
        <v>Normal</v>
      </c>
      <c r="O978" t="str">
        <f>VLOOKUP(A978,'Customer-details'!$A$1:$C$1001,3,0)</f>
        <v>Female</v>
      </c>
      <c r="P978" t="str">
        <f>VLOOKUP(A978,'Product-details'!$A$1:$C$1001,2,0)</f>
        <v>Food and beverages</v>
      </c>
      <c r="Q978" t="str">
        <f>VLOOKUP(A978,'City-details'!$A$1:$C$1001,3,0)</f>
        <v>Yangon</v>
      </c>
      <c r="R978" t="str">
        <f>VLOOKUP(A978,'City-details'!$A$1:$C$1001,2,0)</f>
        <v>A</v>
      </c>
      <c r="S978" t="str">
        <f t="shared" si="63"/>
        <v>Good</v>
      </c>
    </row>
    <row r="979" spans="1:19">
      <c r="A979" t="s">
        <v>992</v>
      </c>
      <c r="B979" s="1">
        <v>26.6</v>
      </c>
      <c r="C979" s="4">
        <v>6</v>
      </c>
      <c r="D979" s="2">
        <v>7.98</v>
      </c>
      <c r="E979" s="1">
        <v>167.58</v>
      </c>
      <c r="F979" s="3">
        <v>43522</v>
      </c>
      <c r="G979" s="5">
        <v>0.63194444444444398</v>
      </c>
      <c r="H979" t="s">
        <v>13</v>
      </c>
      <c r="I979" s="1">
        <v>7.98</v>
      </c>
      <c r="J979" s="6">
        <v>4.9000000000000004</v>
      </c>
      <c r="K979" t="str">
        <f t="shared" si="60"/>
        <v>Feb</v>
      </c>
      <c r="L979" t="str">
        <f t="shared" si="61"/>
        <v>Tue</v>
      </c>
      <c r="M979" t="str">
        <f t="shared" si="62"/>
        <v>afternoon</v>
      </c>
      <c r="N979" t="str">
        <f>VLOOKUP(A979,'Customer-details'!$A$1:$C$1001,2,0)</f>
        <v>Member</v>
      </c>
      <c r="O979" t="str">
        <f>VLOOKUP(A979,'Customer-details'!$A$1:$C$1001,3,0)</f>
        <v>Male</v>
      </c>
      <c r="P979" t="str">
        <f>VLOOKUP(A979,'Product-details'!$A$1:$C$1001,2,0)</f>
        <v>Food and beverages</v>
      </c>
      <c r="Q979" t="str">
        <f>VLOOKUP(A979,'City-details'!$A$1:$C$1001,3,0)</f>
        <v>Mandalay</v>
      </c>
      <c r="R979" t="str">
        <f>VLOOKUP(A979,'City-details'!$A$1:$C$1001,2,0)</f>
        <v>B</v>
      </c>
      <c r="S979" t="str">
        <f t="shared" si="63"/>
        <v>Poor</v>
      </c>
    </row>
    <row r="980" spans="1:19">
      <c r="A980" t="s">
        <v>993</v>
      </c>
      <c r="B980" s="1">
        <v>25.45</v>
      </c>
      <c r="C980" s="4">
        <v>1</v>
      </c>
      <c r="D980" s="2">
        <v>1.2725</v>
      </c>
      <c r="E980" s="1">
        <v>26.7225</v>
      </c>
      <c r="F980" s="3">
        <v>43534</v>
      </c>
      <c r="G980" s="5">
        <v>0.75694444444444497</v>
      </c>
      <c r="H980" t="s">
        <v>17</v>
      </c>
      <c r="I980" s="1">
        <v>1.2725</v>
      </c>
      <c r="J980" s="6">
        <v>5.0999999999999996</v>
      </c>
      <c r="K980" t="str">
        <f t="shared" si="60"/>
        <v>Mar</v>
      </c>
      <c r="L980" t="str">
        <f t="shared" si="61"/>
        <v>Sun</v>
      </c>
      <c r="M980" t="str">
        <f t="shared" si="62"/>
        <v>evening</v>
      </c>
      <c r="N980" t="str">
        <f>VLOOKUP(A980,'Customer-details'!$A$1:$C$1001,2,0)</f>
        <v>Normal</v>
      </c>
      <c r="O980" t="str">
        <f>VLOOKUP(A980,'Customer-details'!$A$1:$C$1001,3,0)</f>
        <v>Female</v>
      </c>
      <c r="P980" t="str">
        <f>VLOOKUP(A980,'Product-details'!$A$1:$C$1001,2,0)</f>
        <v>Electronic accessories</v>
      </c>
      <c r="Q980" t="str">
        <f>VLOOKUP(A980,'City-details'!$A$1:$C$1001,3,0)</f>
        <v>Mandalay</v>
      </c>
      <c r="R980" t="str">
        <f>VLOOKUP(A980,'City-details'!$A$1:$C$1001,2,0)</f>
        <v>B</v>
      </c>
      <c r="S980" t="str">
        <f t="shared" si="63"/>
        <v>Poor</v>
      </c>
    </row>
    <row r="981" spans="1:19">
      <c r="A981" t="s">
        <v>994</v>
      </c>
      <c r="B981" s="1">
        <v>67.77</v>
      </c>
      <c r="C981" s="4">
        <v>1</v>
      </c>
      <c r="D981" s="2">
        <v>3.3885000000000001</v>
      </c>
      <c r="E981" s="1">
        <v>71.158500000000004</v>
      </c>
      <c r="F981" s="3">
        <v>43500</v>
      </c>
      <c r="G981" s="5">
        <v>0.86319444444444404</v>
      </c>
      <c r="H981" t="s">
        <v>17</v>
      </c>
      <c r="I981" s="1">
        <v>3.3885000000000001</v>
      </c>
      <c r="J981" s="6">
        <v>6.5</v>
      </c>
      <c r="K981" t="str">
        <f t="shared" si="60"/>
        <v>Feb</v>
      </c>
      <c r="L981" t="str">
        <f t="shared" si="61"/>
        <v>Mon</v>
      </c>
      <c r="M981" t="str">
        <f t="shared" si="62"/>
        <v>evening</v>
      </c>
      <c r="N981" t="str">
        <f>VLOOKUP(A981,'Customer-details'!$A$1:$C$1001,2,0)</f>
        <v>Normal</v>
      </c>
      <c r="O981" t="str">
        <f>VLOOKUP(A981,'Customer-details'!$A$1:$C$1001,3,0)</f>
        <v>Female</v>
      </c>
      <c r="P981" t="str">
        <f>VLOOKUP(A981,'Product-details'!$A$1:$C$1001,2,0)</f>
        <v>Food and beverages</v>
      </c>
      <c r="Q981" t="str">
        <f>VLOOKUP(A981,'City-details'!$A$1:$C$1001,3,0)</f>
        <v>Mandalay</v>
      </c>
      <c r="R981" t="str">
        <f>VLOOKUP(A981,'City-details'!$A$1:$C$1001,2,0)</f>
        <v>B</v>
      </c>
      <c r="S981" t="str">
        <f t="shared" si="63"/>
        <v>Average</v>
      </c>
    </row>
    <row r="982" spans="1:19">
      <c r="A982" t="s">
        <v>995</v>
      </c>
      <c r="B982" s="1">
        <v>59.59</v>
      </c>
      <c r="C982" s="4">
        <v>4</v>
      </c>
      <c r="D982" s="2">
        <v>11.917999999999999</v>
      </c>
      <c r="E982" s="1">
        <v>250.27799999999999</v>
      </c>
      <c r="F982" s="3">
        <v>43484</v>
      </c>
      <c r="G982" s="5">
        <v>0.531944444444444</v>
      </c>
      <c r="H982" t="s">
        <v>15</v>
      </c>
      <c r="I982" s="1">
        <v>11.917999999999999</v>
      </c>
      <c r="J982" s="6">
        <v>9.8000000000000007</v>
      </c>
      <c r="K982" t="str">
        <f t="shared" si="60"/>
        <v>Jan</v>
      </c>
      <c r="L982" t="str">
        <f t="shared" si="61"/>
        <v>Sat</v>
      </c>
      <c r="M982" t="str">
        <f t="shared" si="62"/>
        <v>afternoon</v>
      </c>
      <c r="N982" t="str">
        <f>VLOOKUP(A982,'Customer-details'!$A$1:$C$1001,2,0)</f>
        <v>Member</v>
      </c>
      <c r="O982" t="str">
        <f>VLOOKUP(A982,'Customer-details'!$A$1:$C$1001,3,0)</f>
        <v>Male</v>
      </c>
      <c r="P982" t="str">
        <f>VLOOKUP(A982,'Product-details'!$A$1:$C$1001,2,0)</f>
        <v>Food and beverages</v>
      </c>
      <c r="Q982" t="str">
        <f>VLOOKUP(A982,'City-details'!$A$1:$C$1001,3,0)</f>
        <v>Naypyitaw</v>
      </c>
      <c r="R982" t="str">
        <f>VLOOKUP(A982,'City-details'!$A$1:$C$1001,2,0)</f>
        <v>C</v>
      </c>
      <c r="S982" t="str">
        <f t="shared" si="63"/>
        <v>Good</v>
      </c>
    </row>
    <row r="983" spans="1:19">
      <c r="A983" t="s">
        <v>996</v>
      </c>
      <c r="B983" s="1">
        <v>58.15</v>
      </c>
      <c r="C983" s="4">
        <v>4</v>
      </c>
      <c r="D983" s="2">
        <v>11.63</v>
      </c>
      <c r="E983" s="1">
        <v>244.23</v>
      </c>
      <c r="F983" s="3">
        <v>43488</v>
      </c>
      <c r="G983" s="5">
        <v>0.73888888888888904</v>
      </c>
      <c r="H983" t="s">
        <v>15</v>
      </c>
      <c r="I983" s="1">
        <v>11.63</v>
      </c>
      <c r="J983" s="6">
        <v>8.4</v>
      </c>
      <c r="K983" t="str">
        <f t="shared" si="60"/>
        <v>Jan</v>
      </c>
      <c r="L983" t="str">
        <f t="shared" si="61"/>
        <v>Wed</v>
      </c>
      <c r="M983" t="str">
        <f t="shared" si="62"/>
        <v>evening</v>
      </c>
      <c r="N983" t="str">
        <f>VLOOKUP(A983,'Customer-details'!$A$1:$C$1001,2,0)</f>
        <v>Normal</v>
      </c>
      <c r="O983" t="str">
        <f>VLOOKUP(A983,'Customer-details'!$A$1:$C$1001,3,0)</f>
        <v>Male</v>
      </c>
      <c r="P983" t="str">
        <f>VLOOKUP(A983,'Product-details'!$A$1:$C$1001,2,0)</f>
        <v>Health and beauty</v>
      </c>
      <c r="Q983" t="str">
        <f>VLOOKUP(A983,'City-details'!$A$1:$C$1001,3,0)</f>
        <v>Yangon</v>
      </c>
      <c r="R983" t="str">
        <f>VLOOKUP(A983,'City-details'!$A$1:$C$1001,2,0)</f>
        <v>A</v>
      </c>
      <c r="S983" t="str">
        <f t="shared" si="63"/>
        <v>Good</v>
      </c>
    </row>
    <row r="984" spans="1:19">
      <c r="A984" t="s">
        <v>997</v>
      </c>
      <c r="B984" s="1">
        <v>97.48</v>
      </c>
      <c r="C984" s="4">
        <v>9</v>
      </c>
      <c r="D984" s="2">
        <v>43.866</v>
      </c>
      <c r="E984" s="1">
        <v>921.18600000000004</v>
      </c>
      <c r="F984" s="3">
        <v>43538</v>
      </c>
      <c r="G984" s="5">
        <v>0.59652777777777799</v>
      </c>
      <c r="H984" t="s">
        <v>13</v>
      </c>
      <c r="I984" s="1">
        <v>43.866</v>
      </c>
      <c r="J984" s="6">
        <v>7.4</v>
      </c>
      <c r="K984" t="str">
        <f t="shared" si="60"/>
        <v>Mar</v>
      </c>
      <c r="L984" t="str">
        <f t="shared" si="61"/>
        <v>Thu</v>
      </c>
      <c r="M984" t="str">
        <f t="shared" si="62"/>
        <v>afternoon</v>
      </c>
      <c r="N984" t="str">
        <f>VLOOKUP(A984,'Customer-details'!$A$1:$C$1001,2,0)</f>
        <v>Member</v>
      </c>
      <c r="O984" t="str">
        <f>VLOOKUP(A984,'Customer-details'!$A$1:$C$1001,3,0)</f>
        <v>Female</v>
      </c>
      <c r="P984" t="str">
        <f>VLOOKUP(A984,'Product-details'!$A$1:$C$1001,2,0)</f>
        <v>Sports and travel</v>
      </c>
      <c r="Q984" t="str">
        <f>VLOOKUP(A984,'City-details'!$A$1:$C$1001,3,0)</f>
        <v>Yangon</v>
      </c>
      <c r="R984" t="str">
        <f>VLOOKUP(A984,'City-details'!$A$1:$C$1001,2,0)</f>
        <v>A</v>
      </c>
      <c r="S984" t="str">
        <f t="shared" si="63"/>
        <v>Average</v>
      </c>
    </row>
    <row r="985" spans="1:19">
      <c r="A985" t="s">
        <v>998</v>
      </c>
      <c r="B985" s="1">
        <v>99.96</v>
      </c>
      <c r="C985" s="4">
        <v>7</v>
      </c>
      <c r="D985" s="2">
        <v>34.985999999999997</v>
      </c>
      <c r="E985" s="1">
        <v>734.70600000000002</v>
      </c>
      <c r="F985" s="3">
        <v>43488</v>
      </c>
      <c r="G985" s="5">
        <v>0.43958333333333299</v>
      </c>
      <c r="H985" t="s">
        <v>15</v>
      </c>
      <c r="I985" s="1">
        <v>34.985999999999997</v>
      </c>
      <c r="J985" s="6">
        <v>6.1</v>
      </c>
      <c r="K985" t="str">
        <f t="shared" si="60"/>
        <v>Jan</v>
      </c>
      <c r="L985" t="str">
        <f t="shared" si="61"/>
        <v>Wed</v>
      </c>
      <c r="M985" t="str">
        <f t="shared" si="62"/>
        <v>morning</v>
      </c>
      <c r="N985" t="str">
        <f>VLOOKUP(A985,'Customer-details'!$A$1:$C$1001,2,0)</f>
        <v>Normal</v>
      </c>
      <c r="O985" t="str">
        <f>VLOOKUP(A985,'Customer-details'!$A$1:$C$1001,3,0)</f>
        <v>Male</v>
      </c>
      <c r="P985" t="str">
        <f>VLOOKUP(A985,'Product-details'!$A$1:$C$1001,2,0)</f>
        <v>Health and beauty</v>
      </c>
      <c r="Q985" t="str">
        <f>VLOOKUP(A985,'City-details'!$A$1:$C$1001,3,0)</f>
        <v>Naypyitaw</v>
      </c>
      <c r="R985" t="str">
        <f>VLOOKUP(A985,'City-details'!$A$1:$C$1001,2,0)</f>
        <v>C</v>
      </c>
      <c r="S985" t="str">
        <f t="shared" si="63"/>
        <v>Average</v>
      </c>
    </row>
    <row r="986" spans="1:19">
      <c r="A986" t="s">
        <v>999</v>
      </c>
      <c r="B986" s="1">
        <v>96.37</v>
      </c>
      <c r="C986" s="4">
        <v>7</v>
      </c>
      <c r="D986" s="2">
        <v>33.729500000000002</v>
      </c>
      <c r="E986" s="1">
        <v>708.31949999999995</v>
      </c>
      <c r="F986" s="3">
        <v>43474</v>
      </c>
      <c r="G986" s="5">
        <v>0.48611111111111099</v>
      </c>
      <c r="H986" t="s">
        <v>15</v>
      </c>
      <c r="I986" s="1">
        <v>33.729500000000002</v>
      </c>
      <c r="J986" s="6">
        <v>6</v>
      </c>
      <c r="K986" t="str">
        <f t="shared" si="60"/>
        <v>Jan</v>
      </c>
      <c r="L986" t="str">
        <f t="shared" si="61"/>
        <v>Wed</v>
      </c>
      <c r="M986" t="str">
        <f t="shared" si="62"/>
        <v>morning</v>
      </c>
      <c r="N986" t="str">
        <f>VLOOKUP(A986,'Customer-details'!$A$1:$C$1001,2,0)</f>
        <v>Normal</v>
      </c>
      <c r="O986" t="str">
        <f>VLOOKUP(A986,'Customer-details'!$A$1:$C$1001,3,0)</f>
        <v>Male</v>
      </c>
      <c r="P986" t="str">
        <f>VLOOKUP(A986,'Product-details'!$A$1:$C$1001,2,0)</f>
        <v>Electronic accessories</v>
      </c>
      <c r="Q986" t="str">
        <f>VLOOKUP(A986,'City-details'!$A$1:$C$1001,3,0)</f>
        <v>Naypyitaw</v>
      </c>
      <c r="R986" t="str">
        <f>VLOOKUP(A986,'City-details'!$A$1:$C$1001,2,0)</f>
        <v>C</v>
      </c>
      <c r="S986" t="str">
        <f t="shared" si="63"/>
        <v>Average</v>
      </c>
    </row>
    <row r="987" spans="1:19">
      <c r="A987" t="s">
        <v>1000</v>
      </c>
      <c r="B987" s="1">
        <v>63.71</v>
      </c>
      <c r="C987" s="4">
        <v>5</v>
      </c>
      <c r="D987" s="2">
        <v>15.9275</v>
      </c>
      <c r="E987" s="1">
        <v>334.47750000000002</v>
      </c>
      <c r="F987" s="3">
        <v>43503</v>
      </c>
      <c r="G987" s="5">
        <v>0.8125</v>
      </c>
      <c r="H987" t="s">
        <v>13</v>
      </c>
      <c r="I987" s="1">
        <v>15.9275</v>
      </c>
      <c r="J987" s="6">
        <v>8.5</v>
      </c>
      <c r="K987" t="str">
        <f t="shared" si="60"/>
        <v>Feb</v>
      </c>
      <c r="L987" t="str">
        <f t="shared" si="61"/>
        <v>Thu</v>
      </c>
      <c r="M987" t="str">
        <f t="shared" si="62"/>
        <v>evening</v>
      </c>
      <c r="N987" t="str">
        <f>VLOOKUP(A987,'Customer-details'!$A$1:$C$1001,2,0)</f>
        <v>Normal</v>
      </c>
      <c r="O987" t="str">
        <f>VLOOKUP(A987,'Customer-details'!$A$1:$C$1001,3,0)</f>
        <v>Female</v>
      </c>
      <c r="P987" t="str">
        <f>VLOOKUP(A987,'Product-details'!$A$1:$C$1001,2,0)</f>
        <v>Fashion accessories</v>
      </c>
      <c r="Q987" t="str">
        <f>VLOOKUP(A987,'City-details'!$A$1:$C$1001,3,0)</f>
        <v>Mandalay</v>
      </c>
      <c r="R987" t="str">
        <f>VLOOKUP(A987,'City-details'!$A$1:$C$1001,2,0)</f>
        <v>B</v>
      </c>
      <c r="S987" t="str">
        <f t="shared" si="63"/>
        <v>Good</v>
      </c>
    </row>
    <row r="988" spans="1:19">
      <c r="A988" t="s">
        <v>1001</v>
      </c>
      <c r="B988" s="1">
        <v>14.76</v>
      </c>
      <c r="C988" s="4">
        <v>2</v>
      </c>
      <c r="D988" s="2">
        <v>1.476</v>
      </c>
      <c r="E988" s="1">
        <v>30.995999999999999</v>
      </c>
      <c r="F988" s="3">
        <v>43514</v>
      </c>
      <c r="G988" s="5">
        <v>0.61250000000000004</v>
      </c>
      <c r="H988" t="s">
        <v>13</v>
      </c>
      <c r="I988" s="1">
        <v>1.476</v>
      </c>
      <c r="J988" s="6">
        <v>4.3</v>
      </c>
      <c r="K988" t="str">
        <f t="shared" si="60"/>
        <v>Feb</v>
      </c>
      <c r="L988" t="str">
        <f t="shared" si="61"/>
        <v>Mon</v>
      </c>
      <c r="M988" t="str">
        <f t="shared" si="62"/>
        <v>afternoon</v>
      </c>
      <c r="N988" t="str">
        <f>VLOOKUP(A988,'Customer-details'!$A$1:$C$1001,2,0)</f>
        <v>Normal</v>
      </c>
      <c r="O988" t="str">
        <f>VLOOKUP(A988,'Customer-details'!$A$1:$C$1001,3,0)</f>
        <v>Female</v>
      </c>
      <c r="P988" t="str">
        <f>VLOOKUP(A988,'Product-details'!$A$1:$C$1001,2,0)</f>
        <v>Health and beauty</v>
      </c>
      <c r="Q988" t="str">
        <f>VLOOKUP(A988,'City-details'!$A$1:$C$1001,3,0)</f>
        <v>Mandalay</v>
      </c>
      <c r="R988" t="str">
        <f>VLOOKUP(A988,'City-details'!$A$1:$C$1001,2,0)</f>
        <v>B</v>
      </c>
      <c r="S988" t="str">
        <f t="shared" si="63"/>
        <v>Poor</v>
      </c>
    </row>
    <row r="989" spans="1:19">
      <c r="A989" t="s">
        <v>1002</v>
      </c>
      <c r="B989" s="1">
        <v>62</v>
      </c>
      <c r="C989" s="4">
        <v>8</v>
      </c>
      <c r="D989" s="2">
        <v>24.8</v>
      </c>
      <c r="E989" s="1">
        <v>520.79999999999995</v>
      </c>
      <c r="F989" s="3">
        <v>43468</v>
      </c>
      <c r="G989" s="5">
        <v>0.79722222222222205</v>
      </c>
      <c r="H989" t="s">
        <v>17</v>
      </c>
      <c r="I989" s="1">
        <v>24.8</v>
      </c>
      <c r="J989" s="6">
        <v>6.2</v>
      </c>
      <c r="K989" t="str">
        <f t="shared" si="60"/>
        <v>Jan</v>
      </c>
      <c r="L989" t="str">
        <f t="shared" si="61"/>
        <v>Thu</v>
      </c>
      <c r="M989" t="str">
        <f t="shared" si="62"/>
        <v>evening</v>
      </c>
      <c r="N989" t="str">
        <f>VLOOKUP(A989,'Customer-details'!$A$1:$C$1001,2,0)</f>
        <v>Member</v>
      </c>
      <c r="O989" t="str">
        <f>VLOOKUP(A989,'Customer-details'!$A$1:$C$1001,3,0)</f>
        <v>Male</v>
      </c>
      <c r="P989" t="str">
        <f>VLOOKUP(A989,'Product-details'!$A$1:$C$1001,2,0)</f>
        <v>Health and beauty</v>
      </c>
      <c r="Q989" t="str">
        <f>VLOOKUP(A989,'City-details'!$A$1:$C$1001,3,0)</f>
        <v>Mandalay</v>
      </c>
      <c r="R989" t="str">
        <f>VLOOKUP(A989,'City-details'!$A$1:$C$1001,2,0)</f>
        <v>B</v>
      </c>
      <c r="S989" t="str">
        <f t="shared" si="63"/>
        <v>Average</v>
      </c>
    </row>
    <row r="990" spans="1:19">
      <c r="A990" t="s">
        <v>1003</v>
      </c>
      <c r="B990" s="1">
        <v>82.34</v>
      </c>
      <c r="C990" s="4">
        <v>10</v>
      </c>
      <c r="D990" s="2">
        <v>41.17</v>
      </c>
      <c r="E990" s="1">
        <v>864.57</v>
      </c>
      <c r="F990" s="3">
        <v>43553</v>
      </c>
      <c r="G990" s="5">
        <v>0.8</v>
      </c>
      <c r="H990" t="s">
        <v>13</v>
      </c>
      <c r="I990" s="1">
        <v>41.17</v>
      </c>
      <c r="J990" s="6">
        <v>4.3</v>
      </c>
      <c r="K990" t="str">
        <f t="shared" si="60"/>
        <v>Mar</v>
      </c>
      <c r="L990" t="str">
        <f t="shared" si="61"/>
        <v>Fri</v>
      </c>
      <c r="M990" t="str">
        <f t="shared" si="62"/>
        <v>evening</v>
      </c>
      <c r="N990" t="str">
        <f>VLOOKUP(A990,'Customer-details'!$A$1:$C$1001,2,0)</f>
        <v>Member</v>
      </c>
      <c r="O990" t="str">
        <f>VLOOKUP(A990,'Customer-details'!$A$1:$C$1001,3,0)</f>
        <v>Male</v>
      </c>
      <c r="P990" t="str">
        <f>VLOOKUP(A990,'Product-details'!$A$1:$C$1001,2,0)</f>
        <v>Electronic accessories</v>
      </c>
      <c r="Q990" t="str">
        <f>VLOOKUP(A990,'City-details'!$A$1:$C$1001,3,0)</f>
        <v>Naypyitaw</v>
      </c>
      <c r="R990" t="str">
        <f>VLOOKUP(A990,'City-details'!$A$1:$C$1001,2,0)</f>
        <v>C</v>
      </c>
      <c r="S990" t="str">
        <f t="shared" si="63"/>
        <v>Poor</v>
      </c>
    </row>
    <row r="991" spans="1:19">
      <c r="A991" t="s">
        <v>1004</v>
      </c>
      <c r="B991" s="1">
        <v>75.37</v>
      </c>
      <c r="C991" s="4">
        <v>8</v>
      </c>
      <c r="D991" s="2">
        <v>30.148</v>
      </c>
      <c r="E991" s="1">
        <v>633.10799999999995</v>
      </c>
      <c r="F991" s="3">
        <v>43493</v>
      </c>
      <c r="G991" s="5">
        <v>0.656944444444444</v>
      </c>
      <c r="H991" t="s">
        <v>17</v>
      </c>
      <c r="I991" s="1">
        <v>30.148</v>
      </c>
      <c r="J991" s="6">
        <v>8.4</v>
      </c>
      <c r="K991" t="str">
        <f t="shared" si="60"/>
        <v>Jan</v>
      </c>
      <c r="L991" t="str">
        <f t="shared" si="61"/>
        <v>Mon</v>
      </c>
      <c r="M991" t="str">
        <f t="shared" si="62"/>
        <v>afternoon</v>
      </c>
      <c r="N991" t="str">
        <f>VLOOKUP(A991,'Customer-details'!$A$1:$C$1001,2,0)</f>
        <v>Member</v>
      </c>
      <c r="O991" t="str">
        <f>VLOOKUP(A991,'Customer-details'!$A$1:$C$1001,3,0)</f>
        <v>Male</v>
      </c>
      <c r="P991" t="str">
        <f>VLOOKUP(A991,'Product-details'!$A$1:$C$1001,2,0)</f>
        <v>Health and beauty</v>
      </c>
      <c r="Q991" t="str">
        <f>VLOOKUP(A991,'City-details'!$A$1:$C$1001,3,0)</f>
        <v>Mandalay</v>
      </c>
      <c r="R991" t="str">
        <f>VLOOKUP(A991,'City-details'!$A$1:$C$1001,2,0)</f>
        <v>B</v>
      </c>
      <c r="S991" t="str">
        <f t="shared" si="63"/>
        <v>Good</v>
      </c>
    </row>
    <row r="992" spans="1:19">
      <c r="A992" t="s">
        <v>1005</v>
      </c>
      <c r="B992" s="1">
        <v>56.56</v>
      </c>
      <c r="C992" s="4">
        <v>5</v>
      </c>
      <c r="D992" s="2">
        <v>14.14</v>
      </c>
      <c r="E992" s="1">
        <v>296.94</v>
      </c>
      <c r="F992" s="3">
        <v>43546</v>
      </c>
      <c r="G992" s="5">
        <v>0.79583333333333295</v>
      </c>
      <c r="H992" t="s">
        <v>17</v>
      </c>
      <c r="I992" s="1">
        <v>14.14</v>
      </c>
      <c r="J992" s="6">
        <v>4.5</v>
      </c>
      <c r="K992" t="str">
        <f t="shared" si="60"/>
        <v>Mar</v>
      </c>
      <c r="L992" t="str">
        <f t="shared" si="61"/>
        <v>Fri</v>
      </c>
      <c r="M992" t="str">
        <f t="shared" si="62"/>
        <v>evening</v>
      </c>
      <c r="N992" t="str">
        <f>VLOOKUP(A992,'Customer-details'!$A$1:$C$1001,2,0)</f>
        <v>Normal</v>
      </c>
      <c r="O992" t="str">
        <f>VLOOKUP(A992,'Customer-details'!$A$1:$C$1001,3,0)</f>
        <v>Female</v>
      </c>
      <c r="P992" t="str">
        <f>VLOOKUP(A992,'Product-details'!$A$1:$C$1001,2,0)</f>
        <v>Food and beverages</v>
      </c>
      <c r="Q992" t="str">
        <f>VLOOKUP(A992,'City-details'!$A$1:$C$1001,3,0)</f>
        <v>Yangon</v>
      </c>
      <c r="R992" t="str">
        <f>VLOOKUP(A992,'City-details'!$A$1:$C$1001,2,0)</f>
        <v>A</v>
      </c>
      <c r="S992" t="str">
        <f t="shared" si="63"/>
        <v>Poor</v>
      </c>
    </row>
    <row r="993" spans="1:19">
      <c r="A993" t="s">
        <v>1006</v>
      </c>
      <c r="B993" s="1">
        <v>76.599999999999994</v>
      </c>
      <c r="C993" s="4">
        <v>10</v>
      </c>
      <c r="D993" s="2">
        <v>38.299999999999997</v>
      </c>
      <c r="E993" s="1">
        <v>804.3</v>
      </c>
      <c r="F993" s="3">
        <v>43489</v>
      </c>
      <c r="G993" s="5">
        <v>0.75694444444444497</v>
      </c>
      <c r="H993" t="s">
        <v>13</v>
      </c>
      <c r="I993" s="1">
        <v>38.299999999999997</v>
      </c>
      <c r="J993" s="6">
        <v>6</v>
      </c>
      <c r="K993" t="str">
        <f t="shared" si="60"/>
        <v>Jan</v>
      </c>
      <c r="L993" t="str">
        <f t="shared" si="61"/>
        <v>Thu</v>
      </c>
      <c r="M993" t="str">
        <f t="shared" si="62"/>
        <v>evening</v>
      </c>
      <c r="N993" t="str">
        <f>VLOOKUP(A993,'Customer-details'!$A$1:$C$1001,2,0)</f>
        <v>Normal</v>
      </c>
      <c r="O993" t="str">
        <f>VLOOKUP(A993,'Customer-details'!$A$1:$C$1001,3,0)</f>
        <v>Female</v>
      </c>
      <c r="P993" t="str">
        <f>VLOOKUP(A993,'Product-details'!$A$1:$C$1001,2,0)</f>
        <v>Sports and travel</v>
      </c>
      <c r="Q993" t="str">
        <f>VLOOKUP(A993,'City-details'!$A$1:$C$1001,3,0)</f>
        <v>Mandalay</v>
      </c>
      <c r="R993" t="str">
        <f>VLOOKUP(A993,'City-details'!$A$1:$C$1001,2,0)</f>
        <v>B</v>
      </c>
      <c r="S993" t="str">
        <f t="shared" si="63"/>
        <v>Average</v>
      </c>
    </row>
    <row r="994" spans="1:19">
      <c r="A994" t="s">
        <v>1007</v>
      </c>
      <c r="B994" s="1">
        <v>58.03</v>
      </c>
      <c r="C994" s="4">
        <v>2</v>
      </c>
      <c r="D994" s="2">
        <v>5.8029999999999999</v>
      </c>
      <c r="E994" s="1">
        <v>121.863</v>
      </c>
      <c r="F994" s="3">
        <v>43534</v>
      </c>
      <c r="G994" s="5">
        <v>0.86527777777777803</v>
      </c>
      <c r="H994" t="s">
        <v>13</v>
      </c>
      <c r="I994" s="1">
        <v>5.8029999999999999</v>
      </c>
      <c r="J994" s="6">
        <v>8.8000000000000007</v>
      </c>
      <c r="K994" t="str">
        <f t="shared" si="60"/>
        <v>Mar</v>
      </c>
      <c r="L994" t="str">
        <f t="shared" si="61"/>
        <v>Sun</v>
      </c>
      <c r="M994" t="str">
        <f t="shared" si="62"/>
        <v>evening</v>
      </c>
      <c r="N994" t="str">
        <f>VLOOKUP(A994,'Customer-details'!$A$1:$C$1001,2,0)</f>
        <v>Normal</v>
      </c>
      <c r="O994" t="str">
        <f>VLOOKUP(A994,'Customer-details'!$A$1:$C$1001,3,0)</f>
        <v>Male</v>
      </c>
      <c r="P994" t="str">
        <f>VLOOKUP(A994,'Product-details'!$A$1:$C$1001,2,0)</f>
        <v>Electronic accessories</v>
      </c>
      <c r="Q994" t="str">
        <f>VLOOKUP(A994,'City-details'!$A$1:$C$1001,3,0)</f>
        <v>Yangon</v>
      </c>
      <c r="R994" t="str">
        <f>VLOOKUP(A994,'City-details'!$A$1:$C$1001,2,0)</f>
        <v>A</v>
      </c>
      <c r="S994" t="str">
        <f t="shared" si="63"/>
        <v>Good</v>
      </c>
    </row>
    <row r="995" spans="1:19">
      <c r="A995" t="s">
        <v>1008</v>
      </c>
      <c r="B995" s="1">
        <v>17.489999999999998</v>
      </c>
      <c r="C995" s="4">
        <v>10</v>
      </c>
      <c r="D995" s="2">
        <v>8.7449999999999992</v>
      </c>
      <c r="E995" s="1">
        <v>183.64500000000001</v>
      </c>
      <c r="F995" s="3">
        <v>43518</v>
      </c>
      <c r="G995" s="5">
        <v>0.77430555555555503</v>
      </c>
      <c r="H995" t="s">
        <v>13</v>
      </c>
      <c r="I995" s="1">
        <v>8.7449999999999992</v>
      </c>
      <c r="J995" s="6">
        <v>6.6</v>
      </c>
      <c r="K995" t="str">
        <f t="shared" si="60"/>
        <v>Feb</v>
      </c>
      <c r="L995" t="str">
        <f t="shared" si="61"/>
        <v>Fri</v>
      </c>
      <c r="M995" t="str">
        <f t="shared" si="62"/>
        <v>evening</v>
      </c>
      <c r="N995" t="str">
        <f>VLOOKUP(A995,'Customer-details'!$A$1:$C$1001,2,0)</f>
        <v>Normal</v>
      </c>
      <c r="O995" t="str">
        <f>VLOOKUP(A995,'Customer-details'!$A$1:$C$1001,3,0)</f>
        <v>Male</v>
      </c>
      <c r="P995" t="str">
        <f>VLOOKUP(A995,'Product-details'!$A$1:$C$1001,2,0)</f>
        <v>Fashion accessories</v>
      </c>
      <c r="Q995" t="str">
        <f>VLOOKUP(A995,'City-details'!$A$1:$C$1001,3,0)</f>
        <v>Mandalay</v>
      </c>
      <c r="R995" t="str">
        <f>VLOOKUP(A995,'City-details'!$A$1:$C$1001,2,0)</f>
        <v>B</v>
      </c>
      <c r="S995" t="str">
        <f t="shared" si="63"/>
        <v>Average</v>
      </c>
    </row>
    <row r="996" spans="1:19">
      <c r="A996" t="s">
        <v>1009</v>
      </c>
      <c r="B996" s="1">
        <v>60.95</v>
      </c>
      <c r="C996" s="4">
        <v>1</v>
      </c>
      <c r="D996" s="2">
        <v>3.0474999999999999</v>
      </c>
      <c r="E996" s="1">
        <v>63.997500000000002</v>
      </c>
      <c r="F996" s="3">
        <v>43514</v>
      </c>
      <c r="G996" s="5">
        <v>0.48611111111111099</v>
      </c>
      <c r="H996" t="s">
        <v>13</v>
      </c>
      <c r="I996" s="1">
        <v>3.0474999999999999</v>
      </c>
      <c r="J996" s="6">
        <v>5.9</v>
      </c>
      <c r="K996" t="str">
        <f t="shared" si="60"/>
        <v>Feb</v>
      </c>
      <c r="L996" t="str">
        <f t="shared" si="61"/>
        <v>Mon</v>
      </c>
      <c r="M996" t="str">
        <f t="shared" si="62"/>
        <v>morning</v>
      </c>
      <c r="N996" t="str">
        <f>VLOOKUP(A996,'Customer-details'!$A$1:$C$1001,2,0)</f>
        <v>Member</v>
      </c>
      <c r="O996" t="str">
        <f>VLOOKUP(A996,'Customer-details'!$A$1:$C$1001,3,0)</f>
        <v>Female</v>
      </c>
      <c r="P996" t="str">
        <f>VLOOKUP(A996,'Product-details'!$A$1:$C$1001,2,0)</f>
        <v>Electronic accessories</v>
      </c>
      <c r="Q996" t="str">
        <f>VLOOKUP(A996,'City-details'!$A$1:$C$1001,3,0)</f>
        <v>Naypyitaw</v>
      </c>
      <c r="R996" t="str">
        <f>VLOOKUP(A996,'City-details'!$A$1:$C$1001,2,0)</f>
        <v>C</v>
      </c>
      <c r="S996" t="str">
        <f t="shared" si="63"/>
        <v>Poor</v>
      </c>
    </row>
    <row r="997" spans="1:19">
      <c r="A997" t="s">
        <v>1010</v>
      </c>
      <c r="B997" s="1">
        <v>40.35</v>
      </c>
      <c r="C997" s="4">
        <v>1</v>
      </c>
      <c r="D997" s="2">
        <v>2.0175000000000001</v>
      </c>
      <c r="E997" s="1">
        <v>42.3675</v>
      </c>
      <c r="F997" s="3">
        <v>43494</v>
      </c>
      <c r="G997" s="5">
        <v>0.57361111111111096</v>
      </c>
      <c r="H997" t="s">
        <v>13</v>
      </c>
      <c r="I997" s="1">
        <v>2.0175000000000001</v>
      </c>
      <c r="J997" s="6">
        <v>6.2</v>
      </c>
      <c r="K997" t="str">
        <f t="shared" si="60"/>
        <v>Jan</v>
      </c>
      <c r="L997" t="str">
        <f t="shared" si="61"/>
        <v>Tue</v>
      </c>
      <c r="M997" t="str">
        <f t="shared" si="62"/>
        <v>afternoon</v>
      </c>
      <c r="N997" t="str">
        <f>VLOOKUP(A997,'Customer-details'!$A$1:$C$1001,2,0)</f>
        <v>Normal</v>
      </c>
      <c r="O997" t="str">
        <f>VLOOKUP(A997,'Customer-details'!$A$1:$C$1001,3,0)</f>
        <v>Male</v>
      </c>
      <c r="P997" t="str">
        <f>VLOOKUP(A997,'Product-details'!$A$1:$C$1001,2,0)</f>
        <v>Health and beauty</v>
      </c>
      <c r="Q997" t="str">
        <f>VLOOKUP(A997,'City-details'!$A$1:$C$1001,3,0)</f>
        <v>Naypyitaw</v>
      </c>
      <c r="R997" t="str">
        <f>VLOOKUP(A997,'City-details'!$A$1:$C$1001,2,0)</f>
        <v>C</v>
      </c>
      <c r="S997" t="str">
        <f t="shared" si="63"/>
        <v>Average</v>
      </c>
    </row>
    <row r="998" spans="1:19">
      <c r="A998" t="s">
        <v>1011</v>
      </c>
      <c r="B998" s="1">
        <v>97.38</v>
      </c>
      <c r="C998" s="4">
        <v>10</v>
      </c>
      <c r="D998" s="2">
        <v>48.69</v>
      </c>
      <c r="E998" s="1">
        <v>1022.49</v>
      </c>
      <c r="F998" s="3">
        <v>43526</v>
      </c>
      <c r="G998" s="5">
        <v>0.719444444444444</v>
      </c>
      <c r="H998" t="s">
        <v>13</v>
      </c>
      <c r="I998" s="1">
        <v>48.69</v>
      </c>
      <c r="J998" s="6">
        <v>4.4000000000000004</v>
      </c>
      <c r="K998" t="str">
        <f t="shared" si="60"/>
        <v>Mar</v>
      </c>
      <c r="L998" t="str">
        <f t="shared" si="61"/>
        <v>Sat</v>
      </c>
      <c r="M998" t="str">
        <f t="shared" si="62"/>
        <v>evening</v>
      </c>
      <c r="N998" t="str">
        <f>VLOOKUP(A998,'Customer-details'!$A$1:$C$1001,2,0)</f>
        <v>Normal</v>
      </c>
      <c r="O998" t="str">
        <f>VLOOKUP(A998,'Customer-details'!$A$1:$C$1001,3,0)</f>
        <v>Female</v>
      </c>
      <c r="P998" t="str">
        <f>VLOOKUP(A998,'Product-details'!$A$1:$C$1001,2,0)</f>
        <v>Home and lifestyle</v>
      </c>
      <c r="Q998" t="str">
        <f>VLOOKUP(A998,'City-details'!$A$1:$C$1001,3,0)</f>
        <v>Mandalay</v>
      </c>
      <c r="R998" t="str">
        <f>VLOOKUP(A998,'City-details'!$A$1:$C$1001,2,0)</f>
        <v>B</v>
      </c>
      <c r="S998" t="str">
        <f t="shared" si="63"/>
        <v>Poor</v>
      </c>
    </row>
    <row r="999" spans="1:19">
      <c r="A999" t="s">
        <v>1012</v>
      </c>
      <c r="B999" s="1">
        <v>31.84</v>
      </c>
      <c r="C999" s="4">
        <v>1</v>
      </c>
      <c r="D999" s="2">
        <v>1.5920000000000001</v>
      </c>
      <c r="E999" s="1">
        <v>33.432000000000002</v>
      </c>
      <c r="F999" s="3">
        <v>43505</v>
      </c>
      <c r="G999" s="5">
        <v>0.55694444444444402</v>
      </c>
      <c r="H999" t="s">
        <v>15</v>
      </c>
      <c r="I999" s="1">
        <v>1.5920000000000001</v>
      </c>
      <c r="J999" s="6">
        <v>7.7</v>
      </c>
      <c r="K999" t="str">
        <f t="shared" si="60"/>
        <v>Feb</v>
      </c>
      <c r="L999" t="str">
        <f t="shared" si="61"/>
        <v>Sat</v>
      </c>
      <c r="M999" t="str">
        <f t="shared" si="62"/>
        <v>afternoon</v>
      </c>
      <c r="N999" t="str">
        <f>VLOOKUP(A999,'Customer-details'!$A$1:$C$1001,2,0)</f>
        <v>Member</v>
      </c>
      <c r="O999" t="str">
        <f>VLOOKUP(A999,'Customer-details'!$A$1:$C$1001,3,0)</f>
        <v>Male</v>
      </c>
      <c r="P999" t="str">
        <f>VLOOKUP(A999,'Product-details'!$A$1:$C$1001,2,0)</f>
        <v>Food and beverages</v>
      </c>
      <c r="Q999" t="str">
        <f>VLOOKUP(A999,'City-details'!$A$1:$C$1001,3,0)</f>
        <v>Yangon</v>
      </c>
      <c r="R999" t="str">
        <f>VLOOKUP(A999,'City-details'!$A$1:$C$1001,2,0)</f>
        <v>A</v>
      </c>
      <c r="S999" t="str">
        <f t="shared" si="63"/>
        <v>Average</v>
      </c>
    </row>
    <row r="1000" spans="1:19">
      <c r="A1000" t="s">
        <v>1013</v>
      </c>
      <c r="B1000" s="1">
        <v>65.819999999999993</v>
      </c>
      <c r="C1000" s="4">
        <v>1</v>
      </c>
      <c r="D1000" s="2">
        <v>3.2909999999999999</v>
      </c>
      <c r="E1000" s="1">
        <v>69.111000000000004</v>
      </c>
      <c r="F1000" s="3">
        <v>43518</v>
      </c>
      <c r="G1000" s="5">
        <v>0.64791666666666703</v>
      </c>
      <c r="H1000" t="s">
        <v>15</v>
      </c>
      <c r="I1000" s="1">
        <v>3.2909999999999999</v>
      </c>
      <c r="J1000" s="6">
        <v>4.0999999999999996</v>
      </c>
      <c r="K1000" t="str">
        <f t="shared" si="60"/>
        <v>Feb</v>
      </c>
      <c r="L1000" t="str">
        <f t="shared" si="61"/>
        <v>Fri</v>
      </c>
      <c r="M1000" t="str">
        <f t="shared" si="62"/>
        <v>afternoon</v>
      </c>
      <c r="N1000" t="str">
        <f>VLOOKUP(A1000,'Customer-details'!$A$1:$C$1001,2,0)</f>
        <v>Normal</v>
      </c>
      <c r="O1000" t="str">
        <f>VLOOKUP(A1000,'Customer-details'!$A$1:$C$1001,3,0)</f>
        <v>Male</v>
      </c>
      <c r="P1000" t="str">
        <f>VLOOKUP(A1000,'Product-details'!$A$1:$C$1001,2,0)</f>
        <v>Home and lifestyle</v>
      </c>
      <c r="Q1000" t="str">
        <f>VLOOKUP(A1000,'City-details'!$A$1:$C$1001,3,0)</f>
        <v>Yangon</v>
      </c>
      <c r="R1000" t="str">
        <f>VLOOKUP(A1000,'City-details'!$A$1:$C$1001,2,0)</f>
        <v>A</v>
      </c>
      <c r="S1000" t="str">
        <f t="shared" si="63"/>
        <v>Poor</v>
      </c>
    </row>
    <row r="1001" spans="1:19">
      <c r="A1001" t="s">
        <v>1014</v>
      </c>
      <c r="B1001" s="1">
        <v>88.34</v>
      </c>
      <c r="C1001" s="4">
        <v>7</v>
      </c>
      <c r="D1001" s="2">
        <v>30.919</v>
      </c>
      <c r="E1001" s="1">
        <v>649.29899999999998</v>
      </c>
      <c r="F1001" s="3">
        <v>43514</v>
      </c>
      <c r="G1001" s="5">
        <v>0.56111111111111101</v>
      </c>
      <c r="H1001" t="s">
        <v>15</v>
      </c>
      <c r="I1001" s="1">
        <v>30.919</v>
      </c>
      <c r="J1001" s="6">
        <v>6.6</v>
      </c>
      <c r="K1001" t="str">
        <f t="shared" si="60"/>
        <v>Feb</v>
      </c>
      <c r="L1001" t="str">
        <f t="shared" si="61"/>
        <v>Mon</v>
      </c>
      <c r="M1001" t="str">
        <f t="shared" si="62"/>
        <v>afternoon</v>
      </c>
      <c r="N1001" t="str">
        <f>VLOOKUP(A1001,'Customer-details'!$A$1:$C$1001,2,0)</f>
        <v>Member</v>
      </c>
      <c r="O1001" t="str">
        <f>VLOOKUP(A1001,'Customer-details'!$A$1:$C$1001,3,0)</f>
        <v>Female</v>
      </c>
      <c r="P1001" t="str">
        <f>VLOOKUP(A1001,'Product-details'!$A$1:$C$1001,2,0)</f>
        <v>Fashion accessories</v>
      </c>
      <c r="Q1001" t="str">
        <f>VLOOKUP(A1001,'City-details'!$A$1:$C$1001,3,0)</f>
        <v>Yangon</v>
      </c>
      <c r="R1001" t="str">
        <f>VLOOKUP(A1001,'City-details'!$A$1:$C$1001,2,0)</f>
        <v>A</v>
      </c>
      <c r="S1001" t="str">
        <f t="shared" si="63"/>
        <v>Average</v>
      </c>
    </row>
    <row r="1002" spans="1:19">
      <c r="E1002"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Supermarket Sales</vt:lpstr>
      <vt:lpstr>Customer-details</vt:lpstr>
      <vt:lpstr>Product-details</vt:lpstr>
      <vt:lpstr>City-details</vt:lpstr>
      <vt:lpstr>Sheet1</vt:lpstr>
      <vt:lpstr>clean data</vt:lpstr>
      <vt:lpstr>Detail1</vt:lpstr>
      <vt:lpstr>Dashboard</vt:lpstr>
      <vt:lpstr>Sheet2</vt:lpstr>
      <vt:lpstr>Visuals</vt:lpstr>
      <vt:lpstr>Sheet3</vt:lpstr>
      <vt:lpstr>T dashboard</vt:lpstr>
      <vt:lpstr>Final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Top Buzz</dc:creator>
  <cp:keywords/>
  <dc:description/>
  <cp:lastModifiedBy>Esther Njuguna</cp:lastModifiedBy>
  <cp:revision/>
  <dcterms:created xsi:type="dcterms:W3CDTF">2023-07-21T19:27:00Z</dcterms:created>
  <dcterms:modified xsi:type="dcterms:W3CDTF">2025-05-19T17:47:01Z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